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blahutkova\Desktop\pdf\"/>
    </mc:Choice>
  </mc:AlternateContent>
  <xr:revisionPtr revIDLastSave="0" documentId="13_ncr:1_{7DB5E2CA-900E-4230-A307-24FCE23A5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Objekt1 - SO D.1.1.ASŘ Bo..." sheetId="2" r:id="rId2"/>
    <sheet name="Objekt2 - SO D.1.1.ASŘ No..." sheetId="3" r:id="rId3"/>
    <sheet name="Objekt3 - SO D.1.1.c.01.V..." sheetId="4" r:id="rId4"/>
    <sheet name="Objekt4 - SO D.1.1.c.02.V..." sheetId="5" r:id="rId5"/>
    <sheet name="Objekt5 - SO D.1.1.c.04.V..." sheetId="6" r:id="rId6"/>
    <sheet name="Objekt6 - SO D.1.1.c.05.V..." sheetId="7" r:id="rId7"/>
    <sheet name="Objekt7 - SO D.1.1.c.06.V..." sheetId="8" r:id="rId8"/>
    <sheet name="Objekt8 - SO D.1.1.c.07.V..." sheetId="9" r:id="rId9"/>
    <sheet name="Objekt9 - SO D.1.4.1. ZTI" sheetId="10" r:id="rId10"/>
    <sheet name="Objekt10 - SO D.1.4.2. PLYN" sheetId="11" r:id="rId11"/>
    <sheet name="Objekt11 - SO D.1.4.3.Vzd..." sheetId="12" r:id="rId12"/>
    <sheet name="Objekt12 - SO D.1.4.4.Vyt..." sheetId="13" r:id="rId13"/>
    <sheet name="Objekt13 - SO D.1.4.5.Chl..." sheetId="14" r:id="rId14"/>
    <sheet name="Objekt14 - SO D.1.4.7. Si..." sheetId="15" r:id="rId15"/>
    <sheet name="Objekt15 - SO D.1.4.6.MaR" sheetId="16" r:id="rId16"/>
    <sheet name="Objekt16 - SO D.1.4.8.El...." sheetId="17" r:id="rId17"/>
    <sheet name="Objekt17 - SO D.1.4.1.b.0..." sheetId="18" r:id="rId18"/>
    <sheet name="Objekt18 - SO D.1.4.1.b.1..." sheetId="19" r:id="rId19"/>
    <sheet name="Objekt19 - SO D.1.4.1.b.1..." sheetId="20" r:id="rId20"/>
    <sheet name="Objekt20 - SO D.1.4.1.b.1..." sheetId="21" r:id="rId21"/>
    <sheet name="Objekt21 - SO D.1.4.1.b.1..." sheetId="22" r:id="rId22"/>
    <sheet name="Objekt22 - SO D.1.4.1.b.2..." sheetId="23" r:id="rId23"/>
    <sheet name="Objekt23 - SO D.1.4.7.b.1..." sheetId="24" r:id="rId24"/>
    <sheet name="Objekt24 - SO D.1.4.8.b.1..." sheetId="25" r:id="rId25"/>
    <sheet name="Objekt25 - SO D.1.4.10.1...." sheetId="26" r:id="rId26"/>
    <sheet name="Objekt26 - SO D.1.4.10.1...." sheetId="27" r:id="rId27"/>
    <sheet name="Objekt27 - SO D.1.4.10.1...." sheetId="28" r:id="rId28"/>
    <sheet name="Objekt28 - SO D.1.4.10.1...." sheetId="29" r:id="rId29"/>
    <sheet name="Objekt29 - SO D.1.4.10.1...." sheetId="30" r:id="rId30"/>
    <sheet name="Objekt30 - SO D.1.4.10.1...." sheetId="31" r:id="rId31"/>
    <sheet name="Objekt31 - SO D.1.4.10.1...." sheetId="32" r:id="rId32"/>
    <sheet name="Objekt32 - SO D.2.1.Techn..." sheetId="33" r:id="rId33"/>
    <sheet name="Objekt33 - SO ZPaK mimo a..." sheetId="34" r:id="rId34"/>
    <sheet name="Objekt34 - SO ZPaK Dvůr-u..." sheetId="35" r:id="rId35"/>
    <sheet name="Objekt35 - VRN_01_CH" sheetId="36" r:id="rId36"/>
  </sheets>
  <definedNames>
    <definedName name="_xlnm._FilterDatabase" localSheetId="1" hidden="1">'Objekt1 - SO D.1.1.ASŘ Bo...'!$C$150:$K$1705</definedName>
    <definedName name="_xlnm._FilterDatabase" localSheetId="10" hidden="1">'Objekt10 - SO D.1.4.2. PLYN'!$C$131:$K$363</definedName>
    <definedName name="_xlnm._FilterDatabase" localSheetId="11" hidden="1">'Objekt11 - SO D.1.4.3.Vzd...'!$C$126:$K$1023</definedName>
    <definedName name="_xlnm._FilterDatabase" localSheetId="12" hidden="1">'Objekt12 - SO D.1.4.4.Vyt...'!$C$124:$K$668</definedName>
    <definedName name="_xlnm._FilterDatabase" localSheetId="13" hidden="1">'Objekt13 - SO D.1.4.5.Chl...'!$C$122:$K$181</definedName>
    <definedName name="_xlnm._FilterDatabase" localSheetId="14" hidden="1">'Objekt14 - SO D.1.4.7. Si...'!$C$127:$K$527</definedName>
    <definedName name="_xlnm._FilterDatabase" localSheetId="15" hidden="1">'Objekt15 - SO D.1.4.6.MaR'!$C$126:$K$378</definedName>
    <definedName name="_xlnm._FilterDatabase" localSheetId="16" hidden="1">'Objekt16 - SO D.1.4.8.El....'!$C$126:$K$230</definedName>
    <definedName name="_xlnm._FilterDatabase" localSheetId="17" hidden="1">'Objekt17 - SO D.1.4.1.b.0...'!$C$125:$K$211</definedName>
    <definedName name="_xlnm._FilterDatabase" localSheetId="18" hidden="1">'Objekt18 - SO D.1.4.1.b.1...'!$C$125:$K$205</definedName>
    <definedName name="_xlnm._FilterDatabase" localSheetId="19" hidden="1">'Objekt19 - SO D.1.4.1.b.1...'!$C$127:$K$438</definedName>
    <definedName name="_xlnm._FilterDatabase" localSheetId="2" hidden="1">'Objekt2 - SO D.1.1.ASŘ No...'!$C$148:$K$2721</definedName>
    <definedName name="_xlnm._FilterDatabase" localSheetId="20" hidden="1">'Objekt20 - SO D.1.4.1.b.1...'!$C$127:$K$279</definedName>
    <definedName name="_xlnm._FilterDatabase" localSheetId="21" hidden="1">'Objekt21 - SO D.1.4.1.b.1...'!$C$125:$K$185</definedName>
    <definedName name="_xlnm._FilterDatabase" localSheetId="22" hidden="1">'Objekt22 - SO D.1.4.1.b.2...'!$C$125:$K$169</definedName>
    <definedName name="_xlnm._FilterDatabase" localSheetId="23" hidden="1">'Objekt23 - SO D.1.4.7.b.1...'!$C$127:$K$231</definedName>
    <definedName name="_xlnm._FilterDatabase" localSheetId="24" hidden="1">'Objekt24 - SO D.1.4.8.b.1...'!$C$127:$K$221</definedName>
    <definedName name="_xlnm._FilterDatabase" localSheetId="25" hidden="1">'Objekt25 - SO D.1.4.10.1....'!$C$124:$K$399</definedName>
    <definedName name="_xlnm._FilterDatabase" localSheetId="26" hidden="1">'Objekt26 - SO D.1.4.10.1....'!$C$123:$K$193</definedName>
    <definedName name="_xlnm._FilterDatabase" localSheetId="27" hidden="1">'Objekt27 - SO D.1.4.10.1....'!$C$121:$K$144</definedName>
    <definedName name="_xlnm._FilterDatabase" localSheetId="28" hidden="1">'Objekt28 - SO D.1.4.10.1....'!$C$121:$K$128</definedName>
    <definedName name="_xlnm._FilterDatabase" localSheetId="29" hidden="1">'Objekt29 - SO D.1.4.10.1....'!$C$134:$K$313</definedName>
    <definedName name="_xlnm._FilterDatabase" localSheetId="3" hidden="1">'Objekt3 - SO D.1.1.c.01.V...'!$C$121:$K$791</definedName>
    <definedName name="_xlnm._FilterDatabase" localSheetId="30" hidden="1">'Objekt30 - SO D.1.4.10.1....'!$C$122:$K$191</definedName>
    <definedName name="_xlnm._FilterDatabase" localSheetId="31" hidden="1">'Objekt31 - SO D.1.4.10.1....'!$C$122:$K$163</definedName>
    <definedName name="_xlnm._FilterDatabase" localSheetId="32" hidden="1">'Objekt32 - SO D.2.1.Techn...'!$C$124:$K$180</definedName>
    <definedName name="_xlnm._FilterDatabase" localSheetId="33" hidden="1">'Objekt33 - SO ZPaK mimo a...'!$C$124:$K$451</definedName>
    <definedName name="_xlnm._FilterDatabase" localSheetId="34" hidden="1">'Objekt34 - SO ZPaK Dvůr-u...'!$C$125:$K$363</definedName>
    <definedName name="_xlnm._FilterDatabase" localSheetId="35" hidden="1">'Objekt35 - VRN_01_CH'!$C$120:$K$152</definedName>
    <definedName name="_xlnm._FilterDatabase" localSheetId="4" hidden="1">'Objekt4 - SO D.1.1.c.02.V...'!$C$121:$K$353</definedName>
    <definedName name="_xlnm._FilterDatabase" localSheetId="5" hidden="1">'Objekt5 - SO D.1.1.c.04.V...'!$C$121:$K$205</definedName>
    <definedName name="_xlnm._FilterDatabase" localSheetId="6" hidden="1">'Objekt6 - SO D.1.1.c.05.V...'!$C$121:$K$152</definedName>
    <definedName name="_xlnm._FilterDatabase" localSheetId="7" hidden="1">'Objekt7 - SO D.1.1.c.06.V...'!$C$121:$K$296</definedName>
    <definedName name="_xlnm._FilterDatabase" localSheetId="8" hidden="1">'Objekt8 - SO D.1.1.c.07.V...'!$C$121:$K$353</definedName>
    <definedName name="_xlnm._FilterDatabase" localSheetId="9" hidden="1">'Objekt9 - SO D.1.4.1. ZTI'!$C$128:$K$628</definedName>
    <definedName name="_xlnm.Print_Titles" localSheetId="1">'Objekt1 - SO D.1.1.ASŘ Bo...'!$150:$150</definedName>
    <definedName name="_xlnm.Print_Titles" localSheetId="10">'Objekt10 - SO D.1.4.2. PLYN'!$131:$131</definedName>
    <definedName name="_xlnm.Print_Titles" localSheetId="11">'Objekt11 - SO D.1.4.3.Vzd...'!$126:$126</definedName>
    <definedName name="_xlnm.Print_Titles" localSheetId="12">'Objekt12 - SO D.1.4.4.Vyt...'!$124:$124</definedName>
    <definedName name="_xlnm.Print_Titles" localSheetId="13">'Objekt13 - SO D.1.4.5.Chl...'!$122:$122</definedName>
    <definedName name="_xlnm.Print_Titles" localSheetId="14">'Objekt14 - SO D.1.4.7. Si...'!$127:$127</definedName>
    <definedName name="_xlnm.Print_Titles" localSheetId="15">'Objekt15 - SO D.1.4.6.MaR'!$126:$126</definedName>
    <definedName name="_xlnm.Print_Titles" localSheetId="16">'Objekt16 - SO D.1.4.8.El....'!$126:$126</definedName>
    <definedName name="_xlnm.Print_Titles" localSheetId="17">'Objekt17 - SO D.1.4.1.b.0...'!$125:$125</definedName>
    <definedName name="_xlnm.Print_Titles" localSheetId="18">'Objekt18 - SO D.1.4.1.b.1...'!$125:$125</definedName>
    <definedName name="_xlnm.Print_Titles" localSheetId="19">'Objekt19 - SO D.1.4.1.b.1...'!$127:$127</definedName>
    <definedName name="_xlnm.Print_Titles" localSheetId="2">'Objekt2 - SO D.1.1.ASŘ No...'!$148:$148</definedName>
    <definedName name="_xlnm.Print_Titles" localSheetId="20">'Objekt20 - SO D.1.4.1.b.1...'!$127:$127</definedName>
    <definedName name="_xlnm.Print_Titles" localSheetId="21">'Objekt21 - SO D.1.4.1.b.1...'!$125:$125</definedName>
    <definedName name="_xlnm.Print_Titles" localSheetId="22">'Objekt22 - SO D.1.4.1.b.2...'!$125:$125</definedName>
    <definedName name="_xlnm.Print_Titles" localSheetId="23">'Objekt23 - SO D.1.4.7.b.1...'!$127:$127</definedName>
    <definedName name="_xlnm.Print_Titles" localSheetId="24">'Objekt24 - SO D.1.4.8.b.1...'!$127:$127</definedName>
    <definedName name="_xlnm.Print_Titles" localSheetId="25">'Objekt25 - SO D.1.4.10.1....'!$124:$124</definedName>
    <definedName name="_xlnm.Print_Titles" localSheetId="26">'Objekt26 - SO D.1.4.10.1....'!$123:$123</definedName>
    <definedName name="_xlnm.Print_Titles" localSheetId="27">'Objekt27 - SO D.1.4.10.1....'!$121:$121</definedName>
    <definedName name="_xlnm.Print_Titles" localSheetId="28">'Objekt28 - SO D.1.4.10.1....'!$121:$121</definedName>
    <definedName name="_xlnm.Print_Titles" localSheetId="29">'Objekt29 - SO D.1.4.10.1....'!$134:$134</definedName>
    <definedName name="_xlnm.Print_Titles" localSheetId="3">'Objekt3 - SO D.1.1.c.01.V...'!$121:$121</definedName>
    <definedName name="_xlnm.Print_Titles" localSheetId="30">'Objekt30 - SO D.1.4.10.1....'!$122:$122</definedName>
    <definedName name="_xlnm.Print_Titles" localSheetId="31">'Objekt31 - SO D.1.4.10.1....'!$122:$122</definedName>
    <definedName name="_xlnm.Print_Titles" localSheetId="32">'Objekt32 - SO D.2.1.Techn...'!$124:$124</definedName>
    <definedName name="_xlnm.Print_Titles" localSheetId="33">'Objekt33 - SO ZPaK mimo a...'!$124:$124</definedName>
    <definedName name="_xlnm.Print_Titles" localSheetId="34">'Objekt34 - SO ZPaK Dvůr-u...'!$125:$125</definedName>
    <definedName name="_xlnm.Print_Titles" localSheetId="35">'Objekt35 - VRN_01_CH'!$120:$120</definedName>
    <definedName name="_xlnm.Print_Titles" localSheetId="4">'Objekt4 - SO D.1.1.c.02.V...'!$121:$121</definedName>
    <definedName name="_xlnm.Print_Titles" localSheetId="5">'Objekt5 - SO D.1.1.c.04.V...'!$121:$121</definedName>
    <definedName name="_xlnm.Print_Titles" localSheetId="6">'Objekt6 - SO D.1.1.c.05.V...'!$121:$121</definedName>
    <definedName name="_xlnm.Print_Titles" localSheetId="7">'Objekt7 - SO D.1.1.c.06.V...'!$121:$121</definedName>
    <definedName name="_xlnm.Print_Titles" localSheetId="8">'Objekt8 - SO D.1.1.c.07.V...'!$121:$121</definedName>
    <definedName name="_xlnm.Print_Titles" localSheetId="9">'Objekt9 - SO D.1.4.1. ZTI'!$128:$128</definedName>
    <definedName name="_xlnm.Print_Titles" localSheetId="0">'Rekapitulace stavby'!$92:$92</definedName>
    <definedName name="_xlnm.Print_Area" localSheetId="1">'Objekt1 - SO D.1.1.ASŘ Bo...'!$C$4:$J$76,'Objekt1 - SO D.1.1.ASŘ Bo...'!$C$82:$J$130,'Objekt1 - SO D.1.1.ASŘ Bo...'!$C$136:$J$1705</definedName>
    <definedName name="_xlnm.Print_Area" localSheetId="10">'Objekt10 - SO D.1.4.2. PLYN'!$C$4:$J$76,'Objekt10 - SO D.1.4.2. PLYN'!$C$82:$J$111,'Objekt10 - SO D.1.4.2. PLYN'!$C$117:$J$363</definedName>
    <definedName name="_xlnm.Print_Area" localSheetId="11">'Objekt11 - SO D.1.4.3.Vzd...'!$C$4:$J$76,'Objekt11 - SO D.1.4.3.Vzd...'!$C$82:$J$106,'Objekt11 - SO D.1.4.3.Vzd...'!$C$112:$J$1023</definedName>
    <definedName name="_xlnm.Print_Area" localSheetId="12">'Objekt12 - SO D.1.4.4.Vyt...'!$C$4:$J$76,'Objekt12 - SO D.1.4.4.Vyt...'!$C$82:$J$104,'Objekt12 - SO D.1.4.4.Vyt...'!$C$110:$J$668</definedName>
    <definedName name="_xlnm.Print_Area" localSheetId="13">'Objekt13 - SO D.1.4.5.Chl...'!$C$4:$J$76,'Objekt13 - SO D.1.4.5.Chl...'!$C$82:$J$102,'Objekt13 - SO D.1.4.5.Chl...'!$C$108:$J$181</definedName>
    <definedName name="_xlnm.Print_Area" localSheetId="14">'Objekt14 - SO D.1.4.7. Si...'!$C$4:$J$76,'Objekt14 - SO D.1.4.7. Si...'!$C$82:$J$107,'Objekt14 - SO D.1.4.7. Si...'!$C$113:$J$527</definedName>
    <definedName name="_xlnm.Print_Area" localSheetId="15">'Objekt15 - SO D.1.4.6.MaR'!$C$4:$J$76,'Objekt15 - SO D.1.4.6.MaR'!$C$82:$J$106,'Objekt15 - SO D.1.4.6.MaR'!$C$112:$J$378</definedName>
    <definedName name="_xlnm.Print_Area" localSheetId="16">'Objekt16 - SO D.1.4.8.El....'!$C$4:$J$76,'Objekt16 - SO D.1.4.8.El....'!$C$82:$J$106,'Objekt16 - SO D.1.4.8.El....'!$C$112:$J$230</definedName>
    <definedName name="_xlnm.Print_Area" localSheetId="17">'Objekt17 - SO D.1.4.1.b.0...'!$C$4:$J$76,'Objekt17 - SO D.1.4.1.b.0...'!$C$82:$J$105,'Objekt17 - SO D.1.4.1.b.0...'!$C$111:$J$211</definedName>
    <definedName name="_xlnm.Print_Area" localSheetId="18">'Objekt18 - SO D.1.4.1.b.1...'!$C$4:$J$76,'Objekt18 - SO D.1.4.1.b.1...'!$C$82:$J$105,'Objekt18 - SO D.1.4.1.b.1...'!$C$111:$J$205</definedName>
    <definedName name="_xlnm.Print_Area" localSheetId="19">'Objekt19 - SO D.1.4.1.b.1...'!$C$4:$J$76,'Objekt19 - SO D.1.4.1.b.1...'!$C$82:$J$107,'Objekt19 - SO D.1.4.1.b.1...'!$C$113:$J$438</definedName>
    <definedName name="_xlnm.Print_Area" localSheetId="2">'Objekt2 - SO D.1.1.ASŘ No...'!$C$4:$J$76,'Objekt2 - SO D.1.1.ASŘ No...'!$C$82:$J$128,'Objekt2 - SO D.1.1.ASŘ No...'!$C$134:$J$2721</definedName>
    <definedName name="_xlnm.Print_Area" localSheetId="20">'Objekt20 - SO D.1.4.1.b.1...'!$C$4:$J$76,'Objekt20 - SO D.1.4.1.b.1...'!$C$82:$J$107,'Objekt20 - SO D.1.4.1.b.1...'!$C$113:$J$279</definedName>
    <definedName name="_xlnm.Print_Area" localSheetId="21">'Objekt21 - SO D.1.4.1.b.1...'!$C$4:$J$76,'Objekt21 - SO D.1.4.1.b.1...'!$C$82:$J$105,'Objekt21 - SO D.1.4.1.b.1...'!$C$111:$J$185</definedName>
    <definedName name="_xlnm.Print_Area" localSheetId="22">'Objekt22 - SO D.1.4.1.b.2...'!$C$4:$J$76,'Objekt22 - SO D.1.4.1.b.2...'!$C$82:$J$105,'Objekt22 - SO D.1.4.1.b.2...'!$C$111:$J$169</definedName>
    <definedName name="_xlnm.Print_Area" localSheetId="23">'Objekt23 - SO D.1.4.7.b.1...'!$C$4:$J$76,'Objekt23 - SO D.1.4.7.b.1...'!$C$82:$J$107,'Objekt23 - SO D.1.4.7.b.1...'!$C$113:$J$231</definedName>
    <definedName name="_xlnm.Print_Area" localSheetId="24">'Objekt24 - SO D.1.4.8.b.1...'!$C$4:$J$76,'Objekt24 - SO D.1.4.8.b.1...'!$C$82:$J$107,'Objekt24 - SO D.1.4.8.b.1...'!$C$113:$J$221</definedName>
    <definedName name="_xlnm.Print_Area" localSheetId="25">'Objekt25 - SO D.1.4.10.1....'!$C$4:$J$76,'Objekt25 - SO D.1.4.10.1....'!$C$82:$J$104,'Objekt25 - SO D.1.4.10.1....'!$C$110:$J$399</definedName>
    <definedName name="_xlnm.Print_Area" localSheetId="26">'Objekt26 - SO D.1.4.10.1....'!$C$4:$J$76,'Objekt26 - SO D.1.4.10.1....'!$C$82:$J$103,'Objekt26 - SO D.1.4.10.1....'!$C$109:$J$193</definedName>
    <definedName name="_xlnm.Print_Area" localSheetId="27">'Objekt27 - SO D.1.4.10.1....'!$C$4:$J$76,'Objekt27 - SO D.1.4.10.1....'!$C$82:$J$101,'Objekt27 - SO D.1.4.10.1....'!$C$107:$J$144</definedName>
    <definedName name="_xlnm.Print_Area" localSheetId="28">'Objekt28 - SO D.1.4.10.1....'!$C$4:$J$76,'Objekt28 - SO D.1.4.10.1....'!$C$82:$J$101,'Objekt28 - SO D.1.4.10.1....'!$C$107:$J$128</definedName>
    <definedName name="_xlnm.Print_Area" localSheetId="29">'Objekt29 - SO D.1.4.10.1....'!$C$4:$J$76,'Objekt29 - SO D.1.4.10.1....'!$C$82:$J$114,'Objekt29 - SO D.1.4.10.1....'!$C$120:$J$313</definedName>
    <definedName name="_xlnm.Print_Area" localSheetId="3">'Objekt3 - SO D.1.1.c.01.V...'!$C$4:$J$76,'Objekt3 - SO D.1.1.c.01.V...'!$C$82:$J$101,'Objekt3 - SO D.1.1.c.01.V...'!$C$107:$J$791</definedName>
    <definedName name="_xlnm.Print_Area" localSheetId="30">'Objekt30 - SO D.1.4.10.1....'!$C$4:$J$76,'Objekt30 - SO D.1.4.10.1....'!$C$82:$J$102,'Objekt30 - SO D.1.4.10.1....'!$C$108:$J$191</definedName>
    <definedName name="_xlnm.Print_Area" localSheetId="31">'Objekt31 - SO D.1.4.10.1....'!$C$4:$J$76,'Objekt31 - SO D.1.4.10.1....'!$C$82:$J$102,'Objekt31 - SO D.1.4.10.1....'!$C$108:$J$163</definedName>
    <definedName name="_xlnm.Print_Area" localSheetId="32">'Objekt32 - SO D.2.1.Techn...'!$C$4:$J$76,'Objekt32 - SO D.2.1.Techn...'!$C$82:$J$104,'Objekt32 - SO D.2.1.Techn...'!$C$110:$J$180</definedName>
    <definedName name="_xlnm.Print_Area" localSheetId="33">'Objekt33 - SO ZPaK mimo a...'!$C$4:$J$76,'Objekt33 - SO ZPaK mimo a...'!$C$82:$J$104,'Objekt33 - SO ZPaK mimo a...'!$C$110:$J$451</definedName>
    <definedName name="_xlnm.Print_Area" localSheetId="34">'Objekt34 - SO ZPaK Dvůr-u...'!$C$4:$J$76,'Objekt34 - SO ZPaK Dvůr-u...'!$C$82:$J$105,'Objekt34 - SO ZPaK Dvůr-u...'!$C$111:$J$363</definedName>
    <definedName name="_xlnm.Print_Area" localSheetId="35">'Objekt35 - VRN_01_CH'!$C$4:$J$76,'Objekt35 - VRN_01_CH'!$C$82:$J$100,'Objekt35 - VRN_01_CH'!$C$106:$J$152</definedName>
    <definedName name="_xlnm.Print_Area" localSheetId="4">'Objekt4 - SO D.1.1.c.02.V...'!$C$4:$J$76,'Objekt4 - SO D.1.1.c.02.V...'!$C$82:$J$101,'Objekt4 - SO D.1.1.c.02.V...'!$C$107:$J$353</definedName>
    <definedName name="_xlnm.Print_Area" localSheetId="5">'Objekt5 - SO D.1.1.c.04.V...'!$C$4:$J$76,'Objekt5 - SO D.1.1.c.04.V...'!$C$82:$J$101,'Objekt5 - SO D.1.1.c.04.V...'!$C$107:$J$205</definedName>
    <definedName name="_xlnm.Print_Area" localSheetId="6">'Objekt6 - SO D.1.1.c.05.V...'!$C$4:$J$76,'Objekt6 - SO D.1.1.c.05.V...'!$C$82:$J$101,'Objekt6 - SO D.1.1.c.05.V...'!$C$107:$J$152</definedName>
    <definedName name="_xlnm.Print_Area" localSheetId="7">'Objekt7 - SO D.1.1.c.06.V...'!$C$4:$J$76,'Objekt7 - SO D.1.1.c.06.V...'!$C$82:$J$101,'Objekt7 - SO D.1.1.c.06.V...'!$C$107:$J$296</definedName>
    <definedName name="_xlnm.Print_Area" localSheetId="8">'Objekt8 - SO D.1.1.c.07.V...'!$C$4:$J$76,'Objekt8 - SO D.1.1.c.07.V...'!$C$82:$J$101,'Objekt8 - SO D.1.1.c.07.V...'!$C$107:$J$353</definedName>
    <definedName name="_xlnm.Print_Area" localSheetId="9">'Objekt9 - SO D.1.4.1. ZTI'!$C$4:$J$76,'Objekt9 - SO D.1.4.1. ZTI'!$C$82:$J$108,'Objekt9 - SO D.1.4.1. ZTI'!$C$114:$J$628</definedName>
    <definedName name="_xlnm.Print_Area" localSheetId="0">'Rekapitulace stavby'!$D$4:$AO$76,'Rekapitulace stavby'!$C$82:$AQ$131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6" l="1"/>
  <c r="J38" i="36"/>
  <c r="AY130" i="1"/>
  <c r="J37" i="36"/>
  <c r="AX130" i="1" s="1"/>
  <c r="BI152" i="36"/>
  <c r="BH152" i="36"/>
  <c r="BG152" i="36"/>
  <c r="BF152" i="36"/>
  <c r="T152" i="36"/>
  <c r="R152" i="36"/>
  <c r="P152" i="36"/>
  <c r="BI151" i="36"/>
  <c r="BH151" i="36"/>
  <c r="BG151" i="36"/>
  <c r="BF151" i="36"/>
  <c r="T151" i="36"/>
  <c r="R151" i="36"/>
  <c r="P151" i="36"/>
  <c r="BI150" i="36"/>
  <c r="BH150" i="36"/>
  <c r="BG150" i="36"/>
  <c r="BF150" i="36"/>
  <c r="T150" i="36"/>
  <c r="R150" i="36"/>
  <c r="P150" i="36"/>
  <c r="BI149" i="36"/>
  <c r="BH149" i="36"/>
  <c r="BG149" i="36"/>
  <c r="BF149" i="36"/>
  <c r="T149" i="36"/>
  <c r="R149" i="36"/>
  <c r="P149" i="36"/>
  <c r="BI148" i="36"/>
  <c r="BH148" i="36"/>
  <c r="BG148" i="36"/>
  <c r="BF148" i="36"/>
  <c r="T148" i="36"/>
  <c r="R148" i="36"/>
  <c r="P148" i="36"/>
  <c r="BI147" i="36"/>
  <c r="BH147" i="36"/>
  <c r="BG147" i="36"/>
  <c r="BF147" i="36"/>
  <c r="T147" i="36"/>
  <c r="R147" i="36"/>
  <c r="P147" i="36"/>
  <c r="BI146" i="36"/>
  <c r="BH146" i="36"/>
  <c r="BG146" i="36"/>
  <c r="BF146" i="36"/>
  <c r="T146" i="36"/>
  <c r="R146" i="36"/>
  <c r="P146" i="36"/>
  <c r="BI145" i="36"/>
  <c r="BH145" i="36"/>
  <c r="BG145" i="36"/>
  <c r="BF145" i="36"/>
  <c r="T145" i="36"/>
  <c r="R145" i="36"/>
  <c r="P145" i="36"/>
  <c r="BI144" i="36"/>
  <c r="BH144" i="36"/>
  <c r="BG144" i="36"/>
  <c r="BF144" i="36"/>
  <c r="T144" i="36"/>
  <c r="R144" i="36"/>
  <c r="P144" i="36"/>
  <c r="BI143" i="36"/>
  <c r="BH143" i="36"/>
  <c r="BG143" i="36"/>
  <c r="BF143" i="36"/>
  <c r="T143" i="36"/>
  <c r="R143" i="36"/>
  <c r="P143" i="36"/>
  <c r="BI142" i="36"/>
  <c r="BH142" i="36"/>
  <c r="BG142" i="36"/>
  <c r="BF142" i="36"/>
  <c r="T142" i="36"/>
  <c r="R142" i="36"/>
  <c r="P142" i="36"/>
  <c r="BI141" i="36"/>
  <c r="BH141" i="36"/>
  <c r="BG141" i="36"/>
  <c r="BF141" i="36"/>
  <c r="T141" i="36"/>
  <c r="R141" i="36"/>
  <c r="P141" i="36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7" i="36"/>
  <c r="BH137" i="36"/>
  <c r="BG137" i="36"/>
  <c r="BF137" i="36"/>
  <c r="T137" i="36"/>
  <c r="R137" i="36"/>
  <c r="P137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4" i="36"/>
  <c r="BH134" i="36"/>
  <c r="BG134" i="36"/>
  <c r="BF134" i="36"/>
  <c r="T134" i="36"/>
  <c r="R134" i="36"/>
  <c r="P134" i="36"/>
  <c r="BI133" i="36"/>
  <c r="BH133" i="36"/>
  <c r="BG133" i="36"/>
  <c r="BF133" i="36"/>
  <c r="T133" i="36"/>
  <c r="R133" i="36"/>
  <c r="P133" i="36"/>
  <c r="BI132" i="36"/>
  <c r="BH132" i="36"/>
  <c r="BG132" i="36"/>
  <c r="BF132" i="36"/>
  <c r="T132" i="36"/>
  <c r="R132" i="36"/>
  <c r="P132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9" i="36"/>
  <c r="BH129" i="36"/>
  <c r="BG129" i="36"/>
  <c r="BF129" i="36"/>
  <c r="T129" i="36"/>
  <c r="R129" i="36"/>
  <c r="P129" i="36"/>
  <c r="BI128" i="36"/>
  <c r="BH128" i="36"/>
  <c r="BG128" i="36"/>
  <c r="BF128" i="36"/>
  <c r="T128" i="36"/>
  <c r="R128" i="36"/>
  <c r="P128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BI125" i="36"/>
  <c r="BH125" i="36"/>
  <c r="BG125" i="36"/>
  <c r="BF125" i="36"/>
  <c r="T125" i="36"/>
  <c r="R125" i="36"/>
  <c r="P125" i="36"/>
  <c r="BI124" i="36"/>
  <c r="BH124" i="36"/>
  <c r="BG124" i="36"/>
  <c r="BF124" i="36"/>
  <c r="T124" i="36"/>
  <c r="R124" i="36"/>
  <c r="P124" i="36"/>
  <c r="BI123" i="36"/>
  <c r="BH123" i="36"/>
  <c r="BG123" i="36"/>
  <c r="BF123" i="36"/>
  <c r="T123" i="36"/>
  <c r="R123" i="36"/>
  <c r="P123" i="36"/>
  <c r="J118" i="36"/>
  <c r="F117" i="36"/>
  <c r="F115" i="36"/>
  <c r="E113" i="36"/>
  <c r="J94" i="36"/>
  <c r="F93" i="36"/>
  <c r="F91" i="36"/>
  <c r="E89" i="36"/>
  <c r="J23" i="36"/>
  <c r="E23" i="36"/>
  <c r="J117" i="36" s="1"/>
  <c r="J22" i="36"/>
  <c r="J20" i="36"/>
  <c r="E20" i="36"/>
  <c r="F94" i="36" s="1"/>
  <c r="J19" i="36"/>
  <c r="J14" i="36"/>
  <c r="J91" i="36" s="1"/>
  <c r="E7" i="36"/>
  <c r="E109" i="36"/>
  <c r="J39" i="35"/>
  <c r="J38" i="35"/>
  <c r="AY129" i="1" s="1"/>
  <c r="J37" i="35"/>
  <c r="AX129" i="1"/>
  <c r="BI361" i="35"/>
  <c r="BH361" i="35"/>
  <c r="BG361" i="35"/>
  <c r="BF361" i="35"/>
  <c r="T361" i="35"/>
  <c r="R361" i="35"/>
  <c r="P361" i="35"/>
  <c r="BI358" i="35"/>
  <c r="BH358" i="35"/>
  <c r="BG358" i="35"/>
  <c r="BF358" i="35"/>
  <c r="T358" i="35"/>
  <c r="R358" i="35"/>
  <c r="P358" i="35"/>
  <c r="BI357" i="35"/>
  <c r="BH357" i="35"/>
  <c r="BG357" i="35"/>
  <c r="BF357" i="35"/>
  <c r="T357" i="35"/>
  <c r="R357" i="35"/>
  <c r="P357" i="35"/>
  <c r="BI355" i="35"/>
  <c r="BH355" i="35"/>
  <c r="BG355" i="35"/>
  <c r="BF355" i="35"/>
  <c r="T355" i="35"/>
  <c r="R355" i="35"/>
  <c r="P355" i="35"/>
  <c r="BI354" i="35"/>
  <c r="BH354" i="35"/>
  <c r="BG354" i="35"/>
  <c r="BF354" i="35"/>
  <c r="T354" i="35"/>
  <c r="R354" i="35"/>
  <c r="P354" i="35"/>
  <c r="BI351" i="35"/>
  <c r="BH351" i="35"/>
  <c r="BG351" i="35"/>
  <c r="BF351" i="35"/>
  <c r="T351" i="35"/>
  <c r="R351" i="35"/>
  <c r="P351" i="35"/>
  <c r="BI347" i="35"/>
  <c r="BH347" i="35"/>
  <c r="BG347" i="35"/>
  <c r="BF347" i="35"/>
  <c r="T347" i="35"/>
  <c r="R347" i="35"/>
  <c r="P347" i="35"/>
  <c r="BI340" i="35"/>
  <c r="BH340" i="35"/>
  <c r="BG340" i="35"/>
  <c r="BF340" i="35"/>
  <c r="T340" i="35"/>
  <c r="R340" i="35"/>
  <c r="P340" i="35"/>
  <c r="BI331" i="35"/>
  <c r="BH331" i="35"/>
  <c r="BG331" i="35"/>
  <c r="BF331" i="35"/>
  <c r="T331" i="35"/>
  <c r="R331" i="35"/>
  <c r="P331" i="35"/>
  <c r="BI322" i="35"/>
  <c r="BH322" i="35"/>
  <c r="BG322" i="35"/>
  <c r="BF322" i="35"/>
  <c r="T322" i="35"/>
  <c r="R322" i="35"/>
  <c r="P322" i="35"/>
  <c r="BI313" i="35"/>
  <c r="BH313" i="35"/>
  <c r="BG313" i="35"/>
  <c r="BF313" i="35"/>
  <c r="T313" i="35"/>
  <c r="R313" i="35"/>
  <c r="P313" i="35"/>
  <c r="BI304" i="35"/>
  <c r="BH304" i="35"/>
  <c r="BG304" i="35"/>
  <c r="BF304" i="35"/>
  <c r="T304" i="35"/>
  <c r="R304" i="35"/>
  <c r="P304" i="35"/>
  <c r="BI301" i="35"/>
  <c r="BH301" i="35"/>
  <c r="BG301" i="35"/>
  <c r="BF301" i="35"/>
  <c r="T301" i="35"/>
  <c r="R301" i="35"/>
  <c r="P301" i="35"/>
  <c r="BI298" i="35"/>
  <c r="BH298" i="35"/>
  <c r="BG298" i="35"/>
  <c r="BF298" i="35"/>
  <c r="T298" i="35"/>
  <c r="R298" i="35"/>
  <c r="P298" i="35"/>
  <c r="BI295" i="35"/>
  <c r="BH295" i="35"/>
  <c r="BG295" i="35"/>
  <c r="BF295" i="35"/>
  <c r="T295" i="35"/>
  <c r="R295" i="35"/>
  <c r="P295" i="35"/>
  <c r="BI291" i="35"/>
  <c r="BH291" i="35"/>
  <c r="BG291" i="35"/>
  <c r="BF291" i="35"/>
  <c r="T291" i="35"/>
  <c r="R291" i="35"/>
  <c r="P291" i="35"/>
  <c r="BI287" i="35"/>
  <c r="BH287" i="35"/>
  <c r="BG287" i="35"/>
  <c r="BF287" i="35"/>
  <c r="T287" i="35"/>
  <c r="R287" i="35"/>
  <c r="P287" i="35"/>
  <c r="BI284" i="35"/>
  <c r="BH284" i="35"/>
  <c r="BG284" i="35"/>
  <c r="BF284" i="35"/>
  <c r="T284" i="35"/>
  <c r="R284" i="35"/>
  <c r="P284" i="35"/>
  <c r="BI275" i="35"/>
  <c r="BH275" i="35"/>
  <c r="BG275" i="35"/>
  <c r="BF275" i="35"/>
  <c r="T275" i="35"/>
  <c r="R275" i="35"/>
  <c r="P275" i="35"/>
  <c r="BI266" i="35"/>
  <c r="BH266" i="35"/>
  <c r="BG266" i="35"/>
  <c r="BF266" i="35"/>
  <c r="T266" i="35"/>
  <c r="R266" i="35"/>
  <c r="P266" i="35"/>
  <c r="BI257" i="35"/>
  <c r="BH257" i="35"/>
  <c r="BG257" i="35"/>
  <c r="BF257" i="35"/>
  <c r="T257" i="35"/>
  <c r="R257" i="35"/>
  <c r="P257" i="35"/>
  <c r="BI249" i="35"/>
  <c r="BH249" i="35"/>
  <c r="BG249" i="35"/>
  <c r="BF249" i="35"/>
  <c r="T249" i="35"/>
  <c r="R249" i="35"/>
  <c r="P249" i="35"/>
  <c r="BI241" i="35"/>
  <c r="BH241" i="35"/>
  <c r="BG241" i="35"/>
  <c r="BF241" i="35"/>
  <c r="T241" i="35"/>
  <c r="R241" i="35"/>
  <c r="P241" i="35"/>
  <c r="BI237" i="35"/>
  <c r="BH237" i="35"/>
  <c r="BG237" i="35"/>
  <c r="BF237" i="35"/>
  <c r="T237" i="35"/>
  <c r="R237" i="35"/>
  <c r="P237" i="35"/>
  <c r="BI234" i="35"/>
  <c r="BH234" i="35"/>
  <c r="BG234" i="35"/>
  <c r="BF234" i="35"/>
  <c r="T234" i="35"/>
  <c r="R234" i="35"/>
  <c r="P234" i="35"/>
  <c r="BI222" i="35"/>
  <c r="BH222" i="35"/>
  <c r="BG222" i="35"/>
  <c r="BF222" i="35"/>
  <c r="T222" i="35"/>
  <c r="R222" i="35"/>
  <c r="P222" i="35"/>
  <c r="BI219" i="35"/>
  <c r="BH219" i="35"/>
  <c r="BG219" i="35"/>
  <c r="BF219" i="35"/>
  <c r="T219" i="35"/>
  <c r="R219" i="35"/>
  <c r="P219" i="35"/>
  <c r="BI216" i="35"/>
  <c r="BH216" i="35"/>
  <c r="BG216" i="35"/>
  <c r="BF216" i="35"/>
  <c r="T216" i="35"/>
  <c r="R216" i="35"/>
  <c r="P216" i="35"/>
  <c r="BI210" i="35"/>
  <c r="BH210" i="35"/>
  <c r="BG210" i="35"/>
  <c r="BF210" i="35"/>
  <c r="T210" i="35"/>
  <c r="R210" i="35"/>
  <c r="P210" i="35"/>
  <c r="BI207" i="35"/>
  <c r="BH207" i="35"/>
  <c r="BG207" i="35"/>
  <c r="BF207" i="35"/>
  <c r="T207" i="35"/>
  <c r="R207" i="35"/>
  <c r="P207" i="35"/>
  <c r="BI202" i="35"/>
  <c r="BH202" i="35"/>
  <c r="BG202" i="35"/>
  <c r="BF202" i="35"/>
  <c r="T202" i="35"/>
  <c r="R202" i="35"/>
  <c r="P202" i="35"/>
  <c r="BI199" i="35"/>
  <c r="BH199" i="35"/>
  <c r="BG199" i="35"/>
  <c r="BF199" i="35"/>
  <c r="T199" i="35"/>
  <c r="R199" i="35"/>
  <c r="P199" i="35"/>
  <c r="BI190" i="35"/>
  <c r="BH190" i="35"/>
  <c r="BG190" i="35"/>
  <c r="BF190" i="35"/>
  <c r="T190" i="35"/>
  <c r="R190" i="35"/>
  <c r="P190" i="35"/>
  <c r="BI189" i="35"/>
  <c r="BH189" i="35"/>
  <c r="BG189" i="35"/>
  <c r="BF189" i="35"/>
  <c r="T189" i="35"/>
  <c r="R189" i="35"/>
  <c r="P189" i="35"/>
  <c r="BI184" i="35"/>
  <c r="BH184" i="35"/>
  <c r="BG184" i="35"/>
  <c r="BF184" i="35"/>
  <c r="T184" i="35"/>
  <c r="R184" i="35"/>
  <c r="P184" i="35"/>
  <c r="BI183" i="35"/>
  <c r="BH183" i="35"/>
  <c r="BG183" i="35"/>
  <c r="BF183" i="35"/>
  <c r="T183" i="35"/>
  <c r="R183" i="35"/>
  <c r="P183" i="35"/>
  <c r="BI177" i="35"/>
  <c r="BH177" i="35"/>
  <c r="BG177" i="35"/>
  <c r="BF177" i="35"/>
  <c r="T177" i="35"/>
  <c r="R177" i="35"/>
  <c r="P177" i="35"/>
  <c r="BI173" i="35"/>
  <c r="BH173" i="35"/>
  <c r="BG173" i="35"/>
  <c r="BF173" i="35"/>
  <c r="T173" i="35"/>
  <c r="R173" i="35"/>
  <c r="P173" i="35"/>
  <c r="BI172" i="35"/>
  <c r="BH172" i="35"/>
  <c r="BG172" i="35"/>
  <c r="BF172" i="35"/>
  <c r="T172" i="35"/>
  <c r="R172" i="35"/>
  <c r="P172" i="35"/>
  <c r="BI171" i="35"/>
  <c r="BH171" i="35"/>
  <c r="BG171" i="35"/>
  <c r="BF171" i="35"/>
  <c r="T171" i="35"/>
  <c r="R171" i="35"/>
  <c r="P171" i="35"/>
  <c r="BI170" i="35"/>
  <c r="BH170" i="35"/>
  <c r="BG170" i="35"/>
  <c r="BF170" i="35"/>
  <c r="T170" i="35"/>
  <c r="R170" i="35"/>
  <c r="P170" i="35"/>
  <c r="BI169" i="35"/>
  <c r="BH169" i="35"/>
  <c r="BG169" i="35"/>
  <c r="BF169" i="35"/>
  <c r="T169" i="35"/>
  <c r="R169" i="35"/>
  <c r="P169" i="35"/>
  <c r="BI168" i="35"/>
  <c r="BH168" i="35"/>
  <c r="BG168" i="35"/>
  <c r="BF168" i="35"/>
  <c r="T168" i="35"/>
  <c r="R168" i="35"/>
  <c r="P168" i="35"/>
  <c r="BI167" i="35"/>
  <c r="BH167" i="35"/>
  <c r="BG167" i="35"/>
  <c r="BF167" i="35"/>
  <c r="T167" i="35"/>
  <c r="R167" i="35"/>
  <c r="P167" i="35"/>
  <c r="BI161" i="35"/>
  <c r="BH161" i="35"/>
  <c r="BG161" i="35"/>
  <c r="BF161" i="35"/>
  <c r="T161" i="35"/>
  <c r="R161" i="35"/>
  <c r="P161" i="35"/>
  <c r="BI157" i="35"/>
  <c r="BH157" i="35"/>
  <c r="BG157" i="35"/>
  <c r="BF157" i="35"/>
  <c r="T157" i="35"/>
  <c r="R157" i="35"/>
  <c r="P157" i="35"/>
  <c r="BI153" i="35"/>
  <c r="BH153" i="35"/>
  <c r="BG153" i="35"/>
  <c r="BF153" i="35"/>
  <c r="T153" i="35"/>
  <c r="R153" i="35"/>
  <c r="P153" i="35"/>
  <c r="BI149" i="35"/>
  <c r="BH149" i="35"/>
  <c r="BG149" i="35"/>
  <c r="BF149" i="35"/>
  <c r="T149" i="35"/>
  <c r="R149" i="35"/>
  <c r="P149" i="35"/>
  <c r="BI145" i="35"/>
  <c r="BH145" i="35"/>
  <c r="BG145" i="35"/>
  <c r="BF145" i="35"/>
  <c r="T145" i="35"/>
  <c r="R145" i="35"/>
  <c r="P145" i="35"/>
  <c r="BI137" i="35"/>
  <c r="BH137" i="35"/>
  <c r="BG137" i="35"/>
  <c r="BF137" i="35"/>
  <c r="T137" i="35"/>
  <c r="R137" i="35"/>
  <c r="P137" i="35"/>
  <c r="BI134" i="35"/>
  <c r="BH134" i="35"/>
  <c r="BG134" i="35"/>
  <c r="BF134" i="35"/>
  <c r="T134" i="35"/>
  <c r="R134" i="35"/>
  <c r="P134" i="35"/>
  <c r="BI129" i="35"/>
  <c r="BH129" i="35"/>
  <c r="BG129" i="35"/>
  <c r="BF129" i="35"/>
  <c r="T129" i="35"/>
  <c r="R129" i="35"/>
  <c r="P129" i="35"/>
  <c r="J123" i="35"/>
  <c r="F122" i="35"/>
  <c r="F120" i="35"/>
  <c r="E118" i="35"/>
  <c r="J94" i="35"/>
  <c r="F93" i="35"/>
  <c r="F91" i="35"/>
  <c r="E89" i="35"/>
  <c r="J23" i="35"/>
  <c r="E23" i="35"/>
  <c r="J122" i="35"/>
  <c r="J22" i="35"/>
  <c r="J20" i="35"/>
  <c r="E20" i="35"/>
  <c r="F94" i="35" s="1"/>
  <c r="J19" i="35"/>
  <c r="J14" i="35"/>
  <c r="J120" i="35" s="1"/>
  <c r="E7" i="35"/>
  <c r="E114" i="35"/>
  <c r="J39" i="34"/>
  <c r="J38" i="34"/>
  <c r="AY128" i="1"/>
  <c r="J37" i="34"/>
  <c r="AX128" i="1" s="1"/>
  <c r="BI449" i="34"/>
  <c r="BH449" i="34"/>
  <c r="BG449" i="34"/>
  <c r="BF449" i="34"/>
  <c r="T449" i="34"/>
  <c r="R449" i="34"/>
  <c r="P449" i="34"/>
  <c r="BI448" i="34"/>
  <c r="BH448" i="34"/>
  <c r="BG448" i="34"/>
  <c r="BF448" i="34"/>
  <c r="T448" i="34"/>
  <c r="R448" i="34"/>
  <c r="P448" i="34"/>
  <c r="BI447" i="34"/>
  <c r="BH447" i="34"/>
  <c r="BG447" i="34"/>
  <c r="BF447" i="34"/>
  <c r="T447" i="34"/>
  <c r="R447" i="34"/>
  <c r="P447" i="34"/>
  <c r="BI445" i="34"/>
  <c r="BH445" i="34"/>
  <c r="BG445" i="34"/>
  <c r="BF445" i="34"/>
  <c r="T445" i="34"/>
  <c r="R445" i="34"/>
  <c r="P445" i="34"/>
  <c r="BI444" i="34"/>
  <c r="BH444" i="34"/>
  <c r="BG444" i="34"/>
  <c r="BF444" i="34"/>
  <c r="T444" i="34"/>
  <c r="R444" i="34"/>
  <c r="P444" i="34"/>
  <c r="BI443" i="34"/>
  <c r="BH443" i="34"/>
  <c r="BG443" i="34"/>
  <c r="BF443" i="34"/>
  <c r="T443" i="34"/>
  <c r="R443" i="34"/>
  <c r="P443" i="34"/>
  <c r="BI439" i="34"/>
  <c r="BH439" i="34"/>
  <c r="BG439" i="34"/>
  <c r="BF439" i="34"/>
  <c r="T439" i="34"/>
  <c r="R439" i="34"/>
  <c r="P439" i="34"/>
  <c r="BI436" i="34"/>
  <c r="BH436" i="34"/>
  <c r="BG436" i="34"/>
  <c r="BF436" i="34"/>
  <c r="T436" i="34"/>
  <c r="R436" i="34"/>
  <c r="P436" i="34"/>
  <c r="BI433" i="34"/>
  <c r="BH433" i="34"/>
  <c r="BG433" i="34"/>
  <c r="BF433" i="34"/>
  <c r="T433" i="34"/>
  <c r="R433" i="34"/>
  <c r="P433" i="34"/>
  <c r="BI424" i="34"/>
  <c r="BH424" i="34"/>
  <c r="BG424" i="34"/>
  <c r="BF424" i="34"/>
  <c r="T424" i="34"/>
  <c r="R424" i="34"/>
  <c r="P424" i="34"/>
  <c r="BI416" i="34"/>
  <c r="BH416" i="34"/>
  <c r="BG416" i="34"/>
  <c r="BF416" i="34"/>
  <c r="T416" i="34"/>
  <c r="R416" i="34"/>
  <c r="P416" i="34"/>
  <c r="BI409" i="34"/>
  <c r="BH409" i="34"/>
  <c r="BG409" i="34"/>
  <c r="BF409" i="34"/>
  <c r="T409" i="34"/>
  <c r="R409" i="34"/>
  <c r="P409" i="34"/>
  <c r="BI402" i="34"/>
  <c r="BH402" i="34"/>
  <c r="BG402" i="34"/>
  <c r="BF402" i="34"/>
  <c r="T402" i="34"/>
  <c r="R402" i="34"/>
  <c r="P402" i="34"/>
  <c r="BI397" i="34"/>
  <c r="BH397" i="34"/>
  <c r="BG397" i="34"/>
  <c r="BF397" i="34"/>
  <c r="T397" i="34"/>
  <c r="R397" i="34"/>
  <c r="P397" i="34"/>
  <c r="BI390" i="34"/>
  <c r="BH390" i="34"/>
  <c r="BG390" i="34"/>
  <c r="BF390" i="34"/>
  <c r="T390" i="34"/>
  <c r="R390" i="34"/>
  <c r="P390" i="34"/>
  <c r="BI382" i="34"/>
  <c r="BH382" i="34"/>
  <c r="BG382" i="34"/>
  <c r="BF382" i="34"/>
  <c r="T382" i="34"/>
  <c r="R382" i="34"/>
  <c r="P382" i="34"/>
  <c r="BI373" i="34"/>
  <c r="BH373" i="34"/>
  <c r="BG373" i="34"/>
  <c r="BF373" i="34"/>
  <c r="T373" i="34"/>
  <c r="R373" i="34"/>
  <c r="P373" i="34"/>
  <c r="BI370" i="34"/>
  <c r="BH370" i="34"/>
  <c r="BG370" i="34"/>
  <c r="BF370" i="34"/>
  <c r="T370" i="34"/>
  <c r="R370" i="34"/>
  <c r="P370" i="34"/>
  <c r="BI367" i="34"/>
  <c r="BH367" i="34"/>
  <c r="BG367" i="34"/>
  <c r="BF367" i="34"/>
  <c r="T367" i="34"/>
  <c r="R367" i="34"/>
  <c r="P367" i="34"/>
  <c r="BI364" i="34"/>
  <c r="BH364" i="34"/>
  <c r="BG364" i="34"/>
  <c r="BF364" i="34"/>
  <c r="T364" i="34"/>
  <c r="R364" i="34"/>
  <c r="P364" i="34"/>
  <c r="BI363" i="34"/>
  <c r="BH363" i="34"/>
  <c r="BG363" i="34"/>
  <c r="BF363" i="34"/>
  <c r="T363" i="34"/>
  <c r="R363" i="34"/>
  <c r="P363" i="34"/>
  <c r="BI360" i="34"/>
  <c r="BH360" i="34"/>
  <c r="BG360" i="34"/>
  <c r="BF360" i="34"/>
  <c r="T360" i="34"/>
  <c r="R360" i="34"/>
  <c r="P360" i="34"/>
  <c r="BI357" i="34"/>
  <c r="BH357" i="34"/>
  <c r="BG357" i="34"/>
  <c r="BF357" i="34"/>
  <c r="T357" i="34"/>
  <c r="R357" i="34"/>
  <c r="P357" i="34"/>
  <c r="BI354" i="34"/>
  <c r="BH354" i="34"/>
  <c r="BG354" i="34"/>
  <c r="BF354" i="34"/>
  <c r="T354" i="34"/>
  <c r="R354" i="34"/>
  <c r="P354" i="34"/>
  <c r="BI351" i="34"/>
  <c r="BH351" i="34"/>
  <c r="BG351" i="34"/>
  <c r="BF351" i="34"/>
  <c r="T351" i="34"/>
  <c r="R351" i="34"/>
  <c r="P351" i="34"/>
  <c r="BI347" i="34"/>
  <c r="BH347" i="34"/>
  <c r="BG347" i="34"/>
  <c r="BF347" i="34"/>
  <c r="T347" i="34"/>
  <c r="R347" i="34"/>
  <c r="P347" i="34"/>
  <c r="BI344" i="34"/>
  <c r="BH344" i="34"/>
  <c r="BG344" i="34"/>
  <c r="BF344" i="34"/>
  <c r="T344" i="34"/>
  <c r="R344" i="34"/>
  <c r="P344" i="34"/>
  <c r="BI341" i="34"/>
  <c r="BH341" i="34"/>
  <c r="BG341" i="34"/>
  <c r="BF341" i="34"/>
  <c r="T341" i="34"/>
  <c r="R341" i="34"/>
  <c r="P341" i="34"/>
  <c r="BI328" i="34"/>
  <c r="BH328" i="34"/>
  <c r="BG328" i="34"/>
  <c r="BF328" i="34"/>
  <c r="T328" i="34"/>
  <c r="R328" i="34"/>
  <c r="P328" i="34"/>
  <c r="BI318" i="34"/>
  <c r="BH318" i="34"/>
  <c r="BG318" i="34"/>
  <c r="BF318" i="34"/>
  <c r="T318" i="34"/>
  <c r="R318" i="34"/>
  <c r="P318" i="34"/>
  <c r="BI310" i="34"/>
  <c r="BH310" i="34"/>
  <c r="BG310" i="34"/>
  <c r="BF310" i="34"/>
  <c r="T310" i="34"/>
  <c r="R310" i="34"/>
  <c r="P310" i="34"/>
  <c r="BI300" i="34"/>
  <c r="BH300" i="34"/>
  <c r="BG300" i="34"/>
  <c r="BF300" i="34"/>
  <c r="T300" i="34"/>
  <c r="R300" i="34"/>
  <c r="P300" i="34"/>
  <c r="BI291" i="34"/>
  <c r="BH291" i="34"/>
  <c r="BG291" i="34"/>
  <c r="BF291" i="34"/>
  <c r="T291" i="34"/>
  <c r="R291" i="34"/>
  <c r="P291" i="34"/>
  <c r="BI282" i="34"/>
  <c r="BH282" i="34"/>
  <c r="BG282" i="34"/>
  <c r="BF282" i="34"/>
  <c r="T282" i="34"/>
  <c r="R282" i="34"/>
  <c r="P282" i="34"/>
  <c r="BI274" i="34"/>
  <c r="BH274" i="34"/>
  <c r="BG274" i="34"/>
  <c r="BF274" i="34"/>
  <c r="T274" i="34"/>
  <c r="R274" i="34"/>
  <c r="P274" i="34"/>
  <c r="BI273" i="34"/>
  <c r="BH273" i="34"/>
  <c r="BG273" i="34"/>
  <c r="BF273" i="34"/>
  <c r="T273" i="34"/>
  <c r="R273" i="34"/>
  <c r="P273" i="34"/>
  <c r="BI272" i="34"/>
  <c r="BH272" i="34"/>
  <c r="BG272" i="34"/>
  <c r="BF272" i="34"/>
  <c r="T272" i="34"/>
  <c r="R272" i="34"/>
  <c r="P272" i="34"/>
  <c r="BI270" i="34"/>
  <c r="BH270" i="34"/>
  <c r="BG270" i="34"/>
  <c r="BF270" i="34"/>
  <c r="T270" i="34"/>
  <c r="R270" i="34"/>
  <c r="P270" i="34"/>
  <c r="BI267" i="34"/>
  <c r="BH267" i="34"/>
  <c r="BG267" i="34"/>
  <c r="BF267" i="34"/>
  <c r="T267" i="34"/>
  <c r="R267" i="34"/>
  <c r="P267" i="34"/>
  <c r="BI256" i="34"/>
  <c r="BH256" i="34"/>
  <c r="BG256" i="34"/>
  <c r="BF256" i="34"/>
  <c r="T256" i="34"/>
  <c r="R256" i="34"/>
  <c r="P256" i="34"/>
  <c r="BI251" i="34"/>
  <c r="BH251" i="34"/>
  <c r="BG251" i="34"/>
  <c r="BF251" i="34"/>
  <c r="T251" i="34"/>
  <c r="R251" i="34"/>
  <c r="P251" i="34"/>
  <c r="BI241" i="34"/>
  <c r="BH241" i="34"/>
  <c r="BG241" i="34"/>
  <c r="BF241" i="34"/>
  <c r="T241" i="34"/>
  <c r="R241" i="34"/>
  <c r="P241" i="34"/>
  <c r="BI238" i="34"/>
  <c r="BH238" i="34"/>
  <c r="BG238" i="34"/>
  <c r="BF238" i="34"/>
  <c r="T238" i="34"/>
  <c r="R238" i="34"/>
  <c r="P238" i="34"/>
  <c r="BI225" i="34"/>
  <c r="BH225" i="34"/>
  <c r="BG225" i="34"/>
  <c r="BF225" i="34"/>
  <c r="T225" i="34"/>
  <c r="R225" i="34"/>
  <c r="P225" i="34"/>
  <c r="BI224" i="34"/>
  <c r="BH224" i="34"/>
  <c r="BG224" i="34"/>
  <c r="BF224" i="34"/>
  <c r="T224" i="34"/>
  <c r="R224" i="34"/>
  <c r="P224" i="34"/>
  <c r="BI218" i="34"/>
  <c r="BH218" i="34"/>
  <c r="BG218" i="34"/>
  <c r="BF218" i="34"/>
  <c r="T218" i="34"/>
  <c r="R218" i="34"/>
  <c r="P218" i="34"/>
  <c r="BI212" i="34"/>
  <c r="BH212" i="34"/>
  <c r="BG212" i="34"/>
  <c r="BF212" i="34"/>
  <c r="T212" i="34"/>
  <c r="R212" i="34"/>
  <c r="P212" i="34"/>
  <c r="BI211" i="34"/>
  <c r="BH211" i="34"/>
  <c r="BG211" i="34"/>
  <c r="BF211" i="34"/>
  <c r="T211" i="34"/>
  <c r="R211" i="34"/>
  <c r="P211" i="34"/>
  <c r="BI204" i="34"/>
  <c r="BH204" i="34"/>
  <c r="BG204" i="34"/>
  <c r="BF204" i="34"/>
  <c r="T204" i="34"/>
  <c r="R204" i="34"/>
  <c r="P204" i="34"/>
  <c r="BI199" i="34"/>
  <c r="BH199" i="34"/>
  <c r="BG199" i="34"/>
  <c r="BF199" i="34"/>
  <c r="T199" i="34"/>
  <c r="R199" i="34"/>
  <c r="P199" i="34"/>
  <c r="BI198" i="34"/>
  <c r="BH198" i="34"/>
  <c r="BG198" i="34"/>
  <c r="BF198" i="34"/>
  <c r="T198" i="34"/>
  <c r="R198" i="34"/>
  <c r="P198" i="34"/>
  <c r="BI197" i="34"/>
  <c r="BH197" i="34"/>
  <c r="BG197" i="34"/>
  <c r="BF197" i="34"/>
  <c r="T197" i="34"/>
  <c r="R197" i="34"/>
  <c r="P197" i="34"/>
  <c r="BI196" i="34"/>
  <c r="BH196" i="34"/>
  <c r="BG196" i="34"/>
  <c r="BF196" i="34"/>
  <c r="T196" i="34"/>
  <c r="R196" i="34"/>
  <c r="P196" i="34"/>
  <c r="BI195" i="34"/>
  <c r="BH195" i="34"/>
  <c r="BG195" i="34"/>
  <c r="BF195" i="34"/>
  <c r="T195" i="34"/>
  <c r="R195" i="34"/>
  <c r="P195" i="34"/>
  <c r="BI194" i="34"/>
  <c r="BH194" i="34"/>
  <c r="BG194" i="34"/>
  <c r="BF194" i="34"/>
  <c r="T194" i="34"/>
  <c r="R194" i="34"/>
  <c r="P194" i="34"/>
  <c r="BI193" i="34"/>
  <c r="BH193" i="34"/>
  <c r="BG193" i="34"/>
  <c r="BF193" i="34"/>
  <c r="T193" i="34"/>
  <c r="R193" i="34"/>
  <c r="P193" i="34"/>
  <c r="BI189" i="34"/>
  <c r="BH189" i="34"/>
  <c r="BG189" i="34"/>
  <c r="BF189" i="34"/>
  <c r="T189" i="34"/>
  <c r="R189" i="34"/>
  <c r="P189" i="34"/>
  <c r="BI185" i="34"/>
  <c r="BH185" i="34"/>
  <c r="BG185" i="34"/>
  <c r="BF185" i="34"/>
  <c r="T185" i="34"/>
  <c r="R185" i="34"/>
  <c r="P185" i="34"/>
  <c r="BI181" i="34"/>
  <c r="BH181" i="34"/>
  <c r="BG181" i="34"/>
  <c r="BF181" i="34"/>
  <c r="T181" i="34"/>
  <c r="R181" i="34"/>
  <c r="P181" i="34"/>
  <c r="BI177" i="34"/>
  <c r="BH177" i="34"/>
  <c r="BG177" i="34"/>
  <c r="BF177" i="34"/>
  <c r="T177" i="34"/>
  <c r="R177" i="34"/>
  <c r="P177" i="34"/>
  <c r="BI173" i="34"/>
  <c r="BH173" i="34"/>
  <c r="BG173" i="34"/>
  <c r="BF173" i="34"/>
  <c r="T173" i="34"/>
  <c r="R173" i="34"/>
  <c r="P173" i="34"/>
  <c r="BI168" i="34"/>
  <c r="BH168" i="34"/>
  <c r="BG168" i="34"/>
  <c r="BF168" i="34"/>
  <c r="T168" i="34"/>
  <c r="R168" i="34"/>
  <c r="P168" i="34"/>
  <c r="BI161" i="34"/>
  <c r="BH161" i="34"/>
  <c r="BG161" i="34"/>
  <c r="BF161" i="34"/>
  <c r="T161" i="34"/>
  <c r="R161" i="34"/>
  <c r="P161" i="34"/>
  <c r="BI152" i="34"/>
  <c r="BH152" i="34"/>
  <c r="BG152" i="34"/>
  <c r="BF152" i="34"/>
  <c r="T152" i="34"/>
  <c r="R152" i="34"/>
  <c r="P152" i="34"/>
  <c r="BI148" i="34"/>
  <c r="BH148" i="34"/>
  <c r="BG148" i="34"/>
  <c r="BF148" i="34"/>
  <c r="T148" i="34"/>
  <c r="R148" i="34"/>
  <c r="P148" i="34"/>
  <c r="BI139" i="34"/>
  <c r="BH139" i="34"/>
  <c r="BG139" i="34"/>
  <c r="BF139" i="34"/>
  <c r="T139" i="34"/>
  <c r="R139" i="34"/>
  <c r="P139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28" i="34"/>
  <c r="BH128" i="34"/>
  <c r="BG128" i="34"/>
  <c r="BF128" i="34"/>
  <c r="T128" i="34"/>
  <c r="R128" i="34"/>
  <c r="P128" i="34"/>
  <c r="J122" i="34"/>
  <c r="F121" i="34"/>
  <c r="F119" i="34"/>
  <c r="E117" i="34"/>
  <c r="J94" i="34"/>
  <c r="F93" i="34"/>
  <c r="F91" i="34"/>
  <c r="E89" i="34"/>
  <c r="J23" i="34"/>
  <c r="E23" i="34"/>
  <c r="J93" i="34"/>
  <c r="J22" i="34"/>
  <c r="J20" i="34"/>
  <c r="E20" i="34"/>
  <c r="F122" i="34"/>
  <c r="J19" i="34"/>
  <c r="J14" i="34"/>
  <c r="J119" i="34" s="1"/>
  <c r="E7" i="34"/>
  <c r="E85" i="34"/>
  <c r="J39" i="33"/>
  <c r="J38" i="33"/>
  <c r="AY127" i="1"/>
  <c r="J37" i="33"/>
  <c r="AX127" i="1" s="1"/>
  <c r="BI180" i="33"/>
  <c r="BH180" i="33"/>
  <c r="BG180" i="33"/>
  <c r="BF180" i="33"/>
  <c r="T180" i="33"/>
  <c r="T179" i="33"/>
  <c r="R180" i="33"/>
  <c r="R179" i="33" s="1"/>
  <c r="P180" i="33"/>
  <c r="P179" i="33"/>
  <c r="BI178" i="33"/>
  <c r="BH178" i="33"/>
  <c r="BG178" i="33"/>
  <c r="BF178" i="33"/>
  <c r="T178" i="33"/>
  <c r="R178" i="33"/>
  <c r="P178" i="33"/>
  <c r="BI177" i="33"/>
  <c r="BH177" i="33"/>
  <c r="BG177" i="33"/>
  <c r="BF177" i="33"/>
  <c r="T177" i="33"/>
  <c r="R177" i="33"/>
  <c r="P177" i="33"/>
  <c r="BI176" i="33"/>
  <c r="BH176" i="33"/>
  <c r="BG176" i="33"/>
  <c r="BF176" i="33"/>
  <c r="T176" i="33"/>
  <c r="R176" i="33"/>
  <c r="P176" i="33"/>
  <c r="BI174" i="33"/>
  <c r="BH174" i="33"/>
  <c r="BG174" i="33"/>
  <c r="BF174" i="33"/>
  <c r="T174" i="33"/>
  <c r="R174" i="33"/>
  <c r="P174" i="33"/>
  <c r="BI173" i="33"/>
  <c r="BH173" i="33"/>
  <c r="BG173" i="33"/>
  <c r="BF173" i="33"/>
  <c r="T173" i="33"/>
  <c r="R173" i="33"/>
  <c r="P173" i="33"/>
  <c r="BI172" i="33"/>
  <c r="BH172" i="33"/>
  <c r="BG172" i="33"/>
  <c r="BF172" i="33"/>
  <c r="T172" i="33"/>
  <c r="R172" i="33"/>
  <c r="P172" i="33"/>
  <c r="BI171" i="33"/>
  <c r="BH171" i="33"/>
  <c r="BG171" i="33"/>
  <c r="BF171" i="33"/>
  <c r="T171" i="33"/>
  <c r="R171" i="33"/>
  <c r="P171" i="33"/>
  <c r="BI170" i="33"/>
  <c r="BH170" i="33"/>
  <c r="BG170" i="33"/>
  <c r="BF170" i="33"/>
  <c r="T170" i="33"/>
  <c r="R170" i="33"/>
  <c r="P170" i="33"/>
  <c r="BI169" i="33"/>
  <c r="BH169" i="33"/>
  <c r="BG169" i="33"/>
  <c r="BF169" i="33"/>
  <c r="T169" i="33"/>
  <c r="R169" i="33"/>
  <c r="P169" i="33"/>
  <c r="BI168" i="33"/>
  <c r="BH168" i="33"/>
  <c r="BG168" i="33"/>
  <c r="BF168" i="33"/>
  <c r="T168" i="33"/>
  <c r="R168" i="33"/>
  <c r="P168" i="33"/>
  <c r="BI167" i="33"/>
  <c r="BH167" i="33"/>
  <c r="BG167" i="33"/>
  <c r="BF167" i="33"/>
  <c r="T167" i="33"/>
  <c r="R167" i="33"/>
  <c r="P167" i="33"/>
  <c r="BI166" i="33"/>
  <c r="BH166" i="33"/>
  <c r="BG166" i="33"/>
  <c r="BF166" i="33"/>
  <c r="T166" i="33"/>
  <c r="R166" i="33"/>
  <c r="P166" i="33"/>
  <c r="BI165" i="33"/>
  <c r="BH165" i="33"/>
  <c r="BG165" i="33"/>
  <c r="BF165" i="33"/>
  <c r="T165" i="33"/>
  <c r="R165" i="33"/>
  <c r="P165" i="33"/>
  <c r="BI164" i="33"/>
  <c r="BH164" i="33"/>
  <c r="BG164" i="33"/>
  <c r="BF164" i="33"/>
  <c r="T164" i="33"/>
  <c r="R164" i="33"/>
  <c r="P164" i="33"/>
  <c r="BI163" i="33"/>
  <c r="BH163" i="33"/>
  <c r="BG163" i="33"/>
  <c r="BF163" i="33"/>
  <c r="T163" i="33"/>
  <c r="R163" i="33"/>
  <c r="P163" i="33"/>
  <c r="BI161" i="33"/>
  <c r="BH161" i="33"/>
  <c r="BG161" i="33"/>
  <c r="BF161" i="33"/>
  <c r="T161" i="33"/>
  <c r="R161" i="33"/>
  <c r="P161" i="33"/>
  <c r="BI160" i="33"/>
  <c r="BH160" i="33"/>
  <c r="BG160" i="33"/>
  <c r="BF160" i="33"/>
  <c r="T160" i="33"/>
  <c r="R160" i="33"/>
  <c r="P160" i="33"/>
  <c r="BI159" i="33"/>
  <c r="BH159" i="33"/>
  <c r="BG159" i="33"/>
  <c r="BF159" i="33"/>
  <c r="T159" i="33"/>
  <c r="R159" i="33"/>
  <c r="P159" i="33"/>
  <c r="BI158" i="33"/>
  <c r="BH158" i="33"/>
  <c r="BG158" i="33"/>
  <c r="BF158" i="33"/>
  <c r="T158" i="33"/>
  <c r="R158" i="33"/>
  <c r="P158" i="33"/>
  <c r="BI157" i="33"/>
  <c r="BH157" i="33"/>
  <c r="BG157" i="33"/>
  <c r="BF157" i="33"/>
  <c r="T157" i="33"/>
  <c r="R157" i="33"/>
  <c r="P157" i="33"/>
  <c r="BI156" i="33"/>
  <c r="BH156" i="33"/>
  <c r="BG156" i="33"/>
  <c r="BF156" i="33"/>
  <c r="T156" i="33"/>
  <c r="R156" i="33"/>
  <c r="P156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50" i="33"/>
  <c r="BH150" i="33"/>
  <c r="BG150" i="33"/>
  <c r="BF150" i="33"/>
  <c r="T150" i="33"/>
  <c r="R150" i="33"/>
  <c r="P150" i="33"/>
  <c r="BI149" i="33"/>
  <c r="BH149" i="33"/>
  <c r="BG149" i="33"/>
  <c r="BF149" i="33"/>
  <c r="T149" i="33"/>
  <c r="R149" i="33"/>
  <c r="P149" i="33"/>
  <c r="BI148" i="33"/>
  <c r="BH148" i="33"/>
  <c r="BG148" i="33"/>
  <c r="BF148" i="33"/>
  <c r="T148" i="33"/>
  <c r="R148" i="33"/>
  <c r="P148" i="33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1" i="33"/>
  <c r="BH141" i="33"/>
  <c r="BG141" i="33"/>
  <c r="BF141" i="33"/>
  <c r="T141" i="33"/>
  <c r="R141" i="33"/>
  <c r="P141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6" i="33"/>
  <c r="BH136" i="33"/>
  <c r="BG136" i="33"/>
  <c r="BF136" i="33"/>
  <c r="T136" i="33"/>
  <c r="R136" i="33"/>
  <c r="P136" i="33"/>
  <c r="BI135" i="33"/>
  <c r="BH135" i="33"/>
  <c r="BG135" i="33"/>
  <c r="BF135" i="33"/>
  <c r="T135" i="33"/>
  <c r="R135" i="33"/>
  <c r="P135" i="33"/>
  <c r="BI134" i="33"/>
  <c r="BH134" i="33"/>
  <c r="BG134" i="33"/>
  <c r="BF134" i="33"/>
  <c r="T134" i="33"/>
  <c r="R134" i="33"/>
  <c r="P134" i="33"/>
  <c r="BI133" i="33"/>
  <c r="BH133" i="33"/>
  <c r="BG133" i="33"/>
  <c r="BF133" i="33"/>
  <c r="T133" i="33"/>
  <c r="R133" i="33"/>
  <c r="P133" i="33"/>
  <c r="BI132" i="33"/>
  <c r="BH132" i="33"/>
  <c r="BG132" i="33"/>
  <c r="BF132" i="33"/>
  <c r="T132" i="33"/>
  <c r="R132" i="33"/>
  <c r="P132" i="33"/>
  <c r="BI131" i="33"/>
  <c r="BH131" i="33"/>
  <c r="BG131" i="33"/>
  <c r="BF131" i="33"/>
  <c r="T131" i="33"/>
  <c r="R131" i="33"/>
  <c r="P131" i="33"/>
  <c r="BI130" i="33"/>
  <c r="BH130" i="33"/>
  <c r="BG130" i="33"/>
  <c r="BF130" i="33"/>
  <c r="T130" i="33"/>
  <c r="R130" i="33"/>
  <c r="P130" i="33"/>
  <c r="BI129" i="33"/>
  <c r="BH129" i="33"/>
  <c r="BG129" i="33"/>
  <c r="BF129" i="33"/>
  <c r="T129" i="33"/>
  <c r="R129" i="33"/>
  <c r="P129" i="33"/>
  <c r="BI128" i="33"/>
  <c r="BH128" i="33"/>
  <c r="BG128" i="33"/>
  <c r="BF128" i="33"/>
  <c r="T128" i="33"/>
  <c r="R128" i="33"/>
  <c r="P128" i="33"/>
  <c r="J122" i="33"/>
  <c r="F121" i="33"/>
  <c r="F119" i="33"/>
  <c r="E117" i="33"/>
  <c r="J94" i="33"/>
  <c r="F93" i="33"/>
  <c r="F91" i="33"/>
  <c r="E89" i="33"/>
  <c r="J23" i="33"/>
  <c r="E23" i="33"/>
  <c r="J93" i="33" s="1"/>
  <c r="J22" i="33"/>
  <c r="J20" i="33"/>
  <c r="E20" i="33"/>
  <c r="F122" i="33" s="1"/>
  <c r="J19" i="33"/>
  <c r="J14" i="33"/>
  <c r="J119" i="33"/>
  <c r="E7" i="33"/>
  <c r="E113" i="33" s="1"/>
  <c r="J39" i="32"/>
  <c r="J38" i="32"/>
  <c r="AY126" i="1" s="1"/>
  <c r="J37" i="32"/>
  <c r="AX126" i="1"/>
  <c r="BI163" i="32"/>
  <c r="BH163" i="32"/>
  <c r="BG163" i="32"/>
  <c r="BF163" i="32"/>
  <c r="T163" i="32"/>
  <c r="T162" i="32" s="1"/>
  <c r="R163" i="32"/>
  <c r="R162" i="32"/>
  <c r="P163" i="32"/>
  <c r="P162" i="32" s="1"/>
  <c r="BI150" i="32"/>
  <c r="BH150" i="32"/>
  <c r="BG150" i="32"/>
  <c r="BF150" i="32"/>
  <c r="T150" i="32"/>
  <c r="R150" i="32"/>
  <c r="P150" i="32"/>
  <c r="BI138" i="32"/>
  <c r="BH138" i="32"/>
  <c r="BG138" i="32"/>
  <c r="BF138" i="32"/>
  <c r="T138" i="32"/>
  <c r="R138" i="32"/>
  <c r="P138" i="32"/>
  <c r="BI126" i="32"/>
  <c r="BH126" i="32"/>
  <c r="BG126" i="32"/>
  <c r="BF126" i="32"/>
  <c r="T126" i="32"/>
  <c r="R126" i="32"/>
  <c r="P126" i="32"/>
  <c r="J120" i="32"/>
  <c r="F119" i="32"/>
  <c r="F117" i="32"/>
  <c r="E115" i="32"/>
  <c r="J94" i="32"/>
  <c r="F93" i="32"/>
  <c r="F91" i="32"/>
  <c r="E89" i="32"/>
  <c r="J23" i="32"/>
  <c r="E23" i="32"/>
  <c r="J119" i="32" s="1"/>
  <c r="J22" i="32"/>
  <c r="J20" i="32"/>
  <c r="E20" i="32"/>
  <c r="F94" i="32" s="1"/>
  <c r="J19" i="32"/>
  <c r="J14" i="32"/>
  <c r="J91" i="32"/>
  <c r="E7" i="32"/>
  <c r="E85" i="32" s="1"/>
  <c r="J39" i="31"/>
  <c r="J38" i="31"/>
  <c r="AY125" i="1" s="1"/>
  <c r="J37" i="31"/>
  <c r="AX125" i="1"/>
  <c r="BI191" i="31"/>
  <c r="BH191" i="31"/>
  <c r="BG191" i="31"/>
  <c r="BF191" i="31"/>
  <c r="T191" i="31"/>
  <c r="T190" i="31" s="1"/>
  <c r="R191" i="31"/>
  <c r="R190" i="31"/>
  <c r="P191" i="31"/>
  <c r="P190" i="31" s="1"/>
  <c r="BI189" i="31"/>
  <c r="BH189" i="31"/>
  <c r="BG189" i="31"/>
  <c r="BF189" i="31"/>
  <c r="T189" i="31"/>
  <c r="R189" i="31"/>
  <c r="P189" i="31"/>
  <c r="BI177" i="31"/>
  <c r="BH177" i="31"/>
  <c r="BG177" i="31"/>
  <c r="BF177" i="31"/>
  <c r="T177" i="31"/>
  <c r="R177" i="31"/>
  <c r="P177" i="31"/>
  <c r="BI165" i="31"/>
  <c r="BH165" i="31"/>
  <c r="BG165" i="31"/>
  <c r="BF165" i="31"/>
  <c r="T165" i="31"/>
  <c r="R165" i="31"/>
  <c r="P165" i="31"/>
  <c r="BI157" i="31"/>
  <c r="BH157" i="31"/>
  <c r="BG157" i="31"/>
  <c r="BF157" i="31"/>
  <c r="T157" i="31"/>
  <c r="R157" i="31"/>
  <c r="P157" i="31"/>
  <c r="BI146" i="31"/>
  <c r="BH146" i="31"/>
  <c r="BG146" i="31"/>
  <c r="BF146" i="31"/>
  <c r="T146" i="31"/>
  <c r="R146" i="31"/>
  <c r="P146" i="31"/>
  <c r="BI136" i="31"/>
  <c r="BH136" i="31"/>
  <c r="BG136" i="31"/>
  <c r="BF136" i="31"/>
  <c r="T136" i="31"/>
  <c r="R136" i="31"/>
  <c r="P136" i="31"/>
  <c r="BI126" i="31"/>
  <c r="BH126" i="31"/>
  <c r="BG126" i="31"/>
  <c r="BF126" i="31"/>
  <c r="T126" i="31"/>
  <c r="R126" i="31"/>
  <c r="P126" i="31"/>
  <c r="J120" i="31"/>
  <c r="F119" i="31"/>
  <c r="F117" i="31"/>
  <c r="E115" i="31"/>
  <c r="J94" i="31"/>
  <c r="F93" i="31"/>
  <c r="F91" i="31"/>
  <c r="E89" i="31"/>
  <c r="J23" i="31"/>
  <c r="E23" i="31"/>
  <c r="J119" i="31" s="1"/>
  <c r="J22" i="31"/>
  <c r="J20" i="31"/>
  <c r="E20" i="31"/>
  <c r="F120" i="31" s="1"/>
  <c r="J19" i="31"/>
  <c r="J14" i="31"/>
  <c r="J117" i="31"/>
  <c r="E7" i="31"/>
  <c r="E111" i="31" s="1"/>
  <c r="J39" i="30"/>
  <c r="J38" i="30"/>
  <c r="AY124" i="1" s="1"/>
  <c r="J37" i="30"/>
  <c r="AX124" i="1"/>
  <c r="BI313" i="30"/>
  <c r="BH313" i="30"/>
  <c r="BG313" i="30"/>
  <c r="BF313" i="30"/>
  <c r="T313" i="30"/>
  <c r="R313" i="30"/>
  <c r="P313" i="30"/>
  <c r="BI304" i="30"/>
  <c r="BH304" i="30"/>
  <c r="BG304" i="30"/>
  <c r="BF304" i="30"/>
  <c r="T304" i="30"/>
  <c r="R304" i="30"/>
  <c r="P304" i="30"/>
  <c r="BI298" i="30"/>
  <c r="BH298" i="30"/>
  <c r="BG298" i="30"/>
  <c r="BF298" i="30"/>
  <c r="T298" i="30"/>
  <c r="R298" i="30"/>
  <c r="P298" i="30"/>
  <c r="BI297" i="30"/>
  <c r="BH297" i="30"/>
  <c r="BG297" i="30"/>
  <c r="BF297" i="30"/>
  <c r="T297" i="30"/>
  <c r="R297" i="30"/>
  <c r="P297" i="30"/>
  <c r="BI296" i="30"/>
  <c r="BH296" i="30"/>
  <c r="BG296" i="30"/>
  <c r="BF296" i="30"/>
  <c r="T296" i="30"/>
  <c r="R296" i="30"/>
  <c r="P296" i="30"/>
  <c r="BI295" i="30"/>
  <c r="BH295" i="30"/>
  <c r="BG295" i="30"/>
  <c r="BF295" i="30"/>
  <c r="T295" i="30"/>
  <c r="R295" i="30"/>
  <c r="P295" i="30"/>
  <c r="BI294" i="30"/>
  <c r="BH294" i="30"/>
  <c r="BG294" i="30"/>
  <c r="BF294" i="30"/>
  <c r="T294" i="30"/>
  <c r="R294" i="30"/>
  <c r="P294" i="30"/>
  <c r="BI289" i="30"/>
  <c r="BH289" i="30"/>
  <c r="BG289" i="30"/>
  <c r="BF289" i="30"/>
  <c r="T289" i="30"/>
  <c r="R289" i="30"/>
  <c r="P289" i="30"/>
  <c r="BI288" i="30"/>
  <c r="BH288" i="30"/>
  <c r="BG288" i="30"/>
  <c r="BF288" i="30"/>
  <c r="T288" i="30"/>
  <c r="R288" i="30"/>
  <c r="P288" i="30"/>
  <c r="BI284" i="30"/>
  <c r="BH284" i="30"/>
  <c r="BG284" i="30"/>
  <c r="BF284" i="30"/>
  <c r="T284" i="30"/>
  <c r="R284" i="30"/>
  <c r="P284" i="30"/>
  <c r="BI279" i="30"/>
  <c r="BH279" i="30"/>
  <c r="BG279" i="30"/>
  <c r="BF279" i="30"/>
  <c r="T279" i="30"/>
  <c r="R279" i="30"/>
  <c r="P279" i="30"/>
  <c r="BI278" i="30"/>
  <c r="BH278" i="30"/>
  <c r="BG278" i="30"/>
  <c r="BF278" i="30"/>
  <c r="T278" i="30"/>
  <c r="R278" i="30"/>
  <c r="P278" i="30"/>
  <c r="BI277" i="30"/>
  <c r="BH277" i="30"/>
  <c r="BG277" i="30"/>
  <c r="BF277" i="30"/>
  <c r="T277" i="30"/>
  <c r="R277" i="30"/>
  <c r="P277" i="30"/>
  <c r="BI274" i="30"/>
  <c r="BH274" i="30"/>
  <c r="BG274" i="30"/>
  <c r="BF274" i="30"/>
  <c r="T274" i="30"/>
  <c r="R274" i="30"/>
  <c r="P274" i="30"/>
  <c r="BI271" i="30"/>
  <c r="BH271" i="30"/>
  <c r="BG271" i="30"/>
  <c r="BF271" i="30"/>
  <c r="T271" i="30"/>
  <c r="R271" i="30"/>
  <c r="P271" i="30"/>
  <c r="BI268" i="30"/>
  <c r="BH268" i="30"/>
  <c r="BG268" i="30"/>
  <c r="BF268" i="30"/>
  <c r="T268" i="30"/>
  <c r="R268" i="30"/>
  <c r="P268" i="30"/>
  <c r="BI267" i="30"/>
  <c r="BH267" i="30"/>
  <c r="BG267" i="30"/>
  <c r="BF267" i="30"/>
  <c r="T267" i="30"/>
  <c r="R267" i="30"/>
  <c r="P267" i="30"/>
  <c r="BI264" i="30"/>
  <c r="BH264" i="30"/>
  <c r="BG264" i="30"/>
  <c r="BF264" i="30"/>
  <c r="T264" i="30"/>
  <c r="R264" i="30"/>
  <c r="P264" i="30"/>
  <c r="BI261" i="30"/>
  <c r="BH261" i="30"/>
  <c r="BG261" i="30"/>
  <c r="BF261" i="30"/>
  <c r="T261" i="30"/>
  <c r="R261" i="30"/>
  <c r="P261" i="30"/>
  <c r="BI258" i="30"/>
  <c r="BH258" i="30"/>
  <c r="BG258" i="30"/>
  <c r="BF258" i="30"/>
  <c r="T258" i="30"/>
  <c r="R258" i="30"/>
  <c r="P258" i="30"/>
  <c r="BI255" i="30"/>
  <c r="BH255" i="30"/>
  <c r="BG255" i="30"/>
  <c r="BF255" i="30"/>
  <c r="T255" i="30"/>
  <c r="R255" i="30"/>
  <c r="P255" i="30"/>
  <c r="BI252" i="30"/>
  <c r="BH252" i="30"/>
  <c r="BG252" i="30"/>
  <c r="BF252" i="30"/>
  <c r="T252" i="30"/>
  <c r="R252" i="30"/>
  <c r="P252" i="30"/>
  <c r="BI249" i="30"/>
  <c r="BH249" i="30"/>
  <c r="BG249" i="30"/>
  <c r="BF249" i="30"/>
  <c r="T249" i="30"/>
  <c r="R249" i="30"/>
  <c r="P249" i="30"/>
  <c r="BI244" i="30"/>
  <c r="BH244" i="30"/>
  <c r="BG244" i="30"/>
  <c r="BF244" i="30"/>
  <c r="T244" i="30"/>
  <c r="R244" i="30"/>
  <c r="P244" i="30"/>
  <c r="BI238" i="30"/>
  <c r="BH238" i="30"/>
  <c r="BG238" i="30"/>
  <c r="BF238" i="30"/>
  <c r="T238" i="30"/>
  <c r="R238" i="30"/>
  <c r="P238" i="30"/>
  <c r="BI234" i="30"/>
  <c r="BH234" i="30"/>
  <c r="BG234" i="30"/>
  <c r="BF234" i="30"/>
  <c r="T234" i="30"/>
  <c r="R234" i="30"/>
  <c r="P234" i="30"/>
  <c r="BI231" i="30"/>
  <c r="BH231" i="30"/>
  <c r="BG231" i="30"/>
  <c r="BF231" i="30"/>
  <c r="T231" i="30"/>
  <c r="R231" i="30"/>
  <c r="P231" i="30"/>
  <c r="BI227" i="30"/>
  <c r="BH227" i="30"/>
  <c r="BG227" i="30"/>
  <c r="BF227" i="30"/>
  <c r="T227" i="30"/>
  <c r="R227" i="30"/>
  <c r="P227" i="30"/>
  <c r="BI223" i="30"/>
  <c r="BH223" i="30"/>
  <c r="BG223" i="30"/>
  <c r="BF223" i="30"/>
  <c r="T223" i="30"/>
  <c r="R223" i="30"/>
  <c r="P223" i="30"/>
  <c r="BI222" i="30"/>
  <c r="BH222" i="30"/>
  <c r="BG222" i="30"/>
  <c r="BF222" i="30"/>
  <c r="T222" i="30"/>
  <c r="R222" i="30"/>
  <c r="P222" i="30"/>
  <c r="BI221" i="30"/>
  <c r="BH221" i="30"/>
  <c r="BG221" i="30"/>
  <c r="BF221" i="30"/>
  <c r="T221" i="30"/>
  <c r="R221" i="30"/>
  <c r="P221" i="30"/>
  <c r="BI216" i="30"/>
  <c r="BH216" i="30"/>
  <c r="BG216" i="30"/>
  <c r="BF216" i="30"/>
  <c r="T216" i="30"/>
  <c r="R216" i="30"/>
  <c r="P216" i="30"/>
  <c r="BI213" i="30"/>
  <c r="BH213" i="30"/>
  <c r="BG213" i="30"/>
  <c r="BF213" i="30"/>
  <c r="T213" i="30"/>
  <c r="R213" i="30"/>
  <c r="P213" i="30"/>
  <c r="BI208" i="30"/>
  <c r="BH208" i="30"/>
  <c r="BG208" i="30"/>
  <c r="BF208" i="30"/>
  <c r="T208" i="30"/>
  <c r="R208" i="30"/>
  <c r="P208" i="30"/>
  <c r="BI205" i="30"/>
  <c r="BH205" i="30"/>
  <c r="BG205" i="30"/>
  <c r="BF205" i="30"/>
  <c r="T205" i="30"/>
  <c r="R205" i="30"/>
  <c r="P205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1" i="30"/>
  <c r="BH201" i="30"/>
  <c r="BG201" i="30"/>
  <c r="BF201" i="30"/>
  <c r="T201" i="30"/>
  <c r="R201" i="30"/>
  <c r="P201" i="30"/>
  <c r="BI197" i="30"/>
  <c r="BH197" i="30"/>
  <c r="BG197" i="30"/>
  <c r="BF197" i="30"/>
  <c r="T197" i="30"/>
  <c r="T196" i="30"/>
  <c r="R197" i="30"/>
  <c r="R196" i="30" s="1"/>
  <c r="P197" i="30"/>
  <c r="P196" i="30"/>
  <c r="BI193" i="30"/>
  <c r="BH193" i="30"/>
  <c r="BG193" i="30"/>
  <c r="BF193" i="30"/>
  <c r="T193" i="30"/>
  <c r="R193" i="30"/>
  <c r="P193" i="30"/>
  <c r="BI192" i="30"/>
  <c r="BH192" i="30"/>
  <c r="BG192" i="30"/>
  <c r="BF192" i="30"/>
  <c r="T192" i="30"/>
  <c r="R192" i="30"/>
  <c r="P192" i="30"/>
  <c r="BI191" i="30"/>
  <c r="BH191" i="30"/>
  <c r="BG191" i="30"/>
  <c r="BF191" i="30"/>
  <c r="T191" i="30"/>
  <c r="R191" i="30"/>
  <c r="P191" i="30"/>
  <c r="BI188" i="30"/>
  <c r="BH188" i="30"/>
  <c r="BG188" i="30"/>
  <c r="BF188" i="30"/>
  <c r="T188" i="30"/>
  <c r="R188" i="30"/>
  <c r="P188" i="30"/>
  <c r="BI184" i="30"/>
  <c r="BH184" i="30"/>
  <c r="BG184" i="30"/>
  <c r="BF184" i="30"/>
  <c r="T184" i="30"/>
  <c r="R184" i="30"/>
  <c r="P184" i="30"/>
  <c r="BI181" i="30"/>
  <c r="BH181" i="30"/>
  <c r="BG181" i="30"/>
  <c r="BF181" i="30"/>
  <c r="T181" i="30"/>
  <c r="R181" i="30"/>
  <c r="P181" i="30"/>
  <c r="BI178" i="30"/>
  <c r="BH178" i="30"/>
  <c r="BG178" i="30"/>
  <c r="BF178" i="30"/>
  <c r="T178" i="30"/>
  <c r="R178" i="30"/>
  <c r="P178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6" i="30"/>
  <c r="BH166" i="30"/>
  <c r="BG166" i="30"/>
  <c r="BF166" i="30"/>
  <c r="T166" i="30"/>
  <c r="R166" i="30"/>
  <c r="P166" i="30"/>
  <c r="BI162" i="30"/>
  <c r="BH162" i="30"/>
  <c r="BG162" i="30"/>
  <c r="BF162" i="30"/>
  <c r="T162" i="30"/>
  <c r="R162" i="30"/>
  <c r="P162" i="30"/>
  <c r="BI158" i="30"/>
  <c r="BH158" i="30"/>
  <c r="BG158" i="30"/>
  <c r="BF158" i="30"/>
  <c r="T158" i="30"/>
  <c r="R158" i="30"/>
  <c r="P158" i="30"/>
  <c r="BI154" i="30"/>
  <c r="BH154" i="30"/>
  <c r="BG154" i="30"/>
  <c r="BF154" i="30"/>
  <c r="T154" i="30"/>
  <c r="R154" i="30"/>
  <c r="P154" i="30"/>
  <c r="BI150" i="30"/>
  <c r="BH150" i="30"/>
  <c r="BG150" i="30"/>
  <c r="BF150" i="30"/>
  <c r="T150" i="30"/>
  <c r="R150" i="30"/>
  <c r="P150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3" i="30"/>
  <c r="BH143" i="30"/>
  <c r="BG143" i="30"/>
  <c r="BF143" i="30"/>
  <c r="T143" i="30"/>
  <c r="R143" i="30"/>
  <c r="P143" i="30"/>
  <c r="BI142" i="30"/>
  <c r="BH142" i="30"/>
  <c r="BG142" i="30"/>
  <c r="BF142" i="30"/>
  <c r="T142" i="30"/>
  <c r="R142" i="30"/>
  <c r="P142" i="30"/>
  <c r="BI141" i="30"/>
  <c r="BH141" i="30"/>
  <c r="BG141" i="30"/>
  <c r="BF141" i="30"/>
  <c r="T141" i="30"/>
  <c r="R141" i="30"/>
  <c r="P141" i="30"/>
  <c r="BI140" i="30"/>
  <c r="BH140" i="30"/>
  <c r="BG140" i="30"/>
  <c r="BF140" i="30"/>
  <c r="T140" i="30"/>
  <c r="R140" i="30"/>
  <c r="P140" i="30"/>
  <c r="BI139" i="30"/>
  <c r="BH139" i="30"/>
  <c r="BG139" i="30"/>
  <c r="BF139" i="30"/>
  <c r="T139" i="30"/>
  <c r="R139" i="30"/>
  <c r="P139" i="30"/>
  <c r="BI138" i="30"/>
  <c r="BH138" i="30"/>
  <c r="BG138" i="30"/>
  <c r="BF138" i="30"/>
  <c r="T138" i="30"/>
  <c r="R138" i="30"/>
  <c r="P138" i="30"/>
  <c r="J132" i="30"/>
  <c r="F131" i="30"/>
  <c r="F129" i="30"/>
  <c r="E127" i="30"/>
  <c r="J94" i="30"/>
  <c r="F93" i="30"/>
  <c r="F91" i="30"/>
  <c r="E89" i="30"/>
  <c r="J23" i="30"/>
  <c r="E23" i="30"/>
  <c r="J131" i="30" s="1"/>
  <c r="J22" i="30"/>
  <c r="J20" i="30"/>
  <c r="E20" i="30"/>
  <c r="F132" i="30" s="1"/>
  <c r="J19" i="30"/>
  <c r="J14" i="30"/>
  <c r="J91" i="30" s="1"/>
  <c r="E7" i="30"/>
  <c r="E123" i="30"/>
  <c r="J39" i="29"/>
  <c r="J38" i="29"/>
  <c r="AY123" i="1" s="1"/>
  <c r="J37" i="29"/>
  <c r="AX123" i="1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J119" i="29"/>
  <c r="F118" i="29"/>
  <c r="F116" i="29"/>
  <c r="E114" i="29"/>
  <c r="J94" i="29"/>
  <c r="F93" i="29"/>
  <c r="F91" i="29"/>
  <c r="E89" i="29"/>
  <c r="J23" i="29"/>
  <c r="E23" i="29"/>
  <c r="J93" i="29"/>
  <c r="J22" i="29"/>
  <c r="J20" i="29"/>
  <c r="E20" i="29"/>
  <c r="F119" i="29" s="1"/>
  <c r="J19" i="29"/>
  <c r="J14" i="29"/>
  <c r="J91" i="29" s="1"/>
  <c r="E7" i="29"/>
  <c r="E110" i="29"/>
  <c r="J39" i="28"/>
  <c r="J38" i="28"/>
  <c r="AY122" i="1"/>
  <c r="J37" i="28"/>
  <c r="AX122" i="1" s="1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5" i="28"/>
  <c r="BH135" i="28"/>
  <c r="BG135" i="28"/>
  <c r="BF135" i="28"/>
  <c r="T135" i="28"/>
  <c r="R135" i="28"/>
  <c r="P135" i="28"/>
  <c r="BI130" i="28"/>
  <c r="BH130" i="28"/>
  <c r="BG130" i="28"/>
  <c r="BF130" i="28"/>
  <c r="T130" i="28"/>
  <c r="R130" i="28"/>
  <c r="P130" i="28"/>
  <c r="BI125" i="28"/>
  <c r="BH125" i="28"/>
  <c r="BG125" i="28"/>
  <c r="BF125" i="28"/>
  <c r="T125" i="28"/>
  <c r="R125" i="28"/>
  <c r="P125" i="28"/>
  <c r="J119" i="28"/>
  <c r="F118" i="28"/>
  <c r="F116" i="28"/>
  <c r="E114" i="28"/>
  <c r="J94" i="28"/>
  <c r="F93" i="28"/>
  <c r="F91" i="28"/>
  <c r="E89" i="28"/>
  <c r="J23" i="28"/>
  <c r="E23" i="28"/>
  <c r="J118" i="28" s="1"/>
  <c r="J22" i="28"/>
  <c r="J20" i="28"/>
  <c r="E20" i="28"/>
  <c r="F119" i="28" s="1"/>
  <c r="J19" i="28"/>
  <c r="J14" i="28"/>
  <c r="J116" i="28" s="1"/>
  <c r="E7" i="28"/>
  <c r="E110" i="28"/>
  <c r="J39" i="27"/>
  <c r="J38" i="27"/>
  <c r="AY121" i="1" s="1"/>
  <c r="J37" i="27"/>
  <c r="AX121" i="1"/>
  <c r="BI191" i="27"/>
  <c r="BH191" i="27"/>
  <c r="BG191" i="27"/>
  <c r="BF191" i="27"/>
  <c r="T191" i="27"/>
  <c r="R191" i="27"/>
  <c r="P191" i="27"/>
  <c r="BI190" i="27"/>
  <c r="BH190" i="27"/>
  <c r="BG190" i="27"/>
  <c r="BF190" i="27"/>
  <c r="T190" i="27"/>
  <c r="R190" i="27"/>
  <c r="P190" i="27"/>
  <c r="BI188" i="27"/>
  <c r="BH188" i="27"/>
  <c r="BG188" i="27"/>
  <c r="BF188" i="27"/>
  <c r="T188" i="27"/>
  <c r="R188" i="27"/>
  <c r="P188" i="27"/>
  <c r="BI187" i="27"/>
  <c r="BH187" i="27"/>
  <c r="BG187" i="27"/>
  <c r="BF187" i="27"/>
  <c r="T187" i="27"/>
  <c r="R187" i="27"/>
  <c r="P187" i="27"/>
  <c r="BI186" i="27"/>
  <c r="BH186" i="27"/>
  <c r="BG186" i="27"/>
  <c r="BF186" i="27"/>
  <c r="T186" i="27"/>
  <c r="R186" i="27"/>
  <c r="P186" i="27"/>
  <c r="BI185" i="27"/>
  <c r="BH185" i="27"/>
  <c r="BG185" i="27"/>
  <c r="BF185" i="27"/>
  <c r="T185" i="27"/>
  <c r="R185" i="27"/>
  <c r="P185" i="27"/>
  <c r="BI183" i="27"/>
  <c r="BH183" i="27"/>
  <c r="BG183" i="27"/>
  <c r="BF183" i="27"/>
  <c r="T183" i="27"/>
  <c r="R183" i="27"/>
  <c r="P183" i="27"/>
  <c r="BI180" i="27"/>
  <c r="BH180" i="27"/>
  <c r="BG180" i="27"/>
  <c r="BF180" i="27"/>
  <c r="T180" i="27"/>
  <c r="R180" i="27"/>
  <c r="P180" i="27"/>
  <c r="BI177" i="27"/>
  <c r="BH177" i="27"/>
  <c r="BG177" i="27"/>
  <c r="BF177" i="27"/>
  <c r="T177" i="27"/>
  <c r="R177" i="27"/>
  <c r="P177" i="27"/>
  <c r="BI174" i="27"/>
  <c r="BH174" i="27"/>
  <c r="BG174" i="27"/>
  <c r="BF174" i="27"/>
  <c r="T174" i="27"/>
  <c r="R174" i="27"/>
  <c r="P174" i="27"/>
  <c r="BI171" i="27"/>
  <c r="BH171" i="27"/>
  <c r="BG171" i="27"/>
  <c r="BF171" i="27"/>
  <c r="T171" i="27"/>
  <c r="R171" i="27"/>
  <c r="P171" i="27"/>
  <c r="BI168" i="27"/>
  <c r="BH168" i="27"/>
  <c r="BG168" i="27"/>
  <c r="BF168" i="27"/>
  <c r="T168" i="27"/>
  <c r="R168" i="27"/>
  <c r="P168" i="27"/>
  <c r="BI165" i="27"/>
  <c r="BH165" i="27"/>
  <c r="BG165" i="27"/>
  <c r="BF165" i="27"/>
  <c r="T165" i="27"/>
  <c r="R165" i="27"/>
  <c r="P165" i="27"/>
  <c r="BI162" i="27"/>
  <c r="BH162" i="27"/>
  <c r="BG162" i="27"/>
  <c r="BF162" i="27"/>
  <c r="T162" i="27"/>
  <c r="R162" i="27"/>
  <c r="P162" i="27"/>
  <c r="BI159" i="27"/>
  <c r="BH159" i="27"/>
  <c r="BG159" i="27"/>
  <c r="BF159" i="27"/>
  <c r="T159" i="27"/>
  <c r="R159" i="27"/>
  <c r="P159" i="27"/>
  <c r="BI156" i="27"/>
  <c r="BH156" i="27"/>
  <c r="BG156" i="27"/>
  <c r="BF156" i="27"/>
  <c r="T156" i="27"/>
  <c r="R156" i="27"/>
  <c r="P156" i="27"/>
  <c r="BI153" i="27"/>
  <c r="BH153" i="27"/>
  <c r="BG153" i="27"/>
  <c r="BF153" i="27"/>
  <c r="T153" i="27"/>
  <c r="R153" i="27"/>
  <c r="P153" i="27"/>
  <c r="BI150" i="27"/>
  <c r="BH150" i="27"/>
  <c r="BG150" i="27"/>
  <c r="BF150" i="27"/>
  <c r="T150" i="27"/>
  <c r="R150" i="27"/>
  <c r="P150" i="27"/>
  <c r="BI147" i="27"/>
  <c r="BH147" i="27"/>
  <c r="BG147" i="27"/>
  <c r="BF147" i="27"/>
  <c r="T147" i="27"/>
  <c r="R147" i="27"/>
  <c r="P147" i="27"/>
  <c r="BI144" i="27"/>
  <c r="BH144" i="27"/>
  <c r="BG144" i="27"/>
  <c r="BF144" i="27"/>
  <c r="T144" i="27"/>
  <c r="R144" i="27"/>
  <c r="P144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4" i="27"/>
  <c r="BH134" i="27"/>
  <c r="BG134" i="27"/>
  <c r="BF134" i="27"/>
  <c r="T134" i="27"/>
  <c r="R134" i="27"/>
  <c r="P134" i="27"/>
  <c r="BI130" i="27"/>
  <c r="BH130" i="27"/>
  <c r="BG130" i="27"/>
  <c r="BF130" i="27"/>
  <c r="T130" i="27"/>
  <c r="R130" i="27"/>
  <c r="P130" i="27"/>
  <c r="BI127" i="27"/>
  <c r="BH127" i="27"/>
  <c r="BG127" i="27"/>
  <c r="BF127" i="27"/>
  <c r="T127" i="27"/>
  <c r="R127" i="27"/>
  <c r="P127" i="27"/>
  <c r="J121" i="27"/>
  <c r="F120" i="27"/>
  <c r="F118" i="27"/>
  <c r="E116" i="27"/>
  <c r="J94" i="27"/>
  <c r="F93" i="27"/>
  <c r="F91" i="27"/>
  <c r="E89" i="27"/>
  <c r="J23" i="27"/>
  <c r="E23" i="27"/>
  <c r="J93" i="27" s="1"/>
  <c r="J22" i="27"/>
  <c r="J20" i="27"/>
  <c r="E20" i="27"/>
  <c r="F121" i="27" s="1"/>
  <c r="J19" i="27"/>
  <c r="J14" i="27"/>
  <c r="J118" i="27"/>
  <c r="E7" i="27"/>
  <c r="E112" i="27"/>
  <c r="J39" i="26"/>
  <c r="J38" i="26"/>
  <c r="AY120" i="1" s="1"/>
  <c r="J37" i="26"/>
  <c r="AX120" i="1"/>
  <c r="BI399" i="26"/>
  <c r="BH399" i="26"/>
  <c r="BG399" i="26"/>
  <c r="BF399" i="26"/>
  <c r="T399" i="26"/>
  <c r="R399" i="26"/>
  <c r="P399" i="26"/>
  <c r="BI398" i="26"/>
  <c r="BH398" i="26"/>
  <c r="BG398" i="26"/>
  <c r="BF398" i="26"/>
  <c r="T398" i="26"/>
  <c r="R398" i="26"/>
  <c r="P398" i="26"/>
  <c r="BI396" i="26"/>
  <c r="BH396" i="26"/>
  <c r="BG396" i="26"/>
  <c r="BF396" i="26"/>
  <c r="T396" i="26"/>
  <c r="R396" i="26"/>
  <c r="P396" i="26"/>
  <c r="BI386" i="26"/>
  <c r="BH386" i="26"/>
  <c r="BG386" i="26"/>
  <c r="BF386" i="26"/>
  <c r="T386" i="26"/>
  <c r="R386" i="26"/>
  <c r="P386" i="26"/>
  <c r="BI385" i="26"/>
  <c r="BH385" i="26"/>
  <c r="BG385" i="26"/>
  <c r="BF385" i="26"/>
  <c r="T385" i="26"/>
  <c r="R385" i="26"/>
  <c r="P385" i="26"/>
  <c r="BI379" i="26"/>
  <c r="BH379" i="26"/>
  <c r="BG379" i="26"/>
  <c r="BF379" i="26"/>
  <c r="T379" i="26"/>
  <c r="R379" i="26"/>
  <c r="P379" i="26"/>
  <c r="BI378" i="26"/>
  <c r="BH378" i="26"/>
  <c r="BG378" i="26"/>
  <c r="BF378" i="26"/>
  <c r="T378" i="26"/>
  <c r="R378" i="26"/>
  <c r="P378" i="26"/>
  <c r="BI375" i="26"/>
  <c r="BH375" i="26"/>
  <c r="BG375" i="26"/>
  <c r="BF375" i="26"/>
  <c r="T375" i="26"/>
  <c r="R375" i="26"/>
  <c r="P375" i="26"/>
  <c r="BI372" i="26"/>
  <c r="BH372" i="26"/>
  <c r="BG372" i="26"/>
  <c r="BF372" i="26"/>
  <c r="T372" i="26"/>
  <c r="R372" i="26"/>
  <c r="P372" i="26"/>
  <c r="BI369" i="26"/>
  <c r="BH369" i="26"/>
  <c r="BG369" i="26"/>
  <c r="BF369" i="26"/>
  <c r="T369" i="26"/>
  <c r="R369" i="26"/>
  <c r="P369" i="26"/>
  <c r="BI366" i="26"/>
  <c r="BH366" i="26"/>
  <c r="BG366" i="26"/>
  <c r="BF366" i="26"/>
  <c r="T366" i="26"/>
  <c r="R366" i="26"/>
  <c r="P366" i="26"/>
  <c r="BI363" i="26"/>
  <c r="BH363" i="26"/>
  <c r="BG363" i="26"/>
  <c r="BF363" i="26"/>
  <c r="T363" i="26"/>
  <c r="R363" i="26"/>
  <c r="P363" i="26"/>
  <c r="BI359" i="26"/>
  <c r="BH359" i="26"/>
  <c r="BG359" i="26"/>
  <c r="BF359" i="26"/>
  <c r="T359" i="26"/>
  <c r="R359" i="26"/>
  <c r="P359" i="26"/>
  <c r="BI356" i="26"/>
  <c r="BH356" i="26"/>
  <c r="BG356" i="26"/>
  <c r="BF356" i="26"/>
  <c r="T356" i="26"/>
  <c r="R356" i="26"/>
  <c r="P356" i="26"/>
  <c r="BI355" i="26"/>
  <c r="BH355" i="26"/>
  <c r="BG355" i="26"/>
  <c r="BF355" i="26"/>
  <c r="T355" i="26"/>
  <c r="R355" i="26"/>
  <c r="P355" i="26"/>
  <c r="BI354" i="26"/>
  <c r="BH354" i="26"/>
  <c r="BG354" i="26"/>
  <c r="BF354" i="26"/>
  <c r="T354" i="26"/>
  <c r="R354" i="26"/>
  <c r="P354" i="26"/>
  <c r="BI352" i="26"/>
  <c r="BH352" i="26"/>
  <c r="BG352" i="26"/>
  <c r="BF352" i="26"/>
  <c r="T352" i="26"/>
  <c r="R352" i="26"/>
  <c r="P352" i="26"/>
  <c r="BI349" i="26"/>
  <c r="BH349" i="26"/>
  <c r="BG349" i="26"/>
  <c r="BF349" i="26"/>
  <c r="T349" i="26"/>
  <c r="R349" i="26"/>
  <c r="P349" i="26"/>
  <c r="BI346" i="26"/>
  <c r="BH346" i="26"/>
  <c r="BG346" i="26"/>
  <c r="BF346" i="26"/>
  <c r="T346" i="26"/>
  <c r="R346" i="26"/>
  <c r="P346" i="26"/>
  <c r="BI343" i="26"/>
  <c r="BH343" i="26"/>
  <c r="BG343" i="26"/>
  <c r="BF343" i="26"/>
  <c r="T343" i="26"/>
  <c r="R343" i="26"/>
  <c r="P343" i="26"/>
  <c r="BI340" i="26"/>
  <c r="BH340" i="26"/>
  <c r="BG340" i="26"/>
  <c r="BF340" i="26"/>
  <c r="T340" i="26"/>
  <c r="R340" i="26"/>
  <c r="P340" i="26"/>
  <c r="BI337" i="26"/>
  <c r="BH337" i="26"/>
  <c r="BG337" i="26"/>
  <c r="BF337" i="26"/>
  <c r="T337" i="26"/>
  <c r="R337" i="26"/>
  <c r="P337" i="26"/>
  <c r="BI334" i="26"/>
  <c r="BH334" i="26"/>
  <c r="BG334" i="26"/>
  <c r="BF334" i="26"/>
  <c r="T334" i="26"/>
  <c r="R334" i="26"/>
  <c r="P334" i="26"/>
  <c r="BI331" i="26"/>
  <c r="BH331" i="26"/>
  <c r="BG331" i="26"/>
  <c r="BF331" i="26"/>
  <c r="T331" i="26"/>
  <c r="R331" i="26"/>
  <c r="P331" i="26"/>
  <c r="BI327" i="26"/>
  <c r="BH327" i="26"/>
  <c r="BG327" i="26"/>
  <c r="BF327" i="26"/>
  <c r="T327" i="26"/>
  <c r="R327" i="26"/>
  <c r="P327" i="26"/>
  <c r="BI323" i="26"/>
  <c r="BH323" i="26"/>
  <c r="BG323" i="26"/>
  <c r="BF323" i="26"/>
  <c r="T323" i="26"/>
  <c r="R323" i="26"/>
  <c r="P323" i="26"/>
  <c r="BI320" i="26"/>
  <c r="BH320" i="26"/>
  <c r="BG320" i="26"/>
  <c r="BF320" i="26"/>
  <c r="T320" i="26"/>
  <c r="R320" i="26"/>
  <c r="P320" i="26"/>
  <c r="BI317" i="26"/>
  <c r="BH317" i="26"/>
  <c r="BG317" i="26"/>
  <c r="BF317" i="26"/>
  <c r="T317" i="26"/>
  <c r="R317" i="26"/>
  <c r="P317" i="26"/>
  <c r="BI314" i="26"/>
  <c r="BH314" i="26"/>
  <c r="BG314" i="26"/>
  <c r="BF314" i="26"/>
  <c r="T314" i="26"/>
  <c r="R314" i="26"/>
  <c r="P314" i="26"/>
  <c r="BI311" i="26"/>
  <c r="BH311" i="26"/>
  <c r="BG311" i="26"/>
  <c r="BF311" i="26"/>
  <c r="T311" i="26"/>
  <c r="R311" i="26"/>
  <c r="P311" i="26"/>
  <c r="BI308" i="26"/>
  <c r="BH308" i="26"/>
  <c r="BG308" i="26"/>
  <c r="BF308" i="26"/>
  <c r="T308" i="26"/>
  <c r="R308" i="26"/>
  <c r="P308" i="26"/>
  <c r="BI301" i="26"/>
  <c r="BH301" i="26"/>
  <c r="BG301" i="26"/>
  <c r="BF301" i="26"/>
  <c r="T301" i="26"/>
  <c r="R301" i="26"/>
  <c r="P301" i="26"/>
  <c r="BI297" i="26"/>
  <c r="BH297" i="26"/>
  <c r="BG297" i="26"/>
  <c r="BF297" i="26"/>
  <c r="T297" i="26"/>
  <c r="R297" i="26"/>
  <c r="P297" i="26"/>
  <c r="BI294" i="26"/>
  <c r="BH294" i="26"/>
  <c r="BG294" i="26"/>
  <c r="BF294" i="26"/>
  <c r="T294" i="26"/>
  <c r="R294" i="26"/>
  <c r="P294" i="26"/>
  <c r="BI291" i="26"/>
  <c r="BH291" i="26"/>
  <c r="BG291" i="26"/>
  <c r="BF291" i="26"/>
  <c r="T291" i="26"/>
  <c r="R291" i="26"/>
  <c r="P291" i="26"/>
  <c r="BI288" i="26"/>
  <c r="BH288" i="26"/>
  <c r="BG288" i="26"/>
  <c r="BF288" i="26"/>
  <c r="T288" i="26"/>
  <c r="R288" i="26"/>
  <c r="P288" i="26"/>
  <c r="BI285" i="26"/>
  <c r="BH285" i="26"/>
  <c r="BG285" i="26"/>
  <c r="BF285" i="26"/>
  <c r="T285" i="26"/>
  <c r="R285" i="26"/>
  <c r="P285" i="26"/>
  <c r="BI282" i="26"/>
  <c r="BH282" i="26"/>
  <c r="BG282" i="26"/>
  <c r="BF282" i="26"/>
  <c r="T282" i="26"/>
  <c r="R282" i="26"/>
  <c r="P282" i="26"/>
  <c r="BI279" i="26"/>
  <c r="BH279" i="26"/>
  <c r="BG279" i="26"/>
  <c r="BF279" i="26"/>
  <c r="T279" i="26"/>
  <c r="R279" i="26"/>
  <c r="P279" i="26"/>
  <c r="BI276" i="26"/>
  <c r="BH276" i="26"/>
  <c r="BG276" i="26"/>
  <c r="BF276" i="26"/>
  <c r="T276" i="26"/>
  <c r="R276" i="26"/>
  <c r="P276" i="26"/>
  <c r="BI273" i="26"/>
  <c r="BH273" i="26"/>
  <c r="BG273" i="26"/>
  <c r="BF273" i="26"/>
  <c r="T273" i="26"/>
  <c r="R273" i="26"/>
  <c r="P273" i="26"/>
  <c r="BI272" i="26"/>
  <c r="BH272" i="26"/>
  <c r="BG272" i="26"/>
  <c r="BF272" i="26"/>
  <c r="T272" i="26"/>
  <c r="R272" i="26"/>
  <c r="P272" i="26"/>
  <c r="BI271" i="26"/>
  <c r="BH271" i="26"/>
  <c r="BG271" i="26"/>
  <c r="BF271" i="26"/>
  <c r="T271" i="26"/>
  <c r="R271" i="26"/>
  <c r="P271" i="26"/>
  <c r="BI270" i="26"/>
  <c r="BH270" i="26"/>
  <c r="BG270" i="26"/>
  <c r="BF270" i="26"/>
  <c r="T270" i="26"/>
  <c r="R270" i="26"/>
  <c r="P270" i="26"/>
  <c r="BI269" i="26"/>
  <c r="BH269" i="26"/>
  <c r="BG269" i="26"/>
  <c r="BF269" i="26"/>
  <c r="T269" i="26"/>
  <c r="R269" i="26"/>
  <c r="P269" i="26"/>
  <c r="BI268" i="26"/>
  <c r="BH268" i="26"/>
  <c r="BG268" i="26"/>
  <c r="BF268" i="26"/>
  <c r="T268" i="26"/>
  <c r="R268" i="26"/>
  <c r="P268" i="26"/>
  <c r="BI267" i="26"/>
  <c r="BH267" i="26"/>
  <c r="BG267" i="26"/>
  <c r="BF267" i="26"/>
  <c r="T267" i="26"/>
  <c r="R267" i="26"/>
  <c r="P267" i="26"/>
  <c r="BI266" i="26"/>
  <c r="BH266" i="26"/>
  <c r="BG266" i="26"/>
  <c r="BF266" i="26"/>
  <c r="T266" i="26"/>
  <c r="R266" i="26"/>
  <c r="P266" i="26"/>
  <c r="BI265" i="26"/>
  <c r="BH265" i="26"/>
  <c r="BG265" i="26"/>
  <c r="BF265" i="26"/>
  <c r="T265" i="26"/>
  <c r="R265" i="26"/>
  <c r="P265" i="26"/>
  <c r="BI264" i="26"/>
  <c r="BH264" i="26"/>
  <c r="BG264" i="26"/>
  <c r="BF264" i="26"/>
  <c r="T264" i="26"/>
  <c r="R264" i="26"/>
  <c r="P264" i="26"/>
  <c r="BI263" i="26"/>
  <c r="BH263" i="26"/>
  <c r="BG263" i="26"/>
  <c r="BF263" i="26"/>
  <c r="T263" i="26"/>
  <c r="R263" i="26"/>
  <c r="P263" i="26"/>
  <c r="BI262" i="26"/>
  <c r="BH262" i="26"/>
  <c r="BG262" i="26"/>
  <c r="BF262" i="26"/>
  <c r="T262" i="26"/>
  <c r="R262" i="26"/>
  <c r="P262" i="26"/>
  <c r="BI261" i="26"/>
  <c r="BH261" i="26"/>
  <c r="BG261" i="26"/>
  <c r="BF261" i="26"/>
  <c r="T261" i="26"/>
  <c r="R261" i="26"/>
  <c r="P261" i="26"/>
  <c r="BI260" i="26"/>
  <c r="BH260" i="26"/>
  <c r="BG260" i="26"/>
  <c r="BF260" i="26"/>
  <c r="T260" i="26"/>
  <c r="R260" i="26"/>
  <c r="P260" i="26"/>
  <c r="BI259" i="26"/>
  <c r="BH259" i="26"/>
  <c r="BG259" i="26"/>
  <c r="BF259" i="26"/>
  <c r="T259" i="26"/>
  <c r="R259" i="26"/>
  <c r="P259" i="26"/>
  <c r="BI258" i="26"/>
  <c r="BH258" i="26"/>
  <c r="BG258" i="26"/>
  <c r="BF258" i="26"/>
  <c r="T258" i="26"/>
  <c r="R258" i="26"/>
  <c r="P258" i="26"/>
  <c r="BI257" i="26"/>
  <c r="BH257" i="26"/>
  <c r="BG257" i="26"/>
  <c r="BF257" i="26"/>
  <c r="T257" i="26"/>
  <c r="R257" i="26"/>
  <c r="P257" i="26"/>
  <c r="BI256" i="26"/>
  <c r="BH256" i="26"/>
  <c r="BG256" i="26"/>
  <c r="BF256" i="26"/>
  <c r="T256" i="26"/>
  <c r="R256" i="26"/>
  <c r="P256" i="26"/>
  <c r="BI252" i="26"/>
  <c r="BH252" i="26"/>
  <c r="BG252" i="26"/>
  <c r="BF252" i="26"/>
  <c r="T252" i="26"/>
  <c r="R252" i="26"/>
  <c r="P252" i="26"/>
  <c r="BI242" i="26"/>
  <c r="BH242" i="26"/>
  <c r="BG242" i="26"/>
  <c r="BF242" i="26"/>
  <c r="T242" i="26"/>
  <c r="R242" i="26"/>
  <c r="P242" i="26"/>
  <c r="BI239" i="26"/>
  <c r="BH239" i="26"/>
  <c r="BG239" i="26"/>
  <c r="BF239" i="26"/>
  <c r="T239" i="26"/>
  <c r="R239" i="26"/>
  <c r="P239" i="26"/>
  <c r="BI236" i="26"/>
  <c r="BH236" i="26"/>
  <c r="BG236" i="26"/>
  <c r="BF236" i="26"/>
  <c r="T236" i="26"/>
  <c r="R236" i="26"/>
  <c r="P236" i="26"/>
  <c r="BI227" i="26"/>
  <c r="BH227" i="26"/>
  <c r="BG227" i="26"/>
  <c r="BF227" i="26"/>
  <c r="T227" i="26"/>
  <c r="R227" i="26"/>
  <c r="P227" i="26"/>
  <c r="BI218" i="26"/>
  <c r="BH218" i="26"/>
  <c r="BG218" i="26"/>
  <c r="BF218" i="26"/>
  <c r="T218" i="26"/>
  <c r="R218" i="26"/>
  <c r="P218" i="26"/>
  <c r="BI213" i="26"/>
  <c r="BH213" i="26"/>
  <c r="BG213" i="26"/>
  <c r="BF213" i="26"/>
  <c r="T213" i="26"/>
  <c r="R213" i="26"/>
  <c r="P213" i="26"/>
  <c r="BI210" i="26"/>
  <c r="BH210" i="26"/>
  <c r="BG210" i="26"/>
  <c r="BF210" i="26"/>
  <c r="T210" i="26"/>
  <c r="R210" i="26"/>
  <c r="P210" i="26"/>
  <c r="BI207" i="26"/>
  <c r="BH207" i="26"/>
  <c r="BG207" i="26"/>
  <c r="BF207" i="26"/>
  <c r="T207" i="26"/>
  <c r="R207" i="26"/>
  <c r="P207" i="26"/>
  <c r="BI204" i="26"/>
  <c r="BH204" i="26"/>
  <c r="BG204" i="26"/>
  <c r="BF204" i="26"/>
  <c r="T204" i="26"/>
  <c r="R204" i="26"/>
  <c r="P204" i="26"/>
  <c r="BI201" i="26"/>
  <c r="BH201" i="26"/>
  <c r="BG201" i="26"/>
  <c r="BF201" i="26"/>
  <c r="T201" i="26"/>
  <c r="R201" i="26"/>
  <c r="P201" i="26"/>
  <c r="BI196" i="26"/>
  <c r="BH196" i="26"/>
  <c r="BG196" i="26"/>
  <c r="BF196" i="26"/>
  <c r="T196" i="26"/>
  <c r="R196" i="26"/>
  <c r="P196" i="26"/>
  <c r="BI193" i="26"/>
  <c r="BH193" i="26"/>
  <c r="BG193" i="26"/>
  <c r="BF193" i="26"/>
  <c r="T193" i="26"/>
  <c r="R193" i="26"/>
  <c r="P193" i="26"/>
  <c r="BI188" i="26"/>
  <c r="BH188" i="26"/>
  <c r="BG188" i="26"/>
  <c r="BF188" i="26"/>
  <c r="T188" i="26"/>
  <c r="R188" i="26"/>
  <c r="P188" i="26"/>
  <c r="BI185" i="26"/>
  <c r="BH185" i="26"/>
  <c r="BG185" i="26"/>
  <c r="BF185" i="26"/>
  <c r="T185" i="26"/>
  <c r="R185" i="26"/>
  <c r="P185" i="26"/>
  <c r="BI181" i="26"/>
  <c r="BH181" i="26"/>
  <c r="BG181" i="26"/>
  <c r="BF181" i="26"/>
  <c r="T181" i="26"/>
  <c r="R181" i="26"/>
  <c r="P181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1" i="26"/>
  <c r="BH171" i="26"/>
  <c r="BG171" i="26"/>
  <c r="BF171" i="26"/>
  <c r="T171" i="26"/>
  <c r="R171" i="26"/>
  <c r="P171" i="26"/>
  <c r="BI168" i="26"/>
  <c r="BH168" i="26"/>
  <c r="BG168" i="26"/>
  <c r="BF168" i="26"/>
  <c r="T168" i="26"/>
  <c r="R168" i="26"/>
  <c r="P168" i="26"/>
  <c r="BI167" i="26"/>
  <c r="BH167" i="26"/>
  <c r="BG167" i="26"/>
  <c r="BF167" i="26"/>
  <c r="T167" i="26"/>
  <c r="R167" i="26"/>
  <c r="P167" i="26"/>
  <c r="BI163" i="26"/>
  <c r="BH163" i="26"/>
  <c r="BG163" i="26"/>
  <c r="BF163" i="26"/>
  <c r="T163" i="26"/>
  <c r="R163" i="26"/>
  <c r="P163" i="26"/>
  <c r="BI162" i="26"/>
  <c r="BH162" i="26"/>
  <c r="BG162" i="26"/>
  <c r="BF162" i="26"/>
  <c r="T162" i="26"/>
  <c r="R162" i="26"/>
  <c r="P162" i="26"/>
  <c r="BI159" i="26"/>
  <c r="BH159" i="26"/>
  <c r="BG159" i="26"/>
  <c r="BF159" i="26"/>
  <c r="T159" i="26"/>
  <c r="R159" i="26"/>
  <c r="P159" i="26"/>
  <c r="BI156" i="26"/>
  <c r="BH156" i="26"/>
  <c r="BG156" i="26"/>
  <c r="BF156" i="26"/>
  <c r="T156" i="26"/>
  <c r="R156" i="26"/>
  <c r="P156" i="26"/>
  <c r="BI150" i="26"/>
  <c r="BH150" i="26"/>
  <c r="BG150" i="26"/>
  <c r="BF150" i="26"/>
  <c r="T150" i="26"/>
  <c r="R150" i="26"/>
  <c r="P150" i="26"/>
  <c r="BI144" i="26"/>
  <c r="BH144" i="26"/>
  <c r="BG144" i="26"/>
  <c r="BF144" i="26"/>
  <c r="T144" i="26"/>
  <c r="R144" i="26"/>
  <c r="P144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1" i="26"/>
  <c r="BH131" i="26"/>
  <c r="BG131" i="26"/>
  <c r="BF131" i="26"/>
  <c r="T131" i="26"/>
  <c r="R131" i="26"/>
  <c r="P131" i="26"/>
  <c r="BI128" i="26"/>
  <c r="BH128" i="26"/>
  <c r="BG128" i="26"/>
  <c r="BF128" i="26"/>
  <c r="T128" i="26"/>
  <c r="R128" i="26"/>
  <c r="P128" i="26"/>
  <c r="J122" i="26"/>
  <c r="F121" i="26"/>
  <c r="F119" i="26"/>
  <c r="E117" i="26"/>
  <c r="J94" i="26"/>
  <c r="F93" i="26"/>
  <c r="F91" i="26"/>
  <c r="E89" i="26"/>
  <c r="J23" i="26"/>
  <c r="E23" i="26"/>
  <c r="J121" i="26"/>
  <c r="J22" i="26"/>
  <c r="J20" i="26"/>
  <c r="E20" i="26"/>
  <c r="F122" i="26"/>
  <c r="J19" i="26"/>
  <c r="J14" i="26"/>
  <c r="J91" i="26"/>
  <c r="E7" i="26"/>
  <c r="E113" i="26" s="1"/>
  <c r="J39" i="25"/>
  <c r="J38" i="25"/>
  <c r="AY119" i="1"/>
  <c r="J37" i="25"/>
  <c r="AX119" i="1"/>
  <c r="BI219" i="25"/>
  <c r="BH219" i="25"/>
  <c r="BG219" i="25"/>
  <c r="BF219" i="25"/>
  <c r="T219" i="25"/>
  <c r="T218" i="25"/>
  <c r="R219" i="25"/>
  <c r="R218" i="25"/>
  <c r="P219" i="25"/>
  <c r="P218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6" i="25"/>
  <c r="BH206" i="25"/>
  <c r="BG206" i="25"/>
  <c r="BF206" i="25"/>
  <c r="T206" i="25"/>
  <c r="R206" i="25"/>
  <c r="P206" i="25"/>
  <c r="BI203" i="25"/>
  <c r="BH203" i="25"/>
  <c r="BG203" i="25"/>
  <c r="BF203" i="25"/>
  <c r="T203" i="25"/>
  <c r="R203" i="25"/>
  <c r="P203" i="25"/>
  <c r="BI200" i="25"/>
  <c r="BH200" i="25"/>
  <c r="BG200" i="25"/>
  <c r="BF200" i="25"/>
  <c r="T200" i="25"/>
  <c r="R200" i="25"/>
  <c r="P200" i="25"/>
  <c r="BI196" i="25"/>
  <c r="BH196" i="25"/>
  <c r="BG196" i="25"/>
  <c r="BF196" i="25"/>
  <c r="T196" i="25"/>
  <c r="R196" i="25"/>
  <c r="P196" i="25"/>
  <c r="BI195" i="25"/>
  <c r="BH195" i="25"/>
  <c r="BG195" i="25"/>
  <c r="BF195" i="25"/>
  <c r="T195" i="25"/>
  <c r="R195" i="25"/>
  <c r="P195" i="25"/>
  <c r="BI192" i="25"/>
  <c r="BH192" i="25"/>
  <c r="BG192" i="25"/>
  <c r="BF192" i="25"/>
  <c r="T192" i="25"/>
  <c r="R192" i="25"/>
  <c r="P192" i="25"/>
  <c r="BI189" i="25"/>
  <c r="BH189" i="25"/>
  <c r="BG189" i="25"/>
  <c r="BF189" i="25"/>
  <c r="T189" i="25"/>
  <c r="R189" i="25"/>
  <c r="P189" i="25"/>
  <c r="BI186" i="25"/>
  <c r="BH186" i="25"/>
  <c r="BG186" i="25"/>
  <c r="BF186" i="25"/>
  <c r="T186" i="25"/>
  <c r="R186" i="25"/>
  <c r="P186" i="25"/>
  <c r="BI183" i="25"/>
  <c r="BH183" i="25"/>
  <c r="BG183" i="25"/>
  <c r="BF183" i="25"/>
  <c r="T183" i="25"/>
  <c r="R183" i="25"/>
  <c r="P183" i="25"/>
  <c r="BI177" i="25"/>
  <c r="BH177" i="25"/>
  <c r="BG177" i="25"/>
  <c r="BF177" i="25"/>
  <c r="T177" i="25"/>
  <c r="R177" i="25"/>
  <c r="P177" i="25"/>
  <c r="BI168" i="25"/>
  <c r="BH168" i="25"/>
  <c r="BG168" i="25"/>
  <c r="BF168" i="25"/>
  <c r="T168" i="25"/>
  <c r="R168" i="25"/>
  <c r="P168" i="25"/>
  <c r="BI165" i="25"/>
  <c r="BH165" i="25"/>
  <c r="BG165" i="25"/>
  <c r="BF165" i="25"/>
  <c r="T165" i="25"/>
  <c r="R165" i="25"/>
  <c r="P165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T161" i="25" s="1"/>
  <c r="R162" i="25"/>
  <c r="R161" i="25"/>
  <c r="P162" i="25"/>
  <c r="P161" i="25" s="1"/>
  <c r="BI158" i="25"/>
  <c r="BH158" i="25"/>
  <c r="BG158" i="25"/>
  <c r="BF158" i="25"/>
  <c r="T158" i="25"/>
  <c r="T157" i="25"/>
  <c r="R158" i="25"/>
  <c r="R157" i="25" s="1"/>
  <c r="P158" i="25"/>
  <c r="P157" i="25"/>
  <c r="BI154" i="25"/>
  <c r="BH154" i="25"/>
  <c r="BG154" i="25"/>
  <c r="BF154" i="25"/>
  <c r="T154" i="25"/>
  <c r="R154" i="25"/>
  <c r="P154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7" i="25"/>
  <c r="BH147" i="25"/>
  <c r="BG147" i="25"/>
  <c r="BF147" i="25"/>
  <c r="T147" i="25"/>
  <c r="R147" i="25"/>
  <c r="P147" i="25"/>
  <c r="BI142" i="25"/>
  <c r="BH142" i="25"/>
  <c r="BG142" i="25"/>
  <c r="BF142" i="25"/>
  <c r="T142" i="25"/>
  <c r="R142" i="25"/>
  <c r="P142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J125" i="25"/>
  <c r="F124" i="25"/>
  <c r="F122" i="25"/>
  <c r="E120" i="25"/>
  <c r="J94" i="25"/>
  <c r="F93" i="25"/>
  <c r="F91" i="25"/>
  <c r="E89" i="25"/>
  <c r="J23" i="25"/>
  <c r="E23" i="25"/>
  <c r="J93" i="25" s="1"/>
  <c r="J22" i="25"/>
  <c r="J20" i="25"/>
  <c r="E20" i="25"/>
  <c r="F125" i="25" s="1"/>
  <c r="J19" i="25"/>
  <c r="J14" i="25"/>
  <c r="J122" i="25" s="1"/>
  <c r="E7" i="25"/>
  <c r="E85" i="25"/>
  <c r="J39" i="24"/>
  <c r="J38" i="24"/>
  <c r="AY118" i="1" s="1"/>
  <c r="J37" i="24"/>
  <c r="AX118" i="1"/>
  <c r="BI229" i="24"/>
  <c r="BH229" i="24"/>
  <c r="BG229" i="24"/>
  <c r="BF229" i="24"/>
  <c r="T229" i="24"/>
  <c r="T228" i="24" s="1"/>
  <c r="R229" i="24"/>
  <c r="R228" i="24"/>
  <c r="P229" i="24"/>
  <c r="P228" i="24"/>
  <c r="BI227" i="24"/>
  <c r="BH227" i="24"/>
  <c r="BG227" i="24"/>
  <c r="BF227" i="24"/>
  <c r="T227" i="24"/>
  <c r="R227" i="24"/>
  <c r="P227" i="24"/>
  <c r="BI226" i="24"/>
  <c r="BH226" i="24"/>
  <c r="BG226" i="24"/>
  <c r="BF226" i="24"/>
  <c r="T226" i="24"/>
  <c r="R226" i="24"/>
  <c r="P226" i="24"/>
  <c r="BI223" i="24"/>
  <c r="BH223" i="24"/>
  <c r="BG223" i="24"/>
  <c r="BF223" i="24"/>
  <c r="T223" i="24"/>
  <c r="R223" i="24"/>
  <c r="P223" i="24"/>
  <c r="BI222" i="24"/>
  <c r="BH222" i="24"/>
  <c r="BG222" i="24"/>
  <c r="BF222" i="24"/>
  <c r="T222" i="24"/>
  <c r="R222" i="24"/>
  <c r="P222" i="24"/>
  <c r="BI219" i="24"/>
  <c r="BH219" i="24"/>
  <c r="BG219" i="24"/>
  <c r="BF219" i="24"/>
  <c r="T219" i="24"/>
  <c r="R219" i="24"/>
  <c r="P219" i="24"/>
  <c r="BI216" i="24"/>
  <c r="BH216" i="24"/>
  <c r="BG216" i="24"/>
  <c r="BF216" i="24"/>
  <c r="T216" i="24"/>
  <c r="R216" i="24"/>
  <c r="P216" i="24"/>
  <c r="BI213" i="24"/>
  <c r="BH213" i="24"/>
  <c r="BG213" i="24"/>
  <c r="BF213" i="24"/>
  <c r="T213" i="24"/>
  <c r="R213" i="24"/>
  <c r="P213" i="24"/>
  <c r="BI210" i="24"/>
  <c r="BH210" i="24"/>
  <c r="BG210" i="24"/>
  <c r="BF210" i="24"/>
  <c r="T210" i="24"/>
  <c r="R210" i="24"/>
  <c r="P210" i="24"/>
  <c r="BI207" i="24"/>
  <c r="BH207" i="24"/>
  <c r="BG207" i="24"/>
  <c r="BF207" i="24"/>
  <c r="T207" i="24"/>
  <c r="R207" i="24"/>
  <c r="P207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199" i="24"/>
  <c r="BH199" i="24"/>
  <c r="BG199" i="24"/>
  <c r="BF199" i="24"/>
  <c r="T199" i="24"/>
  <c r="R199" i="24"/>
  <c r="P199" i="24"/>
  <c r="BI196" i="24"/>
  <c r="BH196" i="24"/>
  <c r="BG196" i="24"/>
  <c r="BF196" i="24"/>
  <c r="T196" i="24"/>
  <c r="R196" i="24"/>
  <c r="P196" i="24"/>
  <c r="BI193" i="24"/>
  <c r="BH193" i="24"/>
  <c r="BG193" i="24"/>
  <c r="BF193" i="24"/>
  <c r="T193" i="24"/>
  <c r="R193" i="24"/>
  <c r="P193" i="24"/>
  <c r="BI190" i="24"/>
  <c r="BH190" i="24"/>
  <c r="BG190" i="24"/>
  <c r="BF190" i="24"/>
  <c r="T190" i="24"/>
  <c r="R190" i="24"/>
  <c r="P190" i="24"/>
  <c r="BI189" i="24"/>
  <c r="BH189" i="24"/>
  <c r="BG189" i="24"/>
  <c r="BF189" i="24"/>
  <c r="T189" i="24"/>
  <c r="R189" i="24"/>
  <c r="P189" i="24"/>
  <c r="BI182" i="24"/>
  <c r="BH182" i="24"/>
  <c r="BG182" i="24"/>
  <c r="BF182" i="24"/>
  <c r="T182" i="24"/>
  <c r="R182" i="24"/>
  <c r="P182" i="24"/>
  <c r="BI173" i="24"/>
  <c r="BH173" i="24"/>
  <c r="BG173" i="24"/>
  <c r="BF173" i="24"/>
  <c r="T173" i="24"/>
  <c r="R173" i="24"/>
  <c r="P173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2" i="24"/>
  <c r="BH162" i="24"/>
  <c r="BG162" i="24"/>
  <c r="BF162" i="24"/>
  <c r="T162" i="24"/>
  <c r="T161" i="24"/>
  <c r="R162" i="24"/>
  <c r="R161" i="24" s="1"/>
  <c r="P162" i="24"/>
  <c r="P161" i="24"/>
  <c r="BI158" i="24"/>
  <c r="BH158" i="24"/>
  <c r="BG158" i="24"/>
  <c r="BF158" i="24"/>
  <c r="T158" i="24"/>
  <c r="T157" i="24" s="1"/>
  <c r="R158" i="24"/>
  <c r="R157" i="24"/>
  <c r="P158" i="24"/>
  <c r="P157" i="24" s="1"/>
  <c r="BI154" i="24"/>
  <c r="BH154" i="24"/>
  <c r="BG154" i="24"/>
  <c r="BF154" i="24"/>
  <c r="T154" i="24"/>
  <c r="R154" i="24"/>
  <c r="P154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7" i="24"/>
  <c r="BH147" i="24"/>
  <c r="BG147" i="24"/>
  <c r="BF147" i="24"/>
  <c r="T147" i="24"/>
  <c r="R147" i="24"/>
  <c r="P147" i="24"/>
  <c r="BI142" i="24"/>
  <c r="BH142" i="24"/>
  <c r="BG142" i="24"/>
  <c r="BF142" i="24"/>
  <c r="T142" i="24"/>
  <c r="R142" i="24"/>
  <c r="P142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J125" i="24"/>
  <c r="F124" i="24"/>
  <c r="F122" i="24"/>
  <c r="E120" i="24"/>
  <c r="J94" i="24"/>
  <c r="F93" i="24"/>
  <c r="F91" i="24"/>
  <c r="E89" i="24"/>
  <c r="J23" i="24"/>
  <c r="E23" i="24"/>
  <c r="J124" i="24"/>
  <c r="J22" i="24"/>
  <c r="J20" i="24"/>
  <c r="E20" i="24"/>
  <c r="F125" i="24"/>
  <c r="J19" i="24"/>
  <c r="J14" i="24"/>
  <c r="J122" i="24"/>
  <c r="E7" i="24"/>
  <c r="E116" i="24" s="1"/>
  <c r="J39" i="23"/>
  <c r="J38" i="23"/>
  <c r="AY117" i="1"/>
  <c r="J37" i="23"/>
  <c r="AX117" i="1" s="1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5" i="23"/>
  <c r="BH155" i="23"/>
  <c r="BG155" i="23"/>
  <c r="BF155" i="23"/>
  <c r="T155" i="23"/>
  <c r="T154" i="23"/>
  <c r="R155" i="23"/>
  <c r="R154" i="23" s="1"/>
  <c r="P155" i="23"/>
  <c r="P154" i="23"/>
  <c r="BI151" i="23"/>
  <c r="BH151" i="23"/>
  <c r="BG151" i="23"/>
  <c r="BF151" i="23"/>
  <c r="T151" i="23"/>
  <c r="R151" i="23"/>
  <c r="P151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J123" i="23"/>
  <c r="F122" i="23"/>
  <c r="F120" i="23"/>
  <c r="E118" i="23"/>
  <c r="J94" i="23"/>
  <c r="F93" i="23"/>
  <c r="F91" i="23"/>
  <c r="E89" i="23"/>
  <c r="J23" i="23"/>
  <c r="E23" i="23"/>
  <c r="J122" i="23" s="1"/>
  <c r="J22" i="23"/>
  <c r="J20" i="23"/>
  <c r="E20" i="23"/>
  <c r="F123" i="23" s="1"/>
  <c r="J19" i="23"/>
  <c r="J14" i="23"/>
  <c r="J120" i="23"/>
  <c r="E7" i="23"/>
  <c r="E85" i="23"/>
  <c r="J39" i="22"/>
  <c r="J38" i="22"/>
  <c r="AY116" i="1" s="1"/>
  <c r="J37" i="22"/>
  <c r="AX116" i="1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5" i="22"/>
  <c r="BH175" i="22"/>
  <c r="BG175" i="22"/>
  <c r="BF175" i="22"/>
  <c r="T175" i="22"/>
  <c r="R175" i="22"/>
  <c r="P175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66" i="22"/>
  <c r="BH166" i="22"/>
  <c r="BG166" i="22"/>
  <c r="BF166" i="22"/>
  <c r="T166" i="22"/>
  <c r="R166" i="22"/>
  <c r="P166" i="22"/>
  <c r="BI161" i="22"/>
  <c r="BH161" i="22"/>
  <c r="BG161" i="22"/>
  <c r="BF161" i="22"/>
  <c r="T161" i="22"/>
  <c r="T160" i="22"/>
  <c r="R161" i="22"/>
  <c r="R160" i="22" s="1"/>
  <c r="P161" i="22"/>
  <c r="P160" i="22"/>
  <c r="BI157" i="22"/>
  <c r="BH157" i="22"/>
  <c r="BG157" i="22"/>
  <c r="BF157" i="22"/>
  <c r="T157" i="22"/>
  <c r="R157" i="22"/>
  <c r="P157" i="22"/>
  <c r="BI153" i="22"/>
  <c r="BH153" i="22"/>
  <c r="BG153" i="22"/>
  <c r="BF153" i="22"/>
  <c r="T153" i="22"/>
  <c r="R153" i="22"/>
  <c r="P153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0" i="22"/>
  <c r="BH140" i="22"/>
  <c r="BG140" i="22"/>
  <c r="BF140" i="22"/>
  <c r="T140" i="22"/>
  <c r="R140" i="22"/>
  <c r="P140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3" i="22"/>
  <c r="F122" i="22"/>
  <c r="F120" i="22"/>
  <c r="E118" i="22"/>
  <c r="J94" i="22"/>
  <c r="F93" i="22"/>
  <c r="F91" i="22"/>
  <c r="E89" i="22"/>
  <c r="J23" i="22"/>
  <c r="E23" i="22"/>
  <c r="J93" i="22" s="1"/>
  <c r="J22" i="22"/>
  <c r="J20" i="22"/>
  <c r="E20" i="22"/>
  <c r="F123" i="22" s="1"/>
  <c r="J19" i="22"/>
  <c r="J14" i="22"/>
  <c r="J120" i="22" s="1"/>
  <c r="E7" i="22"/>
  <c r="E114" i="22"/>
  <c r="J270" i="21"/>
  <c r="J105" i="21" s="1"/>
  <c r="J39" i="21"/>
  <c r="J38" i="21"/>
  <c r="AY115" i="1"/>
  <c r="J37" i="21"/>
  <c r="AX115" i="1" s="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2" i="21"/>
  <c r="BH272" i="21"/>
  <c r="BG272" i="21"/>
  <c r="BF272" i="21"/>
  <c r="T272" i="21"/>
  <c r="R272" i="21"/>
  <c r="P272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T265" i="21"/>
  <c r="R266" i="21"/>
  <c r="R265" i="21" s="1"/>
  <c r="P266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2" i="21"/>
  <c r="BH252" i="21"/>
  <c r="BG252" i="21"/>
  <c r="BF252" i="21"/>
  <c r="T252" i="21"/>
  <c r="R252" i="21"/>
  <c r="P252" i="21"/>
  <c r="BI246" i="21"/>
  <c r="BH246" i="21"/>
  <c r="BG246" i="21"/>
  <c r="BF246" i="21"/>
  <c r="T246" i="21"/>
  <c r="R246" i="21"/>
  <c r="P246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0" i="21"/>
  <c r="BH230" i="21"/>
  <c r="BG230" i="21"/>
  <c r="BF230" i="21"/>
  <c r="T230" i="21"/>
  <c r="R230" i="21"/>
  <c r="P230" i="21"/>
  <c r="BI229" i="21"/>
  <c r="BH229" i="21"/>
  <c r="BG229" i="21"/>
  <c r="BF229" i="21"/>
  <c r="T229" i="21"/>
  <c r="R229" i="21"/>
  <c r="P229" i="21"/>
  <c r="BI228" i="21"/>
  <c r="BH228" i="21"/>
  <c r="BG228" i="21"/>
  <c r="BF228" i="21"/>
  <c r="T228" i="21"/>
  <c r="R228" i="21"/>
  <c r="P228" i="21"/>
  <c r="BI216" i="21"/>
  <c r="BH216" i="21"/>
  <c r="BG216" i="21"/>
  <c r="BF216" i="21"/>
  <c r="T216" i="21"/>
  <c r="R216" i="21"/>
  <c r="P216" i="21"/>
  <c r="BI203" i="21"/>
  <c r="BH203" i="21"/>
  <c r="BG203" i="21"/>
  <c r="BF203" i="21"/>
  <c r="T203" i="21"/>
  <c r="T202" i="21"/>
  <c r="R203" i="21"/>
  <c r="R202" i="21" s="1"/>
  <c r="P203" i="21"/>
  <c r="P202" i="21"/>
  <c r="BI199" i="21"/>
  <c r="BH199" i="21"/>
  <c r="BG199" i="21"/>
  <c r="BF199" i="21"/>
  <c r="T199" i="21"/>
  <c r="R199" i="21"/>
  <c r="P199" i="21"/>
  <c r="BI198" i="21"/>
  <c r="BH198" i="21"/>
  <c r="BG198" i="21"/>
  <c r="BF198" i="21"/>
  <c r="T198" i="21"/>
  <c r="R198" i="21"/>
  <c r="P198" i="21"/>
  <c r="BI193" i="21"/>
  <c r="BH193" i="21"/>
  <c r="BG193" i="21"/>
  <c r="BF193" i="21"/>
  <c r="T193" i="21"/>
  <c r="R193" i="21"/>
  <c r="P193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5" i="21"/>
  <c r="BH175" i="21"/>
  <c r="BG175" i="21"/>
  <c r="BF175" i="21"/>
  <c r="T175" i="21"/>
  <c r="R175" i="21"/>
  <c r="P175" i="21"/>
  <c r="BI165" i="21"/>
  <c r="BH165" i="21"/>
  <c r="BG165" i="21"/>
  <c r="BF165" i="21"/>
  <c r="T165" i="21"/>
  <c r="R165" i="21"/>
  <c r="P165" i="21"/>
  <c r="BI151" i="21"/>
  <c r="BH151" i="21"/>
  <c r="BG151" i="21"/>
  <c r="BF151" i="21"/>
  <c r="T151" i="21"/>
  <c r="R151" i="21"/>
  <c r="P151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J125" i="21"/>
  <c r="F124" i="21"/>
  <c r="F122" i="21"/>
  <c r="E120" i="21"/>
  <c r="J94" i="21"/>
  <c r="F93" i="21"/>
  <c r="F91" i="21"/>
  <c r="E89" i="21"/>
  <c r="J23" i="21"/>
  <c r="E23" i="21"/>
  <c r="J93" i="21" s="1"/>
  <c r="J22" i="21"/>
  <c r="J20" i="21"/>
  <c r="E20" i="21"/>
  <c r="F125" i="21" s="1"/>
  <c r="J19" i="21"/>
  <c r="J14" i="21"/>
  <c r="J91" i="21" s="1"/>
  <c r="E7" i="21"/>
  <c r="E116" i="21"/>
  <c r="J427" i="20"/>
  <c r="J105" i="20" s="1"/>
  <c r="J39" i="20"/>
  <c r="J38" i="20"/>
  <c r="AY114" i="1"/>
  <c r="J37" i="20"/>
  <c r="AX114" i="1" s="1"/>
  <c r="BI436" i="20"/>
  <c r="BH436" i="20"/>
  <c r="BG436" i="20"/>
  <c r="BF436" i="20"/>
  <c r="T436" i="20"/>
  <c r="R436" i="20"/>
  <c r="P436" i="20"/>
  <c r="BI433" i="20"/>
  <c r="BH433" i="20"/>
  <c r="BG433" i="20"/>
  <c r="BF433" i="20"/>
  <c r="T433" i="20"/>
  <c r="R433" i="20"/>
  <c r="P433" i="20"/>
  <c r="BI429" i="20"/>
  <c r="BH429" i="20"/>
  <c r="BG429" i="20"/>
  <c r="BF429" i="20"/>
  <c r="T429" i="20"/>
  <c r="R429" i="20"/>
  <c r="P429" i="20"/>
  <c r="BI426" i="20"/>
  <c r="BH426" i="20"/>
  <c r="BG426" i="20"/>
  <c r="BF426" i="20"/>
  <c r="T426" i="20"/>
  <c r="R426" i="20"/>
  <c r="P426" i="20"/>
  <c r="BI425" i="20"/>
  <c r="BH425" i="20"/>
  <c r="BG425" i="20"/>
  <c r="BF425" i="20"/>
  <c r="T425" i="20"/>
  <c r="R425" i="20"/>
  <c r="P425" i="20"/>
  <c r="BI423" i="20"/>
  <c r="BH423" i="20"/>
  <c r="BG423" i="20"/>
  <c r="BF423" i="20"/>
  <c r="T423" i="20"/>
  <c r="T422" i="20"/>
  <c r="R423" i="20"/>
  <c r="R422" i="20" s="1"/>
  <c r="P423" i="20"/>
  <c r="P422" i="20"/>
  <c r="BI421" i="20"/>
  <c r="BH421" i="20"/>
  <c r="BG421" i="20"/>
  <c r="BF421" i="20"/>
  <c r="T421" i="20"/>
  <c r="R421" i="20"/>
  <c r="P421" i="20"/>
  <c r="BI420" i="20"/>
  <c r="BH420" i="20"/>
  <c r="BG420" i="20"/>
  <c r="BF420" i="20"/>
  <c r="T420" i="20"/>
  <c r="R420" i="20"/>
  <c r="P420" i="20"/>
  <c r="BI416" i="20"/>
  <c r="BH416" i="20"/>
  <c r="BG416" i="20"/>
  <c r="BF416" i="20"/>
  <c r="T416" i="20"/>
  <c r="R416" i="20"/>
  <c r="P416" i="20"/>
  <c r="BI415" i="20"/>
  <c r="BH415" i="20"/>
  <c r="BG415" i="20"/>
  <c r="BF415" i="20"/>
  <c r="T415" i="20"/>
  <c r="R415" i="20"/>
  <c r="P415" i="20"/>
  <c r="BI410" i="20"/>
  <c r="BH410" i="20"/>
  <c r="BG410" i="20"/>
  <c r="BF410" i="20"/>
  <c r="T410" i="20"/>
  <c r="R410" i="20"/>
  <c r="P410" i="20"/>
  <c r="BI405" i="20"/>
  <c r="BH405" i="20"/>
  <c r="BG405" i="20"/>
  <c r="BF405" i="20"/>
  <c r="T405" i="20"/>
  <c r="R405" i="20"/>
  <c r="P405" i="20"/>
  <c r="BI400" i="20"/>
  <c r="BH400" i="20"/>
  <c r="BG400" i="20"/>
  <c r="BF400" i="20"/>
  <c r="T400" i="20"/>
  <c r="R400" i="20"/>
  <c r="P400" i="20"/>
  <c r="BI399" i="20"/>
  <c r="BH399" i="20"/>
  <c r="BG399" i="20"/>
  <c r="BF399" i="20"/>
  <c r="T399" i="20"/>
  <c r="R399" i="20"/>
  <c r="P399" i="20"/>
  <c r="BI394" i="20"/>
  <c r="BH394" i="20"/>
  <c r="BG394" i="20"/>
  <c r="BF394" i="20"/>
  <c r="T394" i="20"/>
  <c r="R394" i="20"/>
  <c r="P394" i="20"/>
  <c r="BI389" i="20"/>
  <c r="BH389" i="20"/>
  <c r="BG389" i="20"/>
  <c r="BF389" i="20"/>
  <c r="T389" i="20"/>
  <c r="R389" i="20"/>
  <c r="P389" i="20"/>
  <c r="BI384" i="20"/>
  <c r="BH384" i="20"/>
  <c r="BG384" i="20"/>
  <c r="BF384" i="20"/>
  <c r="T384" i="20"/>
  <c r="R384" i="20"/>
  <c r="P384" i="20"/>
  <c r="BI379" i="20"/>
  <c r="BH379" i="20"/>
  <c r="BG379" i="20"/>
  <c r="BF379" i="20"/>
  <c r="T379" i="20"/>
  <c r="R379" i="20"/>
  <c r="P379" i="20"/>
  <c r="BI374" i="20"/>
  <c r="BH374" i="20"/>
  <c r="BG374" i="20"/>
  <c r="BF374" i="20"/>
  <c r="T374" i="20"/>
  <c r="R374" i="20"/>
  <c r="P374" i="20"/>
  <c r="BI370" i="20"/>
  <c r="BH370" i="20"/>
  <c r="BG370" i="20"/>
  <c r="BF370" i="20"/>
  <c r="T370" i="20"/>
  <c r="R370" i="20"/>
  <c r="P370" i="20"/>
  <c r="BI365" i="20"/>
  <c r="BH365" i="20"/>
  <c r="BG365" i="20"/>
  <c r="BF365" i="20"/>
  <c r="T365" i="20"/>
  <c r="R365" i="20"/>
  <c r="P365" i="20"/>
  <c r="BI360" i="20"/>
  <c r="BH360" i="20"/>
  <c r="BG360" i="20"/>
  <c r="BF360" i="20"/>
  <c r="T360" i="20"/>
  <c r="R360" i="20"/>
  <c r="P360" i="20"/>
  <c r="BI355" i="20"/>
  <c r="BH355" i="20"/>
  <c r="BG355" i="20"/>
  <c r="BF355" i="20"/>
  <c r="T355" i="20"/>
  <c r="R355" i="20"/>
  <c r="P355" i="20"/>
  <c r="BI350" i="20"/>
  <c r="BH350" i="20"/>
  <c r="BG350" i="20"/>
  <c r="BF350" i="20"/>
  <c r="T350" i="20"/>
  <c r="R350" i="20"/>
  <c r="P350" i="20"/>
  <c r="BI345" i="20"/>
  <c r="BH345" i="20"/>
  <c r="BG345" i="20"/>
  <c r="BF345" i="20"/>
  <c r="T345" i="20"/>
  <c r="R345" i="20"/>
  <c r="P345" i="20"/>
  <c r="BI340" i="20"/>
  <c r="BH340" i="20"/>
  <c r="BG340" i="20"/>
  <c r="BF340" i="20"/>
  <c r="T340" i="20"/>
  <c r="R340" i="20"/>
  <c r="P340" i="20"/>
  <c r="BI335" i="20"/>
  <c r="BH335" i="20"/>
  <c r="BG335" i="20"/>
  <c r="BF335" i="20"/>
  <c r="T335" i="20"/>
  <c r="R335" i="20"/>
  <c r="P335" i="20"/>
  <c r="BI330" i="20"/>
  <c r="BH330" i="20"/>
  <c r="BG330" i="20"/>
  <c r="BF330" i="20"/>
  <c r="T330" i="20"/>
  <c r="R330" i="20"/>
  <c r="P330" i="20"/>
  <c r="BI329" i="20"/>
  <c r="BH329" i="20"/>
  <c r="BG329" i="20"/>
  <c r="BF329" i="20"/>
  <c r="T329" i="20"/>
  <c r="R329" i="20"/>
  <c r="P329" i="20"/>
  <c r="BI323" i="20"/>
  <c r="BH323" i="20"/>
  <c r="BG323" i="20"/>
  <c r="BF323" i="20"/>
  <c r="T323" i="20"/>
  <c r="R323" i="20"/>
  <c r="P323" i="20"/>
  <c r="BI317" i="20"/>
  <c r="BH317" i="20"/>
  <c r="BG317" i="20"/>
  <c r="BF317" i="20"/>
  <c r="T317" i="20"/>
  <c r="R317" i="20"/>
  <c r="P317" i="20"/>
  <c r="BI311" i="20"/>
  <c r="BH311" i="20"/>
  <c r="BG311" i="20"/>
  <c r="BF311" i="20"/>
  <c r="T311" i="20"/>
  <c r="R311" i="20"/>
  <c r="P311" i="20"/>
  <c r="BI308" i="20"/>
  <c r="BH308" i="20"/>
  <c r="BG308" i="20"/>
  <c r="BF308" i="20"/>
  <c r="T308" i="20"/>
  <c r="R308" i="20"/>
  <c r="P308" i="20"/>
  <c r="BI305" i="20"/>
  <c r="BH305" i="20"/>
  <c r="BG305" i="20"/>
  <c r="BF305" i="20"/>
  <c r="T305" i="20"/>
  <c r="R305" i="20"/>
  <c r="P305" i="20"/>
  <c r="BI302" i="20"/>
  <c r="BH302" i="20"/>
  <c r="BG302" i="20"/>
  <c r="BF302" i="20"/>
  <c r="T302" i="20"/>
  <c r="R302" i="20"/>
  <c r="P302" i="20"/>
  <c r="BI299" i="20"/>
  <c r="BH299" i="20"/>
  <c r="BG299" i="20"/>
  <c r="BF299" i="20"/>
  <c r="T299" i="20"/>
  <c r="R299" i="20"/>
  <c r="P299" i="20"/>
  <c r="BI296" i="20"/>
  <c r="BH296" i="20"/>
  <c r="BG296" i="20"/>
  <c r="BF296" i="20"/>
  <c r="T296" i="20"/>
  <c r="R296" i="20"/>
  <c r="P296" i="20"/>
  <c r="BI293" i="20"/>
  <c r="BH293" i="20"/>
  <c r="BG293" i="20"/>
  <c r="BF293" i="20"/>
  <c r="T293" i="20"/>
  <c r="R293" i="20"/>
  <c r="P293" i="20"/>
  <c r="BI290" i="20"/>
  <c r="BH290" i="20"/>
  <c r="BG290" i="20"/>
  <c r="BF290" i="20"/>
  <c r="T290" i="20"/>
  <c r="R290" i="20"/>
  <c r="P290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63" i="20"/>
  <c r="BH263" i="20"/>
  <c r="BG263" i="20"/>
  <c r="BF263" i="20"/>
  <c r="T263" i="20"/>
  <c r="R263" i="20"/>
  <c r="P263" i="20"/>
  <c r="BI259" i="20"/>
  <c r="BH259" i="20"/>
  <c r="BG259" i="20"/>
  <c r="BF259" i="20"/>
  <c r="T259" i="20"/>
  <c r="R259" i="20"/>
  <c r="P259" i="20"/>
  <c r="BI257" i="20"/>
  <c r="BH257" i="20"/>
  <c r="BG257" i="20"/>
  <c r="BF257" i="20"/>
  <c r="T257" i="20"/>
  <c r="T256" i="20" s="1"/>
  <c r="R257" i="20"/>
  <c r="R256" i="20"/>
  <c r="P257" i="20"/>
  <c r="P256" i="20" s="1"/>
  <c r="BI253" i="20"/>
  <c r="BH253" i="20"/>
  <c r="BG253" i="20"/>
  <c r="BF253" i="20"/>
  <c r="T253" i="20"/>
  <c r="R253" i="20"/>
  <c r="P253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7" i="20"/>
  <c r="BH247" i="20"/>
  <c r="BG247" i="20"/>
  <c r="BF247" i="20"/>
  <c r="T247" i="20"/>
  <c r="R247" i="20"/>
  <c r="P247" i="20"/>
  <c r="BI246" i="20"/>
  <c r="BH246" i="20"/>
  <c r="BG246" i="20"/>
  <c r="BF246" i="20"/>
  <c r="T246" i="20"/>
  <c r="R246" i="20"/>
  <c r="P246" i="20"/>
  <c r="BI245" i="20"/>
  <c r="BH245" i="20"/>
  <c r="BG245" i="20"/>
  <c r="BF245" i="20"/>
  <c r="T245" i="20"/>
  <c r="R245" i="20"/>
  <c r="P245" i="20"/>
  <c r="BI232" i="20"/>
  <c r="BH232" i="20"/>
  <c r="BG232" i="20"/>
  <c r="BF232" i="20"/>
  <c r="T232" i="20"/>
  <c r="R232" i="20"/>
  <c r="P232" i="20"/>
  <c r="BI209" i="20"/>
  <c r="BH209" i="20"/>
  <c r="BG209" i="20"/>
  <c r="BF209" i="20"/>
  <c r="T209" i="20"/>
  <c r="R209" i="20"/>
  <c r="P209" i="20"/>
  <c r="BI173" i="20"/>
  <c r="BH173" i="20"/>
  <c r="BG173" i="20"/>
  <c r="BF173" i="20"/>
  <c r="T173" i="20"/>
  <c r="R173" i="20"/>
  <c r="P173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J125" i="20"/>
  <c r="F124" i="20"/>
  <c r="F122" i="20"/>
  <c r="E120" i="20"/>
  <c r="J94" i="20"/>
  <c r="F93" i="20"/>
  <c r="F91" i="20"/>
  <c r="E89" i="20"/>
  <c r="J23" i="20"/>
  <c r="E23" i="20"/>
  <c r="J93" i="20"/>
  <c r="J22" i="20"/>
  <c r="J20" i="20"/>
  <c r="E20" i="20"/>
  <c r="F94" i="20" s="1"/>
  <c r="J19" i="20"/>
  <c r="J14" i="20"/>
  <c r="J122" i="20"/>
  <c r="E7" i="20"/>
  <c r="E85" i="20" s="1"/>
  <c r="J39" i="19"/>
  <c r="J38" i="19"/>
  <c r="AY113" i="1"/>
  <c r="J37" i="19"/>
  <c r="AX113" i="1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1" i="19"/>
  <c r="BH191" i="19"/>
  <c r="BG191" i="19"/>
  <c r="BF191" i="19"/>
  <c r="T191" i="19"/>
  <c r="R191" i="19"/>
  <c r="P191" i="19"/>
  <c r="BI187" i="19"/>
  <c r="BH187" i="19"/>
  <c r="BG187" i="19"/>
  <c r="BF187" i="19"/>
  <c r="T187" i="19"/>
  <c r="R187" i="19"/>
  <c r="P187" i="19"/>
  <c r="BI183" i="19"/>
  <c r="BH183" i="19"/>
  <c r="BG183" i="19"/>
  <c r="BF183" i="19"/>
  <c r="T183" i="19"/>
  <c r="R183" i="19"/>
  <c r="P183" i="19"/>
  <c r="BI178" i="19"/>
  <c r="BH178" i="19"/>
  <c r="BG178" i="19"/>
  <c r="BF178" i="19"/>
  <c r="T178" i="19"/>
  <c r="R178" i="19"/>
  <c r="P178" i="19"/>
  <c r="BI173" i="19"/>
  <c r="BH173" i="19"/>
  <c r="BG173" i="19"/>
  <c r="BF173" i="19"/>
  <c r="T173" i="19"/>
  <c r="R173" i="19"/>
  <c r="P173" i="19"/>
  <c r="BI170" i="19"/>
  <c r="BH170" i="19"/>
  <c r="BG170" i="19"/>
  <c r="BF170" i="19"/>
  <c r="T170" i="19"/>
  <c r="R170" i="19"/>
  <c r="P170" i="19"/>
  <c r="BI167" i="19"/>
  <c r="BH167" i="19"/>
  <c r="BG167" i="19"/>
  <c r="BF167" i="19"/>
  <c r="T167" i="19"/>
  <c r="R167" i="19"/>
  <c r="P167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3" i="19"/>
  <c r="F122" i="19"/>
  <c r="F120" i="19"/>
  <c r="E118" i="19"/>
  <c r="J94" i="19"/>
  <c r="F93" i="19"/>
  <c r="F91" i="19"/>
  <c r="E89" i="19"/>
  <c r="J23" i="19"/>
  <c r="E23" i="19"/>
  <c r="J122" i="19"/>
  <c r="J22" i="19"/>
  <c r="J20" i="19"/>
  <c r="E20" i="19"/>
  <c r="F123" i="19" s="1"/>
  <c r="J19" i="19"/>
  <c r="J14" i="19"/>
  <c r="J120" i="19"/>
  <c r="E7" i="19"/>
  <c r="E85" i="19" s="1"/>
  <c r="J39" i="18"/>
  <c r="J38" i="18"/>
  <c r="AY112" i="1"/>
  <c r="J37" i="18"/>
  <c r="AX112" i="1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T207" i="18"/>
  <c r="R208" i="18"/>
  <c r="R207" i="18"/>
  <c r="P208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1" i="18"/>
  <c r="BH191" i="18"/>
  <c r="BG191" i="18"/>
  <c r="BF191" i="18"/>
  <c r="T191" i="18"/>
  <c r="R191" i="18"/>
  <c r="P191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0" i="18"/>
  <c r="BH180" i="18"/>
  <c r="BG180" i="18"/>
  <c r="BF180" i="18"/>
  <c r="T180" i="18"/>
  <c r="R180" i="18"/>
  <c r="P180" i="18"/>
  <c r="BI171" i="18"/>
  <c r="BH171" i="18"/>
  <c r="BG171" i="18"/>
  <c r="BF171" i="18"/>
  <c r="T171" i="18"/>
  <c r="R171" i="18"/>
  <c r="P171" i="18"/>
  <c r="BI162" i="18"/>
  <c r="BH162" i="18"/>
  <c r="BG162" i="18"/>
  <c r="BF162" i="18"/>
  <c r="T162" i="18"/>
  <c r="T161" i="18"/>
  <c r="R162" i="18"/>
  <c r="R161" i="18" s="1"/>
  <c r="P162" i="18"/>
  <c r="P161" i="18"/>
  <c r="BI158" i="18"/>
  <c r="BH158" i="18"/>
  <c r="BG158" i="18"/>
  <c r="BF158" i="18"/>
  <c r="T158" i="18"/>
  <c r="R158" i="18"/>
  <c r="P158" i="18"/>
  <c r="BI151" i="18"/>
  <c r="BH151" i="18"/>
  <c r="BG151" i="18"/>
  <c r="BF151" i="18"/>
  <c r="T151" i="18"/>
  <c r="R151" i="18"/>
  <c r="P151" i="18"/>
  <c r="BI147" i="18"/>
  <c r="BH147" i="18"/>
  <c r="BG147" i="18"/>
  <c r="BF147" i="18"/>
  <c r="T147" i="18"/>
  <c r="R147" i="18"/>
  <c r="P147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J123" i="18"/>
  <c r="F122" i="18"/>
  <c r="F120" i="18"/>
  <c r="E118" i="18"/>
  <c r="J94" i="18"/>
  <c r="F93" i="18"/>
  <c r="F91" i="18"/>
  <c r="E89" i="18"/>
  <c r="J23" i="18"/>
  <c r="E23" i="18"/>
  <c r="J122" i="18"/>
  <c r="J22" i="18"/>
  <c r="J20" i="18"/>
  <c r="E20" i="18"/>
  <c r="F94" i="18" s="1"/>
  <c r="J19" i="18"/>
  <c r="J14" i="18"/>
  <c r="J120" i="18"/>
  <c r="E7" i="18"/>
  <c r="E114" i="18" s="1"/>
  <c r="J39" i="17"/>
  <c r="J38" i="17"/>
  <c r="AY111" i="1"/>
  <c r="J37" i="17"/>
  <c r="AX111" i="1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R195" i="17"/>
  <c r="P195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6" i="17"/>
  <c r="BH176" i="17"/>
  <c r="BG176" i="17"/>
  <c r="BF176" i="17"/>
  <c r="T176" i="17"/>
  <c r="R176" i="17"/>
  <c r="P176" i="17"/>
  <c r="BI172" i="17"/>
  <c r="BH172" i="17"/>
  <c r="BG172" i="17"/>
  <c r="BF172" i="17"/>
  <c r="T172" i="17"/>
  <c r="R172" i="17"/>
  <c r="P172" i="17"/>
  <c r="BI167" i="17"/>
  <c r="BH167" i="17"/>
  <c r="BG167" i="17"/>
  <c r="BF167" i="17"/>
  <c r="T167" i="17"/>
  <c r="T166" i="17"/>
  <c r="R167" i="17"/>
  <c r="R166" i="17"/>
  <c r="P167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J124" i="17"/>
  <c r="F123" i="17"/>
  <c r="F121" i="17"/>
  <c r="E119" i="17"/>
  <c r="J94" i="17"/>
  <c r="F93" i="17"/>
  <c r="F91" i="17"/>
  <c r="E89" i="17"/>
  <c r="J23" i="17"/>
  <c r="E23" i="17"/>
  <c r="J123" i="17" s="1"/>
  <c r="J22" i="17"/>
  <c r="J20" i="17"/>
  <c r="E20" i="17"/>
  <c r="F124" i="17" s="1"/>
  <c r="J19" i="17"/>
  <c r="J14" i="17"/>
  <c r="J121" i="17"/>
  <c r="E7" i="17"/>
  <c r="E85" i="17"/>
  <c r="J39" i="16"/>
  <c r="J38" i="16"/>
  <c r="AY110" i="1" s="1"/>
  <c r="J37" i="16"/>
  <c r="AX110" i="1" s="1"/>
  <c r="BI376" i="16"/>
  <c r="BH376" i="16"/>
  <c r="BG376" i="16"/>
  <c r="BF376" i="16"/>
  <c r="T376" i="16"/>
  <c r="R376" i="16"/>
  <c r="P376" i="16"/>
  <c r="BI373" i="16"/>
  <c r="BH373" i="16"/>
  <c r="BG373" i="16"/>
  <c r="BF373" i="16"/>
  <c r="T373" i="16"/>
  <c r="R373" i="16"/>
  <c r="P373" i="16"/>
  <c r="BI370" i="16"/>
  <c r="BH370" i="16"/>
  <c r="BG370" i="16"/>
  <c r="BF370" i="16"/>
  <c r="T370" i="16"/>
  <c r="R370" i="16"/>
  <c r="P370" i="16"/>
  <c r="BI367" i="16"/>
  <c r="BH367" i="16"/>
  <c r="BG367" i="16"/>
  <c r="BF367" i="16"/>
  <c r="T367" i="16"/>
  <c r="R367" i="16"/>
  <c r="P367" i="16"/>
  <c r="BI364" i="16"/>
  <c r="BH364" i="16"/>
  <c r="BG364" i="16"/>
  <c r="BF364" i="16"/>
  <c r="T364" i="16"/>
  <c r="R364" i="16"/>
  <c r="P364" i="16"/>
  <c r="BI361" i="16"/>
  <c r="BH361" i="16"/>
  <c r="BG361" i="16"/>
  <c r="BF361" i="16"/>
  <c r="T361" i="16"/>
  <c r="R361" i="16"/>
  <c r="P361" i="16"/>
  <c r="BI358" i="16"/>
  <c r="BH358" i="16"/>
  <c r="BG358" i="16"/>
  <c r="BF358" i="16"/>
  <c r="T358" i="16"/>
  <c r="R358" i="16"/>
  <c r="P358" i="16"/>
  <c r="BI355" i="16"/>
  <c r="BH355" i="16"/>
  <c r="BG355" i="16"/>
  <c r="BF355" i="16"/>
  <c r="T355" i="16"/>
  <c r="R355" i="16"/>
  <c r="P355" i="16"/>
  <c r="BI352" i="16"/>
  <c r="BH352" i="16"/>
  <c r="BG352" i="16"/>
  <c r="BF352" i="16"/>
  <c r="T352" i="16"/>
  <c r="R352" i="16"/>
  <c r="P352" i="16"/>
  <c r="BI349" i="16"/>
  <c r="BH349" i="16"/>
  <c r="BG349" i="16"/>
  <c r="BF349" i="16"/>
  <c r="T349" i="16"/>
  <c r="R349" i="16"/>
  <c r="P349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4" i="16"/>
  <c r="BH334" i="16"/>
  <c r="BG334" i="16"/>
  <c r="BF334" i="16"/>
  <c r="T334" i="16"/>
  <c r="R334" i="16"/>
  <c r="P334" i="16"/>
  <c r="BI331" i="16"/>
  <c r="BH331" i="16"/>
  <c r="BG331" i="16"/>
  <c r="BF331" i="16"/>
  <c r="T331" i="16"/>
  <c r="R331" i="16"/>
  <c r="P331" i="16"/>
  <c r="BI328" i="16"/>
  <c r="BH328" i="16"/>
  <c r="BG328" i="16"/>
  <c r="BF328" i="16"/>
  <c r="T328" i="16"/>
  <c r="R328" i="16"/>
  <c r="P328" i="16"/>
  <c r="BI325" i="16"/>
  <c r="BH325" i="16"/>
  <c r="BG325" i="16"/>
  <c r="BF325" i="16"/>
  <c r="T325" i="16"/>
  <c r="R325" i="16"/>
  <c r="P325" i="16"/>
  <c r="BI322" i="16"/>
  <c r="BH322" i="16"/>
  <c r="BG322" i="16"/>
  <c r="BF322" i="16"/>
  <c r="T322" i="16"/>
  <c r="R322" i="16"/>
  <c r="P322" i="16"/>
  <c r="BI320" i="16"/>
  <c r="BH320" i="16"/>
  <c r="BG320" i="16"/>
  <c r="BF320" i="16"/>
  <c r="T320" i="16"/>
  <c r="R320" i="16"/>
  <c r="P320" i="16"/>
  <c r="BI319" i="16"/>
  <c r="BH319" i="16"/>
  <c r="BG319" i="16"/>
  <c r="BF319" i="16"/>
  <c r="T319" i="16"/>
  <c r="R319" i="16"/>
  <c r="P319" i="16"/>
  <c r="BI318" i="16"/>
  <c r="BH318" i="16"/>
  <c r="BG318" i="16"/>
  <c r="BF318" i="16"/>
  <c r="T318" i="16"/>
  <c r="R318" i="16"/>
  <c r="P318" i="16"/>
  <c r="BI317" i="16"/>
  <c r="BH317" i="16"/>
  <c r="BG317" i="16"/>
  <c r="BF317" i="16"/>
  <c r="T317" i="16"/>
  <c r="R317" i="16"/>
  <c r="P317" i="16"/>
  <c r="BI316" i="16"/>
  <c r="BH316" i="16"/>
  <c r="BG316" i="16"/>
  <c r="BF316" i="16"/>
  <c r="T316" i="16"/>
  <c r="R316" i="16"/>
  <c r="P316" i="16"/>
  <c r="BI315" i="16"/>
  <c r="BH315" i="16"/>
  <c r="BG315" i="16"/>
  <c r="BF315" i="16"/>
  <c r="T315" i="16"/>
  <c r="R315" i="16"/>
  <c r="P315" i="16"/>
  <c r="BI314" i="16"/>
  <c r="BH314" i="16"/>
  <c r="BG314" i="16"/>
  <c r="BF314" i="16"/>
  <c r="T314" i="16"/>
  <c r="R314" i="16"/>
  <c r="P314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6" i="16"/>
  <c r="BH276" i="16"/>
  <c r="BG276" i="16"/>
  <c r="BF276" i="16"/>
  <c r="T276" i="16"/>
  <c r="R276" i="16"/>
  <c r="P276" i="16"/>
  <c r="BI275" i="16"/>
  <c r="BH275" i="16"/>
  <c r="BG275" i="16"/>
  <c r="BF275" i="16"/>
  <c r="T275" i="16"/>
  <c r="R275" i="16"/>
  <c r="P275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4" i="16"/>
  <c r="BH264" i="16"/>
  <c r="BG264" i="16"/>
  <c r="BF264" i="16"/>
  <c r="T264" i="16"/>
  <c r="R264" i="16"/>
  <c r="P264" i="16"/>
  <c r="BI260" i="16"/>
  <c r="BH260" i="16"/>
  <c r="BG260" i="16"/>
  <c r="BF260" i="16"/>
  <c r="T260" i="16"/>
  <c r="R260" i="16"/>
  <c r="P260" i="16"/>
  <c r="BI256" i="16"/>
  <c r="BH256" i="16"/>
  <c r="BG256" i="16"/>
  <c r="BF256" i="16"/>
  <c r="T256" i="16"/>
  <c r="R256" i="16"/>
  <c r="P256" i="16"/>
  <c r="BI252" i="16"/>
  <c r="BH252" i="16"/>
  <c r="BG252" i="16"/>
  <c r="BF252" i="16"/>
  <c r="T252" i="16"/>
  <c r="R252" i="16"/>
  <c r="P252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0" i="16"/>
  <c r="BH240" i="16"/>
  <c r="BG240" i="16"/>
  <c r="BF240" i="16"/>
  <c r="T240" i="16"/>
  <c r="R240" i="16"/>
  <c r="P240" i="16"/>
  <c r="BI236" i="16"/>
  <c r="BH236" i="16"/>
  <c r="BG236" i="16"/>
  <c r="BF236" i="16"/>
  <c r="T236" i="16"/>
  <c r="R236" i="16"/>
  <c r="P236" i="16"/>
  <c r="BI232" i="16"/>
  <c r="BH232" i="16"/>
  <c r="BG232" i="16"/>
  <c r="BF232" i="16"/>
  <c r="T232" i="16"/>
  <c r="R232" i="16"/>
  <c r="P232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0" i="16"/>
  <c r="BH220" i="16"/>
  <c r="BG220" i="16"/>
  <c r="BF220" i="16"/>
  <c r="T220" i="16"/>
  <c r="R220" i="16"/>
  <c r="P220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0" i="16"/>
  <c r="BH210" i="16"/>
  <c r="BG210" i="16"/>
  <c r="BF210" i="16"/>
  <c r="T210" i="16"/>
  <c r="R210" i="16"/>
  <c r="P210" i="16"/>
  <c r="BI207" i="16"/>
  <c r="BH207" i="16"/>
  <c r="BG207" i="16"/>
  <c r="BF207" i="16"/>
  <c r="T207" i="16"/>
  <c r="R207" i="16"/>
  <c r="P207" i="16"/>
  <c r="BI204" i="16"/>
  <c r="BH204" i="16"/>
  <c r="BG204" i="16"/>
  <c r="BF204" i="16"/>
  <c r="T204" i="16"/>
  <c r="R204" i="16"/>
  <c r="P204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9" i="16"/>
  <c r="BH189" i="16"/>
  <c r="BG189" i="16"/>
  <c r="BF189" i="16"/>
  <c r="T189" i="16"/>
  <c r="R189" i="16"/>
  <c r="P189" i="16"/>
  <c r="BI186" i="16"/>
  <c r="BH186" i="16"/>
  <c r="BG186" i="16"/>
  <c r="BF186" i="16"/>
  <c r="T186" i="16"/>
  <c r="R186" i="16"/>
  <c r="P186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7" i="16"/>
  <c r="BH177" i="16"/>
  <c r="BG177" i="16"/>
  <c r="BF177" i="16"/>
  <c r="T177" i="16"/>
  <c r="R177" i="16"/>
  <c r="P177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5" i="16"/>
  <c r="BH165" i="16"/>
  <c r="BG165" i="16"/>
  <c r="BF165" i="16"/>
  <c r="T165" i="16"/>
  <c r="R165" i="16"/>
  <c r="P165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3" i="16"/>
  <c r="BH153" i="16"/>
  <c r="BG153" i="16"/>
  <c r="BF153" i="16"/>
  <c r="T153" i="16"/>
  <c r="R153" i="16"/>
  <c r="P153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0" i="16"/>
  <c r="BH130" i="16"/>
  <c r="BG130" i="16"/>
  <c r="BF130" i="16"/>
  <c r="T130" i="16"/>
  <c r="R130" i="16"/>
  <c r="P130" i="16"/>
  <c r="J124" i="16"/>
  <c r="F123" i="16"/>
  <c r="F121" i="16"/>
  <c r="E119" i="16"/>
  <c r="J94" i="16"/>
  <c r="F93" i="16"/>
  <c r="F91" i="16"/>
  <c r="E89" i="16"/>
  <c r="J23" i="16"/>
  <c r="E23" i="16"/>
  <c r="J93" i="16"/>
  <c r="J22" i="16"/>
  <c r="J20" i="16"/>
  <c r="E20" i="16"/>
  <c r="F94" i="16" s="1"/>
  <c r="J19" i="16"/>
  <c r="J14" i="16"/>
  <c r="J91" i="16" s="1"/>
  <c r="E7" i="16"/>
  <c r="E115" i="16" s="1"/>
  <c r="J39" i="15"/>
  <c r="J38" i="15"/>
  <c r="AY109" i="1"/>
  <c r="J37" i="15"/>
  <c r="AX109" i="1"/>
  <c r="BI525" i="15"/>
  <c r="BH525" i="15"/>
  <c r="BG525" i="15"/>
  <c r="BF525" i="15"/>
  <c r="T525" i="15"/>
  <c r="R525" i="15"/>
  <c r="P525" i="15"/>
  <c r="BI521" i="15"/>
  <c r="BH521" i="15"/>
  <c r="BG521" i="15"/>
  <c r="BF521" i="15"/>
  <c r="T521" i="15"/>
  <c r="R521" i="15"/>
  <c r="P521" i="15"/>
  <c r="BI520" i="15"/>
  <c r="BH520" i="15"/>
  <c r="BG520" i="15"/>
  <c r="BF520" i="15"/>
  <c r="T520" i="15"/>
  <c r="R520" i="15"/>
  <c r="P520" i="15"/>
  <c r="BI519" i="15"/>
  <c r="BH519" i="15"/>
  <c r="BG519" i="15"/>
  <c r="BF519" i="15"/>
  <c r="T519" i="15"/>
  <c r="R519" i="15"/>
  <c r="P519" i="15"/>
  <c r="BI518" i="15"/>
  <c r="BH518" i="15"/>
  <c r="BG518" i="15"/>
  <c r="BF518" i="15"/>
  <c r="T518" i="15"/>
  <c r="R518" i="15"/>
  <c r="P518" i="15"/>
  <c r="BI515" i="15"/>
  <c r="BH515" i="15"/>
  <c r="BG515" i="15"/>
  <c r="BF515" i="15"/>
  <c r="T515" i="15"/>
  <c r="R515" i="15"/>
  <c r="P515" i="15"/>
  <c r="BI512" i="15"/>
  <c r="BH512" i="15"/>
  <c r="BG512" i="15"/>
  <c r="BF512" i="15"/>
  <c r="T512" i="15"/>
  <c r="R512" i="15"/>
  <c r="P512" i="15"/>
  <c r="BI508" i="15"/>
  <c r="BH508" i="15"/>
  <c r="BG508" i="15"/>
  <c r="BF508" i="15"/>
  <c r="T508" i="15"/>
  <c r="R508" i="15"/>
  <c r="P508" i="15"/>
  <c r="BI505" i="15"/>
  <c r="BH505" i="15"/>
  <c r="BG505" i="15"/>
  <c r="BF505" i="15"/>
  <c r="T505" i="15"/>
  <c r="R505" i="15"/>
  <c r="P505" i="15"/>
  <c r="BI502" i="15"/>
  <c r="BH502" i="15"/>
  <c r="BG502" i="15"/>
  <c r="BF502" i="15"/>
  <c r="T502" i="15"/>
  <c r="R502" i="15"/>
  <c r="P502" i="15"/>
  <c r="BI499" i="15"/>
  <c r="BH499" i="15"/>
  <c r="BG499" i="15"/>
  <c r="BF499" i="15"/>
  <c r="T499" i="15"/>
  <c r="R499" i="15"/>
  <c r="P499" i="15"/>
  <c r="BI496" i="15"/>
  <c r="BH496" i="15"/>
  <c r="BG496" i="15"/>
  <c r="BF496" i="15"/>
  <c r="T496" i="15"/>
  <c r="R496" i="15"/>
  <c r="P496" i="15"/>
  <c r="BI493" i="15"/>
  <c r="BH493" i="15"/>
  <c r="BG493" i="15"/>
  <c r="BF493" i="15"/>
  <c r="T493" i="15"/>
  <c r="R493" i="15"/>
  <c r="P493" i="15"/>
  <c r="BI491" i="15"/>
  <c r="BH491" i="15"/>
  <c r="BG491" i="15"/>
  <c r="BF491" i="15"/>
  <c r="T491" i="15"/>
  <c r="R491" i="15"/>
  <c r="P491" i="15"/>
  <c r="BI490" i="15"/>
  <c r="BH490" i="15"/>
  <c r="BG490" i="15"/>
  <c r="BF490" i="15"/>
  <c r="T490" i="15"/>
  <c r="R490" i="15"/>
  <c r="P490" i="15"/>
  <c r="BI489" i="15"/>
  <c r="BH489" i="15"/>
  <c r="BG489" i="15"/>
  <c r="BF489" i="15"/>
  <c r="T489" i="15"/>
  <c r="R489" i="15"/>
  <c r="P489" i="15"/>
  <c r="BI486" i="15"/>
  <c r="BH486" i="15"/>
  <c r="BG486" i="15"/>
  <c r="BF486" i="15"/>
  <c r="T486" i="15"/>
  <c r="R486" i="15"/>
  <c r="P486" i="15"/>
  <c r="BI483" i="15"/>
  <c r="BH483" i="15"/>
  <c r="BG483" i="15"/>
  <c r="BF483" i="15"/>
  <c r="T483" i="15"/>
  <c r="R483" i="15"/>
  <c r="P483" i="15"/>
  <c r="BI480" i="15"/>
  <c r="BH480" i="15"/>
  <c r="BG480" i="15"/>
  <c r="BF480" i="15"/>
  <c r="T480" i="15"/>
  <c r="R480" i="15"/>
  <c r="P480" i="15"/>
  <c r="BI477" i="15"/>
  <c r="BH477" i="15"/>
  <c r="BG477" i="15"/>
  <c r="BF477" i="15"/>
  <c r="T477" i="15"/>
  <c r="R477" i="15"/>
  <c r="P477" i="15"/>
  <c r="BI475" i="15"/>
  <c r="BH475" i="15"/>
  <c r="BG475" i="15"/>
  <c r="BF475" i="15"/>
  <c r="T475" i="15"/>
  <c r="R475" i="15"/>
  <c r="P475" i="15"/>
  <c r="BI472" i="15"/>
  <c r="BH472" i="15"/>
  <c r="BG472" i="15"/>
  <c r="BF472" i="15"/>
  <c r="T472" i="15"/>
  <c r="R472" i="15"/>
  <c r="P472" i="15"/>
  <c r="BI469" i="15"/>
  <c r="BH469" i="15"/>
  <c r="BG469" i="15"/>
  <c r="BF469" i="15"/>
  <c r="T469" i="15"/>
  <c r="R469" i="15"/>
  <c r="P469" i="15"/>
  <c r="BI466" i="15"/>
  <c r="BH466" i="15"/>
  <c r="BG466" i="15"/>
  <c r="BF466" i="15"/>
  <c r="T466" i="15"/>
  <c r="R466" i="15"/>
  <c r="P466" i="15"/>
  <c r="BI463" i="15"/>
  <c r="BH463" i="15"/>
  <c r="BG463" i="15"/>
  <c r="BF463" i="15"/>
  <c r="T463" i="15"/>
  <c r="R463" i="15"/>
  <c r="P463" i="15"/>
  <c r="BI459" i="15"/>
  <c r="BH459" i="15"/>
  <c r="BG459" i="15"/>
  <c r="BF459" i="15"/>
  <c r="T459" i="15"/>
  <c r="R459" i="15"/>
  <c r="P459" i="15"/>
  <c r="BI456" i="15"/>
  <c r="BH456" i="15"/>
  <c r="BG456" i="15"/>
  <c r="BF456" i="15"/>
  <c r="T456" i="15"/>
  <c r="R456" i="15"/>
  <c r="P456" i="15"/>
  <c r="BI453" i="15"/>
  <c r="BH453" i="15"/>
  <c r="BG453" i="15"/>
  <c r="BF453" i="15"/>
  <c r="T453" i="15"/>
  <c r="R453" i="15"/>
  <c r="P453" i="15"/>
  <c r="BI450" i="15"/>
  <c r="BH450" i="15"/>
  <c r="BG450" i="15"/>
  <c r="BF450" i="15"/>
  <c r="T450" i="15"/>
  <c r="R450" i="15"/>
  <c r="P450" i="15"/>
  <c r="BI447" i="15"/>
  <c r="BH447" i="15"/>
  <c r="BG447" i="15"/>
  <c r="BF447" i="15"/>
  <c r="T447" i="15"/>
  <c r="R447" i="15"/>
  <c r="P447" i="15"/>
  <c r="BI444" i="15"/>
  <c r="BH444" i="15"/>
  <c r="BG444" i="15"/>
  <c r="BF444" i="15"/>
  <c r="T444" i="15"/>
  <c r="R444" i="15"/>
  <c r="P444" i="15"/>
  <c r="BI441" i="15"/>
  <c r="BH441" i="15"/>
  <c r="BG441" i="15"/>
  <c r="BF441" i="15"/>
  <c r="T441" i="15"/>
  <c r="R441" i="15"/>
  <c r="P441" i="15"/>
  <c r="BI438" i="15"/>
  <c r="BH438" i="15"/>
  <c r="BG438" i="15"/>
  <c r="BF438" i="15"/>
  <c r="T438" i="15"/>
  <c r="R438" i="15"/>
  <c r="P438" i="15"/>
  <c r="BI435" i="15"/>
  <c r="BH435" i="15"/>
  <c r="BG435" i="15"/>
  <c r="BF435" i="15"/>
  <c r="T435" i="15"/>
  <c r="R435" i="15"/>
  <c r="P435" i="15"/>
  <c r="BI432" i="15"/>
  <c r="BH432" i="15"/>
  <c r="BG432" i="15"/>
  <c r="BF432" i="15"/>
  <c r="T432" i="15"/>
  <c r="R432" i="15"/>
  <c r="P432" i="15"/>
  <c r="BI429" i="15"/>
  <c r="BH429" i="15"/>
  <c r="BG429" i="15"/>
  <c r="BF429" i="15"/>
  <c r="T429" i="15"/>
  <c r="R429" i="15"/>
  <c r="P429" i="15"/>
  <c r="BI426" i="15"/>
  <c r="BH426" i="15"/>
  <c r="BG426" i="15"/>
  <c r="BF426" i="15"/>
  <c r="T426" i="15"/>
  <c r="R426" i="15"/>
  <c r="P426" i="15"/>
  <c r="BI423" i="15"/>
  <c r="BH423" i="15"/>
  <c r="BG423" i="15"/>
  <c r="BF423" i="15"/>
  <c r="T423" i="15"/>
  <c r="R423" i="15"/>
  <c r="P423" i="15"/>
  <c r="BI420" i="15"/>
  <c r="BH420" i="15"/>
  <c r="BG420" i="15"/>
  <c r="BF420" i="15"/>
  <c r="T420" i="15"/>
  <c r="R420" i="15"/>
  <c r="P420" i="15"/>
  <c r="BI417" i="15"/>
  <c r="BH417" i="15"/>
  <c r="BG417" i="15"/>
  <c r="BF417" i="15"/>
  <c r="T417" i="15"/>
  <c r="R417" i="15"/>
  <c r="P417" i="15"/>
  <c r="BI414" i="15"/>
  <c r="BH414" i="15"/>
  <c r="BG414" i="15"/>
  <c r="BF414" i="15"/>
  <c r="T414" i="15"/>
  <c r="R414" i="15"/>
  <c r="P414" i="15"/>
  <c r="BI411" i="15"/>
  <c r="BH411" i="15"/>
  <c r="BG411" i="15"/>
  <c r="BF411" i="15"/>
  <c r="T411" i="15"/>
  <c r="R411" i="15"/>
  <c r="P411" i="15"/>
  <c r="BI408" i="15"/>
  <c r="BH408" i="15"/>
  <c r="BG408" i="15"/>
  <c r="BF408" i="15"/>
  <c r="T408" i="15"/>
  <c r="R408" i="15"/>
  <c r="P408" i="15"/>
  <c r="BI405" i="15"/>
  <c r="BH405" i="15"/>
  <c r="BG405" i="15"/>
  <c r="BF405" i="15"/>
  <c r="T405" i="15"/>
  <c r="R405" i="15"/>
  <c r="P405" i="15"/>
  <c r="BI402" i="15"/>
  <c r="BH402" i="15"/>
  <c r="BG402" i="15"/>
  <c r="BF402" i="15"/>
  <c r="T402" i="15"/>
  <c r="R402" i="15"/>
  <c r="P402" i="15"/>
  <c r="BI399" i="15"/>
  <c r="BH399" i="15"/>
  <c r="BG399" i="15"/>
  <c r="BF399" i="15"/>
  <c r="T399" i="15"/>
  <c r="R399" i="15"/>
  <c r="P399" i="15"/>
  <c r="BI396" i="15"/>
  <c r="BH396" i="15"/>
  <c r="BG396" i="15"/>
  <c r="BF396" i="15"/>
  <c r="T396" i="15"/>
  <c r="R396" i="15"/>
  <c r="P396" i="15"/>
  <c r="BI393" i="15"/>
  <c r="BH393" i="15"/>
  <c r="BG393" i="15"/>
  <c r="BF393" i="15"/>
  <c r="T393" i="15"/>
  <c r="R393" i="15"/>
  <c r="P393" i="15"/>
  <c r="BI390" i="15"/>
  <c r="BH390" i="15"/>
  <c r="BG390" i="15"/>
  <c r="BF390" i="15"/>
  <c r="T390" i="15"/>
  <c r="R390" i="15"/>
  <c r="P390" i="15"/>
  <c r="BI387" i="15"/>
  <c r="BH387" i="15"/>
  <c r="BG387" i="15"/>
  <c r="BF387" i="15"/>
  <c r="T387" i="15"/>
  <c r="R387" i="15"/>
  <c r="P387" i="15"/>
  <c r="BI384" i="15"/>
  <c r="BH384" i="15"/>
  <c r="BG384" i="15"/>
  <c r="BF384" i="15"/>
  <c r="T384" i="15"/>
  <c r="R384" i="15"/>
  <c r="P384" i="15"/>
  <c r="BI381" i="15"/>
  <c r="BH381" i="15"/>
  <c r="BG381" i="15"/>
  <c r="BF381" i="15"/>
  <c r="T381" i="15"/>
  <c r="R381" i="15"/>
  <c r="P381" i="15"/>
  <c r="BI378" i="15"/>
  <c r="BH378" i="15"/>
  <c r="BG378" i="15"/>
  <c r="BF378" i="15"/>
  <c r="T378" i="15"/>
  <c r="R378" i="15"/>
  <c r="P378" i="15"/>
  <c r="BI375" i="15"/>
  <c r="BH375" i="15"/>
  <c r="BG375" i="15"/>
  <c r="BF375" i="15"/>
  <c r="T375" i="15"/>
  <c r="R375" i="15"/>
  <c r="P375" i="15"/>
  <c r="BI372" i="15"/>
  <c r="BH372" i="15"/>
  <c r="BG372" i="15"/>
  <c r="BF372" i="15"/>
  <c r="T372" i="15"/>
  <c r="R372" i="15"/>
  <c r="P372" i="15"/>
  <c r="BI369" i="15"/>
  <c r="BH369" i="15"/>
  <c r="BG369" i="15"/>
  <c r="BF369" i="15"/>
  <c r="T369" i="15"/>
  <c r="R369" i="15"/>
  <c r="P369" i="15"/>
  <c r="BI366" i="15"/>
  <c r="BH366" i="15"/>
  <c r="BG366" i="15"/>
  <c r="BF366" i="15"/>
  <c r="T366" i="15"/>
  <c r="R366" i="15"/>
  <c r="P366" i="15"/>
  <c r="BI363" i="15"/>
  <c r="BH363" i="15"/>
  <c r="BG363" i="15"/>
  <c r="BF363" i="15"/>
  <c r="T363" i="15"/>
  <c r="R363" i="15"/>
  <c r="P363" i="15"/>
  <c r="BI359" i="15"/>
  <c r="BH359" i="15"/>
  <c r="BG359" i="15"/>
  <c r="BF359" i="15"/>
  <c r="T359" i="15"/>
  <c r="R359" i="15"/>
  <c r="P359" i="15"/>
  <c r="BI356" i="15"/>
  <c r="BH356" i="15"/>
  <c r="BG356" i="15"/>
  <c r="BF356" i="15"/>
  <c r="T356" i="15"/>
  <c r="R356" i="15"/>
  <c r="P356" i="15"/>
  <c r="BI353" i="15"/>
  <c r="BH353" i="15"/>
  <c r="BG353" i="15"/>
  <c r="BF353" i="15"/>
  <c r="T353" i="15"/>
  <c r="R353" i="15"/>
  <c r="P353" i="15"/>
  <c r="BI350" i="15"/>
  <c r="BH350" i="15"/>
  <c r="BG350" i="15"/>
  <c r="BF350" i="15"/>
  <c r="T350" i="15"/>
  <c r="R350" i="15"/>
  <c r="P350" i="15"/>
  <c r="BI347" i="15"/>
  <c r="BH347" i="15"/>
  <c r="BG347" i="15"/>
  <c r="BF347" i="15"/>
  <c r="T347" i="15"/>
  <c r="R347" i="15"/>
  <c r="P347" i="15"/>
  <c r="BI344" i="15"/>
  <c r="BH344" i="15"/>
  <c r="BG344" i="15"/>
  <c r="BF344" i="15"/>
  <c r="T344" i="15"/>
  <c r="R344" i="15"/>
  <c r="P344" i="15"/>
  <c r="BI341" i="15"/>
  <c r="BH341" i="15"/>
  <c r="BG341" i="15"/>
  <c r="BF341" i="15"/>
  <c r="T341" i="15"/>
  <c r="R341" i="15"/>
  <c r="P341" i="15"/>
  <c r="BI338" i="15"/>
  <c r="BH338" i="15"/>
  <c r="BG338" i="15"/>
  <c r="BF338" i="15"/>
  <c r="T338" i="15"/>
  <c r="R338" i="15"/>
  <c r="P338" i="15"/>
  <c r="BI335" i="15"/>
  <c r="BH335" i="15"/>
  <c r="BG335" i="15"/>
  <c r="BF335" i="15"/>
  <c r="T335" i="15"/>
  <c r="R335" i="15"/>
  <c r="P335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3" i="15"/>
  <c r="BH323" i="15"/>
  <c r="BG323" i="15"/>
  <c r="BF323" i="15"/>
  <c r="T323" i="15"/>
  <c r="R323" i="15"/>
  <c r="P323" i="15"/>
  <c r="BI320" i="15"/>
  <c r="BH320" i="15"/>
  <c r="BG320" i="15"/>
  <c r="BF320" i="15"/>
  <c r="T320" i="15"/>
  <c r="R320" i="15"/>
  <c r="P320" i="15"/>
  <c r="BI317" i="15"/>
  <c r="BH317" i="15"/>
  <c r="BG317" i="15"/>
  <c r="BF317" i="15"/>
  <c r="T317" i="15"/>
  <c r="R317" i="15"/>
  <c r="P317" i="15"/>
  <c r="BI314" i="15"/>
  <c r="BH314" i="15"/>
  <c r="BG314" i="15"/>
  <c r="BF314" i="15"/>
  <c r="T314" i="15"/>
  <c r="R314" i="15"/>
  <c r="P314" i="15"/>
  <c r="BI311" i="15"/>
  <c r="BH311" i="15"/>
  <c r="BG311" i="15"/>
  <c r="BF311" i="15"/>
  <c r="T311" i="15"/>
  <c r="R311" i="15"/>
  <c r="P311" i="15"/>
  <c r="BI307" i="15"/>
  <c r="BH307" i="15"/>
  <c r="BG307" i="15"/>
  <c r="BF307" i="15"/>
  <c r="T307" i="15"/>
  <c r="R307" i="15"/>
  <c r="P307" i="15"/>
  <c r="BI304" i="15"/>
  <c r="BH304" i="15"/>
  <c r="BG304" i="15"/>
  <c r="BF304" i="15"/>
  <c r="T304" i="15"/>
  <c r="R304" i="15"/>
  <c r="P304" i="15"/>
  <c r="BI301" i="15"/>
  <c r="BH301" i="15"/>
  <c r="BG301" i="15"/>
  <c r="BF301" i="15"/>
  <c r="T301" i="15"/>
  <c r="R301" i="15"/>
  <c r="P301" i="15"/>
  <c r="BI298" i="15"/>
  <c r="BH298" i="15"/>
  <c r="BG298" i="15"/>
  <c r="BF298" i="15"/>
  <c r="T298" i="15"/>
  <c r="R298" i="15"/>
  <c r="P298" i="15"/>
  <c r="BI295" i="15"/>
  <c r="BH295" i="15"/>
  <c r="BG295" i="15"/>
  <c r="BF295" i="15"/>
  <c r="T295" i="15"/>
  <c r="R295" i="15"/>
  <c r="P295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6" i="15"/>
  <c r="BH286" i="15"/>
  <c r="BG286" i="15"/>
  <c r="BF286" i="15"/>
  <c r="T286" i="15"/>
  <c r="R286" i="15"/>
  <c r="P286" i="15"/>
  <c r="BI283" i="15"/>
  <c r="BH283" i="15"/>
  <c r="BG283" i="15"/>
  <c r="BF283" i="15"/>
  <c r="T283" i="15"/>
  <c r="R283" i="15"/>
  <c r="P283" i="15"/>
  <c r="BI280" i="15"/>
  <c r="BH280" i="15"/>
  <c r="BG280" i="15"/>
  <c r="BF280" i="15"/>
  <c r="T280" i="15"/>
  <c r="R280" i="15"/>
  <c r="P280" i="15"/>
  <c r="BI277" i="15"/>
  <c r="BH277" i="15"/>
  <c r="BG277" i="15"/>
  <c r="BF277" i="15"/>
  <c r="T277" i="15"/>
  <c r="R277" i="15"/>
  <c r="P277" i="15"/>
  <c r="BI274" i="15"/>
  <c r="BH274" i="15"/>
  <c r="BG274" i="15"/>
  <c r="BF274" i="15"/>
  <c r="T274" i="15"/>
  <c r="R274" i="15"/>
  <c r="P274" i="15"/>
  <c r="BI271" i="15"/>
  <c r="BH271" i="15"/>
  <c r="BG271" i="15"/>
  <c r="BF271" i="15"/>
  <c r="T271" i="15"/>
  <c r="R271" i="15"/>
  <c r="P271" i="15"/>
  <c r="BI268" i="15"/>
  <c r="BH268" i="15"/>
  <c r="BG268" i="15"/>
  <c r="BF268" i="15"/>
  <c r="T268" i="15"/>
  <c r="R268" i="15"/>
  <c r="P268" i="15"/>
  <c r="BI265" i="15"/>
  <c r="BH265" i="15"/>
  <c r="BG265" i="15"/>
  <c r="BF265" i="15"/>
  <c r="T265" i="15"/>
  <c r="R265" i="15"/>
  <c r="P265" i="15"/>
  <c r="BI262" i="15"/>
  <c r="BH262" i="15"/>
  <c r="BG262" i="15"/>
  <c r="BF262" i="15"/>
  <c r="T262" i="15"/>
  <c r="R262" i="15"/>
  <c r="P262" i="15"/>
  <c r="BI258" i="15"/>
  <c r="BH258" i="15"/>
  <c r="BG258" i="15"/>
  <c r="BF258" i="15"/>
  <c r="T258" i="15"/>
  <c r="R258" i="15"/>
  <c r="P258" i="15"/>
  <c r="BI254" i="15"/>
  <c r="BH254" i="15"/>
  <c r="BG254" i="15"/>
  <c r="BF254" i="15"/>
  <c r="T254" i="15"/>
  <c r="R254" i="15"/>
  <c r="P254" i="15"/>
  <c r="BI250" i="15"/>
  <c r="BH250" i="15"/>
  <c r="BG250" i="15"/>
  <c r="BF250" i="15"/>
  <c r="T250" i="15"/>
  <c r="R250" i="15"/>
  <c r="P250" i="15"/>
  <c r="BI246" i="15"/>
  <c r="BH246" i="15"/>
  <c r="BG246" i="15"/>
  <c r="BF246" i="15"/>
  <c r="T246" i="15"/>
  <c r="R246" i="15"/>
  <c r="P246" i="15"/>
  <c r="BI242" i="15"/>
  <c r="BH242" i="15"/>
  <c r="BG242" i="15"/>
  <c r="BF242" i="15"/>
  <c r="T242" i="15"/>
  <c r="R242" i="15"/>
  <c r="P242" i="15"/>
  <c r="BI238" i="15"/>
  <c r="BH238" i="15"/>
  <c r="BG238" i="15"/>
  <c r="BF238" i="15"/>
  <c r="T238" i="15"/>
  <c r="R238" i="15"/>
  <c r="P238" i="15"/>
  <c r="BI234" i="15"/>
  <c r="BH234" i="15"/>
  <c r="BG234" i="15"/>
  <c r="BF234" i="15"/>
  <c r="T234" i="15"/>
  <c r="R234" i="15"/>
  <c r="P234" i="15"/>
  <c r="BI225" i="15"/>
  <c r="BH225" i="15"/>
  <c r="BG225" i="15"/>
  <c r="BF225" i="15"/>
  <c r="T225" i="15"/>
  <c r="R225" i="15"/>
  <c r="P225" i="15"/>
  <c r="BI218" i="15"/>
  <c r="BH218" i="15"/>
  <c r="BG218" i="15"/>
  <c r="BF218" i="15"/>
  <c r="T218" i="15"/>
  <c r="R218" i="15"/>
  <c r="P218" i="15"/>
  <c r="BI210" i="15"/>
  <c r="BH210" i="15"/>
  <c r="BG210" i="15"/>
  <c r="BF210" i="15"/>
  <c r="T210" i="15"/>
  <c r="R210" i="15"/>
  <c r="P210" i="15"/>
  <c r="BI202" i="15"/>
  <c r="BH202" i="15"/>
  <c r="BG202" i="15"/>
  <c r="BF202" i="15"/>
  <c r="T202" i="15"/>
  <c r="R202" i="15"/>
  <c r="P202" i="15"/>
  <c r="BI195" i="15"/>
  <c r="BH195" i="15"/>
  <c r="BG195" i="15"/>
  <c r="BF195" i="15"/>
  <c r="T195" i="15"/>
  <c r="R195" i="15"/>
  <c r="P195" i="15"/>
  <c r="BI187" i="15"/>
  <c r="BH187" i="15"/>
  <c r="BG187" i="15"/>
  <c r="BF187" i="15"/>
  <c r="T187" i="15"/>
  <c r="R187" i="15"/>
  <c r="P187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J125" i="15"/>
  <c r="F124" i="15"/>
  <c r="F122" i="15"/>
  <c r="E120" i="15"/>
  <c r="J94" i="15"/>
  <c r="F93" i="15"/>
  <c r="F91" i="15"/>
  <c r="E89" i="15"/>
  <c r="J23" i="15"/>
  <c r="E23" i="15"/>
  <c r="J124" i="15"/>
  <c r="J22" i="15"/>
  <c r="J20" i="15"/>
  <c r="E20" i="15"/>
  <c r="F94" i="15" s="1"/>
  <c r="J19" i="15"/>
  <c r="J14" i="15"/>
  <c r="J91" i="15" s="1"/>
  <c r="E7" i="15"/>
  <c r="E116" i="15" s="1"/>
  <c r="J39" i="14"/>
  <c r="J38" i="14"/>
  <c r="AY108" i="1"/>
  <c r="J37" i="14"/>
  <c r="AX108" i="1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69" i="14"/>
  <c r="BH169" i="14"/>
  <c r="BG169" i="14"/>
  <c r="BF169" i="14"/>
  <c r="T169" i="14"/>
  <c r="R169" i="14"/>
  <c r="P169" i="14"/>
  <c r="BI164" i="14"/>
  <c r="BH164" i="14"/>
  <c r="BG164" i="14"/>
  <c r="BF164" i="14"/>
  <c r="T164" i="14"/>
  <c r="R164" i="14"/>
  <c r="P164" i="14"/>
  <c r="BI159" i="14"/>
  <c r="BH159" i="14"/>
  <c r="BG159" i="14"/>
  <c r="BF159" i="14"/>
  <c r="T159" i="14"/>
  <c r="R159" i="14"/>
  <c r="P159" i="14"/>
  <c r="BI154" i="14"/>
  <c r="BH154" i="14"/>
  <c r="BG154" i="14"/>
  <c r="BF154" i="14"/>
  <c r="T154" i="14"/>
  <c r="R154" i="14"/>
  <c r="P154" i="14"/>
  <c r="BI149" i="14"/>
  <c r="BH149" i="14"/>
  <c r="BG149" i="14"/>
  <c r="BF149" i="14"/>
  <c r="T149" i="14"/>
  <c r="R149" i="14"/>
  <c r="P149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2" i="14"/>
  <c r="BH132" i="14"/>
  <c r="BG132" i="14"/>
  <c r="BF132" i="14"/>
  <c r="T132" i="14"/>
  <c r="R132" i="14"/>
  <c r="P132" i="14"/>
  <c r="BI126" i="14"/>
  <c r="BH126" i="14"/>
  <c r="BG126" i="14"/>
  <c r="BF126" i="14"/>
  <c r="T126" i="14"/>
  <c r="R126" i="14"/>
  <c r="P126" i="14"/>
  <c r="J120" i="14"/>
  <c r="F119" i="14"/>
  <c r="F117" i="14"/>
  <c r="E115" i="14"/>
  <c r="J94" i="14"/>
  <c r="F93" i="14"/>
  <c r="F91" i="14"/>
  <c r="E89" i="14"/>
  <c r="J23" i="14"/>
  <c r="E23" i="14"/>
  <c r="J93" i="14"/>
  <c r="J22" i="14"/>
  <c r="J20" i="14"/>
  <c r="E20" i="14"/>
  <c r="F120" i="14" s="1"/>
  <c r="J19" i="14"/>
  <c r="J14" i="14"/>
  <c r="J117" i="14" s="1"/>
  <c r="E7" i="14"/>
  <c r="E111" i="14" s="1"/>
  <c r="J39" i="13"/>
  <c r="J38" i="13"/>
  <c r="AY107" i="1"/>
  <c r="J37" i="13"/>
  <c r="AX107" i="1"/>
  <c r="BI665" i="13"/>
  <c r="BH665" i="13"/>
  <c r="BG665" i="13"/>
  <c r="BF665" i="13"/>
  <c r="T665" i="13"/>
  <c r="R665" i="13"/>
  <c r="P665" i="13"/>
  <c r="BI664" i="13"/>
  <c r="BH664" i="13"/>
  <c r="BG664" i="13"/>
  <c r="BF664" i="13"/>
  <c r="T664" i="13"/>
  <c r="R664" i="13"/>
  <c r="P664" i="13"/>
  <c r="BI659" i="13"/>
  <c r="BH659" i="13"/>
  <c r="BG659" i="13"/>
  <c r="BF659" i="13"/>
  <c r="T659" i="13"/>
  <c r="R659" i="13"/>
  <c r="P659" i="13"/>
  <c r="BI654" i="13"/>
  <c r="BH654" i="13"/>
  <c r="BG654" i="13"/>
  <c r="BF654" i="13"/>
  <c r="T654" i="13"/>
  <c r="R654" i="13"/>
  <c r="P654" i="13"/>
  <c r="BI649" i="13"/>
  <c r="BH649" i="13"/>
  <c r="BG649" i="13"/>
  <c r="BF649" i="13"/>
  <c r="T649" i="13"/>
  <c r="R649" i="13"/>
  <c r="P649" i="13"/>
  <c r="BI644" i="13"/>
  <c r="BH644" i="13"/>
  <c r="BG644" i="13"/>
  <c r="BF644" i="13"/>
  <c r="T644" i="13"/>
  <c r="R644" i="13"/>
  <c r="P644" i="13"/>
  <c r="BI639" i="13"/>
  <c r="BH639" i="13"/>
  <c r="BG639" i="13"/>
  <c r="BF639" i="13"/>
  <c r="T639" i="13"/>
  <c r="R639" i="13"/>
  <c r="P639" i="13"/>
  <c r="BI634" i="13"/>
  <c r="BH634" i="13"/>
  <c r="BG634" i="13"/>
  <c r="BF634" i="13"/>
  <c r="T634" i="13"/>
  <c r="R634" i="13"/>
  <c r="P634" i="13"/>
  <c r="BI629" i="13"/>
  <c r="BH629" i="13"/>
  <c r="BG629" i="13"/>
  <c r="BF629" i="13"/>
  <c r="T629" i="13"/>
  <c r="R629" i="13"/>
  <c r="P629" i="13"/>
  <c r="BI624" i="13"/>
  <c r="BH624" i="13"/>
  <c r="BG624" i="13"/>
  <c r="BF624" i="13"/>
  <c r="T624" i="13"/>
  <c r="R624" i="13"/>
  <c r="P624" i="13"/>
  <c r="BI619" i="13"/>
  <c r="BH619" i="13"/>
  <c r="BG619" i="13"/>
  <c r="BF619" i="13"/>
  <c r="T619" i="13"/>
  <c r="R619" i="13"/>
  <c r="P619" i="13"/>
  <c r="BI614" i="13"/>
  <c r="BH614" i="13"/>
  <c r="BG614" i="13"/>
  <c r="BF614" i="13"/>
  <c r="T614" i="13"/>
  <c r="R614" i="13"/>
  <c r="P614" i="13"/>
  <c r="BI609" i="13"/>
  <c r="BH609" i="13"/>
  <c r="BG609" i="13"/>
  <c r="BF609" i="13"/>
  <c r="T609" i="13"/>
  <c r="R609" i="13"/>
  <c r="P609" i="13"/>
  <c r="BI604" i="13"/>
  <c r="BH604" i="13"/>
  <c r="BG604" i="13"/>
  <c r="BF604" i="13"/>
  <c r="T604" i="13"/>
  <c r="R604" i="13"/>
  <c r="P604" i="13"/>
  <c r="BI599" i="13"/>
  <c r="BH599" i="13"/>
  <c r="BG599" i="13"/>
  <c r="BF599" i="13"/>
  <c r="T599" i="13"/>
  <c r="R599" i="13"/>
  <c r="P599" i="13"/>
  <c r="BI594" i="13"/>
  <c r="BH594" i="13"/>
  <c r="BG594" i="13"/>
  <c r="BF594" i="13"/>
  <c r="T594" i="13"/>
  <c r="R594" i="13"/>
  <c r="P594" i="13"/>
  <c r="BI589" i="13"/>
  <c r="BH589" i="13"/>
  <c r="BG589" i="13"/>
  <c r="BF589" i="13"/>
  <c r="T589" i="13"/>
  <c r="R589" i="13"/>
  <c r="P589" i="13"/>
  <c r="BI584" i="13"/>
  <c r="BH584" i="13"/>
  <c r="BG584" i="13"/>
  <c r="BF584" i="13"/>
  <c r="T584" i="13"/>
  <c r="R584" i="13"/>
  <c r="P584" i="13"/>
  <c r="BI579" i="13"/>
  <c r="BH579" i="13"/>
  <c r="BG579" i="13"/>
  <c r="BF579" i="13"/>
  <c r="T579" i="13"/>
  <c r="R579" i="13"/>
  <c r="P579" i="13"/>
  <c r="BI574" i="13"/>
  <c r="BH574" i="13"/>
  <c r="BG574" i="13"/>
  <c r="BF574" i="13"/>
  <c r="T574" i="13"/>
  <c r="R574" i="13"/>
  <c r="P574" i="13"/>
  <c r="BI569" i="13"/>
  <c r="BH569" i="13"/>
  <c r="BG569" i="13"/>
  <c r="BF569" i="13"/>
  <c r="T569" i="13"/>
  <c r="R569" i="13"/>
  <c r="P569" i="13"/>
  <c r="BI564" i="13"/>
  <c r="BH564" i="13"/>
  <c r="BG564" i="13"/>
  <c r="BF564" i="13"/>
  <c r="T564" i="13"/>
  <c r="R564" i="13"/>
  <c r="P564" i="13"/>
  <c r="BI559" i="13"/>
  <c r="BH559" i="13"/>
  <c r="BG559" i="13"/>
  <c r="BF559" i="13"/>
  <c r="T559" i="13"/>
  <c r="R559" i="13"/>
  <c r="P559" i="13"/>
  <c r="BI558" i="13"/>
  <c r="BH558" i="13"/>
  <c r="BG558" i="13"/>
  <c r="BF558" i="13"/>
  <c r="T558" i="13"/>
  <c r="R558" i="13"/>
  <c r="P558" i="13"/>
  <c r="BI557" i="13"/>
  <c r="BH557" i="13"/>
  <c r="BG557" i="13"/>
  <c r="BF557" i="13"/>
  <c r="T557" i="13"/>
  <c r="R557" i="13"/>
  <c r="P557" i="13"/>
  <c r="BI556" i="13"/>
  <c r="BH556" i="13"/>
  <c r="BG556" i="13"/>
  <c r="BF556" i="13"/>
  <c r="T556" i="13"/>
  <c r="R556" i="13"/>
  <c r="P556" i="13"/>
  <c r="BI555" i="13"/>
  <c r="BH555" i="13"/>
  <c r="BG555" i="13"/>
  <c r="BF555" i="13"/>
  <c r="T555" i="13"/>
  <c r="R555" i="13"/>
  <c r="P555" i="13"/>
  <c r="BI554" i="13"/>
  <c r="BH554" i="13"/>
  <c r="BG554" i="13"/>
  <c r="BF554" i="13"/>
  <c r="T554" i="13"/>
  <c r="R554" i="13"/>
  <c r="P554" i="13"/>
  <c r="BI553" i="13"/>
  <c r="BH553" i="13"/>
  <c r="BG553" i="13"/>
  <c r="BF553" i="13"/>
  <c r="T553" i="13"/>
  <c r="R553" i="13"/>
  <c r="P553" i="13"/>
  <c r="BI552" i="13"/>
  <c r="BH552" i="13"/>
  <c r="BG552" i="13"/>
  <c r="BF552" i="13"/>
  <c r="T552" i="13"/>
  <c r="R552" i="13"/>
  <c r="P552" i="13"/>
  <c r="BI547" i="13"/>
  <c r="BH547" i="13"/>
  <c r="BG547" i="13"/>
  <c r="BF547" i="13"/>
  <c r="T547" i="13"/>
  <c r="R547" i="13"/>
  <c r="P547" i="13"/>
  <c r="BI546" i="13"/>
  <c r="BH546" i="13"/>
  <c r="BG546" i="13"/>
  <c r="BF546" i="13"/>
  <c r="T546" i="13"/>
  <c r="R546" i="13"/>
  <c r="P546" i="13"/>
  <c r="BI545" i="13"/>
  <c r="BH545" i="13"/>
  <c r="BG545" i="13"/>
  <c r="BF545" i="13"/>
  <c r="T545" i="13"/>
  <c r="R545" i="13"/>
  <c r="P545" i="13"/>
  <c r="BI542" i="13"/>
  <c r="BH542" i="13"/>
  <c r="BG542" i="13"/>
  <c r="BF542" i="13"/>
  <c r="T542" i="13"/>
  <c r="R542" i="13"/>
  <c r="P542" i="13"/>
  <c r="BI541" i="13"/>
  <c r="BH541" i="13"/>
  <c r="BG541" i="13"/>
  <c r="BF541" i="13"/>
  <c r="T541" i="13"/>
  <c r="R541" i="13"/>
  <c r="P541" i="13"/>
  <c r="BI538" i="13"/>
  <c r="BH538" i="13"/>
  <c r="BG538" i="13"/>
  <c r="BF538" i="13"/>
  <c r="T538" i="13"/>
  <c r="R538" i="13"/>
  <c r="P538" i="13"/>
  <c r="BI535" i="13"/>
  <c r="BH535" i="13"/>
  <c r="BG535" i="13"/>
  <c r="BF535" i="13"/>
  <c r="T535" i="13"/>
  <c r="R535" i="13"/>
  <c r="P535" i="13"/>
  <c r="BI532" i="13"/>
  <c r="BH532" i="13"/>
  <c r="BG532" i="13"/>
  <c r="BF532" i="13"/>
  <c r="T532" i="13"/>
  <c r="R532" i="13"/>
  <c r="P532" i="13"/>
  <c r="BI529" i="13"/>
  <c r="BH529" i="13"/>
  <c r="BG529" i="13"/>
  <c r="BF529" i="13"/>
  <c r="T529" i="13"/>
  <c r="R529" i="13"/>
  <c r="P529" i="13"/>
  <c r="BI526" i="13"/>
  <c r="BH526" i="13"/>
  <c r="BG526" i="13"/>
  <c r="BF526" i="13"/>
  <c r="T526" i="13"/>
  <c r="R526" i="13"/>
  <c r="P526" i="13"/>
  <c r="BI523" i="13"/>
  <c r="BH523" i="13"/>
  <c r="BG523" i="13"/>
  <c r="BF523" i="13"/>
  <c r="T523" i="13"/>
  <c r="R523" i="13"/>
  <c r="P523" i="13"/>
  <c r="BI520" i="13"/>
  <c r="BH520" i="13"/>
  <c r="BG520" i="13"/>
  <c r="BF520" i="13"/>
  <c r="T520" i="13"/>
  <c r="R520" i="13"/>
  <c r="P520" i="13"/>
  <c r="BI517" i="13"/>
  <c r="BH517" i="13"/>
  <c r="BG517" i="13"/>
  <c r="BF517" i="13"/>
  <c r="T517" i="13"/>
  <c r="R517" i="13"/>
  <c r="P517" i="13"/>
  <c r="BI514" i="13"/>
  <c r="BH514" i="13"/>
  <c r="BG514" i="13"/>
  <c r="BF514" i="13"/>
  <c r="T514" i="13"/>
  <c r="R514" i="13"/>
  <c r="P514" i="13"/>
  <c r="BI511" i="13"/>
  <c r="BH511" i="13"/>
  <c r="BG511" i="13"/>
  <c r="BF511" i="13"/>
  <c r="T511" i="13"/>
  <c r="R511" i="13"/>
  <c r="P511" i="13"/>
  <c r="BI508" i="13"/>
  <c r="BH508" i="13"/>
  <c r="BG508" i="13"/>
  <c r="BF508" i="13"/>
  <c r="T508" i="13"/>
  <c r="R508" i="13"/>
  <c r="P508" i="13"/>
  <c r="BI505" i="13"/>
  <c r="BH505" i="13"/>
  <c r="BG505" i="13"/>
  <c r="BF505" i="13"/>
  <c r="T505" i="13"/>
  <c r="R505" i="13"/>
  <c r="P505" i="13"/>
  <c r="BI502" i="13"/>
  <c r="BH502" i="13"/>
  <c r="BG502" i="13"/>
  <c r="BF502" i="13"/>
  <c r="T502" i="13"/>
  <c r="R502" i="13"/>
  <c r="P502" i="13"/>
  <c r="BI499" i="13"/>
  <c r="BH499" i="13"/>
  <c r="BG499" i="13"/>
  <c r="BF499" i="13"/>
  <c r="T499" i="13"/>
  <c r="R499" i="13"/>
  <c r="P499" i="13"/>
  <c r="BI496" i="13"/>
  <c r="BH496" i="13"/>
  <c r="BG496" i="13"/>
  <c r="BF496" i="13"/>
  <c r="T496" i="13"/>
  <c r="R496" i="13"/>
  <c r="P496" i="13"/>
  <c r="BI493" i="13"/>
  <c r="BH493" i="13"/>
  <c r="BG493" i="13"/>
  <c r="BF493" i="13"/>
  <c r="T493" i="13"/>
  <c r="R493" i="13"/>
  <c r="P493" i="13"/>
  <c r="BI490" i="13"/>
  <c r="BH490" i="13"/>
  <c r="BG490" i="13"/>
  <c r="BF490" i="13"/>
  <c r="T490" i="13"/>
  <c r="R490" i="13"/>
  <c r="P490" i="13"/>
  <c r="BI484" i="13"/>
  <c r="BH484" i="13"/>
  <c r="BG484" i="13"/>
  <c r="BF484" i="13"/>
  <c r="T484" i="13"/>
  <c r="R484" i="13"/>
  <c r="P484" i="13"/>
  <c r="BI478" i="13"/>
  <c r="BH478" i="13"/>
  <c r="BG478" i="13"/>
  <c r="BF478" i="13"/>
  <c r="T478" i="13"/>
  <c r="R478" i="13"/>
  <c r="P478" i="13"/>
  <c r="BI473" i="13"/>
  <c r="BH473" i="13"/>
  <c r="BG473" i="13"/>
  <c r="BF473" i="13"/>
  <c r="T473" i="13"/>
  <c r="R473" i="13"/>
  <c r="P473" i="13"/>
  <c r="BI472" i="13"/>
  <c r="BH472" i="13"/>
  <c r="BG472" i="13"/>
  <c r="BF472" i="13"/>
  <c r="T472" i="13"/>
  <c r="R472" i="13"/>
  <c r="P472" i="13"/>
  <c r="BI467" i="13"/>
  <c r="BH467" i="13"/>
  <c r="BG467" i="13"/>
  <c r="BF467" i="13"/>
  <c r="T467" i="13"/>
  <c r="R467" i="13"/>
  <c r="P467" i="13"/>
  <c r="BI462" i="13"/>
  <c r="BH462" i="13"/>
  <c r="BG462" i="13"/>
  <c r="BF462" i="13"/>
  <c r="T462" i="13"/>
  <c r="R462" i="13"/>
  <c r="P462" i="13"/>
  <c r="BI457" i="13"/>
  <c r="BH457" i="13"/>
  <c r="BG457" i="13"/>
  <c r="BF457" i="13"/>
  <c r="T457" i="13"/>
  <c r="R457" i="13"/>
  <c r="P457" i="13"/>
  <c r="BI452" i="13"/>
  <c r="BH452" i="13"/>
  <c r="BG452" i="13"/>
  <c r="BF452" i="13"/>
  <c r="T452" i="13"/>
  <c r="R452" i="13"/>
  <c r="P452" i="13"/>
  <c r="BI447" i="13"/>
  <c r="BH447" i="13"/>
  <c r="BG447" i="13"/>
  <c r="BF447" i="13"/>
  <c r="T447" i="13"/>
  <c r="R447" i="13"/>
  <c r="P447" i="13"/>
  <c r="BI442" i="13"/>
  <c r="BH442" i="13"/>
  <c r="BG442" i="13"/>
  <c r="BF442" i="13"/>
  <c r="T442" i="13"/>
  <c r="R442" i="13"/>
  <c r="P442" i="13"/>
  <c r="BI437" i="13"/>
  <c r="BH437" i="13"/>
  <c r="BG437" i="13"/>
  <c r="BF437" i="13"/>
  <c r="T437" i="13"/>
  <c r="R437" i="13"/>
  <c r="P437" i="13"/>
  <c r="BI432" i="13"/>
  <c r="BH432" i="13"/>
  <c r="BG432" i="13"/>
  <c r="BF432" i="13"/>
  <c r="T432" i="13"/>
  <c r="R432" i="13"/>
  <c r="P432" i="13"/>
  <c r="BI427" i="13"/>
  <c r="BH427" i="13"/>
  <c r="BG427" i="13"/>
  <c r="BF427" i="13"/>
  <c r="T427" i="13"/>
  <c r="R427" i="13"/>
  <c r="P427" i="13"/>
  <c r="BI423" i="13"/>
  <c r="BH423" i="13"/>
  <c r="BG423" i="13"/>
  <c r="BF423" i="13"/>
  <c r="T423" i="13"/>
  <c r="R423" i="13"/>
  <c r="P423" i="13"/>
  <c r="BI422" i="13"/>
  <c r="BH422" i="13"/>
  <c r="BG422" i="13"/>
  <c r="BF422" i="13"/>
  <c r="T422" i="13"/>
  <c r="R422" i="13"/>
  <c r="P422" i="13"/>
  <c r="BI421" i="13"/>
  <c r="BH421" i="13"/>
  <c r="BG421" i="13"/>
  <c r="BF421" i="13"/>
  <c r="T421" i="13"/>
  <c r="R421" i="13"/>
  <c r="P421" i="13"/>
  <c r="BI420" i="13"/>
  <c r="BH420" i="13"/>
  <c r="BG420" i="13"/>
  <c r="BF420" i="13"/>
  <c r="T420" i="13"/>
  <c r="R420" i="13"/>
  <c r="P420" i="13"/>
  <c r="BI419" i="13"/>
  <c r="BH419" i="13"/>
  <c r="BG419" i="13"/>
  <c r="BF419" i="13"/>
  <c r="T419" i="13"/>
  <c r="R419" i="13"/>
  <c r="P419" i="13"/>
  <c r="BI418" i="13"/>
  <c r="BH418" i="13"/>
  <c r="BG418" i="13"/>
  <c r="BF418" i="13"/>
  <c r="T418" i="13"/>
  <c r="R418" i="13"/>
  <c r="P418" i="13"/>
  <c r="BI415" i="13"/>
  <c r="BH415" i="13"/>
  <c r="BG415" i="13"/>
  <c r="BF415" i="13"/>
  <c r="T415" i="13"/>
  <c r="R415" i="13"/>
  <c r="P415" i="13"/>
  <c r="BI412" i="13"/>
  <c r="BH412" i="13"/>
  <c r="BG412" i="13"/>
  <c r="BF412" i="13"/>
  <c r="T412" i="13"/>
  <c r="R412" i="13"/>
  <c r="P412" i="13"/>
  <c r="BI409" i="13"/>
  <c r="BH409" i="13"/>
  <c r="BG409" i="13"/>
  <c r="BF409" i="13"/>
  <c r="T409" i="13"/>
  <c r="R409" i="13"/>
  <c r="P409" i="13"/>
  <c r="BI406" i="13"/>
  <c r="BH406" i="13"/>
  <c r="BG406" i="13"/>
  <c r="BF406" i="13"/>
  <c r="T406" i="13"/>
  <c r="R406" i="13"/>
  <c r="P406" i="13"/>
  <c r="BI405" i="13"/>
  <c r="BH405" i="13"/>
  <c r="BG405" i="13"/>
  <c r="BF405" i="13"/>
  <c r="T405" i="13"/>
  <c r="R405" i="13"/>
  <c r="P405" i="13"/>
  <c r="BI402" i="13"/>
  <c r="BH402" i="13"/>
  <c r="BG402" i="13"/>
  <c r="BF402" i="13"/>
  <c r="T402" i="13"/>
  <c r="R402" i="13"/>
  <c r="P402" i="13"/>
  <c r="BI401" i="13"/>
  <c r="BH401" i="13"/>
  <c r="BG401" i="13"/>
  <c r="BF401" i="13"/>
  <c r="T401" i="13"/>
  <c r="R401" i="13"/>
  <c r="P401" i="13"/>
  <c r="BI400" i="13"/>
  <c r="BH400" i="13"/>
  <c r="BG400" i="13"/>
  <c r="BF400" i="13"/>
  <c r="T400" i="13"/>
  <c r="R400" i="13"/>
  <c r="P400" i="13"/>
  <c r="BI399" i="13"/>
  <c r="BH399" i="13"/>
  <c r="BG399" i="13"/>
  <c r="BF399" i="13"/>
  <c r="T399" i="13"/>
  <c r="R399" i="13"/>
  <c r="P399" i="13"/>
  <c r="BI398" i="13"/>
  <c r="BH398" i="13"/>
  <c r="BG398" i="13"/>
  <c r="BF398" i="13"/>
  <c r="T398" i="13"/>
  <c r="R398" i="13"/>
  <c r="P398" i="13"/>
  <c r="BI395" i="13"/>
  <c r="BH395" i="13"/>
  <c r="BG395" i="13"/>
  <c r="BF395" i="13"/>
  <c r="T395" i="13"/>
  <c r="R395" i="13"/>
  <c r="P395" i="13"/>
  <c r="BI392" i="13"/>
  <c r="BH392" i="13"/>
  <c r="BG392" i="13"/>
  <c r="BF392" i="13"/>
  <c r="T392" i="13"/>
  <c r="R392" i="13"/>
  <c r="P392" i="13"/>
  <c r="BI389" i="13"/>
  <c r="BH389" i="13"/>
  <c r="BG389" i="13"/>
  <c r="BF389" i="13"/>
  <c r="T389" i="13"/>
  <c r="R389" i="13"/>
  <c r="P389" i="13"/>
  <c r="BI386" i="13"/>
  <c r="BH386" i="13"/>
  <c r="BG386" i="13"/>
  <c r="BF386" i="13"/>
  <c r="T386" i="13"/>
  <c r="R386" i="13"/>
  <c r="P386" i="13"/>
  <c r="BI383" i="13"/>
  <c r="BH383" i="13"/>
  <c r="BG383" i="13"/>
  <c r="BF383" i="13"/>
  <c r="T383" i="13"/>
  <c r="R383" i="13"/>
  <c r="P383" i="13"/>
  <c r="BI380" i="13"/>
  <c r="BH380" i="13"/>
  <c r="BG380" i="13"/>
  <c r="BF380" i="13"/>
  <c r="T380" i="13"/>
  <c r="R380" i="13"/>
  <c r="P380" i="13"/>
  <c r="BI377" i="13"/>
  <c r="BH377" i="13"/>
  <c r="BG377" i="13"/>
  <c r="BF377" i="13"/>
  <c r="T377" i="13"/>
  <c r="R377" i="13"/>
  <c r="P377" i="13"/>
  <c r="BI374" i="13"/>
  <c r="BH374" i="13"/>
  <c r="BG374" i="13"/>
  <c r="BF374" i="13"/>
  <c r="T374" i="13"/>
  <c r="R374" i="13"/>
  <c r="P374" i="13"/>
  <c r="BI371" i="13"/>
  <c r="BH371" i="13"/>
  <c r="BG371" i="13"/>
  <c r="BF371" i="13"/>
  <c r="T371" i="13"/>
  <c r="R371" i="13"/>
  <c r="P371" i="13"/>
  <c r="BI368" i="13"/>
  <c r="BH368" i="13"/>
  <c r="BG368" i="13"/>
  <c r="BF368" i="13"/>
  <c r="T368" i="13"/>
  <c r="R368" i="13"/>
  <c r="P368" i="13"/>
  <c r="BI365" i="13"/>
  <c r="BH365" i="13"/>
  <c r="BG365" i="13"/>
  <c r="BF365" i="13"/>
  <c r="T365" i="13"/>
  <c r="R365" i="13"/>
  <c r="P365" i="13"/>
  <c r="BI362" i="13"/>
  <c r="BH362" i="13"/>
  <c r="BG362" i="13"/>
  <c r="BF362" i="13"/>
  <c r="T362" i="13"/>
  <c r="R362" i="13"/>
  <c r="P362" i="13"/>
  <c r="BI359" i="13"/>
  <c r="BH359" i="13"/>
  <c r="BG359" i="13"/>
  <c r="BF359" i="13"/>
  <c r="T359" i="13"/>
  <c r="R359" i="13"/>
  <c r="P359" i="13"/>
  <c r="BI358" i="13"/>
  <c r="BH358" i="13"/>
  <c r="BG358" i="13"/>
  <c r="BF358" i="13"/>
  <c r="T358" i="13"/>
  <c r="R358" i="13"/>
  <c r="P358" i="13"/>
  <c r="BI355" i="13"/>
  <c r="BH355" i="13"/>
  <c r="BG355" i="13"/>
  <c r="BF355" i="13"/>
  <c r="T355" i="13"/>
  <c r="R355" i="13"/>
  <c r="P355" i="13"/>
  <c r="BI352" i="13"/>
  <c r="BH352" i="13"/>
  <c r="BG352" i="13"/>
  <c r="BF352" i="13"/>
  <c r="T352" i="13"/>
  <c r="R352" i="13"/>
  <c r="P352" i="13"/>
  <c r="BI349" i="13"/>
  <c r="BH349" i="13"/>
  <c r="BG349" i="13"/>
  <c r="BF349" i="13"/>
  <c r="T349" i="13"/>
  <c r="R349" i="13"/>
  <c r="P349" i="13"/>
  <c r="BI346" i="13"/>
  <c r="BH346" i="13"/>
  <c r="BG346" i="13"/>
  <c r="BF346" i="13"/>
  <c r="T346" i="13"/>
  <c r="R346" i="13"/>
  <c r="P346" i="13"/>
  <c r="BI343" i="13"/>
  <c r="BH343" i="13"/>
  <c r="BG343" i="13"/>
  <c r="BF343" i="13"/>
  <c r="T343" i="13"/>
  <c r="R343" i="13"/>
  <c r="P343" i="13"/>
  <c r="BI340" i="13"/>
  <c r="BH340" i="13"/>
  <c r="BG340" i="13"/>
  <c r="BF340" i="13"/>
  <c r="T340" i="13"/>
  <c r="R340" i="13"/>
  <c r="P340" i="13"/>
  <c r="BI337" i="13"/>
  <c r="BH337" i="13"/>
  <c r="BG337" i="13"/>
  <c r="BF337" i="13"/>
  <c r="T337" i="13"/>
  <c r="R337" i="13"/>
  <c r="P337" i="13"/>
  <c r="BI334" i="13"/>
  <c r="BH334" i="13"/>
  <c r="BG334" i="13"/>
  <c r="BF334" i="13"/>
  <c r="T334" i="13"/>
  <c r="R334" i="13"/>
  <c r="P334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5" i="13"/>
  <c r="BH325" i="13"/>
  <c r="BG325" i="13"/>
  <c r="BF325" i="13"/>
  <c r="T325" i="13"/>
  <c r="R325" i="13"/>
  <c r="P325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6" i="13"/>
  <c r="BH316" i="13"/>
  <c r="BG316" i="13"/>
  <c r="BF316" i="13"/>
  <c r="T316" i="13"/>
  <c r="R316" i="13"/>
  <c r="P316" i="13"/>
  <c r="BI313" i="13"/>
  <c r="BH313" i="13"/>
  <c r="BG313" i="13"/>
  <c r="BF313" i="13"/>
  <c r="T313" i="13"/>
  <c r="R313" i="13"/>
  <c r="P313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2" i="13"/>
  <c r="BH302" i="13"/>
  <c r="BG302" i="13"/>
  <c r="BF302" i="13"/>
  <c r="T302" i="13"/>
  <c r="R302" i="13"/>
  <c r="P302" i="13"/>
  <c r="BI299" i="13"/>
  <c r="BH299" i="13"/>
  <c r="BG299" i="13"/>
  <c r="BF299" i="13"/>
  <c r="T299" i="13"/>
  <c r="R299" i="13"/>
  <c r="P299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0" i="13"/>
  <c r="BH270" i="13"/>
  <c r="BG270" i="13"/>
  <c r="BF270" i="13"/>
  <c r="T270" i="13"/>
  <c r="R270" i="13"/>
  <c r="P270" i="13"/>
  <c r="BI263" i="13"/>
  <c r="BH263" i="13"/>
  <c r="BG263" i="13"/>
  <c r="BF263" i="13"/>
  <c r="T263" i="13"/>
  <c r="R263" i="13"/>
  <c r="P263" i="13"/>
  <c r="BI256" i="13"/>
  <c r="BH256" i="13"/>
  <c r="BG256" i="13"/>
  <c r="BF256" i="13"/>
  <c r="T256" i="13"/>
  <c r="R256" i="13"/>
  <c r="P256" i="13"/>
  <c r="BI251" i="13"/>
  <c r="BH251" i="13"/>
  <c r="BG251" i="13"/>
  <c r="BF251" i="13"/>
  <c r="T251" i="13"/>
  <c r="R251" i="13"/>
  <c r="P251" i="13"/>
  <c r="BI244" i="13"/>
  <c r="BH244" i="13"/>
  <c r="BG244" i="13"/>
  <c r="BF244" i="13"/>
  <c r="T244" i="13"/>
  <c r="R244" i="13"/>
  <c r="P244" i="13"/>
  <c r="BI238" i="13"/>
  <c r="BH238" i="13"/>
  <c r="BG238" i="13"/>
  <c r="BF238" i="13"/>
  <c r="T238" i="13"/>
  <c r="R238" i="13"/>
  <c r="P238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2" i="13"/>
  <c r="BH222" i="13"/>
  <c r="BG222" i="13"/>
  <c r="BF222" i="13"/>
  <c r="T222" i="13"/>
  <c r="R222" i="13"/>
  <c r="P222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1" i="13"/>
  <c r="BH211" i="13"/>
  <c r="BG211" i="13"/>
  <c r="BF211" i="13"/>
  <c r="T211" i="13"/>
  <c r="R211" i="13"/>
  <c r="P211" i="13"/>
  <c r="BI207" i="13"/>
  <c r="BH207" i="13"/>
  <c r="BG207" i="13"/>
  <c r="BF207" i="13"/>
  <c r="T207" i="13"/>
  <c r="R207" i="13"/>
  <c r="P207" i="13"/>
  <c r="BI203" i="13"/>
  <c r="BH203" i="13"/>
  <c r="BG203" i="13"/>
  <c r="BF203" i="13"/>
  <c r="T203" i="13"/>
  <c r="R203" i="13"/>
  <c r="P203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J122" i="13"/>
  <c r="F121" i="13"/>
  <c r="F119" i="13"/>
  <c r="E117" i="13"/>
  <c r="J94" i="13"/>
  <c r="F93" i="13"/>
  <c r="F91" i="13"/>
  <c r="E89" i="13"/>
  <c r="J23" i="13"/>
  <c r="E23" i="13"/>
  <c r="J121" i="13" s="1"/>
  <c r="J22" i="13"/>
  <c r="J20" i="13"/>
  <c r="E20" i="13"/>
  <c r="F122" i="13" s="1"/>
  <c r="J19" i="13"/>
  <c r="J14" i="13"/>
  <c r="J119" i="13"/>
  <c r="E7" i="13"/>
  <c r="E113" i="13"/>
  <c r="J39" i="12"/>
  <c r="J38" i="12"/>
  <c r="AY106" i="1" s="1"/>
  <c r="J37" i="12"/>
  <c r="AX106" i="1" s="1"/>
  <c r="BI1020" i="12"/>
  <c r="BH1020" i="12"/>
  <c r="BG1020" i="12"/>
  <c r="BF1020" i="12"/>
  <c r="T1020" i="12"/>
  <c r="R1020" i="12"/>
  <c r="P1020" i="12"/>
  <c r="BI1019" i="12"/>
  <c r="BH1019" i="12"/>
  <c r="BG1019" i="12"/>
  <c r="BF1019" i="12"/>
  <c r="T1019" i="12"/>
  <c r="R1019" i="12"/>
  <c r="P1019" i="12"/>
  <c r="BI1015" i="12"/>
  <c r="BH1015" i="12"/>
  <c r="BG1015" i="12"/>
  <c r="BF1015" i="12"/>
  <c r="T1015" i="12"/>
  <c r="R1015" i="12"/>
  <c r="P1015" i="12"/>
  <c r="BI1010" i="12"/>
  <c r="BH1010" i="12"/>
  <c r="BG1010" i="12"/>
  <c r="BF1010" i="12"/>
  <c r="T1010" i="12"/>
  <c r="R1010" i="12"/>
  <c r="P1010" i="12"/>
  <c r="BI1005" i="12"/>
  <c r="BH1005" i="12"/>
  <c r="BG1005" i="12"/>
  <c r="BF1005" i="12"/>
  <c r="T1005" i="12"/>
  <c r="R1005" i="12"/>
  <c r="P1005" i="12"/>
  <c r="BI998" i="12"/>
  <c r="BH998" i="12"/>
  <c r="BG998" i="12"/>
  <c r="BF998" i="12"/>
  <c r="T998" i="12"/>
  <c r="R998" i="12"/>
  <c r="P998" i="12"/>
  <c r="BI993" i="12"/>
  <c r="BH993" i="12"/>
  <c r="BG993" i="12"/>
  <c r="BF993" i="12"/>
  <c r="T993" i="12"/>
  <c r="R993" i="12"/>
  <c r="P993" i="12"/>
  <c r="BI990" i="12"/>
  <c r="BH990" i="12"/>
  <c r="BG990" i="12"/>
  <c r="BF990" i="12"/>
  <c r="T990" i="12"/>
  <c r="R990" i="12"/>
  <c r="P990" i="12"/>
  <c r="BI986" i="12"/>
  <c r="BH986" i="12"/>
  <c r="BG986" i="12"/>
  <c r="BF986" i="12"/>
  <c r="T986" i="12"/>
  <c r="R986" i="12"/>
  <c r="P986" i="12"/>
  <c r="BI981" i="12"/>
  <c r="BH981" i="12"/>
  <c r="BG981" i="12"/>
  <c r="BF981" i="12"/>
  <c r="T981" i="12"/>
  <c r="R981" i="12"/>
  <c r="P981" i="12"/>
  <c r="BI976" i="12"/>
  <c r="BH976" i="12"/>
  <c r="BG976" i="12"/>
  <c r="BF976" i="12"/>
  <c r="T976" i="12"/>
  <c r="R976" i="12"/>
  <c r="P976" i="12"/>
  <c r="BI969" i="12"/>
  <c r="BH969" i="12"/>
  <c r="BG969" i="12"/>
  <c r="BF969" i="12"/>
  <c r="T969" i="12"/>
  <c r="R969" i="12"/>
  <c r="P969" i="12"/>
  <c r="BI964" i="12"/>
  <c r="BH964" i="12"/>
  <c r="BG964" i="12"/>
  <c r="BF964" i="12"/>
  <c r="T964" i="12"/>
  <c r="R964" i="12"/>
  <c r="P964" i="12"/>
  <c r="BI958" i="12"/>
  <c r="BH958" i="12"/>
  <c r="BG958" i="12"/>
  <c r="BF958" i="12"/>
  <c r="T958" i="12"/>
  <c r="R958" i="12"/>
  <c r="P958" i="12"/>
  <c r="BI957" i="12"/>
  <c r="BH957" i="12"/>
  <c r="BG957" i="12"/>
  <c r="BF957" i="12"/>
  <c r="T957" i="12"/>
  <c r="R957" i="12"/>
  <c r="P957" i="12"/>
  <c r="BI956" i="12"/>
  <c r="BH956" i="12"/>
  <c r="BG956" i="12"/>
  <c r="BF956" i="12"/>
  <c r="T956" i="12"/>
  <c r="R956" i="12"/>
  <c r="P956" i="12"/>
  <c r="BI949" i="12"/>
  <c r="BH949" i="12"/>
  <c r="BG949" i="12"/>
  <c r="BF949" i="12"/>
  <c r="T949" i="12"/>
  <c r="R949" i="12"/>
  <c r="P949" i="12"/>
  <c r="BI948" i="12"/>
  <c r="BH948" i="12"/>
  <c r="BG948" i="12"/>
  <c r="BF948" i="12"/>
  <c r="T948" i="12"/>
  <c r="R948" i="12"/>
  <c r="P948" i="12"/>
  <c r="BI944" i="12"/>
  <c r="BH944" i="12"/>
  <c r="BG944" i="12"/>
  <c r="BF944" i="12"/>
  <c r="T944" i="12"/>
  <c r="R944" i="12"/>
  <c r="P944" i="12"/>
  <c r="BI937" i="12"/>
  <c r="BH937" i="12"/>
  <c r="BG937" i="12"/>
  <c r="BF937" i="12"/>
  <c r="T937" i="12"/>
  <c r="R937" i="12"/>
  <c r="P937" i="12"/>
  <c r="BI936" i="12"/>
  <c r="BH936" i="12"/>
  <c r="BG936" i="12"/>
  <c r="BF936" i="12"/>
  <c r="T936" i="12"/>
  <c r="R936" i="12"/>
  <c r="P936" i="12"/>
  <c r="BI931" i="12"/>
  <c r="BH931" i="12"/>
  <c r="BG931" i="12"/>
  <c r="BF931" i="12"/>
  <c r="T931" i="12"/>
  <c r="R931" i="12"/>
  <c r="P931" i="12"/>
  <c r="BI930" i="12"/>
  <c r="BH930" i="12"/>
  <c r="BG930" i="12"/>
  <c r="BF930" i="12"/>
  <c r="T930" i="12"/>
  <c r="R930" i="12"/>
  <c r="P930" i="12"/>
  <c r="BI926" i="12"/>
  <c r="BH926" i="12"/>
  <c r="BG926" i="12"/>
  <c r="BF926" i="12"/>
  <c r="T926" i="12"/>
  <c r="R926" i="12"/>
  <c r="P926" i="12"/>
  <c r="BI922" i="12"/>
  <c r="BH922" i="12"/>
  <c r="BG922" i="12"/>
  <c r="BF922" i="12"/>
  <c r="T922" i="12"/>
  <c r="R922" i="12"/>
  <c r="P922" i="12"/>
  <c r="BI918" i="12"/>
  <c r="BH918" i="12"/>
  <c r="BG918" i="12"/>
  <c r="BF918" i="12"/>
  <c r="T918" i="12"/>
  <c r="R918" i="12"/>
  <c r="P918" i="12"/>
  <c r="BI913" i="12"/>
  <c r="BH913" i="12"/>
  <c r="BG913" i="12"/>
  <c r="BF913" i="12"/>
  <c r="T913" i="12"/>
  <c r="R913" i="12"/>
  <c r="P913" i="12"/>
  <c r="BI908" i="12"/>
  <c r="BH908" i="12"/>
  <c r="BG908" i="12"/>
  <c r="BF908" i="12"/>
  <c r="T908" i="12"/>
  <c r="R908" i="12"/>
  <c r="P908" i="12"/>
  <c r="BI902" i="12"/>
  <c r="BH902" i="12"/>
  <c r="BG902" i="12"/>
  <c r="BF902" i="12"/>
  <c r="T902" i="12"/>
  <c r="R902" i="12"/>
  <c r="P902" i="12"/>
  <c r="BI897" i="12"/>
  <c r="BH897" i="12"/>
  <c r="BG897" i="12"/>
  <c r="BF897" i="12"/>
  <c r="T897" i="12"/>
  <c r="R897" i="12"/>
  <c r="P897" i="12"/>
  <c r="BI893" i="12"/>
  <c r="BH893" i="12"/>
  <c r="BG893" i="12"/>
  <c r="BF893" i="12"/>
  <c r="T893" i="12"/>
  <c r="R893" i="12"/>
  <c r="P893" i="12"/>
  <c r="BI889" i="12"/>
  <c r="BH889" i="12"/>
  <c r="BG889" i="12"/>
  <c r="BF889" i="12"/>
  <c r="T889" i="12"/>
  <c r="R889" i="12"/>
  <c r="P889" i="12"/>
  <c r="BI883" i="12"/>
  <c r="BH883" i="12"/>
  <c r="BG883" i="12"/>
  <c r="BF883" i="12"/>
  <c r="T883" i="12"/>
  <c r="R883" i="12"/>
  <c r="P883" i="12"/>
  <c r="BI879" i="12"/>
  <c r="BH879" i="12"/>
  <c r="BG879" i="12"/>
  <c r="BF879" i="12"/>
  <c r="T879" i="12"/>
  <c r="R879" i="12"/>
  <c r="P879" i="12"/>
  <c r="BI876" i="12"/>
  <c r="BH876" i="12"/>
  <c r="BG876" i="12"/>
  <c r="BF876" i="12"/>
  <c r="T876" i="12"/>
  <c r="R876" i="12"/>
  <c r="P876" i="12"/>
  <c r="BI872" i="12"/>
  <c r="BH872" i="12"/>
  <c r="BG872" i="12"/>
  <c r="BF872" i="12"/>
  <c r="T872" i="12"/>
  <c r="R872" i="12"/>
  <c r="P872" i="12"/>
  <c r="BI869" i="12"/>
  <c r="BH869" i="12"/>
  <c r="BG869" i="12"/>
  <c r="BF869" i="12"/>
  <c r="T869" i="12"/>
  <c r="R869" i="12"/>
  <c r="P869" i="12"/>
  <c r="BI866" i="12"/>
  <c r="BH866" i="12"/>
  <c r="BG866" i="12"/>
  <c r="BF866" i="12"/>
  <c r="T866" i="12"/>
  <c r="R866" i="12"/>
  <c r="P866" i="12"/>
  <c r="BI863" i="12"/>
  <c r="BH863" i="12"/>
  <c r="BG863" i="12"/>
  <c r="BF863" i="12"/>
  <c r="T863" i="12"/>
  <c r="R863" i="12"/>
  <c r="P863" i="12"/>
  <c r="BI860" i="12"/>
  <c r="BH860" i="12"/>
  <c r="BG860" i="12"/>
  <c r="BF860" i="12"/>
  <c r="T860" i="12"/>
  <c r="R860" i="12"/>
  <c r="P860" i="12"/>
  <c r="BI857" i="12"/>
  <c r="BH857" i="12"/>
  <c r="BG857" i="12"/>
  <c r="BF857" i="12"/>
  <c r="T857" i="12"/>
  <c r="R857" i="12"/>
  <c r="P857" i="12"/>
  <c r="BI854" i="12"/>
  <c r="BH854" i="12"/>
  <c r="BG854" i="12"/>
  <c r="BF854" i="12"/>
  <c r="T854" i="12"/>
  <c r="R854" i="12"/>
  <c r="P854" i="12"/>
  <c r="BI848" i="12"/>
  <c r="BH848" i="12"/>
  <c r="BG848" i="12"/>
  <c r="BF848" i="12"/>
  <c r="T848" i="12"/>
  <c r="R848" i="12"/>
  <c r="P848" i="12"/>
  <c r="BI842" i="12"/>
  <c r="BH842" i="12"/>
  <c r="BG842" i="12"/>
  <c r="BF842" i="12"/>
  <c r="T842" i="12"/>
  <c r="R842" i="12"/>
  <c r="P842" i="12"/>
  <c r="BI836" i="12"/>
  <c r="BH836" i="12"/>
  <c r="BG836" i="12"/>
  <c r="BF836" i="12"/>
  <c r="T836" i="12"/>
  <c r="R836" i="12"/>
  <c r="P836" i="12"/>
  <c r="BI830" i="12"/>
  <c r="BH830" i="12"/>
  <c r="BG830" i="12"/>
  <c r="BF830" i="12"/>
  <c r="T830" i="12"/>
  <c r="R830" i="12"/>
  <c r="P830" i="12"/>
  <c r="BI827" i="12"/>
  <c r="BH827" i="12"/>
  <c r="BG827" i="12"/>
  <c r="BF827" i="12"/>
  <c r="T827" i="12"/>
  <c r="R827" i="12"/>
  <c r="P827" i="12"/>
  <c r="BI824" i="12"/>
  <c r="BH824" i="12"/>
  <c r="BG824" i="12"/>
  <c r="BF824" i="12"/>
  <c r="T824" i="12"/>
  <c r="R824" i="12"/>
  <c r="P824" i="12"/>
  <c r="BI819" i="12"/>
  <c r="BH819" i="12"/>
  <c r="BG819" i="12"/>
  <c r="BF819" i="12"/>
  <c r="T819" i="12"/>
  <c r="R819" i="12"/>
  <c r="P819" i="12"/>
  <c r="BI814" i="12"/>
  <c r="BH814" i="12"/>
  <c r="BG814" i="12"/>
  <c r="BF814" i="12"/>
  <c r="T814" i="12"/>
  <c r="R814" i="12"/>
  <c r="P814" i="12"/>
  <c r="BI809" i="12"/>
  <c r="BH809" i="12"/>
  <c r="BG809" i="12"/>
  <c r="BF809" i="12"/>
  <c r="T809" i="12"/>
  <c r="R809" i="12"/>
  <c r="P809" i="12"/>
  <c r="BI808" i="12"/>
  <c r="BH808" i="12"/>
  <c r="BG808" i="12"/>
  <c r="BF808" i="12"/>
  <c r="T808" i="12"/>
  <c r="R808" i="12"/>
  <c r="P808" i="12"/>
  <c r="BI803" i="12"/>
  <c r="BH803" i="12"/>
  <c r="BG803" i="12"/>
  <c r="BF803" i="12"/>
  <c r="T803" i="12"/>
  <c r="R803" i="12"/>
  <c r="P803" i="12"/>
  <c r="BI798" i="12"/>
  <c r="BH798" i="12"/>
  <c r="BG798" i="12"/>
  <c r="BF798" i="12"/>
  <c r="T798" i="12"/>
  <c r="R798" i="12"/>
  <c r="P798" i="12"/>
  <c r="BI793" i="12"/>
  <c r="BH793" i="12"/>
  <c r="BG793" i="12"/>
  <c r="BF793" i="12"/>
  <c r="T793" i="12"/>
  <c r="R793" i="12"/>
  <c r="P793" i="12"/>
  <c r="BI790" i="12"/>
  <c r="BH790" i="12"/>
  <c r="BG790" i="12"/>
  <c r="BF790" i="12"/>
  <c r="T790" i="12"/>
  <c r="R790" i="12"/>
  <c r="P790" i="12"/>
  <c r="BI787" i="12"/>
  <c r="BH787" i="12"/>
  <c r="BG787" i="12"/>
  <c r="BF787" i="12"/>
  <c r="T787" i="12"/>
  <c r="R787" i="12"/>
  <c r="P787" i="12"/>
  <c r="BI783" i="12"/>
  <c r="BH783" i="12"/>
  <c r="BG783" i="12"/>
  <c r="BF783" i="12"/>
  <c r="T783" i="12"/>
  <c r="R783" i="12"/>
  <c r="P783" i="12"/>
  <c r="BI779" i="12"/>
  <c r="BH779" i="12"/>
  <c r="BG779" i="12"/>
  <c r="BF779" i="12"/>
  <c r="T779" i="12"/>
  <c r="R779" i="12"/>
  <c r="P779" i="12"/>
  <c r="BI773" i="12"/>
  <c r="BH773" i="12"/>
  <c r="BG773" i="12"/>
  <c r="BF773" i="12"/>
  <c r="T773" i="12"/>
  <c r="R773" i="12"/>
  <c r="P773" i="12"/>
  <c r="BI769" i="12"/>
  <c r="BH769" i="12"/>
  <c r="BG769" i="12"/>
  <c r="BF769" i="12"/>
  <c r="T769" i="12"/>
  <c r="R769" i="12"/>
  <c r="P769" i="12"/>
  <c r="BI765" i="12"/>
  <c r="BH765" i="12"/>
  <c r="BG765" i="12"/>
  <c r="BF765" i="12"/>
  <c r="T765" i="12"/>
  <c r="R765" i="12"/>
  <c r="P765" i="12"/>
  <c r="BI761" i="12"/>
  <c r="BH761" i="12"/>
  <c r="BG761" i="12"/>
  <c r="BF761" i="12"/>
  <c r="T761" i="12"/>
  <c r="R761" i="12"/>
  <c r="P761" i="12"/>
  <c r="BI757" i="12"/>
  <c r="BH757" i="12"/>
  <c r="BG757" i="12"/>
  <c r="BF757" i="12"/>
  <c r="T757" i="12"/>
  <c r="R757" i="12"/>
  <c r="P757" i="12"/>
  <c r="BI753" i="12"/>
  <c r="BH753" i="12"/>
  <c r="BG753" i="12"/>
  <c r="BF753" i="12"/>
  <c r="T753" i="12"/>
  <c r="R753" i="12"/>
  <c r="P753" i="12"/>
  <c r="BI749" i="12"/>
  <c r="BH749" i="12"/>
  <c r="BG749" i="12"/>
  <c r="BF749" i="12"/>
  <c r="T749" i="12"/>
  <c r="R749" i="12"/>
  <c r="P749" i="12"/>
  <c r="BI745" i="12"/>
  <c r="BH745" i="12"/>
  <c r="BG745" i="12"/>
  <c r="BF745" i="12"/>
  <c r="T745" i="12"/>
  <c r="R745" i="12"/>
  <c r="P745" i="12"/>
  <c r="BI740" i="12"/>
  <c r="BH740" i="12"/>
  <c r="BG740" i="12"/>
  <c r="BF740" i="12"/>
  <c r="T740" i="12"/>
  <c r="R740" i="12"/>
  <c r="P740" i="12"/>
  <c r="BI735" i="12"/>
  <c r="BH735" i="12"/>
  <c r="BG735" i="12"/>
  <c r="BF735" i="12"/>
  <c r="T735" i="12"/>
  <c r="R735" i="12"/>
  <c r="P735" i="12"/>
  <c r="BI730" i="12"/>
  <c r="BH730" i="12"/>
  <c r="BG730" i="12"/>
  <c r="BF730" i="12"/>
  <c r="T730" i="12"/>
  <c r="R730" i="12"/>
  <c r="P730" i="12"/>
  <c r="BI725" i="12"/>
  <c r="BH725" i="12"/>
  <c r="BG725" i="12"/>
  <c r="BF725" i="12"/>
  <c r="T725" i="12"/>
  <c r="R725" i="12"/>
  <c r="P725" i="12"/>
  <c r="BI720" i="12"/>
  <c r="BH720" i="12"/>
  <c r="BG720" i="12"/>
  <c r="BF720" i="12"/>
  <c r="T720" i="12"/>
  <c r="R720" i="12"/>
  <c r="P720" i="12"/>
  <c r="BI715" i="12"/>
  <c r="BH715" i="12"/>
  <c r="BG715" i="12"/>
  <c r="BF715" i="12"/>
  <c r="T715" i="12"/>
  <c r="R715" i="12"/>
  <c r="P715" i="12"/>
  <c r="BI708" i="12"/>
  <c r="BH708" i="12"/>
  <c r="BG708" i="12"/>
  <c r="BF708" i="12"/>
  <c r="T708" i="12"/>
  <c r="R708" i="12"/>
  <c r="P708" i="12"/>
  <c r="BI701" i="12"/>
  <c r="BH701" i="12"/>
  <c r="BG701" i="12"/>
  <c r="BF701" i="12"/>
  <c r="T701" i="12"/>
  <c r="R701" i="12"/>
  <c r="P701" i="12"/>
  <c r="BI697" i="12"/>
  <c r="BH697" i="12"/>
  <c r="BG697" i="12"/>
  <c r="BF697" i="12"/>
  <c r="T697" i="12"/>
  <c r="R697" i="12"/>
  <c r="P697" i="12"/>
  <c r="BI693" i="12"/>
  <c r="BH693" i="12"/>
  <c r="BG693" i="12"/>
  <c r="BF693" i="12"/>
  <c r="T693" i="12"/>
  <c r="R693" i="12"/>
  <c r="P693" i="12"/>
  <c r="BI689" i="12"/>
  <c r="BH689" i="12"/>
  <c r="BG689" i="12"/>
  <c r="BF689" i="12"/>
  <c r="T689" i="12"/>
  <c r="R689" i="12"/>
  <c r="P689" i="12"/>
  <c r="BI685" i="12"/>
  <c r="BH685" i="12"/>
  <c r="BG685" i="12"/>
  <c r="BF685" i="12"/>
  <c r="T685" i="12"/>
  <c r="R685" i="12"/>
  <c r="P685" i="12"/>
  <c r="BI680" i="12"/>
  <c r="BH680" i="12"/>
  <c r="BG680" i="12"/>
  <c r="BF680" i="12"/>
  <c r="T680" i="12"/>
  <c r="R680" i="12"/>
  <c r="P680" i="12"/>
  <c r="BI676" i="12"/>
  <c r="BH676" i="12"/>
  <c r="BG676" i="12"/>
  <c r="BF676" i="12"/>
  <c r="T676" i="12"/>
  <c r="R676" i="12"/>
  <c r="P676" i="12"/>
  <c r="BI669" i="12"/>
  <c r="BH669" i="12"/>
  <c r="BG669" i="12"/>
  <c r="BF669" i="12"/>
  <c r="T669" i="12"/>
  <c r="R669" i="12"/>
  <c r="P669" i="12"/>
  <c r="BI663" i="12"/>
  <c r="BH663" i="12"/>
  <c r="BG663" i="12"/>
  <c r="BF663" i="12"/>
  <c r="T663" i="12"/>
  <c r="R663" i="12"/>
  <c r="P663" i="12"/>
  <c r="BI659" i="12"/>
  <c r="BH659" i="12"/>
  <c r="BG659" i="12"/>
  <c r="BF659" i="12"/>
  <c r="T659" i="12"/>
  <c r="R659" i="12"/>
  <c r="P659" i="12"/>
  <c r="BI654" i="12"/>
  <c r="BH654" i="12"/>
  <c r="BG654" i="12"/>
  <c r="BF654" i="12"/>
  <c r="T654" i="12"/>
  <c r="R654" i="12"/>
  <c r="P654" i="12"/>
  <c r="BI650" i="12"/>
  <c r="BH650" i="12"/>
  <c r="BG650" i="12"/>
  <c r="BF650" i="12"/>
  <c r="T650" i="12"/>
  <c r="R650" i="12"/>
  <c r="P650" i="12"/>
  <c r="BI644" i="12"/>
  <c r="BH644" i="12"/>
  <c r="BG644" i="12"/>
  <c r="BF644" i="12"/>
  <c r="T644" i="12"/>
  <c r="R644" i="12"/>
  <c r="P644" i="12"/>
  <c r="BI637" i="12"/>
  <c r="BH637" i="12"/>
  <c r="BG637" i="12"/>
  <c r="BF637" i="12"/>
  <c r="T637" i="12"/>
  <c r="R637" i="12"/>
  <c r="P637" i="12"/>
  <c r="BI631" i="12"/>
  <c r="BH631" i="12"/>
  <c r="BG631" i="12"/>
  <c r="BF631" i="12"/>
  <c r="T631" i="12"/>
  <c r="R631" i="12"/>
  <c r="P631" i="12"/>
  <c r="BI625" i="12"/>
  <c r="BH625" i="12"/>
  <c r="BG625" i="12"/>
  <c r="BF625" i="12"/>
  <c r="T625" i="12"/>
  <c r="R625" i="12"/>
  <c r="P625" i="12"/>
  <c r="BI619" i="12"/>
  <c r="BH619" i="12"/>
  <c r="BG619" i="12"/>
  <c r="BF619" i="12"/>
  <c r="T619" i="12"/>
  <c r="R619" i="12"/>
  <c r="P619" i="12"/>
  <c r="BI613" i="12"/>
  <c r="BH613" i="12"/>
  <c r="BG613" i="12"/>
  <c r="BF613" i="12"/>
  <c r="T613" i="12"/>
  <c r="R613" i="12"/>
  <c r="P613" i="12"/>
  <c r="BI608" i="12"/>
  <c r="BH608" i="12"/>
  <c r="BG608" i="12"/>
  <c r="BF608" i="12"/>
  <c r="T608" i="12"/>
  <c r="R608" i="12"/>
  <c r="P608" i="12"/>
  <c r="BI607" i="12"/>
  <c r="BH607" i="12"/>
  <c r="BG607" i="12"/>
  <c r="BF607" i="12"/>
  <c r="T607" i="12"/>
  <c r="R607" i="12"/>
  <c r="P607" i="12"/>
  <c r="BI606" i="12"/>
  <c r="BH606" i="12"/>
  <c r="BG606" i="12"/>
  <c r="BF606" i="12"/>
  <c r="T606" i="12"/>
  <c r="R606" i="12"/>
  <c r="P606" i="12"/>
  <c r="BI602" i="12"/>
  <c r="BH602" i="12"/>
  <c r="BG602" i="12"/>
  <c r="BF602" i="12"/>
  <c r="T602" i="12"/>
  <c r="R602" i="12"/>
  <c r="P602" i="12"/>
  <c r="BI598" i="12"/>
  <c r="BH598" i="12"/>
  <c r="BG598" i="12"/>
  <c r="BF598" i="12"/>
  <c r="T598" i="12"/>
  <c r="R598" i="12"/>
  <c r="P598" i="12"/>
  <c r="BI593" i="12"/>
  <c r="BH593" i="12"/>
  <c r="BG593" i="12"/>
  <c r="BF593" i="12"/>
  <c r="T593" i="12"/>
  <c r="R593" i="12"/>
  <c r="P593" i="12"/>
  <c r="BI589" i="12"/>
  <c r="BH589" i="12"/>
  <c r="BG589" i="12"/>
  <c r="BF589" i="12"/>
  <c r="T589" i="12"/>
  <c r="R589" i="12"/>
  <c r="P589" i="12"/>
  <c r="BI585" i="12"/>
  <c r="BH585" i="12"/>
  <c r="BG585" i="12"/>
  <c r="BF585" i="12"/>
  <c r="T585" i="12"/>
  <c r="R585" i="12"/>
  <c r="P585" i="12"/>
  <c r="BI581" i="12"/>
  <c r="BH581" i="12"/>
  <c r="BG581" i="12"/>
  <c r="BF581" i="12"/>
  <c r="T581" i="12"/>
  <c r="R581" i="12"/>
  <c r="P581" i="12"/>
  <c r="BI577" i="12"/>
  <c r="BH577" i="12"/>
  <c r="BG577" i="12"/>
  <c r="BF577" i="12"/>
  <c r="T577" i="12"/>
  <c r="R577" i="12"/>
  <c r="P577" i="12"/>
  <c r="BI573" i="12"/>
  <c r="BH573" i="12"/>
  <c r="BG573" i="12"/>
  <c r="BF573" i="12"/>
  <c r="T573" i="12"/>
  <c r="R573" i="12"/>
  <c r="P573" i="12"/>
  <c r="BI569" i="12"/>
  <c r="BH569" i="12"/>
  <c r="BG569" i="12"/>
  <c r="BF569" i="12"/>
  <c r="T569" i="12"/>
  <c r="R569" i="12"/>
  <c r="P569" i="12"/>
  <c r="BI565" i="12"/>
  <c r="BH565" i="12"/>
  <c r="BG565" i="12"/>
  <c r="BF565" i="12"/>
  <c r="T565" i="12"/>
  <c r="R565" i="12"/>
  <c r="P565" i="12"/>
  <c r="BI561" i="12"/>
  <c r="BH561" i="12"/>
  <c r="BG561" i="12"/>
  <c r="BF561" i="12"/>
  <c r="T561" i="12"/>
  <c r="R561" i="12"/>
  <c r="P561" i="12"/>
  <c r="BI557" i="12"/>
  <c r="BH557" i="12"/>
  <c r="BG557" i="12"/>
  <c r="BF557" i="12"/>
  <c r="T557" i="12"/>
  <c r="R557" i="12"/>
  <c r="P557" i="12"/>
  <c r="BI553" i="12"/>
  <c r="BH553" i="12"/>
  <c r="BG553" i="12"/>
  <c r="BF553" i="12"/>
  <c r="T553" i="12"/>
  <c r="R553" i="12"/>
  <c r="P553" i="12"/>
  <c r="BI549" i="12"/>
  <c r="BH549" i="12"/>
  <c r="BG549" i="12"/>
  <c r="BF549" i="12"/>
  <c r="T549" i="12"/>
  <c r="R549" i="12"/>
  <c r="P549" i="12"/>
  <c r="BI545" i="12"/>
  <c r="BH545" i="12"/>
  <c r="BG545" i="12"/>
  <c r="BF545" i="12"/>
  <c r="T545" i="12"/>
  <c r="R545" i="12"/>
  <c r="P545" i="12"/>
  <c r="BI541" i="12"/>
  <c r="BH541" i="12"/>
  <c r="BG541" i="12"/>
  <c r="BF541" i="12"/>
  <c r="T541" i="12"/>
  <c r="R541" i="12"/>
  <c r="P541" i="12"/>
  <c r="BI537" i="12"/>
  <c r="BH537" i="12"/>
  <c r="BG537" i="12"/>
  <c r="BF537" i="12"/>
  <c r="T537" i="12"/>
  <c r="R537" i="12"/>
  <c r="P537" i="12"/>
  <c r="BI533" i="12"/>
  <c r="BH533" i="12"/>
  <c r="BG533" i="12"/>
  <c r="BF533" i="12"/>
  <c r="T533" i="12"/>
  <c r="R533" i="12"/>
  <c r="P533" i="12"/>
  <c r="BI529" i="12"/>
  <c r="BH529" i="12"/>
  <c r="BG529" i="12"/>
  <c r="BF529" i="12"/>
  <c r="T529" i="12"/>
  <c r="R529" i="12"/>
  <c r="P529" i="12"/>
  <c r="BI524" i="12"/>
  <c r="BH524" i="12"/>
  <c r="BG524" i="12"/>
  <c r="BF524" i="12"/>
  <c r="T524" i="12"/>
  <c r="R524" i="12"/>
  <c r="P524" i="12"/>
  <c r="BI519" i="12"/>
  <c r="BH519" i="12"/>
  <c r="BG519" i="12"/>
  <c r="BF519" i="12"/>
  <c r="T519" i="12"/>
  <c r="R519" i="12"/>
  <c r="P519" i="12"/>
  <c r="BI515" i="12"/>
  <c r="BH515" i="12"/>
  <c r="BG515" i="12"/>
  <c r="BF515" i="12"/>
  <c r="T515" i="12"/>
  <c r="R515" i="12"/>
  <c r="P515" i="12"/>
  <c r="BI511" i="12"/>
  <c r="BH511" i="12"/>
  <c r="BG511" i="12"/>
  <c r="BF511" i="12"/>
  <c r="T511" i="12"/>
  <c r="R511" i="12"/>
  <c r="P511" i="12"/>
  <c r="BI507" i="12"/>
  <c r="BH507" i="12"/>
  <c r="BG507" i="12"/>
  <c r="BF507" i="12"/>
  <c r="T507" i="12"/>
  <c r="R507" i="12"/>
  <c r="P507" i="12"/>
  <c r="BI503" i="12"/>
  <c r="BH503" i="12"/>
  <c r="BG503" i="12"/>
  <c r="BF503" i="12"/>
  <c r="T503" i="12"/>
  <c r="R503" i="12"/>
  <c r="P503" i="12"/>
  <c r="BI499" i="12"/>
  <c r="BH499" i="12"/>
  <c r="BG499" i="12"/>
  <c r="BF499" i="12"/>
  <c r="T499" i="12"/>
  <c r="R499" i="12"/>
  <c r="P499" i="12"/>
  <c r="BI495" i="12"/>
  <c r="BH495" i="12"/>
  <c r="BG495" i="12"/>
  <c r="BF495" i="12"/>
  <c r="T495" i="12"/>
  <c r="R495" i="12"/>
  <c r="P495" i="12"/>
  <c r="BI491" i="12"/>
  <c r="BH491" i="12"/>
  <c r="BG491" i="12"/>
  <c r="BF491" i="12"/>
  <c r="T491" i="12"/>
  <c r="R491" i="12"/>
  <c r="P491" i="12"/>
  <c r="BI487" i="12"/>
  <c r="BH487" i="12"/>
  <c r="BG487" i="12"/>
  <c r="BF487" i="12"/>
  <c r="T487" i="12"/>
  <c r="R487" i="12"/>
  <c r="P487" i="12"/>
  <c r="BI483" i="12"/>
  <c r="BH483" i="12"/>
  <c r="BG483" i="12"/>
  <c r="BF483" i="12"/>
  <c r="T483" i="12"/>
  <c r="R483" i="12"/>
  <c r="P483" i="12"/>
  <c r="BI479" i="12"/>
  <c r="BH479" i="12"/>
  <c r="BG479" i="12"/>
  <c r="BF479" i="12"/>
  <c r="T479" i="12"/>
  <c r="R479" i="12"/>
  <c r="P479" i="12"/>
  <c r="BI475" i="12"/>
  <c r="BH475" i="12"/>
  <c r="BG475" i="12"/>
  <c r="BF475" i="12"/>
  <c r="T475" i="12"/>
  <c r="R475" i="12"/>
  <c r="P475" i="12"/>
  <c r="BI471" i="12"/>
  <c r="BH471" i="12"/>
  <c r="BG471" i="12"/>
  <c r="BF471" i="12"/>
  <c r="T471" i="12"/>
  <c r="R471" i="12"/>
  <c r="P471" i="12"/>
  <c r="BI467" i="12"/>
  <c r="BH467" i="12"/>
  <c r="BG467" i="12"/>
  <c r="BF467" i="12"/>
  <c r="T467" i="12"/>
  <c r="R467" i="12"/>
  <c r="P467" i="12"/>
  <c r="BI463" i="12"/>
  <c r="BH463" i="12"/>
  <c r="BG463" i="12"/>
  <c r="BF463" i="12"/>
  <c r="T463" i="12"/>
  <c r="R463" i="12"/>
  <c r="P463" i="12"/>
  <c r="BI459" i="12"/>
  <c r="BH459" i="12"/>
  <c r="BG459" i="12"/>
  <c r="BF459" i="12"/>
  <c r="T459" i="12"/>
  <c r="R459" i="12"/>
  <c r="P459" i="12"/>
  <c r="BI455" i="12"/>
  <c r="BH455" i="12"/>
  <c r="BG455" i="12"/>
  <c r="BF455" i="12"/>
  <c r="T455" i="12"/>
  <c r="R455" i="12"/>
  <c r="P455" i="12"/>
  <c r="BI451" i="12"/>
  <c r="BH451" i="12"/>
  <c r="BG451" i="12"/>
  <c r="BF451" i="12"/>
  <c r="T451" i="12"/>
  <c r="R451" i="12"/>
  <c r="P451" i="12"/>
  <c r="BI447" i="12"/>
  <c r="BH447" i="12"/>
  <c r="BG447" i="12"/>
  <c r="BF447" i="12"/>
  <c r="T447" i="12"/>
  <c r="R447" i="12"/>
  <c r="P447" i="12"/>
  <c r="BI443" i="12"/>
  <c r="BH443" i="12"/>
  <c r="BG443" i="12"/>
  <c r="BF443" i="12"/>
  <c r="T443" i="12"/>
  <c r="R443" i="12"/>
  <c r="P443" i="12"/>
  <c r="BI439" i="12"/>
  <c r="BH439" i="12"/>
  <c r="BG439" i="12"/>
  <c r="BF439" i="12"/>
  <c r="T439" i="12"/>
  <c r="R439" i="12"/>
  <c r="P439" i="12"/>
  <c r="BI434" i="12"/>
  <c r="BH434" i="12"/>
  <c r="BG434" i="12"/>
  <c r="BF434" i="12"/>
  <c r="T434" i="12"/>
  <c r="R434" i="12"/>
  <c r="P434" i="12"/>
  <c r="BI430" i="12"/>
  <c r="BH430" i="12"/>
  <c r="BG430" i="12"/>
  <c r="BF430" i="12"/>
  <c r="T430" i="12"/>
  <c r="R430" i="12"/>
  <c r="P430" i="12"/>
  <c r="BI426" i="12"/>
  <c r="BH426" i="12"/>
  <c r="BG426" i="12"/>
  <c r="BF426" i="12"/>
  <c r="T426" i="12"/>
  <c r="R426" i="12"/>
  <c r="P426" i="12"/>
  <c r="BI422" i="12"/>
  <c r="BH422" i="12"/>
  <c r="BG422" i="12"/>
  <c r="BF422" i="12"/>
  <c r="T422" i="12"/>
  <c r="R422" i="12"/>
  <c r="P422" i="12"/>
  <c r="BI418" i="12"/>
  <c r="BH418" i="12"/>
  <c r="BG418" i="12"/>
  <c r="BF418" i="12"/>
  <c r="T418" i="12"/>
  <c r="R418" i="12"/>
  <c r="P418" i="12"/>
  <c r="BI414" i="12"/>
  <c r="BH414" i="12"/>
  <c r="BG414" i="12"/>
  <c r="BF414" i="12"/>
  <c r="T414" i="12"/>
  <c r="R414" i="12"/>
  <c r="P414" i="12"/>
  <c r="BI410" i="12"/>
  <c r="BH410" i="12"/>
  <c r="BG410" i="12"/>
  <c r="BF410" i="12"/>
  <c r="T410" i="12"/>
  <c r="R410" i="12"/>
  <c r="P410" i="12"/>
  <c r="BI406" i="12"/>
  <c r="BH406" i="12"/>
  <c r="BG406" i="12"/>
  <c r="BF406" i="12"/>
  <c r="T406" i="12"/>
  <c r="R406" i="12"/>
  <c r="P406" i="12"/>
  <c r="BI402" i="12"/>
  <c r="BH402" i="12"/>
  <c r="BG402" i="12"/>
  <c r="BF402" i="12"/>
  <c r="T402" i="12"/>
  <c r="R402" i="12"/>
  <c r="P402" i="12"/>
  <c r="BI398" i="12"/>
  <c r="BH398" i="12"/>
  <c r="BG398" i="12"/>
  <c r="BF398" i="12"/>
  <c r="T398" i="12"/>
  <c r="R398" i="12"/>
  <c r="P398" i="12"/>
  <c r="BI394" i="12"/>
  <c r="BH394" i="12"/>
  <c r="BG394" i="12"/>
  <c r="BF394" i="12"/>
  <c r="T394" i="12"/>
  <c r="R394" i="12"/>
  <c r="P394" i="12"/>
  <c r="BI390" i="12"/>
  <c r="BH390" i="12"/>
  <c r="BG390" i="12"/>
  <c r="BF390" i="12"/>
  <c r="T390" i="12"/>
  <c r="R390" i="12"/>
  <c r="P390" i="12"/>
  <c r="BI386" i="12"/>
  <c r="BH386" i="12"/>
  <c r="BG386" i="12"/>
  <c r="BF386" i="12"/>
  <c r="T386" i="12"/>
  <c r="R386" i="12"/>
  <c r="P386" i="12"/>
  <c r="BI381" i="12"/>
  <c r="BH381" i="12"/>
  <c r="BG381" i="12"/>
  <c r="BF381" i="12"/>
  <c r="T381" i="12"/>
  <c r="R381" i="12"/>
  <c r="P381" i="12"/>
  <c r="BI376" i="12"/>
  <c r="BH376" i="12"/>
  <c r="BG376" i="12"/>
  <c r="BF376" i="12"/>
  <c r="T376" i="12"/>
  <c r="R376" i="12"/>
  <c r="P376" i="12"/>
  <c r="BI371" i="12"/>
  <c r="BH371" i="12"/>
  <c r="BG371" i="12"/>
  <c r="BF371" i="12"/>
  <c r="T371" i="12"/>
  <c r="R371" i="12"/>
  <c r="P371" i="12"/>
  <c r="BI367" i="12"/>
  <c r="BH367" i="12"/>
  <c r="BG367" i="12"/>
  <c r="BF367" i="12"/>
  <c r="T367" i="12"/>
  <c r="R367" i="12"/>
  <c r="P367" i="12"/>
  <c r="BI363" i="12"/>
  <c r="BH363" i="12"/>
  <c r="BG363" i="12"/>
  <c r="BF363" i="12"/>
  <c r="T363" i="12"/>
  <c r="R363" i="12"/>
  <c r="P363" i="12"/>
  <c r="BI359" i="12"/>
  <c r="BH359" i="12"/>
  <c r="BG359" i="12"/>
  <c r="BF359" i="12"/>
  <c r="T359" i="12"/>
  <c r="R359" i="12"/>
  <c r="P359" i="12"/>
  <c r="BI354" i="12"/>
  <c r="BH354" i="12"/>
  <c r="BG354" i="12"/>
  <c r="BF354" i="12"/>
  <c r="T354" i="12"/>
  <c r="R354" i="12"/>
  <c r="P354" i="12"/>
  <c r="BI349" i="12"/>
  <c r="BH349" i="12"/>
  <c r="BG349" i="12"/>
  <c r="BF349" i="12"/>
  <c r="T349" i="12"/>
  <c r="R349" i="12"/>
  <c r="P349" i="12"/>
  <c r="BI344" i="12"/>
  <c r="BH344" i="12"/>
  <c r="BG344" i="12"/>
  <c r="BF344" i="12"/>
  <c r="T344" i="12"/>
  <c r="R344" i="12"/>
  <c r="P344" i="12"/>
  <c r="BI340" i="12"/>
  <c r="BH340" i="12"/>
  <c r="BG340" i="12"/>
  <c r="BF340" i="12"/>
  <c r="T340" i="12"/>
  <c r="R340" i="12"/>
  <c r="P340" i="12"/>
  <c r="BI336" i="12"/>
  <c r="BH336" i="12"/>
  <c r="BG336" i="12"/>
  <c r="BF336" i="12"/>
  <c r="T336" i="12"/>
  <c r="R336" i="12"/>
  <c r="P336" i="12"/>
  <c r="BI331" i="12"/>
  <c r="BH331" i="12"/>
  <c r="BG331" i="12"/>
  <c r="BF331" i="12"/>
  <c r="T331" i="12"/>
  <c r="R331" i="12"/>
  <c r="P331" i="12"/>
  <c r="BI326" i="12"/>
  <c r="BH326" i="12"/>
  <c r="BG326" i="12"/>
  <c r="BF326" i="12"/>
  <c r="T326" i="12"/>
  <c r="R326" i="12"/>
  <c r="P326" i="12"/>
  <c r="BI322" i="12"/>
  <c r="BH322" i="12"/>
  <c r="BG322" i="12"/>
  <c r="BF322" i="12"/>
  <c r="T322" i="12"/>
  <c r="R322" i="12"/>
  <c r="P322" i="12"/>
  <c r="BI318" i="12"/>
  <c r="BH318" i="12"/>
  <c r="BG318" i="12"/>
  <c r="BF318" i="12"/>
  <c r="T318" i="12"/>
  <c r="R318" i="12"/>
  <c r="P318" i="12"/>
  <c r="BI314" i="12"/>
  <c r="BH314" i="12"/>
  <c r="BG314" i="12"/>
  <c r="BF314" i="12"/>
  <c r="T314" i="12"/>
  <c r="R314" i="12"/>
  <c r="P314" i="12"/>
  <c r="BI309" i="12"/>
  <c r="BH309" i="12"/>
  <c r="BG309" i="12"/>
  <c r="BF309" i="12"/>
  <c r="T309" i="12"/>
  <c r="R309" i="12"/>
  <c r="P309" i="12"/>
  <c r="BI308" i="12"/>
  <c r="BH308" i="12"/>
  <c r="BG308" i="12"/>
  <c r="BF308" i="12"/>
  <c r="T308" i="12"/>
  <c r="R308" i="12"/>
  <c r="P308" i="12"/>
  <c r="BI304" i="12"/>
  <c r="BH304" i="12"/>
  <c r="BG304" i="12"/>
  <c r="BF304" i="12"/>
  <c r="T304" i="12"/>
  <c r="R304" i="12"/>
  <c r="P304" i="12"/>
  <c r="BI300" i="12"/>
  <c r="BH300" i="12"/>
  <c r="BG300" i="12"/>
  <c r="BF300" i="12"/>
  <c r="T300" i="12"/>
  <c r="R300" i="12"/>
  <c r="P300" i="12"/>
  <c r="BI296" i="12"/>
  <c r="BH296" i="12"/>
  <c r="BG296" i="12"/>
  <c r="BF296" i="12"/>
  <c r="T296" i="12"/>
  <c r="R296" i="12"/>
  <c r="P296" i="12"/>
  <c r="BI291" i="12"/>
  <c r="BH291" i="12"/>
  <c r="BG291" i="12"/>
  <c r="BF291" i="12"/>
  <c r="T291" i="12"/>
  <c r="R291" i="12"/>
  <c r="P291" i="12"/>
  <c r="BI287" i="12"/>
  <c r="BH287" i="12"/>
  <c r="BG287" i="12"/>
  <c r="BF287" i="12"/>
  <c r="T287" i="12"/>
  <c r="R287" i="12"/>
  <c r="P287" i="12"/>
  <c r="BI283" i="12"/>
  <c r="BH283" i="12"/>
  <c r="BG283" i="12"/>
  <c r="BF283" i="12"/>
  <c r="T283" i="12"/>
  <c r="R283" i="12"/>
  <c r="P283" i="12"/>
  <c r="BI279" i="12"/>
  <c r="BH279" i="12"/>
  <c r="BG279" i="12"/>
  <c r="BF279" i="12"/>
  <c r="T279" i="12"/>
  <c r="R279" i="12"/>
  <c r="P279" i="12"/>
  <c r="BI275" i="12"/>
  <c r="BH275" i="12"/>
  <c r="BG275" i="12"/>
  <c r="BF275" i="12"/>
  <c r="T275" i="12"/>
  <c r="R275" i="12"/>
  <c r="P275" i="12"/>
  <c r="BI271" i="12"/>
  <c r="BH271" i="12"/>
  <c r="BG271" i="12"/>
  <c r="BF271" i="12"/>
  <c r="T271" i="12"/>
  <c r="R271" i="12"/>
  <c r="P271" i="12"/>
  <c r="BI266" i="12"/>
  <c r="BH266" i="12"/>
  <c r="BG266" i="12"/>
  <c r="BF266" i="12"/>
  <c r="T266" i="12"/>
  <c r="R266" i="12"/>
  <c r="P266" i="12"/>
  <c r="BI262" i="12"/>
  <c r="BH262" i="12"/>
  <c r="BG262" i="12"/>
  <c r="BF262" i="12"/>
  <c r="T262" i="12"/>
  <c r="R262" i="12"/>
  <c r="P262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2" i="12"/>
  <c r="BH232" i="12"/>
  <c r="BG232" i="12"/>
  <c r="BF232" i="12"/>
  <c r="T232" i="12"/>
  <c r="R232" i="12"/>
  <c r="P232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199" i="12"/>
  <c r="BH199" i="12"/>
  <c r="BG199" i="12"/>
  <c r="BF199" i="12"/>
  <c r="T199" i="12"/>
  <c r="R199" i="12"/>
  <c r="P199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3" i="12"/>
  <c r="BH183" i="12"/>
  <c r="BG183" i="12"/>
  <c r="BF183" i="12"/>
  <c r="T183" i="12"/>
  <c r="R183" i="12"/>
  <c r="P183" i="12"/>
  <c r="BI179" i="12"/>
  <c r="BH179" i="12"/>
  <c r="BG179" i="12"/>
  <c r="BF179" i="12"/>
  <c r="T179" i="12"/>
  <c r="R179" i="12"/>
  <c r="P179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57" i="12"/>
  <c r="BH157" i="12"/>
  <c r="BG157" i="12"/>
  <c r="BF157" i="12"/>
  <c r="T157" i="12"/>
  <c r="R157" i="12"/>
  <c r="P157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J124" i="12"/>
  <c r="F123" i="12"/>
  <c r="F121" i="12"/>
  <c r="E119" i="12"/>
  <c r="J94" i="12"/>
  <c r="F93" i="12"/>
  <c r="F91" i="12"/>
  <c r="E89" i="12"/>
  <c r="J23" i="12"/>
  <c r="E23" i="12"/>
  <c r="J93" i="12"/>
  <c r="J22" i="12"/>
  <c r="J20" i="12"/>
  <c r="E20" i="12"/>
  <c r="F124" i="12" s="1"/>
  <c r="J19" i="12"/>
  <c r="J14" i="12"/>
  <c r="J91" i="12" s="1"/>
  <c r="E7" i="12"/>
  <c r="E85" i="12" s="1"/>
  <c r="J39" i="11"/>
  <c r="J38" i="11"/>
  <c r="AY105" i="1"/>
  <c r="J37" i="11"/>
  <c r="AX105" i="1"/>
  <c r="BI361" i="11"/>
  <c r="BH361" i="11"/>
  <c r="BG361" i="11"/>
  <c r="BF361" i="11"/>
  <c r="T361" i="11"/>
  <c r="R361" i="11"/>
  <c r="P361" i="11"/>
  <c r="BI360" i="11"/>
  <c r="BH360" i="11"/>
  <c r="BG360" i="11"/>
  <c r="BF360" i="11"/>
  <c r="T360" i="11"/>
  <c r="R360" i="11"/>
  <c r="P360" i="11"/>
  <c r="BI357" i="11"/>
  <c r="BH357" i="11"/>
  <c r="BG357" i="11"/>
  <c r="BF357" i="11"/>
  <c r="T357" i="11"/>
  <c r="R357" i="11"/>
  <c r="P357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8" i="11"/>
  <c r="BH348" i="11"/>
  <c r="BG348" i="11"/>
  <c r="BF348" i="11"/>
  <c r="T348" i="11"/>
  <c r="R348" i="11"/>
  <c r="P348" i="11"/>
  <c r="BI345" i="11"/>
  <c r="BH345" i="11"/>
  <c r="BG345" i="11"/>
  <c r="BF345" i="11"/>
  <c r="T345" i="11"/>
  <c r="R345" i="11"/>
  <c r="P345" i="11"/>
  <c r="BI342" i="11"/>
  <c r="BH342" i="11"/>
  <c r="BG342" i="11"/>
  <c r="BF342" i="11"/>
  <c r="T342" i="11"/>
  <c r="R342" i="11"/>
  <c r="P342" i="11"/>
  <c r="BI338" i="11"/>
  <c r="BH338" i="11"/>
  <c r="BG338" i="11"/>
  <c r="BF338" i="11"/>
  <c r="T338" i="11"/>
  <c r="R338" i="11"/>
  <c r="P338" i="11"/>
  <c r="BI334" i="11"/>
  <c r="BH334" i="11"/>
  <c r="BG334" i="11"/>
  <c r="BF334" i="11"/>
  <c r="T334" i="11"/>
  <c r="R334" i="11"/>
  <c r="P334" i="11"/>
  <c r="BI326" i="11"/>
  <c r="BH326" i="11"/>
  <c r="BG326" i="11"/>
  <c r="BF326" i="11"/>
  <c r="T326" i="11"/>
  <c r="R326" i="11"/>
  <c r="P326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6" i="11"/>
  <c r="BH316" i="11"/>
  <c r="BG316" i="11"/>
  <c r="BF316" i="11"/>
  <c r="T316" i="11"/>
  <c r="R316" i="11"/>
  <c r="P316" i="11"/>
  <c r="BI311" i="11"/>
  <c r="BH311" i="11"/>
  <c r="BG311" i="11"/>
  <c r="BF311" i="11"/>
  <c r="T311" i="11"/>
  <c r="R311" i="11"/>
  <c r="P311" i="11"/>
  <c r="BI310" i="11"/>
  <c r="BH310" i="11"/>
  <c r="BG310" i="11"/>
  <c r="BF310" i="11"/>
  <c r="T310" i="11"/>
  <c r="R310" i="11"/>
  <c r="P310" i="11"/>
  <c r="BI309" i="11"/>
  <c r="BH309" i="11"/>
  <c r="BG309" i="11"/>
  <c r="BF309" i="11"/>
  <c r="T309" i="11"/>
  <c r="R309" i="11"/>
  <c r="P309" i="11"/>
  <c r="BI303" i="11"/>
  <c r="BH303" i="11"/>
  <c r="BG303" i="11"/>
  <c r="BF303" i="11"/>
  <c r="T303" i="11"/>
  <c r="R303" i="11"/>
  <c r="P303" i="11"/>
  <c r="BI300" i="11"/>
  <c r="BH300" i="11"/>
  <c r="BG300" i="11"/>
  <c r="BF300" i="11"/>
  <c r="T300" i="11"/>
  <c r="R300" i="11"/>
  <c r="P300" i="11"/>
  <c r="BI297" i="11"/>
  <c r="BH297" i="11"/>
  <c r="BG297" i="11"/>
  <c r="BF297" i="11"/>
  <c r="T297" i="11"/>
  <c r="R297" i="11"/>
  <c r="P297" i="11"/>
  <c r="BI294" i="11"/>
  <c r="BH294" i="11"/>
  <c r="BG294" i="11"/>
  <c r="BF294" i="11"/>
  <c r="T294" i="11"/>
  <c r="R294" i="11"/>
  <c r="P294" i="11"/>
  <c r="BI291" i="11"/>
  <c r="BH291" i="11"/>
  <c r="BG291" i="11"/>
  <c r="BF291" i="11"/>
  <c r="T291" i="11"/>
  <c r="R291" i="11"/>
  <c r="P291" i="1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2" i="11"/>
  <c r="BH282" i="11"/>
  <c r="BG282" i="11"/>
  <c r="BF282" i="11"/>
  <c r="T282" i="11"/>
  <c r="R282" i="11"/>
  <c r="P282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1" i="11"/>
  <c r="BH261" i="11"/>
  <c r="BG261" i="11"/>
  <c r="BF261" i="11"/>
  <c r="T261" i="11"/>
  <c r="R261" i="11"/>
  <c r="P261" i="11"/>
  <c r="BI257" i="11"/>
  <c r="BH257" i="11"/>
  <c r="BG257" i="11"/>
  <c r="BF257" i="11"/>
  <c r="T257" i="11"/>
  <c r="R257" i="11"/>
  <c r="P257" i="11"/>
  <c r="BI253" i="11"/>
  <c r="BH253" i="11"/>
  <c r="BG253" i="11"/>
  <c r="BF253" i="11"/>
  <c r="T253" i="11"/>
  <c r="R253" i="11"/>
  <c r="P253" i="11"/>
  <c r="BI249" i="11"/>
  <c r="BH249" i="11"/>
  <c r="BG249" i="11"/>
  <c r="BF249" i="11"/>
  <c r="T249" i="11"/>
  <c r="R249" i="11"/>
  <c r="P249" i="11"/>
  <c r="BI245" i="11"/>
  <c r="BH245" i="11"/>
  <c r="BG245" i="11"/>
  <c r="BF245" i="11"/>
  <c r="T245" i="11"/>
  <c r="R245" i="11"/>
  <c r="P245" i="11"/>
  <c r="BI241" i="11"/>
  <c r="BH241" i="11"/>
  <c r="BG241" i="11"/>
  <c r="BF241" i="11"/>
  <c r="T241" i="11"/>
  <c r="R241" i="11"/>
  <c r="P241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2" i="11"/>
  <c r="BH222" i="11"/>
  <c r="BG222" i="11"/>
  <c r="BF222" i="11"/>
  <c r="T222" i="11"/>
  <c r="R222" i="11"/>
  <c r="P222" i="11"/>
  <c r="BI218" i="11"/>
  <c r="BH218" i="11"/>
  <c r="BG218" i="11"/>
  <c r="BF218" i="11"/>
  <c r="T218" i="11"/>
  <c r="R218" i="11"/>
  <c r="P218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01" i="11"/>
  <c r="BH201" i="11"/>
  <c r="BG201" i="11"/>
  <c r="BF201" i="11"/>
  <c r="T201" i="11"/>
  <c r="T200" i="11" s="1"/>
  <c r="R201" i="11"/>
  <c r="R200" i="11" s="1"/>
  <c r="P201" i="11"/>
  <c r="P200" i="11" s="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T176" i="11" s="1"/>
  <c r="R177" i="11"/>
  <c r="R176" i="11" s="1"/>
  <c r="P177" i="11"/>
  <c r="P176" i="11" s="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J129" i="11"/>
  <c r="F128" i="11"/>
  <c r="F126" i="11"/>
  <c r="E124" i="11"/>
  <c r="J94" i="11"/>
  <c r="F93" i="11"/>
  <c r="F91" i="11"/>
  <c r="E89" i="11"/>
  <c r="J23" i="11"/>
  <c r="E23" i="11"/>
  <c r="J128" i="11"/>
  <c r="J22" i="11"/>
  <c r="J20" i="11"/>
  <c r="E20" i="11"/>
  <c r="F94" i="11" s="1"/>
  <c r="J19" i="11"/>
  <c r="J14" i="11"/>
  <c r="J126" i="11" s="1"/>
  <c r="E7" i="11"/>
  <c r="E85" i="11" s="1"/>
  <c r="J39" i="10"/>
  <c r="J38" i="10"/>
  <c r="AY104" i="1"/>
  <c r="J37" i="10"/>
  <c r="AX104" i="1"/>
  <c r="BI625" i="10"/>
  <c r="BH625" i="10"/>
  <c r="BG625" i="10"/>
  <c r="BF625" i="10"/>
  <c r="T625" i="10"/>
  <c r="R625" i="10"/>
  <c r="P625" i="10"/>
  <c r="BI624" i="10"/>
  <c r="BH624" i="10"/>
  <c r="BG624" i="10"/>
  <c r="BF624" i="10"/>
  <c r="T624" i="10"/>
  <c r="R624" i="10"/>
  <c r="P624" i="10"/>
  <c r="BI621" i="10"/>
  <c r="BH621" i="10"/>
  <c r="BG621" i="10"/>
  <c r="BF621" i="10"/>
  <c r="T621" i="10"/>
  <c r="R621" i="10"/>
  <c r="P621" i="10"/>
  <c r="BI616" i="10"/>
  <c r="BH616" i="10"/>
  <c r="BG616" i="10"/>
  <c r="BF616" i="10"/>
  <c r="T616" i="10"/>
  <c r="R616" i="10"/>
  <c r="P616" i="10"/>
  <c r="BI611" i="10"/>
  <c r="BH611" i="10"/>
  <c r="BG611" i="10"/>
  <c r="BF611" i="10"/>
  <c r="T611" i="10"/>
  <c r="R611" i="10"/>
  <c r="P611" i="10"/>
  <c r="BI606" i="10"/>
  <c r="BH606" i="10"/>
  <c r="BG606" i="10"/>
  <c r="BF606" i="10"/>
  <c r="T606" i="10"/>
  <c r="R606" i="10"/>
  <c r="P606" i="10"/>
  <c r="BI601" i="10"/>
  <c r="BH601" i="10"/>
  <c r="BG601" i="10"/>
  <c r="BF601" i="10"/>
  <c r="T601" i="10"/>
  <c r="R601" i="10"/>
  <c r="P601" i="10"/>
  <c r="BI594" i="10"/>
  <c r="BH594" i="10"/>
  <c r="BG594" i="10"/>
  <c r="BF594" i="10"/>
  <c r="T594" i="10"/>
  <c r="R594" i="10"/>
  <c r="P594" i="10"/>
  <c r="BI584" i="10"/>
  <c r="BH584" i="10"/>
  <c r="BG584" i="10"/>
  <c r="BF584" i="10"/>
  <c r="T584" i="10"/>
  <c r="R584" i="10"/>
  <c r="P584" i="10"/>
  <c r="BI580" i="10"/>
  <c r="BH580" i="10"/>
  <c r="BG580" i="10"/>
  <c r="BF580" i="10"/>
  <c r="T580" i="10"/>
  <c r="R580" i="10"/>
  <c r="P580" i="10"/>
  <c r="BI574" i="10"/>
  <c r="BH574" i="10"/>
  <c r="BG574" i="10"/>
  <c r="BF574" i="10"/>
  <c r="T574" i="10"/>
  <c r="R574" i="10"/>
  <c r="P574" i="10"/>
  <c r="BI570" i="10"/>
  <c r="BH570" i="10"/>
  <c r="BG570" i="10"/>
  <c r="BF570" i="10"/>
  <c r="T570" i="10"/>
  <c r="R570" i="10"/>
  <c r="P570" i="10"/>
  <c r="BI566" i="10"/>
  <c r="BH566" i="10"/>
  <c r="BG566" i="10"/>
  <c r="BF566" i="10"/>
  <c r="T566" i="10"/>
  <c r="R566" i="10"/>
  <c r="P566" i="10"/>
  <c r="BI565" i="10"/>
  <c r="BH565" i="10"/>
  <c r="BG565" i="10"/>
  <c r="BF565" i="10"/>
  <c r="T565" i="10"/>
  <c r="R565" i="10"/>
  <c r="P565" i="10"/>
  <c r="BI560" i="10"/>
  <c r="BH560" i="10"/>
  <c r="BG560" i="10"/>
  <c r="BF560" i="10"/>
  <c r="T560" i="10"/>
  <c r="R560" i="10"/>
  <c r="P560" i="10"/>
  <c r="BI552" i="10"/>
  <c r="BH552" i="10"/>
  <c r="BG552" i="10"/>
  <c r="BF552" i="10"/>
  <c r="T552" i="10"/>
  <c r="R552" i="10"/>
  <c r="P552" i="10"/>
  <c r="BI551" i="10"/>
  <c r="BH551" i="10"/>
  <c r="BG551" i="10"/>
  <c r="BF551" i="10"/>
  <c r="T551" i="10"/>
  <c r="R551" i="10"/>
  <c r="P551" i="10"/>
  <c r="BI545" i="10"/>
  <c r="BH545" i="10"/>
  <c r="BG545" i="10"/>
  <c r="BF545" i="10"/>
  <c r="T545" i="10"/>
  <c r="R545" i="10"/>
  <c r="P545" i="10"/>
  <c r="BI540" i="10"/>
  <c r="BH540" i="10"/>
  <c r="BG540" i="10"/>
  <c r="BF540" i="10"/>
  <c r="T540" i="10"/>
  <c r="R540" i="10"/>
  <c r="P540" i="10"/>
  <c r="BI535" i="10"/>
  <c r="BH535" i="10"/>
  <c r="BG535" i="10"/>
  <c r="BF535" i="10"/>
  <c r="T535" i="10"/>
  <c r="R535" i="10"/>
  <c r="P535" i="10"/>
  <c r="BI528" i="10"/>
  <c r="BH528" i="10"/>
  <c r="BG528" i="10"/>
  <c r="BF528" i="10"/>
  <c r="T528" i="10"/>
  <c r="R528" i="10"/>
  <c r="P528" i="10"/>
  <c r="BI521" i="10"/>
  <c r="BH521" i="10"/>
  <c r="BG521" i="10"/>
  <c r="BF521" i="10"/>
  <c r="T521" i="10"/>
  <c r="R521" i="10"/>
  <c r="P521" i="10"/>
  <c r="BI516" i="10"/>
  <c r="BH516" i="10"/>
  <c r="BG516" i="10"/>
  <c r="BF516" i="10"/>
  <c r="T516" i="10"/>
  <c r="R516" i="10"/>
  <c r="P516" i="10"/>
  <c r="BI509" i="10"/>
  <c r="BH509" i="10"/>
  <c r="BG509" i="10"/>
  <c r="BF509" i="10"/>
  <c r="T509" i="10"/>
  <c r="R509" i="10"/>
  <c r="P509" i="10"/>
  <c r="BI501" i="10"/>
  <c r="BH501" i="10"/>
  <c r="BG501" i="10"/>
  <c r="BF501" i="10"/>
  <c r="T501" i="10"/>
  <c r="R501" i="10"/>
  <c r="P501" i="10"/>
  <c r="BI493" i="10"/>
  <c r="BH493" i="10"/>
  <c r="BG493" i="10"/>
  <c r="BF493" i="10"/>
  <c r="T493" i="10"/>
  <c r="R493" i="10"/>
  <c r="P493" i="10"/>
  <c r="BI485" i="10"/>
  <c r="BH485" i="10"/>
  <c r="BG485" i="10"/>
  <c r="BF485" i="10"/>
  <c r="T485" i="10"/>
  <c r="R485" i="10"/>
  <c r="P485" i="10"/>
  <c r="BI479" i="10"/>
  <c r="BH479" i="10"/>
  <c r="BG479" i="10"/>
  <c r="BF479" i="10"/>
  <c r="T479" i="10"/>
  <c r="R479" i="10"/>
  <c r="P479" i="10"/>
  <c r="BI470" i="10"/>
  <c r="BH470" i="10"/>
  <c r="BG470" i="10"/>
  <c r="BF470" i="10"/>
  <c r="T470" i="10"/>
  <c r="R470" i="10"/>
  <c r="P470" i="10"/>
  <c r="BI465" i="10"/>
  <c r="BH465" i="10"/>
  <c r="BG465" i="10"/>
  <c r="BF465" i="10"/>
  <c r="T465" i="10"/>
  <c r="R465" i="10"/>
  <c r="P465" i="10"/>
  <c r="BI464" i="10"/>
  <c r="BH464" i="10"/>
  <c r="BG464" i="10"/>
  <c r="BF464" i="10"/>
  <c r="T464" i="10"/>
  <c r="R464" i="10"/>
  <c r="P464" i="10"/>
  <c r="BI463" i="10"/>
  <c r="BH463" i="10"/>
  <c r="BG463" i="10"/>
  <c r="BF463" i="10"/>
  <c r="T463" i="10"/>
  <c r="R463" i="10"/>
  <c r="P463" i="10"/>
  <c r="BI462" i="10"/>
  <c r="BH462" i="10"/>
  <c r="BG462" i="10"/>
  <c r="BF462" i="10"/>
  <c r="T462" i="10"/>
  <c r="R462" i="10"/>
  <c r="P462" i="10"/>
  <c r="BI456" i="10"/>
  <c r="BH456" i="10"/>
  <c r="BG456" i="10"/>
  <c r="BF456" i="10"/>
  <c r="T456" i="10"/>
  <c r="R456" i="10"/>
  <c r="P456" i="10"/>
  <c r="BI455" i="10"/>
  <c r="BH455" i="10"/>
  <c r="BG455" i="10"/>
  <c r="BF455" i="10"/>
  <c r="T455" i="10"/>
  <c r="R455" i="10"/>
  <c r="P455" i="10"/>
  <c r="BI454" i="10"/>
  <c r="BH454" i="10"/>
  <c r="BG454" i="10"/>
  <c r="BF454" i="10"/>
  <c r="T454" i="10"/>
  <c r="R454" i="10"/>
  <c r="P454" i="10"/>
  <c r="BI451" i="10"/>
  <c r="BH451" i="10"/>
  <c r="BG451" i="10"/>
  <c r="BF451" i="10"/>
  <c r="T451" i="10"/>
  <c r="R451" i="10"/>
  <c r="P451" i="10"/>
  <c r="BI447" i="10"/>
  <c r="BH447" i="10"/>
  <c r="BG447" i="10"/>
  <c r="BF447" i="10"/>
  <c r="T447" i="10"/>
  <c r="R447" i="10"/>
  <c r="P447" i="10"/>
  <c r="BI444" i="10"/>
  <c r="BH444" i="10"/>
  <c r="BG444" i="10"/>
  <c r="BF444" i="10"/>
  <c r="T444" i="10"/>
  <c r="R444" i="10"/>
  <c r="P444" i="10"/>
  <c r="BI441" i="10"/>
  <c r="BH441" i="10"/>
  <c r="BG441" i="10"/>
  <c r="BF441" i="10"/>
  <c r="T441" i="10"/>
  <c r="R441" i="10"/>
  <c r="P441" i="10"/>
  <c r="BI438" i="10"/>
  <c r="BH438" i="10"/>
  <c r="BG438" i="10"/>
  <c r="BF438" i="10"/>
  <c r="T438" i="10"/>
  <c r="R438" i="10"/>
  <c r="P438" i="10"/>
  <c r="BI435" i="10"/>
  <c r="BH435" i="10"/>
  <c r="BG435" i="10"/>
  <c r="BF435" i="10"/>
  <c r="T435" i="10"/>
  <c r="R435" i="10"/>
  <c r="P435" i="10"/>
  <c r="BI432" i="10"/>
  <c r="BH432" i="10"/>
  <c r="BG432" i="10"/>
  <c r="BF432" i="10"/>
  <c r="T432" i="10"/>
  <c r="R432" i="10"/>
  <c r="P432" i="10"/>
  <c r="BI429" i="10"/>
  <c r="BH429" i="10"/>
  <c r="BG429" i="10"/>
  <c r="BF429" i="10"/>
  <c r="T429" i="10"/>
  <c r="R429" i="10"/>
  <c r="P429" i="10"/>
  <c r="BI426" i="10"/>
  <c r="BH426" i="10"/>
  <c r="BG426" i="10"/>
  <c r="BF426" i="10"/>
  <c r="T426" i="10"/>
  <c r="R426" i="10"/>
  <c r="P426" i="10"/>
  <c r="BI425" i="10"/>
  <c r="BH425" i="10"/>
  <c r="BG425" i="10"/>
  <c r="BF425" i="10"/>
  <c r="T425" i="10"/>
  <c r="R425" i="10"/>
  <c r="P425" i="10"/>
  <c r="BI424" i="10"/>
  <c r="BH424" i="10"/>
  <c r="BG424" i="10"/>
  <c r="BF424" i="10"/>
  <c r="T424" i="10"/>
  <c r="R424" i="10"/>
  <c r="P424" i="10"/>
  <c r="BI423" i="10"/>
  <c r="BH423" i="10"/>
  <c r="BG423" i="10"/>
  <c r="BF423" i="10"/>
  <c r="T423" i="10"/>
  <c r="R423" i="10"/>
  <c r="P423" i="10"/>
  <c r="BI422" i="10"/>
  <c r="BH422" i="10"/>
  <c r="BG422" i="10"/>
  <c r="BF422" i="10"/>
  <c r="T422" i="10"/>
  <c r="R422" i="10"/>
  <c r="P422" i="10"/>
  <c r="BI421" i="10"/>
  <c r="BH421" i="10"/>
  <c r="BG421" i="10"/>
  <c r="BF421" i="10"/>
  <c r="T421" i="10"/>
  <c r="R421" i="10"/>
  <c r="P421" i="10"/>
  <c r="BI418" i="10"/>
  <c r="BH418" i="10"/>
  <c r="BG418" i="10"/>
  <c r="BF418" i="10"/>
  <c r="T418" i="10"/>
  <c r="R418" i="10"/>
  <c r="P418" i="10"/>
  <c r="BI415" i="10"/>
  <c r="BH415" i="10"/>
  <c r="BG415" i="10"/>
  <c r="BF415" i="10"/>
  <c r="T415" i="10"/>
  <c r="R415" i="10"/>
  <c r="P415" i="10"/>
  <c r="BI412" i="10"/>
  <c r="BH412" i="10"/>
  <c r="BG412" i="10"/>
  <c r="BF412" i="10"/>
  <c r="T412" i="10"/>
  <c r="R412" i="10"/>
  <c r="P412" i="10"/>
  <c r="BI409" i="10"/>
  <c r="BH409" i="10"/>
  <c r="BG409" i="10"/>
  <c r="BF409" i="10"/>
  <c r="T409" i="10"/>
  <c r="R409" i="10"/>
  <c r="P409" i="10"/>
  <c r="BI406" i="10"/>
  <c r="BH406" i="10"/>
  <c r="BG406" i="10"/>
  <c r="BF406" i="10"/>
  <c r="T406" i="10"/>
  <c r="R406" i="10"/>
  <c r="P406" i="10"/>
  <c r="BI403" i="10"/>
  <c r="BH403" i="10"/>
  <c r="BG403" i="10"/>
  <c r="BF403" i="10"/>
  <c r="T403" i="10"/>
  <c r="R403" i="10"/>
  <c r="P403" i="10"/>
  <c r="BI399" i="10"/>
  <c r="BH399" i="10"/>
  <c r="BG399" i="10"/>
  <c r="BF399" i="10"/>
  <c r="T399" i="10"/>
  <c r="R399" i="10"/>
  <c r="P399" i="10"/>
  <c r="BI395" i="10"/>
  <c r="BH395" i="10"/>
  <c r="BG395" i="10"/>
  <c r="BF395" i="10"/>
  <c r="T395" i="10"/>
  <c r="R395" i="10"/>
  <c r="P395" i="10"/>
  <c r="BI390" i="10"/>
  <c r="BH390" i="10"/>
  <c r="BG390" i="10"/>
  <c r="BF390" i="10"/>
  <c r="T390" i="10"/>
  <c r="R390" i="10"/>
  <c r="P390" i="10"/>
  <c r="BI384" i="10"/>
  <c r="BH384" i="10"/>
  <c r="BG384" i="10"/>
  <c r="BF384" i="10"/>
  <c r="T384" i="10"/>
  <c r="R384" i="10"/>
  <c r="P384" i="10"/>
  <c r="BI379" i="10"/>
  <c r="BH379" i="10"/>
  <c r="BG379" i="10"/>
  <c r="BF379" i="10"/>
  <c r="T379" i="10"/>
  <c r="R379" i="10"/>
  <c r="P379" i="10"/>
  <c r="BI374" i="10"/>
  <c r="BH374" i="10"/>
  <c r="BG374" i="10"/>
  <c r="BF374" i="10"/>
  <c r="T374" i="10"/>
  <c r="R374" i="10"/>
  <c r="P374" i="10"/>
  <c r="BI369" i="10"/>
  <c r="BH369" i="10"/>
  <c r="BG369" i="10"/>
  <c r="BF369" i="10"/>
  <c r="T369" i="10"/>
  <c r="R369" i="10"/>
  <c r="P369" i="10"/>
  <c r="BI364" i="10"/>
  <c r="BH364" i="10"/>
  <c r="BG364" i="10"/>
  <c r="BF364" i="10"/>
  <c r="T364" i="10"/>
  <c r="R364" i="10"/>
  <c r="P364" i="10"/>
  <c r="BI359" i="10"/>
  <c r="BH359" i="10"/>
  <c r="BG359" i="10"/>
  <c r="BF359" i="10"/>
  <c r="T359" i="10"/>
  <c r="R359" i="10"/>
  <c r="P359" i="10"/>
  <c r="BI354" i="10"/>
  <c r="BH354" i="10"/>
  <c r="BG354" i="10"/>
  <c r="BF354" i="10"/>
  <c r="T354" i="10"/>
  <c r="R354" i="10"/>
  <c r="P354" i="10"/>
  <c r="BI349" i="10"/>
  <c r="BH349" i="10"/>
  <c r="BG349" i="10"/>
  <c r="BF349" i="10"/>
  <c r="T349" i="10"/>
  <c r="R349" i="10"/>
  <c r="P349" i="10"/>
  <c r="BI343" i="10"/>
  <c r="BH343" i="10"/>
  <c r="BG343" i="10"/>
  <c r="BF343" i="10"/>
  <c r="T343" i="10"/>
  <c r="R343" i="10"/>
  <c r="P343" i="10"/>
  <c r="BI337" i="10"/>
  <c r="BH337" i="10"/>
  <c r="BG337" i="10"/>
  <c r="BF337" i="10"/>
  <c r="T337" i="10"/>
  <c r="R337" i="10"/>
  <c r="P337" i="10"/>
  <c r="BI331" i="10"/>
  <c r="BH331" i="10"/>
  <c r="BG331" i="10"/>
  <c r="BF331" i="10"/>
  <c r="T331" i="10"/>
  <c r="R331" i="10"/>
  <c r="P331" i="10"/>
  <c r="BI326" i="10"/>
  <c r="BH326" i="10"/>
  <c r="BG326" i="10"/>
  <c r="BF326" i="10"/>
  <c r="T326" i="10"/>
  <c r="R326" i="10"/>
  <c r="P326" i="10"/>
  <c r="BI321" i="10"/>
  <c r="BH321" i="10"/>
  <c r="BG321" i="10"/>
  <c r="BF321" i="10"/>
  <c r="T321" i="10"/>
  <c r="R321" i="10"/>
  <c r="P321" i="10"/>
  <c r="BI320" i="10"/>
  <c r="BH320" i="10"/>
  <c r="BG320" i="10"/>
  <c r="BF320" i="10"/>
  <c r="T320" i="10"/>
  <c r="R320" i="10"/>
  <c r="P320" i="10"/>
  <c r="BI319" i="10"/>
  <c r="BH319" i="10"/>
  <c r="BG319" i="10"/>
  <c r="BF319" i="10"/>
  <c r="T319" i="10"/>
  <c r="R319" i="10"/>
  <c r="P319" i="10"/>
  <c r="BI318" i="10"/>
  <c r="BH318" i="10"/>
  <c r="BG318" i="10"/>
  <c r="BF318" i="10"/>
  <c r="T318" i="10"/>
  <c r="R318" i="10"/>
  <c r="P318" i="10"/>
  <c r="BI315" i="10"/>
  <c r="BH315" i="10"/>
  <c r="BG315" i="10"/>
  <c r="BF315" i="10"/>
  <c r="T315" i="10"/>
  <c r="R315" i="10"/>
  <c r="P315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300" i="10"/>
  <c r="BH300" i="10"/>
  <c r="BG300" i="10"/>
  <c r="BF300" i="10"/>
  <c r="T300" i="10"/>
  <c r="R300" i="10"/>
  <c r="P300" i="10"/>
  <c r="BI297" i="10"/>
  <c r="BH297" i="10"/>
  <c r="BG297" i="10"/>
  <c r="BF297" i="10"/>
  <c r="T297" i="10"/>
  <c r="R297" i="10"/>
  <c r="P297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7" i="10"/>
  <c r="BH267" i="10"/>
  <c r="BG267" i="10"/>
  <c r="BF267" i="10"/>
  <c r="T267" i="10"/>
  <c r="R267" i="10"/>
  <c r="P267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R259" i="10"/>
  <c r="P259" i="10"/>
  <c r="BI255" i="10"/>
  <c r="BH255" i="10"/>
  <c r="BG255" i="10"/>
  <c r="BF255" i="10"/>
  <c r="T255" i="10"/>
  <c r="R255" i="10"/>
  <c r="P255" i="10"/>
  <c r="BI251" i="10"/>
  <c r="BH251" i="10"/>
  <c r="BG251" i="10"/>
  <c r="BF251" i="10"/>
  <c r="T251" i="10"/>
  <c r="R251" i="10"/>
  <c r="P251" i="10"/>
  <c r="BI247" i="10"/>
  <c r="BH247" i="10"/>
  <c r="BG247" i="10"/>
  <c r="BF247" i="10"/>
  <c r="T247" i="10"/>
  <c r="R247" i="10"/>
  <c r="P247" i="10"/>
  <c r="BI243" i="10"/>
  <c r="BH243" i="10"/>
  <c r="BG243" i="10"/>
  <c r="BF243" i="10"/>
  <c r="T243" i="10"/>
  <c r="R243" i="10"/>
  <c r="P243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1" i="10"/>
  <c r="BH231" i="10"/>
  <c r="BG231" i="10"/>
  <c r="BF231" i="10"/>
  <c r="T231" i="10"/>
  <c r="R231" i="10"/>
  <c r="P231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R222" i="10"/>
  <c r="P222" i="10"/>
  <c r="BI218" i="10"/>
  <c r="BH218" i="10"/>
  <c r="BG218" i="10"/>
  <c r="BF218" i="10"/>
  <c r="T218" i="10"/>
  <c r="R218" i="10"/>
  <c r="P218" i="10"/>
  <c r="BI214" i="10"/>
  <c r="BH214" i="10"/>
  <c r="BG214" i="10"/>
  <c r="BF214" i="10"/>
  <c r="T214" i="10"/>
  <c r="R214" i="10"/>
  <c r="P214" i="10"/>
  <c r="BI210" i="10"/>
  <c r="BH210" i="10"/>
  <c r="BG210" i="10"/>
  <c r="BF210" i="10"/>
  <c r="T210" i="10"/>
  <c r="R210" i="10"/>
  <c r="P210" i="10"/>
  <c r="BI206" i="10"/>
  <c r="BH206" i="10"/>
  <c r="BG206" i="10"/>
  <c r="BF206" i="10"/>
  <c r="T206" i="10"/>
  <c r="R206" i="10"/>
  <c r="P206" i="10"/>
  <c r="BI201" i="10"/>
  <c r="BH201" i="10"/>
  <c r="BG201" i="10"/>
  <c r="BF201" i="10"/>
  <c r="T201" i="10"/>
  <c r="R201" i="10"/>
  <c r="P201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87" i="10"/>
  <c r="BH187" i="10"/>
  <c r="BG187" i="10"/>
  <c r="BF187" i="10"/>
  <c r="T187" i="10"/>
  <c r="R187" i="10"/>
  <c r="P187" i="10"/>
  <c r="BI182" i="10"/>
  <c r="BH182" i="10"/>
  <c r="BG182" i="10"/>
  <c r="BF182" i="10"/>
  <c r="T182" i="10"/>
  <c r="T181" i="10"/>
  <c r="R182" i="10"/>
  <c r="R181" i="10"/>
  <c r="P182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3" i="10"/>
  <c r="BH143" i="10"/>
  <c r="BG143" i="10"/>
  <c r="BF143" i="10"/>
  <c r="T143" i="10"/>
  <c r="R143" i="10"/>
  <c r="P143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J126" i="10"/>
  <c r="F125" i="10"/>
  <c r="F123" i="10"/>
  <c r="E121" i="10"/>
  <c r="J94" i="10"/>
  <c r="F93" i="10"/>
  <c r="F91" i="10"/>
  <c r="E89" i="10"/>
  <c r="J23" i="10"/>
  <c r="E23" i="10"/>
  <c r="J93" i="10" s="1"/>
  <c r="J22" i="10"/>
  <c r="J20" i="10"/>
  <c r="E20" i="10"/>
  <c r="F126" i="10" s="1"/>
  <c r="J19" i="10"/>
  <c r="J14" i="10"/>
  <c r="J123" i="10"/>
  <c r="E7" i="10"/>
  <c r="E117" i="10"/>
  <c r="J39" i="9"/>
  <c r="J38" i="9"/>
  <c r="AY103" i="1" s="1"/>
  <c r="J37" i="9"/>
  <c r="AX103" i="1" s="1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47" i="9"/>
  <c r="BH347" i="9"/>
  <c r="BG347" i="9"/>
  <c r="BF347" i="9"/>
  <c r="T347" i="9"/>
  <c r="R347" i="9"/>
  <c r="P347" i="9"/>
  <c r="BI342" i="9"/>
  <c r="BH342" i="9"/>
  <c r="BG342" i="9"/>
  <c r="BF342" i="9"/>
  <c r="T342" i="9"/>
  <c r="R342" i="9"/>
  <c r="P342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1" i="9"/>
  <c r="BH331" i="9"/>
  <c r="BG331" i="9"/>
  <c r="BF331" i="9"/>
  <c r="T331" i="9"/>
  <c r="R331" i="9"/>
  <c r="P331" i="9"/>
  <c r="BI326" i="9"/>
  <c r="BH326" i="9"/>
  <c r="BG326" i="9"/>
  <c r="BF326" i="9"/>
  <c r="T326" i="9"/>
  <c r="R326" i="9"/>
  <c r="P326" i="9"/>
  <c r="BI320" i="9"/>
  <c r="BH320" i="9"/>
  <c r="BG320" i="9"/>
  <c r="BF320" i="9"/>
  <c r="T320" i="9"/>
  <c r="R320" i="9"/>
  <c r="P320" i="9"/>
  <c r="BI315" i="9"/>
  <c r="BH315" i="9"/>
  <c r="BG315" i="9"/>
  <c r="BF315" i="9"/>
  <c r="T315" i="9"/>
  <c r="R315" i="9"/>
  <c r="P315" i="9"/>
  <c r="BI309" i="9"/>
  <c r="BH309" i="9"/>
  <c r="BG309" i="9"/>
  <c r="BF309" i="9"/>
  <c r="T309" i="9"/>
  <c r="R309" i="9"/>
  <c r="P309" i="9"/>
  <c r="BI303" i="9"/>
  <c r="BH303" i="9"/>
  <c r="BG303" i="9"/>
  <c r="BF303" i="9"/>
  <c r="T303" i="9"/>
  <c r="R303" i="9"/>
  <c r="P303" i="9"/>
  <c r="BI297" i="9"/>
  <c r="BH297" i="9"/>
  <c r="BG297" i="9"/>
  <c r="BF297" i="9"/>
  <c r="T297" i="9"/>
  <c r="R297" i="9"/>
  <c r="P297" i="9"/>
  <c r="BI291" i="9"/>
  <c r="BH291" i="9"/>
  <c r="BG291" i="9"/>
  <c r="BF291" i="9"/>
  <c r="T291" i="9"/>
  <c r="R291" i="9"/>
  <c r="P291" i="9"/>
  <c r="BI285" i="9"/>
  <c r="BH285" i="9"/>
  <c r="BG285" i="9"/>
  <c r="BF285" i="9"/>
  <c r="T285" i="9"/>
  <c r="R285" i="9"/>
  <c r="P285" i="9"/>
  <c r="BI279" i="9"/>
  <c r="BH279" i="9"/>
  <c r="BG279" i="9"/>
  <c r="BF279" i="9"/>
  <c r="T279" i="9"/>
  <c r="R279" i="9"/>
  <c r="P279" i="9"/>
  <c r="BI273" i="9"/>
  <c r="BH273" i="9"/>
  <c r="BG273" i="9"/>
  <c r="BF273" i="9"/>
  <c r="T273" i="9"/>
  <c r="R273" i="9"/>
  <c r="P273" i="9"/>
  <c r="BI267" i="9"/>
  <c r="BH267" i="9"/>
  <c r="BG267" i="9"/>
  <c r="BF267" i="9"/>
  <c r="T267" i="9"/>
  <c r="R267" i="9"/>
  <c r="P267" i="9"/>
  <c r="BI262" i="9"/>
  <c r="BH262" i="9"/>
  <c r="BG262" i="9"/>
  <c r="BF262" i="9"/>
  <c r="T262" i="9"/>
  <c r="R262" i="9"/>
  <c r="P262" i="9"/>
  <c r="BI257" i="9"/>
  <c r="BH257" i="9"/>
  <c r="BG257" i="9"/>
  <c r="BF257" i="9"/>
  <c r="T257" i="9"/>
  <c r="R257" i="9"/>
  <c r="P257" i="9"/>
  <c r="BI252" i="9"/>
  <c r="BH252" i="9"/>
  <c r="BG252" i="9"/>
  <c r="BF252" i="9"/>
  <c r="T252" i="9"/>
  <c r="R252" i="9"/>
  <c r="P252" i="9"/>
  <c r="BI246" i="9"/>
  <c r="BH246" i="9"/>
  <c r="BG246" i="9"/>
  <c r="BF246" i="9"/>
  <c r="T246" i="9"/>
  <c r="R246" i="9"/>
  <c r="P246" i="9"/>
  <c r="BI241" i="9"/>
  <c r="BH241" i="9"/>
  <c r="BG241" i="9"/>
  <c r="BF241" i="9"/>
  <c r="T241" i="9"/>
  <c r="R241" i="9"/>
  <c r="P241" i="9"/>
  <c r="BI236" i="9"/>
  <c r="BH236" i="9"/>
  <c r="BG236" i="9"/>
  <c r="BF236" i="9"/>
  <c r="T236" i="9"/>
  <c r="R236" i="9"/>
  <c r="P236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5" i="9"/>
  <c r="BH225" i="9"/>
  <c r="BG225" i="9"/>
  <c r="BF225" i="9"/>
  <c r="T225" i="9"/>
  <c r="R225" i="9"/>
  <c r="P225" i="9"/>
  <c r="BI220" i="9"/>
  <c r="BH220" i="9"/>
  <c r="BG220" i="9"/>
  <c r="BF220" i="9"/>
  <c r="T220" i="9"/>
  <c r="R220" i="9"/>
  <c r="P220" i="9"/>
  <c r="BI215" i="9"/>
  <c r="BH215" i="9"/>
  <c r="BG215" i="9"/>
  <c r="BF215" i="9"/>
  <c r="T215" i="9"/>
  <c r="R215" i="9"/>
  <c r="P215" i="9"/>
  <c r="BI210" i="9"/>
  <c r="BH210" i="9"/>
  <c r="BG210" i="9"/>
  <c r="BF210" i="9"/>
  <c r="T210" i="9"/>
  <c r="R210" i="9"/>
  <c r="P210" i="9"/>
  <c r="BI205" i="9"/>
  <c r="BH205" i="9"/>
  <c r="BG205" i="9"/>
  <c r="BF205" i="9"/>
  <c r="T205" i="9"/>
  <c r="R205" i="9"/>
  <c r="P205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3" i="9"/>
  <c r="BH153" i="9"/>
  <c r="BG153" i="9"/>
  <c r="BF153" i="9"/>
  <c r="T153" i="9"/>
  <c r="R153" i="9"/>
  <c r="P153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5" i="9"/>
  <c r="BH125" i="9"/>
  <c r="BG125" i="9"/>
  <c r="BF125" i="9"/>
  <c r="T125" i="9"/>
  <c r="R125" i="9"/>
  <c r="P125" i="9"/>
  <c r="J119" i="9"/>
  <c r="F118" i="9"/>
  <c r="F116" i="9"/>
  <c r="E114" i="9"/>
  <c r="J94" i="9"/>
  <c r="F93" i="9"/>
  <c r="F91" i="9"/>
  <c r="E89" i="9"/>
  <c r="J23" i="9"/>
  <c r="E23" i="9"/>
  <c r="J118" i="9"/>
  <c r="J22" i="9"/>
  <c r="J20" i="9"/>
  <c r="E20" i="9"/>
  <c r="F119" i="9" s="1"/>
  <c r="J19" i="9"/>
  <c r="J14" i="9"/>
  <c r="J91" i="9" s="1"/>
  <c r="E7" i="9"/>
  <c r="E110" i="9" s="1"/>
  <c r="J39" i="8"/>
  <c r="J38" i="8"/>
  <c r="AY102" i="1"/>
  <c r="J37" i="8"/>
  <c r="AX102" i="1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6" i="8"/>
  <c r="BH276" i="8"/>
  <c r="BG276" i="8"/>
  <c r="BF276" i="8"/>
  <c r="T276" i="8"/>
  <c r="R276" i="8"/>
  <c r="P276" i="8"/>
  <c r="BI272" i="8"/>
  <c r="BH272" i="8"/>
  <c r="BG272" i="8"/>
  <c r="BF272" i="8"/>
  <c r="T272" i="8"/>
  <c r="R272" i="8"/>
  <c r="P272" i="8"/>
  <c r="BI268" i="8"/>
  <c r="BH268" i="8"/>
  <c r="BG268" i="8"/>
  <c r="BF268" i="8"/>
  <c r="T268" i="8"/>
  <c r="R268" i="8"/>
  <c r="P268" i="8"/>
  <c r="BI263" i="8"/>
  <c r="BH263" i="8"/>
  <c r="BG263" i="8"/>
  <c r="BF263" i="8"/>
  <c r="T263" i="8"/>
  <c r="R263" i="8"/>
  <c r="P263" i="8"/>
  <c r="BI259" i="8"/>
  <c r="BH259" i="8"/>
  <c r="BG259" i="8"/>
  <c r="BF259" i="8"/>
  <c r="T259" i="8"/>
  <c r="R259" i="8"/>
  <c r="P259" i="8"/>
  <c r="BI254" i="8"/>
  <c r="BH254" i="8"/>
  <c r="BG254" i="8"/>
  <c r="BF254" i="8"/>
  <c r="T254" i="8"/>
  <c r="R254" i="8"/>
  <c r="P254" i="8"/>
  <c r="BI249" i="8"/>
  <c r="BH249" i="8"/>
  <c r="BG249" i="8"/>
  <c r="BF249" i="8"/>
  <c r="T249" i="8"/>
  <c r="R249" i="8"/>
  <c r="P249" i="8"/>
  <c r="BI244" i="8"/>
  <c r="BH244" i="8"/>
  <c r="BG244" i="8"/>
  <c r="BF244" i="8"/>
  <c r="T244" i="8"/>
  <c r="R244" i="8"/>
  <c r="P244" i="8"/>
  <c r="BI239" i="8"/>
  <c r="BH239" i="8"/>
  <c r="BG239" i="8"/>
  <c r="BF239" i="8"/>
  <c r="T239" i="8"/>
  <c r="R239" i="8"/>
  <c r="P239" i="8"/>
  <c r="BI234" i="8"/>
  <c r="BH234" i="8"/>
  <c r="BG234" i="8"/>
  <c r="BF234" i="8"/>
  <c r="T234" i="8"/>
  <c r="R234" i="8"/>
  <c r="P234" i="8"/>
  <c r="BI229" i="8"/>
  <c r="BH229" i="8"/>
  <c r="BG229" i="8"/>
  <c r="BF229" i="8"/>
  <c r="T229" i="8"/>
  <c r="R229" i="8"/>
  <c r="P229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4" i="8"/>
  <c r="BH214" i="8"/>
  <c r="BG214" i="8"/>
  <c r="BF214" i="8"/>
  <c r="T214" i="8"/>
  <c r="R214" i="8"/>
  <c r="P214" i="8"/>
  <c r="BI209" i="8"/>
  <c r="BH209" i="8"/>
  <c r="BG209" i="8"/>
  <c r="BF209" i="8"/>
  <c r="T209" i="8"/>
  <c r="R209" i="8"/>
  <c r="P209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R199" i="8"/>
  <c r="P199" i="8"/>
  <c r="BI193" i="8"/>
  <c r="BH193" i="8"/>
  <c r="BG193" i="8"/>
  <c r="BF193" i="8"/>
  <c r="T193" i="8"/>
  <c r="R193" i="8"/>
  <c r="P193" i="8"/>
  <c r="BI187" i="8"/>
  <c r="BH187" i="8"/>
  <c r="BG187" i="8"/>
  <c r="BF187" i="8"/>
  <c r="T187" i="8"/>
  <c r="R187" i="8"/>
  <c r="P187" i="8"/>
  <c r="BI181" i="8"/>
  <c r="BH181" i="8"/>
  <c r="BG181" i="8"/>
  <c r="BF181" i="8"/>
  <c r="T181" i="8"/>
  <c r="R181" i="8"/>
  <c r="P181" i="8"/>
  <c r="BI174" i="8"/>
  <c r="BH174" i="8"/>
  <c r="BG174" i="8"/>
  <c r="BF174" i="8"/>
  <c r="T174" i="8"/>
  <c r="R174" i="8"/>
  <c r="P174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7" i="8"/>
  <c r="BH157" i="8"/>
  <c r="BG157" i="8"/>
  <c r="BF157" i="8"/>
  <c r="T157" i="8"/>
  <c r="R157" i="8"/>
  <c r="P157" i="8"/>
  <c r="BI150" i="8"/>
  <c r="BH150" i="8"/>
  <c r="BG150" i="8"/>
  <c r="BF150" i="8"/>
  <c r="T150" i="8"/>
  <c r="R150" i="8"/>
  <c r="P150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J119" i="8"/>
  <c r="F118" i="8"/>
  <c r="F116" i="8"/>
  <c r="E114" i="8"/>
  <c r="J94" i="8"/>
  <c r="F93" i="8"/>
  <c r="F91" i="8"/>
  <c r="E89" i="8"/>
  <c r="J23" i="8"/>
  <c r="E23" i="8"/>
  <c r="J118" i="8"/>
  <c r="J22" i="8"/>
  <c r="J20" i="8"/>
  <c r="E20" i="8"/>
  <c r="F94" i="8" s="1"/>
  <c r="J19" i="8"/>
  <c r="J14" i="8"/>
  <c r="J116" i="8" s="1"/>
  <c r="E7" i="8"/>
  <c r="E110" i="8" s="1"/>
  <c r="J39" i="7"/>
  <c r="J38" i="7"/>
  <c r="AY101" i="1"/>
  <c r="J37" i="7"/>
  <c r="AX101" i="1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9" i="7"/>
  <c r="F118" i="7"/>
  <c r="F116" i="7"/>
  <c r="E114" i="7"/>
  <c r="J94" i="7"/>
  <c r="F93" i="7"/>
  <c r="F91" i="7"/>
  <c r="E89" i="7"/>
  <c r="J23" i="7"/>
  <c r="E23" i="7"/>
  <c r="J118" i="7" s="1"/>
  <c r="J22" i="7"/>
  <c r="J20" i="7"/>
  <c r="E20" i="7"/>
  <c r="F94" i="7" s="1"/>
  <c r="J19" i="7"/>
  <c r="J14" i="7"/>
  <c r="J116" i="7"/>
  <c r="E7" i="7"/>
  <c r="E110" i="7"/>
  <c r="J39" i="6"/>
  <c r="J38" i="6"/>
  <c r="AY100" i="1" s="1"/>
  <c r="J37" i="6"/>
  <c r="AX100" i="1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9" i="6"/>
  <c r="F118" i="6"/>
  <c r="F116" i="6"/>
  <c r="E114" i="6"/>
  <c r="J94" i="6"/>
  <c r="F93" i="6"/>
  <c r="F91" i="6"/>
  <c r="E89" i="6"/>
  <c r="J23" i="6"/>
  <c r="E23" i="6"/>
  <c r="J93" i="6" s="1"/>
  <c r="J22" i="6"/>
  <c r="J20" i="6"/>
  <c r="E20" i="6"/>
  <c r="F119" i="6" s="1"/>
  <c r="J19" i="6"/>
  <c r="J14" i="6"/>
  <c r="J91" i="6"/>
  <c r="E7" i="6"/>
  <c r="E110" i="6"/>
  <c r="J39" i="5"/>
  <c r="J38" i="5"/>
  <c r="AY99" i="1" s="1"/>
  <c r="J37" i="5"/>
  <c r="AX99" i="1" s="1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3" i="5"/>
  <c r="BH343" i="5"/>
  <c r="BG343" i="5"/>
  <c r="BF343" i="5"/>
  <c r="T343" i="5"/>
  <c r="R343" i="5"/>
  <c r="P343" i="5"/>
  <c r="BI333" i="5"/>
  <c r="BH333" i="5"/>
  <c r="BG333" i="5"/>
  <c r="BF333" i="5"/>
  <c r="T333" i="5"/>
  <c r="R333" i="5"/>
  <c r="P333" i="5"/>
  <c r="BI323" i="5"/>
  <c r="BH323" i="5"/>
  <c r="BG323" i="5"/>
  <c r="BF323" i="5"/>
  <c r="T323" i="5"/>
  <c r="R323" i="5"/>
  <c r="P323" i="5"/>
  <c r="BI317" i="5"/>
  <c r="BH317" i="5"/>
  <c r="BG317" i="5"/>
  <c r="BF317" i="5"/>
  <c r="T317" i="5"/>
  <c r="R317" i="5"/>
  <c r="P317" i="5"/>
  <c r="BI302" i="5"/>
  <c r="BH302" i="5"/>
  <c r="BG302" i="5"/>
  <c r="BF302" i="5"/>
  <c r="T302" i="5"/>
  <c r="R302" i="5"/>
  <c r="P302" i="5"/>
  <c r="BI298" i="5"/>
  <c r="BH298" i="5"/>
  <c r="BG298" i="5"/>
  <c r="BF298" i="5"/>
  <c r="T298" i="5"/>
  <c r="R298" i="5"/>
  <c r="P298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P124" i="5" s="1"/>
  <c r="P123" i="5" s="1"/>
  <c r="P122" i="5" s="1"/>
  <c r="AU99" i="1" s="1"/>
  <c r="J119" i="5"/>
  <c r="F118" i="5"/>
  <c r="F116" i="5"/>
  <c r="E114" i="5"/>
  <c r="J94" i="5"/>
  <c r="F93" i="5"/>
  <c r="F91" i="5"/>
  <c r="E89" i="5"/>
  <c r="J23" i="5"/>
  <c r="E23" i="5"/>
  <c r="J93" i="5"/>
  <c r="J22" i="5"/>
  <c r="J20" i="5"/>
  <c r="E20" i="5"/>
  <c r="F94" i="5" s="1"/>
  <c r="J19" i="5"/>
  <c r="J14" i="5"/>
  <c r="J91" i="5" s="1"/>
  <c r="E7" i="5"/>
  <c r="E110" i="5" s="1"/>
  <c r="J39" i="4"/>
  <c r="J38" i="4"/>
  <c r="AY98" i="1"/>
  <c r="J37" i="4"/>
  <c r="AX98" i="1"/>
  <c r="BI791" i="4"/>
  <c r="BH791" i="4"/>
  <c r="BG791" i="4"/>
  <c r="BF791" i="4"/>
  <c r="T791" i="4"/>
  <c r="R791" i="4"/>
  <c r="P791" i="4"/>
  <c r="BI790" i="4"/>
  <c r="BH790" i="4"/>
  <c r="BG790" i="4"/>
  <c r="BF790" i="4"/>
  <c r="T790" i="4"/>
  <c r="R790" i="4"/>
  <c r="P790" i="4"/>
  <c r="BI789" i="4"/>
  <c r="BH789" i="4"/>
  <c r="BG789" i="4"/>
  <c r="BF789" i="4"/>
  <c r="T789" i="4"/>
  <c r="R789" i="4"/>
  <c r="P789" i="4"/>
  <c r="BI785" i="4"/>
  <c r="BH785" i="4"/>
  <c r="BG785" i="4"/>
  <c r="BF785" i="4"/>
  <c r="T785" i="4"/>
  <c r="R785" i="4"/>
  <c r="P785" i="4"/>
  <c r="BI781" i="4"/>
  <c r="BH781" i="4"/>
  <c r="BG781" i="4"/>
  <c r="BF781" i="4"/>
  <c r="T781" i="4"/>
  <c r="R781" i="4"/>
  <c r="P781" i="4"/>
  <c r="BI777" i="4"/>
  <c r="BH777" i="4"/>
  <c r="BG777" i="4"/>
  <c r="BF777" i="4"/>
  <c r="T777" i="4"/>
  <c r="R777" i="4"/>
  <c r="P777" i="4"/>
  <c r="BI773" i="4"/>
  <c r="BH773" i="4"/>
  <c r="BG773" i="4"/>
  <c r="BF773" i="4"/>
  <c r="T773" i="4"/>
  <c r="R773" i="4"/>
  <c r="P773" i="4"/>
  <c r="BI769" i="4"/>
  <c r="BH769" i="4"/>
  <c r="BG769" i="4"/>
  <c r="BF769" i="4"/>
  <c r="T769" i="4"/>
  <c r="R769" i="4"/>
  <c r="P769" i="4"/>
  <c r="BI765" i="4"/>
  <c r="BH765" i="4"/>
  <c r="BG765" i="4"/>
  <c r="BF765" i="4"/>
  <c r="T765" i="4"/>
  <c r="R765" i="4"/>
  <c r="P765" i="4"/>
  <c r="BI761" i="4"/>
  <c r="BH761" i="4"/>
  <c r="BG761" i="4"/>
  <c r="BF761" i="4"/>
  <c r="T761" i="4"/>
  <c r="R761" i="4"/>
  <c r="P761" i="4"/>
  <c r="BI757" i="4"/>
  <c r="BH757" i="4"/>
  <c r="BG757" i="4"/>
  <c r="BF757" i="4"/>
  <c r="T757" i="4"/>
  <c r="R757" i="4"/>
  <c r="P757" i="4"/>
  <c r="BI753" i="4"/>
  <c r="BH753" i="4"/>
  <c r="BG753" i="4"/>
  <c r="BF753" i="4"/>
  <c r="T753" i="4"/>
  <c r="R753" i="4"/>
  <c r="P753" i="4"/>
  <c r="BI749" i="4"/>
  <c r="BH749" i="4"/>
  <c r="BG749" i="4"/>
  <c r="BF749" i="4"/>
  <c r="T749" i="4"/>
  <c r="R749" i="4"/>
  <c r="P749" i="4"/>
  <c r="BI745" i="4"/>
  <c r="BH745" i="4"/>
  <c r="BG745" i="4"/>
  <c r="BF745" i="4"/>
  <c r="T745" i="4"/>
  <c r="R745" i="4"/>
  <c r="P745" i="4"/>
  <c r="BI741" i="4"/>
  <c r="BH741" i="4"/>
  <c r="BG741" i="4"/>
  <c r="BF741" i="4"/>
  <c r="T741" i="4"/>
  <c r="R741" i="4"/>
  <c r="P741" i="4"/>
  <c r="BI737" i="4"/>
  <c r="BH737" i="4"/>
  <c r="BG737" i="4"/>
  <c r="BF737" i="4"/>
  <c r="T737" i="4"/>
  <c r="R737" i="4"/>
  <c r="P737" i="4"/>
  <c r="BI733" i="4"/>
  <c r="BH733" i="4"/>
  <c r="BG733" i="4"/>
  <c r="BF733" i="4"/>
  <c r="T733" i="4"/>
  <c r="R733" i="4"/>
  <c r="P733" i="4"/>
  <c r="BI729" i="4"/>
  <c r="BH729" i="4"/>
  <c r="BG729" i="4"/>
  <c r="BF729" i="4"/>
  <c r="T729" i="4"/>
  <c r="R729" i="4"/>
  <c r="P729" i="4"/>
  <c r="BI725" i="4"/>
  <c r="BH725" i="4"/>
  <c r="BG725" i="4"/>
  <c r="BF725" i="4"/>
  <c r="T725" i="4"/>
  <c r="R725" i="4"/>
  <c r="P725" i="4"/>
  <c r="BI721" i="4"/>
  <c r="BH721" i="4"/>
  <c r="BG721" i="4"/>
  <c r="BF721" i="4"/>
  <c r="T721" i="4"/>
  <c r="R721" i="4"/>
  <c r="P721" i="4"/>
  <c r="BI717" i="4"/>
  <c r="BH717" i="4"/>
  <c r="BG717" i="4"/>
  <c r="BF717" i="4"/>
  <c r="T717" i="4"/>
  <c r="R717" i="4"/>
  <c r="P717" i="4"/>
  <c r="BI713" i="4"/>
  <c r="BH713" i="4"/>
  <c r="BG713" i="4"/>
  <c r="BF713" i="4"/>
  <c r="T713" i="4"/>
  <c r="R713" i="4"/>
  <c r="P713" i="4"/>
  <c r="BI709" i="4"/>
  <c r="BH709" i="4"/>
  <c r="BG709" i="4"/>
  <c r="BF709" i="4"/>
  <c r="T709" i="4"/>
  <c r="R709" i="4"/>
  <c r="P709" i="4"/>
  <c r="BI705" i="4"/>
  <c r="BH705" i="4"/>
  <c r="BG705" i="4"/>
  <c r="BF705" i="4"/>
  <c r="T705" i="4"/>
  <c r="R705" i="4"/>
  <c r="P705" i="4"/>
  <c r="BI701" i="4"/>
  <c r="BH701" i="4"/>
  <c r="BG701" i="4"/>
  <c r="BF701" i="4"/>
  <c r="T701" i="4"/>
  <c r="R701" i="4"/>
  <c r="P701" i="4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89" i="4"/>
  <c r="BH689" i="4"/>
  <c r="BG689" i="4"/>
  <c r="BF689" i="4"/>
  <c r="T689" i="4"/>
  <c r="R689" i="4"/>
  <c r="P689" i="4"/>
  <c r="BI685" i="4"/>
  <c r="BH685" i="4"/>
  <c r="BG685" i="4"/>
  <c r="BF685" i="4"/>
  <c r="T685" i="4"/>
  <c r="R685" i="4"/>
  <c r="P685" i="4"/>
  <c r="BI681" i="4"/>
  <c r="BH681" i="4"/>
  <c r="BG681" i="4"/>
  <c r="BF681" i="4"/>
  <c r="T681" i="4"/>
  <c r="R681" i="4"/>
  <c r="P681" i="4"/>
  <c r="BI677" i="4"/>
  <c r="BH677" i="4"/>
  <c r="BG677" i="4"/>
  <c r="BF677" i="4"/>
  <c r="T677" i="4"/>
  <c r="R677" i="4"/>
  <c r="P677" i="4"/>
  <c r="BI673" i="4"/>
  <c r="BH673" i="4"/>
  <c r="BG673" i="4"/>
  <c r="BF673" i="4"/>
  <c r="T673" i="4"/>
  <c r="R673" i="4"/>
  <c r="P673" i="4"/>
  <c r="BI669" i="4"/>
  <c r="BH669" i="4"/>
  <c r="BG669" i="4"/>
  <c r="BF669" i="4"/>
  <c r="T669" i="4"/>
  <c r="R669" i="4"/>
  <c r="P669" i="4"/>
  <c r="BI665" i="4"/>
  <c r="BH665" i="4"/>
  <c r="BG665" i="4"/>
  <c r="BF665" i="4"/>
  <c r="T665" i="4"/>
  <c r="R665" i="4"/>
  <c r="P665" i="4"/>
  <c r="BI661" i="4"/>
  <c r="BH661" i="4"/>
  <c r="BG661" i="4"/>
  <c r="BF661" i="4"/>
  <c r="T661" i="4"/>
  <c r="R661" i="4"/>
  <c r="P661" i="4"/>
  <c r="BI657" i="4"/>
  <c r="BH657" i="4"/>
  <c r="BG657" i="4"/>
  <c r="BF657" i="4"/>
  <c r="T657" i="4"/>
  <c r="R657" i="4"/>
  <c r="P657" i="4"/>
  <c r="BI653" i="4"/>
  <c r="BH653" i="4"/>
  <c r="BG653" i="4"/>
  <c r="BF653" i="4"/>
  <c r="T653" i="4"/>
  <c r="R653" i="4"/>
  <c r="P653" i="4"/>
  <c r="BI649" i="4"/>
  <c r="BH649" i="4"/>
  <c r="BG649" i="4"/>
  <c r="BF649" i="4"/>
  <c r="T649" i="4"/>
  <c r="R649" i="4"/>
  <c r="P649" i="4"/>
  <c r="BI645" i="4"/>
  <c r="BH645" i="4"/>
  <c r="BG645" i="4"/>
  <c r="BF645" i="4"/>
  <c r="T645" i="4"/>
  <c r="R645" i="4"/>
  <c r="P645" i="4"/>
  <c r="BI641" i="4"/>
  <c r="BH641" i="4"/>
  <c r="BG641" i="4"/>
  <c r="BF641" i="4"/>
  <c r="T641" i="4"/>
  <c r="R641" i="4"/>
  <c r="P641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29" i="4"/>
  <c r="BH629" i="4"/>
  <c r="BG629" i="4"/>
  <c r="BF629" i="4"/>
  <c r="T629" i="4"/>
  <c r="R629" i="4"/>
  <c r="P629" i="4"/>
  <c r="BI625" i="4"/>
  <c r="BH625" i="4"/>
  <c r="BG625" i="4"/>
  <c r="BF625" i="4"/>
  <c r="T625" i="4"/>
  <c r="R625" i="4"/>
  <c r="P625" i="4"/>
  <c r="BI621" i="4"/>
  <c r="BH621" i="4"/>
  <c r="BG621" i="4"/>
  <c r="BF621" i="4"/>
  <c r="T621" i="4"/>
  <c r="R621" i="4"/>
  <c r="P621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09" i="4"/>
  <c r="BH609" i="4"/>
  <c r="BG609" i="4"/>
  <c r="BF609" i="4"/>
  <c r="T609" i="4"/>
  <c r="R609" i="4"/>
  <c r="P609" i="4"/>
  <c r="BI605" i="4"/>
  <c r="BH605" i="4"/>
  <c r="BG605" i="4"/>
  <c r="BF605" i="4"/>
  <c r="T605" i="4"/>
  <c r="R605" i="4"/>
  <c r="P605" i="4"/>
  <c r="BI601" i="4"/>
  <c r="BH601" i="4"/>
  <c r="BG601" i="4"/>
  <c r="BF601" i="4"/>
  <c r="T601" i="4"/>
  <c r="R601" i="4"/>
  <c r="P601" i="4"/>
  <c r="BI597" i="4"/>
  <c r="BH597" i="4"/>
  <c r="BG597" i="4"/>
  <c r="BF597" i="4"/>
  <c r="T597" i="4"/>
  <c r="R597" i="4"/>
  <c r="P597" i="4"/>
  <c r="BI593" i="4"/>
  <c r="BH593" i="4"/>
  <c r="BG593" i="4"/>
  <c r="BF593" i="4"/>
  <c r="T593" i="4"/>
  <c r="R593" i="4"/>
  <c r="P593" i="4"/>
  <c r="BI589" i="4"/>
  <c r="BH589" i="4"/>
  <c r="BG589" i="4"/>
  <c r="BF589" i="4"/>
  <c r="T589" i="4"/>
  <c r="R589" i="4"/>
  <c r="P589" i="4"/>
  <c r="BI585" i="4"/>
  <c r="BH585" i="4"/>
  <c r="BG585" i="4"/>
  <c r="BF585" i="4"/>
  <c r="T585" i="4"/>
  <c r="R585" i="4"/>
  <c r="P585" i="4"/>
  <c r="BI581" i="4"/>
  <c r="BH581" i="4"/>
  <c r="BG581" i="4"/>
  <c r="BF581" i="4"/>
  <c r="T581" i="4"/>
  <c r="R581" i="4"/>
  <c r="P581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61" i="4"/>
  <c r="BH561" i="4"/>
  <c r="BG561" i="4"/>
  <c r="BF561" i="4"/>
  <c r="T561" i="4"/>
  <c r="R561" i="4"/>
  <c r="P561" i="4"/>
  <c r="BI557" i="4"/>
  <c r="BH557" i="4"/>
  <c r="BG557" i="4"/>
  <c r="BF557" i="4"/>
  <c r="T557" i="4"/>
  <c r="R557" i="4"/>
  <c r="P557" i="4"/>
  <c r="BI553" i="4"/>
  <c r="BH553" i="4"/>
  <c r="BG553" i="4"/>
  <c r="BF553" i="4"/>
  <c r="T553" i="4"/>
  <c r="R553" i="4"/>
  <c r="P553" i="4"/>
  <c r="BI549" i="4"/>
  <c r="BH549" i="4"/>
  <c r="BG549" i="4"/>
  <c r="BF549" i="4"/>
  <c r="T549" i="4"/>
  <c r="R549" i="4"/>
  <c r="P549" i="4"/>
  <c r="BI545" i="4"/>
  <c r="BH545" i="4"/>
  <c r="BG545" i="4"/>
  <c r="BF545" i="4"/>
  <c r="T545" i="4"/>
  <c r="R545" i="4"/>
  <c r="P545" i="4"/>
  <c r="BI541" i="4"/>
  <c r="BH541" i="4"/>
  <c r="BG541" i="4"/>
  <c r="BF541" i="4"/>
  <c r="T541" i="4"/>
  <c r="R541" i="4"/>
  <c r="P541" i="4"/>
  <c r="BI537" i="4"/>
  <c r="BH537" i="4"/>
  <c r="BG537" i="4"/>
  <c r="BF537" i="4"/>
  <c r="T537" i="4"/>
  <c r="R537" i="4"/>
  <c r="P537" i="4"/>
  <c r="BI533" i="4"/>
  <c r="BH533" i="4"/>
  <c r="BG533" i="4"/>
  <c r="BF533" i="4"/>
  <c r="T533" i="4"/>
  <c r="R533" i="4"/>
  <c r="P533" i="4"/>
  <c r="BI529" i="4"/>
  <c r="BH529" i="4"/>
  <c r="BG529" i="4"/>
  <c r="BF529" i="4"/>
  <c r="T529" i="4"/>
  <c r="R529" i="4"/>
  <c r="P529" i="4"/>
  <c r="BI525" i="4"/>
  <c r="BH525" i="4"/>
  <c r="BG525" i="4"/>
  <c r="BF525" i="4"/>
  <c r="T525" i="4"/>
  <c r="R525" i="4"/>
  <c r="P525" i="4"/>
  <c r="BI521" i="4"/>
  <c r="BH521" i="4"/>
  <c r="BG521" i="4"/>
  <c r="BF521" i="4"/>
  <c r="T521" i="4"/>
  <c r="R521" i="4"/>
  <c r="P521" i="4"/>
  <c r="BI517" i="4"/>
  <c r="BH517" i="4"/>
  <c r="BG517" i="4"/>
  <c r="BF517" i="4"/>
  <c r="T517" i="4"/>
  <c r="R517" i="4"/>
  <c r="P517" i="4"/>
  <c r="BI513" i="4"/>
  <c r="BH513" i="4"/>
  <c r="BG513" i="4"/>
  <c r="BF513" i="4"/>
  <c r="T513" i="4"/>
  <c r="R513" i="4"/>
  <c r="P513" i="4"/>
  <c r="BI509" i="4"/>
  <c r="BH509" i="4"/>
  <c r="BG509" i="4"/>
  <c r="BF509" i="4"/>
  <c r="T509" i="4"/>
  <c r="R509" i="4"/>
  <c r="P509" i="4"/>
  <c r="BI505" i="4"/>
  <c r="BH505" i="4"/>
  <c r="BG505" i="4"/>
  <c r="BF505" i="4"/>
  <c r="T505" i="4"/>
  <c r="R505" i="4"/>
  <c r="P505" i="4"/>
  <c r="BI501" i="4"/>
  <c r="BH501" i="4"/>
  <c r="BG501" i="4"/>
  <c r="BF501" i="4"/>
  <c r="T501" i="4"/>
  <c r="R501" i="4"/>
  <c r="P501" i="4"/>
  <c r="BI497" i="4"/>
  <c r="BH497" i="4"/>
  <c r="BG497" i="4"/>
  <c r="BF497" i="4"/>
  <c r="T497" i="4"/>
  <c r="R497" i="4"/>
  <c r="P497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5" i="4"/>
  <c r="BH485" i="4"/>
  <c r="BG485" i="4"/>
  <c r="BF485" i="4"/>
  <c r="T485" i="4"/>
  <c r="R485" i="4"/>
  <c r="P485" i="4"/>
  <c r="BI481" i="4"/>
  <c r="BH481" i="4"/>
  <c r="BG481" i="4"/>
  <c r="BF481" i="4"/>
  <c r="T481" i="4"/>
  <c r="R481" i="4"/>
  <c r="P481" i="4"/>
  <c r="BI477" i="4"/>
  <c r="BH477" i="4"/>
  <c r="BG477" i="4"/>
  <c r="BF477" i="4"/>
  <c r="T477" i="4"/>
  <c r="R477" i="4"/>
  <c r="P477" i="4"/>
  <c r="BI473" i="4"/>
  <c r="BH473" i="4"/>
  <c r="BG473" i="4"/>
  <c r="BF473" i="4"/>
  <c r="T473" i="4"/>
  <c r="R473" i="4"/>
  <c r="P473" i="4"/>
  <c r="BI469" i="4"/>
  <c r="BH469" i="4"/>
  <c r="BG469" i="4"/>
  <c r="BF469" i="4"/>
  <c r="T469" i="4"/>
  <c r="R469" i="4"/>
  <c r="P469" i="4"/>
  <c r="BI465" i="4"/>
  <c r="BH465" i="4"/>
  <c r="BG465" i="4"/>
  <c r="BF465" i="4"/>
  <c r="T465" i="4"/>
  <c r="R465" i="4"/>
  <c r="P465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49" i="4"/>
  <c r="BH449" i="4"/>
  <c r="BG449" i="4"/>
  <c r="BF449" i="4"/>
  <c r="T449" i="4"/>
  <c r="R449" i="4"/>
  <c r="P449" i="4"/>
  <c r="BI445" i="4"/>
  <c r="BH445" i="4"/>
  <c r="BG445" i="4"/>
  <c r="BF445" i="4"/>
  <c r="T445" i="4"/>
  <c r="R445" i="4"/>
  <c r="P445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29" i="4"/>
  <c r="BH429" i="4"/>
  <c r="BG429" i="4"/>
  <c r="BF429" i="4"/>
  <c r="T429" i="4"/>
  <c r="R429" i="4"/>
  <c r="P429" i="4"/>
  <c r="BI425" i="4"/>
  <c r="BH425" i="4"/>
  <c r="BG425" i="4"/>
  <c r="BF425" i="4"/>
  <c r="T425" i="4"/>
  <c r="R425" i="4"/>
  <c r="P425" i="4"/>
  <c r="BI421" i="4"/>
  <c r="BH421" i="4"/>
  <c r="BG421" i="4"/>
  <c r="BF421" i="4"/>
  <c r="T421" i="4"/>
  <c r="R421" i="4"/>
  <c r="P421" i="4"/>
  <c r="BI417" i="4"/>
  <c r="BH417" i="4"/>
  <c r="BG417" i="4"/>
  <c r="BF417" i="4"/>
  <c r="T417" i="4"/>
  <c r="R417" i="4"/>
  <c r="P417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R393" i="4"/>
  <c r="P393" i="4"/>
  <c r="BI389" i="4"/>
  <c r="BH389" i="4"/>
  <c r="BG389" i="4"/>
  <c r="BF389" i="4"/>
  <c r="T389" i="4"/>
  <c r="R389" i="4"/>
  <c r="P389" i="4"/>
  <c r="BI385" i="4"/>
  <c r="BH385" i="4"/>
  <c r="BG385" i="4"/>
  <c r="BF385" i="4"/>
  <c r="T385" i="4"/>
  <c r="R385" i="4"/>
  <c r="P385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J119" i="4"/>
  <c r="F118" i="4"/>
  <c r="F116" i="4"/>
  <c r="E114" i="4"/>
  <c r="J94" i="4"/>
  <c r="F93" i="4"/>
  <c r="F91" i="4"/>
  <c r="E89" i="4"/>
  <c r="J23" i="4"/>
  <c r="E23" i="4"/>
  <c r="J93" i="4"/>
  <c r="J22" i="4"/>
  <c r="J20" i="4"/>
  <c r="E20" i="4"/>
  <c r="F119" i="4" s="1"/>
  <c r="J19" i="4"/>
  <c r="J14" i="4"/>
  <c r="J116" i="4" s="1"/>
  <c r="E7" i="4"/>
  <c r="E85" i="4" s="1"/>
  <c r="J39" i="3"/>
  <c r="J38" i="3"/>
  <c r="AY97" i="1"/>
  <c r="J37" i="3"/>
  <c r="AX97" i="1"/>
  <c r="BI2718" i="3"/>
  <c r="BH2718" i="3"/>
  <c r="BG2718" i="3"/>
  <c r="BF2718" i="3"/>
  <c r="T2718" i="3"/>
  <c r="R2718" i="3"/>
  <c r="P2718" i="3"/>
  <c r="BI2712" i="3"/>
  <c r="BH2712" i="3"/>
  <c r="BG2712" i="3"/>
  <c r="BF2712" i="3"/>
  <c r="T2712" i="3"/>
  <c r="R2712" i="3"/>
  <c r="P2712" i="3"/>
  <c r="BI2705" i="3"/>
  <c r="BH2705" i="3"/>
  <c r="BG2705" i="3"/>
  <c r="BF2705" i="3"/>
  <c r="T2705" i="3"/>
  <c r="R2705" i="3"/>
  <c r="P2705" i="3"/>
  <c r="BI2700" i="3"/>
  <c r="BH2700" i="3"/>
  <c r="BG2700" i="3"/>
  <c r="BF2700" i="3"/>
  <c r="T2700" i="3"/>
  <c r="R2700" i="3"/>
  <c r="P2700" i="3"/>
  <c r="BI2689" i="3"/>
  <c r="BH2689" i="3"/>
  <c r="BG2689" i="3"/>
  <c r="BF2689" i="3"/>
  <c r="T2689" i="3"/>
  <c r="R2689" i="3"/>
  <c r="P2689" i="3"/>
  <c r="BI2677" i="3"/>
  <c r="BH2677" i="3"/>
  <c r="BG2677" i="3"/>
  <c r="BF2677" i="3"/>
  <c r="T2677" i="3"/>
  <c r="R2677" i="3"/>
  <c r="P2677" i="3"/>
  <c r="BI2672" i="3"/>
  <c r="BH2672" i="3"/>
  <c r="BG2672" i="3"/>
  <c r="BF2672" i="3"/>
  <c r="T2672" i="3"/>
  <c r="R2672" i="3"/>
  <c r="P2672" i="3"/>
  <c r="BI2667" i="3"/>
  <c r="BH2667" i="3"/>
  <c r="BG2667" i="3"/>
  <c r="BF2667" i="3"/>
  <c r="T2667" i="3"/>
  <c r="R2667" i="3"/>
  <c r="P2667" i="3"/>
  <c r="BI2662" i="3"/>
  <c r="BH2662" i="3"/>
  <c r="BG2662" i="3"/>
  <c r="BF2662" i="3"/>
  <c r="T2662" i="3"/>
  <c r="R2662" i="3"/>
  <c r="P2662" i="3"/>
  <c r="BI2649" i="3"/>
  <c r="BH2649" i="3"/>
  <c r="BG2649" i="3"/>
  <c r="BF2649" i="3"/>
  <c r="T2649" i="3"/>
  <c r="R2649" i="3"/>
  <c r="P2649" i="3"/>
  <c r="BI2644" i="3"/>
  <c r="BH2644" i="3"/>
  <c r="BG2644" i="3"/>
  <c r="BF2644" i="3"/>
  <c r="T2644" i="3"/>
  <c r="R2644" i="3"/>
  <c r="P2644" i="3"/>
  <c r="BI2635" i="3"/>
  <c r="BH2635" i="3"/>
  <c r="BG2635" i="3"/>
  <c r="BF2635" i="3"/>
  <c r="T2635" i="3"/>
  <c r="R2635" i="3"/>
  <c r="P2635" i="3"/>
  <c r="BI2626" i="3"/>
  <c r="BH2626" i="3"/>
  <c r="BG2626" i="3"/>
  <c r="BF2626" i="3"/>
  <c r="T2626" i="3"/>
  <c r="R2626" i="3"/>
  <c r="P2626" i="3"/>
  <c r="BI2611" i="3"/>
  <c r="BH2611" i="3"/>
  <c r="BG2611" i="3"/>
  <c r="BF2611" i="3"/>
  <c r="T2611" i="3"/>
  <c r="R2611" i="3"/>
  <c r="P2611" i="3"/>
  <c r="BI2599" i="3"/>
  <c r="BH2599" i="3"/>
  <c r="BG2599" i="3"/>
  <c r="BF2599" i="3"/>
  <c r="T2599" i="3"/>
  <c r="R2599" i="3"/>
  <c r="P2599" i="3"/>
  <c r="BI2593" i="3"/>
  <c r="BH2593" i="3"/>
  <c r="BG2593" i="3"/>
  <c r="BF2593" i="3"/>
  <c r="T2593" i="3"/>
  <c r="R2593" i="3"/>
  <c r="P2593" i="3"/>
  <c r="BI2592" i="3"/>
  <c r="BH2592" i="3"/>
  <c r="BG2592" i="3"/>
  <c r="BF2592" i="3"/>
  <c r="T2592" i="3"/>
  <c r="R2592" i="3"/>
  <c r="P2592" i="3"/>
  <c r="BI2587" i="3"/>
  <c r="BH2587" i="3"/>
  <c r="BG2587" i="3"/>
  <c r="BF2587" i="3"/>
  <c r="T2587" i="3"/>
  <c r="R2587" i="3"/>
  <c r="P2587" i="3"/>
  <c r="BI2578" i="3"/>
  <c r="BH2578" i="3"/>
  <c r="BG2578" i="3"/>
  <c r="BF2578" i="3"/>
  <c r="T2578" i="3"/>
  <c r="R2578" i="3"/>
  <c r="P2578" i="3"/>
  <c r="BI2577" i="3"/>
  <c r="BH2577" i="3"/>
  <c r="BG2577" i="3"/>
  <c r="BF2577" i="3"/>
  <c r="T2577" i="3"/>
  <c r="R2577" i="3"/>
  <c r="P2577" i="3"/>
  <c r="BI2576" i="3"/>
  <c r="BH2576" i="3"/>
  <c r="BG2576" i="3"/>
  <c r="BF2576" i="3"/>
  <c r="T2576" i="3"/>
  <c r="R2576" i="3"/>
  <c r="P2576" i="3"/>
  <c r="BI2570" i="3"/>
  <c r="BH2570" i="3"/>
  <c r="BG2570" i="3"/>
  <c r="BF2570" i="3"/>
  <c r="T2570" i="3"/>
  <c r="R2570" i="3"/>
  <c r="P2570" i="3"/>
  <c r="BI2565" i="3"/>
  <c r="BH2565" i="3"/>
  <c r="BG2565" i="3"/>
  <c r="BF2565" i="3"/>
  <c r="T2565" i="3"/>
  <c r="R2565" i="3"/>
  <c r="P2565" i="3"/>
  <c r="BI2505" i="3"/>
  <c r="BH2505" i="3"/>
  <c r="BG2505" i="3"/>
  <c r="BF2505" i="3"/>
  <c r="T2505" i="3"/>
  <c r="R2505" i="3"/>
  <c r="P2505" i="3"/>
  <c r="BI2497" i="3"/>
  <c r="BH2497" i="3"/>
  <c r="BG2497" i="3"/>
  <c r="BF2497" i="3"/>
  <c r="T2497" i="3"/>
  <c r="R2497" i="3"/>
  <c r="P2497" i="3"/>
  <c r="BI2436" i="3"/>
  <c r="BH2436" i="3"/>
  <c r="BG2436" i="3"/>
  <c r="BF2436" i="3"/>
  <c r="T2436" i="3"/>
  <c r="R2436" i="3"/>
  <c r="P2436" i="3"/>
  <c r="BI2428" i="3"/>
  <c r="BH2428" i="3"/>
  <c r="BG2428" i="3"/>
  <c r="BF2428" i="3"/>
  <c r="T2428" i="3"/>
  <c r="R2428" i="3"/>
  <c r="P2428" i="3"/>
  <c r="BI2406" i="3"/>
  <c r="BH2406" i="3"/>
  <c r="BG2406" i="3"/>
  <c r="BF2406" i="3"/>
  <c r="T2406" i="3"/>
  <c r="R2406" i="3"/>
  <c r="P2406" i="3"/>
  <c r="BI2384" i="3"/>
  <c r="BH2384" i="3"/>
  <c r="BG2384" i="3"/>
  <c r="BF2384" i="3"/>
  <c r="T2384" i="3"/>
  <c r="R2384" i="3"/>
  <c r="P2384" i="3"/>
  <c r="BI2319" i="3"/>
  <c r="BH2319" i="3"/>
  <c r="BG2319" i="3"/>
  <c r="BF2319" i="3"/>
  <c r="T2319" i="3"/>
  <c r="R2319" i="3"/>
  <c r="P2319" i="3"/>
  <c r="BI2314" i="3"/>
  <c r="BH2314" i="3"/>
  <c r="BG2314" i="3"/>
  <c r="BF2314" i="3"/>
  <c r="T2314" i="3"/>
  <c r="R2314" i="3"/>
  <c r="P2314" i="3"/>
  <c r="BI2304" i="3"/>
  <c r="BH2304" i="3"/>
  <c r="BG2304" i="3"/>
  <c r="BF2304" i="3"/>
  <c r="T2304" i="3"/>
  <c r="R2304" i="3"/>
  <c r="P2304" i="3"/>
  <c r="BI2296" i="3"/>
  <c r="BH2296" i="3"/>
  <c r="BG2296" i="3"/>
  <c r="BF2296" i="3"/>
  <c r="T2296" i="3"/>
  <c r="R2296" i="3"/>
  <c r="P2296" i="3"/>
  <c r="BI2292" i="3"/>
  <c r="BH2292" i="3"/>
  <c r="BG2292" i="3"/>
  <c r="BF2292" i="3"/>
  <c r="T2292" i="3"/>
  <c r="R2292" i="3"/>
  <c r="P2292" i="3"/>
  <c r="BI2288" i="3"/>
  <c r="BH2288" i="3"/>
  <c r="BG2288" i="3"/>
  <c r="BF2288" i="3"/>
  <c r="T2288" i="3"/>
  <c r="R2288" i="3"/>
  <c r="P2288" i="3"/>
  <c r="BI2285" i="3"/>
  <c r="BH2285" i="3"/>
  <c r="BG2285" i="3"/>
  <c r="BF2285" i="3"/>
  <c r="T2285" i="3"/>
  <c r="R2285" i="3"/>
  <c r="P2285" i="3"/>
  <c r="BI2280" i="3"/>
  <c r="BH2280" i="3"/>
  <c r="BG2280" i="3"/>
  <c r="BF2280" i="3"/>
  <c r="T2280" i="3"/>
  <c r="R2280" i="3"/>
  <c r="P2280" i="3"/>
  <c r="BI2279" i="3"/>
  <c r="BH2279" i="3"/>
  <c r="BG2279" i="3"/>
  <c r="BF2279" i="3"/>
  <c r="T2279" i="3"/>
  <c r="R2279" i="3"/>
  <c r="P2279" i="3"/>
  <c r="BI2278" i="3"/>
  <c r="BH2278" i="3"/>
  <c r="BG2278" i="3"/>
  <c r="BF2278" i="3"/>
  <c r="T2278" i="3"/>
  <c r="R2278" i="3"/>
  <c r="P2278" i="3"/>
  <c r="BI2267" i="3"/>
  <c r="BH2267" i="3"/>
  <c r="BG2267" i="3"/>
  <c r="BF2267" i="3"/>
  <c r="T2267" i="3"/>
  <c r="R2267" i="3"/>
  <c r="P2267" i="3"/>
  <c r="BI2261" i="3"/>
  <c r="BH2261" i="3"/>
  <c r="BG2261" i="3"/>
  <c r="BF2261" i="3"/>
  <c r="T2261" i="3"/>
  <c r="R2261" i="3"/>
  <c r="P2261" i="3"/>
  <c r="BI2257" i="3"/>
  <c r="BH2257" i="3"/>
  <c r="BG2257" i="3"/>
  <c r="BF2257" i="3"/>
  <c r="T2257" i="3"/>
  <c r="R2257" i="3"/>
  <c r="P2257" i="3"/>
  <c r="BI2256" i="3"/>
  <c r="BH2256" i="3"/>
  <c r="BG2256" i="3"/>
  <c r="BF2256" i="3"/>
  <c r="T2256" i="3"/>
  <c r="R2256" i="3"/>
  <c r="P2256" i="3"/>
  <c r="BI2253" i="3"/>
  <c r="BH2253" i="3"/>
  <c r="BG2253" i="3"/>
  <c r="BF2253" i="3"/>
  <c r="T2253" i="3"/>
  <c r="R2253" i="3"/>
  <c r="P2253" i="3"/>
  <c r="BI2248" i="3"/>
  <c r="BH2248" i="3"/>
  <c r="BG2248" i="3"/>
  <c r="BF2248" i="3"/>
  <c r="T2248" i="3"/>
  <c r="R2248" i="3"/>
  <c r="P2248" i="3"/>
  <c r="BI2247" i="3"/>
  <c r="BH2247" i="3"/>
  <c r="BG2247" i="3"/>
  <c r="BF2247" i="3"/>
  <c r="T2247" i="3"/>
  <c r="R2247" i="3"/>
  <c r="P2247" i="3"/>
  <c r="BI2244" i="3"/>
  <c r="BH2244" i="3"/>
  <c r="BG2244" i="3"/>
  <c r="BF2244" i="3"/>
  <c r="T2244" i="3"/>
  <c r="R2244" i="3"/>
  <c r="P2244" i="3"/>
  <c r="BI2235" i="3"/>
  <c r="BH2235" i="3"/>
  <c r="BG2235" i="3"/>
  <c r="BF2235" i="3"/>
  <c r="T2235" i="3"/>
  <c r="R2235" i="3"/>
  <c r="P2235" i="3"/>
  <c r="BI2226" i="3"/>
  <c r="BH2226" i="3"/>
  <c r="BG2226" i="3"/>
  <c r="BF2226" i="3"/>
  <c r="T2226" i="3"/>
  <c r="R2226" i="3"/>
  <c r="P2226" i="3"/>
  <c r="BI2216" i="3"/>
  <c r="BH2216" i="3"/>
  <c r="BG2216" i="3"/>
  <c r="BF2216" i="3"/>
  <c r="T2216" i="3"/>
  <c r="R2216" i="3"/>
  <c r="P2216" i="3"/>
  <c r="BI2211" i="3"/>
  <c r="BH2211" i="3"/>
  <c r="BG2211" i="3"/>
  <c r="BF2211" i="3"/>
  <c r="T2211" i="3"/>
  <c r="R2211" i="3"/>
  <c r="P2211" i="3"/>
  <c r="BI2210" i="3"/>
  <c r="BH2210" i="3"/>
  <c r="BG2210" i="3"/>
  <c r="BF2210" i="3"/>
  <c r="T2210" i="3"/>
  <c r="R2210" i="3"/>
  <c r="P2210" i="3"/>
  <c r="BI2209" i="3"/>
  <c r="BH2209" i="3"/>
  <c r="BG2209" i="3"/>
  <c r="BF2209" i="3"/>
  <c r="T2209" i="3"/>
  <c r="R2209" i="3"/>
  <c r="P2209" i="3"/>
  <c r="BI2208" i="3"/>
  <c r="BH2208" i="3"/>
  <c r="BG2208" i="3"/>
  <c r="BF2208" i="3"/>
  <c r="T2208" i="3"/>
  <c r="R2208" i="3"/>
  <c r="P2208" i="3"/>
  <c r="BI2207" i="3"/>
  <c r="BH2207" i="3"/>
  <c r="BG2207" i="3"/>
  <c r="BF2207" i="3"/>
  <c r="T2207" i="3"/>
  <c r="R2207" i="3"/>
  <c r="P2207" i="3"/>
  <c r="BI2204" i="3"/>
  <c r="BH2204" i="3"/>
  <c r="BG2204" i="3"/>
  <c r="BF2204" i="3"/>
  <c r="T2204" i="3"/>
  <c r="R2204" i="3"/>
  <c r="P2204" i="3"/>
  <c r="BI2188" i="3"/>
  <c r="BH2188" i="3"/>
  <c r="BG2188" i="3"/>
  <c r="BF2188" i="3"/>
  <c r="T2188" i="3"/>
  <c r="R2188" i="3"/>
  <c r="P2188" i="3"/>
  <c r="BI2169" i="3"/>
  <c r="BH2169" i="3"/>
  <c r="BG2169" i="3"/>
  <c r="BF2169" i="3"/>
  <c r="T2169" i="3"/>
  <c r="R2169" i="3"/>
  <c r="P2169" i="3"/>
  <c r="BI2149" i="3"/>
  <c r="BH2149" i="3"/>
  <c r="BG2149" i="3"/>
  <c r="BF2149" i="3"/>
  <c r="T2149" i="3"/>
  <c r="R2149" i="3"/>
  <c r="P2149" i="3"/>
  <c r="BI2130" i="3"/>
  <c r="BH2130" i="3"/>
  <c r="BG2130" i="3"/>
  <c r="BF2130" i="3"/>
  <c r="T2130" i="3"/>
  <c r="R2130" i="3"/>
  <c r="P2130" i="3"/>
  <c r="BI2112" i="3"/>
  <c r="BH2112" i="3"/>
  <c r="BG2112" i="3"/>
  <c r="BF2112" i="3"/>
  <c r="T2112" i="3"/>
  <c r="R2112" i="3"/>
  <c r="P2112" i="3"/>
  <c r="BI2091" i="3"/>
  <c r="BH2091" i="3"/>
  <c r="BG2091" i="3"/>
  <c r="BF2091" i="3"/>
  <c r="T2091" i="3"/>
  <c r="R2091" i="3"/>
  <c r="P2091" i="3"/>
  <c r="BI2073" i="3"/>
  <c r="BH2073" i="3"/>
  <c r="BG2073" i="3"/>
  <c r="BF2073" i="3"/>
  <c r="T2073" i="3"/>
  <c r="R2073" i="3"/>
  <c r="P2073" i="3"/>
  <c r="BI2057" i="3"/>
  <c r="BH2057" i="3"/>
  <c r="BG2057" i="3"/>
  <c r="BF2057" i="3"/>
  <c r="T2057" i="3"/>
  <c r="R2057" i="3"/>
  <c r="P2057" i="3"/>
  <c r="BI2037" i="3"/>
  <c r="BH2037" i="3"/>
  <c r="BG2037" i="3"/>
  <c r="BF2037" i="3"/>
  <c r="T2037" i="3"/>
  <c r="R2037" i="3"/>
  <c r="P2037" i="3"/>
  <c r="BI2022" i="3"/>
  <c r="BH2022" i="3"/>
  <c r="BG2022" i="3"/>
  <c r="BF2022" i="3"/>
  <c r="T2022" i="3"/>
  <c r="R2022" i="3"/>
  <c r="P2022" i="3"/>
  <c r="BI2017" i="3"/>
  <c r="BH2017" i="3"/>
  <c r="BG2017" i="3"/>
  <c r="BF2017" i="3"/>
  <c r="T2017" i="3"/>
  <c r="R2017" i="3"/>
  <c r="P2017" i="3"/>
  <c r="BI2016" i="3"/>
  <c r="BH2016" i="3"/>
  <c r="BG2016" i="3"/>
  <c r="BF2016" i="3"/>
  <c r="T2016" i="3"/>
  <c r="R2016" i="3"/>
  <c r="P2016" i="3"/>
  <c r="BI2015" i="3"/>
  <c r="BH2015" i="3"/>
  <c r="BG2015" i="3"/>
  <c r="BF2015" i="3"/>
  <c r="T2015" i="3"/>
  <c r="R2015" i="3"/>
  <c r="P2015" i="3"/>
  <c r="BI2010" i="3"/>
  <c r="BH2010" i="3"/>
  <c r="BG2010" i="3"/>
  <c r="BF2010" i="3"/>
  <c r="T2010" i="3"/>
  <c r="R2010" i="3"/>
  <c r="P2010" i="3"/>
  <c r="BI2009" i="3"/>
  <c r="BH2009" i="3"/>
  <c r="BG2009" i="3"/>
  <c r="BF2009" i="3"/>
  <c r="T2009" i="3"/>
  <c r="R2009" i="3"/>
  <c r="P2009" i="3"/>
  <c r="BI2008" i="3"/>
  <c r="BH2008" i="3"/>
  <c r="BG2008" i="3"/>
  <c r="BF2008" i="3"/>
  <c r="T2008" i="3"/>
  <c r="R2008" i="3"/>
  <c r="P2008" i="3"/>
  <c r="BI2002" i="3"/>
  <c r="BH2002" i="3"/>
  <c r="BG2002" i="3"/>
  <c r="BF2002" i="3"/>
  <c r="T2002" i="3"/>
  <c r="R2002" i="3"/>
  <c r="P2002" i="3"/>
  <c r="BI2001" i="3"/>
  <c r="BH2001" i="3"/>
  <c r="BG2001" i="3"/>
  <c r="BF2001" i="3"/>
  <c r="T2001" i="3"/>
  <c r="R2001" i="3"/>
  <c r="P2001" i="3"/>
  <c r="BI1991" i="3"/>
  <c r="BH1991" i="3"/>
  <c r="BG1991" i="3"/>
  <c r="BF1991" i="3"/>
  <c r="T1991" i="3"/>
  <c r="R1991" i="3"/>
  <c r="P1991" i="3"/>
  <c r="BI1988" i="3"/>
  <c r="BH1988" i="3"/>
  <c r="BG1988" i="3"/>
  <c r="BF1988" i="3"/>
  <c r="T1988" i="3"/>
  <c r="R1988" i="3"/>
  <c r="P1988" i="3"/>
  <c r="BI1978" i="3"/>
  <c r="BH1978" i="3"/>
  <c r="BG1978" i="3"/>
  <c r="BF1978" i="3"/>
  <c r="T1978" i="3"/>
  <c r="R1978" i="3"/>
  <c r="P1978" i="3"/>
  <c r="BI1958" i="3"/>
  <c r="BH1958" i="3"/>
  <c r="BG1958" i="3"/>
  <c r="BF1958" i="3"/>
  <c r="T1958" i="3"/>
  <c r="R1958" i="3"/>
  <c r="P1958" i="3"/>
  <c r="BI1938" i="3"/>
  <c r="BH1938" i="3"/>
  <c r="BG1938" i="3"/>
  <c r="BF1938" i="3"/>
  <c r="T1938" i="3"/>
  <c r="R1938" i="3"/>
  <c r="P1938" i="3"/>
  <c r="BI1919" i="3"/>
  <c r="BH1919" i="3"/>
  <c r="BG1919" i="3"/>
  <c r="BF1919" i="3"/>
  <c r="T1919" i="3"/>
  <c r="R1919" i="3"/>
  <c r="P1919" i="3"/>
  <c r="BI1898" i="3"/>
  <c r="BH1898" i="3"/>
  <c r="BG1898" i="3"/>
  <c r="BF1898" i="3"/>
  <c r="T1898" i="3"/>
  <c r="R1898" i="3"/>
  <c r="P1898" i="3"/>
  <c r="BI1879" i="3"/>
  <c r="BH1879" i="3"/>
  <c r="BG1879" i="3"/>
  <c r="BF1879" i="3"/>
  <c r="T1879" i="3"/>
  <c r="R1879" i="3"/>
  <c r="P1879" i="3"/>
  <c r="BI1856" i="3"/>
  <c r="BH1856" i="3"/>
  <c r="BG1856" i="3"/>
  <c r="BF1856" i="3"/>
  <c r="T1856" i="3"/>
  <c r="R1856" i="3"/>
  <c r="P1856" i="3"/>
  <c r="BI1840" i="3"/>
  <c r="BH1840" i="3"/>
  <c r="BG1840" i="3"/>
  <c r="BF1840" i="3"/>
  <c r="T1840" i="3"/>
  <c r="R1840" i="3"/>
  <c r="P1840" i="3"/>
  <c r="BI1839" i="3"/>
  <c r="BH1839" i="3"/>
  <c r="BG1839" i="3"/>
  <c r="BF1839" i="3"/>
  <c r="T1839" i="3"/>
  <c r="R1839" i="3"/>
  <c r="P1839" i="3"/>
  <c r="BI1834" i="3"/>
  <c r="BH1834" i="3"/>
  <c r="BG1834" i="3"/>
  <c r="BF1834" i="3"/>
  <c r="T1834" i="3"/>
  <c r="R1834" i="3"/>
  <c r="P1834" i="3"/>
  <c r="BI1833" i="3"/>
  <c r="BH1833" i="3"/>
  <c r="BG1833" i="3"/>
  <c r="BF1833" i="3"/>
  <c r="T1833" i="3"/>
  <c r="R1833" i="3"/>
  <c r="P1833" i="3"/>
  <c r="BI1828" i="3"/>
  <c r="BH1828" i="3"/>
  <c r="BG1828" i="3"/>
  <c r="BF1828" i="3"/>
  <c r="T1828" i="3"/>
  <c r="R1828" i="3"/>
  <c r="P1828" i="3"/>
  <c r="BI1818" i="3"/>
  <c r="BH1818" i="3"/>
  <c r="BG1818" i="3"/>
  <c r="BF1818" i="3"/>
  <c r="T1818" i="3"/>
  <c r="R1818" i="3"/>
  <c r="P1818" i="3"/>
  <c r="BI1814" i="3"/>
  <c r="BH1814" i="3"/>
  <c r="BG1814" i="3"/>
  <c r="BF1814" i="3"/>
  <c r="T1814" i="3"/>
  <c r="R1814" i="3"/>
  <c r="P1814" i="3"/>
  <c r="BI1808" i="3"/>
  <c r="BH1808" i="3"/>
  <c r="BG1808" i="3"/>
  <c r="BF1808" i="3"/>
  <c r="T1808" i="3"/>
  <c r="R1808" i="3"/>
  <c r="P1808" i="3"/>
  <c r="BI1803" i="3"/>
  <c r="BH1803" i="3"/>
  <c r="BG1803" i="3"/>
  <c r="BF1803" i="3"/>
  <c r="T1803" i="3"/>
  <c r="R1803" i="3"/>
  <c r="P1803" i="3"/>
  <c r="BI1802" i="3"/>
  <c r="BH1802" i="3"/>
  <c r="BG1802" i="3"/>
  <c r="BF1802" i="3"/>
  <c r="T1802" i="3"/>
  <c r="R1802" i="3"/>
  <c r="P1802" i="3"/>
  <c r="BI1801" i="3"/>
  <c r="BH1801" i="3"/>
  <c r="BG1801" i="3"/>
  <c r="BF1801" i="3"/>
  <c r="T1801" i="3"/>
  <c r="R1801" i="3"/>
  <c r="P1801" i="3"/>
  <c r="BI1796" i="3"/>
  <c r="BH1796" i="3"/>
  <c r="BG1796" i="3"/>
  <c r="BF1796" i="3"/>
  <c r="T1796" i="3"/>
  <c r="R1796" i="3"/>
  <c r="P1796" i="3"/>
  <c r="BI1795" i="3"/>
  <c r="BH1795" i="3"/>
  <c r="BG1795" i="3"/>
  <c r="BF1795" i="3"/>
  <c r="T1795" i="3"/>
  <c r="R1795" i="3"/>
  <c r="P1795" i="3"/>
  <c r="BI1784" i="3"/>
  <c r="BH1784" i="3"/>
  <c r="BG1784" i="3"/>
  <c r="BF1784" i="3"/>
  <c r="T1784" i="3"/>
  <c r="R1784" i="3"/>
  <c r="P1784" i="3"/>
  <c r="BI1771" i="3"/>
  <c r="BH1771" i="3"/>
  <c r="BG1771" i="3"/>
  <c r="BF1771" i="3"/>
  <c r="T1771" i="3"/>
  <c r="R1771" i="3"/>
  <c r="P1771" i="3"/>
  <c r="BI1766" i="3"/>
  <c r="BH1766" i="3"/>
  <c r="BG1766" i="3"/>
  <c r="BF1766" i="3"/>
  <c r="T1766" i="3"/>
  <c r="R1766" i="3"/>
  <c r="P1766" i="3"/>
  <c r="BI1765" i="3"/>
  <c r="BH1765" i="3"/>
  <c r="BG1765" i="3"/>
  <c r="BF1765" i="3"/>
  <c r="T1765" i="3"/>
  <c r="R1765" i="3"/>
  <c r="P1765" i="3"/>
  <c r="BI1759" i="3"/>
  <c r="BH1759" i="3"/>
  <c r="BG1759" i="3"/>
  <c r="BF1759" i="3"/>
  <c r="T1759" i="3"/>
  <c r="R1759" i="3"/>
  <c r="P1759" i="3"/>
  <c r="BI1756" i="3"/>
  <c r="BH1756" i="3"/>
  <c r="BG1756" i="3"/>
  <c r="BF1756" i="3"/>
  <c r="T1756" i="3"/>
  <c r="R1756" i="3"/>
  <c r="P1756" i="3"/>
  <c r="BI1752" i="3"/>
  <c r="BH1752" i="3"/>
  <c r="BG1752" i="3"/>
  <c r="BF1752" i="3"/>
  <c r="T1752" i="3"/>
  <c r="R1752" i="3"/>
  <c r="P1752" i="3"/>
  <c r="BI1751" i="3"/>
  <c r="BH1751" i="3"/>
  <c r="BG1751" i="3"/>
  <c r="BF1751" i="3"/>
  <c r="T1751" i="3"/>
  <c r="R1751" i="3"/>
  <c r="P1751" i="3"/>
  <c r="BI1750" i="3"/>
  <c r="BH1750" i="3"/>
  <c r="BG1750" i="3"/>
  <c r="BF1750" i="3"/>
  <c r="T1750" i="3"/>
  <c r="R1750" i="3"/>
  <c r="P1750" i="3"/>
  <c r="BI1743" i="3"/>
  <c r="BH1743" i="3"/>
  <c r="BG1743" i="3"/>
  <c r="BF1743" i="3"/>
  <c r="T1743" i="3"/>
  <c r="R1743" i="3"/>
  <c r="P1743" i="3"/>
  <c r="BI1742" i="3"/>
  <c r="BH1742" i="3"/>
  <c r="BG1742" i="3"/>
  <c r="BF1742" i="3"/>
  <c r="T1742" i="3"/>
  <c r="R1742" i="3"/>
  <c r="P1742" i="3"/>
  <c r="BI1741" i="3"/>
  <c r="BH1741" i="3"/>
  <c r="BG1741" i="3"/>
  <c r="BF1741" i="3"/>
  <c r="T1741" i="3"/>
  <c r="R1741" i="3"/>
  <c r="P1741" i="3"/>
  <c r="BI1740" i="3"/>
  <c r="BH1740" i="3"/>
  <c r="BG1740" i="3"/>
  <c r="BF1740" i="3"/>
  <c r="T1740" i="3"/>
  <c r="R1740" i="3"/>
  <c r="P1740" i="3"/>
  <c r="BI1739" i="3"/>
  <c r="BH1739" i="3"/>
  <c r="BG1739" i="3"/>
  <c r="BF1739" i="3"/>
  <c r="T1739" i="3"/>
  <c r="R1739" i="3"/>
  <c r="P1739" i="3"/>
  <c r="BI1734" i="3"/>
  <c r="BH1734" i="3"/>
  <c r="BG1734" i="3"/>
  <c r="BF1734" i="3"/>
  <c r="T1734" i="3"/>
  <c r="R1734" i="3"/>
  <c r="P1734" i="3"/>
  <c r="BI1733" i="3"/>
  <c r="BH1733" i="3"/>
  <c r="BG1733" i="3"/>
  <c r="BF1733" i="3"/>
  <c r="T1733" i="3"/>
  <c r="R1733" i="3"/>
  <c r="P1733" i="3"/>
  <c r="BI1730" i="3"/>
  <c r="BH1730" i="3"/>
  <c r="BG1730" i="3"/>
  <c r="BF1730" i="3"/>
  <c r="T1730" i="3"/>
  <c r="R1730" i="3"/>
  <c r="P1730" i="3"/>
  <c r="BI1718" i="3"/>
  <c r="BH1718" i="3"/>
  <c r="BG1718" i="3"/>
  <c r="BF1718" i="3"/>
  <c r="T1718" i="3"/>
  <c r="R1718" i="3"/>
  <c r="P1718" i="3"/>
  <c r="BI1709" i="3"/>
  <c r="BH1709" i="3"/>
  <c r="BG1709" i="3"/>
  <c r="BF1709" i="3"/>
  <c r="T1709" i="3"/>
  <c r="R1709" i="3"/>
  <c r="P1709" i="3"/>
  <c r="BI1708" i="3"/>
  <c r="BH1708" i="3"/>
  <c r="BG1708" i="3"/>
  <c r="BF1708" i="3"/>
  <c r="T1708" i="3"/>
  <c r="R1708" i="3"/>
  <c r="P1708" i="3"/>
  <c r="BI1705" i="3"/>
  <c r="BH1705" i="3"/>
  <c r="BG1705" i="3"/>
  <c r="BF1705" i="3"/>
  <c r="T1705" i="3"/>
  <c r="R1705" i="3"/>
  <c r="P1705" i="3"/>
  <c r="BI1695" i="3"/>
  <c r="BH1695" i="3"/>
  <c r="BG1695" i="3"/>
  <c r="BF1695" i="3"/>
  <c r="T1695" i="3"/>
  <c r="R1695" i="3"/>
  <c r="P1695" i="3"/>
  <c r="BI1690" i="3"/>
  <c r="BH1690" i="3"/>
  <c r="BG1690" i="3"/>
  <c r="BF1690" i="3"/>
  <c r="T1690" i="3"/>
  <c r="R1690" i="3"/>
  <c r="P1690" i="3"/>
  <c r="BI1687" i="3"/>
  <c r="BH1687" i="3"/>
  <c r="BG1687" i="3"/>
  <c r="BF1687" i="3"/>
  <c r="T1687" i="3"/>
  <c r="R1687" i="3"/>
  <c r="P1687" i="3"/>
  <c r="BI1684" i="3"/>
  <c r="BH1684" i="3"/>
  <c r="BG1684" i="3"/>
  <c r="BF1684" i="3"/>
  <c r="T1684" i="3"/>
  <c r="R1684" i="3"/>
  <c r="P1684" i="3"/>
  <c r="BI1674" i="3"/>
  <c r="BH1674" i="3"/>
  <c r="BG1674" i="3"/>
  <c r="BF1674" i="3"/>
  <c r="T1674" i="3"/>
  <c r="R1674" i="3"/>
  <c r="P1674" i="3"/>
  <c r="BI1666" i="3"/>
  <c r="BH1666" i="3"/>
  <c r="BG1666" i="3"/>
  <c r="BF1666" i="3"/>
  <c r="T1666" i="3"/>
  <c r="R1666" i="3"/>
  <c r="P1666" i="3"/>
  <c r="BI1658" i="3"/>
  <c r="BH1658" i="3"/>
  <c r="BG1658" i="3"/>
  <c r="BF1658" i="3"/>
  <c r="T1658" i="3"/>
  <c r="R1658" i="3"/>
  <c r="P1658" i="3"/>
  <c r="BI1653" i="3"/>
  <c r="BH1653" i="3"/>
  <c r="BG1653" i="3"/>
  <c r="BF1653" i="3"/>
  <c r="T1653" i="3"/>
  <c r="R1653" i="3"/>
  <c r="P1653" i="3"/>
  <c r="BI1648" i="3"/>
  <c r="BH1648" i="3"/>
  <c r="BG1648" i="3"/>
  <c r="BF1648" i="3"/>
  <c r="T1648" i="3"/>
  <c r="R1648" i="3"/>
  <c r="P1648" i="3"/>
  <c r="BI1645" i="3"/>
  <c r="BH1645" i="3"/>
  <c r="BG1645" i="3"/>
  <c r="BF1645" i="3"/>
  <c r="T1645" i="3"/>
  <c r="R1645" i="3"/>
  <c r="P1645" i="3"/>
  <c r="BI1637" i="3"/>
  <c r="BH1637" i="3"/>
  <c r="BG1637" i="3"/>
  <c r="BF1637" i="3"/>
  <c r="T1637" i="3"/>
  <c r="R1637" i="3"/>
  <c r="P1637" i="3"/>
  <c r="BI1627" i="3"/>
  <c r="BH1627" i="3"/>
  <c r="BG1627" i="3"/>
  <c r="BF1627" i="3"/>
  <c r="T1627" i="3"/>
  <c r="R1627" i="3"/>
  <c r="P1627" i="3"/>
  <c r="BI1617" i="3"/>
  <c r="BH1617" i="3"/>
  <c r="BG1617" i="3"/>
  <c r="BF1617" i="3"/>
  <c r="T1617" i="3"/>
  <c r="R1617" i="3"/>
  <c r="P1617" i="3"/>
  <c r="BI1609" i="3"/>
  <c r="BH1609" i="3"/>
  <c r="BG1609" i="3"/>
  <c r="BF1609" i="3"/>
  <c r="T1609" i="3"/>
  <c r="R1609" i="3"/>
  <c r="P1609" i="3"/>
  <c r="BI1599" i="3"/>
  <c r="BH1599" i="3"/>
  <c r="BG1599" i="3"/>
  <c r="BF1599" i="3"/>
  <c r="T1599" i="3"/>
  <c r="R1599" i="3"/>
  <c r="P1599" i="3"/>
  <c r="BI1590" i="3"/>
  <c r="BH1590" i="3"/>
  <c r="BG1590" i="3"/>
  <c r="BF1590" i="3"/>
  <c r="T1590" i="3"/>
  <c r="R1590" i="3"/>
  <c r="P1590" i="3"/>
  <c r="BI1580" i="3"/>
  <c r="BH1580" i="3"/>
  <c r="BG1580" i="3"/>
  <c r="BF1580" i="3"/>
  <c r="T1580" i="3"/>
  <c r="R1580" i="3"/>
  <c r="P1580" i="3"/>
  <c r="BI1570" i="3"/>
  <c r="BH1570" i="3"/>
  <c r="BG1570" i="3"/>
  <c r="BF1570" i="3"/>
  <c r="T1570" i="3"/>
  <c r="R1570" i="3"/>
  <c r="P1570" i="3"/>
  <c r="BI1565" i="3"/>
  <c r="BH1565" i="3"/>
  <c r="BG1565" i="3"/>
  <c r="BF1565" i="3"/>
  <c r="T1565" i="3"/>
  <c r="R1565" i="3"/>
  <c r="P1565" i="3"/>
  <c r="BI1564" i="3"/>
  <c r="BH1564" i="3"/>
  <c r="BG1564" i="3"/>
  <c r="BF1564" i="3"/>
  <c r="T1564" i="3"/>
  <c r="R1564" i="3"/>
  <c r="P1564" i="3"/>
  <c r="BI1563" i="3"/>
  <c r="BH1563" i="3"/>
  <c r="BG1563" i="3"/>
  <c r="BF1563" i="3"/>
  <c r="T1563" i="3"/>
  <c r="R1563" i="3"/>
  <c r="P1563" i="3"/>
  <c r="BI1557" i="3"/>
  <c r="BH1557" i="3"/>
  <c r="BG1557" i="3"/>
  <c r="BF1557" i="3"/>
  <c r="T1557" i="3"/>
  <c r="R1557" i="3"/>
  <c r="P1557" i="3"/>
  <c r="BI1543" i="3"/>
  <c r="BH1543" i="3"/>
  <c r="BG1543" i="3"/>
  <c r="BF1543" i="3"/>
  <c r="T1543" i="3"/>
  <c r="R1543" i="3"/>
  <c r="P1543" i="3"/>
  <c r="BI1535" i="3"/>
  <c r="BH1535" i="3"/>
  <c r="BG1535" i="3"/>
  <c r="BF1535" i="3"/>
  <c r="T1535" i="3"/>
  <c r="R1535" i="3"/>
  <c r="P1535" i="3"/>
  <c r="BI1526" i="3"/>
  <c r="BH1526" i="3"/>
  <c r="BG1526" i="3"/>
  <c r="BF1526" i="3"/>
  <c r="T1526" i="3"/>
  <c r="R1526" i="3"/>
  <c r="P1526" i="3"/>
  <c r="BI1517" i="3"/>
  <c r="BH1517" i="3"/>
  <c r="BG1517" i="3"/>
  <c r="BF1517" i="3"/>
  <c r="T1517" i="3"/>
  <c r="R1517" i="3"/>
  <c r="P1517" i="3"/>
  <c r="BI1512" i="3"/>
  <c r="BH1512" i="3"/>
  <c r="BG1512" i="3"/>
  <c r="BF1512" i="3"/>
  <c r="T1512" i="3"/>
  <c r="R1512" i="3"/>
  <c r="P1512" i="3"/>
  <c r="BI1511" i="3"/>
  <c r="BH1511" i="3"/>
  <c r="BG1511" i="3"/>
  <c r="BF1511" i="3"/>
  <c r="T1511" i="3"/>
  <c r="R1511" i="3"/>
  <c r="P1511" i="3"/>
  <c r="BI1491" i="3"/>
  <c r="BH1491" i="3"/>
  <c r="BG1491" i="3"/>
  <c r="BF1491" i="3"/>
  <c r="T1491" i="3"/>
  <c r="R1491" i="3"/>
  <c r="P1491" i="3"/>
  <c r="BI1486" i="3"/>
  <c r="BH1486" i="3"/>
  <c r="BG1486" i="3"/>
  <c r="BF1486" i="3"/>
  <c r="T1486" i="3"/>
  <c r="R1486" i="3"/>
  <c r="P1486" i="3"/>
  <c r="BI1485" i="3"/>
  <c r="BH1485" i="3"/>
  <c r="BG1485" i="3"/>
  <c r="BF1485" i="3"/>
  <c r="T1485" i="3"/>
  <c r="R1485" i="3"/>
  <c r="P1485" i="3"/>
  <c r="BI1478" i="3"/>
  <c r="BH1478" i="3"/>
  <c r="BG1478" i="3"/>
  <c r="BF1478" i="3"/>
  <c r="T1478" i="3"/>
  <c r="R1478" i="3"/>
  <c r="P1478" i="3"/>
  <c r="BI1469" i="3"/>
  <c r="BH1469" i="3"/>
  <c r="BG1469" i="3"/>
  <c r="BF1469" i="3"/>
  <c r="T1469" i="3"/>
  <c r="R1469" i="3"/>
  <c r="P1469" i="3"/>
  <c r="BI1464" i="3"/>
  <c r="BH1464" i="3"/>
  <c r="BG1464" i="3"/>
  <c r="BF1464" i="3"/>
  <c r="T1464" i="3"/>
  <c r="R1464" i="3"/>
  <c r="P1464" i="3"/>
  <c r="BI1463" i="3"/>
  <c r="BH1463" i="3"/>
  <c r="BG1463" i="3"/>
  <c r="BF1463" i="3"/>
  <c r="T1463" i="3"/>
  <c r="R1463" i="3"/>
  <c r="P1463" i="3"/>
  <c r="BI1455" i="3"/>
  <c r="BH1455" i="3"/>
  <c r="BG1455" i="3"/>
  <c r="BF1455" i="3"/>
  <c r="T1455" i="3"/>
  <c r="R1455" i="3"/>
  <c r="P1455" i="3"/>
  <c r="BI1446" i="3"/>
  <c r="BH1446" i="3"/>
  <c r="BG1446" i="3"/>
  <c r="BF1446" i="3"/>
  <c r="T1446" i="3"/>
  <c r="R1446" i="3"/>
  <c r="P1446" i="3"/>
  <c r="BI1427" i="3"/>
  <c r="BH1427" i="3"/>
  <c r="BG1427" i="3"/>
  <c r="BF1427" i="3"/>
  <c r="T1427" i="3"/>
  <c r="R1427" i="3"/>
  <c r="P1427" i="3"/>
  <c r="BI1408" i="3"/>
  <c r="BH1408" i="3"/>
  <c r="BG1408" i="3"/>
  <c r="BF1408" i="3"/>
  <c r="T1408" i="3"/>
  <c r="R1408" i="3"/>
  <c r="P1408" i="3"/>
  <c r="BI1385" i="3"/>
  <c r="BH1385" i="3"/>
  <c r="BG1385" i="3"/>
  <c r="BF1385" i="3"/>
  <c r="T1385" i="3"/>
  <c r="R1385" i="3"/>
  <c r="P1385" i="3"/>
  <c r="BI1376" i="3"/>
  <c r="BH1376" i="3"/>
  <c r="BG1376" i="3"/>
  <c r="BF1376" i="3"/>
  <c r="T1376" i="3"/>
  <c r="R1376" i="3"/>
  <c r="P1376" i="3"/>
  <c r="BI1365" i="3"/>
  <c r="BH1365" i="3"/>
  <c r="BG1365" i="3"/>
  <c r="BF1365" i="3"/>
  <c r="T1365" i="3"/>
  <c r="R1365" i="3"/>
  <c r="P1365" i="3"/>
  <c r="BI1360" i="3"/>
  <c r="BH1360" i="3"/>
  <c r="BG1360" i="3"/>
  <c r="BF1360" i="3"/>
  <c r="T1360" i="3"/>
  <c r="R1360" i="3"/>
  <c r="P1360" i="3"/>
  <c r="BI1359" i="3"/>
  <c r="BH1359" i="3"/>
  <c r="BG1359" i="3"/>
  <c r="BF1359" i="3"/>
  <c r="T1359" i="3"/>
  <c r="R1359" i="3"/>
  <c r="P1359" i="3"/>
  <c r="BI1358" i="3"/>
  <c r="BH1358" i="3"/>
  <c r="BG1358" i="3"/>
  <c r="BF1358" i="3"/>
  <c r="T1358" i="3"/>
  <c r="R1358" i="3"/>
  <c r="P1358" i="3"/>
  <c r="BI1346" i="3"/>
  <c r="BH1346" i="3"/>
  <c r="BG1346" i="3"/>
  <c r="BF1346" i="3"/>
  <c r="T1346" i="3"/>
  <c r="R1346" i="3"/>
  <c r="P1346" i="3"/>
  <c r="BI1325" i="3"/>
  <c r="BH1325" i="3"/>
  <c r="BG1325" i="3"/>
  <c r="BF1325" i="3"/>
  <c r="T1325" i="3"/>
  <c r="R1325" i="3"/>
  <c r="P1325" i="3"/>
  <c r="BI1311" i="3"/>
  <c r="BH1311" i="3"/>
  <c r="BG1311" i="3"/>
  <c r="BF1311" i="3"/>
  <c r="T1311" i="3"/>
  <c r="R1311" i="3"/>
  <c r="P1311" i="3"/>
  <c r="BI1306" i="3"/>
  <c r="BH1306" i="3"/>
  <c r="BG1306" i="3"/>
  <c r="BF1306" i="3"/>
  <c r="T1306" i="3"/>
  <c r="R1306" i="3"/>
  <c r="P1306" i="3"/>
  <c r="BI1305" i="3"/>
  <c r="BH1305" i="3"/>
  <c r="BG1305" i="3"/>
  <c r="BF1305" i="3"/>
  <c r="T1305" i="3"/>
  <c r="R1305" i="3"/>
  <c r="P1305" i="3"/>
  <c r="BI1304" i="3"/>
  <c r="BH1304" i="3"/>
  <c r="BG1304" i="3"/>
  <c r="BF1304" i="3"/>
  <c r="T1304" i="3"/>
  <c r="R1304" i="3"/>
  <c r="P1304" i="3"/>
  <c r="BI1294" i="3"/>
  <c r="BH1294" i="3"/>
  <c r="BG1294" i="3"/>
  <c r="BF1294" i="3"/>
  <c r="T1294" i="3"/>
  <c r="R1294" i="3"/>
  <c r="P1294" i="3"/>
  <c r="BI1282" i="3"/>
  <c r="BH1282" i="3"/>
  <c r="BG1282" i="3"/>
  <c r="BF1282" i="3"/>
  <c r="T1282" i="3"/>
  <c r="R1282" i="3"/>
  <c r="P1282" i="3"/>
  <c r="BI1270" i="3"/>
  <c r="BH1270" i="3"/>
  <c r="BG1270" i="3"/>
  <c r="BF1270" i="3"/>
  <c r="T1270" i="3"/>
  <c r="R1270" i="3"/>
  <c r="P1270" i="3"/>
  <c r="BI1254" i="3"/>
  <c r="BH1254" i="3"/>
  <c r="BG1254" i="3"/>
  <c r="BF1254" i="3"/>
  <c r="T1254" i="3"/>
  <c r="R1254" i="3"/>
  <c r="P1254" i="3"/>
  <c r="BI1250" i="3"/>
  <c r="BH1250" i="3"/>
  <c r="BG1250" i="3"/>
  <c r="BF1250" i="3"/>
  <c r="T1250" i="3"/>
  <c r="R1250" i="3"/>
  <c r="P1250" i="3"/>
  <c r="BI1245" i="3"/>
  <c r="BH1245" i="3"/>
  <c r="BG1245" i="3"/>
  <c r="BF1245" i="3"/>
  <c r="T1245" i="3"/>
  <c r="R1245" i="3"/>
  <c r="P1245" i="3"/>
  <c r="BI1244" i="3"/>
  <c r="BH1244" i="3"/>
  <c r="BG1244" i="3"/>
  <c r="BF1244" i="3"/>
  <c r="T1244" i="3"/>
  <c r="R1244" i="3"/>
  <c r="P1244" i="3"/>
  <c r="BI1242" i="3"/>
  <c r="BH1242" i="3"/>
  <c r="BG1242" i="3"/>
  <c r="BF1242" i="3"/>
  <c r="T1242" i="3"/>
  <c r="R1242" i="3"/>
  <c r="P1242" i="3"/>
  <c r="BI1229" i="3"/>
  <c r="BH1229" i="3"/>
  <c r="BG1229" i="3"/>
  <c r="BF1229" i="3"/>
  <c r="T1229" i="3"/>
  <c r="R1229" i="3"/>
  <c r="P1229" i="3"/>
  <c r="BI1219" i="3"/>
  <c r="BH1219" i="3"/>
  <c r="BG1219" i="3"/>
  <c r="BF1219" i="3"/>
  <c r="T1219" i="3"/>
  <c r="R1219" i="3"/>
  <c r="P1219" i="3"/>
  <c r="BI1215" i="3"/>
  <c r="BH1215" i="3"/>
  <c r="BG1215" i="3"/>
  <c r="BF1215" i="3"/>
  <c r="T1215" i="3"/>
  <c r="R1215" i="3"/>
  <c r="P1215" i="3"/>
  <c r="BI1203" i="3"/>
  <c r="BH1203" i="3"/>
  <c r="BG1203" i="3"/>
  <c r="BF1203" i="3"/>
  <c r="T1203" i="3"/>
  <c r="R1203" i="3"/>
  <c r="P1203" i="3"/>
  <c r="BI1195" i="3"/>
  <c r="BH1195" i="3"/>
  <c r="BG1195" i="3"/>
  <c r="BF1195" i="3"/>
  <c r="T1195" i="3"/>
  <c r="R1195" i="3"/>
  <c r="P1195" i="3"/>
  <c r="BI1187" i="3"/>
  <c r="BH1187" i="3"/>
  <c r="BG1187" i="3"/>
  <c r="BF1187" i="3"/>
  <c r="T1187" i="3"/>
  <c r="R1187" i="3"/>
  <c r="P1187" i="3"/>
  <c r="BI1184" i="3"/>
  <c r="BH1184" i="3"/>
  <c r="BG1184" i="3"/>
  <c r="BF1184" i="3"/>
  <c r="T1184" i="3"/>
  <c r="R1184" i="3"/>
  <c r="P1184" i="3"/>
  <c r="BI1181" i="3"/>
  <c r="BH1181" i="3"/>
  <c r="BG1181" i="3"/>
  <c r="BF1181" i="3"/>
  <c r="T1181" i="3"/>
  <c r="R1181" i="3"/>
  <c r="P1181" i="3"/>
  <c r="BI1180" i="3"/>
  <c r="BH1180" i="3"/>
  <c r="BG1180" i="3"/>
  <c r="BF1180" i="3"/>
  <c r="T1180" i="3"/>
  <c r="R1180" i="3"/>
  <c r="P1180" i="3"/>
  <c r="BI1177" i="3"/>
  <c r="BH1177" i="3"/>
  <c r="BG1177" i="3"/>
  <c r="BF1177" i="3"/>
  <c r="T1177" i="3"/>
  <c r="R1177" i="3"/>
  <c r="P1177" i="3"/>
  <c r="BI1176" i="3"/>
  <c r="BH1176" i="3"/>
  <c r="BG1176" i="3"/>
  <c r="BF1176" i="3"/>
  <c r="T1176" i="3"/>
  <c r="R1176" i="3"/>
  <c r="P1176" i="3"/>
  <c r="BI1171" i="3"/>
  <c r="BH1171" i="3"/>
  <c r="BG1171" i="3"/>
  <c r="BF1171" i="3"/>
  <c r="T1171" i="3"/>
  <c r="R1171" i="3"/>
  <c r="P1171" i="3"/>
  <c r="BI1153" i="3"/>
  <c r="BH1153" i="3"/>
  <c r="BG1153" i="3"/>
  <c r="BF1153" i="3"/>
  <c r="T1153" i="3"/>
  <c r="R1153" i="3"/>
  <c r="P1153" i="3"/>
  <c r="BI1150" i="3"/>
  <c r="BH1150" i="3"/>
  <c r="BG1150" i="3"/>
  <c r="BF1150" i="3"/>
  <c r="T1150" i="3"/>
  <c r="R1150" i="3"/>
  <c r="P1150" i="3"/>
  <c r="BI1147" i="3"/>
  <c r="BH1147" i="3"/>
  <c r="BG1147" i="3"/>
  <c r="BF1147" i="3"/>
  <c r="T1147" i="3"/>
  <c r="R1147" i="3"/>
  <c r="P1147" i="3"/>
  <c r="BI1144" i="3"/>
  <c r="BH1144" i="3"/>
  <c r="BG1144" i="3"/>
  <c r="BF1144" i="3"/>
  <c r="T1144" i="3"/>
  <c r="R1144" i="3"/>
  <c r="P1144" i="3"/>
  <c r="BI1137" i="3"/>
  <c r="BH1137" i="3"/>
  <c r="BG1137" i="3"/>
  <c r="BF1137" i="3"/>
  <c r="T1137" i="3"/>
  <c r="R1137" i="3"/>
  <c r="P1137" i="3"/>
  <c r="BI1120" i="3"/>
  <c r="BH1120" i="3"/>
  <c r="BG1120" i="3"/>
  <c r="BF1120" i="3"/>
  <c r="T1120" i="3"/>
  <c r="R1120" i="3"/>
  <c r="P1120" i="3"/>
  <c r="BI1117" i="3"/>
  <c r="BH1117" i="3"/>
  <c r="BG1117" i="3"/>
  <c r="BF1117" i="3"/>
  <c r="T1117" i="3"/>
  <c r="R1117" i="3"/>
  <c r="P1117" i="3"/>
  <c r="BI1113" i="3"/>
  <c r="BH1113" i="3"/>
  <c r="BG1113" i="3"/>
  <c r="BF1113" i="3"/>
  <c r="T1113" i="3"/>
  <c r="R1113" i="3"/>
  <c r="P1113" i="3"/>
  <c r="BI1110" i="3"/>
  <c r="BH1110" i="3"/>
  <c r="BG1110" i="3"/>
  <c r="BF1110" i="3"/>
  <c r="T1110" i="3"/>
  <c r="R1110" i="3"/>
  <c r="P1110" i="3"/>
  <c r="BI1109" i="3"/>
  <c r="BH1109" i="3"/>
  <c r="BG1109" i="3"/>
  <c r="BF1109" i="3"/>
  <c r="T1109" i="3"/>
  <c r="R1109" i="3"/>
  <c r="P1109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101" i="3"/>
  <c r="BH1101" i="3"/>
  <c r="BG1101" i="3"/>
  <c r="BF1101" i="3"/>
  <c r="T1101" i="3"/>
  <c r="R1101" i="3"/>
  <c r="P1101" i="3"/>
  <c r="BI1098" i="3"/>
  <c r="BH1098" i="3"/>
  <c r="BG1098" i="3"/>
  <c r="BF1098" i="3"/>
  <c r="T1098" i="3"/>
  <c r="R1098" i="3"/>
  <c r="P1098" i="3"/>
  <c r="BI1093" i="3"/>
  <c r="BH1093" i="3"/>
  <c r="BG1093" i="3"/>
  <c r="BF1093" i="3"/>
  <c r="T1093" i="3"/>
  <c r="R1093" i="3"/>
  <c r="P1093" i="3"/>
  <c r="BI1092" i="3"/>
  <c r="BH1092" i="3"/>
  <c r="BG1092" i="3"/>
  <c r="BF1092" i="3"/>
  <c r="T1092" i="3"/>
  <c r="R1092" i="3"/>
  <c r="P1092" i="3"/>
  <c r="BI1089" i="3"/>
  <c r="BH1089" i="3"/>
  <c r="BG1089" i="3"/>
  <c r="BF1089" i="3"/>
  <c r="T1089" i="3"/>
  <c r="R1089" i="3"/>
  <c r="P1089" i="3"/>
  <c r="BI1083" i="3"/>
  <c r="BH1083" i="3"/>
  <c r="BG1083" i="3"/>
  <c r="BF1083" i="3"/>
  <c r="T1083" i="3"/>
  <c r="R1083" i="3"/>
  <c r="P1083" i="3"/>
  <c r="BI1081" i="3"/>
  <c r="BH1081" i="3"/>
  <c r="BG1081" i="3"/>
  <c r="BF1081" i="3"/>
  <c r="T1081" i="3"/>
  <c r="R1081" i="3"/>
  <c r="P1081" i="3"/>
  <c r="BI1078" i="3"/>
  <c r="BH1078" i="3"/>
  <c r="BG1078" i="3"/>
  <c r="BF1078" i="3"/>
  <c r="T1078" i="3"/>
  <c r="R1078" i="3"/>
  <c r="P1078" i="3"/>
  <c r="BI1077" i="3"/>
  <c r="BH1077" i="3"/>
  <c r="BG1077" i="3"/>
  <c r="BF1077" i="3"/>
  <c r="T1077" i="3"/>
  <c r="R1077" i="3"/>
  <c r="P1077" i="3"/>
  <c r="BI1074" i="3"/>
  <c r="BH1074" i="3"/>
  <c r="BG1074" i="3"/>
  <c r="BF1074" i="3"/>
  <c r="T1074" i="3"/>
  <c r="R1074" i="3"/>
  <c r="P1074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5" i="3"/>
  <c r="BH1065" i="3"/>
  <c r="BG1065" i="3"/>
  <c r="BF1065" i="3"/>
  <c r="T1065" i="3"/>
  <c r="R1065" i="3"/>
  <c r="P1065" i="3"/>
  <c r="BI1052" i="3"/>
  <c r="BH1052" i="3"/>
  <c r="BG1052" i="3"/>
  <c r="BF1052" i="3"/>
  <c r="T1052" i="3"/>
  <c r="R1052" i="3"/>
  <c r="P1052" i="3"/>
  <c r="BI1033" i="3"/>
  <c r="BH1033" i="3"/>
  <c r="BG1033" i="3"/>
  <c r="BF1033" i="3"/>
  <c r="T1033" i="3"/>
  <c r="R1033" i="3"/>
  <c r="P1033" i="3"/>
  <c r="BI1006" i="3"/>
  <c r="BH1006" i="3"/>
  <c r="BG1006" i="3"/>
  <c r="BF1006" i="3"/>
  <c r="T1006" i="3"/>
  <c r="R1006" i="3"/>
  <c r="P1006" i="3"/>
  <c r="BI1002" i="3"/>
  <c r="BH1002" i="3"/>
  <c r="BG1002" i="3"/>
  <c r="BF1002" i="3"/>
  <c r="T1002" i="3"/>
  <c r="R1002" i="3"/>
  <c r="P1002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93" i="3"/>
  <c r="BH993" i="3"/>
  <c r="BG993" i="3"/>
  <c r="BF993" i="3"/>
  <c r="T993" i="3"/>
  <c r="R993" i="3"/>
  <c r="P993" i="3"/>
  <c r="BI963" i="3"/>
  <c r="BH963" i="3"/>
  <c r="BG963" i="3"/>
  <c r="BF963" i="3"/>
  <c r="T963" i="3"/>
  <c r="R963" i="3"/>
  <c r="P963" i="3"/>
  <c r="BI955" i="3"/>
  <c r="BH955" i="3"/>
  <c r="BG955" i="3"/>
  <c r="BF955" i="3"/>
  <c r="T955" i="3"/>
  <c r="R955" i="3"/>
  <c r="P955" i="3"/>
  <c r="BI944" i="3"/>
  <c r="BH944" i="3"/>
  <c r="BG944" i="3"/>
  <c r="BF944" i="3"/>
  <c r="T944" i="3"/>
  <c r="R944" i="3"/>
  <c r="P944" i="3"/>
  <c r="BI941" i="3"/>
  <c r="BH941" i="3"/>
  <c r="BG941" i="3"/>
  <c r="BF941" i="3"/>
  <c r="T941" i="3"/>
  <c r="R941" i="3"/>
  <c r="P941" i="3"/>
  <c r="BI922" i="3"/>
  <c r="BH922" i="3"/>
  <c r="BG922" i="3"/>
  <c r="BF922" i="3"/>
  <c r="T922" i="3"/>
  <c r="R922" i="3"/>
  <c r="P922" i="3"/>
  <c r="BI906" i="3"/>
  <c r="BH906" i="3"/>
  <c r="BG906" i="3"/>
  <c r="BF906" i="3"/>
  <c r="T906" i="3"/>
  <c r="R906" i="3"/>
  <c r="P906" i="3"/>
  <c r="BI903" i="3"/>
  <c r="BH903" i="3"/>
  <c r="BG903" i="3"/>
  <c r="BF903" i="3"/>
  <c r="T903" i="3"/>
  <c r="R903" i="3"/>
  <c r="P903" i="3"/>
  <c r="BI894" i="3"/>
  <c r="BH894" i="3"/>
  <c r="BG894" i="3"/>
  <c r="BF894" i="3"/>
  <c r="T894" i="3"/>
  <c r="R894" i="3"/>
  <c r="P894" i="3"/>
  <c r="BI889" i="3"/>
  <c r="BH889" i="3"/>
  <c r="BG889" i="3"/>
  <c r="BF889" i="3"/>
  <c r="T889" i="3"/>
  <c r="R889" i="3"/>
  <c r="P889" i="3"/>
  <c r="BI869" i="3"/>
  <c r="BH869" i="3"/>
  <c r="BG869" i="3"/>
  <c r="BF869" i="3"/>
  <c r="T869" i="3"/>
  <c r="R869" i="3"/>
  <c r="P869" i="3"/>
  <c r="BI864" i="3"/>
  <c r="BH864" i="3"/>
  <c r="BG864" i="3"/>
  <c r="BF864" i="3"/>
  <c r="T864" i="3"/>
  <c r="R864" i="3"/>
  <c r="P864" i="3"/>
  <c r="BI859" i="3"/>
  <c r="BH859" i="3"/>
  <c r="BG859" i="3"/>
  <c r="BF859" i="3"/>
  <c r="T859" i="3"/>
  <c r="R859" i="3"/>
  <c r="P859" i="3"/>
  <c r="BI854" i="3"/>
  <c r="BH854" i="3"/>
  <c r="BG854" i="3"/>
  <c r="BF854" i="3"/>
  <c r="T854" i="3"/>
  <c r="R854" i="3"/>
  <c r="P854" i="3"/>
  <c r="BI850" i="3"/>
  <c r="BH850" i="3"/>
  <c r="BG850" i="3"/>
  <c r="BF850" i="3"/>
  <c r="T850" i="3"/>
  <c r="R850" i="3"/>
  <c r="P850" i="3"/>
  <c r="BI835" i="3"/>
  <c r="BH835" i="3"/>
  <c r="BG835" i="3"/>
  <c r="BF835" i="3"/>
  <c r="T835" i="3"/>
  <c r="R835" i="3"/>
  <c r="P835" i="3"/>
  <c r="BI826" i="3"/>
  <c r="BH826" i="3"/>
  <c r="BG826" i="3"/>
  <c r="BF826" i="3"/>
  <c r="T826" i="3"/>
  <c r="R826" i="3"/>
  <c r="P826" i="3"/>
  <c r="BI816" i="3"/>
  <c r="BH816" i="3"/>
  <c r="BG816" i="3"/>
  <c r="BF816" i="3"/>
  <c r="T816" i="3"/>
  <c r="R816" i="3"/>
  <c r="P816" i="3"/>
  <c r="BI806" i="3"/>
  <c r="BH806" i="3"/>
  <c r="BG806" i="3"/>
  <c r="BF806" i="3"/>
  <c r="T806" i="3"/>
  <c r="R806" i="3"/>
  <c r="P806" i="3"/>
  <c r="BI800" i="3"/>
  <c r="BH800" i="3"/>
  <c r="BG800" i="3"/>
  <c r="BF800" i="3"/>
  <c r="T800" i="3"/>
  <c r="R800" i="3"/>
  <c r="P800" i="3"/>
  <c r="BI796" i="3"/>
  <c r="BH796" i="3"/>
  <c r="BG796" i="3"/>
  <c r="BF796" i="3"/>
  <c r="T796" i="3"/>
  <c r="R796" i="3"/>
  <c r="P796" i="3"/>
  <c r="BI792" i="3"/>
  <c r="BH792" i="3"/>
  <c r="BG792" i="3"/>
  <c r="BF792" i="3"/>
  <c r="T792" i="3"/>
  <c r="R792" i="3"/>
  <c r="P792" i="3"/>
  <c r="BI789" i="3"/>
  <c r="BH789" i="3"/>
  <c r="BG789" i="3"/>
  <c r="BF789" i="3"/>
  <c r="T789" i="3"/>
  <c r="R789" i="3"/>
  <c r="P789" i="3"/>
  <c r="BI788" i="3"/>
  <c r="BH788" i="3"/>
  <c r="BG788" i="3"/>
  <c r="BF788" i="3"/>
  <c r="T788" i="3"/>
  <c r="R788" i="3"/>
  <c r="P788" i="3"/>
  <c r="BI785" i="3"/>
  <c r="BH785" i="3"/>
  <c r="BG785" i="3"/>
  <c r="BF785" i="3"/>
  <c r="T785" i="3"/>
  <c r="R785" i="3"/>
  <c r="P785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59" i="3"/>
  <c r="BH759" i="3"/>
  <c r="BG759" i="3"/>
  <c r="BF759" i="3"/>
  <c r="T759" i="3"/>
  <c r="R759" i="3"/>
  <c r="P759" i="3"/>
  <c r="BI758" i="3"/>
  <c r="BH758" i="3"/>
  <c r="BG758" i="3"/>
  <c r="BF758" i="3"/>
  <c r="T758" i="3"/>
  <c r="R758" i="3"/>
  <c r="P758" i="3"/>
  <c r="BI755" i="3"/>
  <c r="BH755" i="3"/>
  <c r="BG755" i="3"/>
  <c r="BF755" i="3"/>
  <c r="T755" i="3"/>
  <c r="R755" i="3"/>
  <c r="P755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50" i="3"/>
  <c r="BH750" i="3"/>
  <c r="BG750" i="3"/>
  <c r="BF750" i="3"/>
  <c r="T750" i="3"/>
  <c r="R750" i="3"/>
  <c r="P750" i="3"/>
  <c r="BI747" i="3"/>
  <c r="BH747" i="3"/>
  <c r="BG747" i="3"/>
  <c r="BF747" i="3"/>
  <c r="T747" i="3"/>
  <c r="R747" i="3"/>
  <c r="P747" i="3"/>
  <c r="BI743" i="3"/>
  <c r="BH743" i="3"/>
  <c r="BG743" i="3"/>
  <c r="BF743" i="3"/>
  <c r="T743" i="3"/>
  <c r="R743" i="3"/>
  <c r="P743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4" i="3"/>
  <c r="BH734" i="3"/>
  <c r="BG734" i="3"/>
  <c r="BF734" i="3"/>
  <c r="T734" i="3"/>
  <c r="R734" i="3"/>
  <c r="P734" i="3"/>
  <c r="BI728" i="3"/>
  <c r="BH728" i="3"/>
  <c r="BG728" i="3"/>
  <c r="BF728" i="3"/>
  <c r="T728" i="3"/>
  <c r="R728" i="3"/>
  <c r="P728" i="3"/>
  <c r="BI727" i="3"/>
  <c r="BH727" i="3"/>
  <c r="BG727" i="3"/>
  <c r="BF727" i="3"/>
  <c r="T727" i="3"/>
  <c r="R727" i="3"/>
  <c r="P727" i="3"/>
  <c r="BI720" i="3"/>
  <c r="BH720" i="3"/>
  <c r="BG720" i="3"/>
  <c r="BF720" i="3"/>
  <c r="T720" i="3"/>
  <c r="R720" i="3"/>
  <c r="P720" i="3"/>
  <c r="BI706" i="3"/>
  <c r="BH706" i="3"/>
  <c r="BG706" i="3"/>
  <c r="BF706" i="3"/>
  <c r="T706" i="3"/>
  <c r="R706" i="3"/>
  <c r="P706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77" i="3"/>
  <c r="BH677" i="3"/>
  <c r="BG677" i="3"/>
  <c r="BF677" i="3"/>
  <c r="T677" i="3"/>
  <c r="R677" i="3"/>
  <c r="P677" i="3"/>
  <c r="BI671" i="3"/>
  <c r="BH671" i="3"/>
  <c r="BG671" i="3"/>
  <c r="BF671" i="3"/>
  <c r="T671" i="3"/>
  <c r="R671" i="3"/>
  <c r="P671" i="3"/>
  <c r="BI665" i="3"/>
  <c r="BH665" i="3"/>
  <c r="BG665" i="3"/>
  <c r="BF665" i="3"/>
  <c r="T665" i="3"/>
  <c r="R665" i="3"/>
  <c r="P665" i="3"/>
  <c r="BI660" i="3"/>
  <c r="BH660" i="3"/>
  <c r="BG660" i="3"/>
  <c r="BF660" i="3"/>
  <c r="T660" i="3"/>
  <c r="R660" i="3"/>
  <c r="P660" i="3"/>
  <c r="BI656" i="3"/>
  <c r="BH656" i="3"/>
  <c r="BG656" i="3"/>
  <c r="BF656" i="3"/>
  <c r="T656" i="3"/>
  <c r="R656" i="3"/>
  <c r="P656" i="3"/>
  <c r="BI645" i="3"/>
  <c r="BH645" i="3"/>
  <c r="BG645" i="3"/>
  <c r="BF645" i="3"/>
  <c r="T645" i="3"/>
  <c r="R645" i="3"/>
  <c r="P645" i="3"/>
  <c r="BI639" i="3"/>
  <c r="BH639" i="3"/>
  <c r="BG639" i="3"/>
  <c r="BF639" i="3"/>
  <c r="T639" i="3"/>
  <c r="R639" i="3"/>
  <c r="P639" i="3"/>
  <c r="BI633" i="3"/>
  <c r="BH633" i="3"/>
  <c r="BG633" i="3"/>
  <c r="BF633" i="3"/>
  <c r="T633" i="3"/>
  <c r="R633" i="3"/>
  <c r="P633" i="3"/>
  <c r="BI625" i="3"/>
  <c r="BH625" i="3"/>
  <c r="BG625" i="3"/>
  <c r="BF625" i="3"/>
  <c r="T625" i="3"/>
  <c r="R625" i="3"/>
  <c r="P625" i="3"/>
  <c r="BI617" i="3"/>
  <c r="BH617" i="3"/>
  <c r="BG617" i="3"/>
  <c r="BF617" i="3"/>
  <c r="T617" i="3"/>
  <c r="R617" i="3"/>
  <c r="P617" i="3"/>
  <c r="BI609" i="3"/>
  <c r="BH609" i="3"/>
  <c r="BG609" i="3"/>
  <c r="BF609" i="3"/>
  <c r="T609" i="3"/>
  <c r="R609" i="3"/>
  <c r="P609" i="3"/>
  <c r="BI601" i="3"/>
  <c r="BH601" i="3"/>
  <c r="BG601" i="3"/>
  <c r="BF601" i="3"/>
  <c r="T601" i="3"/>
  <c r="R601" i="3"/>
  <c r="P601" i="3"/>
  <c r="BI593" i="3"/>
  <c r="BH593" i="3"/>
  <c r="BG593" i="3"/>
  <c r="BF593" i="3"/>
  <c r="T593" i="3"/>
  <c r="R593" i="3"/>
  <c r="P593" i="3"/>
  <c r="BI584" i="3"/>
  <c r="BH584" i="3"/>
  <c r="BG584" i="3"/>
  <c r="BF584" i="3"/>
  <c r="T584" i="3"/>
  <c r="R584" i="3"/>
  <c r="P584" i="3"/>
  <c r="BI576" i="3"/>
  <c r="BH576" i="3"/>
  <c r="BG576" i="3"/>
  <c r="BF576" i="3"/>
  <c r="T576" i="3"/>
  <c r="R576" i="3"/>
  <c r="P576" i="3"/>
  <c r="BI568" i="3"/>
  <c r="BH568" i="3"/>
  <c r="BG568" i="3"/>
  <c r="BF568" i="3"/>
  <c r="T568" i="3"/>
  <c r="R568" i="3"/>
  <c r="P568" i="3"/>
  <c r="BI559" i="3"/>
  <c r="BH559" i="3"/>
  <c r="BG559" i="3"/>
  <c r="BF559" i="3"/>
  <c r="T559" i="3"/>
  <c r="R559" i="3"/>
  <c r="P559" i="3"/>
  <c r="BI549" i="3"/>
  <c r="BH549" i="3"/>
  <c r="BG549" i="3"/>
  <c r="BF549" i="3"/>
  <c r="T549" i="3"/>
  <c r="R549" i="3"/>
  <c r="P549" i="3"/>
  <c r="BI540" i="3"/>
  <c r="BH540" i="3"/>
  <c r="BG540" i="3"/>
  <c r="BF540" i="3"/>
  <c r="T540" i="3"/>
  <c r="R540" i="3"/>
  <c r="P540" i="3"/>
  <c r="BI532" i="3"/>
  <c r="BH532" i="3"/>
  <c r="BG532" i="3"/>
  <c r="BF532" i="3"/>
  <c r="T532" i="3"/>
  <c r="R532" i="3"/>
  <c r="P532" i="3"/>
  <c r="BI522" i="3"/>
  <c r="BH522" i="3"/>
  <c r="BG522" i="3"/>
  <c r="BF522" i="3"/>
  <c r="T522" i="3"/>
  <c r="R522" i="3"/>
  <c r="P522" i="3"/>
  <c r="BI512" i="3"/>
  <c r="BH512" i="3"/>
  <c r="BG512" i="3"/>
  <c r="BF512" i="3"/>
  <c r="T512" i="3"/>
  <c r="R512" i="3"/>
  <c r="P512" i="3"/>
  <c r="BI501" i="3"/>
  <c r="BH501" i="3"/>
  <c r="BG501" i="3"/>
  <c r="BF501" i="3"/>
  <c r="T501" i="3"/>
  <c r="R501" i="3"/>
  <c r="P501" i="3"/>
  <c r="BI493" i="3"/>
  <c r="BH493" i="3"/>
  <c r="BG493" i="3"/>
  <c r="BF493" i="3"/>
  <c r="T493" i="3"/>
  <c r="R493" i="3"/>
  <c r="P493" i="3"/>
  <c r="BI484" i="3"/>
  <c r="BH484" i="3"/>
  <c r="BG484" i="3"/>
  <c r="BF484" i="3"/>
  <c r="T484" i="3"/>
  <c r="R484" i="3"/>
  <c r="P484" i="3"/>
  <c r="BI475" i="3"/>
  <c r="BH475" i="3"/>
  <c r="BG475" i="3"/>
  <c r="BF475" i="3"/>
  <c r="T475" i="3"/>
  <c r="R475" i="3"/>
  <c r="P475" i="3"/>
  <c r="BI467" i="3"/>
  <c r="BH467" i="3"/>
  <c r="BG467" i="3"/>
  <c r="BF467" i="3"/>
  <c r="T467" i="3"/>
  <c r="R467" i="3"/>
  <c r="P467" i="3"/>
  <c r="BI457" i="3"/>
  <c r="BH457" i="3"/>
  <c r="BG457" i="3"/>
  <c r="BF457" i="3"/>
  <c r="T457" i="3"/>
  <c r="R457" i="3"/>
  <c r="P457" i="3"/>
  <c r="BI449" i="3"/>
  <c r="BH449" i="3"/>
  <c r="BG449" i="3"/>
  <c r="BF449" i="3"/>
  <c r="T449" i="3"/>
  <c r="R449" i="3"/>
  <c r="P449" i="3"/>
  <c r="BI439" i="3"/>
  <c r="BH439" i="3"/>
  <c r="BG439" i="3"/>
  <c r="BF439" i="3"/>
  <c r="T439" i="3"/>
  <c r="R439" i="3"/>
  <c r="P439" i="3"/>
  <c r="BI431" i="3"/>
  <c r="BH431" i="3"/>
  <c r="BG431" i="3"/>
  <c r="BF431" i="3"/>
  <c r="T431" i="3"/>
  <c r="R431" i="3"/>
  <c r="P431" i="3"/>
  <c r="BI423" i="3"/>
  <c r="BH423" i="3"/>
  <c r="BG423" i="3"/>
  <c r="BF423" i="3"/>
  <c r="T423" i="3"/>
  <c r="R423" i="3"/>
  <c r="P423" i="3"/>
  <c r="BI412" i="3"/>
  <c r="BH412" i="3"/>
  <c r="BG412" i="3"/>
  <c r="BF412" i="3"/>
  <c r="T412" i="3"/>
  <c r="R412" i="3"/>
  <c r="P412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4" i="3"/>
  <c r="BH394" i="3"/>
  <c r="BG394" i="3"/>
  <c r="BF394" i="3"/>
  <c r="T394" i="3"/>
  <c r="R394" i="3"/>
  <c r="P394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29" i="3"/>
  <c r="BH329" i="3"/>
  <c r="BG329" i="3"/>
  <c r="BF329" i="3"/>
  <c r="T329" i="3"/>
  <c r="R329" i="3"/>
  <c r="P329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86" i="3"/>
  <c r="BH286" i="3"/>
  <c r="BG286" i="3"/>
  <c r="BF286" i="3"/>
  <c r="T286" i="3"/>
  <c r="R286" i="3"/>
  <c r="P286" i="3"/>
  <c r="BI279" i="3"/>
  <c r="BH279" i="3"/>
  <c r="BG279" i="3"/>
  <c r="BF279" i="3"/>
  <c r="T279" i="3"/>
  <c r="R279" i="3"/>
  <c r="P279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J146" i="3"/>
  <c r="F145" i="3"/>
  <c r="F143" i="3"/>
  <c r="E141" i="3"/>
  <c r="J94" i="3"/>
  <c r="F93" i="3"/>
  <c r="F91" i="3"/>
  <c r="E89" i="3"/>
  <c r="J23" i="3"/>
  <c r="E23" i="3"/>
  <c r="J93" i="3"/>
  <c r="J22" i="3"/>
  <c r="J20" i="3"/>
  <c r="E20" i="3"/>
  <c r="F94" i="3" s="1"/>
  <c r="J19" i="3"/>
  <c r="J14" i="3"/>
  <c r="J91" i="3" s="1"/>
  <c r="E7" i="3"/>
  <c r="E85" i="3" s="1"/>
  <c r="J39" i="2"/>
  <c r="J38" i="2"/>
  <c r="AY96" i="1"/>
  <c r="J37" i="2"/>
  <c r="AX96" i="1"/>
  <c r="BI1702" i="2"/>
  <c r="BH1702" i="2"/>
  <c r="BG1702" i="2"/>
  <c r="BF1702" i="2"/>
  <c r="T1702" i="2"/>
  <c r="R1702" i="2"/>
  <c r="P1702" i="2"/>
  <c r="BI1697" i="2"/>
  <c r="BH1697" i="2"/>
  <c r="BG1697" i="2"/>
  <c r="BF1697" i="2"/>
  <c r="T1697" i="2"/>
  <c r="R1697" i="2"/>
  <c r="P1697" i="2"/>
  <c r="BI1691" i="2"/>
  <c r="BH1691" i="2"/>
  <c r="BG1691" i="2"/>
  <c r="BF1691" i="2"/>
  <c r="T1691" i="2"/>
  <c r="R1691" i="2"/>
  <c r="P1691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47" i="2"/>
  <c r="BH1647" i="2"/>
  <c r="BG1647" i="2"/>
  <c r="BF1647" i="2"/>
  <c r="T1647" i="2"/>
  <c r="R1647" i="2"/>
  <c r="P1647" i="2"/>
  <c r="BI1634" i="2"/>
  <c r="BH1634" i="2"/>
  <c r="BG1634" i="2"/>
  <c r="BF1634" i="2"/>
  <c r="T1634" i="2"/>
  <c r="R1634" i="2"/>
  <c r="P1634" i="2"/>
  <c r="BI1629" i="2"/>
  <c r="BH1629" i="2"/>
  <c r="BG1629" i="2"/>
  <c r="BF1629" i="2"/>
  <c r="T1629" i="2"/>
  <c r="T1619" i="2"/>
  <c r="R1629" i="2"/>
  <c r="P1629" i="2"/>
  <c r="P1619" i="2"/>
  <c r="BI1620" i="2"/>
  <c r="BH1620" i="2"/>
  <c r="BG1620" i="2"/>
  <c r="BF1620" i="2"/>
  <c r="T1620" i="2"/>
  <c r="R1620" i="2"/>
  <c r="R1619" i="2" s="1"/>
  <c r="P1620" i="2"/>
  <c r="BI1615" i="2"/>
  <c r="BH1615" i="2"/>
  <c r="BG1615" i="2"/>
  <c r="BF1615" i="2"/>
  <c r="T1615" i="2"/>
  <c r="R1615" i="2"/>
  <c r="P1615" i="2"/>
  <c r="BI1606" i="2"/>
  <c r="BH1606" i="2"/>
  <c r="BG1606" i="2"/>
  <c r="BF1606" i="2"/>
  <c r="T1606" i="2"/>
  <c r="T1605" i="2" s="1"/>
  <c r="R1606" i="2"/>
  <c r="R1605" i="2" s="1"/>
  <c r="P1606" i="2"/>
  <c r="P1605" i="2" s="1"/>
  <c r="BI1601" i="2"/>
  <c r="BH1601" i="2"/>
  <c r="BG1601" i="2"/>
  <c r="BF1601" i="2"/>
  <c r="T1601" i="2"/>
  <c r="R1601" i="2"/>
  <c r="P1601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3" i="2"/>
  <c r="BH1583" i="2"/>
  <c r="BG1583" i="2"/>
  <c r="BF1583" i="2"/>
  <c r="T1583" i="2"/>
  <c r="R1583" i="2"/>
  <c r="P1583" i="2"/>
  <c r="BI1579" i="2"/>
  <c r="BH1579" i="2"/>
  <c r="BG1579" i="2"/>
  <c r="BF1579" i="2"/>
  <c r="T1579" i="2"/>
  <c r="R1579" i="2"/>
  <c r="P1579" i="2"/>
  <c r="BI1574" i="2"/>
  <c r="BH1574" i="2"/>
  <c r="BG1574" i="2"/>
  <c r="BF1574" i="2"/>
  <c r="T1574" i="2"/>
  <c r="R1574" i="2"/>
  <c r="P1574" i="2"/>
  <c r="BI1571" i="2"/>
  <c r="BH1571" i="2"/>
  <c r="BG1571" i="2"/>
  <c r="BF1571" i="2"/>
  <c r="T1571" i="2"/>
  <c r="R1571" i="2"/>
  <c r="P1571" i="2"/>
  <c r="BI1566" i="2"/>
  <c r="BH1566" i="2"/>
  <c r="BG1566" i="2"/>
  <c r="BF1566" i="2"/>
  <c r="T1566" i="2"/>
  <c r="R1566" i="2"/>
  <c r="P1566" i="2"/>
  <c r="BI1561" i="2"/>
  <c r="BH1561" i="2"/>
  <c r="BG1561" i="2"/>
  <c r="BF1561" i="2"/>
  <c r="T1561" i="2"/>
  <c r="R1561" i="2"/>
  <c r="P1561" i="2"/>
  <c r="BI1560" i="2"/>
  <c r="BH1560" i="2"/>
  <c r="BG1560" i="2"/>
  <c r="BF1560" i="2"/>
  <c r="T1560" i="2"/>
  <c r="R1560" i="2"/>
  <c r="P1560" i="2"/>
  <c r="BI1555" i="2"/>
  <c r="BH1555" i="2"/>
  <c r="BG1555" i="2"/>
  <c r="BF1555" i="2"/>
  <c r="T1555" i="2"/>
  <c r="R1555" i="2"/>
  <c r="P1555" i="2"/>
  <c r="BI1551" i="2"/>
  <c r="BH1551" i="2"/>
  <c r="BG1551" i="2"/>
  <c r="BF1551" i="2"/>
  <c r="T1551" i="2"/>
  <c r="R1551" i="2"/>
  <c r="P1551" i="2"/>
  <c r="BI1547" i="2"/>
  <c r="BH1547" i="2"/>
  <c r="BG1547" i="2"/>
  <c r="BF1547" i="2"/>
  <c r="T1547" i="2"/>
  <c r="R1547" i="2"/>
  <c r="P1547" i="2"/>
  <c r="BI1542" i="2"/>
  <c r="BH1542" i="2"/>
  <c r="BG1542" i="2"/>
  <c r="BF1542" i="2"/>
  <c r="T1542" i="2"/>
  <c r="R1542" i="2"/>
  <c r="P1542" i="2"/>
  <c r="BI1541" i="2"/>
  <c r="BH1541" i="2"/>
  <c r="BG1541" i="2"/>
  <c r="BF1541" i="2"/>
  <c r="T1541" i="2"/>
  <c r="R1541" i="2"/>
  <c r="P1541" i="2"/>
  <c r="BI1535" i="2"/>
  <c r="BH1535" i="2"/>
  <c r="BG1535" i="2"/>
  <c r="BF1535" i="2"/>
  <c r="T1535" i="2"/>
  <c r="R1535" i="2"/>
  <c r="P1535" i="2"/>
  <c r="BI1530" i="2"/>
  <c r="BH1530" i="2"/>
  <c r="BG1530" i="2"/>
  <c r="BF1530" i="2"/>
  <c r="T1530" i="2"/>
  <c r="R1530" i="2"/>
  <c r="P1530" i="2"/>
  <c r="BI1523" i="2"/>
  <c r="BH1523" i="2"/>
  <c r="BG1523" i="2"/>
  <c r="BF1523" i="2"/>
  <c r="T1523" i="2"/>
  <c r="R1523" i="2"/>
  <c r="P1523" i="2"/>
  <c r="BI1518" i="2"/>
  <c r="BH1518" i="2"/>
  <c r="BG1518" i="2"/>
  <c r="BF1518" i="2"/>
  <c r="T1518" i="2"/>
  <c r="R1518" i="2"/>
  <c r="P1518" i="2"/>
  <c r="BI1517" i="2"/>
  <c r="BH1517" i="2"/>
  <c r="BG1517" i="2"/>
  <c r="BF1517" i="2"/>
  <c r="T1517" i="2"/>
  <c r="R1517" i="2"/>
  <c r="P1517" i="2"/>
  <c r="BI1513" i="2"/>
  <c r="BH1513" i="2"/>
  <c r="BG1513" i="2"/>
  <c r="BF1513" i="2"/>
  <c r="T1513" i="2"/>
  <c r="R1513" i="2"/>
  <c r="P1513" i="2"/>
  <c r="BI1508" i="2"/>
  <c r="BH1508" i="2"/>
  <c r="BG1508" i="2"/>
  <c r="BF1508" i="2"/>
  <c r="T1508" i="2"/>
  <c r="R1508" i="2"/>
  <c r="P1508" i="2"/>
  <c r="BI1505" i="2"/>
  <c r="BH1505" i="2"/>
  <c r="BG1505" i="2"/>
  <c r="BF1505" i="2"/>
  <c r="T1505" i="2"/>
  <c r="R1505" i="2"/>
  <c r="P1505" i="2"/>
  <c r="BI1499" i="2"/>
  <c r="BH1499" i="2"/>
  <c r="BG1499" i="2"/>
  <c r="BF1499" i="2"/>
  <c r="T1499" i="2"/>
  <c r="R1499" i="2"/>
  <c r="P1499" i="2"/>
  <c r="BI1494" i="2"/>
  <c r="BH1494" i="2"/>
  <c r="BG1494" i="2"/>
  <c r="BF1494" i="2"/>
  <c r="T1494" i="2"/>
  <c r="R1494" i="2"/>
  <c r="P1494" i="2"/>
  <c r="BI1490" i="2"/>
  <c r="BH1490" i="2"/>
  <c r="BG1490" i="2"/>
  <c r="BF1490" i="2"/>
  <c r="T1490" i="2"/>
  <c r="R1490" i="2"/>
  <c r="P1490" i="2"/>
  <c r="BI1485" i="2"/>
  <c r="BH1485" i="2"/>
  <c r="BG1485" i="2"/>
  <c r="BF1485" i="2"/>
  <c r="T1485" i="2"/>
  <c r="R1485" i="2"/>
  <c r="P1485" i="2"/>
  <c r="BI1479" i="2"/>
  <c r="BH1479" i="2"/>
  <c r="BG1479" i="2"/>
  <c r="BF1479" i="2"/>
  <c r="T1479" i="2"/>
  <c r="R1479" i="2"/>
  <c r="P1479" i="2"/>
  <c r="BI1476" i="2"/>
  <c r="BH1476" i="2"/>
  <c r="BG1476" i="2"/>
  <c r="BF1476" i="2"/>
  <c r="T1476" i="2"/>
  <c r="R1476" i="2"/>
  <c r="P1476" i="2"/>
  <c r="BI1473" i="2"/>
  <c r="BH1473" i="2"/>
  <c r="BG1473" i="2"/>
  <c r="BF1473" i="2"/>
  <c r="T1473" i="2"/>
  <c r="R1473" i="2"/>
  <c r="P1473" i="2"/>
  <c r="BI1470" i="2"/>
  <c r="BH1470" i="2"/>
  <c r="BG1470" i="2"/>
  <c r="BF1470" i="2"/>
  <c r="T1470" i="2"/>
  <c r="R1470" i="2"/>
  <c r="P1470" i="2"/>
  <c r="BI1467" i="2"/>
  <c r="BH1467" i="2"/>
  <c r="BG1467" i="2"/>
  <c r="BF1467" i="2"/>
  <c r="T1467" i="2"/>
  <c r="R1467" i="2"/>
  <c r="P1467" i="2"/>
  <c r="BI1464" i="2"/>
  <c r="BH1464" i="2"/>
  <c r="BG1464" i="2"/>
  <c r="BF1464" i="2"/>
  <c r="T1464" i="2"/>
  <c r="R1464" i="2"/>
  <c r="P1464" i="2"/>
  <c r="BI1459" i="2"/>
  <c r="BH1459" i="2"/>
  <c r="BG1459" i="2"/>
  <c r="BF1459" i="2"/>
  <c r="T1459" i="2"/>
  <c r="R1459" i="2"/>
  <c r="P1459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6" i="2"/>
  <c r="BH1446" i="2"/>
  <c r="BG1446" i="2"/>
  <c r="BF1446" i="2"/>
  <c r="T1446" i="2"/>
  <c r="R1446" i="2"/>
  <c r="P1446" i="2"/>
  <c r="BI1445" i="2"/>
  <c r="BH1445" i="2"/>
  <c r="BG1445" i="2"/>
  <c r="BF1445" i="2"/>
  <c r="T1445" i="2"/>
  <c r="R1445" i="2"/>
  <c r="P1445" i="2"/>
  <c r="BI1439" i="2"/>
  <c r="BH1439" i="2"/>
  <c r="BG1439" i="2"/>
  <c r="BF1439" i="2"/>
  <c r="T1439" i="2"/>
  <c r="R1439" i="2"/>
  <c r="P1439" i="2"/>
  <c r="BI1435" i="2"/>
  <c r="BH1435" i="2"/>
  <c r="BG1435" i="2"/>
  <c r="BF1435" i="2"/>
  <c r="T1435" i="2"/>
  <c r="R1435" i="2"/>
  <c r="P1435" i="2"/>
  <c r="BI1420" i="2"/>
  <c r="BH1420" i="2"/>
  <c r="BG1420" i="2"/>
  <c r="BF1420" i="2"/>
  <c r="T1420" i="2"/>
  <c r="R1420" i="2"/>
  <c r="P1420" i="2"/>
  <c r="BI1414" i="2"/>
  <c r="BH1414" i="2"/>
  <c r="BG1414" i="2"/>
  <c r="BF1414" i="2"/>
  <c r="T1414" i="2"/>
  <c r="R1414" i="2"/>
  <c r="P1414" i="2"/>
  <c r="BI1400" i="2"/>
  <c r="BH1400" i="2"/>
  <c r="BG1400" i="2"/>
  <c r="BF1400" i="2"/>
  <c r="T1400" i="2"/>
  <c r="R1400" i="2"/>
  <c r="P1400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88" i="2"/>
  <c r="BH1388" i="2"/>
  <c r="BG1388" i="2"/>
  <c r="BF1388" i="2"/>
  <c r="T1388" i="2"/>
  <c r="R1388" i="2"/>
  <c r="P1388" i="2"/>
  <c r="BI1383" i="2"/>
  <c r="BH1383" i="2"/>
  <c r="BG1383" i="2"/>
  <c r="BF1383" i="2"/>
  <c r="T1383" i="2"/>
  <c r="R1383" i="2"/>
  <c r="P1383" i="2"/>
  <c r="BI1375" i="2"/>
  <c r="BH1375" i="2"/>
  <c r="BG1375" i="2"/>
  <c r="BF1375" i="2"/>
  <c r="T1375" i="2"/>
  <c r="T1374" i="2" s="1"/>
  <c r="R1375" i="2"/>
  <c r="R1374" i="2" s="1"/>
  <c r="P1375" i="2"/>
  <c r="P1374" i="2" s="1"/>
  <c r="BI1370" i="2"/>
  <c r="BH1370" i="2"/>
  <c r="BG1370" i="2"/>
  <c r="BF1370" i="2"/>
  <c r="T1370" i="2"/>
  <c r="R1370" i="2"/>
  <c r="P1370" i="2"/>
  <c r="BI1363" i="2"/>
  <c r="BH1363" i="2"/>
  <c r="BG1363" i="2"/>
  <c r="BF1363" i="2"/>
  <c r="T1363" i="2"/>
  <c r="R1363" i="2"/>
  <c r="P1363" i="2"/>
  <c r="BI1358" i="2"/>
  <c r="BH1358" i="2"/>
  <c r="BG1358" i="2"/>
  <c r="BF1358" i="2"/>
  <c r="T1358" i="2"/>
  <c r="R1358" i="2"/>
  <c r="P1358" i="2"/>
  <c r="BI1353" i="2"/>
  <c r="BH1353" i="2"/>
  <c r="BG1353" i="2"/>
  <c r="BF1353" i="2"/>
  <c r="T1353" i="2"/>
  <c r="R1353" i="2"/>
  <c r="P1353" i="2"/>
  <c r="BI1348" i="2"/>
  <c r="BH1348" i="2"/>
  <c r="BG1348" i="2"/>
  <c r="BF1348" i="2"/>
  <c r="T1348" i="2"/>
  <c r="R1348" i="2"/>
  <c r="P1348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29" i="2"/>
  <c r="BH1329" i="2"/>
  <c r="BG1329" i="2"/>
  <c r="BF1329" i="2"/>
  <c r="T1329" i="2"/>
  <c r="R1329" i="2"/>
  <c r="P1329" i="2"/>
  <c r="BI1321" i="2"/>
  <c r="BH1321" i="2"/>
  <c r="BG1321" i="2"/>
  <c r="BF1321" i="2"/>
  <c r="T1321" i="2"/>
  <c r="R1321" i="2"/>
  <c r="P1321" i="2"/>
  <c r="BI1316" i="2"/>
  <c r="BH1316" i="2"/>
  <c r="BG1316" i="2"/>
  <c r="BF1316" i="2"/>
  <c r="T1316" i="2"/>
  <c r="R1316" i="2"/>
  <c r="P1316" i="2"/>
  <c r="BI1310" i="2"/>
  <c r="BH1310" i="2"/>
  <c r="BG1310" i="2"/>
  <c r="BF1310" i="2"/>
  <c r="T1310" i="2"/>
  <c r="R1310" i="2"/>
  <c r="P1310" i="2"/>
  <c r="BI1301" i="2"/>
  <c r="BH1301" i="2"/>
  <c r="BG1301" i="2"/>
  <c r="BF1301" i="2"/>
  <c r="T1301" i="2"/>
  <c r="R1301" i="2"/>
  <c r="P1301" i="2"/>
  <c r="BI1292" i="2"/>
  <c r="BH1292" i="2"/>
  <c r="BG1292" i="2"/>
  <c r="BF1292" i="2"/>
  <c r="T1292" i="2"/>
  <c r="R1292" i="2"/>
  <c r="P1292" i="2"/>
  <c r="BI1287" i="2"/>
  <c r="BH1287" i="2"/>
  <c r="BG1287" i="2"/>
  <c r="BF1287" i="2"/>
  <c r="T1287" i="2"/>
  <c r="R1287" i="2"/>
  <c r="P1287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0" i="2"/>
  <c r="BH1270" i="2"/>
  <c r="BG1270" i="2"/>
  <c r="BF1270" i="2"/>
  <c r="T1270" i="2"/>
  <c r="R1270" i="2"/>
  <c r="P1270" i="2"/>
  <c r="BI1265" i="2"/>
  <c r="BH1265" i="2"/>
  <c r="BG1265" i="2"/>
  <c r="BF1265" i="2"/>
  <c r="T1265" i="2"/>
  <c r="R1265" i="2"/>
  <c r="P1265" i="2"/>
  <c r="BI1262" i="2"/>
  <c r="BH1262" i="2"/>
  <c r="BG1262" i="2"/>
  <c r="BF1262" i="2"/>
  <c r="T1262" i="2"/>
  <c r="R1262" i="2"/>
  <c r="P1262" i="2"/>
  <c r="BI1258" i="2"/>
  <c r="BH1258" i="2"/>
  <c r="BG1258" i="2"/>
  <c r="BF1258" i="2"/>
  <c r="T1258" i="2"/>
  <c r="R1258" i="2"/>
  <c r="P1258" i="2"/>
  <c r="BI1255" i="2"/>
  <c r="BH1255" i="2"/>
  <c r="BG1255" i="2"/>
  <c r="BF1255" i="2"/>
  <c r="T1255" i="2"/>
  <c r="R1255" i="2"/>
  <c r="P1255" i="2"/>
  <c r="BI1249" i="2"/>
  <c r="BH1249" i="2"/>
  <c r="BG1249" i="2"/>
  <c r="BF1249" i="2"/>
  <c r="T1249" i="2"/>
  <c r="R1249" i="2"/>
  <c r="P1249" i="2"/>
  <c r="BI1244" i="2"/>
  <c r="BH1244" i="2"/>
  <c r="BG1244" i="2"/>
  <c r="BF1244" i="2"/>
  <c r="T1244" i="2"/>
  <c r="R1244" i="2"/>
  <c r="P1244" i="2"/>
  <c r="BI1239" i="2"/>
  <c r="BH1239" i="2"/>
  <c r="BG1239" i="2"/>
  <c r="BF1239" i="2"/>
  <c r="T1239" i="2"/>
  <c r="R1239" i="2"/>
  <c r="P1239" i="2"/>
  <c r="BI1234" i="2"/>
  <c r="BH1234" i="2"/>
  <c r="BG1234" i="2"/>
  <c r="BF1234" i="2"/>
  <c r="T1234" i="2"/>
  <c r="R1234" i="2"/>
  <c r="P1234" i="2"/>
  <c r="BI1226" i="2"/>
  <c r="BH1226" i="2"/>
  <c r="BG1226" i="2"/>
  <c r="BF1226" i="2"/>
  <c r="T1226" i="2"/>
  <c r="R1226" i="2"/>
  <c r="P1226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08" i="2"/>
  <c r="BH1208" i="2"/>
  <c r="BG1208" i="2"/>
  <c r="BF1208" i="2"/>
  <c r="T1208" i="2"/>
  <c r="R1208" i="2"/>
  <c r="P1208" i="2"/>
  <c r="BI1203" i="2"/>
  <c r="BH1203" i="2"/>
  <c r="BG1203" i="2"/>
  <c r="BF1203" i="2"/>
  <c r="T1203" i="2"/>
  <c r="R1203" i="2"/>
  <c r="P1203" i="2"/>
  <c r="BI1196" i="2"/>
  <c r="BH1196" i="2"/>
  <c r="BG1196" i="2"/>
  <c r="BF1196" i="2"/>
  <c r="T1196" i="2"/>
  <c r="R1196" i="2"/>
  <c r="P1196" i="2"/>
  <c r="BI1191" i="2"/>
  <c r="BH1191" i="2"/>
  <c r="BG1191" i="2"/>
  <c r="BF1191" i="2"/>
  <c r="T1191" i="2"/>
  <c r="R1191" i="2"/>
  <c r="P1191" i="2"/>
  <c r="BI1185" i="2"/>
  <c r="BH1185" i="2"/>
  <c r="BG1185" i="2"/>
  <c r="BF1185" i="2"/>
  <c r="T1185" i="2"/>
  <c r="R1185" i="2"/>
  <c r="P1185" i="2"/>
  <c r="BI1180" i="2"/>
  <c r="BH1180" i="2"/>
  <c r="BG1180" i="2"/>
  <c r="BF1180" i="2"/>
  <c r="T1180" i="2"/>
  <c r="R1180" i="2"/>
  <c r="P1180" i="2"/>
  <c r="BI1176" i="2"/>
  <c r="BH1176" i="2"/>
  <c r="BG1176" i="2"/>
  <c r="BF1176" i="2"/>
  <c r="T1176" i="2"/>
  <c r="R1176" i="2"/>
  <c r="P1176" i="2"/>
  <c r="BI1171" i="2"/>
  <c r="BH1171" i="2"/>
  <c r="BG1171" i="2"/>
  <c r="BF1171" i="2"/>
  <c r="T1171" i="2"/>
  <c r="R1171" i="2"/>
  <c r="P1171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46" i="2"/>
  <c r="BH1146" i="2"/>
  <c r="BG1146" i="2"/>
  <c r="BF1146" i="2"/>
  <c r="T1146" i="2"/>
  <c r="R1146" i="2"/>
  <c r="P1146" i="2"/>
  <c r="BI1134" i="2"/>
  <c r="BH1134" i="2"/>
  <c r="BG1134" i="2"/>
  <c r="BF1134" i="2"/>
  <c r="T1134" i="2"/>
  <c r="R1134" i="2"/>
  <c r="P1134" i="2"/>
  <c r="BI1122" i="2"/>
  <c r="BH1122" i="2"/>
  <c r="BG1122" i="2"/>
  <c r="BF1122" i="2"/>
  <c r="T1122" i="2"/>
  <c r="R1122" i="2"/>
  <c r="P1122" i="2"/>
  <c r="BI1110" i="2"/>
  <c r="BH1110" i="2"/>
  <c r="BG1110" i="2"/>
  <c r="BF1110" i="2"/>
  <c r="T1110" i="2"/>
  <c r="R1110" i="2"/>
  <c r="P1110" i="2"/>
  <c r="BI1098" i="2"/>
  <c r="BH1098" i="2"/>
  <c r="BG1098" i="2"/>
  <c r="BF1098" i="2"/>
  <c r="T1098" i="2"/>
  <c r="R1098" i="2"/>
  <c r="P1098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67" i="2"/>
  <c r="BH1067" i="2"/>
  <c r="BG1067" i="2"/>
  <c r="BF1067" i="2"/>
  <c r="T1067" i="2"/>
  <c r="R1067" i="2"/>
  <c r="P1067" i="2"/>
  <c r="BI1052" i="2"/>
  <c r="BH1052" i="2"/>
  <c r="BG1052" i="2"/>
  <c r="BF1052" i="2"/>
  <c r="T1052" i="2"/>
  <c r="R1052" i="2"/>
  <c r="P1052" i="2"/>
  <c r="BI1043" i="2"/>
  <c r="BH1043" i="2"/>
  <c r="BG1043" i="2"/>
  <c r="BF1043" i="2"/>
  <c r="T1043" i="2"/>
  <c r="R1043" i="2"/>
  <c r="P1043" i="2"/>
  <c r="BI1033" i="2"/>
  <c r="BH1033" i="2"/>
  <c r="BG1033" i="2"/>
  <c r="BF1033" i="2"/>
  <c r="T1033" i="2"/>
  <c r="R1033" i="2"/>
  <c r="P1033" i="2"/>
  <c r="BI1022" i="2"/>
  <c r="BH1022" i="2"/>
  <c r="BG1022" i="2"/>
  <c r="BF1022" i="2"/>
  <c r="T1022" i="2"/>
  <c r="R1022" i="2"/>
  <c r="P1022" i="2"/>
  <c r="BI1014" i="2"/>
  <c r="BH1014" i="2"/>
  <c r="BG1014" i="2"/>
  <c r="BF1014" i="2"/>
  <c r="T1014" i="2"/>
  <c r="R1014" i="2"/>
  <c r="P1014" i="2"/>
  <c r="BI1013" i="2"/>
  <c r="BH1013" i="2"/>
  <c r="BG1013" i="2"/>
  <c r="BF1013" i="2"/>
  <c r="T1013" i="2"/>
  <c r="R1013" i="2"/>
  <c r="P1013" i="2"/>
  <c r="BI1006" i="2"/>
  <c r="BH1006" i="2"/>
  <c r="BG1006" i="2"/>
  <c r="BF1006" i="2"/>
  <c r="T1006" i="2"/>
  <c r="R1006" i="2"/>
  <c r="P1006" i="2"/>
  <c r="BI994" i="2"/>
  <c r="BH994" i="2"/>
  <c r="BG994" i="2"/>
  <c r="BF994" i="2"/>
  <c r="T994" i="2"/>
  <c r="R994" i="2"/>
  <c r="P994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3" i="2"/>
  <c r="BH973" i="2"/>
  <c r="BG973" i="2"/>
  <c r="BF973" i="2"/>
  <c r="T973" i="2"/>
  <c r="R973" i="2"/>
  <c r="P973" i="2"/>
  <c r="BI966" i="2"/>
  <c r="BH966" i="2"/>
  <c r="BG966" i="2"/>
  <c r="BF966" i="2"/>
  <c r="T966" i="2"/>
  <c r="R966" i="2"/>
  <c r="P966" i="2"/>
  <c r="BI960" i="2"/>
  <c r="BH960" i="2"/>
  <c r="BG960" i="2"/>
  <c r="BF960" i="2"/>
  <c r="T960" i="2"/>
  <c r="R960" i="2"/>
  <c r="P960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36" i="2"/>
  <c r="BH936" i="2"/>
  <c r="BG936" i="2"/>
  <c r="BF936" i="2"/>
  <c r="T936" i="2"/>
  <c r="R936" i="2"/>
  <c r="P936" i="2"/>
  <c r="BI935" i="2"/>
  <c r="BH935" i="2"/>
  <c r="BG935" i="2"/>
  <c r="BF935" i="2"/>
  <c r="T935" i="2"/>
  <c r="R935" i="2"/>
  <c r="P935" i="2"/>
  <c r="BI910" i="2"/>
  <c r="BH910" i="2"/>
  <c r="BG910" i="2"/>
  <c r="BF910" i="2"/>
  <c r="T910" i="2"/>
  <c r="R910" i="2"/>
  <c r="P910" i="2"/>
  <c r="BI906" i="2"/>
  <c r="BH906" i="2"/>
  <c r="BG906" i="2"/>
  <c r="BF906" i="2"/>
  <c r="T906" i="2"/>
  <c r="R906" i="2"/>
  <c r="P906" i="2"/>
  <c r="BI905" i="2"/>
  <c r="BH905" i="2"/>
  <c r="BG905" i="2"/>
  <c r="BF905" i="2"/>
  <c r="T905" i="2"/>
  <c r="R905" i="2"/>
  <c r="P905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3" i="2"/>
  <c r="BH853" i="2"/>
  <c r="BG853" i="2"/>
  <c r="BF853" i="2"/>
  <c r="T853" i="2"/>
  <c r="R853" i="2"/>
  <c r="P853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37" i="2"/>
  <c r="BH837" i="2"/>
  <c r="BG837" i="2"/>
  <c r="BF837" i="2"/>
  <c r="T837" i="2"/>
  <c r="R837" i="2"/>
  <c r="P837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1" i="2"/>
  <c r="BH771" i="2"/>
  <c r="BG771" i="2"/>
  <c r="BF771" i="2"/>
  <c r="T771" i="2"/>
  <c r="R771" i="2"/>
  <c r="P771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34" i="2"/>
  <c r="BH734" i="2"/>
  <c r="BG734" i="2"/>
  <c r="BF734" i="2"/>
  <c r="T734" i="2"/>
  <c r="R734" i="2"/>
  <c r="P734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57" i="2"/>
  <c r="BH657" i="2"/>
  <c r="BG657" i="2"/>
  <c r="BF657" i="2"/>
  <c r="T657" i="2"/>
  <c r="R657" i="2"/>
  <c r="P657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66" i="2"/>
  <c r="BH566" i="2"/>
  <c r="BG566" i="2"/>
  <c r="BF566" i="2"/>
  <c r="T566" i="2"/>
  <c r="R566" i="2"/>
  <c r="P566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1" i="2"/>
  <c r="BH531" i="2"/>
  <c r="BG531" i="2"/>
  <c r="BF531" i="2"/>
  <c r="T531" i="2"/>
  <c r="R531" i="2"/>
  <c r="P531" i="2"/>
  <c r="BI523" i="2"/>
  <c r="BH523" i="2"/>
  <c r="BG523" i="2"/>
  <c r="BF523" i="2"/>
  <c r="T523" i="2"/>
  <c r="R523" i="2"/>
  <c r="P523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78" i="2"/>
  <c r="BH478" i="2"/>
  <c r="BG478" i="2"/>
  <c r="BF478" i="2"/>
  <c r="T478" i="2"/>
  <c r="R478" i="2"/>
  <c r="P478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45" i="2"/>
  <c r="BH445" i="2"/>
  <c r="BG445" i="2"/>
  <c r="BF445" i="2"/>
  <c r="T445" i="2"/>
  <c r="R445" i="2"/>
  <c r="P445" i="2"/>
  <c r="BI439" i="2"/>
  <c r="BH439" i="2"/>
  <c r="BG439" i="2"/>
  <c r="BF439" i="2"/>
  <c r="T439" i="2"/>
  <c r="R439" i="2"/>
  <c r="P439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T393" i="2"/>
  <c r="R394" i="2"/>
  <c r="R393" i="2"/>
  <c r="P394" i="2"/>
  <c r="P393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67" i="2"/>
  <c r="BH267" i="2"/>
  <c r="BG267" i="2"/>
  <c r="BF267" i="2"/>
  <c r="T267" i="2"/>
  <c r="R267" i="2"/>
  <c r="P267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3" i="2"/>
  <c r="BH223" i="2"/>
  <c r="BG223" i="2"/>
  <c r="BF223" i="2"/>
  <c r="T223" i="2"/>
  <c r="R223" i="2"/>
  <c r="P223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J148" i="2"/>
  <c r="F147" i="2"/>
  <c r="F145" i="2"/>
  <c r="E143" i="2"/>
  <c r="J94" i="2"/>
  <c r="F93" i="2"/>
  <c r="F91" i="2"/>
  <c r="E89" i="2"/>
  <c r="J23" i="2"/>
  <c r="E23" i="2"/>
  <c r="J93" i="2" s="1"/>
  <c r="J22" i="2"/>
  <c r="J20" i="2"/>
  <c r="E20" i="2"/>
  <c r="F148" i="2" s="1"/>
  <c r="J19" i="2"/>
  <c r="J14" i="2"/>
  <c r="J145" i="2"/>
  <c r="E7" i="2"/>
  <c r="E139" i="2"/>
  <c r="L90" i="1"/>
  <c r="AM90" i="1"/>
  <c r="AM89" i="1"/>
  <c r="L89" i="1"/>
  <c r="AM87" i="1"/>
  <c r="L87" i="1"/>
  <c r="L85" i="1"/>
  <c r="L84" i="1"/>
  <c r="J1697" i="2"/>
  <c r="BK1672" i="2"/>
  <c r="BK1629" i="2"/>
  <c r="BK1601" i="2"/>
  <c r="J1590" i="2"/>
  <c r="BK1571" i="2"/>
  <c r="BK1551" i="2"/>
  <c r="J1535" i="2"/>
  <c r="BK1499" i="2"/>
  <c r="J1476" i="2"/>
  <c r="J1464" i="2"/>
  <c r="BK1445" i="2"/>
  <c r="BK1414" i="2"/>
  <c r="J1393" i="2"/>
  <c r="J1363" i="2"/>
  <c r="BK1344" i="2"/>
  <c r="BK1321" i="2"/>
  <c r="J1292" i="2"/>
  <c r="BK1265" i="2"/>
  <c r="J1234" i="2"/>
  <c r="J1215" i="2"/>
  <c r="J1196" i="2"/>
  <c r="J1176" i="2"/>
  <c r="BK1159" i="2"/>
  <c r="J1110" i="2"/>
  <c r="J1067" i="2"/>
  <c r="BK1022" i="2"/>
  <c r="BK983" i="2"/>
  <c r="J953" i="2"/>
  <c r="J910" i="2"/>
  <c r="J893" i="2"/>
  <c r="BK864" i="2"/>
  <c r="J843" i="2"/>
  <c r="BK787" i="2"/>
  <c r="BK765" i="2"/>
  <c r="J749" i="2"/>
  <c r="J715" i="2"/>
  <c r="J705" i="2"/>
  <c r="BK684" i="2"/>
  <c r="BK675" i="2"/>
  <c r="J633" i="2"/>
  <c r="J607" i="2"/>
  <c r="J592" i="2"/>
  <c r="J538" i="2"/>
  <c r="J513" i="2"/>
  <c r="BK493" i="2"/>
  <c r="J478" i="2"/>
  <c r="J445" i="2"/>
  <c r="J420" i="2"/>
  <c r="BK411" i="2"/>
  <c r="J397" i="2"/>
  <c r="J387" i="2"/>
  <c r="BK362" i="2"/>
  <c r="J338" i="2"/>
  <c r="J317" i="2"/>
  <c r="BK289" i="2"/>
  <c r="J223" i="2"/>
  <c r="BK189" i="2"/>
  <c r="BK165" i="2"/>
  <c r="J156" i="2"/>
  <c r="BK1697" i="2"/>
  <c r="J1647" i="2"/>
  <c r="BK1594" i="2"/>
  <c r="BK1579" i="2"/>
  <c r="BK1561" i="2"/>
  <c r="J1551" i="2"/>
  <c r="BK1530" i="2"/>
  <c r="J1513" i="2"/>
  <c r="BK1494" i="2"/>
  <c r="J1459" i="2"/>
  <c r="J1445" i="2"/>
  <c r="J1414" i="2"/>
  <c r="BK1388" i="2"/>
  <c r="BK1363" i="2"/>
  <c r="J1344" i="2"/>
  <c r="J1310" i="2"/>
  <c r="BK1287" i="2"/>
  <c r="J1265" i="2"/>
  <c r="J1249" i="2"/>
  <c r="BK1226" i="2"/>
  <c r="J1203" i="2"/>
  <c r="BK1180" i="2"/>
  <c r="BK1160" i="2"/>
  <c r="BK1110" i="2"/>
  <c r="BK1067" i="2"/>
  <c r="J1022" i="2"/>
  <c r="BK978" i="2"/>
  <c r="BK953" i="2"/>
  <c r="BK905" i="2"/>
  <c r="J882" i="2"/>
  <c r="J853" i="2"/>
  <c r="J837" i="2"/>
  <c r="J781" i="2"/>
  <c r="BK749" i="2"/>
  <c r="BK715" i="2"/>
  <c r="BK705" i="2"/>
  <c r="BK689" i="2"/>
  <c r="J675" i="2"/>
  <c r="BK633" i="2"/>
  <c r="BK607" i="2"/>
  <c r="J588" i="2"/>
  <c r="BK538" i="2"/>
  <c r="BK513" i="2"/>
  <c r="J493" i="2"/>
  <c r="BK471" i="2"/>
  <c r="BK445" i="2"/>
  <c r="BK420" i="2"/>
  <c r="J410" i="2"/>
  <c r="BK397" i="2"/>
  <c r="BK344" i="2"/>
  <c r="BK276" i="2"/>
  <c r="J207" i="2"/>
  <c r="J180" i="2"/>
  <c r="BK174" i="2"/>
  <c r="BK159" i="2"/>
  <c r="BK1513" i="2"/>
  <c r="J1494" i="2"/>
  <c r="BK1473" i="2"/>
  <c r="BK1464" i="2"/>
  <c r="BK296" i="2"/>
  <c r="J276" i="2"/>
  <c r="BK258" i="2"/>
  <c r="BK252" i="2"/>
  <c r="BK223" i="2"/>
  <c r="BK207" i="2"/>
  <c r="J192" i="2"/>
  <c r="BK183" i="2"/>
  <c r="J174" i="2"/>
  <c r="J170" i="2"/>
  <c r="J159" i="2"/>
  <c r="BK158" i="2"/>
  <c r="BK156" i="2"/>
  <c r="AS95" i="1"/>
  <c r="BK1742" i="3"/>
  <c r="BK1734" i="3"/>
  <c r="BK1718" i="3"/>
  <c r="BK1695" i="3"/>
  <c r="BK1658" i="3"/>
  <c r="J1648" i="3"/>
  <c r="BK1617" i="3"/>
  <c r="BK1517" i="3"/>
  <c r="J1491" i="3"/>
  <c r="J1464" i="3"/>
  <c r="J1360" i="3"/>
  <c r="BK1325" i="3"/>
  <c r="BK1306" i="3"/>
  <c r="BK1282" i="3"/>
  <c r="BK1242" i="3"/>
  <c r="J1203" i="3"/>
  <c r="J1177" i="3"/>
  <c r="BK1153" i="3"/>
  <c r="BK1137" i="3"/>
  <c r="J1109" i="3"/>
  <c r="BK1081" i="3"/>
  <c r="J1077" i="3"/>
  <c r="BK1065" i="3"/>
  <c r="BK1006" i="3"/>
  <c r="J993" i="3"/>
  <c r="BK922" i="3"/>
  <c r="J894" i="3"/>
  <c r="J864" i="3"/>
  <c r="J788" i="3"/>
  <c r="J773" i="3"/>
  <c r="BK766" i="3"/>
  <c r="J759" i="3"/>
  <c r="BK747" i="3"/>
  <c r="J728" i="3"/>
  <c r="BK686" i="3"/>
  <c r="J656" i="3"/>
  <c r="BK639" i="3"/>
  <c r="BK609" i="3"/>
  <c r="J593" i="3"/>
  <c r="J559" i="3"/>
  <c r="J540" i="3"/>
  <c r="BK512" i="3"/>
  <c r="BK449" i="3"/>
  <c r="J423" i="3"/>
  <c r="J386" i="3"/>
  <c r="BK368" i="3"/>
  <c r="J342" i="3"/>
  <c r="BK313" i="3"/>
  <c r="J295" i="3"/>
  <c r="J286" i="3"/>
  <c r="J260" i="3"/>
  <c r="BK240" i="3"/>
  <c r="J212" i="3"/>
  <c r="J196" i="3"/>
  <c r="BK190" i="3"/>
  <c r="BK158" i="3"/>
  <c r="J156" i="3"/>
  <c r="BK2292" i="3"/>
  <c r="BK2285" i="3"/>
  <c r="BK2248" i="3"/>
  <c r="J2235" i="3"/>
  <c r="J2210" i="3"/>
  <c r="J2209" i="3"/>
  <c r="BK2204" i="3"/>
  <c r="J2130" i="3"/>
  <c r="BK2015" i="3"/>
  <c r="J2001" i="3"/>
  <c r="BK1898" i="3"/>
  <c r="J1833" i="3"/>
  <c r="J1814" i="3"/>
  <c r="J1801" i="3"/>
  <c r="BK1784" i="3"/>
  <c r="J1765" i="3"/>
  <c r="J1752" i="3"/>
  <c r="J1742" i="3"/>
  <c r="J1690" i="3"/>
  <c r="J1687" i="3"/>
  <c r="J1666" i="3"/>
  <c r="J1617" i="3"/>
  <c r="BK1563" i="3"/>
  <c r="BK1486" i="3"/>
  <c r="J1455" i="3"/>
  <c r="J1408" i="3"/>
  <c r="BK1359" i="3"/>
  <c r="BK1254" i="3"/>
  <c r="BK1187" i="3"/>
  <c r="BK1171" i="3"/>
  <c r="J1117" i="3"/>
  <c r="J1105" i="3"/>
  <c r="J1092" i="3"/>
  <c r="J1002" i="3"/>
  <c r="BK944" i="3"/>
  <c r="J922" i="3"/>
  <c r="BK854" i="3"/>
  <c r="BK826" i="3"/>
  <c r="BK781" i="3"/>
  <c r="J765" i="3"/>
  <c r="BK750" i="3"/>
  <c r="J735" i="3"/>
  <c r="J727" i="3"/>
  <c r="BK703" i="3"/>
  <c r="J689" i="3"/>
  <c r="BK501" i="3"/>
  <c r="J394" i="3"/>
  <c r="BK373" i="3"/>
  <c r="J363" i="3"/>
  <c r="J348" i="3"/>
  <c r="J323" i="3"/>
  <c r="BK294" i="3"/>
  <c r="BK271" i="3"/>
  <c r="J240" i="3"/>
  <c r="BK225" i="3"/>
  <c r="J197" i="3"/>
  <c r="J186" i="3"/>
  <c r="BK164" i="3"/>
  <c r="BK156" i="3"/>
  <c r="BK152" i="3"/>
  <c r="J2314" i="3"/>
  <c r="BK2296" i="3"/>
  <c r="J2292" i="3"/>
  <c r="BK2280" i="3"/>
  <c r="J2279" i="3"/>
  <c r="BK2278" i="3"/>
  <c r="J2267" i="3"/>
  <c r="J2261" i="3"/>
  <c r="J2248" i="3"/>
  <c r="J2247" i="3"/>
  <c r="J2216" i="3"/>
  <c r="BK2210" i="3"/>
  <c r="BK2149" i="3"/>
  <c r="BK2112" i="3"/>
  <c r="J2017" i="3"/>
  <c r="J2015" i="3"/>
  <c r="J2009" i="3"/>
  <c r="BK2008" i="3"/>
  <c r="BK2002" i="3"/>
  <c r="BK1988" i="3"/>
  <c r="J1938" i="3"/>
  <c r="J1856" i="3"/>
  <c r="BK1803" i="3"/>
  <c r="J1802" i="3"/>
  <c r="BK1796" i="3"/>
  <c r="J1795" i="3"/>
  <c r="BK1765" i="3"/>
  <c r="BK1752" i="3"/>
  <c r="J1741" i="3"/>
  <c r="J1740" i="3"/>
  <c r="J1734" i="3"/>
  <c r="J1733" i="3"/>
  <c r="J1730" i="3"/>
  <c r="J1718" i="3"/>
  <c r="BK1709" i="3"/>
  <c r="BK1708" i="3"/>
  <c r="BK1690" i="3"/>
  <c r="J1684" i="3"/>
  <c r="BK1674" i="3"/>
  <c r="BK1637" i="3"/>
  <c r="J1599" i="3"/>
  <c r="J1580" i="3"/>
  <c r="J1570" i="3"/>
  <c r="J1564" i="3"/>
  <c r="BK1526" i="3"/>
  <c r="J1512" i="3"/>
  <c r="BK1464" i="3"/>
  <c r="J1427" i="3"/>
  <c r="J1365" i="3"/>
  <c r="J1358" i="3"/>
  <c r="BK1346" i="3"/>
  <c r="J1294" i="3"/>
  <c r="J1245" i="3"/>
  <c r="J1215" i="3"/>
  <c r="J1187" i="3"/>
  <c r="BK1180" i="3"/>
  <c r="BK1150" i="3"/>
  <c r="BK1113" i="3"/>
  <c r="BK1089" i="3"/>
  <c r="BK1071" i="3"/>
  <c r="J1006" i="3"/>
  <c r="BK955" i="3"/>
  <c r="BK906" i="3"/>
  <c r="BK864" i="3"/>
  <c r="J850" i="3"/>
  <c r="J826" i="3"/>
  <c r="BK796" i="3"/>
  <c r="BK789" i="3"/>
  <c r="BK784" i="3"/>
  <c r="BK754" i="3"/>
  <c r="J747" i="3"/>
  <c r="J742" i="3"/>
  <c r="J706" i="3"/>
  <c r="BK671" i="3"/>
  <c r="BK660" i="3"/>
  <c r="J617" i="3"/>
  <c r="BK584" i="3"/>
  <c r="J568" i="3"/>
  <c r="BK549" i="3"/>
  <c r="J501" i="3"/>
  <c r="J484" i="3"/>
  <c r="BK439" i="3"/>
  <c r="BK423" i="3"/>
  <c r="BK394" i="3"/>
  <c r="BK374" i="3"/>
  <c r="BK339" i="3"/>
  <c r="J313" i="3"/>
  <c r="J300" i="3"/>
  <c r="J272" i="3"/>
  <c r="BK268" i="3"/>
  <c r="J251" i="3"/>
  <c r="BK212" i="3"/>
  <c r="BK195" i="3"/>
  <c r="J170" i="3"/>
  <c r="BK157" i="3"/>
  <c r="BK2718" i="3"/>
  <c r="J2712" i="3"/>
  <c r="BK2705" i="3"/>
  <c r="BK2689" i="3"/>
  <c r="BK2672" i="3"/>
  <c r="J2667" i="3"/>
  <c r="J2662" i="3"/>
  <c r="BK2644" i="3"/>
  <c r="J2635" i="3"/>
  <c r="J2626" i="3"/>
  <c r="BK2599" i="3"/>
  <c r="J2593" i="3"/>
  <c r="BK2592" i="3"/>
  <c r="J2587" i="3"/>
  <c r="J2578" i="3"/>
  <c r="BK2576" i="3"/>
  <c r="BK2570" i="3"/>
  <c r="J2565" i="3"/>
  <c r="J2505" i="3"/>
  <c r="BK2436" i="3"/>
  <c r="J2428" i="3"/>
  <c r="BK2406" i="3"/>
  <c r="J2384" i="3"/>
  <c r="J2296" i="3"/>
  <c r="J2278" i="3"/>
  <c r="BK2261" i="3"/>
  <c r="J2253" i="3"/>
  <c r="J2207" i="3"/>
  <c r="BK2130" i="3"/>
  <c r="BK2037" i="3"/>
  <c r="J2010" i="3"/>
  <c r="J1988" i="3"/>
  <c r="BK1958" i="3"/>
  <c r="J1879" i="3"/>
  <c r="BK1840" i="3"/>
  <c r="BK1828" i="3"/>
  <c r="BK1808" i="3"/>
  <c r="BK1801" i="3"/>
  <c r="J1756" i="3"/>
  <c r="BK1751" i="3"/>
  <c r="BK1740" i="3"/>
  <c r="BK1705" i="3"/>
  <c r="BK1666" i="3"/>
  <c r="BK1648" i="3"/>
  <c r="BK1570" i="3"/>
  <c r="J1543" i="3"/>
  <c r="J1486" i="3"/>
  <c r="BK1455" i="3"/>
  <c r="J1346" i="3"/>
  <c r="BK1311" i="3"/>
  <c r="BK1270" i="3"/>
  <c r="J1219" i="3"/>
  <c r="BK1176" i="3"/>
  <c r="J1147" i="3"/>
  <c r="J1113" i="3"/>
  <c r="BK1102" i="3"/>
  <c r="J1098" i="3"/>
  <c r="J1089" i="3"/>
  <c r="J1074" i="3"/>
  <c r="J1065" i="3"/>
  <c r="BK1002" i="3"/>
  <c r="J955" i="3"/>
  <c r="J889" i="3"/>
  <c r="J800" i="3"/>
  <c r="J792" i="3"/>
  <c r="BK758" i="3"/>
  <c r="J754" i="3"/>
  <c r="BK742" i="3"/>
  <c r="BK727" i="3"/>
  <c r="BK689" i="3"/>
  <c r="J677" i="3"/>
  <c r="BK656" i="3"/>
  <c r="BK633" i="3"/>
  <c r="BK540" i="3"/>
  <c r="J522" i="3"/>
  <c r="BK457" i="3"/>
  <c r="BK412" i="3"/>
  <c r="J373" i="3"/>
  <c r="BK353" i="3"/>
  <c r="BK323" i="3"/>
  <c r="J307" i="3"/>
  <c r="BK260" i="3"/>
  <c r="BK251" i="3"/>
  <c r="BK230" i="3"/>
  <c r="BK194" i="3"/>
  <c r="BK178" i="3"/>
  <c r="J164" i="3"/>
  <c r="J753" i="4"/>
  <c r="BK737" i="4"/>
  <c r="J709" i="4"/>
  <c r="J693" i="4"/>
  <c r="BK681" i="4"/>
  <c r="J657" i="4"/>
  <c r="J645" i="4"/>
  <c r="BK633" i="4"/>
  <c r="BK617" i="4"/>
  <c r="J609" i="4"/>
  <c r="J577" i="4"/>
  <c r="BK545" i="4"/>
  <c r="BK533" i="4"/>
  <c r="BK489" i="4"/>
  <c r="J469" i="4"/>
  <c r="J457" i="4"/>
  <c r="BK397" i="4"/>
  <c r="BK385" i="4"/>
  <c r="BK353" i="4"/>
  <c r="J333" i="4"/>
  <c r="J301" i="4"/>
  <c r="BK257" i="4"/>
  <c r="J237" i="4"/>
  <c r="J221" i="4"/>
  <c r="J209" i="4"/>
  <c r="BK193" i="4"/>
  <c r="BK177" i="4"/>
  <c r="J169" i="4"/>
  <c r="BK133" i="4"/>
  <c r="BK791" i="4"/>
  <c r="BK777" i="4"/>
  <c r="BK765" i="4"/>
  <c r="J745" i="4"/>
  <c r="BK713" i="4"/>
  <c r="BK689" i="4"/>
  <c r="BK665" i="4"/>
  <c r="BK625" i="4"/>
  <c r="J613" i="4"/>
  <c r="J593" i="4"/>
  <c r="BK585" i="4"/>
  <c r="BK557" i="4"/>
  <c r="J509" i="4"/>
  <c r="BK497" i="4"/>
  <c r="BK457" i="4"/>
  <c r="BK433" i="4"/>
  <c r="J421" i="4"/>
  <c r="J413" i="4"/>
  <c r="J405" i="4"/>
  <c r="J377" i="4"/>
  <c r="J353" i="4"/>
  <c r="J341" i="4"/>
  <c r="BK305" i="4"/>
  <c r="BK289" i="4"/>
  <c r="J277" i="4"/>
  <c r="BK261" i="4"/>
  <c r="J213" i="4"/>
  <c r="BK197" i="4"/>
  <c r="BK185" i="4"/>
  <c r="BK173" i="4"/>
  <c r="J157" i="4"/>
  <c r="BK145" i="4"/>
  <c r="J791" i="4"/>
  <c r="J789" i="4"/>
  <c r="J777" i="4"/>
  <c r="J765" i="4"/>
  <c r="BK757" i="4"/>
  <c r="BK745" i="4"/>
  <c r="BK725" i="4"/>
  <c r="J697" i="4"/>
  <c r="J681" i="4"/>
  <c r="BK669" i="4"/>
  <c r="BK641" i="4"/>
  <c r="BK609" i="4"/>
  <c r="J597" i="4"/>
  <c r="BK573" i="4"/>
  <c r="BK549" i="4"/>
  <c r="BK541" i="4"/>
  <c r="BK529" i="4"/>
  <c r="BK517" i="4"/>
  <c r="BK501" i="4"/>
  <c r="J489" i="4"/>
  <c r="BK477" i="4"/>
  <c r="BK469" i="4"/>
  <c r="J449" i="4"/>
  <c r="J433" i="4"/>
  <c r="J397" i="4"/>
  <c r="J385" i="4"/>
  <c r="BK373" i="4"/>
  <c r="BK349" i="4"/>
  <c r="J317" i="4"/>
  <c r="J309" i="4"/>
  <c r="BK285" i="4"/>
  <c r="BK249" i="4"/>
  <c r="J229" i="4"/>
  <c r="J197" i="4"/>
  <c r="J145" i="4"/>
  <c r="J133" i="4"/>
  <c r="J737" i="4"/>
  <c r="BK729" i="4"/>
  <c r="J717" i="4"/>
  <c r="J701" i="4"/>
  <c r="BK673" i="4"/>
  <c r="BK657" i="4"/>
  <c r="BK637" i="4"/>
  <c r="BK593" i="4"/>
  <c r="BK569" i="4"/>
  <c r="J557" i="4"/>
  <c r="BK525" i="4"/>
  <c r="J501" i="4"/>
  <c r="BK449" i="4"/>
  <c r="J429" i="4"/>
  <c r="BK421" i="4"/>
  <c r="BK365" i="4"/>
  <c r="J345" i="4"/>
  <c r="J321" i="4"/>
  <c r="J305" i="4"/>
  <c r="J285" i="4"/>
  <c r="BK265" i="4"/>
  <c r="BK253" i="4"/>
  <c r="J245" i="4"/>
  <c r="BK209" i="4"/>
  <c r="BK189" i="4"/>
  <c r="J177" i="4"/>
  <c r="J149" i="4"/>
  <c r="J333" i="5"/>
  <c r="J294" i="5"/>
  <c r="BK273" i="5"/>
  <c r="J249" i="5"/>
  <c r="BK213" i="5"/>
  <c r="J197" i="5"/>
  <c r="J181" i="5"/>
  <c r="J165" i="5"/>
  <c r="J149" i="5"/>
  <c r="J137" i="5"/>
  <c r="J302" i="5"/>
  <c r="BK286" i="5"/>
  <c r="BK269" i="5"/>
  <c r="BK245" i="5"/>
  <c r="J229" i="5"/>
  <c r="J209" i="5"/>
  <c r="BK181" i="5"/>
  <c r="BK161" i="5"/>
  <c r="BK141" i="5"/>
  <c r="J129" i="5"/>
  <c r="BK350" i="5"/>
  <c r="J343" i="5"/>
  <c r="J317" i="5"/>
  <c r="J286" i="5"/>
  <c r="BK277" i="5"/>
  <c r="J265" i="5"/>
  <c r="BK257" i="5"/>
  <c r="BK249" i="5"/>
  <c r="J237" i="5"/>
  <c r="BK229" i="5"/>
  <c r="J213" i="5"/>
  <c r="BK193" i="5"/>
  <c r="BK173" i="5"/>
  <c r="J145" i="5"/>
  <c r="J349" i="5"/>
  <c r="BK317" i="5"/>
  <c r="J257" i="5"/>
  <c r="BK205" i="5"/>
  <c r="BK197" i="5"/>
  <c r="BK169" i="5"/>
  <c r="J157" i="5"/>
  <c r="J133" i="5"/>
  <c r="J202" i="6"/>
  <c r="BK196" i="6"/>
  <c r="BK186" i="6"/>
  <c r="BK169" i="6"/>
  <c r="J161" i="6"/>
  <c r="BK153" i="6"/>
  <c r="BK141" i="6"/>
  <c r="J133" i="6"/>
  <c r="J125" i="6"/>
  <c r="BK197" i="6"/>
  <c r="J181" i="6"/>
  <c r="BK173" i="6"/>
  <c r="J165" i="6"/>
  <c r="J149" i="6"/>
  <c r="J141" i="6"/>
  <c r="BK191" i="6"/>
  <c r="J153" i="6"/>
  <c r="J149" i="7"/>
  <c r="BK141" i="7"/>
  <c r="BK136" i="7"/>
  <c r="BK145" i="7"/>
  <c r="J141" i="7"/>
  <c r="BK128" i="7"/>
  <c r="BK149" i="7"/>
  <c r="J133" i="7"/>
  <c r="J292" i="8"/>
  <c r="BK288" i="8"/>
  <c r="BK282" i="8"/>
  <c r="J276" i="8"/>
  <c r="BK268" i="8"/>
  <c r="J254" i="8"/>
  <c r="J234" i="8"/>
  <c r="J219" i="8"/>
  <c r="BK193" i="8"/>
  <c r="J181" i="8"/>
  <c r="BK157" i="8"/>
  <c r="J141" i="8"/>
  <c r="J129" i="8"/>
  <c r="BK292" i="8"/>
  <c r="J288" i="8"/>
  <c r="J280" i="8"/>
  <c r="J272" i="8"/>
  <c r="BK234" i="8"/>
  <c r="BK219" i="8"/>
  <c r="J204" i="8"/>
  <c r="J187" i="8"/>
  <c r="BK167" i="8"/>
  <c r="J137" i="8"/>
  <c r="BK293" i="8"/>
  <c r="J249" i="8"/>
  <c r="J199" i="8"/>
  <c r="J167" i="8"/>
  <c r="BK141" i="8"/>
  <c r="J353" i="9"/>
  <c r="J337" i="9"/>
  <c r="J291" i="9"/>
  <c r="BK236" i="9"/>
  <c r="J220" i="9"/>
  <c r="J196" i="9"/>
  <c r="BK182" i="9"/>
  <c r="J164" i="9"/>
  <c r="J153" i="9"/>
  <c r="J131" i="9"/>
  <c r="BK334" i="9"/>
  <c r="J320" i="9"/>
  <c r="BK297" i="9"/>
  <c r="BK267" i="9"/>
  <c r="J257" i="9"/>
  <c r="BK230" i="9"/>
  <c r="BK200" i="9"/>
  <c r="J182" i="9"/>
  <c r="BK167" i="9"/>
  <c r="J160" i="9"/>
  <c r="BK145" i="9"/>
  <c r="J125" i="9"/>
  <c r="BK352" i="9"/>
  <c r="BK337" i="9"/>
  <c r="J326" i="9"/>
  <c r="BK309" i="9"/>
  <c r="J297" i="9"/>
  <c r="BK285" i="9"/>
  <c r="J273" i="9"/>
  <c r="BK257" i="9"/>
  <c r="BK246" i="9"/>
  <c r="J231" i="9"/>
  <c r="J210" i="9"/>
  <c r="J205" i="9"/>
  <c r="J177" i="9"/>
  <c r="J172" i="9"/>
  <c r="BK153" i="9"/>
  <c r="BK137" i="9"/>
  <c r="J624" i="10"/>
  <c r="J616" i="10"/>
  <c r="BK606" i="10"/>
  <c r="J601" i="10"/>
  <c r="BK580" i="10"/>
  <c r="J566" i="10"/>
  <c r="J545" i="10"/>
  <c r="J516" i="10"/>
  <c r="J485" i="10"/>
  <c r="J464" i="10"/>
  <c r="J456" i="10"/>
  <c r="J451" i="10"/>
  <c r="BK441" i="10"/>
  <c r="J426" i="10"/>
  <c r="J422" i="10"/>
  <c r="J418" i="10"/>
  <c r="J409" i="10"/>
  <c r="BK395" i="10"/>
  <c r="J369" i="10"/>
  <c r="BK354" i="10"/>
  <c r="BK326" i="10"/>
  <c r="BK319" i="10"/>
  <c r="BK312" i="10"/>
  <c r="J300" i="10"/>
  <c r="J282" i="10"/>
  <c r="BK275" i="10"/>
  <c r="BK267" i="10"/>
  <c r="J251" i="10"/>
  <c r="BK239" i="10"/>
  <c r="J227" i="10"/>
  <c r="BK218" i="10"/>
  <c r="J206" i="10"/>
  <c r="BK187" i="10"/>
  <c r="BK171" i="10"/>
  <c r="BK161" i="10"/>
  <c r="J151" i="10"/>
  <c r="J138" i="10"/>
  <c r="J135" i="10"/>
  <c r="BK132" i="10"/>
  <c r="BK574" i="10"/>
  <c r="BK551" i="10"/>
  <c r="BK540" i="10"/>
  <c r="BK516" i="10"/>
  <c r="BK493" i="10"/>
  <c r="BK470" i="10"/>
  <c r="J462" i="10"/>
  <c r="BK438" i="10"/>
  <c r="BK426" i="10"/>
  <c r="BK418" i="10"/>
  <c r="J395" i="10"/>
  <c r="J384" i="10"/>
  <c r="BK369" i="10"/>
  <c r="BK343" i="10"/>
  <c r="J326" i="10"/>
  <c r="J302" i="10"/>
  <c r="J285" i="10"/>
  <c r="J263" i="10"/>
  <c r="J235" i="10"/>
  <c r="BK227" i="10"/>
  <c r="BK206" i="10"/>
  <c r="BK182" i="10"/>
  <c r="BK164" i="10"/>
  <c r="J137" i="10"/>
  <c r="BK624" i="10"/>
  <c r="BK570" i="10"/>
  <c r="J540" i="10"/>
  <c r="BK479" i="10"/>
  <c r="J455" i="10"/>
  <c r="J444" i="10"/>
  <c r="BK422" i="10"/>
  <c r="J399" i="10"/>
  <c r="J349" i="10"/>
  <c r="J318" i="10"/>
  <c r="J289" i="10"/>
  <c r="J275" i="10"/>
  <c r="J214" i="10"/>
  <c r="J195" i="10"/>
  <c r="J178" i="10"/>
  <c r="J165" i="10"/>
  <c r="J155" i="10"/>
  <c r="J148" i="10"/>
  <c r="BK136" i="10"/>
  <c r="BK351" i="11"/>
  <c r="BK334" i="11"/>
  <c r="BK310" i="11"/>
  <c r="BK265" i="11"/>
  <c r="BK235" i="11"/>
  <c r="BK172" i="11"/>
  <c r="J155" i="11"/>
  <c r="J137" i="11"/>
  <c r="J348" i="11"/>
  <c r="J320" i="11"/>
  <c r="BK291" i="11"/>
  <c r="J261" i="11"/>
  <c r="J222" i="11"/>
  <c r="J212" i="11"/>
  <c r="BK194" i="11"/>
  <c r="BK189" i="11"/>
  <c r="BK161" i="11"/>
  <c r="J138" i="11"/>
  <c r="J361" i="11"/>
  <c r="BK354" i="11"/>
  <c r="BK342" i="11"/>
  <c r="J316" i="11"/>
  <c r="J309" i="11"/>
  <c r="BK297" i="11"/>
  <c r="J282" i="11"/>
  <c r="BK257" i="11"/>
  <c r="BK237" i="11"/>
  <c r="BK230" i="11"/>
  <c r="BK201" i="11"/>
  <c r="BK200" i="11" s="1"/>
  <c r="J200" i="11" s="1"/>
  <c r="J103" i="11" s="1"/>
  <c r="BK181" i="11"/>
  <c r="BK166" i="11"/>
  <c r="J141" i="11"/>
  <c r="BK137" i="11"/>
  <c r="BK348" i="11"/>
  <c r="BK309" i="11"/>
  <c r="BK279" i="11"/>
  <c r="J257" i="11"/>
  <c r="BK226" i="11"/>
  <c r="BK197" i="11"/>
  <c r="BK192" i="11"/>
  <c r="BK169" i="11"/>
  <c r="BK141" i="11"/>
  <c r="J969" i="12"/>
  <c r="J949" i="12"/>
  <c r="BK908" i="12"/>
  <c r="BK879" i="12"/>
  <c r="J827" i="12"/>
  <c r="BK803" i="12"/>
  <c r="BK790" i="12"/>
  <c r="BK769" i="12"/>
  <c r="J745" i="12"/>
  <c r="BK701" i="12"/>
  <c r="BK644" i="12"/>
  <c r="BK613" i="12"/>
  <c r="BK606" i="12"/>
  <c r="J585" i="12"/>
  <c r="J537" i="12"/>
  <c r="BK495" i="12"/>
  <c r="J447" i="12"/>
  <c r="J406" i="12"/>
  <c r="BK354" i="12"/>
  <c r="BK300" i="12"/>
  <c r="BK279" i="12"/>
  <c r="J266" i="12"/>
  <c r="J241" i="12"/>
  <c r="J232" i="12"/>
  <c r="J208" i="12"/>
  <c r="J179" i="12"/>
  <c r="BK157" i="12"/>
  <c r="J147" i="12"/>
  <c r="J136" i="12"/>
  <c r="BK990" i="12"/>
  <c r="BK949" i="12"/>
  <c r="BK922" i="12"/>
  <c r="BK897" i="12"/>
  <c r="BK872" i="12"/>
  <c r="J854" i="12"/>
  <c r="BK808" i="12"/>
  <c r="J753" i="12"/>
  <c r="J740" i="12"/>
  <c r="J725" i="12"/>
  <c r="J676" i="12"/>
  <c r="BK659" i="12"/>
  <c r="J619" i="12"/>
  <c r="J607" i="12"/>
  <c r="J593" i="12"/>
  <c r="BK565" i="12"/>
  <c r="BK549" i="12"/>
  <c r="J524" i="12"/>
  <c r="J487" i="12"/>
  <c r="J455" i="12"/>
  <c r="BK422" i="12"/>
  <c r="BK376" i="12"/>
  <c r="J354" i="12"/>
  <c r="J336" i="12"/>
  <c r="J314" i="12"/>
  <c r="BK249" i="12"/>
  <c r="BK220" i="12"/>
  <c r="BK195" i="12"/>
  <c r="BK169" i="12"/>
  <c r="J145" i="12"/>
  <c r="BK1019" i="12"/>
  <c r="BK1005" i="12"/>
  <c r="BK958" i="12"/>
  <c r="BK937" i="12"/>
  <c r="BK913" i="12"/>
  <c r="BK863" i="12"/>
  <c r="BK827" i="12"/>
  <c r="J814" i="12"/>
  <c r="J761" i="12"/>
  <c r="J749" i="12"/>
  <c r="J730" i="12"/>
  <c r="BK689" i="12"/>
  <c r="BK676" i="12"/>
  <c r="BK619" i="12"/>
  <c r="J577" i="12"/>
  <c r="BK561" i="12"/>
  <c r="BK515" i="12"/>
  <c r="BK483" i="12"/>
  <c r="J463" i="12"/>
  <c r="J426" i="12"/>
  <c r="BK394" i="12"/>
  <c r="BK381" i="12"/>
  <c r="BK367" i="12"/>
  <c r="BK344" i="12"/>
  <c r="J326" i="12"/>
  <c r="J304" i="12"/>
  <c r="BK266" i="12"/>
  <c r="BK232" i="12"/>
  <c r="J191" i="12"/>
  <c r="BK173" i="12"/>
  <c r="J134" i="12"/>
  <c r="BK969" i="12"/>
  <c r="BK948" i="12"/>
  <c r="BK931" i="12"/>
  <c r="J869" i="12"/>
  <c r="J842" i="12"/>
  <c r="BK783" i="12"/>
  <c r="J769" i="12"/>
  <c r="BK720" i="12"/>
  <c r="J701" i="12"/>
  <c r="J654" i="12"/>
  <c r="BK637" i="12"/>
  <c r="BK585" i="12"/>
  <c r="J565" i="12"/>
  <c r="BK541" i="12"/>
  <c r="BK529" i="12"/>
  <c r="J515" i="12"/>
  <c r="J495" i="12"/>
  <c r="BK331" i="12"/>
  <c r="J308" i="12"/>
  <c r="J283" i="12"/>
  <c r="BK271" i="12"/>
  <c r="J237" i="12"/>
  <c r="J199" i="12"/>
  <c r="J169" i="12"/>
  <c r="J148" i="12"/>
  <c r="BK133" i="12"/>
  <c r="J665" i="13"/>
  <c r="BK659" i="13"/>
  <c r="J654" i="13"/>
  <c r="J624" i="13"/>
  <c r="J558" i="13"/>
  <c r="BK545" i="13"/>
  <c r="J532" i="13"/>
  <c r="J499" i="13"/>
  <c r="J467" i="13"/>
  <c r="BK432" i="13"/>
  <c r="J419" i="13"/>
  <c r="J405" i="13"/>
  <c r="J380" i="13"/>
  <c r="BK362" i="13"/>
  <c r="J352" i="13"/>
  <c r="J340" i="13"/>
  <c r="BK313" i="13"/>
  <c r="BK305" i="13"/>
  <c r="J287" i="13"/>
  <c r="BK278" i="13"/>
  <c r="BK263" i="13"/>
  <c r="J222" i="13"/>
  <c r="J207" i="13"/>
  <c r="J183" i="13"/>
  <c r="BK171" i="13"/>
  <c r="BK159" i="13"/>
  <c r="BK156" i="13"/>
  <c r="BK143" i="13"/>
  <c r="J134" i="13"/>
  <c r="BK584" i="13"/>
  <c r="BK556" i="13"/>
  <c r="J552" i="13"/>
  <c r="BK541" i="13"/>
  <c r="BK517" i="13"/>
  <c r="J508" i="13"/>
  <c r="J472" i="13"/>
  <c r="J437" i="13"/>
  <c r="J415" i="13"/>
  <c r="J401" i="13"/>
  <c r="J395" i="13"/>
  <c r="J386" i="13"/>
  <c r="J343" i="13"/>
  <c r="BK325" i="13"/>
  <c r="BK306" i="13"/>
  <c r="J619" i="13"/>
  <c r="J604" i="13"/>
  <c r="J584" i="13"/>
  <c r="J559" i="13"/>
  <c r="BK538" i="13"/>
  <c r="BK520" i="13"/>
  <c r="BK493" i="13"/>
  <c r="BK447" i="13"/>
  <c r="J421" i="13"/>
  <c r="BK415" i="13"/>
  <c r="BK402" i="13"/>
  <c r="BK374" i="13"/>
  <c r="J359" i="13"/>
  <c r="BK343" i="13"/>
  <c r="J334" i="13"/>
  <c r="J319" i="13"/>
  <c r="BK304" i="13"/>
  <c r="BK290" i="13"/>
  <c r="BK232" i="13"/>
  <c r="J199" i="13"/>
  <c r="J171" i="13"/>
  <c r="J156" i="13"/>
  <c r="BK624" i="13"/>
  <c r="BK579" i="13"/>
  <c r="BK559" i="13"/>
  <c r="BK547" i="13"/>
  <c r="BK535" i="13"/>
  <c r="BK514" i="13"/>
  <c r="BK457" i="13"/>
  <c r="J423" i="13"/>
  <c r="BK418" i="13"/>
  <c r="J399" i="13"/>
  <c r="J389" i="13"/>
  <c r="BK371" i="13"/>
  <c r="J355" i="13"/>
  <c r="BK299" i="13"/>
  <c r="J290" i="13"/>
  <c r="BK281" i="13"/>
  <c r="J270" i="13"/>
  <c r="J251" i="13"/>
  <c r="J217" i="13"/>
  <c r="BK195" i="13"/>
  <c r="BK187" i="13"/>
  <c r="BK175" i="13"/>
  <c r="J158" i="13"/>
  <c r="J148" i="13"/>
  <c r="J131" i="13"/>
  <c r="J176" i="14"/>
  <c r="BK164" i="14"/>
  <c r="J142" i="14"/>
  <c r="BK174" i="14"/>
  <c r="J137" i="14"/>
  <c r="BK154" i="14"/>
  <c r="J175" i="14"/>
  <c r="BK144" i="14"/>
  <c r="BK142" i="14"/>
  <c r="BK126" i="14"/>
  <c r="J483" i="15"/>
  <c r="J466" i="15"/>
  <c r="BK447" i="15"/>
  <c r="J432" i="15"/>
  <c r="J408" i="15"/>
  <c r="J393" i="15"/>
  <c r="J384" i="15"/>
  <c r="J353" i="15"/>
  <c r="BK344" i="15"/>
  <c r="BK317" i="15"/>
  <c r="BK292" i="15"/>
  <c r="J274" i="15"/>
  <c r="BK250" i="15"/>
  <c r="BK210" i="15"/>
  <c r="BK176" i="15"/>
  <c r="J167" i="15"/>
  <c r="J158" i="15"/>
  <c r="J140" i="15"/>
  <c r="BK520" i="15"/>
  <c r="BK512" i="15"/>
  <c r="J493" i="15"/>
  <c r="BK486" i="15"/>
  <c r="BK450" i="15"/>
  <c r="J405" i="15"/>
  <c r="BK378" i="15"/>
  <c r="BK359" i="15"/>
  <c r="BK332" i="15"/>
  <c r="J314" i="15"/>
  <c r="J289" i="15"/>
  <c r="J280" i="15"/>
  <c r="BK238" i="15"/>
  <c r="BK202" i="15"/>
  <c r="BK179" i="15"/>
  <c r="BK161" i="15"/>
  <c r="BK146" i="15"/>
  <c r="BK131" i="15"/>
  <c r="J491" i="15"/>
  <c r="BK475" i="15"/>
  <c r="BK426" i="15"/>
  <c r="BK402" i="15"/>
  <c r="BK390" i="15"/>
  <c r="BK347" i="15"/>
  <c r="BK335" i="15"/>
  <c r="J320" i="15"/>
  <c r="J295" i="15"/>
  <c r="J271" i="15"/>
  <c r="BK262" i="15"/>
  <c r="BK246" i="15"/>
  <c r="BK152" i="15"/>
  <c r="BK502" i="15"/>
  <c r="BK466" i="15"/>
  <c r="BK429" i="15"/>
  <c r="BK399" i="15"/>
  <c r="J372" i="15"/>
  <c r="BK338" i="15"/>
  <c r="BK320" i="15"/>
  <c r="J311" i="15"/>
  <c r="BK295" i="15"/>
  <c r="J277" i="15"/>
  <c r="BK234" i="15"/>
  <c r="J210" i="15"/>
  <c r="BK143" i="15"/>
  <c r="J364" i="16"/>
  <c r="J355" i="16"/>
  <c r="BK334" i="16"/>
  <c r="BK318" i="16"/>
  <c r="J312" i="16"/>
  <c r="BK288" i="16"/>
  <c r="J276" i="16"/>
  <c r="BK264" i="16"/>
  <c r="BK252" i="16"/>
  <c r="J232" i="16"/>
  <c r="BK207" i="16"/>
  <c r="BK195" i="16"/>
  <c r="J173" i="16"/>
  <c r="J161" i="16"/>
  <c r="J150" i="16"/>
  <c r="BK138" i="16"/>
  <c r="BK328" i="16"/>
  <c r="BK307" i="16"/>
  <c r="J288" i="16"/>
  <c r="J264" i="16"/>
  <c r="J367" i="16"/>
  <c r="J346" i="16"/>
  <c r="BK315" i="16"/>
  <c r="J307" i="16"/>
  <c r="J292" i="16"/>
  <c r="J268" i="16"/>
  <c r="J248" i="16"/>
  <c r="J228" i="16"/>
  <c r="J210" i="16"/>
  <c r="J195" i="16"/>
  <c r="BK181" i="16"/>
  <c r="BK173" i="16"/>
  <c r="BK150" i="16"/>
  <c r="J141" i="16"/>
  <c r="BK370" i="16"/>
  <c r="J352" i="16"/>
  <c r="BK325" i="16"/>
  <c r="BK316" i="16"/>
  <c r="J272" i="16"/>
  <c r="BK240" i="16"/>
  <c r="J224" i="16"/>
  <c r="BK204" i="16"/>
  <c r="J165" i="16"/>
  <c r="J217" i="17"/>
  <c r="BK201" i="17"/>
  <c r="BK191" i="17"/>
  <c r="J136" i="17"/>
  <c r="J220" i="17"/>
  <c r="BK204" i="17"/>
  <c r="BK160" i="17"/>
  <c r="BK142" i="17"/>
  <c r="J225" i="17"/>
  <c r="J201" i="17"/>
  <c r="J184" i="17"/>
  <c r="J176" i="17"/>
  <c r="BK151" i="17"/>
  <c r="BK139" i="17"/>
  <c r="J204" i="17"/>
  <c r="BK172" i="17"/>
  <c r="J160" i="17"/>
  <c r="BK136" i="17"/>
  <c r="BK200" i="18"/>
  <c r="BK171" i="18"/>
  <c r="BK137" i="18"/>
  <c r="J129" i="18"/>
  <c r="J200" i="18"/>
  <c r="J191" i="18"/>
  <c r="J185" i="18"/>
  <c r="BK139" i="18"/>
  <c r="J134" i="18"/>
  <c r="J197" i="18"/>
  <c r="BK151" i="18"/>
  <c r="J136" i="18"/>
  <c r="J131" i="18"/>
  <c r="BK210" i="18"/>
  <c r="J196" i="18"/>
  <c r="BK180" i="18"/>
  <c r="J137" i="18"/>
  <c r="J202" i="19"/>
  <c r="J187" i="19"/>
  <c r="J156" i="19"/>
  <c r="J149" i="19"/>
  <c r="J136" i="19"/>
  <c r="BK205" i="19"/>
  <c r="J183" i="19"/>
  <c r="BK146" i="19"/>
  <c r="J138" i="19"/>
  <c r="J131" i="19"/>
  <c r="BK191" i="19"/>
  <c r="BK152" i="19"/>
  <c r="BK133" i="19"/>
  <c r="BK204" i="19"/>
  <c r="BK183" i="19"/>
  <c r="BK156" i="19"/>
  <c r="BK135" i="19"/>
  <c r="BK129" i="19"/>
  <c r="BK429" i="20"/>
  <c r="J415" i="20"/>
  <c r="BK400" i="20"/>
  <c r="BK384" i="20"/>
  <c r="BK345" i="20"/>
  <c r="J311" i="20"/>
  <c r="J263" i="20"/>
  <c r="J245" i="20"/>
  <c r="J135" i="20"/>
  <c r="BK433" i="20"/>
  <c r="J384" i="20"/>
  <c r="BK340" i="20"/>
  <c r="J305" i="20"/>
  <c r="J280" i="20"/>
  <c r="J253" i="20"/>
  <c r="J133" i="20"/>
  <c r="J433" i="20"/>
  <c r="BK405" i="20"/>
  <c r="BK360" i="20"/>
  <c r="BK329" i="20"/>
  <c r="BK293" i="20"/>
  <c r="J189" i="24"/>
  <c r="BK259" i="26"/>
  <c r="J249" i="30"/>
  <c r="BK364" i="34"/>
  <c r="BK347" i="34"/>
  <c r="BK310" i="34"/>
  <c r="BK274" i="34"/>
  <c r="J270" i="34"/>
  <c r="J251" i="34"/>
  <c r="J204" i="34"/>
  <c r="BK185" i="34"/>
  <c r="J173" i="34"/>
  <c r="J152" i="34"/>
  <c r="BK133" i="34"/>
  <c r="J449" i="34"/>
  <c r="BK424" i="34"/>
  <c r="BK397" i="34"/>
  <c r="J364" i="34"/>
  <c r="BK351" i="34"/>
  <c r="BK272" i="34"/>
  <c r="BK251" i="34"/>
  <c r="BK211" i="34"/>
  <c r="BK198" i="34"/>
  <c r="J195" i="34"/>
  <c r="J181" i="34"/>
  <c r="BK136" i="34"/>
  <c r="J133" i="34"/>
  <c r="J328" i="34"/>
  <c r="BK300" i="34"/>
  <c r="J357" i="35"/>
  <c r="BK331" i="35"/>
  <c r="BK168" i="35"/>
  <c r="BK157" i="35"/>
  <c r="J291" i="35"/>
  <c r="J275" i="35"/>
  <c r="BK249" i="35"/>
  <c r="J234" i="35"/>
  <c r="BK216" i="35"/>
  <c r="J202" i="35"/>
  <c r="J189" i="35"/>
  <c r="J177" i="35"/>
  <c r="BK171" i="35"/>
  <c r="BK169" i="35"/>
  <c r="J161" i="35"/>
  <c r="BK148" i="36"/>
  <c r="J142" i="36"/>
  <c r="J140" i="36"/>
  <c r="BK1702" i="2"/>
  <c r="BK1667" i="2"/>
  <c r="BK1661" i="2"/>
  <c r="J1620" i="2"/>
  <c r="J1594" i="2"/>
  <c r="J1579" i="2"/>
  <c r="J1561" i="2"/>
  <c r="BK1547" i="2"/>
  <c r="J1530" i="2"/>
  <c r="J1479" i="2"/>
  <c r="J1467" i="2"/>
  <c r="BK1446" i="2"/>
  <c r="BK1420" i="2"/>
  <c r="J1388" i="2"/>
  <c r="J1370" i="2"/>
  <c r="BK1348" i="2"/>
  <c r="J1316" i="2"/>
  <c r="J1287" i="2"/>
  <c r="BK1270" i="2"/>
  <c r="J1255" i="2"/>
  <c r="BK1239" i="2"/>
  <c r="J1221" i="2"/>
  <c r="BK1191" i="2"/>
  <c r="BK1171" i="2"/>
  <c r="BK1146" i="2"/>
  <c r="J1098" i="2"/>
  <c r="BK1052" i="2"/>
  <c r="J1014" i="2"/>
  <c r="J978" i="2"/>
  <c r="BK960" i="2"/>
  <c r="BK935" i="2"/>
  <c r="J897" i="2"/>
  <c r="J878" i="2"/>
  <c r="BK846" i="2"/>
  <c r="BK808" i="2"/>
  <c r="BK771" i="2"/>
  <c r="BK755" i="2"/>
  <c r="BK746" i="2"/>
  <c r="J712" i="2"/>
  <c r="J697" i="2"/>
  <c r="BK681" i="2"/>
  <c r="J657" i="2"/>
  <c r="BK620" i="2"/>
  <c r="BK593" i="2"/>
  <c r="J550" i="2"/>
  <c r="J523" i="2"/>
  <c r="J498" i="2"/>
  <c r="J484" i="2"/>
  <c r="J468" i="2"/>
  <c r="BK439" i="2"/>
  <c r="J415" i="2"/>
  <c r="BK406" i="2"/>
  <c r="J394" i="2"/>
  <c r="BK368" i="2"/>
  <c r="J344" i="2"/>
  <c r="BK317" i="2"/>
  <c r="J296" i="2"/>
  <c r="BK232" i="2"/>
  <c r="BK192" i="2"/>
  <c r="J173" i="2"/>
  <c r="BK155" i="2"/>
  <c r="BK1691" i="2"/>
  <c r="J1634" i="2"/>
  <c r="BK1615" i="2"/>
  <c r="BK1590" i="2"/>
  <c r="BK1574" i="2"/>
  <c r="BK1560" i="2"/>
  <c r="BK1542" i="2"/>
  <c r="J1523" i="2"/>
  <c r="J1508" i="2"/>
  <c r="BK1490" i="2"/>
  <c r="BK1454" i="2"/>
  <c r="J1439" i="2"/>
  <c r="J1400" i="2"/>
  <c r="BK1383" i="2"/>
  <c r="J1358" i="2"/>
  <c r="BK1329" i="2"/>
  <c r="J1301" i="2"/>
  <c r="J1270" i="2"/>
  <c r="BK1255" i="2"/>
  <c r="BK1234" i="2"/>
  <c r="BK1208" i="2"/>
  <c r="J1191" i="2"/>
  <c r="J1171" i="2"/>
  <c r="J1134" i="2"/>
  <c r="BK1086" i="2"/>
  <c r="BK1043" i="2"/>
  <c r="BK1013" i="2"/>
  <c r="J983" i="2"/>
  <c r="J960" i="2"/>
  <c r="J935" i="2"/>
  <c r="BK897" i="2"/>
  <c r="BK878" i="2"/>
  <c r="BK858" i="2"/>
  <c r="BK812" i="2"/>
  <c r="J765" i="2"/>
  <c r="J752" i="2"/>
  <c r="J734" i="2"/>
  <c r="BK708" i="2"/>
  <c r="BK697" i="2"/>
  <c r="J681" i="2"/>
  <c r="BK657" i="2"/>
  <c r="J620" i="2"/>
  <c r="BK601" i="2"/>
  <c r="J566" i="2"/>
  <c r="BK531" i="2"/>
  <c r="J508" i="2"/>
  <c r="BK484" i="2"/>
  <c r="BK468" i="2"/>
  <c r="J439" i="2"/>
  <c r="BK415" i="2"/>
  <c r="BK409" i="2"/>
  <c r="BK396" i="2"/>
  <c r="J381" i="2"/>
  <c r="J362" i="2"/>
  <c r="BK338" i="2"/>
  <c r="BK332" i="2"/>
  <c r="J310" i="2"/>
  <c r="BK267" i="2"/>
  <c r="J199" i="2"/>
  <c r="BK170" i="2"/>
  <c r="BK1518" i="2"/>
  <c r="BK1508" i="2"/>
  <c r="BK1479" i="2"/>
  <c r="J1470" i="2"/>
  <c r="J304" i="2"/>
  <c r="J289" i="2"/>
  <c r="J267" i="2"/>
  <c r="J258" i="2"/>
  <c r="J252" i="2"/>
  <c r="J244" i="2"/>
  <c r="J232" i="2"/>
  <c r="BK203" i="2"/>
  <c r="J189" i="2"/>
  <c r="BK180" i="2"/>
  <c r="BK173" i="2"/>
  <c r="J160" i="2"/>
  <c r="J158" i="2"/>
  <c r="J155" i="2"/>
  <c r="BK2319" i="3"/>
  <c r="BK2314" i="3"/>
  <c r="J2288" i="3"/>
  <c r="J2285" i="3"/>
  <c r="BK2235" i="3"/>
  <c r="J2226" i="3"/>
  <c r="J2211" i="3"/>
  <c r="BK2209" i="3"/>
  <c r="BK2188" i="3"/>
  <c r="BK2091" i="3"/>
  <c r="J2037" i="3"/>
  <c r="J2022" i="3"/>
  <c r="BK2009" i="3"/>
  <c r="J1978" i="3"/>
  <c r="BK1879" i="3"/>
  <c r="BK1839" i="3"/>
  <c r="J1818" i="3"/>
  <c r="BK1795" i="3"/>
  <c r="J1771" i="3"/>
  <c r="BK1756" i="3"/>
  <c r="J1751" i="3"/>
  <c r="BK1741" i="3"/>
  <c r="BK1730" i="3"/>
  <c r="J1709" i="3"/>
  <c r="BK1687" i="3"/>
  <c r="J1653" i="3"/>
  <c r="BK1627" i="3"/>
  <c r="J1609" i="3"/>
  <c r="BK1564" i="3"/>
  <c r="J1557" i="3"/>
  <c r="BK186" i="3"/>
  <c r="BK153" i="3"/>
  <c r="BK2288" i="3"/>
  <c r="J2256" i="3"/>
  <c r="BK2244" i="3"/>
  <c r="BK2211" i="3"/>
  <c r="BK2208" i="3"/>
  <c r="J2149" i="3"/>
  <c r="J2091" i="3"/>
  <c r="J2057" i="3"/>
  <c r="BK2010" i="3"/>
  <c r="BK1991" i="3"/>
  <c r="J1839" i="3"/>
  <c r="J1828" i="3"/>
  <c r="BK1802" i="3"/>
  <c r="J1796" i="3"/>
  <c r="BK1766" i="3"/>
  <c r="J1759" i="3"/>
  <c r="J1743" i="3"/>
  <c r="J1705" i="3"/>
  <c r="BK1684" i="3"/>
  <c r="J1637" i="3"/>
  <c r="J1627" i="3"/>
  <c r="BK1557" i="3"/>
  <c r="J1485" i="3"/>
  <c r="BK1446" i="3"/>
  <c r="BK1365" i="3"/>
  <c r="BK1294" i="3"/>
  <c r="BK1244" i="3"/>
  <c r="J1180" i="3"/>
  <c r="J1120" i="3"/>
  <c r="BK1109" i="3"/>
  <c r="BK1093" i="3"/>
  <c r="J1052" i="3"/>
  <c r="BK963" i="3"/>
  <c r="BK941" i="3"/>
  <c r="BK859" i="3"/>
  <c r="BK850" i="3"/>
  <c r="BK816" i="3"/>
  <c r="J776" i="3"/>
  <c r="BK755" i="3"/>
  <c r="BK738" i="3"/>
  <c r="J734" i="3"/>
  <c r="J699" i="3"/>
  <c r="J671" i="3"/>
  <c r="J493" i="3"/>
  <c r="BK404" i="3"/>
  <c r="J375" i="3"/>
  <c r="J368" i="3"/>
  <c r="BK360" i="3"/>
  <c r="BK329" i="3"/>
  <c r="J310" i="3"/>
  <c r="BK279" i="3"/>
  <c r="BK245" i="3"/>
  <c r="BK215" i="3"/>
  <c r="J200" i="3"/>
  <c r="J195" i="3"/>
  <c r="J174" i="3"/>
  <c r="J157" i="3"/>
  <c r="J154" i="3"/>
  <c r="BK1645" i="3"/>
  <c r="BK1609" i="3"/>
  <c r="J1590" i="3"/>
  <c r="BK1565" i="3"/>
  <c r="J1563" i="3"/>
  <c r="J1517" i="3"/>
  <c r="J1511" i="3"/>
  <c r="J1469" i="3"/>
  <c r="J1463" i="3"/>
  <c r="J1376" i="3"/>
  <c r="BK1360" i="3"/>
  <c r="J1304" i="3"/>
  <c r="J1254" i="3"/>
  <c r="BK1219" i="3"/>
  <c r="BK1195" i="3"/>
  <c r="J1184" i="3"/>
  <c r="BK1177" i="3"/>
  <c r="BK1147" i="3"/>
  <c r="BK1117" i="3"/>
  <c r="J1101" i="3"/>
  <c r="BK1074" i="3"/>
  <c r="BK1052" i="3"/>
  <c r="J997" i="3"/>
  <c r="J944" i="3"/>
  <c r="BK903" i="3"/>
  <c r="J859" i="3"/>
  <c r="J835" i="3"/>
  <c r="J806" i="3"/>
  <c r="BK800" i="3"/>
  <c r="J785" i="3"/>
  <c r="BK773" i="3"/>
  <c r="J766" i="3"/>
  <c r="J751" i="3"/>
  <c r="BK743" i="3"/>
  <c r="BK720" i="3"/>
  <c r="J683" i="3"/>
  <c r="BK665" i="3"/>
  <c r="J633" i="3"/>
  <c r="BK593" i="3"/>
  <c r="BK568" i="3"/>
  <c r="BK559" i="3"/>
  <c r="J532" i="3"/>
  <c r="BK493" i="3"/>
  <c r="BK475" i="3"/>
  <c r="J431" i="3"/>
  <c r="J404" i="3"/>
  <c r="BK381" i="3"/>
  <c r="BK363" i="3"/>
  <c r="J353" i="3"/>
  <c r="J317" i="3"/>
  <c r="BK310" i="3"/>
  <c r="J279" i="3"/>
  <c r="BK267" i="3"/>
  <c r="J239" i="3"/>
  <c r="BK196" i="3"/>
  <c r="J182" i="3"/>
  <c r="J158" i="3"/>
  <c r="BK154" i="3"/>
  <c r="BK2712" i="3"/>
  <c r="BK2700" i="3"/>
  <c r="J2689" i="3"/>
  <c r="J2677" i="3"/>
  <c r="BK2667" i="3"/>
  <c r="BK2649" i="3"/>
  <c r="J2644" i="3"/>
  <c r="BK2626" i="3"/>
  <c r="J2611" i="3"/>
  <c r="BK2593" i="3"/>
  <c r="J2592" i="3"/>
  <c r="BK2578" i="3"/>
  <c r="J2577" i="3"/>
  <c r="J2576" i="3"/>
  <c r="J2570" i="3"/>
  <c r="BK2505" i="3"/>
  <c r="J2497" i="3"/>
  <c r="BK2428" i="3"/>
  <c r="J2406" i="3"/>
  <c r="J2304" i="3"/>
  <c r="J2280" i="3"/>
  <c r="BK2267" i="3"/>
  <c r="BK2257" i="3"/>
  <c r="J2244" i="3"/>
  <c r="J2204" i="3"/>
  <c r="BK2169" i="3"/>
  <c r="BK2057" i="3"/>
  <c r="BK2016" i="3"/>
  <c r="J1991" i="3"/>
  <c r="BK1938" i="3"/>
  <c r="J1898" i="3"/>
  <c r="BK1856" i="3"/>
  <c r="BK1833" i="3"/>
  <c r="BK1814" i="3"/>
  <c r="J1803" i="3"/>
  <c r="BK1759" i="3"/>
  <c r="BK1743" i="3"/>
  <c r="BK1739" i="3"/>
  <c r="J1695" i="3"/>
  <c r="J1658" i="3"/>
  <c r="J1645" i="3"/>
  <c r="J1565" i="3"/>
  <c r="J1526" i="3"/>
  <c r="BK1478" i="3"/>
  <c r="BK1376" i="3"/>
  <c r="J1325" i="3"/>
  <c r="J1282" i="3"/>
  <c r="J1250" i="3"/>
  <c r="J1229" i="3"/>
  <c r="J1181" i="3"/>
  <c r="J1153" i="3"/>
  <c r="J1137" i="3"/>
  <c r="BK1105" i="3"/>
  <c r="J1093" i="3"/>
  <c r="J1083" i="3"/>
  <c r="J1071" i="3"/>
  <c r="J1033" i="3"/>
  <c r="BK997" i="3"/>
  <c r="J903" i="3"/>
  <c r="BK894" i="3"/>
  <c r="J816" i="3"/>
  <c r="J796" i="3"/>
  <c r="BK788" i="3"/>
  <c r="J755" i="3"/>
  <c r="J743" i="3"/>
  <c r="BK728" i="3"/>
  <c r="BK699" i="3"/>
  <c r="J686" i="3"/>
  <c r="J665" i="3"/>
  <c r="J639" i="3"/>
  <c r="J625" i="3"/>
  <c r="BK601" i="3"/>
  <c r="BK532" i="3"/>
  <c r="J467" i="3"/>
  <c r="J439" i="3"/>
  <c r="BK386" i="3"/>
  <c r="J360" i="3"/>
  <c r="BK336" i="3"/>
  <c r="BK317" i="3"/>
  <c r="BK300" i="3"/>
  <c r="J256" i="3"/>
  <c r="BK235" i="3"/>
  <c r="J208" i="3"/>
  <c r="BK182" i="3"/>
  <c r="BK170" i="3"/>
  <c r="J785" i="4"/>
  <c r="BK773" i="4"/>
  <c r="BK741" i="4"/>
  <c r="BK721" i="4"/>
  <c r="J705" i="4"/>
  <c r="J685" i="4"/>
  <c r="J677" i="4"/>
  <c r="BK649" i="4"/>
  <c r="J641" i="4"/>
  <c r="BK629" i="4"/>
  <c r="BK613" i="4"/>
  <c r="BK597" i="4"/>
  <c r="J573" i="4"/>
  <c r="J561" i="4"/>
  <c r="J541" i="4"/>
  <c r="J517" i="4"/>
  <c r="BK485" i="4"/>
  <c r="J461" i="4"/>
  <c r="BK413" i="4"/>
  <c r="BK409" i="4"/>
  <c r="BK389" i="4"/>
  <c r="BK381" i="4"/>
  <c r="BK341" i="4"/>
  <c r="J325" i="4"/>
  <c r="J265" i="4"/>
  <c r="BK241" i="4"/>
  <c r="BK233" i="4"/>
  <c r="J217" i="4"/>
  <c r="J205" i="4"/>
  <c r="J189" i="4"/>
  <c r="J173" i="4"/>
  <c r="BK149" i="4"/>
  <c r="BK129" i="4"/>
  <c r="BK789" i="4"/>
  <c r="BK769" i="4"/>
  <c r="J757" i="4"/>
  <c r="J729" i="4"/>
  <c r="BK701" i="4"/>
  <c r="J669" i="4"/>
  <c r="J633" i="4"/>
  <c r="J621" i="4"/>
  <c r="J601" i="4"/>
  <c r="BK589" i="4"/>
  <c r="J565" i="4"/>
  <c r="J529" i="4"/>
  <c r="BK505" i="4"/>
  <c r="J473" i="4"/>
  <c r="BK461" i="4"/>
  <c r="BK437" i="4"/>
  <c r="J425" i="4"/>
  <c r="J417" i="4"/>
  <c r="J401" i="4"/>
  <c r="BK357" i="4"/>
  <c r="J349" i="4"/>
  <c r="BK337" i="4"/>
  <c r="J297" i="4"/>
  <c r="BK281" i="4"/>
  <c r="J273" i="4"/>
  <c r="J233" i="4"/>
  <c r="BK205" i="4"/>
  <c r="BK169" i="4"/>
  <c r="BK153" i="4"/>
  <c r="J141" i="4"/>
  <c r="J790" i="4"/>
  <c r="BK785" i="4"/>
  <c r="J773" i="4"/>
  <c r="J761" i="4"/>
  <c r="BK749" i="4"/>
  <c r="BK733" i="4"/>
  <c r="BK709" i="4"/>
  <c r="BK677" i="4"/>
  <c r="J665" i="4"/>
  <c r="J629" i="4"/>
  <c r="BK601" i="4"/>
  <c r="J581" i="4"/>
  <c r="J569" i="4"/>
  <c r="J545" i="4"/>
  <c r="J537" i="4"/>
  <c r="J525" i="4"/>
  <c r="BK513" i="4"/>
  <c r="J497" i="4"/>
  <c r="J485" i="4"/>
  <c r="BK473" i="4"/>
  <c r="J465" i="4"/>
  <c r="J437" i="4"/>
  <c r="BK405" i="4"/>
  <c r="J393" i="4"/>
  <c r="J381" i="4"/>
  <c r="BK369" i="4"/>
  <c r="J361" i="4"/>
  <c r="BK325" i="4"/>
  <c r="BK313" i="4"/>
  <c r="BK297" i="4"/>
  <c r="BK273" i="4"/>
  <c r="BK237" i="4"/>
  <c r="BK217" i="4"/>
  <c r="J153" i="4"/>
  <c r="BK141" i="4"/>
  <c r="J129" i="4"/>
  <c r="J733" i="4"/>
  <c r="J725" i="4"/>
  <c r="BK705" i="4"/>
  <c r="J689" i="4"/>
  <c r="J649" i="4"/>
  <c r="BK605" i="4"/>
  <c r="J589" i="4"/>
  <c r="BK561" i="4"/>
  <c r="BK553" i="4"/>
  <c r="BK521" i="4"/>
  <c r="BK465" i="4"/>
  <c r="J445" i="4"/>
  <c r="BK425" i="4"/>
  <c r="BK417" i="4"/>
  <c r="BK361" i="4"/>
  <c r="J337" i="4"/>
  <c r="BK317" i="4"/>
  <c r="BK309" i="4"/>
  <c r="J289" i="4"/>
  <c r="J269" i="4"/>
  <c r="J261" i="4"/>
  <c r="J249" i="4"/>
  <c r="BK221" i="4"/>
  <c r="J193" i="4"/>
  <c r="J181" i="4"/>
  <c r="J161" i="4"/>
  <c r="BK349" i="5"/>
  <c r="BK298" i="5"/>
  <c r="J281" i="5"/>
  <c r="BK265" i="5"/>
  <c r="J221" i="5"/>
  <c r="BK209" i="5"/>
  <c r="BK185" i="5"/>
  <c r="J173" i="5"/>
  <c r="J153" i="5"/>
  <c r="J141" i="5"/>
  <c r="BK129" i="5"/>
  <c r="J298" i="5"/>
  <c r="J277" i="5"/>
  <c r="J241" i="5"/>
  <c r="J225" i="5"/>
  <c r="J205" i="5"/>
  <c r="J169" i="5"/>
  <c r="BK157" i="5"/>
  <c r="BK133" i="5"/>
  <c r="BK333" i="5"/>
  <c r="BK290" i="5"/>
  <c r="BK281" i="5"/>
  <c r="J273" i="5"/>
  <c r="J261" i="5"/>
  <c r="J245" i="5"/>
  <c r="BK233" i="5"/>
  <c r="BK221" i="5"/>
  <c r="J201" i="5"/>
  <c r="J189" i="5"/>
  <c r="J161" i="5"/>
  <c r="J125" i="5"/>
  <c r="BK323" i="5"/>
  <c r="BK261" i="5"/>
  <c r="BK253" i="5"/>
  <c r="BK201" i="5"/>
  <c r="J193" i="5"/>
  <c r="BK165" i="5"/>
  <c r="BK153" i="5"/>
  <c r="BK125" i="5"/>
  <c r="J201" i="6"/>
  <c r="J191" i="6"/>
  <c r="BK181" i="6"/>
  <c r="BK165" i="6"/>
  <c r="J157" i="6"/>
  <c r="BK145" i="6"/>
  <c r="BK137" i="6"/>
  <c r="J129" i="6"/>
  <c r="BK201" i="6"/>
  <c r="J186" i="6"/>
  <c r="J177" i="6"/>
  <c r="J169" i="6"/>
  <c r="BK161" i="6"/>
  <c r="J145" i="6"/>
  <c r="BK133" i="6"/>
  <c r="BK202" i="6"/>
  <c r="J173" i="6"/>
  <c r="BK125" i="6"/>
  <c r="J148" i="7"/>
  <c r="J140" i="7"/>
  <c r="J128" i="7"/>
  <c r="BK142" i="7"/>
  <c r="BK140" i="7"/>
  <c r="BK125" i="7"/>
  <c r="J136" i="7"/>
  <c r="J125" i="7"/>
  <c r="J289" i="8"/>
  <c r="J285" i="8"/>
  <c r="BK281" i="8"/>
  <c r="BK272" i="8"/>
  <c r="BK259" i="8"/>
  <c r="J239" i="8"/>
  <c r="BK224" i="8"/>
  <c r="BK209" i="8"/>
  <c r="BK187" i="8"/>
  <c r="J162" i="8"/>
  <c r="J145" i="8"/>
  <c r="BK133" i="8"/>
  <c r="J293" i="8"/>
  <c r="J282" i="8"/>
  <c r="BK276" i="8"/>
  <c r="J263" i="8"/>
  <c r="J244" i="8"/>
  <c r="J224" i="8"/>
  <c r="BK214" i="8"/>
  <c r="BK199" i="8"/>
  <c r="BK174" i="8"/>
  <c r="BK162" i="8"/>
  <c r="J133" i="8"/>
  <c r="J259" i="8"/>
  <c r="BK244" i="8"/>
  <c r="BK204" i="8"/>
  <c r="J193" i="8"/>
  <c r="BK145" i="8"/>
  <c r="J125" i="8"/>
  <c r="J352" i="9"/>
  <c r="J342" i="9"/>
  <c r="J309" i="9"/>
  <c r="J241" i="9"/>
  <c r="BK225" i="9"/>
  <c r="BK205" i="9"/>
  <c r="J187" i="9"/>
  <c r="J167" i="9"/>
  <c r="BK160" i="9"/>
  <c r="J137" i="9"/>
  <c r="BK347" i="9"/>
  <c r="BK326" i="9"/>
  <c r="J315" i="9"/>
  <c r="J285" i="9"/>
  <c r="J262" i="9"/>
  <c r="J252" i="9"/>
  <c r="BK220" i="9"/>
  <c r="BK210" i="9"/>
  <c r="BK187" i="9"/>
  <c r="BK177" i="9"/>
  <c r="BK164" i="9"/>
  <c r="J146" i="9"/>
  <c r="BK131" i="9"/>
  <c r="BK353" i="9"/>
  <c r="BK342" i="9"/>
  <c r="J334" i="9"/>
  <c r="BK315" i="9"/>
  <c r="J303" i="9"/>
  <c r="J279" i="9"/>
  <c r="J267" i="9"/>
  <c r="BK252" i="9"/>
  <c r="BK241" i="9"/>
  <c r="J230" i="9"/>
  <c r="J225" i="9"/>
  <c r="J200" i="9"/>
  <c r="J176" i="9"/>
  <c r="BK163" i="9"/>
  <c r="J145" i="9"/>
  <c r="J625" i="10"/>
  <c r="J621" i="10"/>
  <c r="J611" i="10"/>
  <c r="J594" i="10"/>
  <c r="J574" i="10"/>
  <c r="J560" i="10"/>
  <c r="J551" i="10"/>
  <c r="BK535" i="10"/>
  <c r="BK521" i="10"/>
  <c r="BK501" i="10"/>
  <c r="BK462" i="10"/>
  <c r="BK455" i="10"/>
  <c r="BK444" i="10"/>
  <c r="BK435" i="10"/>
  <c r="J425" i="10"/>
  <c r="J421" i="10"/>
  <c r="J412" i="10"/>
  <c r="BK403" i="10"/>
  <c r="BK379" i="10"/>
  <c r="J364" i="10"/>
  <c r="J337" i="10"/>
  <c r="BK321" i="10"/>
  <c r="J315" i="10"/>
  <c r="BK301" i="10"/>
  <c r="BK288" i="10"/>
  <c r="BK274" i="10"/>
  <c r="BK259" i="10"/>
  <c r="BK251" i="10"/>
  <c r="BK247" i="10"/>
  <c r="BK235" i="10"/>
  <c r="BK222" i="10"/>
  <c r="J210" i="10"/>
  <c r="BK195" i="10"/>
  <c r="J175" i="10"/>
  <c r="J166" i="10"/>
  <c r="BK158" i="10"/>
  <c r="BK143" i="10"/>
  <c r="BK137" i="10"/>
  <c r="J134" i="10"/>
  <c r="BK584" i="10"/>
  <c r="BK565" i="10"/>
  <c r="BK545" i="10"/>
  <c r="BK528" i="10"/>
  <c r="BK509" i="10"/>
  <c r="BK485" i="10"/>
  <c r="BK465" i="10"/>
  <c r="J463" i="10"/>
  <c r="J441" i="10"/>
  <c r="J429" i="10"/>
  <c r="BK423" i="10"/>
  <c r="J403" i="10"/>
  <c r="J390" i="10"/>
  <c r="J379" i="10"/>
  <c r="BK359" i="10"/>
  <c r="BK337" i="10"/>
  <c r="J321" i="10"/>
  <c r="BK315" i="10"/>
  <c r="BK300" i="10"/>
  <c r="BK289" i="10"/>
  <c r="J279" i="10"/>
  <c r="J274" i="10"/>
  <c r="J247" i="10"/>
  <c r="BK226" i="10"/>
  <c r="BK214" i="10"/>
  <c r="BK193" i="10"/>
  <c r="BK178" i="10"/>
  <c r="J168" i="10"/>
  <c r="BK166" i="10"/>
  <c r="J161" i="10"/>
  <c r="BK148" i="10"/>
  <c r="BK134" i="10"/>
  <c r="J132" i="10"/>
  <c r="BK621" i="10"/>
  <c r="J606" i="10"/>
  <c r="BK594" i="10"/>
  <c r="J565" i="10"/>
  <c r="J509" i="10"/>
  <c r="J493" i="10"/>
  <c r="BK463" i="10"/>
  <c r="J454" i="10"/>
  <c r="J447" i="10"/>
  <c r="J432" i="10"/>
  <c r="BK425" i="10"/>
  <c r="BK421" i="10"/>
  <c r="BK412" i="10"/>
  <c r="BK390" i="10"/>
  <c r="J359" i="10"/>
  <c r="J343" i="10"/>
  <c r="BK320" i="10"/>
  <c r="BK309" i="10"/>
  <c r="J297" i="10"/>
  <c r="BK285" i="10"/>
  <c r="BK279" i="10"/>
  <c r="BK263" i="10"/>
  <c r="BK255" i="10"/>
  <c r="BK231" i="10"/>
  <c r="BK210" i="10"/>
  <c r="BK196" i="10"/>
  <c r="J182" i="10"/>
  <c r="BK167" i="10"/>
  <c r="J164" i="10"/>
  <c r="J152" i="10"/>
  <c r="BK135" i="10"/>
  <c r="BK345" i="11"/>
  <c r="BK326" i="11"/>
  <c r="J291" i="11"/>
  <c r="J276" i="11"/>
  <c r="J237" i="11"/>
  <c r="J230" i="11"/>
  <c r="BK177" i="11"/>
  <c r="BK160" i="11"/>
  <c r="J140" i="11"/>
  <c r="BK135" i="11"/>
  <c r="J326" i="11"/>
  <c r="J310" i="11"/>
  <c r="BK300" i="11"/>
  <c r="J285" i="11"/>
  <c r="J273" i="11"/>
  <c r="BK253" i="11"/>
  <c r="BK245" i="11"/>
  <c r="J201" i="11"/>
  <c r="J193" i="11"/>
  <c r="J175" i="11"/>
  <c r="J166" i="11"/>
  <c r="J146" i="11"/>
  <c r="J135" i="11"/>
  <c r="BK360" i="11"/>
  <c r="J351" i="11"/>
  <c r="J334" i="11"/>
  <c r="BK311" i="11"/>
  <c r="J300" i="11"/>
  <c r="BK286" i="11"/>
  <c r="BK270" i="11"/>
  <c r="J265" i="11"/>
  <c r="BK241" i="11"/>
  <c r="BK234" i="11"/>
  <c r="J226" i="11"/>
  <c r="BK185" i="11"/>
  <c r="BK175" i="11"/>
  <c r="BK146" i="11"/>
  <c r="BK139" i="11"/>
  <c r="J136" i="11"/>
  <c r="J354" i="11"/>
  <c r="J342" i="11"/>
  <c r="BK316" i="11"/>
  <c r="BK294" i="11"/>
  <c r="BK276" i="11"/>
  <c r="BK261" i="11"/>
  <c r="J245" i="11"/>
  <c r="J236" i="11"/>
  <c r="BK222" i="11"/>
  <c r="BK213" i="11"/>
  <c r="BK193" i="11"/>
  <c r="J181" i="11"/>
  <c r="BK152" i="11"/>
  <c r="J981" i="12"/>
  <c r="J957" i="12"/>
  <c r="J944" i="12"/>
  <c r="BK889" i="12"/>
  <c r="J876" i="12"/>
  <c r="BK830" i="12"/>
  <c r="BK814" i="12"/>
  <c r="J798" i="12"/>
  <c r="BK779" i="12"/>
  <c r="BK765" i="12"/>
  <c r="J757" i="12"/>
  <c r="J708" i="12"/>
  <c r="BK663" i="12"/>
  <c r="J631" i="12"/>
  <c r="BK607" i="12"/>
  <c r="BK589" i="12"/>
  <c r="J549" i="12"/>
  <c r="J529" i="12"/>
  <c r="BK503" i="12"/>
  <c r="J483" i="12"/>
  <c r="J467" i="12"/>
  <c r="BK443" i="12"/>
  <c r="J430" i="12"/>
  <c r="BK386" i="12"/>
  <c r="J367" i="12"/>
  <c r="BK304" i="12"/>
  <c r="J287" i="12"/>
  <c r="BK275" i="12"/>
  <c r="BK257" i="12"/>
  <c r="BK237" i="12"/>
  <c r="J220" i="12"/>
  <c r="J204" i="12"/>
  <c r="J173" i="12"/>
  <c r="BK148" i="12"/>
  <c r="BK145" i="12"/>
  <c r="J137" i="12"/>
  <c r="BK134" i="12"/>
  <c r="J993" i="12"/>
  <c r="BK986" i="12"/>
  <c r="BK976" i="12"/>
  <c r="BK936" i="12"/>
  <c r="J930" i="12"/>
  <c r="BK918" i="12"/>
  <c r="J908" i="12"/>
  <c r="BK893" i="12"/>
  <c r="BK876" i="12"/>
  <c r="BK866" i="12"/>
  <c r="BK842" i="12"/>
  <c r="J824" i="12"/>
  <c r="J803" i="12"/>
  <c r="J783" i="12"/>
  <c r="BK745" i="12"/>
  <c r="BK730" i="12"/>
  <c r="J680" i="12"/>
  <c r="J663" i="12"/>
  <c r="J625" i="12"/>
  <c r="J608" i="12"/>
  <c r="BK598" i="12"/>
  <c r="BK577" i="12"/>
  <c r="J553" i="12"/>
  <c r="J533" i="12"/>
  <c r="BK507" i="12"/>
  <c r="BK479" i="12"/>
  <c r="BK463" i="12"/>
  <c r="BK451" i="12"/>
  <c r="BK430" i="12"/>
  <c r="BK418" i="12"/>
  <c r="J410" i="12"/>
  <c r="J390" i="12"/>
  <c r="J359" i="12"/>
  <c r="J344" i="12"/>
  <c r="J318" i="12"/>
  <c r="J296" i="12"/>
  <c r="J228" i="12"/>
  <c r="BK216" i="12"/>
  <c r="J183" i="12"/>
  <c r="J165" i="12"/>
  <c r="BK149" i="12"/>
  <c r="BK136" i="12"/>
  <c r="BK130" i="12"/>
  <c r="J1020" i="12"/>
  <c r="BK1015" i="12"/>
  <c r="BK1010" i="12"/>
  <c r="J1005" i="12"/>
  <c r="BK993" i="12"/>
  <c r="J986" i="12"/>
  <c r="BK956" i="12"/>
  <c r="J922" i="12"/>
  <c r="BK883" i="12"/>
  <c r="J872" i="12"/>
  <c r="BK854" i="12"/>
  <c r="J836" i="12"/>
  <c r="BK819" i="12"/>
  <c r="J790" i="12"/>
  <c r="BK753" i="12"/>
  <c r="J735" i="12"/>
  <c r="J697" i="12"/>
  <c r="J685" i="12"/>
  <c r="BK654" i="12"/>
  <c r="BK625" i="12"/>
  <c r="J581" i="12"/>
  <c r="J569" i="12"/>
  <c r="BK553" i="12"/>
  <c r="J507" i="12"/>
  <c r="J475" i="12"/>
  <c r="BK467" i="12"/>
  <c r="J459" i="12"/>
  <c r="J422" i="12"/>
  <c r="BK398" i="12"/>
  <c r="J386" i="12"/>
  <c r="BK371" i="12"/>
  <c r="BK349" i="12"/>
  <c r="J331" i="12"/>
  <c r="J322" i="12"/>
  <c r="J309" i="12"/>
  <c r="J300" i="12"/>
  <c r="J262" i="12"/>
  <c r="J249" i="12"/>
  <c r="BK224" i="12"/>
  <c r="J195" i="12"/>
  <c r="BK174" i="12"/>
  <c r="J157" i="12"/>
  <c r="BK147" i="12"/>
  <c r="BK132" i="12"/>
  <c r="J958" i="12"/>
  <c r="BK944" i="12"/>
  <c r="J936" i="12"/>
  <c r="BK902" i="12"/>
  <c r="J866" i="12"/>
  <c r="J857" i="12"/>
  <c r="J830" i="12"/>
  <c r="J793" i="12"/>
  <c r="J779" i="12"/>
  <c r="J765" i="12"/>
  <c r="J715" i="12"/>
  <c r="BK697" i="12"/>
  <c r="J606" i="12"/>
  <c r="BK581" i="12"/>
  <c r="J561" i="12"/>
  <c r="BK537" i="12"/>
  <c r="BK524" i="12"/>
  <c r="J511" i="12"/>
  <c r="J491" i="12"/>
  <c r="BK447" i="12"/>
  <c r="J434" i="12"/>
  <c r="BK410" i="12"/>
  <c r="J394" i="12"/>
  <c r="BK359" i="12"/>
  <c r="BK326" i="12"/>
  <c r="J291" i="12"/>
  <c r="J279" i="12"/>
  <c r="BK262" i="12"/>
  <c r="BK253" i="12"/>
  <c r="BK241" i="12"/>
  <c r="BK208" i="12"/>
  <c r="BK187" i="12"/>
  <c r="BK165" i="12"/>
  <c r="J141" i="12"/>
  <c r="J132" i="12"/>
  <c r="J130" i="12"/>
  <c r="BK664" i="13"/>
  <c r="J659" i="13"/>
  <c r="J649" i="13"/>
  <c r="J639" i="13"/>
  <c r="J614" i="13"/>
  <c r="J564" i="13"/>
  <c r="J547" i="13"/>
  <c r="J542" i="13"/>
  <c r="J535" i="13"/>
  <c r="J517" i="13"/>
  <c r="J502" i="13"/>
  <c r="J490" i="13"/>
  <c r="BK462" i="13"/>
  <c r="J442" i="13"/>
  <c r="BK423" i="13"/>
  <c r="J420" i="13"/>
  <c r="J406" i="13"/>
  <c r="BK398" i="13"/>
  <c r="BK365" i="13"/>
  <c r="J358" i="13"/>
  <c r="J346" i="13"/>
  <c r="J329" i="13"/>
  <c r="J316" i="13"/>
  <c r="J307" i="13"/>
  <c r="J306" i="13"/>
  <c r="J302" i="13"/>
  <c r="J281" i="13"/>
  <c r="BK270" i="13"/>
  <c r="BK238" i="13"/>
  <c r="BK227" i="13"/>
  <c r="BK216" i="13"/>
  <c r="J211" i="13"/>
  <c r="J191" i="13"/>
  <c r="J179" i="13"/>
  <c r="J167" i="13"/>
  <c r="BK158" i="13"/>
  <c r="BK152" i="13"/>
  <c r="J142" i="13"/>
  <c r="BK131" i="13"/>
  <c r="BK604" i="13"/>
  <c r="J579" i="13"/>
  <c r="J555" i="13"/>
  <c r="BK553" i="13"/>
  <c r="BK542" i="13"/>
  <c r="J523" i="13"/>
  <c r="J511" i="13"/>
  <c r="J484" i="13"/>
  <c r="J478" i="13"/>
  <c r="J462" i="13"/>
  <c r="J432" i="13"/>
  <c r="BK412" i="13"/>
  <c r="BK399" i="13"/>
  <c r="BK392" i="13"/>
  <c r="BK355" i="13"/>
  <c r="BK334" i="13"/>
  <c r="J328" i="13"/>
  <c r="BK319" i="13"/>
  <c r="BK649" i="13"/>
  <c r="BK634" i="13"/>
  <c r="BK609" i="13"/>
  <c r="BK589" i="13"/>
  <c r="J569" i="13"/>
  <c r="J554" i="13"/>
  <c r="BK529" i="13"/>
  <c r="BK505" i="13"/>
  <c r="BK499" i="13"/>
  <c r="BK490" i="13"/>
  <c r="BK478" i="13"/>
  <c r="BK442" i="13"/>
  <c r="BK420" i="13"/>
  <c r="J412" i="13"/>
  <c r="BK401" i="13"/>
  <c r="BK383" i="13"/>
  <c r="J368" i="13"/>
  <c r="BK349" i="13"/>
  <c r="BK340" i="13"/>
  <c r="BK328" i="13"/>
  <c r="BK316" i="13"/>
  <c r="BK303" i="13"/>
  <c r="J296" i="13"/>
  <c r="BK251" i="13"/>
  <c r="BK215" i="13"/>
  <c r="J203" i="13"/>
  <c r="BK183" i="13"/>
  <c r="J159" i="13"/>
  <c r="J629" i="13"/>
  <c r="J609" i="13"/>
  <c r="J589" i="13"/>
  <c r="BK569" i="13"/>
  <c r="BK558" i="13"/>
  <c r="J556" i="13"/>
  <c r="J538" i="13"/>
  <c r="J529" i="13"/>
  <c r="BK511" i="13"/>
  <c r="BK473" i="13"/>
  <c r="J447" i="13"/>
  <c r="BK421" i="13"/>
  <c r="BK409" i="13"/>
  <c r="BK395" i="13"/>
  <c r="BK386" i="13"/>
  <c r="BK380" i="13"/>
  <c r="BK368" i="13"/>
  <c r="BK358" i="13"/>
  <c r="BK302" i="13"/>
  <c r="BK293" i="13"/>
  <c r="J284" i="13"/>
  <c r="BK275" i="13"/>
  <c r="J263" i="13"/>
  <c r="J244" i="13"/>
  <c r="J227" i="13"/>
  <c r="J216" i="13"/>
  <c r="BK203" i="13"/>
  <c r="BK191" i="13"/>
  <c r="BK179" i="13"/>
  <c r="BK163" i="13"/>
  <c r="J157" i="13"/>
  <c r="J143" i="13"/>
  <c r="J138" i="13"/>
  <c r="BK128" i="13"/>
  <c r="J177" i="14"/>
  <c r="J174" i="14"/>
  <c r="BK143" i="14"/>
  <c r="BK176" i="14"/>
  <c r="J164" i="14"/>
  <c r="BK159" i="14"/>
  <c r="J132" i="14"/>
  <c r="BK178" i="14"/>
  <c r="BK177" i="14"/>
  <c r="BK149" i="14"/>
  <c r="J143" i="14"/>
  <c r="BK137" i="14"/>
  <c r="BK518" i="15"/>
  <c r="J499" i="15"/>
  <c r="J472" i="15"/>
  <c r="J463" i="15"/>
  <c r="J450" i="15"/>
  <c r="J441" i="15"/>
  <c r="BK435" i="15"/>
  <c r="BK417" i="15"/>
  <c r="BK396" i="15"/>
  <c r="J387" i="15"/>
  <c r="J366" i="15"/>
  <c r="BK350" i="15"/>
  <c r="J332" i="15"/>
  <c r="J301" i="15"/>
  <c r="BK289" i="15"/>
  <c r="J258" i="15"/>
  <c r="BK218" i="15"/>
  <c r="J202" i="15"/>
  <c r="J170" i="15"/>
  <c r="J161" i="15"/>
  <c r="J152" i="15"/>
  <c r="J146" i="15"/>
  <c r="J525" i="15"/>
  <c r="J521" i="15"/>
  <c r="J520" i="15"/>
  <c r="J518" i="15"/>
  <c r="J508" i="15"/>
  <c r="J502" i="15"/>
  <c r="BK496" i="15"/>
  <c r="J490" i="15"/>
  <c r="BK480" i="15"/>
  <c r="BK456" i="15"/>
  <c r="J447" i="15"/>
  <c r="J438" i="15"/>
  <c r="BK411" i="15"/>
  <c r="BK387" i="15"/>
  <c r="BK381" i="15"/>
  <c r="BK372" i="15"/>
  <c r="BK363" i="15"/>
  <c r="J356" i="15"/>
  <c r="J323" i="15"/>
  <c r="J307" i="15"/>
  <c r="J283" i="15"/>
  <c r="BK271" i="15"/>
  <c r="BK254" i="15"/>
  <c r="BK225" i="15"/>
  <c r="BK187" i="15"/>
  <c r="BK173" i="15"/>
  <c r="J149" i="15"/>
  <c r="BK134" i="15"/>
  <c r="J512" i="15"/>
  <c r="BK493" i="15"/>
  <c r="J486" i="15"/>
  <c r="J480" i="15"/>
  <c r="J469" i="15"/>
  <c r="BK453" i="15"/>
  <c r="BK432" i="15"/>
  <c r="BK423" i="15"/>
  <c r="BK408" i="15"/>
  <c r="BK393" i="15"/>
  <c r="J363" i="15"/>
  <c r="J344" i="15"/>
  <c r="J329" i="15"/>
  <c r="BK307" i="15"/>
  <c r="BK301" i="15"/>
  <c r="BK277" i="15"/>
  <c r="BK265" i="15"/>
  <c r="J254" i="15"/>
  <c r="J242" i="15"/>
  <c r="BK195" i="15"/>
  <c r="BK167" i="15"/>
  <c r="BK140" i="15"/>
  <c r="J134" i="15"/>
  <c r="J496" i="15"/>
  <c r="J459" i="15"/>
  <c r="BK444" i="15"/>
  <c r="J423" i="15"/>
  <c r="J417" i="15"/>
  <c r="J411" i="15"/>
  <c r="J381" i="15"/>
  <c r="J369" i="15"/>
  <c r="BK353" i="15"/>
  <c r="J335" i="15"/>
  <c r="J326" i="15"/>
  <c r="BK314" i="15"/>
  <c r="BK298" i="15"/>
  <c r="BK280" i="15"/>
  <c r="BK242" i="15"/>
  <c r="J218" i="15"/>
  <c r="J164" i="15"/>
  <c r="J131" i="15"/>
  <c r="J370" i="16"/>
  <c r="BK358" i="16"/>
  <c r="BK346" i="16"/>
  <c r="BK338" i="16"/>
  <c r="J325" i="16"/>
  <c r="BK320" i="16"/>
  <c r="J316" i="16"/>
  <c r="BK313" i="16"/>
  <c r="BK292" i="16"/>
  <c r="J279" i="16"/>
  <c r="BK268" i="16"/>
  <c r="BK256" i="16"/>
  <c r="BK248" i="16"/>
  <c r="BK236" i="16"/>
  <c r="BK220" i="16"/>
  <c r="J204" i="16"/>
  <c r="J198" i="16"/>
  <c r="BK189" i="16"/>
  <c r="J180" i="16"/>
  <c r="BK165" i="16"/>
  <c r="BK153" i="16"/>
  <c r="BK141" i="16"/>
  <c r="BK130" i="16"/>
  <c r="BK331" i="16"/>
  <c r="J318" i="16"/>
  <c r="BK314" i="16"/>
  <c r="BK296" i="16"/>
  <c r="BK272" i="16"/>
  <c r="J373" i="16"/>
  <c r="BK352" i="16"/>
  <c r="J338" i="16"/>
  <c r="J314" i="16"/>
  <c r="BK312" i="16"/>
  <c r="J304" i="16"/>
  <c r="J282" i="16"/>
  <c r="BK276" i="16"/>
  <c r="J256" i="16"/>
  <c r="J236" i="16"/>
  <c r="J220" i="16"/>
  <c r="J213" i="16"/>
  <c r="BK198" i="16"/>
  <c r="J189" i="16"/>
  <c r="BK180" i="16"/>
  <c r="BK161" i="16"/>
  <c r="J147" i="16"/>
  <c r="J138" i="16"/>
  <c r="BK373" i="16"/>
  <c r="BK364" i="16"/>
  <c r="BK355" i="16"/>
  <c r="J331" i="16"/>
  <c r="J320" i="16"/>
  <c r="BK304" i="16"/>
  <c r="J252" i="16"/>
  <c r="BK232" i="16"/>
  <c r="BK210" i="16"/>
  <c r="J181" i="16"/>
  <c r="BK169" i="16"/>
  <c r="BK144" i="16"/>
  <c r="J224" i="17"/>
  <c r="BK214" i="17"/>
  <c r="J198" i="17"/>
  <c r="BK188" i="17"/>
  <c r="J148" i="17"/>
  <c r="J228" i="17"/>
  <c r="J223" i="17"/>
  <c r="J214" i="17"/>
  <c r="BK208" i="17"/>
  <c r="J181" i="17"/>
  <c r="BK157" i="17"/>
  <c r="J151" i="17"/>
  <c r="J130" i="17"/>
  <c r="BK220" i="17"/>
  <c r="BK198" i="17"/>
  <c r="J188" i="17"/>
  <c r="BK181" i="17"/>
  <c r="J172" i="17"/>
  <c r="J145" i="17"/>
  <c r="BK228" i="17"/>
  <c r="J179" i="17"/>
  <c r="BK167" i="17"/>
  <c r="J157" i="17"/>
  <c r="BK133" i="17"/>
  <c r="BK208" i="18"/>
  <c r="BK188" i="18"/>
  <c r="BK186" i="18"/>
  <c r="BK162" i="18"/>
  <c r="BK131" i="18"/>
  <c r="J210" i="18"/>
  <c r="BK196" i="18"/>
  <c r="J188" i="18"/>
  <c r="J186" i="18"/>
  <c r="J151" i="18"/>
  <c r="J138" i="18"/>
  <c r="J135" i="18"/>
  <c r="BK211" i="18"/>
  <c r="J194" i="18"/>
  <c r="J162" i="18"/>
  <c r="J147" i="18"/>
  <c r="J132" i="18"/>
  <c r="BK129" i="18"/>
  <c r="BK197" i="18"/>
  <c r="BK185" i="18"/>
  <c r="BK138" i="18"/>
  <c r="BK132" i="18"/>
  <c r="J203" i="19"/>
  <c r="BK195" i="19"/>
  <c r="BK173" i="19"/>
  <c r="J158" i="19"/>
  <c r="J152" i="19"/>
  <c r="BK138" i="19"/>
  <c r="J130" i="19"/>
  <c r="BK202" i="19"/>
  <c r="BK178" i="19"/>
  <c r="J170" i="19"/>
  <c r="BK143" i="19"/>
  <c r="BK136" i="19"/>
  <c r="J134" i="19"/>
  <c r="J205" i="19"/>
  <c r="BK170" i="19"/>
  <c r="J162" i="19"/>
  <c r="J143" i="19"/>
  <c r="BK131" i="19"/>
  <c r="J195" i="19"/>
  <c r="BK187" i="19"/>
  <c r="BK162" i="19"/>
  <c r="BK149" i="19"/>
  <c r="J133" i="19"/>
  <c r="J426" i="20"/>
  <c r="J421" i="20"/>
  <c r="BK410" i="20"/>
  <c r="J399" i="20"/>
  <c r="J389" i="20"/>
  <c r="J365" i="20"/>
  <c r="BK323" i="20"/>
  <c r="J287" i="20"/>
  <c r="J285" i="20"/>
  <c r="J252" i="20"/>
  <c r="BK246" i="20"/>
  <c r="J209" i="20"/>
  <c r="J134" i="20"/>
  <c r="BK436" i="20"/>
  <c r="BK415" i="20"/>
  <c r="J374" i="20"/>
  <c r="BK355" i="20"/>
  <c r="J317" i="20"/>
  <c r="J308" i="20"/>
  <c r="BK299" i="20"/>
  <c r="J293" i="20"/>
  <c r="BK257" i="20"/>
  <c r="BK134" i="20"/>
  <c r="BK131" i="20"/>
  <c r="BK426" i="20"/>
  <c r="J410" i="20"/>
  <c r="J400" i="20"/>
  <c r="BK389" i="20"/>
  <c r="J355" i="20"/>
  <c r="BK330" i="20"/>
  <c r="BK317" i="20"/>
  <c r="J299" i="20"/>
  <c r="BK285" i="20"/>
  <c r="J257" i="20"/>
  <c r="BK248" i="20"/>
  <c r="J246" i="20"/>
  <c r="BK173" i="20"/>
  <c r="J132" i="20"/>
  <c r="BK423" i="20"/>
  <c r="J420" i="20"/>
  <c r="BK399" i="20"/>
  <c r="J370" i="20"/>
  <c r="BK350" i="20"/>
  <c r="J345" i="20"/>
  <c r="J329" i="20"/>
  <c r="BK296" i="20"/>
  <c r="BK287" i="20"/>
  <c r="BK281" i="20"/>
  <c r="BK209" i="20"/>
  <c r="BK136" i="20"/>
  <c r="BK276" i="21"/>
  <c r="BK258" i="21"/>
  <c r="BK252" i="21"/>
  <c r="BK237" i="21"/>
  <c r="BK199" i="21"/>
  <c r="BK180" i="21"/>
  <c r="J135" i="21"/>
  <c r="J276" i="21"/>
  <c r="BK268" i="21"/>
  <c r="J263" i="21"/>
  <c r="J236" i="21"/>
  <c r="BK233" i="21"/>
  <c r="BK198" i="21"/>
  <c r="BK181" i="21"/>
  <c r="BK175" i="21"/>
  <c r="J137" i="21"/>
  <c r="J268" i="21"/>
  <c r="J257" i="21"/>
  <c r="J240" i="21"/>
  <c r="J229" i="21"/>
  <c r="J216" i="21"/>
  <c r="J181" i="21"/>
  <c r="J165" i="21"/>
  <c r="BK135" i="21"/>
  <c r="BK131" i="21"/>
  <c r="J269" i="21"/>
  <c r="BK264" i="21"/>
  <c r="BK246" i="21"/>
  <c r="BK230" i="21"/>
  <c r="J199" i="21"/>
  <c r="J179" i="21"/>
  <c r="BK165" i="21"/>
  <c r="J132" i="21"/>
  <c r="J185" i="22"/>
  <c r="BK182" i="22"/>
  <c r="BK175" i="22"/>
  <c r="BK161" i="22"/>
  <c r="J153" i="22"/>
  <c r="J140" i="22"/>
  <c r="J134" i="22"/>
  <c r="J132" i="22"/>
  <c r="BK130" i="22"/>
  <c r="BK185" i="22"/>
  <c r="J182" i="22"/>
  <c r="J172" i="22"/>
  <c r="J161" i="22"/>
  <c r="J145" i="22"/>
  <c r="BK134" i="22"/>
  <c r="BK132" i="22"/>
  <c r="J175" i="22"/>
  <c r="J171" i="22"/>
  <c r="BK153" i="22"/>
  <c r="BK145" i="22"/>
  <c r="J130" i="22"/>
  <c r="J168" i="23"/>
  <c r="BK165" i="23"/>
  <c r="BK137" i="23"/>
  <c r="BK135" i="23"/>
  <c r="BK133" i="23"/>
  <c r="J130" i="23"/>
  <c r="J166" i="23"/>
  <c r="BK162" i="23"/>
  <c r="BK160" i="23"/>
  <c r="BK151" i="23"/>
  <c r="BK143" i="23"/>
  <c r="BK138" i="23"/>
  <c r="BK131" i="23"/>
  <c r="BK169" i="23"/>
  <c r="J165" i="23"/>
  <c r="J163" i="23"/>
  <c r="J161" i="23"/>
  <c r="J155" i="23"/>
  <c r="J143" i="23"/>
  <c r="J137" i="23"/>
  <c r="J135" i="23"/>
  <c r="BK130" i="23"/>
  <c r="BK132" i="23"/>
  <c r="J226" i="24"/>
  <c r="J207" i="24"/>
  <c r="BK199" i="24"/>
  <c r="BK182" i="24"/>
  <c r="J168" i="24"/>
  <c r="J154" i="24"/>
  <c r="BK222" i="24"/>
  <c r="J216" i="24"/>
  <c r="BK210" i="24"/>
  <c r="J202" i="24"/>
  <c r="BK164" i="24"/>
  <c r="J158" i="24"/>
  <c r="BK150" i="24"/>
  <c r="J135" i="24"/>
  <c r="J133" i="24"/>
  <c r="J213" i="25"/>
  <c r="BK196" i="25"/>
  <c r="J165" i="25"/>
  <c r="BK158" i="25"/>
  <c r="J154" i="25"/>
  <c r="BK142" i="25"/>
  <c r="BK131" i="25"/>
  <c r="BK200" i="25"/>
  <c r="J189" i="25"/>
  <c r="BK151" i="25"/>
  <c r="J147" i="25"/>
  <c r="J133" i="25"/>
  <c r="BK210" i="25"/>
  <c r="J203" i="25"/>
  <c r="BK186" i="25"/>
  <c r="BK168" i="25"/>
  <c r="BK137" i="25"/>
  <c r="BK132" i="25"/>
  <c r="BK219" i="25"/>
  <c r="BK183" i="25"/>
  <c r="BK165" i="25"/>
  <c r="J164" i="25"/>
  <c r="J150" i="25"/>
  <c r="J136" i="25"/>
  <c r="BK133" i="25"/>
  <c r="BK398" i="26"/>
  <c r="J372" i="26"/>
  <c r="BK366" i="26"/>
  <c r="BK359" i="26"/>
  <c r="J355" i="26"/>
  <c r="J352" i="26"/>
  <c r="J343" i="26"/>
  <c r="J334" i="26"/>
  <c r="BK323" i="26"/>
  <c r="BK311" i="26"/>
  <c r="J301" i="26"/>
  <c r="BK294" i="26"/>
  <c r="BK282" i="26"/>
  <c r="J273" i="26"/>
  <c r="J264" i="26"/>
  <c r="J252" i="26"/>
  <c r="BK201" i="26"/>
  <c r="J193" i="26"/>
  <c r="BK181" i="26"/>
  <c r="J171" i="26"/>
  <c r="J140" i="26"/>
  <c r="J136" i="26"/>
  <c r="J131" i="26"/>
  <c r="BK386" i="26"/>
  <c r="BK378" i="26"/>
  <c r="BK369" i="26"/>
  <c r="BK355" i="26"/>
  <c r="J349" i="26"/>
  <c r="J337" i="26"/>
  <c r="BK334" i="26"/>
  <c r="J314" i="26"/>
  <c r="BK291" i="26"/>
  <c r="J272" i="26"/>
  <c r="BK270" i="26"/>
  <c r="J263" i="26"/>
  <c r="BK256" i="26"/>
  <c r="J227" i="26"/>
  <c r="BK213" i="26"/>
  <c r="BK188" i="26"/>
  <c r="BK178" i="26"/>
  <c r="BK168" i="26"/>
  <c r="BK159" i="26"/>
  <c r="J139" i="26"/>
  <c r="J135" i="26"/>
  <c r="BK399" i="26"/>
  <c r="BK385" i="26"/>
  <c r="BK375" i="26"/>
  <c r="J366" i="26"/>
  <c r="BK337" i="26"/>
  <c r="BK320" i="26"/>
  <c r="BK288" i="26"/>
  <c r="BK276" i="26"/>
  <c r="BK269" i="26"/>
  <c r="J265" i="26"/>
  <c r="J261" i="26"/>
  <c r="BK260" i="26"/>
  <c r="J258" i="26"/>
  <c r="J242" i="26"/>
  <c r="BK236" i="26"/>
  <c r="J207" i="26"/>
  <c r="BK196" i="26"/>
  <c r="J178" i="26"/>
  <c r="J163" i="26"/>
  <c r="J144" i="26"/>
  <c r="BK139" i="26"/>
  <c r="BK131" i="26"/>
  <c r="BK327" i="26"/>
  <c r="J317" i="26"/>
  <c r="J294" i="26"/>
  <c r="J282" i="26"/>
  <c r="J268" i="26"/>
  <c r="J266" i="26"/>
  <c r="J257" i="26"/>
  <c r="J218" i="26"/>
  <c r="BK207" i="26"/>
  <c r="J196" i="26"/>
  <c r="J174" i="26"/>
  <c r="J159" i="26"/>
  <c r="J191" i="27"/>
  <c r="BK185" i="27"/>
  <c r="BK174" i="27"/>
  <c r="J171" i="27"/>
  <c r="BK168" i="27"/>
  <c r="BK156" i="27"/>
  <c r="J150" i="27"/>
  <c r="J141" i="27"/>
  <c r="BK183" i="27"/>
  <c r="J174" i="27"/>
  <c r="J159" i="27"/>
  <c r="BK140" i="27"/>
  <c r="J130" i="27"/>
  <c r="BK191" i="27"/>
  <c r="BK186" i="27"/>
  <c r="J183" i="27"/>
  <c r="BK171" i="27"/>
  <c r="BK162" i="27"/>
  <c r="BK150" i="27"/>
  <c r="J140" i="27"/>
  <c r="J134" i="27"/>
  <c r="BK127" i="27"/>
  <c r="J135" i="28"/>
  <c r="J130" i="28"/>
  <c r="BK140" i="28"/>
  <c r="BK141" i="28"/>
  <c r="BK130" i="28"/>
  <c r="J127" i="29"/>
  <c r="J128" i="29"/>
  <c r="J126" i="29"/>
  <c r="J304" i="30"/>
  <c r="BK296" i="30"/>
  <c r="J294" i="30"/>
  <c r="J284" i="30"/>
  <c r="J274" i="30"/>
  <c r="BK271" i="30"/>
  <c r="J264" i="30"/>
  <c r="BK258" i="30"/>
  <c r="J244" i="30"/>
  <c r="BK234" i="30"/>
  <c r="J223" i="30"/>
  <c r="J208" i="30"/>
  <c r="J202" i="30"/>
  <c r="J188" i="30"/>
  <c r="BK169" i="30"/>
  <c r="BK162" i="30"/>
  <c r="J154" i="30"/>
  <c r="BK146" i="30"/>
  <c r="BK143" i="30"/>
  <c r="BK304" i="30"/>
  <c r="BK297" i="30"/>
  <c r="BK289" i="30"/>
  <c r="BK278" i="30"/>
  <c r="BK274" i="30"/>
  <c r="BK268" i="30"/>
  <c r="BK267" i="30"/>
  <c r="BK261" i="30"/>
  <c r="J252" i="30"/>
  <c r="BK244" i="30"/>
  <c r="BK223" i="30"/>
  <c r="BK208" i="30"/>
  <c r="J197" i="30"/>
  <c r="BK192" i="30"/>
  <c r="J184" i="30"/>
  <c r="J181" i="30"/>
  <c r="J171" i="30"/>
  <c r="J162" i="30"/>
  <c r="BK154" i="30"/>
  <c r="BK145" i="30"/>
  <c r="J141" i="30"/>
  <c r="BK288" i="30"/>
  <c r="J267" i="30"/>
  <c r="BK238" i="30"/>
  <c r="BK221" i="30"/>
  <c r="BK202" i="30"/>
  <c r="BK197" i="30"/>
  <c r="J191" i="30"/>
  <c r="J178" i="30"/>
  <c r="BK149" i="30"/>
  <c r="BK142" i="30"/>
  <c r="BK140" i="30"/>
  <c r="J138" i="30"/>
  <c r="BK138" i="30"/>
  <c r="J191" i="31"/>
  <c r="J157" i="31"/>
  <c r="BK189" i="31"/>
  <c r="BK146" i="31"/>
  <c r="J136" i="31"/>
  <c r="BK177" i="31"/>
  <c r="J146" i="31"/>
  <c r="BK163" i="32"/>
  <c r="J138" i="32"/>
  <c r="J150" i="32"/>
  <c r="BK178" i="33"/>
  <c r="J174" i="33"/>
  <c r="BK170" i="33"/>
  <c r="BK167" i="33"/>
  <c r="J164" i="33"/>
  <c r="BK163" i="33"/>
  <c r="BK157" i="33"/>
  <c r="BK155" i="33"/>
  <c r="J152" i="33"/>
  <c r="BK147" i="33"/>
  <c r="BK145" i="33"/>
  <c r="J143" i="33"/>
  <c r="BK140" i="33"/>
  <c r="J137" i="33"/>
  <c r="BK133" i="33"/>
  <c r="BK131" i="33"/>
  <c r="J172" i="33"/>
  <c r="J160" i="33"/>
  <c r="BK153" i="33"/>
  <c r="J147" i="33"/>
  <c r="J135" i="33"/>
  <c r="BK180" i="33"/>
  <c r="J176" i="33"/>
  <c r="BK174" i="33"/>
  <c r="BK172" i="33"/>
  <c r="J171" i="33"/>
  <c r="J167" i="33"/>
  <c r="J166" i="33"/>
  <c r="J163" i="33"/>
  <c r="J158" i="33"/>
  <c r="BK156" i="33"/>
  <c r="BK152" i="33"/>
  <c r="BK151" i="33"/>
  <c r="J148" i="33"/>
  <c r="J145" i="33"/>
  <c r="J144" i="33"/>
  <c r="J141" i="33"/>
  <c r="BK138" i="33"/>
  <c r="J136" i="33"/>
  <c r="J132" i="33"/>
  <c r="J129" i="33"/>
  <c r="BK128" i="33"/>
  <c r="J447" i="34"/>
  <c r="J444" i="34"/>
  <c r="J439" i="34"/>
  <c r="BK433" i="34"/>
  <c r="J397" i="34"/>
  <c r="BK370" i="34"/>
  <c r="BK360" i="34"/>
  <c r="J347" i="34"/>
  <c r="J318" i="34"/>
  <c r="J310" i="34"/>
  <c r="J238" i="34"/>
  <c r="J212" i="34"/>
  <c r="J198" i="34"/>
  <c r="BK173" i="34"/>
  <c r="J148" i="34"/>
  <c r="BK447" i="34"/>
  <c r="BK439" i="34"/>
  <c r="BK409" i="34"/>
  <c r="BK382" i="34"/>
  <c r="J370" i="34"/>
  <c r="BK363" i="34"/>
  <c r="J360" i="34"/>
  <c r="BK344" i="34"/>
  <c r="J300" i="34"/>
  <c r="J273" i="34"/>
  <c r="BK267" i="34"/>
  <c r="J211" i="34"/>
  <c r="BK189" i="34"/>
  <c r="J177" i="34"/>
  <c r="BK168" i="34"/>
  <c r="BK148" i="34"/>
  <c r="J448" i="34"/>
  <c r="J416" i="34"/>
  <c r="BK390" i="34"/>
  <c r="J363" i="34"/>
  <c r="BK354" i="34"/>
  <c r="J274" i="34"/>
  <c r="BK256" i="34"/>
  <c r="J225" i="34"/>
  <c r="BK212" i="34"/>
  <c r="J199" i="34"/>
  <c r="J197" i="34"/>
  <c r="BK194" i="34"/>
  <c r="J161" i="34"/>
  <c r="BK341" i="34"/>
  <c r="BK291" i="34"/>
  <c r="BK273" i="34"/>
  <c r="BK238" i="34"/>
  <c r="J194" i="34"/>
  <c r="J193" i="34"/>
  <c r="BK361" i="35"/>
  <c r="J355" i="35"/>
  <c r="J347" i="35"/>
  <c r="J322" i="35"/>
  <c r="J304" i="35"/>
  <c r="BK291" i="35"/>
  <c r="BK355" i="35"/>
  <c r="J340" i="35"/>
  <c r="J313" i="35"/>
  <c r="BK304" i="35"/>
  <c r="BK298" i="35"/>
  <c r="J222" i="35"/>
  <c r="J216" i="35"/>
  <c r="BK202" i="35"/>
  <c r="BK189" i="35"/>
  <c r="BK173" i="35"/>
  <c r="J157" i="35"/>
  <c r="J137" i="35"/>
  <c r="J361" i="35"/>
  <c r="BK347" i="35"/>
  <c r="J287" i="35"/>
  <c r="BK257" i="35"/>
  <c r="J241" i="35"/>
  <c r="J183" i="35"/>
  <c r="J170" i="35"/>
  <c r="J169" i="35"/>
  <c r="BK149" i="35"/>
  <c r="BK287" i="35"/>
  <c r="J266" i="35"/>
  <c r="BK241" i="35"/>
  <c r="BK222" i="35"/>
  <c r="BK210" i="35"/>
  <c r="J199" i="35"/>
  <c r="BK184" i="35"/>
  <c r="J172" i="35"/>
  <c r="J168" i="35"/>
  <c r="BK145" i="35"/>
  <c r="J129" i="35"/>
  <c r="BK152" i="36"/>
  <c r="BK149" i="36"/>
  <c r="J145" i="36"/>
  <c r="BK139" i="36"/>
  <c r="BK137" i="36"/>
  <c r="J135" i="36"/>
  <c r="J127" i="36"/>
  <c r="BK124" i="36"/>
  <c r="BK145" i="36"/>
  <c r="BK144" i="36"/>
  <c r="J136" i="36"/>
  <c r="J131" i="36"/>
  <c r="BK128" i="36"/>
  <c r="J124" i="36"/>
  <c r="BK150" i="36"/>
  <c r="J147" i="36"/>
  <c r="BK141" i="36"/>
  <c r="J138" i="36"/>
  <c r="BK134" i="36"/>
  <c r="BK132" i="36"/>
  <c r="J125" i="36"/>
  <c r="BK131" i="36"/>
  <c r="J1702" i="2"/>
  <c r="J1667" i="2"/>
  <c r="BK1647" i="2"/>
  <c r="J1615" i="2"/>
  <c r="BK1583" i="2"/>
  <c r="J1566" i="2"/>
  <c r="BK1555" i="2"/>
  <c r="J1541" i="2"/>
  <c r="J1505" i="2"/>
  <c r="J1485" i="2"/>
  <c r="BK1470" i="2"/>
  <c r="J1451" i="2"/>
  <c r="BK1435" i="2"/>
  <c r="J1397" i="2"/>
  <c r="J1375" i="2"/>
  <c r="BK1353" i="2"/>
  <c r="J1329" i="2"/>
  <c r="BK1301" i="2"/>
  <c r="BK1280" i="2"/>
  <c r="J1258" i="2"/>
  <c r="J1244" i="2"/>
  <c r="J1208" i="2"/>
  <c r="BK1185" i="2"/>
  <c r="J1167" i="2"/>
  <c r="BK1134" i="2"/>
  <c r="J1086" i="2"/>
  <c r="J1043" i="2"/>
  <c r="J1013" i="2"/>
  <c r="BK994" i="2"/>
  <c r="J966" i="2"/>
  <c r="BK936" i="2"/>
  <c r="J905" i="2"/>
  <c r="BK882" i="2"/>
  <c r="J858" i="2"/>
  <c r="BK837" i="2"/>
  <c r="BK781" i="2"/>
  <c r="BK759" i="2"/>
  <c r="BK734" i="2"/>
  <c r="J708" i="2"/>
  <c r="BK694" i="2"/>
  <c r="BK672" i="2"/>
  <c r="J630" i="2"/>
  <c r="J601" i="2"/>
  <c r="BK588" i="2"/>
  <c r="J542" i="2"/>
  <c r="BK508" i="2"/>
  <c r="J487" i="2"/>
  <c r="J464" i="2"/>
  <c r="BK424" i="2"/>
  <c r="BK414" i="2"/>
  <c r="J409" i="2"/>
  <c r="J396" i="2"/>
  <c r="BK375" i="2"/>
  <c r="BK350" i="2"/>
  <c r="BK324" i="2"/>
  <c r="BK304" i="2"/>
  <c r="BK244" i="2"/>
  <c r="J203" i="2"/>
  <c r="J186" i="2"/>
  <c r="BK160" i="2"/>
  <c r="J154" i="2"/>
  <c r="J1661" i="2"/>
  <c r="J1629" i="2"/>
  <c r="J1606" i="2"/>
  <c r="J1583" i="2"/>
  <c r="J1571" i="2"/>
  <c r="J1547" i="2"/>
  <c r="BK1535" i="2"/>
  <c r="J1518" i="2"/>
  <c r="BK1505" i="2"/>
  <c r="BK1485" i="2"/>
  <c r="BK1451" i="2"/>
  <c r="J1435" i="2"/>
  <c r="BK1397" i="2"/>
  <c r="BK1375" i="2"/>
  <c r="J1353" i="2"/>
  <c r="J1334" i="2"/>
  <c r="BK1316" i="2"/>
  <c r="J1284" i="2"/>
  <c r="BK1262" i="2"/>
  <c r="BK1244" i="2"/>
  <c r="BK1221" i="2"/>
  <c r="BK1196" i="2"/>
  <c r="BK1176" i="2"/>
  <c r="J1159" i="2"/>
  <c r="J1122" i="2"/>
  <c r="BK1085" i="2"/>
  <c r="J1033" i="2"/>
  <c r="BK1006" i="2"/>
  <c r="BK973" i="2"/>
  <c r="J936" i="2"/>
  <c r="BK906" i="2"/>
  <c r="BK885" i="2"/>
  <c r="BK870" i="2"/>
  <c r="J846" i="2"/>
  <c r="J787" i="2"/>
  <c r="J755" i="2"/>
  <c r="J746" i="2"/>
  <c r="BK712" i="2"/>
  <c r="BK702" i="2"/>
  <c r="J689" i="2"/>
  <c r="BK678" i="2"/>
  <c r="BK636" i="2"/>
  <c r="BK619" i="2"/>
  <c r="BK592" i="2"/>
  <c r="BK542" i="2"/>
  <c r="BK523" i="2"/>
  <c r="BK498" i="2"/>
  <c r="BK478" i="2"/>
  <c r="BK464" i="2"/>
  <c r="J424" i="2"/>
  <c r="J414" i="2"/>
  <c r="J406" i="2"/>
  <c r="BK394" i="2"/>
  <c r="J375" i="2"/>
  <c r="BK356" i="2"/>
  <c r="J350" i="2"/>
  <c r="J324" i="2"/>
  <c r="J238" i="2"/>
  <c r="J177" i="2"/>
  <c r="BK1517" i="2"/>
  <c r="BK1476" i="2"/>
  <c r="BK1459" i="2"/>
  <c r="BK282" i="2"/>
  <c r="BK238" i="2"/>
  <c r="BK214" i="2"/>
  <c r="BK199" i="2"/>
  <c r="BK186" i="2"/>
  <c r="BK177" i="2"/>
  <c r="J165" i="2"/>
  <c r="J157" i="2"/>
  <c r="BK154" i="2"/>
  <c r="BK2304" i="3"/>
  <c r="BK2253" i="3"/>
  <c r="BK2216" i="3"/>
  <c r="J2208" i="3"/>
  <c r="J2169" i="3"/>
  <c r="BK2073" i="3"/>
  <c r="J2016" i="3"/>
  <c r="J2008" i="3"/>
  <c r="J1919" i="3"/>
  <c r="J1840" i="3"/>
  <c r="BK1834" i="3"/>
  <c r="J1784" i="3"/>
  <c r="J1739" i="3"/>
  <c r="BK1580" i="3"/>
  <c r="BK1543" i="3"/>
  <c r="BK1512" i="3"/>
  <c r="BK1511" i="3"/>
  <c r="BK1469" i="3"/>
  <c r="BK1408" i="3"/>
  <c r="J1385" i="3"/>
  <c r="J1359" i="3"/>
  <c r="J1311" i="3"/>
  <c r="J1305" i="3"/>
  <c r="BK1304" i="3"/>
  <c r="BK1245" i="3"/>
  <c r="J1244" i="3"/>
  <c r="BK1229" i="3"/>
  <c r="BK1215" i="3"/>
  <c r="J1171" i="3"/>
  <c r="J1150" i="3"/>
  <c r="BK1120" i="3"/>
  <c r="BK1083" i="3"/>
  <c r="J1078" i="3"/>
  <c r="BK1068" i="3"/>
  <c r="BK996" i="3"/>
  <c r="J906" i="3"/>
  <c r="BK869" i="3"/>
  <c r="BK785" i="3"/>
  <c r="BK776" i="3"/>
  <c r="J770" i="3"/>
  <c r="BK765" i="3"/>
  <c r="J758" i="3"/>
  <c r="J738" i="3"/>
  <c r="BK734" i="3"/>
  <c r="J720" i="3"/>
  <c r="J645" i="3"/>
  <c r="BK625" i="3"/>
  <c r="J601" i="3"/>
  <c r="J584" i="3"/>
  <c r="J549" i="3"/>
  <c r="BK522" i="3"/>
  <c r="BK467" i="3"/>
  <c r="BK431" i="3"/>
  <c r="J399" i="3"/>
  <c r="J381" i="3"/>
  <c r="J372" i="3"/>
  <c r="BK348" i="3"/>
  <c r="J329" i="3"/>
  <c r="BK307" i="3"/>
  <c r="J294" i="3"/>
  <c r="BK272" i="3"/>
  <c r="J268" i="3"/>
  <c r="J245" i="3"/>
  <c r="J225" i="3"/>
  <c r="J215" i="3"/>
  <c r="BK200" i="3"/>
  <c r="J178" i="3"/>
  <c r="J152" i="3"/>
  <c r="J2257" i="3"/>
  <c r="BK2247" i="3"/>
  <c r="BK2226" i="3"/>
  <c r="BK2207" i="3"/>
  <c r="J2073" i="3"/>
  <c r="BK2017" i="3"/>
  <c r="J2002" i="3"/>
  <c r="J1958" i="3"/>
  <c r="J1834" i="3"/>
  <c r="J1808" i="3"/>
  <c r="BK1771" i="3"/>
  <c r="J1750" i="3"/>
  <c r="J1708" i="3"/>
  <c r="J1674" i="3"/>
  <c r="BK1590" i="3"/>
  <c r="BK1491" i="3"/>
  <c r="BK1463" i="3"/>
  <c r="BK1427" i="3"/>
  <c r="BK1358" i="3"/>
  <c r="BK1250" i="3"/>
  <c r="BK1184" i="3"/>
  <c r="BK1110" i="3"/>
  <c r="BK1098" i="3"/>
  <c r="J1081" i="3"/>
  <c r="BK993" i="3"/>
  <c r="BK889" i="3"/>
  <c r="BK835" i="3"/>
  <c r="J784" i="3"/>
  <c r="BK759" i="3"/>
  <c r="J739" i="3"/>
  <c r="BK706" i="3"/>
  <c r="BK576" i="3"/>
  <c r="BK484" i="3"/>
  <c r="BK399" i="3"/>
  <c r="J374" i="3"/>
  <c r="BK342" i="3"/>
  <c r="BK286" i="3"/>
  <c r="BK256" i="3"/>
  <c r="J230" i="3"/>
  <c r="BK208" i="3"/>
  <c r="J194" i="3"/>
  <c r="J155" i="3"/>
  <c r="J153" i="3"/>
  <c r="BK1535" i="3"/>
  <c r="J1478" i="3"/>
  <c r="BK1385" i="3"/>
  <c r="BK1305" i="3"/>
  <c r="J1270" i="3"/>
  <c r="BK1203" i="3"/>
  <c r="BK1181" i="3"/>
  <c r="J1176" i="3"/>
  <c r="J1144" i="3"/>
  <c r="J1102" i="3"/>
  <c r="BK1078" i="3"/>
  <c r="BK1033" i="3"/>
  <c r="J996" i="3"/>
  <c r="J941" i="3"/>
  <c r="J854" i="3"/>
  <c r="BK792" i="3"/>
  <c r="BK770" i="3"/>
  <c r="J750" i="3"/>
  <c r="BK735" i="3"/>
  <c r="BK677" i="3"/>
  <c r="BK645" i="3"/>
  <c r="J609" i="3"/>
  <c r="J576" i="3"/>
  <c r="J512" i="3"/>
  <c r="J457" i="3"/>
  <c r="BK375" i="3"/>
  <c r="J336" i="3"/>
  <c r="BK295" i="3"/>
  <c r="J271" i="3"/>
  <c r="J235" i="3"/>
  <c r="J190" i="3"/>
  <c r="BK155" i="3"/>
  <c r="J2718" i="3"/>
  <c r="J2705" i="3"/>
  <c r="J2700" i="3"/>
  <c r="BK2677" i="3"/>
  <c r="J2672" i="3"/>
  <c r="BK2662" i="3"/>
  <c r="J2649" i="3"/>
  <c r="BK2635" i="3"/>
  <c r="BK2611" i="3"/>
  <c r="J2599" i="3"/>
  <c r="BK2587" i="3"/>
  <c r="BK2577" i="3"/>
  <c r="BK2565" i="3"/>
  <c r="BK2497" i="3"/>
  <c r="J2436" i="3"/>
  <c r="BK2384" i="3"/>
  <c r="J2319" i="3"/>
  <c r="BK2279" i="3"/>
  <c r="BK2256" i="3"/>
  <c r="J2188" i="3"/>
  <c r="J2112" i="3"/>
  <c r="BK2022" i="3"/>
  <c r="BK2001" i="3"/>
  <c r="BK1978" i="3"/>
  <c r="BK1919" i="3"/>
  <c r="BK1818" i="3"/>
  <c r="J1766" i="3"/>
  <c r="BK1750" i="3"/>
  <c r="BK1733" i="3"/>
  <c r="BK1653" i="3"/>
  <c r="BK1599" i="3"/>
  <c r="J1535" i="3"/>
  <c r="BK1485" i="3"/>
  <c r="J1446" i="3"/>
  <c r="J1306" i="3"/>
  <c r="J1242" i="3"/>
  <c r="J1195" i="3"/>
  <c r="BK1144" i="3"/>
  <c r="J1110" i="3"/>
  <c r="BK1101" i="3"/>
  <c r="BK1092" i="3"/>
  <c r="BK1077" i="3"/>
  <c r="J1068" i="3"/>
  <c r="J963" i="3"/>
  <c r="J869" i="3"/>
  <c r="BK806" i="3"/>
  <c r="J789" i="3"/>
  <c r="J781" i="3"/>
  <c r="BK751" i="3"/>
  <c r="BK739" i="3"/>
  <c r="J703" i="3"/>
  <c r="BK683" i="3"/>
  <c r="J660" i="3"/>
  <c r="BK617" i="3"/>
  <c r="J475" i="3"/>
  <c r="J449" i="3"/>
  <c r="J412" i="3"/>
  <c r="BK372" i="3"/>
  <c r="J339" i="3"/>
  <c r="J267" i="3"/>
  <c r="BK239" i="3"/>
  <c r="BK197" i="3"/>
  <c r="BK174" i="3"/>
  <c r="BK790" i="4"/>
  <c r="BK781" i="4"/>
  <c r="J749" i="4"/>
  <c r="J713" i="4"/>
  <c r="BK697" i="4"/>
  <c r="BK661" i="4"/>
  <c r="J637" i="4"/>
  <c r="BK621" i="4"/>
  <c r="J605" i="4"/>
  <c r="BK565" i="4"/>
  <c r="BK537" i="4"/>
  <c r="BK493" i="4"/>
  <c r="J477" i="4"/>
  <c r="BK445" i="4"/>
  <c r="BK393" i="4"/>
  <c r="J357" i="4"/>
  <c r="BK329" i="4"/>
  <c r="BK277" i="4"/>
  <c r="J253" i="4"/>
  <c r="BK229" i="4"/>
  <c r="BK213" i="4"/>
  <c r="J185" i="4"/>
  <c r="BK161" i="4"/>
  <c r="BK125" i="4"/>
  <c r="BK761" i="4"/>
  <c r="BK717" i="4"/>
  <c r="J673" i="4"/>
  <c r="J653" i="4"/>
  <c r="J617" i="4"/>
  <c r="BK581" i="4"/>
  <c r="J513" i="4"/>
  <c r="BK481" i="4"/>
  <c r="BK441" i="4"/>
  <c r="BK429" i="4"/>
  <c r="J409" i="4"/>
  <c r="J373" i="4"/>
  <c r="BK345" i="4"/>
  <c r="BK333" i="4"/>
  <c r="J293" i="4"/>
  <c r="BK269" i="4"/>
  <c r="J225" i="4"/>
  <c r="BK201" i="4"/>
  <c r="BK181" i="4"/>
  <c r="BK165" i="4"/>
  <c r="J137" i="4"/>
  <c r="J781" i="4"/>
  <c r="J769" i="4"/>
  <c r="BK753" i="4"/>
  <c r="J741" i="4"/>
  <c r="BK685" i="4"/>
  <c r="BK653" i="4"/>
  <c r="J625" i="4"/>
  <c r="J585" i="4"/>
  <c r="J553" i="4"/>
  <c r="J533" i="4"/>
  <c r="J521" i="4"/>
  <c r="BK509" i="4"/>
  <c r="J493" i="4"/>
  <c r="J481" i="4"/>
  <c r="BK453" i="4"/>
  <c r="BK401" i="4"/>
  <c r="J389" i="4"/>
  <c r="BK377" i="4"/>
  <c r="J365" i="4"/>
  <c r="BK321" i="4"/>
  <c r="BK293" i="4"/>
  <c r="BK245" i="4"/>
  <c r="BK225" i="4"/>
  <c r="BK157" i="4"/>
  <c r="BK137" i="4"/>
  <c r="J125" i="4"/>
  <c r="J721" i="4"/>
  <c r="BK693" i="4"/>
  <c r="J661" i="4"/>
  <c r="BK645" i="4"/>
  <c r="BK577" i="4"/>
  <c r="J549" i="4"/>
  <c r="J505" i="4"/>
  <c r="J453" i="4"/>
  <c r="J441" i="4"/>
  <c r="J369" i="4"/>
  <c r="J329" i="4"/>
  <c r="J313" i="4"/>
  <c r="BK301" i="4"/>
  <c r="J281" i="4"/>
  <c r="J257" i="4"/>
  <c r="J241" i="4"/>
  <c r="J201" i="4"/>
  <c r="J165" i="4"/>
  <c r="BK302" i="5"/>
  <c r="J290" i="5"/>
  <c r="J269" i="5"/>
  <c r="BK237" i="5"/>
  <c r="BK189" i="5"/>
  <c r="BK343" i="5"/>
  <c r="J285" i="5"/>
  <c r="J233" i="5"/>
  <c r="J217" i="5"/>
  <c r="BK177" i="5"/>
  <c r="BK145" i="5"/>
  <c r="J350" i="5"/>
  <c r="J323" i="5"/>
  <c r="BK285" i="5"/>
  <c r="J253" i="5"/>
  <c r="BK241" i="5"/>
  <c r="BK217" i="5"/>
  <c r="J177" i="5"/>
  <c r="BK149" i="5"/>
  <c r="BK294" i="5"/>
  <c r="BK225" i="5"/>
  <c r="J185" i="5"/>
  <c r="BK137" i="5"/>
  <c r="J197" i="6"/>
  <c r="BK177" i="6"/>
  <c r="BK149" i="6"/>
  <c r="J196" i="6"/>
  <c r="BK157" i="6"/>
  <c r="BK129" i="6"/>
  <c r="J137" i="6"/>
  <c r="J142" i="7"/>
  <c r="BK148" i="7"/>
  <c r="BK133" i="7"/>
  <c r="J145" i="7"/>
  <c r="BK285" i="8"/>
  <c r="BK280" i="8"/>
  <c r="BK263" i="8"/>
  <c r="BK249" i="8"/>
  <c r="J229" i="8"/>
  <c r="J214" i="8"/>
  <c r="J174" i="8"/>
  <c r="BK150" i="8"/>
  <c r="BK137" i="8"/>
  <c r="BK125" i="8"/>
  <c r="BK289" i="8"/>
  <c r="J281" i="8"/>
  <c r="BK254" i="8"/>
  <c r="BK229" i="8"/>
  <c r="J209" i="8"/>
  <c r="BK181" i="8"/>
  <c r="J157" i="8"/>
  <c r="J268" i="8"/>
  <c r="BK239" i="8"/>
  <c r="J150" i="8"/>
  <c r="BK129" i="8"/>
  <c r="J347" i="9"/>
  <c r="BK331" i="9"/>
  <c r="BK273" i="9"/>
  <c r="BK231" i="9"/>
  <c r="J215" i="9"/>
  <c r="J192" i="9"/>
  <c r="BK176" i="9"/>
  <c r="J163" i="9"/>
  <c r="BK141" i="9"/>
  <c r="BK125" i="9"/>
  <c r="J331" i="9"/>
  <c r="BK303" i="9"/>
  <c r="BK279" i="9"/>
  <c r="J246" i="9"/>
  <c r="BK196" i="9"/>
  <c r="BK172" i="9"/>
  <c r="J141" i="9"/>
  <c r="BK320" i="9"/>
  <c r="BK291" i="9"/>
  <c r="BK262" i="9"/>
  <c r="J236" i="9"/>
  <c r="BK215" i="9"/>
  <c r="BK192" i="9"/>
  <c r="BK146" i="9"/>
  <c r="BK611" i="10"/>
  <c r="J584" i="10"/>
  <c r="J570" i="10"/>
  <c r="J552" i="10"/>
  <c r="J528" i="10"/>
  <c r="J470" i="10"/>
  <c r="BK454" i="10"/>
  <c r="J438" i="10"/>
  <c r="BK424" i="10"/>
  <c r="J415" i="10"/>
  <c r="BK406" i="10"/>
  <c r="J374" i="10"/>
  <c r="BK349" i="10"/>
  <c r="BK318" i="10"/>
  <c r="J309" i="10"/>
  <c r="BK297" i="10"/>
  <c r="J276" i="10"/>
  <c r="J271" i="10"/>
  <c r="J255" i="10"/>
  <c r="BK243" i="10"/>
  <c r="J226" i="10"/>
  <c r="J201" i="10"/>
  <c r="BK168" i="10"/>
  <c r="BK152" i="10"/>
  <c r="J136" i="10"/>
  <c r="J580" i="10"/>
  <c r="BK560" i="10"/>
  <c r="J521" i="10"/>
  <c r="J479" i="10"/>
  <c r="BK464" i="10"/>
  <c r="BK447" i="10"/>
  <c r="BK432" i="10"/>
  <c r="J424" i="10"/>
  <c r="BK409" i="10"/>
  <c r="BK399" i="10"/>
  <c r="BK384" i="10"/>
  <c r="BK374" i="10"/>
  <c r="J354" i="10"/>
  <c r="J331" i="10"/>
  <c r="J320" i="10"/>
  <c r="J312" i="10"/>
  <c r="J301" i="10"/>
  <c r="J292" i="10"/>
  <c r="J288" i="10"/>
  <c r="BK276" i="10"/>
  <c r="BK271" i="10"/>
  <c r="J243" i="10"/>
  <c r="J231" i="10"/>
  <c r="J222" i="10"/>
  <c r="J196" i="10"/>
  <c r="J187" i="10"/>
  <c r="BK175" i="10"/>
  <c r="J167" i="10"/>
  <c r="BK165" i="10"/>
  <c r="BK155" i="10"/>
  <c r="J143" i="10"/>
  <c r="J133" i="10"/>
  <c r="BK625" i="10"/>
  <c r="BK616" i="10"/>
  <c r="BK601" i="10"/>
  <c r="BK566" i="10"/>
  <c r="BK552" i="10"/>
  <c r="J535" i="10"/>
  <c r="J501" i="10"/>
  <c r="J465" i="10"/>
  <c r="BK456" i="10"/>
  <c r="BK451" i="10"/>
  <c r="J435" i="10"/>
  <c r="BK429" i="10"/>
  <c r="J423" i="10"/>
  <c r="BK415" i="10"/>
  <c r="J406" i="10"/>
  <c r="BK364" i="10"/>
  <c r="BK331" i="10"/>
  <c r="J319" i="10"/>
  <c r="BK302" i="10"/>
  <c r="BK292" i="10"/>
  <c r="BK282" i="10"/>
  <c r="J267" i="10"/>
  <c r="J259" i="10"/>
  <c r="J239" i="10"/>
  <c r="J218" i="10"/>
  <c r="BK201" i="10"/>
  <c r="J193" i="10"/>
  <c r="J171" i="10"/>
  <c r="J158" i="10"/>
  <c r="BK151" i="10"/>
  <c r="BK138" i="10"/>
  <c r="BK133" i="10"/>
  <c r="BK338" i="11"/>
  <c r="J323" i="11"/>
  <c r="J286" i="11"/>
  <c r="BK266" i="11"/>
  <c r="BK236" i="11"/>
  <c r="J234" i="11"/>
  <c r="J185" i="11"/>
  <c r="J169" i="11"/>
  <c r="J152" i="11"/>
  <c r="BK136" i="11"/>
  <c r="J357" i="11"/>
  <c r="BK323" i="11"/>
  <c r="J303" i="11"/>
  <c r="J297" i="11"/>
  <c r="BK282" i="11"/>
  <c r="J270" i="11"/>
  <c r="BK249" i="11"/>
  <c r="BK218" i="11"/>
  <c r="J213" i="11"/>
  <c r="J197" i="11"/>
  <c r="J192" i="11"/>
  <c r="J172" i="11"/>
  <c r="J160" i="11"/>
  <c r="J139" i="11"/>
  <c r="BK361" i="11"/>
  <c r="J360" i="11"/>
  <c r="J345" i="11"/>
  <c r="BK320" i="11"/>
  <c r="BK303" i="11"/>
  <c r="J294" i="11"/>
  <c r="J279" i="11"/>
  <c r="J266" i="11"/>
  <c r="J253" i="11"/>
  <c r="J235" i="11"/>
  <c r="BK212" i="11"/>
  <c r="J177" i="11"/>
  <c r="J161" i="11"/>
  <c r="BK140" i="11"/>
  <c r="BK138" i="11"/>
  <c r="BK357" i="11"/>
  <c r="J338" i="11"/>
  <c r="J311" i="11"/>
  <c r="BK285" i="11"/>
  <c r="BK273" i="11"/>
  <c r="J249" i="11"/>
  <c r="J241" i="11"/>
  <c r="J218" i="11"/>
  <c r="J194" i="11"/>
  <c r="J189" i="11"/>
  <c r="BK155" i="11"/>
  <c r="J998" i="12"/>
  <c r="J964" i="12"/>
  <c r="J948" i="12"/>
  <c r="J893" i="12"/>
  <c r="J883" i="12"/>
  <c r="BK857" i="12"/>
  <c r="J819" i="12"/>
  <c r="J808" i="12"/>
  <c r="BK793" i="12"/>
  <c r="J773" i="12"/>
  <c r="BK761" i="12"/>
  <c r="BK715" i="12"/>
  <c r="J689" i="12"/>
  <c r="J637" i="12"/>
  <c r="BK608" i="12"/>
  <c r="BK602" i="12"/>
  <c r="BK573" i="12"/>
  <c r="J541" i="12"/>
  <c r="J519" i="12"/>
  <c r="BK487" i="12"/>
  <c r="BK471" i="12"/>
  <c r="J451" i="12"/>
  <c r="BK439" i="12"/>
  <c r="J418" i="12"/>
  <c r="J371" i="12"/>
  <c r="J349" i="12"/>
  <c r="BK291" i="12"/>
  <c r="BK283" i="12"/>
  <c r="J271" i="12"/>
  <c r="J245" i="12"/>
  <c r="J236" i="12"/>
  <c r="BK212" i="12"/>
  <c r="BK191" i="12"/>
  <c r="J174" i="12"/>
  <c r="J149" i="12"/>
  <c r="BK146" i="12"/>
  <c r="BK141" i="12"/>
  <c r="J135" i="12"/>
  <c r="J131" i="12"/>
  <c r="BK981" i="12"/>
  <c r="J956" i="12"/>
  <c r="J931" i="12"/>
  <c r="BK926" i="12"/>
  <c r="J913" i="12"/>
  <c r="J902" i="12"/>
  <c r="J889" i="12"/>
  <c r="BK869" i="12"/>
  <c r="J860" i="12"/>
  <c r="BK836" i="12"/>
  <c r="BK809" i="12"/>
  <c r="BK787" i="12"/>
  <c r="BK749" i="12"/>
  <c r="BK735" i="12"/>
  <c r="BK693" i="12"/>
  <c r="BK669" i="12"/>
  <c r="BK631" i="12"/>
  <c r="J613" i="12"/>
  <c r="J602" i="12"/>
  <c r="J589" i="12"/>
  <c r="BK557" i="12"/>
  <c r="J545" i="12"/>
  <c r="BK491" i="12"/>
  <c r="BK475" i="12"/>
  <c r="BK459" i="12"/>
  <c r="BK434" i="12"/>
  <c r="BK426" i="12"/>
  <c r="BK414" i="12"/>
  <c r="BK406" i="12"/>
  <c r="J402" i="12"/>
  <c r="J363" i="12"/>
  <c r="BK340" i="12"/>
  <c r="BK322" i="12"/>
  <c r="BK309" i="12"/>
  <c r="BK236" i="12"/>
  <c r="J224" i="12"/>
  <c r="BK199" i="12"/>
  <c r="BK179" i="12"/>
  <c r="BK153" i="12"/>
  <c r="J146" i="12"/>
  <c r="BK135" i="12"/>
  <c r="BK1020" i="12"/>
  <c r="J1019" i="12"/>
  <c r="J1015" i="12"/>
  <c r="J1010" i="12"/>
  <c r="BK998" i="12"/>
  <c r="J990" i="12"/>
  <c r="J976" i="12"/>
  <c r="BK957" i="12"/>
  <c r="J926" i="12"/>
  <c r="J918" i="12"/>
  <c r="J879" i="12"/>
  <c r="BK860" i="12"/>
  <c r="J848" i="12"/>
  <c r="BK824" i="12"/>
  <c r="BK798" i="12"/>
  <c r="BK757" i="12"/>
  <c r="BK740" i="12"/>
  <c r="J720" i="12"/>
  <c r="J693" i="12"/>
  <c r="BK680" i="12"/>
  <c r="J669" i="12"/>
  <c r="BK650" i="12"/>
  <c r="J598" i="12"/>
  <c r="J573" i="12"/>
  <c r="J557" i="12"/>
  <c r="BK511" i="12"/>
  <c r="J503" i="12"/>
  <c r="BK499" i="12"/>
  <c r="J471" i="12"/>
  <c r="BK455" i="12"/>
  <c r="J439" i="12"/>
  <c r="BK402" i="12"/>
  <c r="BK390" i="12"/>
  <c r="J376" i="12"/>
  <c r="BK363" i="12"/>
  <c r="J340" i="12"/>
  <c r="BK318" i="12"/>
  <c r="BK308" i="12"/>
  <c r="BK296" i="12"/>
  <c r="J253" i="12"/>
  <c r="BK228" i="12"/>
  <c r="J212" i="12"/>
  <c r="J187" i="12"/>
  <c r="J161" i="12"/>
  <c r="J153" i="12"/>
  <c r="J133" i="12"/>
  <c r="BK964" i="12"/>
  <c r="J937" i="12"/>
  <c r="BK930" i="12"/>
  <c r="J897" i="12"/>
  <c r="J863" i="12"/>
  <c r="BK848" i="12"/>
  <c r="J809" i="12"/>
  <c r="J787" i="12"/>
  <c r="BK773" i="12"/>
  <c r="BK725" i="12"/>
  <c r="BK708" i="12"/>
  <c r="BK685" i="12"/>
  <c r="J659" i="12"/>
  <c r="J650" i="12"/>
  <c r="J644" i="12"/>
  <c r="BK593" i="12"/>
  <c r="BK569" i="12"/>
  <c r="BK545" i="12"/>
  <c r="BK533" i="12"/>
  <c r="BK519" i="12"/>
  <c r="J499" i="12"/>
  <c r="J479" i="12"/>
  <c r="J443" i="12"/>
  <c r="J414" i="12"/>
  <c r="J398" i="12"/>
  <c r="J381" i="12"/>
  <c r="BK336" i="12"/>
  <c r="BK314" i="12"/>
  <c r="BK287" i="12"/>
  <c r="J275" i="12"/>
  <c r="J257" i="12"/>
  <c r="BK245" i="12"/>
  <c r="J216" i="12"/>
  <c r="BK204" i="12"/>
  <c r="BK183" i="12"/>
  <c r="BK161" i="12"/>
  <c r="BK137" i="12"/>
  <c r="BK131" i="12"/>
  <c r="BK665" i="13"/>
  <c r="J664" i="13"/>
  <c r="BK654" i="13"/>
  <c r="J644" i="13"/>
  <c r="BK629" i="13"/>
  <c r="BK594" i="13"/>
  <c r="BK552" i="13"/>
  <c r="BK546" i="13"/>
  <c r="J541" i="13"/>
  <c r="J520" i="13"/>
  <c r="BK508" i="13"/>
  <c r="BK496" i="13"/>
  <c r="BK472" i="13"/>
  <c r="BK452" i="13"/>
  <c r="BK427" i="13"/>
  <c r="J422" i="13"/>
  <c r="J409" i="13"/>
  <c r="BK400" i="13"/>
  <c r="J374" i="13"/>
  <c r="BK359" i="13"/>
  <c r="J349" i="13"/>
  <c r="J337" i="13"/>
  <c r="J322" i="13"/>
  <c r="BK307" i="13"/>
  <c r="J304" i="13"/>
  <c r="BK284" i="13"/>
  <c r="J275" i="13"/>
  <c r="J256" i="13"/>
  <c r="J232" i="13"/>
  <c r="BK217" i="13"/>
  <c r="J215" i="13"/>
  <c r="J187" i="13"/>
  <c r="J175" i="13"/>
  <c r="J163" i="13"/>
  <c r="BK157" i="13"/>
  <c r="BK148" i="13"/>
  <c r="BK138" i="13"/>
  <c r="J634" i="13"/>
  <c r="J594" i="13"/>
  <c r="BK557" i="13"/>
  <c r="BK554" i="13"/>
  <c r="J545" i="13"/>
  <c r="J526" i="13"/>
  <c r="J514" i="13"/>
  <c r="J505" i="13"/>
  <c r="J473" i="13"/>
  <c r="J457" i="13"/>
  <c r="BK422" i="13"/>
  <c r="BK406" i="13"/>
  <c r="J398" i="13"/>
  <c r="BK389" i="13"/>
  <c r="BK352" i="13"/>
  <c r="BK329" i="13"/>
  <c r="BK322" i="13"/>
  <c r="J313" i="13"/>
  <c r="BK644" i="13"/>
  <c r="BK639" i="13"/>
  <c r="BK614" i="13"/>
  <c r="BK599" i="13"/>
  <c r="J574" i="13"/>
  <c r="BK555" i="13"/>
  <c r="J553" i="13"/>
  <c r="BK523" i="13"/>
  <c r="BK502" i="13"/>
  <c r="J496" i="13"/>
  <c r="BK484" i="13"/>
  <c r="BK467" i="13"/>
  <c r="J427" i="13"/>
  <c r="J418" i="13"/>
  <c r="BK405" i="13"/>
  <c r="J400" i="13"/>
  <c r="BK377" i="13"/>
  <c r="J371" i="13"/>
  <c r="J362" i="13"/>
  <c r="BK346" i="13"/>
  <c r="BK337" i="13"/>
  <c r="J325" i="13"/>
  <c r="J305" i="13"/>
  <c r="J299" i="13"/>
  <c r="J293" i="13"/>
  <c r="BK244" i="13"/>
  <c r="BK211" i="13"/>
  <c r="J195" i="13"/>
  <c r="BK167" i="13"/>
  <c r="J128" i="13"/>
  <c r="BK619" i="13"/>
  <c r="J599" i="13"/>
  <c r="BK574" i="13"/>
  <c r="BK564" i="13"/>
  <c r="J557" i="13"/>
  <c r="J546" i="13"/>
  <c r="BK532" i="13"/>
  <c r="BK526" i="13"/>
  <c r="J493" i="13"/>
  <c r="J452" i="13"/>
  <c r="BK437" i="13"/>
  <c r="BK419" i="13"/>
  <c r="J402" i="13"/>
  <c r="J392" i="13"/>
  <c r="J383" i="13"/>
  <c r="J377" i="13"/>
  <c r="J365" i="13"/>
  <c r="J303" i="13"/>
  <c r="BK296" i="13"/>
  <c r="BK287" i="13"/>
  <c r="J278" i="13"/>
  <c r="BK256" i="13"/>
  <c r="J238" i="13"/>
  <c r="BK222" i="13"/>
  <c r="BK207" i="13"/>
  <c r="BK199" i="13"/>
  <c r="J152" i="13"/>
  <c r="BK142" i="13"/>
  <c r="BK134" i="13"/>
  <c r="J178" i="14"/>
  <c r="BK175" i="14"/>
  <c r="J149" i="14"/>
  <c r="J138" i="14"/>
  <c r="J169" i="14"/>
  <c r="J154" i="14"/>
  <c r="J126" i="14"/>
  <c r="BK169" i="14"/>
  <c r="J159" i="14"/>
  <c r="J144" i="14"/>
  <c r="BK138" i="14"/>
  <c r="BK132" i="14"/>
  <c r="BK508" i="15"/>
  <c r="J477" i="15"/>
  <c r="BK469" i="15"/>
  <c r="BK459" i="15"/>
  <c r="J444" i="15"/>
  <c r="BK438" i="15"/>
  <c r="BK420" i="15"/>
  <c r="BK405" i="15"/>
  <c r="J390" i="15"/>
  <c r="BK369" i="15"/>
  <c r="J359" i="15"/>
  <c r="J347" i="15"/>
  <c r="BK329" i="15"/>
  <c r="J298" i="15"/>
  <c r="J286" i="15"/>
  <c r="BK268" i="15"/>
  <c r="J246" i="15"/>
  <c r="J179" i="15"/>
  <c r="J173" i="15"/>
  <c r="BK164" i="15"/>
  <c r="BK155" i="15"/>
  <c r="BK149" i="15"/>
  <c r="BK525" i="15"/>
  <c r="BK521" i="15"/>
  <c r="BK519" i="15"/>
  <c r="BK515" i="15"/>
  <c r="J505" i="15"/>
  <c r="BK499" i="15"/>
  <c r="BK491" i="15"/>
  <c r="BK489" i="15"/>
  <c r="BK477" i="15"/>
  <c r="J453" i="15"/>
  <c r="BK441" i="15"/>
  <c r="J435" i="15"/>
  <c r="J402" i="15"/>
  <c r="BK384" i="15"/>
  <c r="J375" i="15"/>
  <c r="BK366" i="15"/>
  <c r="J338" i="15"/>
  <c r="BK326" i="15"/>
  <c r="BK311" i="15"/>
  <c r="BK286" i="15"/>
  <c r="BK274" i="15"/>
  <c r="J265" i="15"/>
  <c r="J234" i="15"/>
  <c r="J195" i="15"/>
  <c r="J176" i="15"/>
  <c r="BK158" i="15"/>
  <c r="J143" i="15"/>
  <c r="J515" i="15"/>
  <c r="BK505" i="15"/>
  <c r="BK490" i="15"/>
  <c r="BK483" i="15"/>
  <c r="BK472" i="15"/>
  <c r="BK463" i="15"/>
  <c r="J429" i="15"/>
  <c r="BK414" i="15"/>
  <c r="J399" i="15"/>
  <c r="BK375" i="15"/>
  <c r="J350" i="15"/>
  <c r="BK341" i="15"/>
  <c r="BK323" i="15"/>
  <c r="BK304" i="15"/>
  <c r="BK283" i="15"/>
  <c r="J268" i="15"/>
  <c r="BK258" i="15"/>
  <c r="J250" i="15"/>
  <c r="J238" i="15"/>
  <c r="J187" i="15"/>
  <c r="J155" i="15"/>
  <c r="J137" i="15"/>
  <c r="J519" i="15"/>
  <c r="J489" i="15"/>
  <c r="J475" i="15"/>
  <c r="J456" i="15"/>
  <c r="J426" i="15"/>
  <c r="J420" i="15"/>
  <c r="J414" i="15"/>
  <c r="J396" i="15"/>
  <c r="J378" i="15"/>
  <c r="BK356" i="15"/>
  <c r="J341" i="15"/>
  <c r="J317" i="15"/>
  <c r="J304" i="15"/>
  <c r="J292" i="15"/>
  <c r="J262" i="15"/>
  <c r="J225" i="15"/>
  <c r="BK170" i="15"/>
  <c r="BK137" i="15"/>
  <c r="J376" i="16"/>
  <c r="BK361" i="16"/>
  <c r="J349" i="16"/>
  <c r="BK342" i="16"/>
  <c r="J328" i="16"/>
  <c r="J322" i="16"/>
  <c r="BK317" i="16"/>
  <c r="J315" i="16"/>
  <c r="J296" i="16"/>
  <c r="J285" i="16"/>
  <c r="J275" i="16"/>
  <c r="J260" i="16"/>
  <c r="BK244" i="16"/>
  <c r="BK228" i="16"/>
  <c r="J216" i="16"/>
  <c r="J201" i="16"/>
  <c r="BK192" i="16"/>
  <c r="BK186" i="16"/>
  <c r="J169" i="16"/>
  <c r="BK157" i="16"/>
  <c r="BK147" i="16"/>
  <c r="J134" i="16"/>
  <c r="J334" i="16"/>
  <c r="J319" i="16"/>
  <c r="J317" i="16"/>
  <c r="BK300" i="16"/>
  <c r="BK282" i="16"/>
  <c r="BK376" i="16"/>
  <c r="J361" i="16"/>
  <c r="J342" i="16"/>
  <c r="BK319" i="16"/>
  <c r="J313" i="16"/>
  <c r="BK311" i="16"/>
  <c r="J300" i="16"/>
  <c r="BK285" i="16"/>
  <c r="BK275" i="16"/>
  <c r="BK260" i="16"/>
  <c r="J240" i="16"/>
  <c r="BK224" i="16"/>
  <c r="BK216" i="16"/>
  <c r="J207" i="16"/>
  <c r="J192" i="16"/>
  <c r="J186" i="16"/>
  <c r="BK177" i="16"/>
  <c r="J157" i="16"/>
  <c r="J144" i="16"/>
  <c r="BK134" i="16"/>
  <c r="BK367" i="16"/>
  <c r="J358" i="16"/>
  <c r="BK349" i="16"/>
  <c r="BK322" i="16"/>
  <c r="J311" i="16"/>
  <c r="BK279" i="16"/>
  <c r="J244" i="16"/>
  <c r="BK213" i="16"/>
  <c r="BK201" i="16"/>
  <c r="J177" i="16"/>
  <c r="J153" i="16"/>
  <c r="J130" i="16"/>
  <c r="BK223" i="17"/>
  <c r="J208" i="17"/>
  <c r="BK195" i="17"/>
  <c r="J167" i="17"/>
  <c r="J139" i="17"/>
  <c r="BK225" i="17"/>
  <c r="BK217" i="17"/>
  <c r="J211" i="17"/>
  <c r="BK184" i="17"/>
  <c r="BK163" i="17"/>
  <c r="BK154" i="17"/>
  <c r="BK148" i="17"/>
  <c r="J133" i="17"/>
  <c r="BK211" i="17"/>
  <c r="J195" i="17"/>
  <c r="J191" i="17"/>
  <c r="BK179" i="17"/>
  <c r="J154" i="17"/>
  <c r="J142" i="17"/>
  <c r="BK224" i="17"/>
  <c r="BK176" i="17"/>
  <c r="J163" i="17"/>
  <c r="BK145" i="17"/>
  <c r="BK130" i="17"/>
  <c r="J211" i="18"/>
  <c r="BK194" i="18"/>
  <c r="BK187" i="18"/>
  <c r="BK158" i="18"/>
  <c r="BK135" i="18"/>
  <c r="BK130" i="18"/>
  <c r="BK203" i="18"/>
  <c r="BK195" i="18"/>
  <c r="J187" i="18"/>
  <c r="J180" i="18"/>
  <c r="BK147" i="18"/>
  <c r="BK136" i="18"/>
  <c r="BK133" i="18"/>
  <c r="J203" i="18"/>
  <c r="BK191" i="18"/>
  <c r="J158" i="18"/>
  <c r="J139" i="18"/>
  <c r="BK134" i="18"/>
  <c r="J130" i="18"/>
  <c r="J208" i="18"/>
  <c r="J195" i="18"/>
  <c r="J171" i="18"/>
  <c r="J133" i="18"/>
  <c r="J204" i="19"/>
  <c r="J198" i="19"/>
  <c r="J178" i="19"/>
  <c r="BK159" i="19"/>
  <c r="BK155" i="19"/>
  <c r="J139" i="19"/>
  <c r="J129" i="19"/>
  <c r="BK203" i="19"/>
  <c r="BK199" i="19"/>
  <c r="J173" i="19"/>
  <c r="BK139" i="19"/>
  <c r="J135" i="19"/>
  <c r="J132" i="19"/>
  <c r="J199" i="19"/>
  <c r="BK198" i="19"/>
  <c r="BK167" i="19"/>
  <c r="BK158" i="19"/>
  <c r="BK134" i="19"/>
  <c r="BK130" i="19"/>
  <c r="J191" i="19"/>
  <c r="J167" i="19"/>
  <c r="J159" i="19"/>
  <c r="J155" i="19"/>
  <c r="J146" i="19"/>
  <c r="BK132" i="19"/>
  <c r="J436" i="20"/>
  <c r="BK425" i="20"/>
  <c r="BK416" i="20"/>
  <c r="J405" i="20"/>
  <c r="BK394" i="20"/>
  <c r="BK370" i="20"/>
  <c r="J340" i="20"/>
  <c r="BK308" i="20"/>
  <c r="J286" i="20"/>
  <c r="BK253" i="20"/>
  <c r="J248" i="20"/>
  <c r="BK232" i="20"/>
  <c r="J173" i="20"/>
  <c r="BK133" i="20"/>
  <c r="J423" i="20"/>
  <c r="BK379" i="20"/>
  <c r="BK365" i="20"/>
  <c r="J335" i="20"/>
  <c r="BK311" i="20"/>
  <c r="BK302" i="20"/>
  <c r="J296" i="20"/>
  <c r="BK259" i="20"/>
  <c r="J232" i="20"/>
  <c r="J136" i="20"/>
  <c r="BK132" i="20"/>
  <c r="J429" i="20"/>
  <c r="BK420" i="20"/>
  <c r="J394" i="20"/>
  <c r="J379" i="20"/>
  <c r="J350" i="20"/>
  <c r="J323" i="20"/>
  <c r="J302" i="20"/>
  <c r="BK290" i="20"/>
  <c r="J281" i="20"/>
  <c r="BK280" i="20"/>
  <c r="BK263" i="20"/>
  <c r="J259" i="20"/>
  <c r="BK252" i="20"/>
  <c r="J247" i="20"/>
  <c r="BK245" i="20"/>
  <c r="BK137" i="20"/>
  <c r="J131" i="20"/>
  <c r="J425" i="20"/>
  <c r="BK421" i="20"/>
  <c r="J416" i="20"/>
  <c r="BK374" i="20"/>
  <c r="J360" i="20"/>
  <c r="BK335" i="20"/>
  <c r="J330" i="20"/>
  <c r="BK305" i="20"/>
  <c r="J290" i="20"/>
  <c r="BK286" i="20"/>
  <c r="BK247" i="20"/>
  <c r="J137" i="20"/>
  <c r="BK135" i="20"/>
  <c r="BK272" i="21"/>
  <c r="BK257" i="21"/>
  <c r="BK236" i="21"/>
  <c r="J198" i="21"/>
  <c r="BK136" i="21"/>
  <c r="J277" i="21"/>
  <c r="J272" i="21"/>
  <c r="BK269" i="21"/>
  <c r="J266" i="21"/>
  <c r="J258" i="21"/>
  <c r="J237" i="21"/>
  <c r="BK229" i="21"/>
  <c r="BK228" i="21"/>
  <c r="BK193" i="21"/>
  <c r="J180" i="21"/>
  <c r="BK151" i="21"/>
  <c r="J136" i="21"/>
  <c r="BK133" i="21"/>
  <c r="J264" i="21"/>
  <c r="J252" i="21"/>
  <c r="J246" i="21"/>
  <c r="J233" i="21"/>
  <c r="J230" i="21"/>
  <c r="J228" i="21"/>
  <c r="BK203" i="21"/>
  <c r="BK179" i="21"/>
  <c r="J151" i="21"/>
  <c r="BK137" i="21"/>
  <c r="J134" i="21"/>
  <c r="BK132" i="21"/>
  <c r="BK277" i="21"/>
  <c r="BK266" i="21"/>
  <c r="BK263" i="21"/>
  <c r="BK240" i="21"/>
  <c r="BK216" i="21"/>
  <c r="J203" i="21"/>
  <c r="J193" i="21"/>
  <c r="J175" i="21"/>
  <c r="BK134" i="21"/>
  <c r="J133" i="21"/>
  <c r="J131" i="21"/>
  <c r="BK184" i="22"/>
  <c r="J179" i="22"/>
  <c r="BK166" i="22"/>
  <c r="J157" i="22"/>
  <c r="BK147" i="22"/>
  <c r="BK135" i="22"/>
  <c r="BK133" i="22"/>
  <c r="BK131" i="22"/>
  <c r="J129" i="22"/>
  <c r="J184" i="22"/>
  <c r="J181" i="22"/>
  <c r="BK179" i="22"/>
  <c r="BK171" i="22"/>
  <c r="J166" i="22"/>
  <c r="BK146" i="22"/>
  <c r="BK140" i="22"/>
  <c r="J135" i="22"/>
  <c r="J133" i="22"/>
  <c r="BK181" i="22"/>
  <c r="BK172" i="22"/>
  <c r="BK157" i="22"/>
  <c r="J147" i="22"/>
  <c r="J146" i="22"/>
  <c r="J131" i="22"/>
  <c r="BK129" i="22"/>
  <c r="BK166" i="23"/>
  <c r="J139" i="23"/>
  <c r="J136" i="23"/>
  <c r="J134" i="23"/>
  <c r="J132" i="23"/>
  <c r="J131" i="23"/>
  <c r="J169" i="23"/>
  <c r="BK163" i="23"/>
  <c r="BK161" i="23"/>
  <c r="BK155" i="23"/>
  <c r="BK147" i="23"/>
  <c r="BK139" i="23"/>
  <c r="BK134" i="23"/>
  <c r="J129" i="23"/>
  <c r="BK168" i="23"/>
  <c r="J162" i="23"/>
  <c r="J160" i="23"/>
  <c r="J151" i="23"/>
  <c r="J147" i="23"/>
  <c r="J138" i="23"/>
  <c r="BK136" i="23"/>
  <c r="J133" i="23"/>
  <c r="BK129" i="23"/>
  <c r="J229" i="24"/>
  <c r="J227" i="24"/>
  <c r="J222" i="24"/>
  <c r="BK202" i="24"/>
  <c r="BK193" i="24"/>
  <c r="BK173" i="24"/>
  <c r="BK162" i="24"/>
  <c r="BK151" i="24"/>
  <c r="BK142" i="24"/>
  <c r="BK133" i="24"/>
  <c r="BK229" i="24"/>
  <c r="J219" i="24"/>
  <c r="BK213" i="24"/>
  <c r="BK207" i="24"/>
  <c r="J196" i="24"/>
  <c r="BK189" i="24"/>
  <c r="BK165" i="24"/>
  <c r="BK158" i="24"/>
  <c r="J142" i="24"/>
  <c r="BK135" i="24"/>
  <c r="J132" i="24"/>
  <c r="BK226" i="24"/>
  <c r="BK219" i="24"/>
  <c r="J213" i="24"/>
  <c r="BK203" i="24"/>
  <c r="BK196" i="24"/>
  <c r="J190" i="24"/>
  <c r="BK154" i="24"/>
  <c r="J151" i="24"/>
  <c r="BK137" i="24"/>
  <c r="BK214" i="25"/>
  <c r="J200" i="25"/>
  <c r="BK162" i="25"/>
  <c r="J135" i="25"/>
  <c r="BK206" i="25"/>
  <c r="J186" i="25"/>
  <c r="BK150" i="25"/>
  <c r="BK136" i="25"/>
  <c r="J214" i="25"/>
  <c r="J209" i="25"/>
  <c r="BK189" i="25"/>
  <c r="J177" i="25"/>
  <c r="BK154" i="25"/>
  <c r="BK134" i="25"/>
  <c r="J196" i="25"/>
  <c r="J168" i="25"/>
  <c r="J162" i="25"/>
  <c r="J132" i="25"/>
  <c r="J386" i="26"/>
  <c r="BK356" i="26"/>
  <c r="BK349" i="26"/>
  <c r="J331" i="26"/>
  <c r="J297" i="26"/>
  <c r="J285" i="26"/>
  <c r="BK266" i="26"/>
  <c r="J260" i="26"/>
  <c r="J210" i="26"/>
  <c r="J188" i="26"/>
  <c r="J156" i="26"/>
  <c r="BK135" i="26"/>
  <c r="J399" i="26"/>
  <c r="J379" i="26"/>
  <c r="BK363" i="26"/>
  <c r="BK354" i="26"/>
  <c r="BK340" i="26"/>
  <c r="BK317" i="26"/>
  <c r="BK268" i="26"/>
  <c r="BK257" i="26"/>
  <c r="J239" i="26"/>
  <c r="BK185" i="26"/>
  <c r="J162" i="26"/>
  <c r="BK144" i="26"/>
  <c r="J137" i="26"/>
  <c r="BK128" i="26"/>
  <c r="BK396" i="26"/>
  <c r="BK372" i="26"/>
  <c r="J327" i="26"/>
  <c r="BK279" i="26"/>
  <c r="BK273" i="26"/>
  <c r="J267" i="26"/>
  <c r="J259" i="26"/>
  <c r="BK227" i="26"/>
  <c r="J201" i="26"/>
  <c r="J168" i="26"/>
  <c r="BK136" i="26"/>
  <c r="BK343" i="26"/>
  <c r="BK314" i="26"/>
  <c r="BK297" i="26"/>
  <c r="BK271" i="26"/>
  <c r="BK261" i="26"/>
  <c r="J236" i="26"/>
  <c r="J167" i="26"/>
  <c r="BK150" i="26"/>
  <c r="J187" i="27"/>
  <c r="J147" i="27"/>
  <c r="BK188" i="27"/>
  <c r="J180" i="27"/>
  <c r="BK165" i="27"/>
  <c r="J156" i="27"/>
  <c r="BK134" i="27"/>
  <c r="J188" i="27"/>
  <c r="J168" i="27"/>
  <c r="J153" i="27"/>
  <c r="BK141" i="27"/>
  <c r="J127" i="27"/>
  <c r="BK135" i="28"/>
  <c r="J141" i="28"/>
  <c r="BK128" i="29"/>
  <c r="BK127" i="29"/>
  <c r="J298" i="30"/>
  <c r="J289" i="30"/>
  <c r="J278" i="30"/>
  <c r="J268" i="30"/>
  <c r="BK252" i="30"/>
  <c r="J231" i="30"/>
  <c r="BK216" i="30"/>
  <c r="J205" i="30"/>
  <c r="BK201" i="30"/>
  <c r="J166" i="30"/>
  <c r="J158" i="30"/>
  <c r="J313" i="30"/>
  <c r="J296" i="30"/>
  <c r="BK284" i="30"/>
  <c r="J271" i="30"/>
  <c r="BK255" i="30"/>
  <c r="BK231" i="30"/>
  <c r="J221" i="30"/>
  <c r="J204" i="30"/>
  <c r="BK188" i="30"/>
  <c r="BK166" i="30"/>
  <c r="J146" i="30"/>
  <c r="J143" i="30"/>
  <c r="J295" i="30"/>
  <c r="J227" i="30"/>
  <c r="J201" i="30"/>
  <c r="J192" i="30"/>
  <c r="BK171" i="30"/>
  <c r="BK141" i="30"/>
  <c r="J142" i="30"/>
  <c r="BK136" i="31"/>
  <c r="BK157" i="31"/>
  <c r="J189" i="31"/>
  <c r="BK126" i="32"/>
  <c r="J126" i="32"/>
  <c r="BK138" i="32"/>
  <c r="BK177" i="33"/>
  <c r="BK171" i="33"/>
  <c r="BK166" i="33"/>
  <c r="J161" i="33"/>
  <c r="BK154" i="33"/>
  <c r="BK148" i="33"/>
  <c r="BK144" i="33"/>
  <c r="BK142" i="33"/>
  <c r="J134" i="33"/>
  <c r="J128" i="33"/>
  <c r="BK158" i="33"/>
  <c r="J149" i="33"/>
  <c r="J133" i="33"/>
  <c r="J177" i="33"/>
  <c r="J169" i="33"/>
  <c r="BK165" i="33"/>
  <c r="BK160" i="33"/>
  <c r="J154" i="33"/>
  <c r="BK149" i="33"/>
  <c r="J142" i="33"/>
  <c r="BK139" i="33"/>
  <c r="BK136" i="33"/>
  <c r="J131" i="33"/>
  <c r="BK449" i="34"/>
  <c r="J443" i="34"/>
  <c r="J409" i="34"/>
  <c r="J373" i="34"/>
  <c r="J354" i="34"/>
  <c r="BK328" i="34"/>
  <c r="BK225" i="34"/>
  <c r="BK193" i="34"/>
  <c r="J168" i="34"/>
  <c r="BK443" i="34"/>
  <c r="J433" i="34"/>
  <c r="BK402" i="34"/>
  <c r="BK367" i="34"/>
  <c r="J351" i="34"/>
  <c r="J341" i="34"/>
  <c r="J291" i="34"/>
  <c r="J272" i="34"/>
  <c r="J256" i="34"/>
  <c r="J218" i="34"/>
  <c r="BK197" i="34"/>
  <c r="BK181" i="34"/>
  <c r="BK161" i="34"/>
  <c r="J139" i="34"/>
  <c r="J128" i="34"/>
  <c r="BK444" i="34"/>
  <c r="J402" i="34"/>
  <c r="BK373" i="34"/>
  <c r="BK357" i="34"/>
  <c r="J282" i="34"/>
  <c r="BK270" i="34"/>
  <c r="J241" i="34"/>
  <c r="BK224" i="34"/>
  <c r="BK204" i="34"/>
  <c r="BK196" i="34"/>
  <c r="J185" i="34"/>
  <c r="BK177" i="34"/>
  <c r="BK152" i="34"/>
  <c r="BK128" i="34"/>
  <c r="BK318" i="34"/>
  <c r="BK282" i="34"/>
  <c r="BK218" i="34"/>
  <c r="J136" i="34"/>
  <c r="J358" i="35"/>
  <c r="J354" i="35"/>
  <c r="BK313" i="35"/>
  <c r="BK358" i="35"/>
  <c r="BK354" i="35"/>
  <c r="BK322" i="35"/>
  <c r="BK234" i="35"/>
  <c r="J207" i="35"/>
  <c r="J184" i="35"/>
  <c r="BK172" i="35"/>
  <c r="BK153" i="35"/>
  <c r="J134" i="35"/>
  <c r="J298" i="35"/>
  <c r="BK295" i="35"/>
  <c r="BK275" i="35"/>
  <c r="J249" i="35"/>
  <c r="J171" i="35"/>
  <c r="J167" i="35"/>
  <c r="J153" i="35"/>
  <c r="BK284" i="35"/>
  <c r="J257" i="35"/>
  <c r="BK237" i="35"/>
  <c r="J219" i="35"/>
  <c r="BK207" i="35"/>
  <c r="BK190" i="35"/>
  <c r="BK183" i="35"/>
  <c r="J173" i="35"/>
  <c r="BK170" i="35"/>
  <c r="BK167" i="35"/>
  <c r="J149" i="35"/>
  <c r="BK137" i="35"/>
  <c r="J150" i="36"/>
  <c r="BK143" i="36"/>
  <c r="J141" i="36"/>
  <c r="J132" i="36"/>
  <c r="J123" i="36"/>
  <c r="BK147" i="36"/>
  <c r="BK133" i="36"/>
  <c r="BK129" i="36"/>
  <c r="BK125" i="36"/>
  <c r="J151" i="36"/>
  <c r="J148" i="36"/>
  <c r="J144" i="36"/>
  <c r="BK140" i="36"/>
  <c r="J137" i="36"/>
  <c r="BK127" i="36"/>
  <c r="J1691" i="2"/>
  <c r="BK1634" i="2"/>
  <c r="BK1606" i="2"/>
  <c r="J1586" i="2"/>
  <c r="J1574" i="2"/>
  <c r="J1560" i="2"/>
  <c r="J1542" i="2"/>
  <c r="BK1523" i="2"/>
  <c r="J1490" i="2"/>
  <c r="J1473" i="2"/>
  <c r="J1454" i="2"/>
  <c r="BK1439" i="2"/>
  <c r="BK1400" i="2"/>
  <c r="J1383" i="2"/>
  <c r="BK1358" i="2"/>
  <c r="BK1334" i="2"/>
  <c r="BK1310" i="2"/>
  <c r="BK1284" i="2"/>
  <c r="J1262" i="2"/>
  <c r="BK1249" i="2"/>
  <c r="J1226" i="2"/>
  <c r="BK1203" i="2"/>
  <c r="J1180" i="2"/>
  <c r="J1160" i="2"/>
  <c r="BK1122" i="2"/>
  <c r="J1085" i="2"/>
  <c r="BK1033" i="2"/>
  <c r="J1006" i="2"/>
  <c r="J973" i="2"/>
  <c r="J950" i="2"/>
  <c r="J906" i="2"/>
  <c r="J885" i="2"/>
  <c r="J870" i="2"/>
  <c r="BK853" i="2"/>
  <c r="J812" i="2"/>
  <c r="J771" i="2"/>
  <c r="BK752" i="2"/>
  <c r="BK720" i="2"/>
  <c r="J702" i="2"/>
  <c r="J678" i="2"/>
  <c r="J636" i="2"/>
  <c r="J619" i="2"/>
  <c r="BK566" i="2"/>
  <c r="J531" i="2"/>
  <c r="J505" i="2"/>
  <c r="J471" i="2"/>
  <c r="BK459" i="2"/>
  <c r="BK423" i="2"/>
  <c r="BK410" i="2"/>
  <c r="BK399" i="2"/>
  <c r="BK381" i="2"/>
  <c r="J356" i="2"/>
  <c r="J332" i="2"/>
  <c r="BK310" i="2"/>
  <c r="J282" i="2"/>
  <c r="J214" i="2"/>
  <c r="J183" i="2"/>
  <c r="BK157" i="2"/>
  <c r="J1672" i="2"/>
  <c r="BK1620" i="2"/>
  <c r="J1601" i="2"/>
  <c r="BK1586" i="2"/>
  <c r="BK1566" i="2"/>
  <c r="J1555" i="2"/>
  <c r="BK1541" i="2"/>
  <c r="J1517" i="2"/>
  <c r="J1499" i="2"/>
  <c r="BK1467" i="2"/>
  <c r="J1446" i="2"/>
  <c r="J1420" i="2"/>
  <c r="BK1393" i="2"/>
  <c r="BK1370" i="2"/>
  <c r="J1348" i="2"/>
  <c r="J1321" i="2"/>
  <c r="BK1292" i="2"/>
  <c r="J1280" i="2"/>
  <c r="BK1258" i="2"/>
  <c r="J1239" i="2"/>
  <c r="BK1215" i="2"/>
  <c r="J1185" i="2"/>
  <c r="BK1167" i="2"/>
  <c r="J1146" i="2"/>
  <c r="BK1098" i="2"/>
  <c r="J1052" i="2"/>
  <c r="BK1014" i="2"/>
  <c r="J994" i="2"/>
  <c r="BK966" i="2"/>
  <c r="BK950" i="2"/>
  <c r="BK910" i="2"/>
  <c r="BK893" i="2"/>
  <c r="J864" i="2"/>
  <c r="BK843" i="2"/>
  <c r="J808" i="2"/>
  <c r="J759" i="2"/>
  <c r="J720" i="2"/>
  <c r="J694" i="2"/>
  <c r="J684" i="2"/>
  <c r="J672" i="2"/>
  <c r="BK630" i="2"/>
  <c r="J593" i="2"/>
  <c r="BK550" i="2"/>
  <c r="BK505" i="2"/>
  <c r="BK487" i="2"/>
  <c r="J459" i="2"/>
  <c r="J423" i="2"/>
  <c r="J411" i="2"/>
  <c r="J399" i="2"/>
  <c r="BK387" i="2"/>
  <c r="J368" i="2"/>
  <c r="BK223" i="24"/>
  <c r="BK190" i="24"/>
  <c r="J164" i="24"/>
  <c r="BK147" i="24"/>
  <c r="J136" i="24"/>
  <c r="BK132" i="24"/>
  <c r="BK131" i="24"/>
  <c r="J223" i="24"/>
  <c r="BK216" i="24"/>
  <c r="J210" i="24"/>
  <c r="J203" i="24"/>
  <c r="J199" i="24"/>
  <c r="J193" i="24"/>
  <c r="J182" i="24"/>
  <c r="J173" i="24"/>
  <c r="BK168" i="24"/>
  <c r="J162" i="24"/>
  <c r="J150" i="24"/>
  <c r="J147" i="24"/>
  <c r="J137" i="24"/>
  <c r="BK134" i="24"/>
  <c r="J131" i="24"/>
  <c r="BK227" i="24"/>
  <c r="J165" i="24"/>
  <c r="BK136" i="24"/>
  <c r="J134" i="24"/>
  <c r="J219" i="25"/>
  <c r="J210" i="25"/>
  <c r="BK192" i="25"/>
  <c r="J151" i="25"/>
  <c r="J137" i="25"/>
  <c r="BK209" i="25"/>
  <c r="BK203" i="25"/>
  <c r="J192" i="25"/>
  <c r="J158" i="25"/>
  <c r="J142" i="25"/>
  <c r="J134" i="25"/>
  <c r="BK213" i="25"/>
  <c r="J206" i="25"/>
  <c r="J195" i="25"/>
  <c r="J183" i="25"/>
  <c r="BK164" i="25"/>
  <c r="BK135" i="25"/>
  <c r="J131" i="25"/>
  <c r="BK195" i="25"/>
  <c r="BK177" i="25"/>
  <c r="BK147" i="25"/>
  <c r="BK379" i="26"/>
  <c r="J363" i="26"/>
  <c r="J354" i="26"/>
  <c r="J346" i="26"/>
  <c r="J340" i="26"/>
  <c r="J320" i="26"/>
  <c r="BK308" i="26"/>
  <c r="J291" i="26"/>
  <c r="J276" i="26"/>
  <c r="J270" i="26"/>
  <c r="BK265" i="26"/>
  <c r="BK258" i="26"/>
  <c r="BK218" i="26"/>
  <c r="BK174" i="26"/>
  <c r="BK163" i="26"/>
  <c r="BK137" i="26"/>
  <c r="J134" i="26"/>
  <c r="J396" i="26"/>
  <c r="J385" i="26"/>
  <c r="J375" i="26"/>
  <c r="J359" i="26"/>
  <c r="BK352" i="26"/>
  <c r="BK346" i="26"/>
  <c r="J311" i="26"/>
  <c r="J279" i="26"/>
  <c r="J271" i="26"/>
  <c r="BK264" i="26"/>
  <c r="J262" i="26"/>
  <c r="BK252" i="26"/>
  <c r="BK242" i="26"/>
  <c r="BK193" i="26"/>
  <c r="BK171" i="26"/>
  <c r="BK167" i="26"/>
  <c r="J150" i="26"/>
  <c r="BK138" i="26"/>
  <c r="BK134" i="26"/>
  <c r="J398" i="26"/>
  <c r="J378" i="26"/>
  <c r="J369" i="26"/>
  <c r="J356" i="26"/>
  <c r="BK301" i="26"/>
  <c r="BK285" i="26"/>
  <c r="BK272" i="26"/>
  <c r="BK263" i="26"/>
  <c r="BK262" i="26"/>
  <c r="J256" i="26"/>
  <c r="BK239" i="26"/>
  <c r="BK210" i="26"/>
  <c r="BK204" i="26"/>
  <c r="J181" i="26"/>
  <c r="BK156" i="26"/>
  <c r="BK140" i="26"/>
  <c r="J128" i="26"/>
  <c r="BK331" i="26"/>
  <c r="J323" i="26"/>
  <c r="J308" i="26"/>
  <c r="J288" i="26"/>
  <c r="J269" i="26"/>
  <c r="BK267" i="26"/>
  <c r="J213" i="26"/>
  <c r="J204" i="26"/>
  <c r="J185" i="26"/>
  <c r="BK162" i="26"/>
  <c r="J138" i="26"/>
  <c r="J190" i="27"/>
  <c r="BK177" i="27"/>
  <c r="J165" i="27"/>
  <c r="BK153" i="27"/>
  <c r="BK144" i="27"/>
  <c r="BK190" i="27"/>
  <c r="J186" i="27"/>
  <c r="J177" i="27"/>
  <c r="J162" i="27"/>
  <c r="BK147" i="27"/>
  <c r="BK139" i="27"/>
  <c r="BK187" i="27"/>
  <c r="J185" i="27"/>
  <c r="BK180" i="27"/>
  <c r="BK159" i="27"/>
  <c r="J144" i="27"/>
  <c r="J139" i="27"/>
  <c r="BK130" i="27"/>
  <c r="J142" i="28"/>
  <c r="J125" i="28"/>
  <c r="BK142" i="28"/>
  <c r="J140" i="28"/>
  <c r="BK125" i="28"/>
  <c r="J125" i="29"/>
  <c r="BK126" i="29"/>
  <c r="BK125" i="29"/>
  <c r="J297" i="30"/>
  <c r="BK295" i="30"/>
  <c r="J288" i="30"/>
  <c r="BK279" i="30"/>
  <c r="J261" i="30"/>
  <c r="J255" i="30"/>
  <c r="J238" i="30"/>
  <c r="BK227" i="30"/>
  <c r="J213" i="30"/>
  <c r="BK204" i="30"/>
  <c r="BK191" i="30"/>
  <c r="BK181" i="30"/>
  <c r="J150" i="30"/>
  <c r="J145" i="30"/>
  <c r="BK313" i="30"/>
  <c r="BK298" i="30"/>
  <c r="BK294" i="30"/>
  <c r="J279" i="30"/>
  <c r="BK277" i="30"/>
  <c r="BK264" i="30"/>
  <c r="J258" i="30"/>
  <c r="BK249" i="30"/>
  <c r="J234" i="30"/>
  <c r="BK222" i="30"/>
  <c r="J216" i="30"/>
  <c r="BK205" i="30"/>
  <c r="BK193" i="30"/>
  <c r="BK178" i="30"/>
  <c r="J169" i="30"/>
  <c r="BK158" i="30"/>
  <c r="J149" i="30"/>
  <c r="J144" i="30"/>
  <c r="J140" i="30"/>
  <c r="J277" i="30"/>
  <c r="J222" i="30"/>
  <c r="BK213" i="30"/>
  <c r="J193" i="30"/>
  <c r="BK184" i="30"/>
  <c r="BK150" i="30"/>
  <c r="BK144" i="30"/>
  <c r="J139" i="30"/>
  <c r="BK139" i="30"/>
  <c r="J165" i="31"/>
  <c r="BK191" i="31"/>
  <c r="J177" i="31"/>
  <c r="BK126" i="31"/>
  <c r="BK165" i="31"/>
  <c r="J126" i="31"/>
  <c r="BK150" i="32"/>
  <c r="J163" i="32"/>
  <c r="J180" i="33"/>
  <c r="BK176" i="33"/>
  <c r="BK173" i="33"/>
  <c r="BK169" i="33"/>
  <c r="J165" i="33"/>
  <c r="BK159" i="33"/>
  <c r="J156" i="33"/>
  <c r="J153" i="33"/>
  <c r="BK150" i="33"/>
  <c r="BK146" i="33"/>
  <c r="BK141" i="33"/>
  <c r="J138" i="33"/>
  <c r="BK132" i="33"/>
  <c r="BK129" i="33"/>
  <c r="BK168" i="33"/>
  <c r="J159" i="33"/>
  <c r="J151" i="33"/>
  <c r="J139" i="33"/>
  <c r="BK130" i="33"/>
  <c r="J178" i="33"/>
  <c r="J173" i="33"/>
  <c r="J170" i="33"/>
  <c r="J168" i="33"/>
  <c r="BK164" i="33"/>
  <c r="BK161" i="33"/>
  <c r="J157" i="33"/>
  <c r="J155" i="33"/>
  <c r="J150" i="33"/>
  <c r="J146" i="33"/>
  <c r="BK143" i="33"/>
  <c r="J140" i="33"/>
  <c r="BK137" i="33"/>
  <c r="BK135" i="33"/>
  <c r="BK134" i="33"/>
  <c r="J130" i="33"/>
  <c r="BK448" i="34"/>
  <c r="BK445" i="34"/>
  <c r="J436" i="34"/>
  <c r="J424" i="34"/>
  <c r="J382" i="34"/>
  <c r="J367" i="34"/>
  <c r="J357" i="34"/>
  <c r="J344" i="34"/>
  <c r="J267" i="34"/>
  <c r="J224" i="34"/>
  <c r="BK199" i="34"/>
  <c r="J196" i="34"/>
  <c r="J189" i="34"/>
  <c r="BK139" i="34"/>
  <c r="J445" i="34"/>
  <c r="BK436" i="34"/>
  <c r="BK416" i="34"/>
  <c r="J390" i="34"/>
  <c r="BK241" i="34"/>
  <c r="BK195" i="34"/>
  <c r="BK351" i="35"/>
  <c r="BK340" i="35"/>
  <c r="BK301" i="35"/>
  <c r="J295" i="35"/>
  <c r="BK357" i="35"/>
  <c r="J351" i="35"/>
  <c r="J301" i="35"/>
  <c r="J237" i="35"/>
  <c r="BK219" i="35"/>
  <c r="J210" i="35"/>
  <c r="J190" i="35"/>
  <c r="BK177" i="35"/>
  <c r="BK161" i="35"/>
  <c r="J145" i="35"/>
  <c r="BK129" i="35"/>
  <c r="J331" i="35"/>
  <c r="J284" i="35"/>
  <c r="BK266" i="35"/>
  <c r="BK199" i="35"/>
  <c r="BK134" i="35"/>
  <c r="BK151" i="36"/>
  <c r="BK138" i="36"/>
  <c r="BK136" i="36"/>
  <c r="J128" i="36"/>
  <c r="J126" i="36"/>
  <c r="BK146" i="36"/>
  <c r="BK142" i="36"/>
  <c r="J134" i="36"/>
  <c r="BK130" i="36"/>
  <c r="BK126" i="36"/>
  <c r="J152" i="36"/>
  <c r="J149" i="36"/>
  <c r="J146" i="36"/>
  <c r="J143" i="36"/>
  <c r="J139" i="36"/>
  <c r="BK135" i="36"/>
  <c r="J133" i="36"/>
  <c r="J130" i="36"/>
  <c r="BK123" i="36"/>
  <c r="J129" i="36"/>
  <c r="P153" i="2" l="1"/>
  <c r="BK206" i="2"/>
  <c r="J206" i="2" s="1"/>
  <c r="J101" i="2" s="1"/>
  <c r="R206" i="2"/>
  <c r="P395" i="2"/>
  <c r="R398" i="2"/>
  <c r="P1158" i="2"/>
  <c r="T1166" i="2"/>
  <c r="R1175" i="2"/>
  <c r="T1184" i="2"/>
  <c r="R1195" i="2"/>
  <c r="R1207" i="2"/>
  <c r="P1238" i="2"/>
  <c r="P1320" i="2"/>
  <c r="P1333" i="2"/>
  <c r="BK1362" i="2"/>
  <c r="J1362" i="2" s="1"/>
  <c r="J116" i="2" s="1"/>
  <c r="T1387" i="2"/>
  <c r="R1450" i="2"/>
  <c r="R1463" i="2"/>
  <c r="R1534" i="2"/>
  <c r="R1546" i="2"/>
  <c r="T1578" i="2"/>
  <c r="R1633" i="2"/>
  <c r="P1671" i="2"/>
  <c r="BK1696" i="2"/>
  <c r="J1696" i="2"/>
  <c r="J129" i="2"/>
  <c r="P1696" i="2"/>
  <c r="P1695" i="2" s="1"/>
  <c r="BK124" i="5"/>
  <c r="J124" i="5" s="1"/>
  <c r="J100" i="5" s="1"/>
  <c r="P124" i="6"/>
  <c r="P123" i="6"/>
  <c r="P122" i="6" s="1"/>
  <c r="AU100" i="1" s="1"/>
  <c r="P124" i="7"/>
  <c r="P123" i="7"/>
  <c r="P122" i="7" s="1"/>
  <c r="AU101" i="1" s="1"/>
  <c r="R124" i="9"/>
  <c r="R123" i="9" s="1"/>
  <c r="R122" i="9" s="1"/>
  <c r="T131" i="10"/>
  <c r="P200" i="10"/>
  <c r="T200" i="10"/>
  <c r="P325" i="10"/>
  <c r="P469" i="10"/>
  <c r="BK134" i="11"/>
  <c r="J134" i="11" s="1"/>
  <c r="J100" i="11" s="1"/>
  <c r="BK180" i="11"/>
  <c r="J180" i="11" s="1"/>
  <c r="J102" i="11" s="1"/>
  <c r="BK211" i="11"/>
  <c r="J211" i="11"/>
  <c r="J104" i="11" s="1"/>
  <c r="P217" i="11"/>
  <c r="P216" i="11" s="1"/>
  <c r="P290" i="11"/>
  <c r="P308" i="11"/>
  <c r="P307" i="11"/>
  <c r="P337" i="11"/>
  <c r="T129" i="12"/>
  <c r="T178" i="12"/>
  <c r="BK612" i="12"/>
  <c r="J612" i="12" s="1"/>
  <c r="J102" i="12" s="1"/>
  <c r="BK935" i="12"/>
  <c r="J935" i="12" s="1"/>
  <c r="J103" i="12" s="1"/>
  <c r="R963" i="12"/>
  <c r="R962" i="12"/>
  <c r="BK127" i="13"/>
  <c r="R127" i="13"/>
  <c r="BK221" i="13"/>
  <c r="J221" i="13"/>
  <c r="J101" i="13" s="1"/>
  <c r="R221" i="13"/>
  <c r="P333" i="13"/>
  <c r="BK551" i="13"/>
  <c r="J551" i="13" s="1"/>
  <c r="J103" i="13" s="1"/>
  <c r="R551" i="13"/>
  <c r="P125" i="14"/>
  <c r="T125" i="14"/>
  <c r="R148" i="14"/>
  <c r="R130" i="15"/>
  <c r="R233" i="15"/>
  <c r="P310" i="15"/>
  <c r="P362" i="15"/>
  <c r="T462" i="15"/>
  <c r="BK476" i="15"/>
  <c r="J476" i="15" s="1"/>
  <c r="J105" i="15" s="1"/>
  <c r="BK492" i="15"/>
  <c r="J492" i="15" s="1"/>
  <c r="J106" i="15" s="1"/>
  <c r="BK129" i="16"/>
  <c r="J129" i="16"/>
  <c r="J100" i="16" s="1"/>
  <c r="BK156" i="16"/>
  <c r="J156" i="16" s="1"/>
  <c r="J101" i="16" s="1"/>
  <c r="BK185" i="16"/>
  <c r="J185" i="16" s="1"/>
  <c r="J102" i="16" s="1"/>
  <c r="BK219" i="16"/>
  <c r="J219" i="16" s="1"/>
  <c r="J103" i="16" s="1"/>
  <c r="BK310" i="16"/>
  <c r="J310" i="16"/>
  <c r="J104" i="16" s="1"/>
  <c r="BK321" i="16"/>
  <c r="J321" i="16" s="1"/>
  <c r="J105" i="16" s="1"/>
  <c r="BK129" i="17"/>
  <c r="J129" i="17" s="1"/>
  <c r="J100" i="17" s="1"/>
  <c r="R129" i="17"/>
  <c r="T171" i="17"/>
  <c r="T187" i="17"/>
  <c r="T194" i="17"/>
  <c r="P128" i="18"/>
  <c r="R170" i="18"/>
  <c r="T209" i="18"/>
  <c r="BK128" i="19"/>
  <c r="P128" i="19"/>
  <c r="BK137" i="19"/>
  <c r="J137" i="19" s="1"/>
  <c r="J101" i="19" s="1"/>
  <c r="R137" i="19"/>
  <c r="BK157" i="19"/>
  <c r="J157" i="19" s="1"/>
  <c r="J102" i="19" s="1"/>
  <c r="P157" i="19"/>
  <c r="T161" i="19"/>
  <c r="T160" i="19" s="1"/>
  <c r="BK130" i="20"/>
  <c r="J130" i="20"/>
  <c r="J100" i="20" s="1"/>
  <c r="T258" i="20"/>
  <c r="T424" i="20"/>
  <c r="P428" i="20"/>
  <c r="T130" i="21"/>
  <c r="R215" i="21"/>
  <c r="T267" i="21"/>
  <c r="R271" i="21"/>
  <c r="BK128" i="22"/>
  <c r="J128" i="22" s="1"/>
  <c r="J100" i="22" s="1"/>
  <c r="BK165" i="22"/>
  <c r="J165" i="22" s="1"/>
  <c r="J102" i="22" s="1"/>
  <c r="P180" i="22"/>
  <c r="BK183" i="22"/>
  <c r="J183" i="22" s="1"/>
  <c r="J104" i="22" s="1"/>
  <c r="P128" i="23"/>
  <c r="P159" i="23"/>
  <c r="BK164" i="23"/>
  <c r="J164" i="23" s="1"/>
  <c r="J103" i="23" s="1"/>
  <c r="R167" i="23"/>
  <c r="BK130" i="24"/>
  <c r="J130" i="24" s="1"/>
  <c r="J100" i="24" s="1"/>
  <c r="T163" i="24"/>
  <c r="T129" i="24" s="1"/>
  <c r="R167" i="24"/>
  <c r="R166" i="24" s="1"/>
  <c r="T130" i="25"/>
  <c r="BK163" i="25"/>
  <c r="J163" i="25" s="1"/>
  <c r="J103" i="25" s="1"/>
  <c r="R167" i="25"/>
  <c r="R166" i="25"/>
  <c r="T127" i="26"/>
  <c r="T353" i="26"/>
  <c r="T362" i="26"/>
  <c r="R397" i="26"/>
  <c r="T126" i="27"/>
  <c r="R184" i="27"/>
  <c r="BK189" i="27"/>
  <c r="J189" i="27"/>
  <c r="J102" i="27" s="1"/>
  <c r="T189" i="27"/>
  <c r="BK124" i="28"/>
  <c r="J124" i="28"/>
  <c r="J100" i="28" s="1"/>
  <c r="T124" i="28"/>
  <c r="T123" i="28"/>
  <c r="T122" i="28"/>
  <c r="R124" i="29"/>
  <c r="R123" i="29" s="1"/>
  <c r="R122" i="29" s="1"/>
  <c r="BK153" i="2"/>
  <c r="J153" i="2" s="1"/>
  <c r="J100" i="2" s="1"/>
  <c r="R153" i="2"/>
  <c r="T153" i="2"/>
  <c r="P206" i="2"/>
  <c r="T206" i="2"/>
  <c r="BK395" i="2"/>
  <c r="J395" i="2"/>
  <c r="J103" i="2" s="1"/>
  <c r="R395" i="2"/>
  <c r="T395" i="2"/>
  <c r="T398" i="2"/>
  <c r="R1158" i="2"/>
  <c r="P1166" i="2"/>
  <c r="BK1175" i="2"/>
  <c r="J1175" i="2"/>
  <c r="J108" i="2" s="1"/>
  <c r="BK1184" i="2"/>
  <c r="J1184" i="2" s="1"/>
  <c r="J109" i="2" s="1"/>
  <c r="R1184" i="2"/>
  <c r="P1195" i="2"/>
  <c r="BK1207" i="2"/>
  <c r="J1207" i="2"/>
  <c r="J111" i="2" s="1"/>
  <c r="T1207" i="2"/>
  <c r="BK1225" i="2"/>
  <c r="J1225" i="2"/>
  <c r="J112" i="2" s="1"/>
  <c r="P1225" i="2"/>
  <c r="R1225" i="2"/>
  <c r="T1225" i="2"/>
  <c r="T1238" i="2"/>
  <c r="R1320" i="2"/>
  <c r="T1320" i="2"/>
  <c r="R1333" i="2"/>
  <c r="R1362" i="2"/>
  <c r="P1387" i="2"/>
  <c r="BK1463" i="2"/>
  <c r="J1463" i="2"/>
  <c r="J120" i="2" s="1"/>
  <c r="T1463" i="2"/>
  <c r="P1534" i="2"/>
  <c r="BK1546" i="2"/>
  <c r="J1546" i="2" s="1"/>
  <c r="J122" i="2" s="1"/>
  <c r="T1546" i="2"/>
  <c r="R1578" i="2"/>
  <c r="BK1633" i="2"/>
  <c r="J1633" i="2" s="1"/>
  <c r="J126" i="2" s="1"/>
  <c r="T1633" i="2"/>
  <c r="R1671" i="2"/>
  <c r="T1696" i="2"/>
  <c r="T1695" i="2" s="1"/>
  <c r="P151" i="3"/>
  <c r="T151" i="3"/>
  <c r="P224" i="3"/>
  <c r="P335" i="3"/>
  <c r="T335" i="3"/>
  <c r="R698" i="3"/>
  <c r="P849" i="3"/>
  <c r="BK1082" i="3"/>
  <c r="J1082" i="3"/>
  <c r="J105" i="3" s="1"/>
  <c r="T1082" i="3"/>
  <c r="T1243" i="3"/>
  <c r="P1249" i="3"/>
  <c r="T1249" i="3"/>
  <c r="BK1364" i="3"/>
  <c r="J1364" i="3"/>
  <c r="J110" i="3"/>
  <c r="R1364" i="3"/>
  <c r="BK1468" i="3"/>
  <c r="J1468" i="3" s="1"/>
  <c r="J111" i="3" s="1"/>
  <c r="R1468" i="3"/>
  <c r="BK1569" i="3"/>
  <c r="J1569" i="3" s="1"/>
  <c r="J113" i="3" s="1"/>
  <c r="T1569" i="3"/>
  <c r="BK1770" i="3"/>
  <c r="J1770" i="3" s="1"/>
  <c r="J114" i="3" s="1"/>
  <c r="P1770" i="3"/>
  <c r="T1770" i="3"/>
  <c r="BK1800" i="3"/>
  <c r="J1800" i="3"/>
  <c r="J115" i="3" s="1"/>
  <c r="R1800" i="3"/>
  <c r="P1807" i="3"/>
  <c r="R1807" i="3"/>
  <c r="T1807" i="3"/>
  <c r="T1838" i="3"/>
  <c r="P2014" i="3"/>
  <c r="R2021" i="3"/>
  <c r="R2215" i="3"/>
  <c r="BK2252" i="3"/>
  <c r="J2252" i="3" s="1"/>
  <c r="J121" i="3" s="1"/>
  <c r="T2252" i="3"/>
  <c r="R2284" i="3"/>
  <c r="P2318" i="3"/>
  <c r="BK2598" i="3"/>
  <c r="J2598" i="3" s="1"/>
  <c r="J126" i="3" s="1"/>
  <c r="R2598" i="3"/>
  <c r="P2648" i="3"/>
  <c r="BK124" i="4"/>
  <c r="J124" i="4" s="1"/>
  <c r="J100" i="4" s="1"/>
  <c r="R124" i="4"/>
  <c r="R123" i="4" s="1"/>
  <c r="R122" i="4" s="1"/>
  <c r="T124" i="5"/>
  <c r="T123" i="5"/>
  <c r="T122" i="5" s="1"/>
  <c r="R124" i="6"/>
  <c r="R123" i="6"/>
  <c r="R122" i="6"/>
  <c r="T124" i="9"/>
  <c r="T123" i="9" s="1"/>
  <c r="T122" i="9" s="1"/>
  <c r="P131" i="10"/>
  <c r="P186" i="10"/>
  <c r="T186" i="10"/>
  <c r="P194" i="10"/>
  <c r="R194" i="10"/>
  <c r="R200" i="10"/>
  <c r="T325" i="10"/>
  <c r="R469" i="10"/>
  <c r="R134" i="11"/>
  <c r="P180" i="11"/>
  <c r="R211" i="11"/>
  <c r="R217" i="11"/>
  <c r="BK290" i="11"/>
  <c r="J290" i="11" s="1"/>
  <c r="J107" i="11" s="1"/>
  <c r="T308" i="11"/>
  <c r="T307" i="11"/>
  <c r="T337" i="11"/>
  <c r="R129" i="12"/>
  <c r="R178" i="12"/>
  <c r="R612" i="12"/>
  <c r="T935" i="12"/>
  <c r="P963" i="12"/>
  <c r="P962" i="12"/>
  <c r="P130" i="15"/>
  <c r="P233" i="15"/>
  <c r="R310" i="15"/>
  <c r="T362" i="15"/>
  <c r="R462" i="15"/>
  <c r="R476" i="15"/>
  <c r="T492" i="15"/>
  <c r="P129" i="16"/>
  <c r="T156" i="16"/>
  <c r="P185" i="16"/>
  <c r="P219" i="16"/>
  <c r="P310" i="16"/>
  <c r="R321" i="16"/>
  <c r="T129" i="17"/>
  <c r="BK171" i="17"/>
  <c r="J171" i="17"/>
  <c r="J102" i="17"/>
  <c r="BK180" i="17"/>
  <c r="J180" i="17" s="1"/>
  <c r="J103" i="17" s="1"/>
  <c r="R180" i="17"/>
  <c r="R187" i="17"/>
  <c r="P194" i="17"/>
  <c r="T128" i="18"/>
  <c r="P170" i="18"/>
  <c r="R209" i="18"/>
  <c r="P161" i="19"/>
  <c r="P160" i="19"/>
  <c r="T130" i="20"/>
  <c r="T129" i="20" s="1"/>
  <c r="T128" i="20" s="1"/>
  <c r="P258" i="20"/>
  <c r="BK424" i="20"/>
  <c r="J424" i="20" s="1"/>
  <c r="J104" i="20" s="1"/>
  <c r="T428" i="20"/>
  <c r="P130" i="21"/>
  <c r="P215" i="21"/>
  <c r="R267" i="21"/>
  <c r="P271" i="21"/>
  <c r="T128" i="22"/>
  <c r="R165" i="22"/>
  <c r="T180" i="22"/>
  <c r="T183" i="22"/>
  <c r="T128" i="23"/>
  <c r="T159" i="23"/>
  <c r="T164" i="23"/>
  <c r="T167" i="23"/>
  <c r="T130" i="24"/>
  <c r="P163" i="24"/>
  <c r="T167" i="24"/>
  <c r="T166" i="24" s="1"/>
  <c r="P130" i="25"/>
  <c r="P129" i="25"/>
  <c r="P163" i="25"/>
  <c r="BK167" i="25"/>
  <c r="J167" i="25"/>
  <c r="J105" i="25"/>
  <c r="BK127" i="26"/>
  <c r="J127" i="26" s="1"/>
  <c r="J100" i="26" s="1"/>
  <c r="BK353" i="26"/>
  <c r="J353" i="26" s="1"/>
  <c r="J101" i="26" s="1"/>
  <c r="BK362" i="26"/>
  <c r="J362" i="26"/>
  <c r="J102" i="26" s="1"/>
  <c r="BK397" i="26"/>
  <c r="J397" i="26"/>
  <c r="J103" i="26"/>
  <c r="BK126" i="27"/>
  <c r="J126" i="27" s="1"/>
  <c r="J100" i="27" s="1"/>
  <c r="P137" i="30"/>
  <c r="BK161" i="30"/>
  <c r="J161" i="30" s="1"/>
  <c r="J101" i="30" s="1"/>
  <c r="P161" i="30"/>
  <c r="T161" i="30"/>
  <c r="P170" i="30"/>
  <c r="P200" i="30"/>
  <c r="BK203" i="30"/>
  <c r="J203" i="30" s="1"/>
  <c r="J105" i="30" s="1"/>
  <c r="T203" i="30"/>
  <c r="P207" i="30"/>
  <c r="BK220" i="30"/>
  <c r="J220" i="30" s="1"/>
  <c r="J108" i="30" s="1"/>
  <c r="BK248" i="30"/>
  <c r="J248" i="30" s="1"/>
  <c r="J109" i="30" s="1"/>
  <c r="P248" i="30"/>
  <c r="BK283" i="30"/>
  <c r="J283" i="30" s="1"/>
  <c r="J110" i="30" s="1"/>
  <c r="T283" i="30"/>
  <c r="P293" i="30"/>
  <c r="BK303" i="30"/>
  <c r="J303" i="30" s="1"/>
  <c r="J113" i="30" s="1"/>
  <c r="T303" i="30"/>
  <c r="T302" i="30" s="1"/>
  <c r="BK125" i="31"/>
  <c r="T125" i="31"/>
  <c r="T124" i="31"/>
  <c r="T123" i="31" s="1"/>
  <c r="BK125" i="32"/>
  <c r="J125" i="32"/>
  <c r="J100" i="32"/>
  <c r="T125" i="32"/>
  <c r="T124" i="32" s="1"/>
  <c r="T123" i="32" s="1"/>
  <c r="BK127" i="33"/>
  <c r="J127" i="33" s="1"/>
  <c r="J100" i="33" s="1"/>
  <c r="T127" i="33"/>
  <c r="P162" i="33"/>
  <c r="BK175" i="33"/>
  <c r="J175" i="33" s="1"/>
  <c r="J102" i="33" s="1"/>
  <c r="P175" i="33"/>
  <c r="BK127" i="34"/>
  <c r="J127" i="34" s="1"/>
  <c r="J100" i="34" s="1"/>
  <c r="T127" i="34"/>
  <c r="P271" i="34"/>
  <c r="T271" i="34"/>
  <c r="R340" i="34"/>
  <c r="BK446" i="34"/>
  <c r="J446" i="34" s="1"/>
  <c r="J103" i="34" s="1"/>
  <c r="T446" i="34"/>
  <c r="BK128" i="35"/>
  <c r="J128" i="35" s="1"/>
  <c r="J100" i="35" s="1"/>
  <c r="P128" i="35"/>
  <c r="BK233" i="35"/>
  <c r="J233" i="35" s="1"/>
  <c r="J101" i="35" s="1"/>
  <c r="BK240" i="35"/>
  <c r="J240" i="35"/>
  <c r="J102" i="35" s="1"/>
  <c r="BK283" i="35"/>
  <c r="J283" i="35"/>
  <c r="J103" i="35"/>
  <c r="R283" i="35"/>
  <c r="BK356" i="35"/>
  <c r="J356" i="35"/>
  <c r="J104" i="35"/>
  <c r="T356" i="35"/>
  <c r="P122" i="36"/>
  <c r="P121" i="36"/>
  <c r="AU130" i="1"/>
  <c r="BK151" i="3"/>
  <c r="J151" i="3" s="1"/>
  <c r="J100" i="3" s="1"/>
  <c r="R151" i="3"/>
  <c r="BK224" i="3"/>
  <c r="J224" i="3" s="1"/>
  <c r="J101" i="3" s="1"/>
  <c r="R224" i="3"/>
  <c r="T224" i="3"/>
  <c r="R335" i="3"/>
  <c r="BK698" i="3"/>
  <c r="J698" i="3"/>
  <c r="J103" i="3" s="1"/>
  <c r="BK849" i="3"/>
  <c r="J849" i="3" s="1"/>
  <c r="J104" i="3" s="1"/>
  <c r="T849" i="3"/>
  <c r="P1082" i="3"/>
  <c r="BK1243" i="3"/>
  <c r="J1243" i="3"/>
  <c r="J106" i="3" s="1"/>
  <c r="R1243" i="3"/>
  <c r="BK1249" i="3"/>
  <c r="J1249" i="3"/>
  <c r="J108" i="3" s="1"/>
  <c r="BK1310" i="3"/>
  <c r="J1310" i="3" s="1"/>
  <c r="J109" i="3" s="1"/>
  <c r="T1310" i="3"/>
  <c r="T1364" i="3"/>
  <c r="P1468" i="3"/>
  <c r="T1468" i="3"/>
  <c r="P1490" i="3"/>
  <c r="T1490" i="3"/>
  <c r="R1569" i="3"/>
  <c r="R1770" i="3"/>
  <c r="P1800" i="3"/>
  <c r="BK1807" i="3"/>
  <c r="J1807" i="3" s="1"/>
  <c r="J116" i="3" s="1"/>
  <c r="BK1838" i="3"/>
  <c r="J1838" i="3" s="1"/>
  <c r="J117" i="3" s="1"/>
  <c r="R1838" i="3"/>
  <c r="BK2014" i="3"/>
  <c r="J2014" i="3" s="1"/>
  <c r="J118" i="3" s="1"/>
  <c r="R2014" i="3"/>
  <c r="T2014" i="3"/>
  <c r="P2021" i="3"/>
  <c r="BK2215" i="3"/>
  <c r="J2215" i="3"/>
  <c r="J120" i="3" s="1"/>
  <c r="T2215" i="3"/>
  <c r="P2252" i="3"/>
  <c r="R2252" i="3"/>
  <c r="BK2284" i="3"/>
  <c r="J2284" i="3" s="1"/>
  <c r="J122" i="3" s="1"/>
  <c r="P2284" i="3"/>
  <c r="T2284" i="3"/>
  <c r="T2318" i="3"/>
  <c r="P2575" i="3"/>
  <c r="T2575" i="3"/>
  <c r="BK2648" i="3"/>
  <c r="J2648" i="3" s="1"/>
  <c r="J127" i="3" s="1"/>
  <c r="R2648" i="3"/>
  <c r="P124" i="4"/>
  <c r="P123" i="4" s="1"/>
  <c r="P122" i="4" s="1"/>
  <c r="AU98" i="1" s="1"/>
  <c r="R124" i="7"/>
  <c r="R123" i="7" s="1"/>
  <c r="R122" i="7" s="1"/>
  <c r="BK124" i="8"/>
  <c r="J124" i="8"/>
  <c r="J100" i="8" s="1"/>
  <c r="R124" i="8"/>
  <c r="R123" i="8"/>
  <c r="R122" i="8"/>
  <c r="P124" i="9"/>
  <c r="P123" i="9" s="1"/>
  <c r="P122" i="9" s="1"/>
  <c r="AU103" i="1" s="1"/>
  <c r="R131" i="10"/>
  <c r="BK200" i="10"/>
  <c r="J200" i="10"/>
  <c r="J105" i="10"/>
  <c r="BK325" i="10"/>
  <c r="J325" i="10" s="1"/>
  <c r="J106" i="10"/>
  <c r="R325" i="10"/>
  <c r="T134" i="11"/>
  <c r="T180" i="11"/>
  <c r="P211" i="11"/>
  <c r="BK217" i="11"/>
  <c r="J217" i="11" s="1"/>
  <c r="J106" i="11" s="1"/>
  <c r="T290" i="11"/>
  <c r="BK308" i="11"/>
  <c r="J308" i="11" s="1"/>
  <c r="J109" i="11" s="1"/>
  <c r="BK337" i="11"/>
  <c r="J337" i="11" s="1"/>
  <c r="J110" i="11" s="1"/>
  <c r="BK129" i="12"/>
  <c r="J129" i="12"/>
  <c r="J100" i="12"/>
  <c r="BK178" i="12"/>
  <c r="J178" i="12" s="1"/>
  <c r="J101" i="12"/>
  <c r="P612" i="12"/>
  <c r="R935" i="12"/>
  <c r="T963" i="12"/>
  <c r="T962" i="12"/>
  <c r="P127" i="13"/>
  <c r="BK333" i="13"/>
  <c r="J333" i="13" s="1"/>
  <c r="J102" i="13" s="1"/>
  <c r="T333" i="13"/>
  <c r="T551" i="13"/>
  <c r="BK125" i="14"/>
  <c r="J125" i="14"/>
  <c r="J100" i="14"/>
  <c r="BK148" i="14"/>
  <c r="J148" i="14" s="1"/>
  <c r="J101" i="14" s="1"/>
  <c r="T148" i="14"/>
  <c r="T130" i="15"/>
  <c r="T233" i="15"/>
  <c r="BK362" i="15"/>
  <c r="J362" i="15" s="1"/>
  <c r="J103" i="15" s="1"/>
  <c r="P462" i="15"/>
  <c r="T476" i="15"/>
  <c r="P492" i="15"/>
  <c r="R129" i="16"/>
  <c r="P156" i="16"/>
  <c r="T185" i="16"/>
  <c r="R219" i="16"/>
  <c r="R310" i="16"/>
  <c r="P321" i="16"/>
  <c r="P129" i="17"/>
  <c r="P171" i="17"/>
  <c r="T180" i="17"/>
  <c r="P187" i="17"/>
  <c r="BK194" i="17"/>
  <c r="J194" i="17" s="1"/>
  <c r="J105" i="17" s="1"/>
  <c r="BK128" i="18"/>
  <c r="J128" i="18"/>
  <c r="J100" i="18"/>
  <c r="BK170" i="18"/>
  <c r="J170" i="18" s="1"/>
  <c r="J102" i="18" s="1"/>
  <c r="BK209" i="18"/>
  <c r="J209" i="18" s="1"/>
  <c r="J104" i="18" s="1"/>
  <c r="R128" i="19"/>
  <c r="P137" i="19"/>
  <c r="T137" i="19"/>
  <c r="T157" i="19"/>
  <c r="BK161" i="19"/>
  <c r="J161" i="19" s="1"/>
  <c r="J104" i="19" s="1"/>
  <c r="P130" i="20"/>
  <c r="R258" i="20"/>
  <c r="R424" i="20"/>
  <c r="R428" i="20"/>
  <c r="R130" i="21"/>
  <c r="R129" i="21"/>
  <c r="R128" i="21"/>
  <c r="T215" i="21"/>
  <c r="BK267" i="21"/>
  <c r="J267" i="21"/>
  <c r="J104" i="21"/>
  <c r="BK271" i="21"/>
  <c r="J271" i="21" s="1"/>
  <c r="J106" i="21" s="1"/>
  <c r="P128" i="22"/>
  <c r="P165" i="22"/>
  <c r="BK180" i="22"/>
  <c r="J180" i="22"/>
  <c r="J103" i="22"/>
  <c r="R183" i="22"/>
  <c r="R128" i="23"/>
  <c r="R127" i="23"/>
  <c r="R126" i="23"/>
  <c r="R159" i="23"/>
  <c r="R164" i="23"/>
  <c r="P167" i="23"/>
  <c r="P130" i="24"/>
  <c r="P129" i="24" s="1"/>
  <c r="R163" i="24"/>
  <c r="BK167" i="24"/>
  <c r="J167" i="24" s="1"/>
  <c r="J105" i="24" s="1"/>
  <c r="BK130" i="25"/>
  <c r="J130" i="25"/>
  <c r="J100" i="25" s="1"/>
  <c r="T163" i="25"/>
  <c r="P167" i="25"/>
  <c r="P166" i="25"/>
  <c r="P127" i="26"/>
  <c r="P353" i="26"/>
  <c r="R362" i="26"/>
  <c r="P397" i="26"/>
  <c r="R126" i="27"/>
  <c r="R125" i="27" s="1"/>
  <c r="R124" i="27" s="1"/>
  <c r="P184" i="27"/>
  <c r="T184" i="27"/>
  <c r="R189" i="27"/>
  <c r="R124" i="28"/>
  <c r="R123" i="28"/>
  <c r="R122" i="28"/>
  <c r="BK124" i="29"/>
  <c r="J124" i="29" s="1"/>
  <c r="J100" i="29"/>
  <c r="P124" i="29"/>
  <c r="P123" i="29" s="1"/>
  <c r="P122" i="29" s="1"/>
  <c r="AU123" i="1"/>
  <c r="BK137" i="30"/>
  <c r="J137" i="30" s="1"/>
  <c r="J100" i="30" s="1"/>
  <c r="T137" i="30"/>
  <c r="BK170" i="30"/>
  <c r="J170" i="30" s="1"/>
  <c r="J102" i="30" s="1"/>
  <c r="R170" i="30"/>
  <c r="BK200" i="30"/>
  <c r="J200" i="30" s="1"/>
  <c r="J104" i="30" s="1"/>
  <c r="R200" i="30"/>
  <c r="P203" i="30"/>
  <c r="BK207" i="30"/>
  <c r="J207" i="30" s="1"/>
  <c r="J107" i="30"/>
  <c r="R207" i="30"/>
  <c r="P220" i="30"/>
  <c r="T220" i="30"/>
  <c r="T248" i="30"/>
  <c r="P283" i="30"/>
  <c r="BK293" i="30"/>
  <c r="J293" i="30" s="1"/>
  <c r="J111" i="30"/>
  <c r="T293" i="30"/>
  <c r="R303" i="30"/>
  <c r="R302" i="30" s="1"/>
  <c r="P125" i="31"/>
  <c r="P124" i="31"/>
  <c r="P123" i="31" s="1"/>
  <c r="AU125" i="1" s="1"/>
  <c r="R125" i="32"/>
  <c r="R124" i="32" s="1"/>
  <c r="R123" i="32" s="1"/>
  <c r="P127" i="33"/>
  <c r="P126" i="33"/>
  <c r="P125" i="33"/>
  <c r="AU127" i="1" s="1"/>
  <c r="BK162" i="33"/>
  <c r="J162" i="33"/>
  <c r="J101" i="33"/>
  <c r="T162" i="33"/>
  <c r="R175" i="33"/>
  <c r="P127" i="34"/>
  <c r="BK271" i="34"/>
  <c r="J271" i="34" s="1"/>
  <c r="J101" i="34" s="1"/>
  <c r="BK340" i="34"/>
  <c r="BK126" i="34" s="1"/>
  <c r="BK125" i="34" s="1"/>
  <c r="J125" i="34" s="1"/>
  <c r="J98" i="34" s="1"/>
  <c r="T340" i="34"/>
  <c r="R446" i="34"/>
  <c r="R128" i="35"/>
  <c r="P233" i="35"/>
  <c r="T233" i="35"/>
  <c r="P240" i="35"/>
  <c r="T240" i="35"/>
  <c r="T283" i="35"/>
  <c r="R356" i="35"/>
  <c r="BK122" i="36"/>
  <c r="J122" i="36"/>
  <c r="J99" i="36" s="1"/>
  <c r="R122" i="36"/>
  <c r="R121" i="36"/>
  <c r="BK398" i="2"/>
  <c r="J398" i="2" s="1"/>
  <c r="J104" i="2" s="1"/>
  <c r="P398" i="2"/>
  <c r="BK1158" i="2"/>
  <c r="J1158" i="2" s="1"/>
  <c r="J105" i="2" s="1"/>
  <c r="T1158" i="2"/>
  <c r="BK1166" i="2"/>
  <c r="J1166" i="2" s="1"/>
  <c r="J107" i="2" s="1"/>
  <c r="R1166" i="2"/>
  <c r="P1175" i="2"/>
  <c r="T1175" i="2"/>
  <c r="P1184" i="2"/>
  <c r="BK1195" i="2"/>
  <c r="J1195" i="2" s="1"/>
  <c r="J110" i="2" s="1"/>
  <c r="T1195" i="2"/>
  <c r="P1207" i="2"/>
  <c r="BK1238" i="2"/>
  <c r="J1238" i="2" s="1"/>
  <c r="J113" i="2" s="1"/>
  <c r="R1238" i="2"/>
  <c r="BK1320" i="2"/>
  <c r="J1320" i="2"/>
  <c r="J114" i="2" s="1"/>
  <c r="BK1333" i="2"/>
  <c r="J1333" i="2" s="1"/>
  <c r="J115" i="2" s="1"/>
  <c r="T1333" i="2"/>
  <c r="P1362" i="2"/>
  <c r="T1362" i="2"/>
  <c r="BK1387" i="2"/>
  <c r="J1387" i="2" s="1"/>
  <c r="J118" i="2"/>
  <c r="R1387" i="2"/>
  <c r="BK1450" i="2"/>
  <c r="J1450" i="2" s="1"/>
  <c r="J119" i="2" s="1"/>
  <c r="P1450" i="2"/>
  <c r="T1450" i="2"/>
  <c r="P1463" i="2"/>
  <c r="BK1534" i="2"/>
  <c r="J1534" i="2"/>
  <c r="J121" i="2"/>
  <c r="T1534" i="2"/>
  <c r="P1546" i="2"/>
  <c r="BK1578" i="2"/>
  <c r="J1578" i="2"/>
  <c r="J123" i="2" s="1"/>
  <c r="P1578" i="2"/>
  <c r="P1633" i="2"/>
  <c r="BK1671" i="2"/>
  <c r="J1671" i="2" s="1"/>
  <c r="J127" i="2"/>
  <c r="T1671" i="2"/>
  <c r="R1696" i="2"/>
  <c r="R1695" i="2" s="1"/>
  <c r="BK335" i="3"/>
  <c r="J335" i="3"/>
  <c r="J102" i="3" s="1"/>
  <c r="P698" i="3"/>
  <c r="T698" i="3"/>
  <c r="R849" i="3"/>
  <c r="R1082" i="3"/>
  <c r="P1243" i="3"/>
  <c r="R1249" i="3"/>
  <c r="P1310" i="3"/>
  <c r="R1310" i="3"/>
  <c r="P1364" i="3"/>
  <c r="BK1490" i="3"/>
  <c r="J1490" i="3"/>
  <c r="J112" i="3" s="1"/>
  <c r="R1490" i="3"/>
  <c r="P1569" i="3"/>
  <c r="T1800" i="3"/>
  <c r="P1838" i="3"/>
  <c r="BK2021" i="3"/>
  <c r="J2021" i="3"/>
  <c r="J119" i="3"/>
  <c r="T2021" i="3"/>
  <c r="P2215" i="3"/>
  <c r="BK2318" i="3"/>
  <c r="J2318" i="3"/>
  <c r="J123" i="3" s="1"/>
  <c r="R2318" i="3"/>
  <c r="BK2575" i="3"/>
  <c r="J2575" i="3"/>
  <c r="J124" i="3" s="1"/>
  <c r="R2575" i="3"/>
  <c r="P2598" i="3"/>
  <c r="P2597" i="3"/>
  <c r="T2598" i="3"/>
  <c r="T2648" i="3"/>
  <c r="T124" i="4"/>
  <c r="T123" i="4"/>
  <c r="T122" i="4" s="1"/>
  <c r="R124" i="5"/>
  <c r="R123" i="5"/>
  <c r="R122" i="5"/>
  <c r="BK124" i="6"/>
  <c r="J124" i="6" s="1"/>
  <c r="J100" i="6" s="1"/>
  <c r="T124" i="6"/>
  <c r="T123" i="6" s="1"/>
  <c r="T122" i="6" s="1"/>
  <c r="BK124" i="7"/>
  <c r="J124" i="7"/>
  <c r="J100" i="7" s="1"/>
  <c r="T124" i="7"/>
  <c r="T123" i="7"/>
  <c r="T122" i="7"/>
  <c r="P124" i="8"/>
  <c r="P123" i="8" s="1"/>
  <c r="P122" i="8" s="1"/>
  <c r="AU102" i="1" s="1"/>
  <c r="T124" i="8"/>
  <c r="T123" i="8" s="1"/>
  <c r="T122" i="8" s="1"/>
  <c r="BK124" i="9"/>
  <c r="J124" i="9" s="1"/>
  <c r="J100" i="9" s="1"/>
  <c r="BK131" i="10"/>
  <c r="BK186" i="10"/>
  <c r="J186" i="10" s="1"/>
  <c r="J102" i="10" s="1"/>
  <c r="R186" i="10"/>
  <c r="BK194" i="10"/>
  <c r="J194" i="10" s="1"/>
  <c r="J103" i="10" s="1"/>
  <c r="T194" i="10"/>
  <c r="BK469" i="10"/>
  <c r="J469" i="10" s="1"/>
  <c r="J107" i="10" s="1"/>
  <c r="T469" i="10"/>
  <c r="P134" i="11"/>
  <c r="P133" i="11" s="1"/>
  <c r="P132" i="11" s="1"/>
  <c r="AU105" i="1" s="1"/>
  <c r="R180" i="11"/>
  <c r="T211" i="11"/>
  <c r="T217" i="11"/>
  <c r="T216" i="11"/>
  <c r="R290" i="11"/>
  <c r="R308" i="11"/>
  <c r="R337" i="11"/>
  <c r="P129" i="12"/>
  <c r="P178" i="12"/>
  <c r="T612" i="12"/>
  <c r="P935" i="12"/>
  <c r="BK963" i="12"/>
  <c r="BK962" i="12"/>
  <c r="J962" i="12" s="1"/>
  <c r="J104" i="12" s="1"/>
  <c r="T127" i="13"/>
  <c r="P221" i="13"/>
  <c r="T221" i="13"/>
  <c r="R333" i="13"/>
  <c r="P551" i="13"/>
  <c r="R125" i="14"/>
  <c r="R124" i="14" s="1"/>
  <c r="R123" i="14" s="1"/>
  <c r="P148" i="14"/>
  <c r="BK130" i="15"/>
  <c r="J130" i="15" s="1"/>
  <c r="J100" i="15" s="1"/>
  <c r="BK233" i="15"/>
  <c r="J233" i="15"/>
  <c r="J101" i="15" s="1"/>
  <c r="BK310" i="15"/>
  <c r="J310" i="15"/>
  <c r="J102" i="15"/>
  <c r="T310" i="15"/>
  <c r="R362" i="15"/>
  <c r="BK462" i="15"/>
  <c r="J462" i="15"/>
  <c r="J104" i="15" s="1"/>
  <c r="P476" i="15"/>
  <c r="R492" i="15"/>
  <c r="T129" i="16"/>
  <c r="T128" i="16" s="1"/>
  <c r="T127" i="16" s="1"/>
  <c r="R156" i="16"/>
  <c r="R185" i="16"/>
  <c r="T219" i="16"/>
  <c r="T310" i="16"/>
  <c r="T321" i="16"/>
  <c r="R171" i="17"/>
  <c r="P180" i="17"/>
  <c r="BK187" i="17"/>
  <c r="J187" i="17"/>
  <c r="J104" i="17"/>
  <c r="R194" i="17"/>
  <c r="R128" i="18"/>
  <c r="R127" i="18"/>
  <c r="R126" i="18"/>
  <c r="T170" i="18"/>
  <c r="P209" i="18"/>
  <c r="T128" i="19"/>
  <c r="T127" i="19"/>
  <c r="T126" i="19" s="1"/>
  <c r="R157" i="19"/>
  <c r="R161" i="19"/>
  <c r="R160" i="19"/>
  <c r="R130" i="20"/>
  <c r="R129" i="20" s="1"/>
  <c r="R128" i="20" s="1"/>
  <c r="BK258" i="20"/>
  <c r="J258" i="20" s="1"/>
  <c r="J102" i="20" s="1"/>
  <c r="P424" i="20"/>
  <c r="BK428" i="20"/>
  <c r="J428" i="20" s="1"/>
  <c r="J106" i="20" s="1"/>
  <c r="BK130" i="21"/>
  <c r="J130" i="21"/>
  <c r="J100" i="21" s="1"/>
  <c r="BK215" i="21"/>
  <c r="J215" i="21"/>
  <c r="J102" i="21"/>
  <c r="P267" i="21"/>
  <c r="T271" i="21"/>
  <c r="R128" i="22"/>
  <c r="T165" i="22"/>
  <c r="R180" i="22"/>
  <c r="P183" i="22"/>
  <c r="BK128" i="23"/>
  <c r="BK159" i="23"/>
  <c r="J159" i="23" s="1"/>
  <c r="J102" i="23" s="1"/>
  <c r="P164" i="23"/>
  <c r="BK167" i="23"/>
  <c r="J167" i="23" s="1"/>
  <c r="J104" i="23" s="1"/>
  <c r="R130" i="24"/>
  <c r="R129" i="24"/>
  <c r="R128" i="24" s="1"/>
  <c r="BK163" i="24"/>
  <c r="J163" i="24"/>
  <c r="J103" i="24"/>
  <c r="P167" i="24"/>
  <c r="P166" i="24" s="1"/>
  <c r="R130" i="25"/>
  <c r="R129" i="25"/>
  <c r="R128" i="25" s="1"/>
  <c r="R163" i="25"/>
  <c r="T167" i="25"/>
  <c r="T166" i="25"/>
  <c r="R127" i="26"/>
  <c r="R126" i="26" s="1"/>
  <c r="R125" i="26" s="1"/>
  <c r="R353" i="26"/>
  <c r="P362" i="26"/>
  <c r="T397" i="26"/>
  <c r="P126" i="27"/>
  <c r="P125" i="27"/>
  <c r="P124" i="27" s="1"/>
  <c r="AU121" i="1" s="1"/>
  <c r="BK184" i="27"/>
  <c r="J184" i="27"/>
  <c r="J101" i="27" s="1"/>
  <c r="P189" i="27"/>
  <c r="P124" i="28"/>
  <c r="P123" i="28"/>
  <c r="P122" i="28" s="1"/>
  <c r="AU122" i="1" s="1"/>
  <c r="T124" i="29"/>
  <c r="T123" i="29"/>
  <c r="T122" i="29" s="1"/>
  <c r="R137" i="30"/>
  <c r="R161" i="30"/>
  <c r="T170" i="30"/>
  <c r="T200" i="30"/>
  <c r="R203" i="30"/>
  <c r="T207" i="30"/>
  <c r="T206" i="30"/>
  <c r="R220" i="30"/>
  <c r="R248" i="30"/>
  <c r="R283" i="30"/>
  <c r="R293" i="30"/>
  <c r="P303" i="30"/>
  <c r="P302" i="30" s="1"/>
  <c r="R125" i="31"/>
  <c r="R124" i="31"/>
  <c r="R123" i="31" s="1"/>
  <c r="P125" i="32"/>
  <c r="P124" i="32"/>
  <c r="P123" i="32"/>
  <c r="AU126" i="1" s="1"/>
  <c r="R127" i="33"/>
  <c r="R126" i="33"/>
  <c r="R125" i="33"/>
  <c r="R162" i="33"/>
  <c r="T175" i="33"/>
  <c r="R127" i="34"/>
  <c r="R126" i="34"/>
  <c r="R125" i="34" s="1"/>
  <c r="R271" i="34"/>
  <c r="P340" i="34"/>
  <c r="P446" i="34"/>
  <c r="T128" i="35"/>
  <c r="T127" i="35" s="1"/>
  <c r="T126" i="35" s="1"/>
  <c r="R233" i="35"/>
  <c r="R240" i="35"/>
  <c r="P283" i="35"/>
  <c r="P356" i="35"/>
  <c r="T122" i="36"/>
  <c r="T121" i="36" s="1"/>
  <c r="BK393" i="2"/>
  <c r="J393" i="2"/>
  <c r="J102" i="2"/>
  <c r="BK1374" i="2"/>
  <c r="J1374" i="2" s="1"/>
  <c r="J117" i="2" s="1"/>
  <c r="BK1619" i="2"/>
  <c r="J1619" i="2" s="1"/>
  <c r="J125" i="2" s="1"/>
  <c r="BK176" i="11"/>
  <c r="J176" i="11"/>
  <c r="J101" i="11" s="1"/>
  <c r="BK160" i="22"/>
  <c r="J160" i="22"/>
  <c r="J101" i="22"/>
  <c r="BK161" i="18"/>
  <c r="J161" i="18" s="1"/>
  <c r="J101" i="18" s="1"/>
  <c r="BK422" i="20"/>
  <c r="J422" i="20" s="1"/>
  <c r="J103" i="20" s="1"/>
  <c r="BK218" i="25"/>
  <c r="J218" i="25"/>
  <c r="J106" i="25" s="1"/>
  <c r="BK196" i="30"/>
  <c r="J196" i="30"/>
  <c r="J103" i="30"/>
  <c r="BK179" i="33"/>
  <c r="J179" i="33" s="1"/>
  <c r="J103" i="33" s="1"/>
  <c r="BK207" i="18"/>
  <c r="J207" i="18" s="1"/>
  <c r="J103" i="18" s="1"/>
  <c r="BK202" i="21"/>
  <c r="J202" i="21"/>
  <c r="J101" i="21" s="1"/>
  <c r="BK157" i="24"/>
  <c r="J157" i="24"/>
  <c r="J101" i="24"/>
  <c r="BK161" i="24"/>
  <c r="J161" i="24" s="1"/>
  <c r="J102" i="24" s="1"/>
  <c r="BK228" i="24"/>
  <c r="J228" i="24" s="1"/>
  <c r="J106" i="24" s="1"/>
  <c r="BK157" i="25"/>
  <c r="J157" i="25"/>
  <c r="J101" i="25" s="1"/>
  <c r="BK161" i="25"/>
  <c r="J161" i="25"/>
  <c r="J102" i="25"/>
  <c r="BK190" i="31"/>
  <c r="J190" i="31" s="1"/>
  <c r="J101" i="31" s="1"/>
  <c r="BK162" i="32"/>
  <c r="J162" i="32" s="1"/>
  <c r="J101" i="32" s="1"/>
  <c r="BK1605" i="2"/>
  <c r="J1605" i="2"/>
  <c r="J124" i="2" s="1"/>
  <c r="BK181" i="10"/>
  <c r="J181" i="10"/>
  <c r="J101" i="10"/>
  <c r="BK166" i="17"/>
  <c r="J166" i="17" s="1"/>
  <c r="J101" i="17" s="1"/>
  <c r="BK256" i="20"/>
  <c r="J256" i="20" s="1"/>
  <c r="J101" i="20" s="1"/>
  <c r="BK265" i="21"/>
  <c r="J265" i="21"/>
  <c r="J103" i="21" s="1"/>
  <c r="BK154" i="23"/>
  <c r="J154" i="23"/>
  <c r="J101" i="23"/>
  <c r="E85" i="36"/>
  <c r="J115" i="36"/>
  <c r="F118" i="36"/>
  <c r="BE123" i="36"/>
  <c r="BE124" i="36"/>
  <c r="BE127" i="36"/>
  <c r="BE129" i="36"/>
  <c r="BE132" i="36"/>
  <c r="J93" i="36"/>
  <c r="BE131" i="36"/>
  <c r="BE138" i="36"/>
  <c r="BE140" i="36"/>
  <c r="BE145" i="36"/>
  <c r="BE146" i="36"/>
  <c r="BE148" i="36"/>
  <c r="BE152" i="36"/>
  <c r="BE126" i="36"/>
  <c r="BE128" i="36"/>
  <c r="BE134" i="36"/>
  <c r="BE135" i="36"/>
  <c r="BE139" i="36"/>
  <c r="BE141" i="36"/>
  <c r="BE143" i="36"/>
  <c r="BE151" i="36"/>
  <c r="BE125" i="36"/>
  <c r="BE130" i="36"/>
  <c r="BE133" i="36"/>
  <c r="BE136" i="36"/>
  <c r="BE137" i="36"/>
  <c r="BE142" i="36"/>
  <c r="BE144" i="36"/>
  <c r="BE147" i="36"/>
  <c r="BE149" i="36"/>
  <c r="BE150" i="36"/>
  <c r="E85" i="35"/>
  <c r="J93" i="35"/>
  <c r="F123" i="35"/>
  <c r="BE145" i="35"/>
  <c r="BE149" i="35"/>
  <c r="BE153" i="35"/>
  <c r="BE157" i="35"/>
  <c r="BE161" i="35"/>
  <c r="BE167" i="35"/>
  <c r="BE168" i="35"/>
  <c r="BE169" i="35"/>
  <c r="BE171" i="35"/>
  <c r="BE172" i="35"/>
  <c r="BE177" i="35"/>
  <c r="BE184" i="35"/>
  <c r="BE190" i="35"/>
  <c r="BE237" i="35"/>
  <c r="BE241" i="35"/>
  <c r="BE249" i="35"/>
  <c r="BE257" i="35"/>
  <c r="BE266" i="35"/>
  <c r="BE129" i="35"/>
  <c r="BE134" i="35"/>
  <c r="BE137" i="35"/>
  <c r="BE173" i="35"/>
  <c r="BE210" i="35"/>
  <c r="BE216" i="35"/>
  <c r="BE219" i="35"/>
  <c r="BE222" i="35"/>
  <c r="BE234" i="35"/>
  <c r="BE275" i="35"/>
  <c r="BE284" i="35"/>
  <c r="BE287" i="35"/>
  <c r="BE340" i="35"/>
  <c r="BE357" i="35"/>
  <c r="J91" i="35"/>
  <c r="BE170" i="35"/>
  <c r="BE183" i="35"/>
  <c r="BE189" i="35"/>
  <c r="BE199" i="35"/>
  <c r="BE202" i="35"/>
  <c r="BE207" i="35"/>
  <c r="BE291" i="35"/>
  <c r="BE295" i="35"/>
  <c r="BE298" i="35"/>
  <c r="BE322" i="35"/>
  <c r="BE331" i="35"/>
  <c r="BE347" i="35"/>
  <c r="BE351" i="35"/>
  <c r="BE354" i="35"/>
  <c r="BE301" i="35"/>
  <c r="BE304" i="35"/>
  <c r="BE313" i="35"/>
  <c r="BE355" i="35"/>
  <c r="BE358" i="35"/>
  <c r="BE361" i="35"/>
  <c r="F94" i="34"/>
  <c r="BE128" i="34"/>
  <c r="BE136" i="34"/>
  <c r="BE139" i="34"/>
  <c r="BE152" i="34"/>
  <c r="BE161" i="34"/>
  <c r="BE173" i="34"/>
  <c r="BE177" i="34"/>
  <c r="BE181" i="34"/>
  <c r="BE185" i="34"/>
  <c r="BE197" i="34"/>
  <c r="BE199" i="34"/>
  <c r="BE204" i="34"/>
  <c r="BE211" i="34"/>
  <c r="BE218" i="34"/>
  <c r="BE267" i="34"/>
  <c r="BE274" i="34"/>
  <c r="J91" i="34"/>
  <c r="E113" i="34"/>
  <c r="J121" i="34"/>
  <c r="BE168" i="34"/>
  <c r="BE189" i="34"/>
  <c r="BE256" i="34"/>
  <c r="BE273" i="34"/>
  <c r="BE282" i="34"/>
  <c r="BE291" i="34"/>
  <c r="BE300" i="34"/>
  <c r="BE310" i="34"/>
  <c r="BE328" i="34"/>
  <c r="BE344" i="34"/>
  <c r="BE347" i="34"/>
  <c r="BE382" i="34"/>
  <c r="BE443" i="34"/>
  <c r="BE133" i="34"/>
  <c r="BE193" i="34"/>
  <c r="BE195" i="34"/>
  <c r="BE198" i="34"/>
  <c r="BE224" i="34"/>
  <c r="BE225" i="34"/>
  <c r="BE238" i="34"/>
  <c r="BE318" i="34"/>
  <c r="BE357" i="34"/>
  <c r="BE363" i="34"/>
  <c r="BE367" i="34"/>
  <c r="BE373" i="34"/>
  <c r="BE397" i="34"/>
  <c r="BE409" i="34"/>
  <c r="BE424" i="34"/>
  <c r="BE433" i="34"/>
  <c r="BE439" i="34"/>
  <c r="BE444" i="34"/>
  <c r="BE148" i="34"/>
  <c r="BE194" i="34"/>
  <c r="BE196" i="34"/>
  <c r="BE212" i="34"/>
  <c r="BE241" i="34"/>
  <c r="BE251" i="34"/>
  <c r="BE270" i="34"/>
  <c r="BE272" i="34"/>
  <c r="BE341" i="34"/>
  <c r="BE351" i="34"/>
  <c r="BE354" i="34"/>
  <c r="BE360" i="34"/>
  <c r="BE364" i="34"/>
  <c r="BE370" i="34"/>
  <c r="BE390" i="34"/>
  <c r="BE402" i="34"/>
  <c r="BE416" i="34"/>
  <c r="BE436" i="34"/>
  <c r="BE445" i="34"/>
  <c r="BE447" i="34"/>
  <c r="BE448" i="34"/>
  <c r="BE449" i="34"/>
  <c r="BK124" i="32"/>
  <c r="J124" i="32" s="1"/>
  <c r="J99" i="32" s="1"/>
  <c r="J91" i="33"/>
  <c r="J121" i="33"/>
  <c r="BE129" i="33"/>
  <c r="BE132" i="33"/>
  <c r="BE135" i="33"/>
  <c r="BE136" i="33"/>
  <c r="BE140" i="33"/>
  <c r="BE145" i="33"/>
  <c r="BE148" i="33"/>
  <c r="BE150" i="33"/>
  <c r="BE153" i="33"/>
  <c r="BE154" i="33"/>
  <c r="BE159" i="33"/>
  <c r="BE165" i="33"/>
  <c r="BE166" i="33"/>
  <c r="BE167" i="33"/>
  <c r="BE178" i="33"/>
  <c r="BE134" i="33"/>
  <c r="BE137" i="33"/>
  <c r="BE138" i="33"/>
  <c r="BE147" i="33"/>
  <c r="BE149" i="33"/>
  <c r="BE151" i="33"/>
  <c r="BE157" i="33"/>
  <c r="BE169" i="33"/>
  <c r="BE170" i="33"/>
  <c r="BE177" i="33"/>
  <c r="E85" i="33"/>
  <c r="F94" i="33"/>
  <c r="BE128" i="33"/>
  <c r="BE130" i="33"/>
  <c r="BE131" i="33"/>
  <c r="BE133" i="33"/>
  <c r="BE139" i="33"/>
  <c r="BE141" i="33"/>
  <c r="BE142" i="33"/>
  <c r="BE143" i="33"/>
  <c r="BE144" i="33"/>
  <c r="BE146" i="33"/>
  <c r="BE152" i="33"/>
  <c r="BE155" i="33"/>
  <c r="BE156" i="33"/>
  <c r="BE158" i="33"/>
  <c r="BE160" i="33"/>
  <c r="BE161" i="33"/>
  <c r="BE163" i="33"/>
  <c r="BE164" i="33"/>
  <c r="BE168" i="33"/>
  <c r="BE171" i="33"/>
  <c r="BE172" i="33"/>
  <c r="BE173" i="33"/>
  <c r="BE174" i="33"/>
  <c r="BE176" i="33"/>
  <c r="BE180" i="33"/>
  <c r="J125" i="31"/>
  <c r="J100" i="31" s="1"/>
  <c r="J93" i="32"/>
  <c r="E111" i="32"/>
  <c r="J117" i="32"/>
  <c r="F120" i="32"/>
  <c r="BE138" i="32"/>
  <c r="BE126" i="32"/>
  <c r="BE163" i="32"/>
  <c r="BE150" i="32"/>
  <c r="E85" i="31"/>
  <c r="J93" i="31"/>
  <c r="BE126" i="31"/>
  <c r="BE157" i="31"/>
  <c r="BK136" i="30"/>
  <c r="BK302" i="30"/>
  <c r="J302" i="30" s="1"/>
  <c r="J112" i="30" s="1"/>
  <c r="J91" i="31"/>
  <c r="F94" i="31"/>
  <c r="BE136" i="31"/>
  <c r="BE146" i="31"/>
  <c r="BE177" i="31"/>
  <c r="BE189" i="31"/>
  <c r="BE191" i="31"/>
  <c r="BE165" i="31"/>
  <c r="J93" i="30"/>
  <c r="BE141" i="30"/>
  <c r="J129" i="30"/>
  <c r="BE143" i="30"/>
  <c r="BE146" i="30"/>
  <c r="BE166" i="30"/>
  <c r="BE181" i="30"/>
  <c r="BE205" i="30"/>
  <c r="BE208" i="30"/>
  <c r="BE255" i="30"/>
  <c r="BE261" i="30"/>
  <c r="BE274" i="30"/>
  <c r="BE294" i="30"/>
  <c r="F94" i="30"/>
  <c r="BE138" i="30"/>
  <c r="BE140" i="30"/>
  <c r="BE149" i="30"/>
  <c r="BE150" i="30"/>
  <c r="BE171" i="30"/>
  <c r="BE178" i="30"/>
  <c r="BE192" i="30"/>
  <c r="BE202" i="30"/>
  <c r="BE213" i="30"/>
  <c r="BE216" i="30"/>
  <c r="BE221" i="30"/>
  <c r="BE223" i="30"/>
  <c r="BE231" i="30"/>
  <c r="BE238" i="30"/>
  <c r="BE244" i="30"/>
  <c r="BE249" i="30"/>
  <c r="BE258" i="30"/>
  <c r="BE264" i="30"/>
  <c r="BE267" i="30"/>
  <c r="BE268" i="30"/>
  <c r="BE279" i="30"/>
  <c r="BE288" i="30"/>
  <c r="BE289" i="30"/>
  <c r="BE295" i="30"/>
  <c r="BE296" i="30"/>
  <c r="BE298" i="30"/>
  <c r="BE304" i="30"/>
  <c r="BE313" i="30"/>
  <c r="E85" i="30"/>
  <c r="BE139" i="30"/>
  <c r="BE142" i="30"/>
  <c r="BE144" i="30"/>
  <c r="BE145" i="30"/>
  <c r="BE154" i="30"/>
  <c r="BE158" i="30"/>
  <c r="BE162" i="30"/>
  <c r="BE169" i="30"/>
  <c r="BE184" i="30"/>
  <c r="BE188" i="30"/>
  <c r="BE191" i="30"/>
  <c r="BE193" i="30"/>
  <c r="BE197" i="30"/>
  <c r="BE201" i="30"/>
  <c r="BE204" i="30"/>
  <c r="BE222" i="30"/>
  <c r="BE227" i="30"/>
  <c r="BE234" i="30"/>
  <c r="BE252" i="30"/>
  <c r="BE271" i="30"/>
  <c r="BE277" i="30"/>
  <c r="BE278" i="30"/>
  <c r="BE284" i="30"/>
  <c r="BE297" i="30"/>
  <c r="J118" i="29"/>
  <c r="F94" i="29"/>
  <c r="J116" i="29"/>
  <c r="BE125" i="29"/>
  <c r="E85" i="29"/>
  <c r="BE126" i="29"/>
  <c r="BE127" i="29"/>
  <c r="BE128" i="29"/>
  <c r="J91" i="28"/>
  <c r="BE142" i="28"/>
  <c r="BK125" i="27"/>
  <c r="BK124" i="27" s="1"/>
  <c r="J124" i="27" s="1"/>
  <c r="J98" i="27" s="1"/>
  <c r="F94" i="28"/>
  <c r="BE130" i="28"/>
  <c r="BE141" i="28"/>
  <c r="E85" i="28"/>
  <c r="BE135" i="28"/>
  <c r="BE140" i="28"/>
  <c r="J93" i="28"/>
  <c r="BE125" i="28"/>
  <c r="E85" i="27"/>
  <c r="J91" i="27"/>
  <c r="F94" i="27"/>
  <c r="J120" i="27"/>
  <c r="BK126" i="26"/>
  <c r="J126" i="26" s="1"/>
  <c r="J99" i="26" s="1"/>
  <c r="BE139" i="27"/>
  <c r="BE140" i="27"/>
  <c r="BE159" i="27"/>
  <c r="BE165" i="27"/>
  <c r="BE177" i="27"/>
  <c r="BE187" i="27"/>
  <c r="BE188" i="27"/>
  <c r="BE144" i="27"/>
  <c r="BE150" i="27"/>
  <c r="BE156" i="27"/>
  <c r="BE162" i="27"/>
  <c r="BE168" i="27"/>
  <c r="BE183" i="27"/>
  <c r="BE185" i="27"/>
  <c r="BE190" i="27"/>
  <c r="BE191" i="27"/>
  <c r="BE127" i="27"/>
  <c r="BE130" i="27"/>
  <c r="BE134" i="27"/>
  <c r="BE141" i="27"/>
  <c r="BE147" i="27"/>
  <c r="BE153" i="27"/>
  <c r="BE171" i="27"/>
  <c r="BE174" i="27"/>
  <c r="BE180" i="27"/>
  <c r="BE186" i="27"/>
  <c r="BE128" i="26"/>
  <c r="BE131" i="26"/>
  <c r="BE135" i="26"/>
  <c r="BE136" i="26"/>
  <c r="BE144" i="26"/>
  <c r="BE150" i="26"/>
  <c r="BE156" i="26"/>
  <c r="BE167" i="26"/>
  <c r="BE174" i="26"/>
  <c r="BE188" i="26"/>
  <c r="BE193" i="26"/>
  <c r="BE196" i="26"/>
  <c r="BE218" i="26"/>
  <c r="BE227" i="26"/>
  <c r="BE239" i="26"/>
  <c r="BE252" i="26"/>
  <c r="BE262" i="26"/>
  <c r="BE263" i="26"/>
  <c r="BE264" i="26"/>
  <c r="BE272" i="26"/>
  <c r="BE285" i="26"/>
  <c r="BE337" i="26"/>
  <c r="F94" i="26"/>
  <c r="J119" i="26"/>
  <c r="BE134" i="26"/>
  <c r="BE137" i="26"/>
  <c r="BE163" i="26"/>
  <c r="BE168" i="26"/>
  <c r="BE171" i="26"/>
  <c r="BE178" i="26"/>
  <c r="BE181" i="26"/>
  <c r="BE185" i="26"/>
  <c r="BE201" i="26"/>
  <c r="BE213" i="26"/>
  <c r="BE242" i="26"/>
  <c r="BE257" i="26"/>
  <c r="BE265" i="26"/>
  <c r="BE269" i="26"/>
  <c r="BE279" i="26"/>
  <c r="BE291" i="26"/>
  <c r="BE294" i="26"/>
  <c r="BE301" i="26"/>
  <c r="BE311" i="26"/>
  <c r="BE314" i="26"/>
  <c r="BE320" i="26"/>
  <c r="BE331" i="26"/>
  <c r="BE334" i="26"/>
  <c r="BE340" i="26"/>
  <c r="BE343" i="26"/>
  <c r="BE355" i="26"/>
  <c r="BE366" i="26"/>
  <c r="BE379" i="26"/>
  <c r="BE386" i="26"/>
  <c r="BE399" i="26"/>
  <c r="E85" i="26"/>
  <c r="J93" i="26"/>
  <c r="BE162" i="26"/>
  <c r="BE258" i="26"/>
  <c r="BE259" i="26"/>
  <c r="BE260" i="26"/>
  <c r="BE266" i="26"/>
  <c r="BE273" i="26"/>
  <c r="BE276" i="26"/>
  <c r="BE282" i="26"/>
  <c r="BE297" i="26"/>
  <c r="BE308" i="26"/>
  <c r="BE317" i="26"/>
  <c r="BE323" i="26"/>
  <c r="BE327" i="26"/>
  <c r="BE346" i="26"/>
  <c r="BE354" i="26"/>
  <c r="BE372" i="26"/>
  <c r="BE375" i="26"/>
  <c r="BE398" i="26"/>
  <c r="BE138" i="26"/>
  <c r="BE139" i="26"/>
  <c r="BE140" i="26"/>
  <c r="BE159" i="26"/>
  <c r="BE204" i="26"/>
  <c r="BE207" i="26"/>
  <c r="BE210" i="26"/>
  <c r="BE236" i="26"/>
  <c r="BE256" i="26"/>
  <c r="BE261" i="26"/>
  <c r="BE267" i="26"/>
  <c r="BE268" i="26"/>
  <c r="BE270" i="26"/>
  <c r="BE271" i="26"/>
  <c r="BE288" i="26"/>
  <c r="BE349" i="26"/>
  <c r="BE352" i="26"/>
  <c r="BE356" i="26"/>
  <c r="BE359" i="26"/>
  <c r="BE363" i="26"/>
  <c r="BE369" i="26"/>
  <c r="BE378" i="26"/>
  <c r="BE385" i="26"/>
  <c r="BE396" i="26"/>
  <c r="J91" i="25"/>
  <c r="E116" i="25"/>
  <c r="BE137" i="25"/>
  <c r="BE150" i="25"/>
  <c r="BE151" i="25"/>
  <c r="BE154" i="25"/>
  <c r="BE162" i="25"/>
  <c r="BE189" i="25"/>
  <c r="BE203" i="25"/>
  <c r="BE209" i="25"/>
  <c r="BE214" i="25"/>
  <c r="BE219" i="25"/>
  <c r="F94" i="25"/>
  <c r="J124" i="25"/>
  <c r="BE142" i="25"/>
  <c r="BE192" i="25"/>
  <c r="BE195" i="25"/>
  <c r="BE196" i="25"/>
  <c r="BE134" i="25"/>
  <c r="BE158" i="25"/>
  <c r="BE165" i="25"/>
  <c r="BE210" i="25"/>
  <c r="BE213" i="25"/>
  <c r="BE131" i="25"/>
  <c r="BE132" i="25"/>
  <c r="BE133" i="25"/>
  <c r="BE135" i="25"/>
  <c r="BE136" i="25"/>
  <c r="BE147" i="25"/>
  <c r="BE164" i="25"/>
  <c r="BE168" i="25"/>
  <c r="BE177" i="25"/>
  <c r="BE183" i="25"/>
  <c r="BE186" i="25"/>
  <c r="BE200" i="25"/>
  <c r="BE206" i="25"/>
  <c r="J128" i="23"/>
  <c r="J100" i="23"/>
  <c r="E85" i="24"/>
  <c r="J91" i="24"/>
  <c r="J93" i="24"/>
  <c r="BE132" i="24"/>
  <c r="BE133" i="24"/>
  <c r="BE135" i="24"/>
  <c r="BE136" i="24"/>
  <c r="BE147" i="24"/>
  <c r="BE151" i="24"/>
  <c r="BE154" i="24"/>
  <c r="BE164" i="24"/>
  <c r="BE189" i="24"/>
  <c r="BE193" i="24"/>
  <c r="BE199" i="24"/>
  <c r="BE222" i="24"/>
  <c r="BE223" i="24"/>
  <c r="BE226" i="24"/>
  <c r="F94" i="24"/>
  <c r="BE131" i="24"/>
  <c r="BE134" i="24"/>
  <c r="BE137" i="24"/>
  <c r="BE142" i="24"/>
  <c r="BE158" i="24"/>
  <c r="BE162" i="24"/>
  <c r="BE165" i="24"/>
  <c r="BE173" i="24"/>
  <c r="BE182" i="24"/>
  <c r="BE190" i="24"/>
  <c r="BE196" i="24"/>
  <c r="BE202" i="24"/>
  <c r="BE203" i="24"/>
  <c r="BE207" i="24"/>
  <c r="BE216" i="24"/>
  <c r="BE227" i="24"/>
  <c r="BE229" i="24"/>
  <c r="BE150" i="24"/>
  <c r="BE168" i="24"/>
  <c r="BE210" i="24"/>
  <c r="BE213" i="24"/>
  <c r="BE219" i="24"/>
  <c r="E114" i="23"/>
  <c r="BE129" i="23"/>
  <c r="BE130" i="23"/>
  <c r="BE133" i="23"/>
  <c r="J91" i="23"/>
  <c r="J93" i="23"/>
  <c r="BE131" i="23"/>
  <c r="BE135" i="23"/>
  <c r="BE137" i="23"/>
  <c r="BE147" i="23"/>
  <c r="BE169" i="23"/>
  <c r="BE132" i="23"/>
  <c r="BE138" i="23"/>
  <c r="BE139" i="23"/>
  <c r="BE143" i="23"/>
  <c r="BE151" i="23"/>
  <c r="BE160" i="23"/>
  <c r="BE162" i="23"/>
  <c r="BE166" i="23"/>
  <c r="F94" i="23"/>
  <c r="BE134" i="23"/>
  <c r="BE136" i="23"/>
  <c r="BE155" i="23"/>
  <c r="BE161" i="23"/>
  <c r="BE163" i="23"/>
  <c r="BE165" i="23"/>
  <c r="BE168" i="23"/>
  <c r="BK129" i="21"/>
  <c r="BK128" i="21" s="1"/>
  <c r="J128" i="21" s="1"/>
  <c r="J98" i="21" s="1"/>
  <c r="E85" i="22"/>
  <c r="J91" i="22"/>
  <c r="F94" i="22"/>
  <c r="J122" i="22"/>
  <c r="BE140" i="22"/>
  <c r="BE147" i="22"/>
  <c r="BE153" i="22"/>
  <c r="BE161" i="22"/>
  <c r="BE171" i="22"/>
  <c r="BE172" i="22"/>
  <c r="BE179" i="22"/>
  <c r="BE182" i="22"/>
  <c r="BE131" i="22"/>
  <c r="BE133" i="22"/>
  <c r="BE135" i="22"/>
  <c r="BE145" i="22"/>
  <c r="BE166" i="22"/>
  <c r="BE175" i="22"/>
  <c r="BE129" i="22"/>
  <c r="BE130" i="22"/>
  <c r="BE132" i="22"/>
  <c r="BE134" i="22"/>
  <c r="BE146" i="22"/>
  <c r="BE157" i="22"/>
  <c r="BE181" i="22"/>
  <c r="BE184" i="22"/>
  <c r="BE185" i="22"/>
  <c r="E85" i="21"/>
  <c r="J124" i="21"/>
  <c r="BE131" i="21"/>
  <c r="BE135" i="21"/>
  <c r="BE136" i="21"/>
  <c r="BE137" i="21"/>
  <c r="BE179" i="21"/>
  <c r="BE180" i="21"/>
  <c r="BE198" i="21"/>
  <c r="BE228" i="21"/>
  <c r="BE277" i="21"/>
  <c r="J122" i="21"/>
  <c r="BE132" i="21"/>
  <c r="BE175" i="21"/>
  <c r="BE193" i="21"/>
  <c r="BE240" i="21"/>
  <c r="BE257" i="21"/>
  <c r="BE258" i="21"/>
  <c r="BE264" i="21"/>
  <c r="BE266" i="21"/>
  <c r="BE276" i="21"/>
  <c r="BE134" i="21"/>
  <c r="BE199" i="21"/>
  <c r="BE236" i="21"/>
  <c r="BE246" i="21"/>
  <c r="BE252" i="21"/>
  <c r="BE263" i="21"/>
  <c r="F94" i="21"/>
  <c r="BE133" i="21"/>
  <c r="BE151" i="21"/>
  <c r="BE165" i="21"/>
  <c r="BE181" i="21"/>
  <c r="BE203" i="21"/>
  <c r="BE216" i="21"/>
  <c r="BE229" i="21"/>
  <c r="BE230" i="21"/>
  <c r="BE233" i="21"/>
  <c r="BE237" i="21"/>
  <c r="BE268" i="21"/>
  <c r="BE269" i="21"/>
  <c r="BE272" i="21"/>
  <c r="J128" i="19"/>
  <c r="J100" i="19" s="1"/>
  <c r="J91" i="20"/>
  <c r="F125" i="20"/>
  <c r="BE131" i="20"/>
  <c r="BE132" i="20"/>
  <c r="BE133" i="20"/>
  <c r="BE232" i="20"/>
  <c r="BE252" i="20"/>
  <c r="BE253" i="20"/>
  <c r="BE257" i="20"/>
  <c r="BE259" i="20"/>
  <c r="BE263" i="20"/>
  <c r="BE299" i="20"/>
  <c r="BE302" i="20"/>
  <c r="BE308" i="20"/>
  <c r="BE311" i="20"/>
  <c r="BE317" i="20"/>
  <c r="BE340" i="20"/>
  <c r="BE360" i="20"/>
  <c r="BE365" i="20"/>
  <c r="BE379" i="20"/>
  <c r="BE384" i="20"/>
  <c r="BE400" i="20"/>
  <c r="BE405" i="20"/>
  <c r="BE410" i="20"/>
  <c r="BE426" i="20"/>
  <c r="BE429" i="20"/>
  <c r="E116" i="20"/>
  <c r="J124" i="20"/>
  <c r="BE134" i="20"/>
  <c r="BE286" i="20"/>
  <c r="BE287" i="20"/>
  <c r="BE305" i="20"/>
  <c r="BE335" i="20"/>
  <c r="BE350" i="20"/>
  <c r="BE415" i="20"/>
  <c r="BE421" i="20"/>
  <c r="BE425" i="20"/>
  <c r="BE135" i="20"/>
  <c r="BE136" i="20"/>
  <c r="BE245" i="20"/>
  <c r="BE246" i="20"/>
  <c r="BE247" i="20"/>
  <c r="BE248" i="20"/>
  <c r="BE280" i="20"/>
  <c r="BE281" i="20"/>
  <c r="BE285" i="20"/>
  <c r="BE329" i="20"/>
  <c r="BE345" i="20"/>
  <c r="BE355" i="20"/>
  <c r="BE389" i="20"/>
  <c r="BE394" i="20"/>
  <c r="BE399" i="20"/>
  <c r="BE416" i="20"/>
  <c r="BE420" i="20"/>
  <c r="BE423" i="20"/>
  <c r="BE436" i="20"/>
  <c r="BE137" i="20"/>
  <c r="BE173" i="20"/>
  <c r="BE209" i="20"/>
  <c r="BE290" i="20"/>
  <c r="BE293" i="20"/>
  <c r="BE296" i="20"/>
  <c r="BE323" i="20"/>
  <c r="BE330" i="20"/>
  <c r="BE370" i="20"/>
  <c r="BE374" i="20"/>
  <c r="BE433" i="20"/>
  <c r="E114" i="19"/>
  <c r="BE133" i="19"/>
  <c r="BE143" i="19"/>
  <c r="BE149" i="19"/>
  <c r="BE158" i="19"/>
  <c r="BE167" i="19"/>
  <c r="BE170" i="19"/>
  <c r="BE198" i="19"/>
  <c r="BE205" i="19"/>
  <c r="J91" i="19"/>
  <c r="F94" i="19"/>
  <c r="BE131" i="19"/>
  <c r="BE134" i="19"/>
  <c r="BE136" i="19"/>
  <c r="BE138" i="19"/>
  <c r="BE139" i="19"/>
  <c r="BE146" i="19"/>
  <c r="BE155" i="19"/>
  <c r="BE173" i="19"/>
  <c r="BE178" i="19"/>
  <c r="BE202" i="19"/>
  <c r="BE203" i="19"/>
  <c r="BE129" i="19"/>
  <c r="BE132" i="19"/>
  <c r="BE152" i="19"/>
  <c r="BE156" i="19"/>
  <c r="BE159" i="19"/>
  <c r="BE162" i="19"/>
  <c r="BE187" i="19"/>
  <c r="BE191" i="19"/>
  <c r="BE204" i="19"/>
  <c r="J93" i="19"/>
  <c r="BE130" i="19"/>
  <c r="BE135" i="19"/>
  <c r="BE183" i="19"/>
  <c r="BE195" i="19"/>
  <c r="BE199" i="19"/>
  <c r="F123" i="18"/>
  <c r="BE129" i="18"/>
  <c r="BE130" i="18"/>
  <c r="BE134" i="18"/>
  <c r="BE135" i="18"/>
  <c r="BE136" i="18"/>
  <c r="BE147" i="18"/>
  <c r="BE151" i="18"/>
  <c r="BE158" i="18"/>
  <c r="BE162" i="18"/>
  <c r="BE186" i="18"/>
  <c r="BE188" i="18"/>
  <c r="BE200" i="18"/>
  <c r="J93" i="18"/>
  <c r="BE132" i="18"/>
  <c r="BE137" i="18"/>
  <c r="BE171" i="18"/>
  <c r="BE194" i="18"/>
  <c r="BE195" i="18"/>
  <c r="BE197" i="18"/>
  <c r="E85" i="18"/>
  <c r="J91" i="18"/>
  <c r="BE131" i="18"/>
  <c r="BE187" i="18"/>
  <c r="BE210" i="18"/>
  <c r="BE211" i="18"/>
  <c r="BE133" i="18"/>
  <c r="BE138" i="18"/>
  <c r="BE139" i="18"/>
  <c r="BE180" i="18"/>
  <c r="BE185" i="18"/>
  <c r="BE191" i="18"/>
  <c r="BE196" i="18"/>
  <c r="BE203" i="18"/>
  <c r="BE208" i="18"/>
  <c r="F94" i="17"/>
  <c r="BE139" i="17"/>
  <c r="BE184" i="17"/>
  <c r="BE188" i="17"/>
  <c r="BE191" i="17"/>
  <c r="BE195" i="17"/>
  <c r="BE208" i="17"/>
  <c r="BE217" i="17"/>
  <c r="J91" i="17"/>
  <c r="E115" i="17"/>
  <c r="BE133" i="17"/>
  <c r="BE145" i="17"/>
  <c r="BE157" i="17"/>
  <c r="BE163" i="17"/>
  <c r="BE201" i="17"/>
  <c r="BE204" i="17"/>
  <c r="BE214" i="17"/>
  <c r="BE223" i="17"/>
  <c r="J93" i="17"/>
  <c r="BE136" i="17"/>
  <c r="BE167" i="17"/>
  <c r="BE198" i="17"/>
  <c r="BE220" i="17"/>
  <c r="BE224" i="17"/>
  <c r="BE130" i="17"/>
  <c r="BE142" i="17"/>
  <c r="BE148" i="17"/>
  <c r="BE151" i="17"/>
  <c r="BE154" i="17"/>
  <c r="BE160" i="17"/>
  <c r="BE172" i="17"/>
  <c r="BE176" i="17"/>
  <c r="BE179" i="17"/>
  <c r="BE181" i="17"/>
  <c r="BE211" i="17"/>
  <c r="BE225" i="17"/>
  <c r="BE228" i="17"/>
  <c r="F124" i="16"/>
  <c r="BE138" i="16"/>
  <c r="BE173" i="16"/>
  <c r="BE180" i="16"/>
  <c r="BE189" i="16"/>
  <c r="BE195" i="16"/>
  <c r="BE216" i="16"/>
  <c r="BE260" i="16"/>
  <c r="BE282" i="16"/>
  <c r="BE285" i="16"/>
  <c r="BE312" i="16"/>
  <c r="BE313" i="16"/>
  <c r="BE314" i="16"/>
  <c r="BE319" i="16"/>
  <c r="BE325" i="16"/>
  <c r="BE331" i="16"/>
  <c r="BE334" i="16"/>
  <c r="BE342" i="16"/>
  <c r="BE346" i="16"/>
  <c r="BE355" i="16"/>
  <c r="BE367" i="16"/>
  <c r="BE370" i="16"/>
  <c r="BE376" i="16"/>
  <c r="E85" i="16"/>
  <c r="J121" i="16"/>
  <c r="J123" i="16"/>
  <c r="BE130" i="16"/>
  <c r="BE134" i="16"/>
  <c r="BE141" i="16"/>
  <c r="BE147" i="16"/>
  <c r="BE150" i="16"/>
  <c r="BE157" i="16"/>
  <c r="BE186" i="16"/>
  <c r="BE192" i="16"/>
  <c r="BE207" i="16"/>
  <c r="BE210" i="16"/>
  <c r="BE224" i="16"/>
  <c r="BE228" i="16"/>
  <c r="BE232" i="16"/>
  <c r="BE236" i="16"/>
  <c r="BE244" i="16"/>
  <c r="BE248" i="16"/>
  <c r="BE252" i="16"/>
  <c r="BE268" i="16"/>
  <c r="BE288" i="16"/>
  <c r="BE316" i="16"/>
  <c r="BE317" i="16"/>
  <c r="BE320" i="16"/>
  <c r="BE322" i="16"/>
  <c r="BE328" i="16"/>
  <c r="BE349" i="16"/>
  <c r="BE361" i="16"/>
  <c r="BE364" i="16"/>
  <c r="BE373" i="16"/>
  <c r="BE264" i="16"/>
  <c r="BE272" i="16"/>
  <c r="BE275" i="16"/>
  <c r="BE292" i="16"/>
  <c r="BE296" i="16"/>
  <c r="BE300" i="16"/>
  <c r="BE311" i="16"/>
  <c r="BE315" i="16"/>
  <c r="BE338" i="16"/>
  <c r="BE144" i="16"/>
  <c r="BE153" i="16"/>
  <c r="BE161" i="16"/>
  <c r="BE165" i="16"/>
  <c r="BE169" i="16"/>
  <c r="BE177" i="16"/>
  <c r="BE181" i="16"/>
  <c r="BE198" i="16"/>
  <c r="BE201" i="16"/>
  <c r="BE204" i="16"/>
  <c r="BE213" i="16"/>
  <c r="BE220" i="16"/>
  <c r="BE240" i="16"/>
  <c r="BE256" i="16"/>
  <c r="BE276" i="16"/>
  <c r="BE279" i="16"/>
  <c r="BE304" i="16"/>
  <c r="BE307" i="16"/>
  <c r="BE318" i="16"/>
  <c r="BE352" i="16"/>
  <c r="BE358" i="16"/>
  <c r="J93" i="15"/>
  <c r="J122" i="15"/>
  <c r="F125" i="15"/>
  <c r="BE149" i="15"/>
  <c r="BE155" i="15"/>
  <c r="BE158" i="15"/>
  <c r="BE167" i="15"/>
  <c r="BE179" i="15"/>
  <c r="BE195" i="15"/>
  <c r="BE246" i="15"/>
  <c r="BE250" i="15"/>
  <c r="BE254" i="15"/>
  <c r="BE265" i="15"/>
  <c r="BE268" i="15"/>
  <c r="BE283" i="15"/>
  <c r="BE304" i="15"/>
  <c r="BE329" i="15"/>
  <c r="BE344" i="15"/>
  <c r="BE350" i="15"/>
  <c r="BE359" i="15"/>
  <c r="BE363" i="15"/>
  <c r="BE384" i="15"/>
  <c r="BE387" i="15"/>
  <c r="BE402" i="15"/>
  <c r="BE432" i="15"/>
  <c r="BE438" i="15"/>
  <c r="BE447" i="15"/>
  <c r="BE469" i="15"/>
  <c r="BE475" i="15"/>
  <c r="BE477" i="15"/>
  <c r="BE480" i="15"/>
  <c r="BE483" i="15"/>
  <c r="BE493" i="15"/>
  <c r="BE505" i="15"/>
  <c r="BE508" i="15"/>
  <c r="BE518" i="15"/>
  <c r="BE143" i="15"/>
  <c r="BE146" i="15"/>
  <c r="BE161" i="15"/>
  <c r="BE173" i="15"/>
  <c r="BE176" i="15"/>
  <c r="BE202" i="15"/>
  <c r="BE218" i="15"/>
  <c r="BE225" i="15"/>
  <c r="BE238" i="15"/>
  <c r="BE286" i="15"/>
  <c r="BE289" i="15"/>
  <c r="BE314" i="15"/>
  <c r="BE332" i="15"/>
  <c r="BE353" i="15"/>
  <c r="BE366" i="15"/>
  <c r="BE369" i="15"/>
  <c r="BE378" i="15"/>
  <c r="BE381" i="15"/>
  <c r="BE435" i="15"/>
  <c r="BE441" i="15"/>
  <c r="BE444" i="15"/>
  <c r="BE456" i="15"/>
  <c r="E85" i="15"/>
  <c r="BE137" i="15"/>
  <c r="BE152" i="15"/>
  <c r="BE164" i="15"/>
  <c r="BE210" i="15"/>
  <c r="BE242" i="15"/>
  <c r="BE258" i="15"/>
  <c r="BE292" i="15"/>
  <c r="BE298" i="15"/>
  <c r="BE301" i="15"/>
  <c r="BE317" i="15"/>
  <c r="BE326" i="15"/>
  <c r="BE341" i="15"/>
  <c r="BE347" i="15"/>
  <c r="BE390" i="15"/>
  <c r="BE393" i="15"/>
  <c r="BE396" i="15"/>
  <c r="BE405" i="15"/>
  <c r="BE414" i="15"/>
  <c r="BE417" i="15"/>
  <c r="BE420" i="15"/>
  <c r="BE423" i="15"/>
  <c r="BE459" i="15"/>
  <c r="BE466" i="15"/>
  <c r="BE472" i="15"/>
  <c r="BE490" i="15"/>
  <c r="BE515" i="15"/>
  <c r="BE520" i="15"/>
  <c r="BE521" i="15"/>
  <c r="BE525" i="15"/>
  <c r="BE131" i="15"/>
  <c r="BE134" i="15"/>
  <c r="BE140" i="15"/>
  <c r="BE170" i="15"/>
  <c r="BE187" i="15"/>
  <c r="BE234" i="15"/>
  <c r="BE262" i="15"/>
  <c r="BE271" i="15"/>
  <c r="BE274" i="15"/>
  <c r="BE277" i="15"/>
  <c r="BE280" i="15"/>
  <c r="BE295" i="15"/>
  <c r="BE307" i="15"/>
  <c r="BE311" i="15"/>
  <c r="BE320" i="15"/>
  <c r="BE323" i="15"/>
  <c r="BE335" i="15"/>
  <c r="BE338" i="15"/>
  <c r="BE356" i="15"/>
  <c r="BE372" i="15"/>
  <c r="BE375" i="15"/>
  <c r="BE399" i="15"/>
  <c r="BE408" i="15"/>
  <c r="BE411" i="15"/>
  <c r="BE426" i="15"/>
  <c r="BE429" i="15"/>
  <c r="BE450" i="15"/>
  <c r="BE453" i="15"/>
  <c r="BE463" i="15"/>
  <c r="BE486" i="15"/>
  <c r="BE489" i="15"/>
  <c r="BE491" i="15"/>
  <c r="BE496" i="15"/>
  <c r="BE499" i="15"/>
  <c r="BE502" i="15"/>
  <c r="BE512" i="15"/>
  <c r="BE519" i="15"/>
  <c r="J91" i="14"/>
  <c r="F94" i="14"/>
  <c r="J119" i="14"/>
  <c r="BE132" i="14"/>
  <c r="BE137" i="14"/>
  <c r="BE138" i="14"/>
  <c r="BE143" i="14"/>
  <c r="BE144" i="14"/>
  <c r="BE164" i="14"/>
  <c r="BE154" i="14"/>
  <c r="BE159" i="14"/>
  <c r="BE174" i="14"/>
  <c r="BE175" i="14"/>
  <c r="BE176" i="14"/>
  <c r="J127" i="13"/>
  <c r="J100" i="13" s="1"/>
  <c r="E85" i="14"/>
  <c r="BE142" i="14"/>
  <c r="BE149" i="14"/>
  <c r="BE177" i="14"/>
  <c r="BE126" i="14"/>
  <c r="BE169" i="14"/>
  <c r="BE178" i="14"/>
  <c r="BK128" i="12"/>
  <c r="J128" i="12"/>
  <c r="J99" i="12"/>
  <c r="J963" i="12"/>
  <c r="J105" i="12" s="1"/>
  <c r="E85" i="13"/>
  <c r="J93" i="13"/>
  <c r="BE134" i="13"/>
  <c r="BE142" i="13"/>
  <c r="BE152" i="13"/>
  <c r="BE158" i="13"/>
  <c r="BE167" i="13"/>
  <c r="BE171" i="13"/>
  <c r="BE183" i="13"/>
  <c r="BE191" i="13"/>
  <c r="BE195" i="13"/>
  <c r="BE199" i="13"/>
  <c r="BE203" i="13"/>
  <c r="BE211" i="13"/>
  <c r="BE244" i="13"/>
  <c r="BE251" i="13"/>
  <c r="BE256" i="13"/>
  <c r="BE278" i="13"/>
  <c r="BE284" i="13"/>
  <c r="BE290" i="13"/>
  <c r="BE293" i="13"/>
  <c r="BE299" i="13"/>
  <c r="BE359" i="13"/>
  <c r="BE399" i="13"/>
  <c r="BE401" i="13"/>
  <c r="BE405" i="13"/>
  <c r="BE412" i="13"/>
  <c r="BE427" i="13"/>
  <c r="BE467" i="13"/>
  <c r="BE478" i="13"/>
  <c r="BE499" i="13"/>
  <c r="BE502" i="13"/>
  <c r="BE505" i="13"/>
  <c r="BE517" i="13"/>
  <c r="BE538" i="13"/>
  <c r="BE542" i="13"/>
  <c r="BE552" i="13"/>
  <c r="BE554" i="13"/>
  <c r="BE584" i="13"/>
  <c r="BE589" i="13"/>
  <c r="BE604" i="13"/>
  <c r="BE609" i="13"/>
  <c r="BE629" i="13"/>
  <c r="BE634" i="13"/>
  <c r="BE131" i="13"/>
  <c r="BE138" i="13"/>
  <c r="BE143" i="13"/>
  <c r="BE157" i="13"/>
  <c r="BE159" i="13"/>
  <c r="BE175" i="13"/>
  <c r="BE179" i="13"/>
  <c r="BE207" i="13"/>
  <c r="BE216" i="13"/>
  <c r="BE217" i="13"/>
  <c r="BE222" i="13"/>
  <c r="BE238" i="13"/>
  <c r="BE263" i="13"/>
  <c r="BE275" i="13"/>
  <c r="BE287" i="13"/>
  <c r="BE302" i="13"/>
  <c r="BE304" i="13"/>
  <c r="BE316" i="13"/>
  <c r="BE329" i="13"/>
  <c r="BE349" i="13"/>
  <c r="BE352" i="13"/>
  <c r="BE355" i="13"/>
  <c r="BE365" i="13"/>
  <c r="BE377" i="13"/>
  <c r="BE386" i="13"/>
  <c r="BE392" i="13"/>
  <c r="BE395" i="13"/>
  <c r="BE398" i="13"/>
  <c r="BE409" i="13"/>
  <c r="BE418" i="13"/>
  <c r="BE422" i="13"/>
  <c r="BE432" i="13"/>
  <c r="BE457" i="13"/>
  <c r="BE462" i="13"/>
  <c r="BE472" i="13"/>
  <c r="BE508" i="13"/>
  <c r="BE514" i="13"/>
  <c r="BE532" i="13"/>
  <c r="BE541" i="13"/>
  <c r="BE545" i="13"/>
  <c r="BE546" i="13"/>
  <c r="BE547" i="13"/>
  <c r="BE557" i="13"/>
  <c r="BE574" i="13"/>
  <c r="BE624" i="13"/>
  <c r="BE305" i="13"/>
  <c r="BE306" i="13"/>
  <c r="BE307" i="13"/>
  <c r="BE313" i="13"/>
  <c r="BE325" i="13"/>
  <c r="BE337" i="13"/>
  <c r="BE340" i="13"/>
  <c r="BE358" i="13"/>
  <c r="BE362" i="13"/>
  <c r="BE371" i="13"/>
  <c r="BE374" i="13"/>
  <c r="BE400" i="13"/>
  <c r="BE402" i="13"/>
  <c r="BE415" i="13"/>
  <c r="BE419" i="13"/>
  <c r="BE420" i="13"/>
  <c r="BE423" i="13"/>
  <c r="BE437" i="13"/>
  <c r="BE447" i="13"/>
  <c r="BE452" i="13"/>
  <c r="BE484" i="13"/>
  <c r="BE490" i="13"/>
  <c r="BE493" i="13"/>
  <c r="BE496" i="13"/>
  <c r="BE523" i="13"/>
  <c r="BE529" i="13"/>
  <c r="BE535" i="13"/>
  <c r="BE564" i="13"/>
  <c r="BE619" i="13"/>
  <c r="BE639" i="13"/>
  <c r="BE644" i="13"/>
  <c r="BE649" i="13"/>
  <c r="J91" i="13"/>
  <c r="F94" i="13"/>
  <c r="BE128" i="13"/>
  <c r="BE148" i="13"/>
  <c r="BE156" i="13"/>
  <c r="BE163" i="13"/>
  <c r="BE187" i="13"/>
  <c r="BE215" i="13"/>
  <c r="BE227" i="13"/>
  <c r="BE232" i="13"/>
  <c r="BE270" i="13"/>
  <c r="BE281" i="13"/>
  <c r="BE296" i="13"/>
  <c r="BE303" i="13"/>
  <c r="BE319" i="13"/>
  <c r="BE322" i="13"/>
  <c r="BE328" i="13"/>
  <c r="BE334" i="13"/>
  <c r="BE343" i="13"/>
  <c r="BE346" i="13"/>
  <c r="BE368" i="13"/>
  <c r="BE380" i="13"/>
  <c r="BE383" i="13"/>
  <c r="BE389" i="13"/>
  <c r="BE406" i="13"/>
  <c r="BE421" i="13"/>
  <c r="BE442" i="13"/>
  <c r="BE473" i="13"/>
  <c r="BE511" i="13"/>
  <c r="BE520" i="13"/>
  <c r="BE526" i="13"/>
  <c r="BE553" i="13"/>
  <c r="BE555" i="13"/>
  <c r="BE556" i="13"/>
  <c r="BE558" i="13"/>
  <c r="BE559" i="13"/>
  <c r="BE569" i="13"/>
  <c r="BE579" i="13"/>
  <c r="BE594" i="13"/>
  <c r="BE599" i="13"/>
  <c r="BE614" i="13"/>
  <c r="BE654" i="13"/>
  <c r="BE659" i="13"/>
  <c r="BE664" i="13"/>
  <c r="BE665" i="13"/>
  <c r="F94" i="12"/>
  <c r="J121" i="12"/>
  <c r="BE134" i="12"/>
  <c r="BE135" i="12"/>
  <c r="BE146" i="12"/>
  <c r="BE147" i="12"/>
  <c r="BE149" i="12"/>
  <c r="BE153" i="12"/>
  <c r="BE174" i="12"/>
  <c r="BE191" i="12"/>
  <c r="BE228" i="12"/>
  <c r="BE249" i="12"/>
  <c r="BE262" i="12"/>
  <c r="BE266" i="12"/>
  <c r="BE275" i="12"/>
  <c r="BE279" i="12"/>
  <c r="BE300" i="12"/>
  <c r="BE318" i="12"/>
  <c r="BE349" i="12"/>
  <c r="BE363" i="12"/>
  <c r="BE371" i="12"/>
  <c r="BE386" i="12"/>
  <c r="BE402" i="12"/>
  <c r="BE418" i="12"/>
  <c r="BE451" i="12"/>
  <c r="BE459" i="12"/>
  <c r="BE463" i="12"/>
  <c r="BE471" i="12"/>
  <c r="BE483" i="12"/>
  <c r="BE503" i="12"/>
  <c r="BE549" i="12"/>
  <c r="BE553" i="12"/>
  <c r="BE573" i="12"/>
  <c r="BE589" i="12"/>
  <c r="BE598" i="12"/>
  <c r="BE608" i="12"/>
  <c r="BE613" i="12"/>
  <c r="BE625" i="12"/>
  <c r="BE663" i="12"/>
  <c r="BE676" i="12"/>
  <c r="BE689" i="12"/>
  <c r="BE735" i="12"/>
  <c r="BE745" i="12"/>
  <c r="BE757" i="12"/>
  <c r="BE793" i="12"/>
  <c r="BE809" i="12"/>
  <c r="BE814" i="12"/>
  <c r="BE819" i="12"/>
  <c r="BE854" i="12"/>
  <c r="BE857" i="12"/>
  <c r="BE872" i="12"/>
  <c r="BE876" i="12"/>
  <c r="BE879" i="12"/>
  <c r="BE883" i="12"/>
  <c r="BE889" i="12"/>
  <c r="BE908" i="12"/>
  <c r="BE913" i="12"/>
  <c r="BE922" i="12"/>
  <c r="BE936" i="12"/>
  <c r="BE949" i="12"/>
  <c r="BE956" i="12"/>
  <c r="BE957" i="12"/>
  <c r="BE976" i="12"/>
  <c r="BE981" i="12"/>
  <c r="E115" i="12"/>
  <c r="BE130" i="12"/>
  <c r="BE136" i="12"/>
  <c r="BE141" i="12"/>
  <c r="BE145" i="12"/>
  <c r="BE148" i="12"/>
  <c r="BE165" i="12"/>
  <c r="BE179" i="12"/>
  <c r="BE199" i="12"/>
  <c r="BE204" i="12"/>
  <c r="BE212" i="12"/>
  <c r="BE220" i="12"/>
  <c r="BE232" i="12"/>
  <c r="BE236" i="12"/>
  <c r="BE245" i="12"/>
  <c r="BE257" i="12"/>
  <c r="BE354" i="12"/>
  <c r="BE406" i="12"/>
  <c r="BE414" i="12"/>
  <c r="BE426" i="12"/>
  <c r="BE430" i="12"/>
  <c r="BE447" i="12"/>
  <c r="BE487" i="12"/>
  <c r="BE491" i="12"/>
  <c r="BE519" i="12"/>
  <c r="BE524" i="12"/>
  <c r="BE529" i="12"/>
  <c r="BE533" i="12"/>
  <c r="BE541" i="12"/>
  <c r="BE585" i="12"/>
  <c r="BE602" i="12"/>
  <c r="BE606" i="12"/>
  <c r="BE607" i="12"/>
  <c r="BE631" i="12"/>
  <c r="BE659" i="12"/>
  <c r="BE701" i="12"/>
  <c r="BE708" i="12"/>
  <c r="BE761" i="12"/>
  <c r="BE773" i="12"/>
  <c r="BE779" i="12"/>
  <c r="BE803" i="12"/>
  <c r="BE808" i="12"/>
  <c r="BE830" i="12"/>
  <c r="BE866" i="12"/>
  <c r="BE902" i="12"/>
  <c r="BE944" i="12"/>
  <c r="BE990" i="12"/>
  <c r="BE998" i="12"/>
  <c r="BE1005" i="12"/>
  <c r="BE1010" i="12"/>
  <c r="BE1015" i="12"/>
  <c r="BE1019" i="12"/>
  <c r="BE1020" i="12"/>
  <c r="BK216" i="11"/>
  <c r="J123" i="12"/>
  <c r="BE131" i="12"/>
  <c r="BE133" i="12"/>
  <c r="BE137" i="12"/>
  <c r="BE157" i="12"/>
  <c r="BE173" i="12"/>
  <c r="BE187" i="12"/>
  <c r="BE208" i="12"/>
  <c r="BE237" i="12"/>
  <c r="BE241" i="12"/>
  <c r="BE304" i="12"/>
  <c r="BE326" i="12"/>
  <c r="BE331" i="12"/>
  <c r="BE367" i="12"/>
  <c r="BE381" i="12"/>
  <c r="BE394" i="12"/>
  <c r="BE439" i="12"/>
  <c r="BE443" i="12"/>
  <c r="BE467" i="12"/>
  <c r="BE479" i="12"/>
  <c r="BE495" i="12"/>
  <c r="BE511" i="12"/>
  <c r="BE515" i="12"/>
  <c r="BE537" i="12"/>
  <c r="BE561" i="12"/>
  <c r="BE569" i="12"/>
  <c r="BE581" i="12"/>
  <c r="BE637" i="12"/>
  <c r="BE644" i="12"/>
  <c r="BE685" i="12"/>
  <c r="BE697" i="12"/>
  <c r="BE715" i="12"/>
  <c r="BE765" i="12"/>
  <c r="BE769" i="12"/>
  <c r="BE790" i="12"/>
  <c r="BE798" i="12"/>
  <c r="BE827" i="12"/>
  <c r="BE848" i="12"/>
  <c r="BE863" i="12"/>
  <c r="BE930" i="12"/>
  <c r="BE937" i="12"/>
  <c r="BE948" i="12"/>
  <c r="BE958" i="12"/>
  <c r="BE964" i="12"/>
  <c r="BE132" i="12"/>
  <c r="BE161" i="12"/>
  <c r="BE169" i="12"/>
  <c r="BE183" i="12"/>
  <c r="BE195" i="12"/>
  <c r="BE216" i="12"/>
  <c r="BE224" i="12"/>
  <c r="BE253" i="12"/>
  <c r="BE271" i="12"/>
  <c r="BE283" i="12"/>
  <c r="BE287" i="12"/>
  <c r="BE291" i="12"/>
  <c r="BE296" i="12"/>
  <c r="BE308" i="12"/>
  <c r="BE309" i="12"/>
  <c r="BE314" i="12"/>
  <c r="BE322" i="12"/>
  <c r="BE336" i="12"/>
  <c r="BE340" i="12"/>
  <c r="BE344" i="12"/>
  <c r="BE359" i="12"/>
  <c r="BE376" i="12"/>
  <c r="BE390" i="12"/>
  <c r="BE398" i="12"/>
  <c r="BE410" i="12"/>
  <c r="BE422" i="12"/>
  <c r="BE434" i="12"/>
  <c r="BE455" i="12"/>
  <c r="BE475" i="12"/>
  <c r="BE499" i="12"/>
  <c r="BE507" i="12"/>
  <c r="BE545" i="12"/>
  <c r="BE557" i="12"/>
  <c r="BE565" i="12"/>
  <c r="BE577" i="12"/>
  <c r="BE593" i="12"/>
  <c r="BE619" i="12"/>
  <c r="BE650" i="12"/>
  <c r="BE654" i="12"/>
  <c r="BE669" i="12"/>
  <c r="BE680" i="12"/>
  <c r="BE693" i="12"/>
  <c r="BE720" i="12"/>
  <c r="BE725" i="12"/>
  <c r="BE730" i="12"/>
  <c r="BE740" i="12"/>
  <c r="BE749" i="12"/>
  <c r="BE753" i="12"/>
  <c r="BE783" i="12"/>
  <c r="BE787" i="12"/>
  <c r="BE824" i="12"/>
  <c r="BE836" i="12"/>
  <c r="BE842" i="12"/>
  <c r="BE860" i="12"/>
  <c r="BE869" i="12"/>
  <c r="BE893" i="12"/>
  <c r="BE897" i="12"/>
  <c r="BE918" i="12"/>
  <c r="BE926" i="12"/>
  <c r="BE931" i="12"/>
  <c r="BE969" i="12"/>
  <c r="BE986" i="12"/>
  <c r="BE993" i="12"/>
  <c r="J131" i="10"/>
  <c r="J100" i="10"/>
  <c r="BK199" i="10"/>
  <c r="J199" i="10" s="1"/>
  <c r="J104" i="10" s="1"/>
  <c r="E120" i="11"/>
  <c r="F129" i="11"/>
  <c r="BE136" i="11"/>
  <c r="BE137" i="11"/>
  <c r="BE139" i="11"/>
  <c r="BE172" i="11"/>
  <c r="BE181" i="11"/>
  <c r="BE201" i="11"/>
  <c r="BE230" i="11"/>
  <c r="BE234" i="11"/>
  <c r="BE241" i="11"/>
  <c r="BE245" i="11"/>
  <c r="BE249" i="11"/>
  <c r="BE266" i="11"/>
  <c r="BE291" i="11"/>
  <c r="BE297" i="11"/>
  <c r="BE300" i="11"/>
  <c r="BE326" i="11"/>
  <c r="BE357" i="11"/>
  <c r="J91" i="11"/>
  <c r="BE135" i="11"/>
  <c r="BE152" i="11"/>
  <c r="BE155" i="11"/>
  <c r="BE160" i="11"/>
  <c r="BE169" i="11"/>
  <c r="BE185" i="11"/>
  <c r="BE189" i="11"/>
  <c r="BE193" i="11"/>
  <c r="BE197" i="11"/>
  <c r="BE213" i="11"/>
  <c r="BE235" i="11"/>
  <c r="BE261" i="11"/>
  <c r="BE273" i="11"/>
  <c r="BE286" i="11"/>
  <c r="BE309" i="11"/>
  <c r="BE320" i="11"/>
  <c r="BE323" i="11"/>
  <c r="BE338" i="11"/>
  <c r="BE360" i="11"/>
  <c r="BE361" i="11"/>
  <c r="J93" i="11"/>
  <c r="BE146" i="11"/>
  <c r="BE166" i="11"/>
  <c r="BE177" i="11"/>
  <c r="BE222" i="11"/>
  <c r="BE226" i="11"/>
  <c r="BE236" i="11"/>
  <c r="BE237" i="11"/>
  <c r="BE265" i="11"/>
  <c r="BE276" i="11"/>
  <c r="BE285" i="11"/>
  <c r="BE294" i="11"/>
  <c r="BE310" i="11"/>
  <c r="BE334" i="11"/>
  <c r="BE342" i="11"/>
  <c r="BE345" i="11"/>
  <c r="BE348" i="11"/>
  <c r="BE351" i="11"/>
  <c r="BE354" i="11"/>
  <c r="BE138" i="11"/>
  <c r="BE140" i="11"/>
  <c r="BE141" i="11"/>
  <c r="BE161" i="11"/>
  <c r="BE175" i="11"/>
  <c r="BE192" i="11"/>
  <c r="BE194" i="11"/>
  <c r="BE212" i="11"/>
  <c r="BE218" i="11"/>
  <c r="BE253" i="11"/>
  <c r="BE257" i="11"/>
  <c r="BE270" i="11"/>
  <c r="BE279" i="11"/>
  <c r="BE282" i="11"/>
  <c r="BE303" i="11"/>
  <c r="BE311" i="11"/>
  <c r="BE316" i="11"/>
  <c r="BK123" i="9"/>
  <c r="J123" i="9"/>
  <c r="J99" i="9" s="1"/>
  <c r="E85" i="10"/>
  <c r="J91" i="10"/>
  <c r="F94" i="10"/>
  <c r="J125" i="10"/>
  <c r="BE132" i="10"/>
  <c r="BE134" i="10"/>
  <c r="BE135" i="10"/>
  <c r="BE137" i="10"/>
  <c r="BE148" i="10"/>
  <c r="BE166" i="10"/>
  <c r="BE187" i="10"/>
  <c r="BE195" i="10"/>
  <c r="BE206" i="10"/>
  <c r="BE214" i="10"/>
  <c r="BE227" i="10"/>
  <c r="BE235" i="10"/>
  <c r="BE259" i="10"/>
  <c r="BE276" i="10"/>
  <c r="BE282" i="10"/>
  <c r="BE288" i="10"/>
  <c r="BE289" i="10"/>
  <c r="BE292" i="10"/>
  <c r="BE312" i="10"/>
  <c r="BE318" i="10"/>
  <c r="BE319" i="10"/>
  <c r="BE326" i="10"/>
  <c r="BE337" i="10"/>
  <c r="BE384" i="10"/>
  <c r="BE403" i="10"/>
  <c r="BE409" i="10"/>
  <c r="BE418" i="10"/>
  <c r="BE423" i="10"/>
  <c r="BE424" i="10"/>
  <c r="BE455" i="10"/>
  <c r="BE456" i="10"/>
  <c r="BE470" i="10"/>
  <c r="BE521" i="10"/>
  <c r="BE551" i="10"/>
  <c r="BE570" i="10"/>
  <c r="BE621" i="10"/>
  <c r="BE625" i="10"/>
  <c r="BE133" i="10"/>
  <c r="BE143" i="10"/>
  <c r="BE152" i="10"/>
  <c r="BE158" i="10"/>
  <c r="BE161" i="10"/>
  <c r="BE164" i="10"/>
  <c r="BE171" i="10"/>
  <c r="BE175" i="10"/>
  <c r="BE182" i="10"/>
  <c r="BE196" i="10"/>
  <c r="BE210" i="10"/>
  <c r="BE218" i="10"/>
  <c r="BE222" i="10"/>
  <c r="BE231" i="10"/>
  <c r="BE239" i="10"/>
  <c r="BE243" i="10"/>
  <c r="BE267" i="10"/>
  <c r="BE275" i="10"/>
  <c r="BE285" i="10"/>
  <c r="BE297" i="10"/>
  <c r="BE301" i="10"/>
  <c r="BE302" i="10"/>
  <c r="BE321" i="10"/>
  <c r="BE354" i="10"/>
  <c r="BE374" i="10"/>
  <c r="BE379" i="10"/>
  <c r="BE399" i="10"/>
  <c r="BE406" i="10"/>
  <c r="BE415" i="10"/>
  <c r="BE421" i="10"/>
  <c r="BE422" i="10"/>
  <c r="BE425" i="10"/>
  <c r="BE426" i="10"/>
  <c r="BE432" i="10"/>
  <c r="BE441" i="10"/>
  <c r="BE462" i="10"/>
  <c r="BE463" i="10"/>
  <c r="BE464" i="10"/>
  <c r="BE479" i="10"/>
  <c r="BE485" i="10"/>
  <c r="BE501" i="10"/>
  <c r="BE509" i="10"/>
  <c r="BE516" i="10"/>
  <c r="BE535" i="10"/>
  <c r="BE545" i="10"/>
  <c r="BE560" i="10"/>
  <c r="BE580" i="10"/>
  <c r="BE601" i="10"/>
  <c r="BE136" i="10"/>
  <c r="BE138" i="10"/>
  <c r="BE151" i="10"/>
  <c r="BE155" i="10"/>
  <c r="BE165" i="10"/>
  <c r="BE167" i="10"/>
  <c r="BE168" i="10"/>
  <c r="BE178" i="10"/>
  <c r="BE193" i="10"/>
  <c r="BE201" i="10"/>
  <c r="BE226" i="10"/>
  <c r="BE247" i="10"/>
  <c r="BE251" i="10"/>
  <c r="BE255" i="10"/>
  <c r="BE263" i="10"/>
  <c r="BE271" i="10"/>
  <c r="BE274" i="10"/>
  <c r="BE279" i="10"/>
  <c r="BE300" i="10"/>
  <c r="BE309" i="10"/>
  <c r="BE315" i="10"/>
  <c r="BE320" i="10"/>
  <c r="BE331" i="10"/>
  <c r="BE343" i="10"/>
  <c r="BE349" i="10"/>
  <c r="BE359" i="10"/>
  <c r="BE364" i="10"/>
  <c r="BE369" i="10"/>
  <c r="BE390" i="10"/>
  <c r="BE395" i="10"/>
  <c r="BE412" i="10"/>
  <c r="BE429" i="10"/>
  <c r="BE435" i="10"/>
  <c r="BE438" i="10"/>
  <c r="BE444" i="10"/>
  <c r="BE447" i="10"/>
  <c r="BE451" i="10"/>
  <c r="BE454" i="10"/>
  <c r="BE465" i="10"/>
  <c r="BE493" i="10"/>
  <c r="BE528" i="10"/>
  <c r="BE540" i="10"/>
  <c r="BE552" i="10"/>
  <c r="BE565" i="10"/>
  <c r="BE566" i="10"/>
  <c r="BE574" i="10"/>
  <c r="BE584" i="10"/>
  <c r="BE594" i="10"/>
  <c r="BE606" i="10"/>
  <c r="BE611" i="10"/>
  <c r="BE616" i="10"/>
  <c r="BE624" i="10"/>
  <c r="E85" i="9"/>
  <c r="F94" i="9"/>
  <c r="J116" i="9"/>
  <c r="BE137" i="9"/>
  <c r="BE141" i="9"/>
  <c r="BE145" i="9"/>
  <c r="BE160" i="9"/>
  <c r="BE164" i="9"/>
  <c r="BE176" i="9"/>
  <c r="BE210" i="9"/>
  <c r="BE220" i="9"/>
  <c r="BE231" i="9"/>
  <c r="BE236" i="9"/>
  <c r="BE241" i="9"/>
  <c r="BE252" i="9"/>
  <c r="BE285" i="9"/>
  <c r="BE297" i="9"/>
  <c r="BE303" i="9"/>
  <c r="BE309" i="9"/>
  <c r="BE347" i="9"/>
  <c r="BE352" i="9"/>
  <c r="BE353" i="9"/>
  <c r="J93" i="9"/>
  <c r="BE125" i="9"/>
  <c r="BE153" i="9"/>
  <c r="BE163" i="9"/>
  <c r="BE167" i="9"/>
  <c r="BE182" i="9"/>
  <c r="BE187" i="9"/>
  <c r="BE192" i="9"/>
  <c r="BE196" i="9"/>
  <c r="BE200" i="9"/>
  <c r="BE205" i="9"/>
  <c r="BE215" i="9"/>
  <c r="BE246" i="9"/>
  <c r="BE257" i="9"/>
  <c r="BE262" i="9"/>
  <c r="BE273" i="9"/>
  <c r="BE279" i="9"/>
  <c r="BE291" i="9"/>
  <c r="BE315" i="9"/>
  <c r="BE320" i="9"/>
  <c r="BE331" i="9"/>
  <c r="BE337" i="9"/>
  <c r="BE342" i="9"/>
  <c r="BK123" i="8"/>
  <c r="J123" i="8" s="1"/>
  <c r="J99" i="8" s="1"/>
  <c r="BE131" i="9"/>
  <c r="BE146" i="9"/>
  <c r="BE172" i="9"/>
  <c r="BE177" i="9"/>
  <c r="BE225" i="9"/>
  <c r="BE230" i="9"/>
  <c r="BE267" i="9"/>
  <c r="BE326" i="9"/>
  <c r="BE334" i="9"/>
  <c r="J91" i="8"/>
  <c r="F119" i="8"/>
  <c r="BE133" i="8"/>
  <c r="BE157" i="8"/>
  <c r="BE263" i="8"/>
  <c r="BE272" i="8"/>
  <c r="BE280" i="8"/>
  <c r="BE293" i="8"/>
  <c r="BK123" i="7"/>
  <c r="J123" i="7" s="1"/>
  <c r="J99" i="7" s="1"/>
  <c r="E85" i="8"/>
  <c r="BE125" i="8"/>
  <c r="BE137" i="8"/>
  <c r="BE150" i="8"/>
  <c r="BE174" i="8"/>
  <c r="BE181" i="8"/>
  <c r="BE193" i="8"/>
  <c r="BE199" i="8"/>
  <c r="BE214" i="8"/>
  <c r="BE229" i="8"/>
  <c r="BE249" i="8"/>
  <c r="BE259" i="8"/>
  <c r="BE268" i="8"/>
  <c r="BE282" i="8"/>
  <c r="BE288" i="8"/>
  <c r="BE289" i="8"/>
  <c r="BE292" i="8"/>
  <c r="J93" i="8"/>
  <c r="BE129" i="8"/>
  <c r="BE141" i="8"/>
  <c r="BE145" i="8"/>
  <c r="BE162" i="8"/>
  <c r="BE167" i="8"/>
  <c r="BE187" i="8"/>
  <c r="BE204" i="8"/>
  <c r="BE209" i="8"/>
  <c r="BE219" i="8"/>
  <c r="BE224" i="8"/>
  <c r="BE234" i="8"/>
  <c r="BE239" i="8"/>
  <c r="BE244" i="8"/>
  <c r="BE254" i="8"/>
  <c r="BE276" i="8"/>
  <c r="BE281" i="8"/>
  <c r="BE285" i="8"/>
  <c r="BK123" i="6"/>
  <c r="J123" i="6"/>
  <c r="J99" i="6"/>
  <c r="F119" i="7"/>
  <c r="BE140" i="7"/>
  <c r="BE141" i="7"/>
  <c r="BE148" i="7"/>
  <c r="E85" i="7"/>
  <c r="J91" i="7"/>
  <c r="J93" i="7"/>
  <c r="BE128" i="7"/>
  <c r="BE145" i="7"/>
  <c r="BE149" i="7"/>
  <c r="BE125" i="7"/>
  <c r="BE133" i="7"/>
  <c r="BE136" i="7"/>
  <c r="BE142" i="7"/>
  <c r="E85" i="6"/>
  <c r="J118" i="6"/>
  <c r="BE129" i="6"/>
  <c r="BE141" i="6"/>
  <c r="BE149" i="6"/>
  <c r="BE165" i="6"/>
  <c r="BE181" i="6"/>
  <c r="BE186" i="6"/>
  <c r="BE196" i="6"/>
  <c r="BE201" i="6"/>
  <c r="BK123" i="5"/>
  <c r="J123" i="5" s="1"/>
  <c r="J99" i="5" s="1"/>
  <c r="J116" i="6"/>
  <c r="BE125" i="6"/>
  <c r="BE133" i="6"/>
  <c r="BE137" i="6"/>
  <c r="BE145" i="6"/>
  <c r="BE153" i="6"/>
  <c r="BE157" i="6"/>
  <c r="BE169" i="6"/>
  <c r="BE173" i="6"/>
  <c r="BE177" i="6"/>
  <c r="F94" i="6"/>
  <c r="BE161" i="6"/>
  <c r="BE191" i="6"/>
  <c r="BE197" i="6"/>
  <c r="BE202" i="6"/>
  <c r="E85" i="5"/>
  <c r="J116" i="5"/>
  <c r="F119" i="5"/>
  <c r="BE141" i="5"/>
  <c r="BE145" i="5"/>
  <c r="BE173" i="5"/>
  <c r="BE177" i="5"/>
  <c r="BE181" i="5"/>
  <c r="BE189" i="5"/>
  <c r="BE193" i="5"/>
  <c r="BE213" i="5"/>
  <c r="BE217" i="5"/>
  <c r="BE237" i="5"/>
  <c r="BE245" i="5"/>
  <c r="BE265" i="5"/>
  <c r="BE269" i="5"/>
  <c r="BE273" i="5"/>
  <c r="BE285" i="5"/>
  <c r="BE286" i="5"/>
  <c r="BE302" i="5"/>
  <c r="BE333" i="5"/>
  <c r="J118" i="5"/>
  <c r="BE125" i="5"/>
  <c r="BE129" i="5"/>
  <c r="BE137" i="5"/>
  <c r="BE161" i="5"/>
  <c r="BE185" i="5"/>
  <c r="BE205" i="5"/>
  <c r="BE294" i="5"/>
  <c r="BE298" i="5"/>
  <c r="BE349" i="5"/>
  <c r="BE350" i="5"/>
  <c r="BE165" i="5"/>
  <c r="BE169" i="5"/>
  <c r="BE197" i="5"/>
  <c r="BE209" i="5"/>
  <c r="BE221" i="5"/>
  <c r="BE233" i="5"/>
  <c r="BE249" i="5"/>
  <c r="BE257" i="5"/>
  <c r="BE261" i="5"/>
  <c r="BE133" i="5"/>
  <c r="BE149" i="5"/>
  <c r="BE153" i="5"/>
  <c r="BE157" i="5"/>
  <c r="BE201" i="5"/>
  <c r="BE225" i="5"/>
  <c r="BE229" i="5"/>
  <c r="BE241" i="5"/>
  <c r="BE253" i="5"/>
  <c r="BE277" i="5"/>
  <c r="BE281" i="5"/>
  <c r="BE290" i="5"/>
  <c r="BE317" i="5"/>
  <c r="BE323" i="5"/>
  <c r="BE343" i="5"/>
  <c r="BK1248" i="3"/>
  <c r="J1248" i="3"/>
  <c r="J107" i="3" s="1"/>
  <c r="BE129" i="4"/>
  <c r="BE133" i="4"/>
  <c r="BE137" i="4"/>
  <c r="BE153" i="4"/>
  <c r="BE157" i="4"/>
  <c r="BE209" i="4"/>
  <c r="BE221" i="4"/>
  <c r="BE225" i="4"/>
  <c r="BE229" i="4"/>
  <c r="BE233" i="4"/>
  <c r="BE273" i="4"/>
  <c r="BE293" i="4"/>
  <c r="BE329" i="4"/>
  <c r="BE333" i="4"/>
  <c r="BE337" i="4"/>
  <c r="BE349" i="4"/>
  <c r="BE377" i="4"/>
  <c r="BE381" i="4"/>
  <c r="BE397" i="4"/>
  <c r="BE405" i="4"/>
  <c r="BE433" i="4"/>
  <c r="BE453" i="4"/>
  <c r="BE469" i="4"/>
  <c r="BE473" i="4"/>
  <c r="BE477" i="4"/>
  <c r="BE481" i="4"/>
  <c r="BE485" i="4"/>
  <c r="BE493" i="4"/>
  <c r="BE509" i="4"/>
  <c r="BE513" i="4"/>
  <c r="BE517" i="4"/>
  <c r="BE537" i="4"/>
  <c r="BE541" i="4"/>
  <c r="BE581" i="4"/>
  <c r="BE593" i="4"/>
  <c r="BE597" i="4"/>
  <c r="BE609" i="4"/>
  <c r="BE613" i="4"/>
  <c r="BE629" i="4"/>
  <c r="BE649" i="4"/>
  <c r="BE661" i="4"/>
  <c r="BE665" i="4"/>
  <c r="BE697" i="4"/>
  <c r="BE705" i="4"/>
  <c r="J91" i="4"/>
  <c r="E110" i="4"/>
  <c r="J118" i="4"/>
  <c r="BE169" i="4"/>
  <c r="BE173" i="4"/>
  <c r="BE181" i="4"/>
  <c r="BE185" i="4"/>
  <c r="BE201" i="4"/>
  <c r="BE205" i="4"/>
  <c r="BE213" i="4"/>
  <c r="BE257" i="4"/>
  <c r="BE277" i="4"/>
  <c r="BE301" i="4"/>
  <c r="BE325" i="4"/>
  <c r="BE341" i="4"/>
  <c r="BE353" i="4"/>
  <c r="BE357" i="4"/>
  <c r="BE409" i="4"/>
  <c r="BE413" i="4"/>
  <c r="BE417" i="4"/>
  <c r="BE441" i="4"/>
  <c r="BE457" i="4"/>
  <c r="BE533" i="4"/>
  <c r="BE545" i="4"/>
  <c r="BE557" i="4"/>
  <c r="BE561" i="4"/>
  <c r="BE617" i="4"/>
  <c r="BE621" i="4"/>
  <c r="BE625" i="4"/>
  <c r="BE633" i="4"/>
  <c r="BE657" i="4"/>
  <c r="BE689" i="4"/>
  <c r="BE713" i="4"/>
  <c r="BE717" i="4"/>
  <c r="BE729" i="4"/>
  <c r="BE741" i="4"/>
  <c r="BE749" i="4"/>
  <c r="BE753" i="4"/>
  <c r="BE761" i="4"/>
  <c r="BE765" i="4"/>
  <c r="BE773" i="4"/>
  <c r="BE781" i="4"/>
  <c r="BE789" i="4"/>
  <c r="BE125" i="4"/>
  <c r="BE145" i="4"/>
  <c r="BE161" i="4"/>
  <c r="BE177" i="4"/>
  <c r="BE189" i="4"/>
  <c r="BE193" i="4"/>
  <c r="BE217" i="4"/>
  <c r="BE237" i="4"/>
  <c r="BE241" i="4"/>
  <c r="BE245" i="4"/>
  <c r="BE249" i="4"/>
  <c r="BE253" i="4"/>
  <c r="BE265" i="4"/>
  <c r="BE285" i="4"/>
  <c r="BE297" i="4"/>
  <c r="BE309" i="4"/>
  <c r="BE313" i="4"/>
  <c r="BE321" i="4"/>
  <c r="BE345" i="4"/>
  <c r="BE361" i="4"/>
  <c r="BE385" i="4"/>
  <c r="BE389" i="4"/>
  <c r="BE393" i="4"/>
  <c r="BE401" i="4"/>
  <c r="BE445" i="4"/>
  <c r="BE449" i="4"/>
  <c r="BE465" i="4"/>
  <c r="BE489" i="4"/>
  <c r="BE501" i="4"/>
  <c r="BE521" i="4"/>
  <c r="BE529" i="4"/>
  <c r="BE549" i="4"/>
  <c r="BE565" i="4"/>
  <c r="BE569" i="4"/>
  <c r="BE573" i="4"/>
  <c r="BE601" i="4"/>
  <c r="BE605" i="4"/>
  <c r="BE637" i="4"/>
  <c r="BE641" i="4"/>
  <c r="BE645" i="4"/>
  <c r="BE653" i="4"/>
  <c r="BE669" i="4"/>
  <c r="BE673" i="4"/>
  <c r="BE677" i="4"/>
  <c r="BE681" i="4"/>
  <c r="BE685" i="4"/>
  <c r="BE693" i="4"/>
  <c r="BE721" i="4"/>
  <c r="BE733" i="4"/>
  <c r="BE737" i="4"/>
  <c r="BE757" i="4"/>
  <c r="BE785" i="4"/>
  <c r="BE790" i="4"/>
  <c r="F94" i="4"/>
  <c r="BE141" i="4"/>
  <c r="BE149" i="4"/>
  <c r="BE165" i="4"/>
  <c r="BE197" i="4"/>
  <c r="BE261" i="4"/>
  <c r="BE269" i="4"/>
  <c r="BE281" i="4"/>
  <c r="BE289" i="4"/>
  <c r="BE305" i="4"/>
  <c r="BE317" i="4"/>
  <c r="BE365" i="4"/>
  <c r="BE369" i="4"/>
  <c r="BE373" i="4"/>
  <c r="BE421" i="4"/>
  <c r="BE425" i="4"/>
  <c r="BE429" i="4"/>
  <c r="BE437" i="4"/>
  <c r="BE461" i="4"/>
  <c r="BE497" i="4"/>
  <c r="BE505" i="4"/>
  <c r="BE525" i="4"/>
  <c r="BE553" i="4"/>
  <c r="BE577" i="4"/>
  <c r="BE585" i="4"/>
  <c r="BE589" i="4"/>
  <c r="BE701" i="4"/>
  <c r="BE709" i="4"/>
  <c r="BE725" i="4"/>
  <c r="BE745" i="4"/>
  <c r="BE769" i="4"/>
  <c r="BE777" i="4"/>
  <c r="BE791" i="4"/>
  <c r="E137" i="3"/>
  <c r="J143" i="3"/>
  <c r="J145" i="3"/>
  <c r="BE153" i="3"/>
  <c r="BE155" i="3"/>
  <c r="BE158" i="3"/>
  <c r="BE164" i="3"/>
  <c r="BE186" i="3"/>
  <c r="BE195" i="3"/>
  <c r="BE200" i="3"/>
  <c r="BE239" i="3"/>
  <c r="BE240" i="3"/>
  <c r="BE256" i="3"/>
  <c r="BE267" i="3"/>
  <c r="BE271" i="3"/>
  <c r="BE286" i="3"/>
  <c r="BE307" i="3"/>
  <c r="BE329" i="3"/>
  <c r="BE368" i="3"/>
  <c r="BE374" i="3"/>
  <c r="BE381" i="3"/>
  <c r="BE399" i="3"/>
  <c r="BE404" i="3"/>
  <c r="BE493" i="3"/>
  <c r="BE512" i="3"/>
  <c r="BE522" i="3"/>
  <c r="BE601" i="3"/>
  <c r="BE639" i="3"/>
  <c r="BE683" i="3"/>
  <c r="BE706" i="3"/>
  <c r="BE720" i="3"/>
  <c r="BE734" i="3"/>
  <c r="BE735" i="3"/>
  <c r="BE747" i="3"/>
  <c r="BE765" i="3"/>
  <c r="BE766" i="3"/>
  <c r="BE773" i="3"/>
  <c r="BE784" i="3"/>
  <c r="BE816" i="3"/>
  <c r="BE826" i="3"/>
  <c r="BE835" i="3"/>
  <c r="BE854" i="3"/>
  <c r="BE859" i="3"/>
  <c r="BE906" i="3"/>
  <c r="BE922" i="3"/>
  <c r="BE944" i="3"/>
  <c r="BE993" i="3"/>
  <c r="BE1078" i="3"/>
  <c r="BE1117" i="3"/>
  <c r="BE1153" i="3"/>
  <c r="BE1184" i="3"/>
  <c r="BE1203" i="3"/>
  <c r="BE1244" i="3"/>
  <c r="BE1245" i="3"/>
  <c r="BE1294" i="3"/>
  <c r="BE1358" i="3"/>
  <c r="BE1359" i="3"/>
  <c r="BE1360" i="3"/>
  <c r="BE1385" i="3"/>
  <c r="BE1408" i="3"/>
  <c r="BE1463" i="3"/>
  <c r="BE1491" i="3"/>
  <c r="BE1512" i="3"/>
  <c r="BE1557" i="3"/>
  <c r="BE1580" i="3"/>
  <c r="BE1609" i="3"/>
  <c r="BE1627" i="3"/>
  <c r="BE1674" i="3"/>
  <c r="BE1684" i="3"/>
  <c r="BE1687" i="3"/>
  <c r="BE1708" i="3"/>
  <c r="BE1718" i="3"/>
  <c r="BE1741" i="3"/>
  <c r="BE1752" i="3"/>
  <c r="BE1765" i="3"/>
  <c r="BE1771" i="3"/>
  <c r="BE1784" i="3"/>
  <c r="BE1802" i="3"/>
  <c r="BE1834" i="3"/>
  <c r="BE2002" i="3"/>
  <c r="BE2009" i="3"/>
  <c r="BE2015" i="3"/>
  <c r="BE2073" i="3"/>
  <c r="BE2149" i="3"/>
  <c r="BE2208" i="3"/>
  <c r="BE2211" i="3"/>
  <c r="BE2235" i="3"/>
  <c r="BE2247" i="3"/>
  <c r="BE2314" i="3"/>
  <c r="BE2384" i="3"/>
  <c r="BE2406" i="3"/>
  <c r="BE2428" i="3"/>
  <c r="BE2436" i="3"/>
  <c r="BE2497" i="3"/>
  <c r="BE2505" i="3"/>
  <c r="BE2565" i="3"/>
  <c r="BE2570" i="3"/>
  <c r="BE2576" i="3"/>
  <c r="BE2577" i="3"/>
  <c r="BE2578" i="3"/>
  <c r="BE2587" i="3"/>
  <c r="BE2592" i="3"/>
  <c r="BE2593" i="3"/>
  <c r="BE2599" i="3"/>
  <c r="BE2611" i="3"/>
  <c r="BE2626" i="3"/>
  <c r="BE2635" i="3"/>
  <c r="BE2644" i="3"/>
  <c r="BE2649" i="3"/>
  <c r="BE2662" i="3"/>
  <c r="BE2667" i="3"/>
  <c r="BE2672" i="3"/>
  <c r="BE2677" i="3"/>
  <c r="BE2689" i="3"/>
  <c r="BE2700" i="3"/>
  <c r="BE2705" i="3"/>
  <c r="BE2712" i="3"/>
  <c r="BE2718" i="3"/>
  <c r="BK152" i="2"/>
  <c r="J152" i="2" s="1"/>
  <c r="J99" i="2" s="1"/>
  <c r="F146" i="3"/>
  <c r="BE152" i="3"/>
  <c r="BE154" i="3"/>
  <c r="BE157" i="3"/>
  <c r="BE174" i="3"/>
  <c r="BE178" i="3"/>
  <c r="BE182" i="3"/>
  <c r="BE197" i="3"/>
  <c r="BE215" i="3"/>
  <c r="BE225" i="3"/>
  <c r="BE245" i="3"/>
  <c r="BE323" i="3"/>
  <c r="BE342" i="3"/>
  <c r="BE348" i="3"/>
  <c r="BE373" i="3"/>
  <c r="BE394" i="3"/>
  <c r="BE412" i="3"/>
  <c r="BE423" i="3"/>
  <c r="BE449" i="3"/>
  <c r="BE475" i="3"/>
  <c r="BE540" i="3"/>
  <c r="BE559" i="3"/>
  <c r="BE593" i="3"/>
  <c r="BE617" i="3"/>
  <c r="BE625" i="3"/>
  <c r="BE645" i="3"/>
  <c r="BE656" i="3"/>
  <c r="BE660" i="3"/>
  <c r="BE686" i="3"/>
  <c r="BE703" i="3"/>
  <c r="BE727" i="3"/>
  <c r="BE728" i="3"/>
  <c r="BE738" i="3"/>
  <c r="BE758" i="3"/>
  <c r="BE759" i="3"/>
  <c r="BE776" i="3"/>
  <c r="BE850" i="3"/>
  <c r="BE869" i="3"/>
  <c r="BE963" i="3"/>
  <c r="BE1065" i="3"/>
  <c r="BE1081" i="3"/>
  <c r="BE1093" i="3"/>
  <c r="BE1105" i="3"/>
  <c r="BE1109" i="3"/>
  <c r="BE1120" i="3"/>
  <c r="BE1147" i="3"/>
  <c r="BE1171" i="3"/>
  <c r="BE1229" i="3"/>
  <c r="BE1306" i="3"/>
  <c r="BE1311" i="3"/>
  <c r="BE1446" i="3"/>
  <c r="BE1486" i="3"/>
  <c r="BE1543" i="3"/>
  <c r="BE1617" i="3"/>
  <c r="BE1648" i="3"/>
  <c r="BE1658" i="3"/>
  <c r="BE1695" i="3"/>
  <c r="BE1742" i="3"/>
  <c r="BE1743" i="3"/>
  <c r="BE1750" i="3"/>
  <c r="BE1756" i="3"/>
  <c r="BE1766" i="3"/>
  <c r="BE1818" i="3"/>
  <c r="BE1833" i="3"/>
  <c r="BE1839" i="3"/>
  <c r="BE1879" i="3"/>
  <c r="BE1958" i="3"/>
  <c r="BE1991" i="3"/>
  <c r="BE2016" i="3"/>
  <c r="BE2057" i="3"/>
  <c r="BE2091" i="3"/>
  <c r="BE2188" i="3"/>
  <c r="BE2207" i="3"/>
  <c r="BE2209" i="3"/>
  <c r="BE2226" i="3"/>
  <c r="BE2253" i="3"/>
  <c r="BE2256" i="3"/>
  <c r="BE2257" i="3"/>
  <c r="BE2285" i="3"/>
  <c r="BE2304" i="3"/>
  <c r="BE190" i="3"/>
  <c r="BE212" i="3"/>
  <c r="BE230" i="3"/>
  <c r="BE235" i="3"/>
  <c r="BE260" i="3"/>
  <c r="BE268" i="3"/>
  <c r="BE272" i="3"/>
  <c r="BE295" i="3"/>
  <c r="BE300" i="3"/>
  <c r="BE310" i="3"/>
  <c r="BE313" i="3"/>
  <c r="BE317" i="3"/>
  <c r="BE336" i="3"/>
  <c r="BE339" i="3"/>
  <c r="BE353" i="3"/>
  <c r="BE372" i="3"/>
  <c r="BE375" i="3"/>
  <c r="BE386" i="3"/>
  <c r="BE501" i="3"/>
  <c r="BE568" i="3"/>
  <c r="BE584" i="3"/>
  <c r="BE665" i="3"/>
  <c r="BE742" i="3"/>
  <c r="BE743" i="3"/>
  <c r="BE751" i="3"/>
  <c r="BE770" i="3"/>
  <c r="BE785" i="3"/>
  <c r="BE789" i="3"/>
  <c r="BE800" i="3"/>
  <c r="BE864" i="3"/>
  <c r="BE903" i="3"/>
  <c r="BE996" i="3"/>
  <c r="BE997" i="3"/>
  <c r="BE1002" i="3"/>
  <c r="BE1006" i="3"/>
  <c r="BE1052" i="3"/>
  <c r="BE1068" i="3"/>
  <c r="BE1074" i="3"/>
  <c r="BE1083" i="3"/>
  <c r="BE1089" i="3"/>
  <c r="BE1101" i="3"/>
  <c r="BE1137" i="3"/>
  <c r="BE1144" i="3"/>
  <c r="BE1150" i="3"/>
  <c r="BE1176" i="3"/>
  <c r="BE1177" i="3"/>
  <c r="BE1195" i="3"/>
  <c r="BE1215" i="3"/>
  <c r="BE1219" i="3"/>
  <c r="BE1242" i="3"/>
  <c r="BE1270" i="3"/>
  <c r="BE1282" i="3"/>
  <c r="BE1304" i="3"/>
  <c r="BE1305" i="3"/>
  <c r="BE1325" i="3"/>
  <c r="BE1376" i="3"/>
  <c r="BE1464" i="3"/>
  <c r="BE1469" i="3"/>
  <c r="BE1511" i="3"/>
  <c r="BE1517" i="3"/>
  <c r="BE1535" i="3"/>
  <c r="BE1564" i="3"/>
  <c r="BE1570" i="3"/>
  <c r="BE1599" i="3"/>
  <c r="BE1645" i="3"/>
  <c r="BE1653" i="3"/>
  <c r="BE1690" i="3"/>
  <c r="BE1709" i="3"/>
  <c r="BE1730" i="3"/>
  <c r="BE1733" i="3"/>
  <c r="BE1734" i="3"/>
  <c r="BE1740" i="3"/>
  <c r="BE1751" i="3"/>
  <c r="BE1795" i="3"/>
  <c r="BE1840" i="3"/>
  <c r="BE1919" i="3"/>
  <c r="BE1978" i="3"/>
  <c r="BE2008" i="3"/>
  <c r="BE2022" i="3"/>
  <c r="BE2037" i="3"/>
  <c r="BE2112" i="3"/>
  <c r="BE2169" i="3"/>
  <c r="BE2210" i="3"/>
  <c r="BE2216" i="3"/>
  <c r="BE2267" i="3"/>
  <c r="BE2280" i="3"/>
  <c r="BE2296" i="3"/>
  <c r="BE2319" i="3"/>
  <c r="BE156" i="3"/>
  <c r="BE170" i="3"/>
  <c r="BE194" i="3"/>
  <c r="BE196" i="3"/>
  <c r="BE208" i="3"/>
  <c r="BE251" i="3"/>
  <c r="BE279" i="3"/>
  <c r="BE294" i="3"/>
  <c r="BE360" i="3"/>
  <c r="BE363" i="3"/>
  <c r="BE431" i="3"/>
  <c r="BE439" i="3"/>
  <c r="BE457" i="3"/>
  <c r="BE467" i="3"/>
  <c r="BE484" i="3"/>
  <c r="BE532" i="3"/>
  <c r="BE549" i="3"/>
  <c r="BE576" i="3"/>
  <c r="BE609" i="3"/>
  <c r="BE633" i="3"/>
  <c r="BE671" i="3"/>
  <c r="BE677" i="3"/>
  <c r="BE689" i="3"/>
  <c r="BE699" i="3"/>
  <c r="BE739" i="3"/>
  <c r="BE750" i="3"/>
  <c r="BE754" i="3"/>
  <c r="BE755" i="3"/>
  <c r="BE781" i="3"/>
  <c r="BE788" i="3"/>
  <c r="BE792" i="3"/>
  <c r="BE796" i="3"/>
  <c r="BE806" i="3"/>
  <c r="BE889" i="3"/>
  <c r="BE894" i="3"/>
  <c r="BE941" i="3"/>
  <c r="BE955" i="3"/>
  <c r="BE1033" i="3"/>
  <c r="BE1071" i="3"/>
  <c r="BE1077" i="3"/>
  <c r="BE1092" i="3"/>
  <c r="BE1098" i="3"/>
  <c r="BE1102" i="3"/>
  <c r="BE1110" i="3"/>
  <c r="BE1113" i="3"/>
  <c r="BE1180" i="3"/>
  <c r="BE1181" i="3"/>
  <c r="BE1187" i="3"/>
  <c r="BE1250" i="3"/>
  <c r="BE1254" i="3"/>
  <c r="BE1346" i="3"/>
  <c r="BE1365" i="3"/>
  <c r="BE1427" i="3"/>
  <c r="BE1455" i="3"/>
  <c r="BE1478" i="3"/>
  <c r="BE1485" i="3"/>
  <c r="BE1526" i="3"/>
  <c r="BE1563" i="3"/>
  <c r="BE1565" i="3"/>
  <c r="BE1590" i="3"/>
  <c r="BE1637" i="3"/>
  <c r="BE1666" i="3"/>
  <c r="BE1705" i="3"/>
  <c r="BE1739" i="3"/>
  <c r="BE1759" i="3"/>
  <c r="BE1796" i="3"/>
  <c r="BE1801" i="3"/>
  <c r="BE1803" i="3"/>
  <c r="BE1808" i="3"/>
  <c r="BE1814" i="3"/>
  <c r="BE1828" i="3"/>
  <c r="BE1856" i="3"/>
  <c r="BE1898" i="3"/>
  <c r="BE1938" i="3"/>
  <c r="BE1988" i="3"/>
  <c r="BE2001" i="3"/>
  <c r="BE2010" i="3"/>
  <c r="BE2017" i="3"/>
  <c r="BE2130" i="3"/>
  <c r="BE2204" i="3"/>
  <c r="BE2244" i="3"/>
  <c r="BE2248" i="3"/>
  <c r="BE2261" i="3"/>
  <c r="BE2278" i="3"/>
  <c r="BE2279" i="3"/>
  <c r="BE2288" i="3"/>
  <c r="BE2292" i="3"/>
  <c r="E85" i="2"/>
  <c r="J91" i="2"/>
  <c r="F94" i="2"/>
  <c r="J147" i="2"/>
  <c r="BE154" i="2"/>
  <c r="BE155" i="2"/>
  <c r="BE158" i="2"/>
  <c r="BE160" i="2"/>
  <c r="BE165" i="2"/>
  <c r="BE173" i="2"/>
  <c r="BE174" i="2"/>
  <c r="BE177" i="2"/>
  <c r="BE180" i="2"/>
  <c r="BE186" i="2"/>
  <c r="BE192" i="2"/>
  <c r="BE199" i="2"/>
  <c r="BE203" i="2"/>
  <c r="BE232" i="2"/>
  <c r="BE238" i="2"/>
  <c r="BE252" i="2"/>
  <c r="BE258" i="2"/>
  <c r="BE267" i="2"/>
  <c r="BE276" i="2"/>
  <c r="BE1454" i="2"/>
  <c r="BE1485" i="2"/>
  <c r="BE1499" i="2"/>
  <c r="BE183" i="2"/>
  <c r="BE189" i="2"/>
  <c r="BE223" i="2"/>
  <c r="BE244" i="2"/>
  <c r="BE289" i="2"/>
  <c r="BE310" i="2"/>
  <c r="BE317" i="2"/>
  <c r="BE324" i="2"/>
  <c r="BE332" i="2"/>
  <c r="BE338" i="2"/>
  <c r="BE381" i="2"/>
  <c r="BE387" i="2"/>
  <c r="BE397" i="2"/>
  <c r="BE406" i="2"/>
  <c r="BE411" i="2"/>
  <c r="BE414" i="2"/>
  <c r="BE415" i="2"/>
  <c r="BE420" i="2"/>
  <c r="BE459" i="2"/>
  <c r="BE464" i="2"/>
  <c r="BE478" i="2"/>
  <c r="BE484" i="2"/>
  <c r="BE493" i="2"/>
  <c r="BE498" i="2"/>
  <c r="BE505" i="2"/>
  <c r="BE508" i="2"/>
  <c r="BE513" i="2"/>
  <c r="BE531" i="2"/>
  <c r="BE538" i="2"/>
  <c r="BE542" i="2"/>
  <c r="BE550" i="2"/>
  <c r="BE592" i="2"/>
  <c r="BE601" i="2"/>
  <c r="BE607" i="2"/>
  <c r="BE620" i="2"/>
  <c r="BE630" i="2"/>
  <c r="BE633" i="2"/>
  <c r="BE636" i="2"/>
  <c r="BE657" i="2"/>
  <c r="BE684" i="2"/>
  <c r="BE689" i="2"/>
  <c r="BE694" i="2"/>
  <c r="BE702" i="2"/>
  <c r="BE705" i="2"/>
  <c r="BE708" i="2"/>
  <c r="BE715" i="2"/>
  <c r="BE746" i="2"/>
  <c r="BE749" i="2"/>
  <c r="BE755" i="2"/>
  <c r="BE759" i="2"/>
  <c r="BE787" i="2"/>
  <c r="BE812" i="2"/>
  <c r="BE837" i="2"/>
  <c r="BE843" i="2"/>
  <c r="BE858" i="2"/>
  <c r="BE864" i="2"/>
  <c r="BE893" i="2"/>
  <c r="BE897" i="2"/>
  <c r="BE905" i="2"/>
  <c r="BE906" i="2"/>
  <c r="BE910" i="2"/>
  <c r="BE936" i="2"/>
  <c r="BE950" i="2"/>
  <c r="BE953" i="2"/>
  <c r="BE966" i="2"/>
  <c r="BE973" i="2"/>
  <c r="BE978" i="2"/>
  <c r="BE983" i="2"/>
  <c r="BE1013" i="2"/>
  <c r="BE1014" i="2"/>
  <c r="BE1033" i="2"/>
  <c r="BE1043" i="2"/>
  <c r="BE1067" i="2"/>
  <c r="BE1086" i="2"/>
  <c r="BE1098" i="2"/>
  <c r="BE1110" i="2"/>
  <c r="BE1160" i="2"/>
  <c r="BE1176" i="2"/>
  <c r="BE1196" i="2"/>
  <c r="BE1208" i="2"/>
  <c r="BE1215" i="2"/>
  <c r="BE1221" i="2"/>
  <c r="BE1226" i="2"/>
  <c r="BE1239" i="2"/>
  <c r="BE1249" i="2"/>
  <c r="BE1265" i="2"/>
  <c r="BE1287" i="2"/>
  <c r="BE1292" i="2"/>
  <c r="BE1310" i="2"/>
  <c r="BE1316" i="2"/>
  <c r="BE1329" i="2"/>
  <c r="BE1344" i="2"/>
  <c r="BE1363" i="2"/>
  <c r="BE1375" i="2"/>
  <c r="BE1388" i="2"/>
  <c r="BE1393" i="2"/>
  <c r="BE1435" i="2"/>
  <c r="BE1445" i="2"/>
  <c r="BE1494" i="2"/>
  <c r="BE1505" i="2"/>
  <c r="BE1508" i="2"/>
  <c r="BE1513" i="2"/>
  <c r="BE1517" i="2"/>
  <c r="BE1518" i="2"/>
  <c r="BE1523" i="2"/>
  <c r="BE1535" i="2"/>
  <c r="BE1541" i="2"/>
  <c r="BE1560" i="2"/>
  <c r="BE1561" i="2"/>
  <c r="BE1574" i="2"/>
  <c r="BE1579" i="2"/>
  <c r="BE1586" i="2"/>
  <c r="BE1590" i="2"/>
  <c r="BE1594" i="2"/>
  <c r="BE1606" i="2"/>
  <c r="BE1615" i="2"/>
  <c r="BE1634" i="2"/>
  <c r="BE1661" i="2"/>
  <c r="BE1672" i="2"/>
  <c r="BE1691" i="2"/>
  <c r="BE156" i="2"/>
  <c r="BE157" i="2"/>
  <c r="BE159" i="2"/>
  <c r="BE170" i="2"/>
  <c r="BE207" i="2"/>
  <c r="BE214" i="2"/>
  <c r="BE282" i="2"/>
  <c r="BE296" i="2"/>
  <c r="BE304" i="2"/>
  <c r="BE344" i="2"/>
  <c r="BE350" i="2"/>
  <c r="BE356" i="2"/>
  <c r="BE362" i="2"/>
  <c r="BE368" i="2"/>
  <c r="BE375" i="2"/>
  <c r="BE394" i="2"/>
  <c r="BE396" i="2"/>
  <c r="BE399" i="2"/>
  <c r="BE409" i="2"/>
  <c r="BE410" i="2"/>
  <c r="BE423" i="2"/>
  <c r="BE424" i="2"/>
  <c r="BE439" i="2"/>
  <c r="BE445" i="2"/>
  <c r="BE468" i="2"/>
  <c r="BE471" i="2"/>
  <c r="BE487" i="2"/>
  <c r="BE523" i="2"/>
  <c r="BE566" i="2"/>
  <c r="BE588" i="2"/>
  <c r="BE593" i="2"/>
  <c r="BE619" i="2"/>
  <c r="BE672" i="2"/>
  <c r="BE675" i="2"/>
  <c r="BE678" i="2"/>
  <c r="BE681" i="2"/>
  <c r="BE697" i="2"/>
  <c r="BE712" i="2"/>
  <c r="BE720" i="2"/>
  <c r="BE734" i="2"/>
  <c r="BE752" i="2"/>
  <c r="BE765" i="2"/>
  <c r="BE771" i="2"/>
  <c r="BE781" i="2"/>
  <c r="BE808" i="2"/>
  <c r="BE846" i="2"/>
  <c r="BE853" i="2"/>
  <c r="BE870" i="2"/>
  <c r="BE878" i="2"/>
  <c r="BE882" i="2"/>
  <c r="BE885" i="2"/>
  <c r="BE935" i="2"/>
  <c r="BE960" i="2"/>
  <c r="BE994" i="2"/>
  <c r="BE1006" i="2"/>
  <c r="BE1022" i="2"/>
  <c r="BE1052" i="2"/>
  <c r="BE1085" i="2"/>
  <c r="BE1122" i="2"/>
  <c r="BE1134" i="2"/>
  <c r="BE1146" i="2"/>
  <c r="BE1159" i="2"/>
  <c r="BE1167" i="2"/>
  <c r="BE1171" i="2"/>
  <c r="BE1180" i="2"/>
  <c r="BE1185" i="2"/>
  <c r="BE1191" i="2"/>
  <c r="BE1203" i="2"/>
  <c r="BE1234" i="2"/>
  <c r="BE1244" i="2"/>
  <c r="BE1255" i="2"/>
  <c r="BE1258" i="2"/>
  <c r="BE1262" i="2"/>
  <c r="BE1270" i="2"/>
  <c r="BE1280" i="2"/>
  <c r="BE1284" i="2"/>
  <c r="BE1301" i="2"/>
  <c r="BE1321" i="2"/>
  <c r="BE1334" i="2"/>
  <c r="BE1348" i="2"/>
  <c r="BE1353" i="2"/>
  <c r="BE1358" i="2"/>
  <c r="BE1370" i="2"/>
  <c r="BE1383" i="2"/>
  <c r="BE1397" i="2"/>
  <c r="BE1400" i="2"/>
  <c r="BE1414" i="2"/>
  <c r="BE1420" i="2"/>
  <c r="BE1439" i="2"/>
  <c r="BE1446" i="2"/>
  <c r="BE1451" i="2"/>
  <c r="BE1459" i="2"/>
  <c r="BE1464" i="2"/>
  <c r="BE1467" i="2"/>
  <c r="BE1470" i="2"/>
  <c r="BE1473" i="2"/>
  <c r="BE1476" i="2"/>
  <c r="BE1479" i="2"/>
  <c r="BE1490" i="2"/>
  <c r="BE1530" i="2"/>
  <c r="BE1542" i="2"/>
  <c r="BE1547" i="2"/>
  <c r="BE1551" i="2"/>
  <c r="BE1555" i="2"/>
  <c r="BE1566" i="2"/>
  <c r="BE1571" i="2"/>
  <c r="BE1583" i="2"/>
  <c r="BE1601" i="2"/>
  <c r="BE1620" i="2"/>
  <c r="BE1629" i="2"/>
  <c r="BE1647" i="2"/>
  <c r="BE1667" i="2"/>
  <c r="BE1697" i="2"/>
  <c r="BE1702" i="2"/>
  <c r="F38" i="2"/>
  <c r="BC96" i="1" s="1"/>
  <c r="AS94" i="1"/>
  <c r="F37" i="3"/>
  <c r="BB97" i="1"/>
  <c r="F38" i="4"/>
  <c r="BC98" i="1" s="1"/>
  <c r="F37" i="4"/>
  <c r="BB98" i="1" s="1"/>
  <c r="F37" i="6"/>
  <c r="BB100" i="1" s="1"/>
  <c r="F38" i="6"/>
  <c r="BC100" i="1" s="1"/>
  <c r="F36" i="7"/>
  <c r="BA101" i="1" s="1"/>
  <c r="F39" i="7"/>
  <c r="BD101" i="1" s="1"/>
  <c r="F38" i="8"/>
  <c r="BC102" i="1" s="1"/>
  <c r="F37" i="8"/>
  <c r="BB102" i="1"/>
  <c r="F39" i="9"/>
  <c r="BD103" i="1" s="1"/>
  <c r="F36" i="9"/>
  <c r="BA103" i="1" s="1"/>
  <c r="J36" i="10"/>
  <c r="AW104" i="1" s="1"/>
  <c r="F39" i="10"/>
  <c r="BD104" i="1" s="1"/>
  <c r="F38" i="11"/>
  <c r="BC105" i="1" s="1"/>
  <c r="J36" i="12"/>
  <c r="AW106" i="1" s="1"/>
  <c r="F39" i="12"/>
  <c r="BD106" i="1" s="1"/>
  <c r="J36" i="13"/>
  <c r="AW107" i="1"/>
  <c r="F39" i="14"/>
  <c r="BD108" i="1" s="1"/>
  <c r="J36" i="14"/>
  <c r="AW108" i="1" s="1"/>
  <c r="F38" i="14"/>
  <c r="BC108" i="1" s="1"/>
  <c r="F36" i="15"/>
  <c r="BA109" i="1" s="1"/>
  <c r="F38" i="15"/>
  <c r="BC109" i="1" s="1"/>
  <c r="F39" i="16"/>
  <c r="BD110" i="1"/>
  <c r="F38" i="17"/>
  <c r="BC111" i="1" s="1"/>
  <c r="F38" i="18"/>
  <c r="BC112" i="1"/>
  <c r="F37" i="19"/>
  <c r="BB113" i="1" s="1"/>
  <c r="F38" i="20"/>
  <c r="BC114" i="1" s="1"/>
  <c r="F37" i="21"/>
  <c r="BB115" i="1" s="1"/>
  <c r="F38" i="21"/>
  <c r="BC115" i="1" s="1"/>
  <c r="F36" i="23"/>
  <c r="BA117" i="1" s="1"/>
  <c r="F38" i="23"/>
  <c r="BC117" i="1"/>
  <c r="F36" i="24"/>
  <c r="BA118" i="1" s="1"/>
  <c r="J36" i="25"/>
  <c r="AW119" i="1"/>
  <c r="F36" i="26"/>
  <c r="BA120" i="1" s="1"/>
  <c r="F37" i="27"/>
  <c r="BB121" i="1" s="1"/>
  <c r="F38" i="28"/>
  <c r="BC122" i="1"/>
  <c r="F37" i="28"/>
  <c r="BB122" i="1" s="1"/>
  <c r="F36" i="29"/>
  <c r="BA123" i="1"/>
  <c r="F38" i="30"/>
  <c r="BC124" i="1" s="1"/>
  <c r="F39" i="31"/>
  <c r="BD125" i="1"/>
  <c r="F37" i="32"/>
  <c r="BB126" i="1" s="1"/>
  <c r="F39" i="32"/>
  <c r="BD126" i="1"/>
  <c r="J36" i="33"/>
  <c r="AW127" i="1" s="1"/>
  <c r="J36" i="34"/>
  <c r="AW128" i="1"/>
  <c r="F37" i="35"/>
  <c r="BB129" i="1" s="1"/>
  <c r="F36" i="36"/>
  <c r="BA130" i="1"/>
  <c r="F38" i="36"/>
  <c r="BC130" i="1" s="1"/>
  <c r="J36" i="2"/>
  <c r="AW96" i="1"/>
  <c r="F36" i="3"/>
  <c r="BA97" i="1" s="1"/>
  <c r="J36" i="4"/>
  <c r="AW98" i="1"/>
  <c r="F36" i="5"/>
  <c r="BA99" i="1" s="1"/>
  <c r="F38" i="5"/>
  <c r="BC99" i="1"/>
  <c r="F39" i="6"/>
  <c r="BD100" i="1" s="1"/>
  <c r="F36" i="6"/>
  <c r="BA100" i="1"/>
  <c r="J36" i="7"/>
  <c r="AW101" i="1" s="1"/>
  <c r="F36" i="8"/>
  <c r="BA102" i="1"/>
  <c r="F38" i="9"/>
  <c r="BC103" i="1" s="1"/>
  <c r="F36" i="10"/>
  <c r="BA104" i="1"/>
  <c r="F38" i="10"/>
  <c r="BC104" i="1" s="1"/>
  <c r="F36" i="11"/>
  <c r="BA105" i="1"/>
  <c r="F36" i="12"/>
  <c r="BA106" i="1" s="1"/>
  <c r="F39" i="13"/>
  <c r="BD107" i="1"/>
  <c r="F37" i="14"/>
  <c r="BB108" i="1" s="1"/>
  <c r="F36" i="14"/>
  <c r="BA108" i="1"/>
  <c r="J36" i="15"/>
  <c r="AW109" i="1" s="1"/>
  <c r="F37" i="16"/>
  <c r="BB110" i="1"/>
  <c r="F36" i="16"/>
  <c r="BA110" i="1" s="1"/>
  <c r="F39" i="17"/>
  <c r="BD111" i="1"/>
  <c r="F37" i="18"/>
  <c r="BB112" i="1" s="1"/>
  <c r="J36" i="19"/>
  <c r="AW113" i="1"/>
  <c r="J36" i="20"/>
  <c r="AW114" i="1" s="1"/>
  <c r="J36" i="21"/>
  <c r="AW115" i="1"/>
  <c r="F36" i="22"/>
  <c r="BA116" i="1" s="1"/>
  <c r="F37" i="22"/>
  <c r="BB116" i="1"/>
  <c r="F37" i="23"/>
  <c r="BB117" i="1" s="1"/>
  <c r="F38" i="24"/>
  <c r="BC118" i="1"/>
  <c r="F39" i="25"/>
  <c r="BD119" i="1" s="1"/>
  <c r="F36" i="25"/>
  <c r="BA119" i="1"/>
  <c r="F38" i="26"/>
  <c r="BC120" i="1" s="1"/>
  <c r="J36" i="27"/>
  <c r="AW121" i="1"/>
  <c r="J36" i="28"/>
  <c r="AW122" i="1" s="1"/>
  <c r="J36" i="29"/>
  <c r="AW123" i="1"/>
  <c r="F38" i="29"/>
  <c r="BC123" i="1" s="1"/>
  <c r="J36" i="30"/>
  <c r="AW124" i="1"/>
  <c r="J36" i="31"/>
  <c r="AW125" i="1" s="1"/>
  <c r="F38" i="31"/>
  <c r="BC125" i="1"/>
  <c r="F38" i="32"/>
  <c r="BC126" i="1" s="1"/>
  <c r="F36" i="33"/>
  <c r="BA127" i="1"/>
  <c r="F37" i="33"/>
  <c r="BB127" i="1" s="1"/>
  <c r="F39" i="34"/>
  <c r="BD128" i="1"/>
  <c r="F38" i="34"/>
  <c r="BC128" i="1" s="1"/>
  <c r="J36" i="35"/>
  <c r="AW129" i="1"/>
  <c r="J36" i="36"/>
  <c r="AW130" i="1" s="1"/>
  <c r="F36" i="2"/>
  <c r="BA96" i="1"/>
  <c r="F37" i="2"/>
  <c r="BB96" i="1" s="1"/>
  <c r="F39" i="3"/>
  <c r="BD97" i="1"/>
  <c r="F38" i="3"/>
  <c r="BC97" i="1" s="1"/>
  <c r="F39" i="8"/>
  <c r="BD102" i="1"/>
  <c r="F37" i="9"/>
  <c r="BB103" i="1" s="1"/>
  <c r="F36" i="13"/>
  <c r="BA107" i="1"/>
  <c r="F37" i="13"/>
  <c r="BB107" i="1" s="1"/>
  <c r="F39" i="15"/>
  <c r="BD109" i="1"/>
  <c r="J36" i="16"/>
  <c r="AW110" i="1" s="1"/>
  <c r="J36" i="17"/>
  <c r="AW111" i="1"/>
  <c r="J36" i="18"/>
  <c r="AW112" i="1" s="1"/>
  <c r="F39" i="19"/>
  <c r="BD113" i="1"/>
  <c r="F36" i="20"/>
  <c r="BA114" i="1" s="1"/>
  <c r="F39" i="20"/>
  <c r="BD114" i="1"/>
  <c r="J36" i="22"/>
  <c r="AW116" i="1" s="1"/>
  <c r="F38" i="22"/>
  <c r="BC116" i="1"/>
  <c r="F39" i="23"/>
  <c r="BD117" i="1" s="1"/>
  <c r="F37" i="24"/>
  <c r="BB118" i="1"/>
  <c r="F39" i="24"/>
  <c r="BD118" i="1" s="1"/>
  <c r="F38" i="25"/>
  <c r="BC119" i="1"/>
  <c r="F39" i="26"/>
  <c r="BD120" i="1" s="1"/>
  <c r="J36" i="26"/>
  <c r="AW120" i="1"/>
  <c r="F36" i="27"/>
  <c r="BA121" i="1" s="1"/>
  <c r="F38" i="27"/>
  <c r="BC121" i="1"/>
  <c r="F39" i="29"/>
  <c r="BD123" i="1" s="1"/>
  <c r="F36" i="30"/>
  <c r="BA124" i="1"/>
  <c r="F36" i="31"/>
  <c r="BA125" i="1" s="1"/>
  <c r="F37" i="31"/>
  <c r="BB125" i="1"/>
  <c r="J36" i="32"/>
  <c r="AW126" i="1" s="1"/>
  <c r="F39" i="33"/>
  <c r="BD127" i="1"/>
  <c r="F36" i="34"/>
  <c r="BA128" i="1" s="1"/>
  <c r="F36" i="35"/>
  <c r="BA129" i="1"/>
  <c r="F38" i="35"/>
  <c r="BC129" i="1" s="1"/>
  <c r="F39" i="2"/>
  <c r="BD96" i="1"/>
  <c r="J36" i="3"/>
  <c r="AW97" i="1" s="1"/>
  <c r="F39" i="4"/>
  <c r="BD98" i="1"/>
  <c r="F36" i="4"/>
  <c r="BA98" i="1" s="1"/>
  <c r="F39" i="5"/>
  <c r="BD99" i="1"/>
  <c r="J36" i="5"/>
  <c r="AW99" i="1" s="1"/>
  <c r="F37" i="5"/>
  <c r="BB99" i="1"/>
  <c r="J36" i="6"/>
  <c r="AW100" i="1" s="1"/>
  <c r="F37" i="7"/>
  <c r="BB101" i="1"/>
  <c r="F38" i="7"/>
  <c r="BC101" i="1" s="1"/>
  <c r="J36" i="8"/>
  <c r="AW102" i="1"/>
  <c r="J36" i="9"/>
  <c r="AW103" i="1" s="1"/>
  <c r="F37" i="10"/>
  <c r="BB104" i="1"/>
  <c r="F37" i="11"/>
  <c r="BB105" i="1" s="1"/>
  <c r="J36" i="11"/>
  <c r="AW105" i="1"/>
  <c r="F39" i="11"/>
  <c r="BD105" i="1" s="1"/>
  <c r="F38" i="12"/>
  <c r="BC106" i="1"/>
  <c r="F37" i="12"/>
  <c r="BB106" i="1" s="1"/>
  <c r="F38" i="13"/>
  <c r="BC107" i="1"/>
  <c r="F37" i="15"/>
  <c r="BB109" i="1" s="1"/>
  <c r="F38" i="16"/>
  <c r="BC110" i="1"/>
  <c r="F37" i="17"/>
  <c r="BB111" i="1" s="1"/>
  <c r="F36" i="17"/>
  <c r="BA111" i="1"/>
  <c r="F36" i="18"/>
  <c r="BA112" i="1" s="1"/>
  <c r="F39" i="18"/>
  <c r="BD112" i="1"/>
  <c r="F36" i="19"/>
  <c r="BA113" i="1" s="1"/>
  <c r="F38" i="19"/>
  <c r="BC113" i="1"/>
  <c r="F37" i="20"/>
  <c r="BB114" i="1" s="1"/>
  <c r="F36" i="21"/>
  <c r="BA115" i="1"/>
  <c r="F39" i="21"/>
  <c r="BD115" i="1" s="1"/>
  <c r="F39" i="22"/>
  <c r="BD116" i="1"/>
  <c r="J36" i="23"/>
  <c r="AW117" i="1" s="1"/>
  <c r="J36" i="24"/>
  <c r="AW118" i="1"/>
  <c r="F37" i="25"/>
  <c r="BB119" i="1" s="1"/>
  <c r="F37" i="26"/>
  <c r="BB120" i="1"/>
  <c r="F39" i="27"/>
  <c r="BD121" i="1" s="1"/>
  <c r="F39" i="28"/>
  <c r="BD122" i="1"/>
  <c r="F36" i="28"/>
  <c r="BA122" i="1" s="1"/>
  <c r="F37" i="29"/>
  <c r="BB123" i="1"/>
  <c r="F39" i="30"/>
  <c r="BD124" i="1" s="1"/>
  <c r="F37" i="30"/>
  <c r="BB124" i="1"/>
  <c r="F36" i="32"/>
  <c r="BA126" i="1" s="1"/>
  <c r="F38" i="33"/>
  <c r="BC127" i="1"/>
  <c r="F37" i="34"/>
  <c r="BB128" i="1" s="1"/>
  <c r="F39" i="35"/>
  <c r="BD129" i="1"/>
  <c r="F37" i="36"/>
  <c r="BB130" i="1" s="1"/>
  <c r="F39" i="36"/>
  <c r="BD130" i="1"/>
  <c r="J340" i="34" l="1"/>
  <c r="J102" i="34" s="1"/>
  <c r="T127" i="23"/>
  <c r="T126" i="23" s="1"/>
  <c r="R127" i="22"/>
  <c r="R126" i="22"/>
  <c r="P126" i="26"/>
  <c r="P125" i="26"/>
  <c r="AU120" i="1"/>
  <c r="P128" i="24"/>
  <c r="AU118" i="1" s="1"/>
  <c r="P129" i="20"/>
  <c r="P128" i="20"/>
  <c r="AU114" i="1"/>
  <c r="R127" i="19"/>
  <c r="R126" i="19"/>
  <c r="P128" i="17"/>
  <c r="P127" i="17"/>
  <c r="AU111" i="1" s="1"/>
  <c r="T133" i="11"/>
  <c r="T132" i="11"/>
  <c r="T126" i="34"/>
  <c r="T125" i="34" s="1"/>
  <c r="P206" i="30"/>
  <c r="P129" i="15"/>
  <c r="P128" i="15"/>
  <c r="AU109" i="1" s="1"/>
  <c r="R128" i="12"/>
  <c r="R127" i="12"/>
  <c r="T1248" i="3"/>
  <c r="P150" i="3"/>
  <c r="P1165" i="2"/>
  <c r="T126" i="26"/>
  <c r="T125" i="26"/>
  <c r="T129" i="21"/>
  <c r="T128" i="21"/>
  <c r="T124" i="14"/>
  <c r="T123" i="14"/>
  <c r="P124" i="14"/>
  <c r="P123" i="14"/>
  <c r="AU108" i="1"/>
  <c r="T130" i="10"/>
  <c r="T2597" i="3"/>
  <c r="R206" i="30"/>
  <c r="P126" i="13"/>
  <c r="P125" i="13"/>
  <c r="AU107" i="1" s="1"/>
  <c r="T127" i="18"/>
  <c r="T126" i="18"/>
  <c r="P128" i="16"/>
  <c r="P127" i="16" s="1"/>
  <c r="AU110" i="1" s="1"/>
  <c r="T150" i="3"/>
  <c r="P127" i="23"/>
  <c r="P126" i="23" s="1"/>
  <c r="AU117" i="1" s="1"/>
  <c r="BK127" i="19"/>
  <c r="J127" i="19"/>
  <c r="J99" i="19" s="1"/>
  <c r="P127" i="18"/>
  <c r="P126" i="18"/>
  <c r="AU112" i="1"/>
  <c r="BK126" i="13"/>
  <c r="J126" i="13"/>
  <c r="J99" i="13"/>
  <c r="R136" i="30"/>
  <c r="R135" i="30" s="1"/>
  <c r="BK130" i="10"/>
  <c r="J130" i="10"/>
  <c r="J99" i="10"/>
  <c r="R127" i="35"/>
  <c r="R126" i="35"/>
  <c r="R128" i="16"/>
  <c r="R127" i="16"/>
  <c r="R130" i="10"/>
  <c r="P127" i="35"/>
  <c r="P126" i="35"/>
  <c r="AU129" i="1"/>
  <c r="T126" i="33"/>
  <c r="T125" i="33"/>
  <c r="BK124" i="31"/>
  <c r="J124" i="31"/>
  <c r="J99" i="31" s="1"/>
  <c r="P136" i="30"/>
  <c r="P135" i="30"/>
  <c r="AU124" i="1"/>
  <c r="P128" i="25"/>
  <c r="AU119" i="1"/>
  <c r="T128" i="17"/>
  <c r="T127" i="17"/>
  <c r="R216" i="11"/>
  <c r="R2597" i="3"/>
  <c r="P127" i="19"/>
  <c r="P126" i="19"/>
  <c r="AU113" i="1" s="1"/>
  <c r="T199" i="10"/>
  <c r="T1165" i="2"/>
  <c r="BK127" i="23"/>
  <c r="J127" i="23" s="1"/>
  <c r="J99" i="23" s="1"/>
  <c r="T126" i="13"/>
  <c r="T125" i="13"/>
  <c r="P128" i="12"/>
  <c r="P127" i="12"/>
  <c r="AU106" i="1"/>
  <c r="R307" i="11"/>
  <c r="R1248" i="3"/>
  <c r="R1165" i="2"/>
  <c r="P126" i="34"/>
  <c r="P125" i="34"/>
  <c r="AU128" i="1" s="1"/>
  <c r="T136" i="30"/>
  <c r="T135" i="30"/>
  <c r="P127" i="22"/>
  <c r="P126" i="22" s="1"/>
  <c r="AU116" i="1" s="1"/>
  <c r="T129" i="15"/>
  <c r="T128" i="15"/>
  <c r="R150" i="3"/>
  <c r="R149" i="3" s="1"/>
  <c r="T128" i="24"/>
  <c r="T127" i="22"/>
  <c r="T126" i="22" s="1"/>
  <c r="P129" i="21"/>
  <c r="P128" i="21"/>
  <c r="AU115" i="1"/>
  <c r="R133" i="11"/>
  <c r="R199" i="10"/>
  <c r="P130" i="10"/>
  <c r="P129" i="10" s="1"/>
  <c r="AU104" i="1" s="1"/>
  <c r="P1248" i="3"/>
  <c r="T152" i="2"/>
  <c r="T151" i="2" s="1"/>
  <c r="R152" i="2"/>
  <c r="R151" i="2"/>
  <c r="T125" i="27"/>
  <c r="T124" i="27" s="1"/>
  <c r="T129" i="25"/>
  <c r="T128" i="25"/>
  <c r="R128" i="17"/>
  <c r="R127" i="17" s="1"/>
  <c r="R129" i="15"/>
  <c r="R128" i="15"/>
  <c r="R126" i="13"/>
  <c r="R125" i="13" s="1"/>
  <c r="T128" i="12"/>
  <c r="T127" i="12"/>
  <c r="P199" i="10"/>
  <c r="P152" i="2"/>
  <c r="P151" i="2" s="1"/>
  <c r="AU96" i="1" s="1"/>
  <c r="BK127" i="18"/>
  <c r="J127" i="18"/>
  <c r="J99" i="18" s="1"/>
  <c r="BK123" i="29"/>
  <c r="J123" i="29"/>
  <c r="J99" i="29"/>
  <c r="BK1165" i="2"/>
  <c r="J1165" i="2" s="1"/>
  <c r="J106" i="2" s="1"/>
  <c r="BK1695" i="2"/>
  <c r="J1695" i="2" s="1"/>
  <c r="J128" i="2" s="1"/>
  <c r="BK150" i="3"/>
  <c r="J150" i="3"/>
  <c r="J99" i="3" s="1"/>
  <c r="BK307" i="11"/>
  <c r="J307" i="11"/>
  <c r="J108" i="11"/>
  <c r="BK129" i="20"/>
  <c r="J129" i="20" s="1"/>
  <c r="J99" i="20" s="1"/>
  <c r="BK166" i="24"/>
  <c r="J166" i="24" s="1"/>
  <c r="J104" i="24" s="1"/>
  <c r="BK129" i="25"/>
  <c r="J129" i="25"/>
  <c r="J99" i="25" s="1"/>
  <c r="BK2597" i="3"/>
  <c r="J2597" i="3"/>
  <c r="J125" i="3"/>
  <c r="BK133" i="11"/>
  <c r="J133" i="11" s="1"/>
  <c r="J99" i="11" s="1"/>
  <c r="BK129" i="15"/>
  <c r="J129" i="15" s="1"/>
  <c r="J99" i="15" s="1"/>
  <c r="BK160" i="19"/>
  <c r="J160" i="19"/>
  <c r="J103" i="19" s="1"/>
  <c r="BK129" i="24"/>
  <c r="J129" i="24"/>
  <c r="J99" i="24" s="1"/>
  <c r="BK123" i="28"/>
  <c r="J123" i="28" s="1"/>
  <c r="J99" i="28" s="1"/>
  <c r="BK126" i="33"/>
  <c r="J126" i="33" s="1"/>
  <c r="J99" i="33" s="1"/>
  <c r="BK127" i="35"/>
  <c r="J127" i="35" s="1"/>
  <c r="J99" i="35" s="1"/>
  <c r="BK121" i="36"/>
  <c r="J121" i="36"/>
  <c r="J98" i="36" s="1"/>
  <c r="BK123" i="4"/>
  <c r="J123" i="4" s="1"/>
  <c r="J99" i="4" s="1"/>
  <c r="BK124" i="14"/>
  <c r="J124" i="14" s="1"/>
  <c r="J99" i="14" s="1"/>
  <c r="BK128" i="16"/>
  <c r="J128" i="16" s="1"/>
  <c r="J99" i="16" s="1"/>
  <c r="BK128" i="17"/>
  <c r="J128" i="17"/>
  <c r="J99" i="17" s="1"/>
  <c r="BK127" i="22"/>
  <c r="J127" i="22" s="1"/>
  <c r="J99" i="22" s="1"/>
  <c r="BK166" i="25"/>
  <c r="J166" i="25" s="1"/>
  <c r="J104" i="25" s="1"/>
  <c r="BK206" i="30"/>
  <c r="J206" i="30" s="1"/>
  <c r="J106" i="30" s="1"/>
  <c r="J126" i="34"/>
  <c r="J99" i="34"/>
  <c r="BK123" i="32"/>
  <c r="J123" i="32" s="1"/>
  <c r="J32" i="32" s="1"/>
  <c r="AG126" i="1" s="1"/>
  <c r="J136" i="30"/>
  <c r="J99" i="30"/>
  <c r="J125" i="27"/>
  <c r="J99" i="27" s="1"/>
  <c r="BK125" i="26"/>
  <c r="J125" i="26"/>
  <c r="J98" i="26" s="1"/>
  <c r="J129" i="21"/>
  <c r="J99" i="21" s="1"/>
  <c r="BK127" i="12"/>
  <c r="J127" i="12" s="1"/>
  <c r="J98" i="12" s="1"/>
  <c r="J216" i="11"/>
  <c r="J105" i="11"/>
  <c r="BK129" i="10"/>
  <c r="J129" i="10" s="1"/>
  <c r="J32" i="10" s="1"/>
  <c r="AG104" i="1" s="1"/>
  <c r="BK122" i="9"/>
  <c r="J122" i="9"/>
  <c r="J32" i="9" s="1"/>
  <c r="AG103" i="1" s="1"/>
  <c r="BK122" i="8"/>
  <c r="J122" i="8" s="1"/>
  <c r="J98" i="8" s="1"/>
  <c r="BK122" i="7"/>
  <c r="J122" i="7" s="1"/>
  <c r="J98" i="7" s="1"/>
  <c r="BK122" i="6"/>
  <c r="J122" i="6"/>
  <c r="J98" i="6" s="1"/>
  <c r="BK122" i="5"/>
  <c r="J122" i="5" s="1"/>
  <c r="J32" i="5" s="1"/>
  <c r="AG99" i="1" s="1"/>
  <c r="BK149" i="3"/>
  <c r="J149" i="3" s="1"/>
  <c r="J32" i="3" s="1"/>
  <c r="AG97" i="1" s="1"/>
  <c r="J35" i="3"/>
  <c r="AV97" i="1" s="1"/>
  <c r="AT97" i="1" s="1"/>
  <c r="J35" i="8"/>
  <c r="AV102" i="1"/>
  <c r="AT102" i="1" s="1"/>
  <c r="J35" i="10"/>
  <c r="AV104" i="1" s="1"/>
  <c r="AT104" i="1" s="1"/>
  <c r="J35" i="13"/>
  <c r="AV107" i="1"/>
  <c r="AT107" i="1" s="1"/>
  <c r="F35" i="15"/>
  <c r="AZ109" i="1"/>
  <c r="J35" i="18"/>
  <c r="AV112" i="1" s="1"/>
  <c r="AT112" i="1" s="1"/>
  <c r="J35" i="21"/>
  <c r="AV115" i="1"/>
  <c r="AT115" i="1" s="1"/>
  <c r="F35" i="21"/>
  <c r="AZ115" i="1"/>
  <c r="J32" i="21"/>
  <c r="AG115" i="1" s="1"/>
  <c r="F35" i="22"/>
  <c r="AZ116" i="1"/>
  <c r="J35" i="24"/>
  <c r="AV118" i="1" s="1"/>
  <c r="AT118" i="1" s="1"/>
  <c r="J35" i="26"/>
  <c r="AV120" i="1"/>
  <c r="AT120" i="1" s="1"/>
  <c r="J35" i="31"/>
  <c r="AV125" i="1"/>
  <c r="AT125" i="1"/>
  <c r="F35" i="31"/>
  <c r="AZ125" i="1"/>
  <c r="J35" i="33"/>
  <c r="AV127" i="1"/>
  <c r="AT127" i="1"/>
  <c r="J32" i="34"/>
  <c r="AG128" i="1" s="1"/>
  <c r="J35" i="35"/>
  <c r="AV129" i="1"/>
  <c r="AT129" i="1"/>
  <c r="BA95" i="1"/>
  <c r="AW95" i="1"/>
  <c r="F35" i="2"/>
  <c r="AZ96" i="1"/>
  <c r="F35" i="4"/>
  <c r="AZ98" i="1" s="1"/>
  <c r="J35" i="4"/>
  <c r="AV98" i="1" s="1"/>
  <c r="AT98" i="1" s="1"/>
  <c r="F35" i="5"/>
  <c r="AZ99" i="1" s="1"/>
  <c r="J35" i="5"/>
  <c r="AV99" i="1"/>
  <c r="AT99" i="1"/>
  <c r="J35" i="6"/>
  <c r="AV100" i="1"/>
  <c r="AT100" i="1" s="1"/>
  <c r="F35" i="6"/>
  <c r="AZ100" i="1"/>
  <c r="J35" i="7"/>
  <c r="AV101" i="1" s="1"/>
  <c r="AT101" i="1" s="1"/>
  <c r="F35" i="9"/>
  <c r="AZ103" i="1"/>
  <c r="J35" i="11"/>
  <c r="AV105" i="1"/>
  <c r="AT105" i="1" s="1"/>
  <c r="F35" i="11"/>
  <c r="AZ105" i="1"/>
  <c r="F35" i="12"/>
  <c r="AZ106" i="1" s="1"/>
  <c r="F35" i="13"/>
  <c r="AZ107" i="1"/>
  <c r="F35" i="14"/>
  <c r="AZ108" i="1" s="1"/>
  <c r="J35" i="15"/>
  <c r="AV109" i="1"/>
  <c r="AT109" i="1"/>
  <c r="J35" i="17"/>
  <c r="AV111" i="1"/>
  <c r="AT111" i="1"/>
  <c r="F35" i="18"/>
  <c r="AZ112" i="1" s="1"/>
  <c r="F35" i="19"/>
  <c r="AZ113" i="1"/>
  <c r="J35" i="20"/>
  <c r="AV114" i="1" s="1"/>
  <c r="AT114" i="1" s="1"/>
  <c r="J35" i="22"/>
  <c r="AV116" i="1"/>
  <c r="AT116" i="1" s="1"/>
  <c r="F35" i="23"/>
  <c r="AZ117" i="1"/>
  <c r="F35" i="25"/>
  <c r="AZ119" i="1" s="1"/>
  <c r="F35" i="26"/>
  <c r="AZ120" i="1"/>
  <c r="F35" i="30"/>
  <c r="AZ124" i="1" s="1"/>
  <c r="J35" i="32"/>
  <c r="AV126" i="1"/>
  <c r="AT126" i="1"/>
  <c r="J35" i="34"/>
  <c r="AV128" i="1"/>
  <c r="AT128" i="1"/>
  <c r="F35" i="36"/>
  <c r="AZ130" i="1" s="1"/>
  <c r="J35" i="36"/>
  <c r="AV130" i="1"/>
  <c r="AT130" i="1"/>
  <c r="BC95" i="1"/>
  <c r="AY95" i="1"/>
  <c r="BD95" i="1"/>
  <c r="BD94" i="1"/>
  <c r="W33" i="1" s="1"/>
  <c r="J35" i="2"/>
  <c r="AV96" i="1"/>
  <c r="AT96" i="1"/>
  <c r="F35" i="3"/>
  <c r="AZ97" i="1"/>
  <c r="F35" i="7"/>
  <c r="AZ101" i="1"/>
  <c r="F35" i="8"/>
  <c r="AZ102" i="1"/>
  <c r="J35" i="9"/>
  <c r="AV103" i="1"/>
  <c r="AT103" i="1" s="1"/>
  <c r="F35" i="10"/>
  <c r="AZ104" i="1"/>
  <c r="J35" i="12"/>
  <c r="AV106" i="1" s="1"/>
  <c r="AT106" i="1" s="1"/>
  <c r="J35" i="14"/>
  <c r="AV108" i="1"/>
  <c r="AT108" i="1" s="1"/>
  <c r="J35" i="16"/>
  <c r="AV110" i="1"/>
  <c r="AT110" i="1"/>
  <c r="F35" i="16"/>
  <c r="AZ110" i="1"/>
  <c r="F35" i="17"/>
  <c r="AZ111" i="1"/>
  <c r="J35" i="19"/>
  <c r="AV113" i="1"/>
  <c r="AT113" i="1"/>
  <c r="F35" i="20"/>
  <c r="AZ114" i="1" s="1"/>
  <c r="J35" i="23"/>
  <c r="AV117" i="1"/>
  <c r="AT117" i="1"/>
  <c r="F35" i="24"/>
  <c r="AZ118" i="1"/>
  <c r="J35" i="25"/>
  <c r="AV119" i="1"/>
  <c r="AT119" i="1" s="1"/>
  <c r="J35" i="27"/>
  <c r="AV121" i="1"/>
  <c r="AT121" i="1"/>
  <c r="F35" i="27"/>
  <c r="AZ121" i="1"/>
  <c r="J32" i="27"/>
  <c r="AG121" i="1"/>
  <c r="J35" i="28"/>
  <c r="AV122" i="1"/>
  <c r="AT122" i="1"/>
  <c r="F35" i="28"/>
  <c r="AZ122" i="1" s="1"/>
  <c r="J35" i="29"/>
  <c r="AV123" i="1"/>
  <c r="AT123" i="1"/>
  <c r="F35" i="29"/>
  <c r="AZ123" i="1"/>
  <c r="J35" i="30"/>
  <c r="AV124" i="1"/>
  <c r="AT124" i="1" s="1"/>
  <c r="F35" i="32"/>
  <c r="AZ126" i="1"/>
  <c r="F35" i="33"/>
  <c r="AZ127" i="1" s="1"/>
  <c r="F35" i="34"/>
  <c r="AZ128" i="1"/>
  <c r="F35" i="35"/>
  <c r="AZ129" i="1" s="1"/>
  <c r="BB95" i="1"/>
  <c r="AX95" i="1"/>
  <c r="BK151" i="2" l="1"/>
  <c r="J151" i="2" s="1"/>
  <c r="J98" i="2" s="1"/>
  <c r="T129" i="10"/>
  <c r="T149" i="3"/>
  <c r="R132" i="11"/>
  <c r="R129" i="10"/>
  <c r="P149" i="3"/>
  <c r="AU97" i="1"/>
  <c r="BK125" i="13"/>
  <c r="J125" i="13" s="1"/>
  <c r="J98" i="13" s="1"/>
  <c r="BK128" i="15"/>
  <c r="J128" i="15"/>
  <c r="BK126" i="23"/>
  <c r="J126" i="23" s="1"/>
  <c r="J32" i="23" s="1"/>
  <c r="AG117" i="1" s="1"/>
  <c r="BK127" i="17"/>
  <c r="J127" i="17"/>
  <c r="J98" i="17" s="1"/>
  <c r="BK128" i="25"/>
  <c r="J128" i="25"/>
  <c r="J98" i="25"/>
  <c r="BK126" i="22"/>
  <c r="J126" i="22" s="1"/>
  <c r="J98" i="22" s="1"/>
  <c r="BK135" i="30"/>
  <c r="J135" i="30" s="1"/>
  <c r="J98" i="30" s="1"/>
  <c r="BK126" i="35"/>
  <c r="J126" i="35"/>
  <c r="J98" i="35" s="1"/>
  <c r="BK122" i="28"/>
  <c r="J122" i="28"/>
  <c r="BK128" i="24"/>
  <c r="J128" i="24" s="1"/>
  <c r="J32" i="24" s="1"/>
  <c r="AG118" i="1" s="1"/>
  <c r="BK126" i="19"/>
  <c r="J126" i="19"/>
  <c r="J98" i="19"/>
  <c r="BK123" i="31"/>
  <c r="J123" i="31" s="1"/>
  <c r="J98" i="31" s="1"/>
  <c r="BK122" i="29"/>
  <c r="J122" i="29" s="1"/>
  <c r="J32" i="29" s="1"/>
  <c r="AG123" i="1" s="1"/>
  <c r="BK125" i="33"/>
  <c r="J125" i="33" s="1"/>
  <c r="J32" i="33" s="1"/>
  <c r="AG127" i="1" s="1"/>
  <c r="BK122" i="4"/>
  <c r="J122" i="4" s="1"/>
  <c r="J98" i="4" s="1"/>
  <c r="BK123" i="14"/>
  <c r="J123" i="14"/>
  <c r="BK127" i="16"/>
  <c r="J127" i="16" s="1"/>
  <c r="J32" i="16" s="1"/>
  <c r="AG110" i="1" s="1"/>
  <c r="BK126" i="18"/>
  <c r="J126" i="18"/>
  <c r="BK128" i="20"/>
  <c r="J128" i="20" s="1"/>
  <c r="J98" i="20" s="1"/>
  <c r="BK132" i="11"/>
  <c r="J132" i="11" s="1"/>
  <c r="J98" i="11" s="1"/>
  <c r="AN128" i="1"/>
  <c r="J41" i="34"/>
  <c r="AN126" i="1"/>
  <c r="J98" i="32"/>
  <c r="J41" i="32"/>
  <c r="AN121" i="1"/>
  <c r="J41" i="27"/>
  <c r="AN115" i="1"/>
  <c r="J41" i="21"/>
  <c r="AN104" i="1"/>
  <c r="J98" i="10"/>
  <c r="AN103" i="1"/>
  <c r="J98" i="9"/>
  <c r="J41" i="10"/>
  <c r="J41" i="9"/>
  <c r="AN99" i="1"/>
  <c r="J98" i="5"/>
  <c r="J41" i="5"/>
  <c r="AN97" i="1"/>
  <c r="J98" i="3"/>
  <c r="J41" i="3"/>
  <c r="AU95" i="1"/>
  <c r="AU94" i="1"/>
  <c r="J32" i="28"/>
  <c r="AG122" i="1"/>
  <c r="J32" i="14"/>
  <c r="AG108" i="1"/>
  <c r="J32" i="7"/>
  <c r="AG101" i="1" s="1"/>
  <c r="AN101" i="1" s="1"/>
  <c r="J32" i="26"/>
  <c r="AG120" i="1" s="1"/>
  <c r="AN120" i="1" s="1"/>
  <c r="BB94" i="1"/>
  <c r="AX94" i="1"/>
  <c r="J32" i="15"/>
  <c r="AG109" i="1" s="1"/>
  <c r="J32" i="6"/>
  <c r="AG100" i="1" s="1"/>
  <c r="AN100" i="1" s="1"/>
  <c r="J32" i="12"/>
  <c r="AG106" i="1" s="1"/>
  <c r="AN106" i="1" s="1"/>
  <c r="BA94" i="1"/>
  <c r="W30" i="1"/>
  <c r="J32" i="36"/>
  <c r="AG130" i="1" s="1"/>
  <c r="J32" i="18"/>
  <c r="AG112" i="1"/>
  <c r="J32" i="2"/>
  <c r="AG96" i="1" s="1"/>
  <c r="J32" i="8"/>
  <c r="AG102" i="1"/>
  <c r="AN102" i="1" s="1"/>
  <c r="BC94" i="1"/>
  <c r="W32" i="1"/>
  <c r="AZ95" i="1"/>
  <c r="AV95" i="1" s="1"/>
  <c r="AT95" i="1" s="1"/>
  <c r="J41" i="33" l="1"/>
  <c r="J41" i="15"/>
  <c r="J41" i="29"/>
  <c r="J41" i="24"/>
  <c r="J41" i="23"/>
  <c r="J41" i="18"/>
  <c r="J41" i="14"/>
  <c r="J41" i="16"/>
  <c r="J41" i="36"/>
  <c r="J41" i="28"/>
  <c r="J98" i="14"/>
  <c r="J98" i="28"/>
  <c r="J98" i="18"/>
  <c r="J98" i="15"/>
  <c r="J98" i="29"/>
  <c r="J98" i="33"/>
  <c r="J98" i="16"/>
  <c r="J98" i="23"/>
  <c r="J98" i="24"/>
  <c r="J41" i="26"/>
  <c r="J41" i="12"/>
  <c r="J41" i="8"/>
  <c r="J41" i="7"/>
  <c r="J41" i="6"/>
  <c r="J41" i="2"/>
  <c r="AN96" i="1"/>
  <c r="AN112" i="1"/>
  <c r="AN118" i="1"/>
  <c r="AN127" i="1"/>
  <c r="AN109" i="1"/>
  <c r="AN130" i="1"/>
  <c r="AN108" i="1"/>
  <c r="AN110" i="1"/>
  <c r="AN117" i="1"/>
  <c r="AN122" i="1"/>
  <c r="AN123" i="1"/>
  <c r="J32" i="22"/>
  <c r="AG116" i="1"/>
  <c r="J32" i="11"/>
  <c r="AG105" i="1"/>
  <c r="AN105" i="1" s="1"/>
  <c r="J32" i="20"/>
  <c r="AG114" i="1"/>
  <c r="J32" i="35"/>
  <c r="AG129" i="1" s="1"/>
  <c r="AN129" i="1" s="1"/>
  <c r="J32" i="25"/>
  <c r="AG119" i="1"/>
  <c r="AZ94" i="1"/>
  <c r="W29" i="1"/>
  <c r="J32" i="13"/>
  <c r="AG107" i="1"/>
  <c r="AN107" i="1" s="1"/>
  <c r="J32" i="4"/>
  <c r="AG98" i="1"/>
  <c r="J32" i="30"/>
  <c r="AG124" i="1" s="1"/>
  <c r="AN124" i="1" s="1"/>
  <c r="J32" i="17"/>
  <c r="AG111" i="1"/>
  <c r="AN111" i="1" s="1"/>
  <c r="J32" i="31"/>
  <c r="AG125" i="1"/>
  <c r="AN125" i="1"/>
  <c r="J32" i="19"/>
  <c r="AG113" i="1"/>
  <c r="AN113" i="1"/>
  <c r="AY94" i="1"/>
  <c r="AW94" i="1"/>
  <c r="AK30" i="1"/>
  <c r="W31" i="1"/>
  <c r="J41" i="11" l="1"/>
  <c r="J41" i="13"/>
  <c r="J41" i="4"/>
  <c r="J41" i="30"/>
  <c r="J41" i="31"/>
  <c r="J41" i="20"/>
  <c r="J41" i="19"/>
  <c r="J41" i="25"/>
  <c r="J41" i="22"/>
  <c r="J41" i="35"/>
  <c r="J41" i="17"/>
  <c r="AN98" i="1"/>
  <c r="AN114" i="1"/>
  <c r="AN116" i="1"/>
  <c r="AN119" i="1"/>
  <c r="AG95" i="1"/>
  <c r="AG94" i="1" s="1"/>
  <c r="AK26" i="1" s="1"/>
  <c r="AK35" i="1" s="1"/>
  <c r="AV94" i="1"/>
  <c r="AK29" i="1"/>
  <c r="AN95" i="1" l="1"/>
  <c r="AT94" i="1"/>
  <c r="AN94" i="1"/>
</calcChain>
</file>

<file path=xl/sharedStrings.xml><?xml version="1.0" encoding="utf-8"?>
<sst xmlns="http://schemas.openxmlformats.org/spreadsheetml/2006/main" count="115875" uniqueCount="8883">
  <si>
    <t>Export Komplet</t>
  </si>
  <si>
    <t/>
  </si>
  <si>
    <t>2.0</t>
  </si>
  <si>
    <t>False</t>
  </si>
  <si>
    <t>{02307d9c-8236-4b79-b7bf-27758951c793}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</si>
  <si>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</si>
  <si>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</si>
  <si>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</si>
  <si>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</si>
  <si>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</si>
  <si>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</si>
  <si>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</si>
  <si>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</si>
  <si>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</si>
  <si>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TO-570-DPS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</si>
  <si>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</si>
  <si>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</si>
  <si>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ZU - rekonstrukce objektu Klatovská 51/ Chodské náměstí 1</t>
  </si>
  <si>
    <t>KSO:</t>
  </si>
  <si>
    <t>CC-CZ:</t>
  </si>
  <si>
    <t>Místo:</t>
  </si>
  <si>
    <t>Plzeň</t>
  </si>
  <si>
    <t>Datum:</t>
  </si>
  <si>
    <t>17. 11. 2022</t>
  </si>
  <si>
    <t>Zadavatel:</t>
  </si>
  <si>
    <t>IČ:</t>
  </si>
  <si>
    <t>49777513</t>
  </si>
  <si>
    <t>Západočeská univerzita v Plzni</t>
  </si>
  <si>
    <t>DIČ:</t>
  </si>
  <si>
    <t>CZ49777513</t>
  </si>
  <si>
    <t>Uchazeč:</t>
  </si>
  <si>
    <t>Projektant:</t>
  </si>
  <si>
    <t xml:space="preserve"> </t>
  </si>
  <si>
    <t>True</t>
  </si>
  <si>
    <t>Zpracovatel:</t>
  </si>
  <si>
    <t>29414075</t>
  </si>
  <si>
    <t>BAUING KV, s.r.o.</t>
  </si>
  <si>
    <t>CZ29414075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</si>
  <si>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</si>
  <si>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</si>
  <si>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</si>
  <si>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</si>
  <si>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</si>
  <si>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</si>
  <si>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</si>
  <si>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</si>
  <si>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</si>
  <si>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</si>
  <si>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</si>
  <si>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</si>
  <si>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</si>
  <si>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</si>
  <si>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</si>
  <si>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</si>
  <si>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</si>
  <si>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</si>
  <si>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</si>
  <si>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</si>
  <si>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</si>
  <si>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</si>
  <si>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</si>
  <si>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</si>
  <si>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</si>
  <si>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</si>
  <si>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</si>
  <si>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</si>
  <si>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</si>
  <si>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</si>
  <si>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</si>
  <si>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</si>
  <si>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</si>
  <si>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</si>
  <si>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</si>
  <si>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</si>
  <si>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</si>
  <si>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</si>
  <si>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</si>
  <si>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</si>
  <si>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</si>
  <si>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</si>
  <si>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</si>
  <si>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</si>
  <si>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</si>
  <si>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</si>
  <si>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Rekonstrukce objektu - Chodské náměstí 1</t>
  </si>
  <si>
    <t>STA</t>
  </si>
  <si>
    <t>1</t>
  </si>
  <si>
    <t>{0d7f6276-32d4-4589-9bce-65184ec43735}</t>
  </si>
  <si>
    <t>2</t>
  </si>
  <si>
    <t>/</t>
  </si>
  <si>
    <t>Objekt1</t>
  </si>
  <si>
    <t>SO D.1.1.ASŘ Bourací práce</t>
  </si>
  <si>
    <t>Soupis</t>
  </si>
  <si>
    <t>{7f9b37f8-6953-40d8-af6c-f1f498fd89a4}</t>
  </si>
  <si>
    <t>Objekt2</t>
  </si>
  <si>
    <t>SO D.1.1.ASŘ Nový stav</t>
  </si>
  <si>
    <t>{1e9e57e0-0b6e-4dd8-b636-29d2f71773b2}</t>
  </si>
  <si>
    <t>Objekt3</t>
  </si>
  <si>
    <t>SO D.1.1.c.01.Výpis dveří</t>
  </si>
  <si>
    <t>{a2691523-8c4c-4bdd-b220-827e181aec77}</t>
  </si>
  <si>
    <t>Objekt4</t>
  </si>
  <si>
    <t>SO D.1.1.c.02.Výpis oken</t>
  </si>
  <si>
    <t>{5a8c97eb-8051-4c75-b277-037112115e8e}</t>
  </si>
  <si>
    <t>Objekt5</t>
  </si>
  <si>
    <t>SO D.1.1.c.04.Výp.truh.výrobk</t>
  </si>
  <si>
    <t>{4043a532-ecf2-4a49-9045-bfc9053a1ff8}</t>
  </si>
  <si>
    <t>Objekt6</t>
  </si>
  <si>
    <t>SO D.1.1.c.05.Výp.zámeč. výrob</t>
  </si>
  <si>
    <t>{6f5d99ab-b886-4063-b444-7b614760da24}</t>
  </si>
  <si>
    <t>Objekt7</t>
  </si>
  <si>
    <t>SO D.1.1.c.06.Výp.klemp.výrob</t>
  </si>
  <si>
    <t>{6aee7b25-e1b4-4283-a8c8-b03980df544f}</t>
  </si>
  <si>
    <t>Objekt8</t>
  </si>
  <si>
    <t>SO D.1.1.c.07.Výp.ostatn.výrob</t>
  </si>
  <si>
    <t>{c2a9f7ce-5108-455a-a8ea-a3f837e607c6}</t>
  </si>
  <si>
    <t>Objekt9</t>
  </si>
  <si>
    <t>SO D.1.4.1. ZTI</t>
  </si>
  <si>
    <t>{f8d44259-a348-4cda-88b3-effeff824522}</t>
  </si>
  <si>
    <t>Objekt10</t>
  </si>
  <si>
    <t>SO D.1.4.2. PLYN</t>
  </si>
  <si>
    <t>{8965230e-7652-44db-a07c-4c218576c4d5}</t>
  </si>
  <si>
    <t>Objekt11</t>
  </si>
  <si>
    <t>SO D.1.4.3.Vzduchotechnika</t>
  </si>
  <si>
    <t>{084846c0-62c9-4a49-b485-838fb111dd8b}</t>
  </si>
  <si>
    <t>Objekt12</t>
  </si>
  <si>
    <t>SO D.1.4.4.Vytápění</t>
  </si>
  <si>
    <t>{d205af54-d4de-4588-a1c0-3faf0d6020ab}</t>
  </si>
  <si>
    <t>Objekt13</t>
  </si>
  <si>
    <t>SO D.1.4.5.Chlazení</t>
  </si>
  <si>
    <t>{a468c03b-788d-4f74-9878-79fb3d3caab6}</t>
  </si>
  <si>
    <t>Objekt14</t>
  </si>
  <si>
    <t>SO D.1.4.7. Silnoproud</t>
  </si>
  <si>
    <t>{4b95b850-43a3-4f02-b426-ba444105661c}</t>
  </si>
  <si>
    <t>Objekt15</t>
  </si>
  <si>
    <t>SO D.1.4.6.MaR</t>
  </si>
  <si>
    <t>{97490281-5b0f-4ce8-b72a-92ab0131a048}</t>
  </si>
  <si>
    <t>Objekt16</t>
  </si>
  <si>
    <t>SO D.1.4.8.El.Komunikace</t>
  </si>
  <si>
    <t>{2d599e9c-43ad-4b7b-bb06-bf59826014d1}</t>
  </si>
  <si>
    <t>Objekt17</t>
  </si>
  <si>
    <t>SO D.1.4.1.b.08.Areál.vodovod</t>
  </si>
  <si>
    <t>{2d79a721-3530-4e1f-8543-171c0810ea9f}</t>
  </si>
  <si>
    <t>Objekt18</t>
  </si>
  <si>
    <t>SO D.1.4.1.b.10.Závlah.systém</t>
  </si>
  <si>
    <t>{aad2c52d-4e2d-4c08-89b2-f9cacb16cae5}</t>
  </si>
  <si>
    <t>Objekt19</t>
  </si>
  <si>
    <t>SO D.1.4.1.b.17.Areál.kanal.I.</t>
  </si>
  <si>
    <t>{6d846dd4-6ea8-4eff-9a52-97e31751ea78}</t>
  </si>
  <si>
    <t>Objekt20</t>
  </si>
  <si>
    <t>SO D.1.4.1.b.17.Areál.kanal.II.</t>
  </si>
  <si>
    <t>{453176b1-1a8e-4282-b96b-ca68d2ac4f99}</t>
  </si>
  <si>
    <t>Objekt21</t>
  </si>
  <si>
    <t>SO D.1.4.1.b.19.Akumul.nádrž</t>
  </si>
  <si>
    <t>{6150b104-d232-4282-ba3a-142d3e13fde2}</t>
  </si>
  <si>
    <t>Objekt22</t>
  </si>
  <si>
    <t>SO D.1.4.1.b.20.Retenční nádrž</t>
  </si>
  <si>
    <t>{d67787e9-5a9c-4d97-a9b3-8317b8dd9269}</t>
  </si>
  <si>
    <t>Objekt23</t>
  </si>
  <si>
    <t>SO D.1.4.7.b.12.Ar.el.silnoprou</t>
  </si>
  <si>
    <t>{0117434e-4375-450b-a92b-8be9238c77ba}</t>
  </si>
  <si>
    <t>Objekt24</t>
  </si>
  <si>
    <t>SO D.1.4.8.b.15.Ar.el.-el.komun</t>
  </si>
  <si>
    <t>{2ca77080-a284-4f33-887a-52730dbc10d7}</t>
  </si>
  <si>
    <t>Objekt25</t>
  </si>
  <si>
    <t>SO D.1.4.10.1.Sad.úpravy I.</t>
  </si>
  <si>
    <t>{c2bfce24-a8e9-46de-9ac9-fc14cf07190c}</t>
  </si>
  <si>
    <t>Objekt26</t>
  </si>
  <si>
    <t>SO D.1.4.10.1.Sad.úpravy II.</t>
  </si>
  <si>
    <t>{7a47717a-62b6-4a5d-8738-87488b59e4ff}</t>
  </si>
  <si>
    <t>Objekt27</t>
  </si>
  <si>
    <t>SO D.1.4.10.1.Venk.vybavení I.</t>
  </si>
  <si>
    <t>{a0493e5a-f4a8-4d49-b1c7-11add4446358}</t>
  </si>
  <si>
    <t>Objekt28</t>
  </si>
  <si>
    <t>SO D.1.4.10.1.Venk.vybavení II.</t>
  </si>
  <si>
    <t>{4ac55254-0fbb-4622-9736-becd0c75fa79}</t>
  </si>
  <si>
    <t>Objekt29</t>
  </si>
  <si>
    <t>SO D.1.4.10.1.Skleník I.</t>
  </si>
  <si>
    <t>{a12dcfee-4784-4c7c-9c98-35861fd1c8df}</t>
  </si>
  <si>
    <t>Objekt30</t>
  </si>
  <si>
    <t>SO D.1.4.10.1.Oplocení-Dvůr I.</t>
  </si>
  <si>
    <t>{0a52d0a1-e6e0-4952-946a-c4a9a771b93c}</t>
  </si>
  <si>
    <t>Objekt31</t>
  </si>
  <si>
    <t>SO D.1.4.10.1.Oplocení-Dvůr II.</t>
  </si>
  <si>
    <t>{f1be7e1c-9b39-4f3b-9632-cd846f55c03b}</t>
  </si>
  <si>
    <t>Objekt32</t>
  </si>
  <si>
    <t>SO D.2.1.Technol.výdeje jídel</t>
  </si>
  <si>
    <t>{f129647c-e281-4817-86ec-f3bb41c9e8e5}</t>
  </si>
  <si>
    <t>Objekt33</t>
  </si>
  <si>
    <t>SO ZPaK mimo areál-Dvůr I.</t>
  </si>
  <si>
    <t>{a1d8c0e7-2272-44eb-9f9c-e5c2bd52e172}</t>
  </si>
  <si>
    <t>Objekt34</t>
  </si>
  <si>
    <t>SO ZPaK Dvůr-ul.Stehlíkova II.</t>
  </si>
  <si>
    <t>{70243710-0eca-4110-89c0-a18fd5292da3}</t>
  </si>
  <si>
    <t>Objekt35</t>
  </si>
  <si>
    <t>VRN_01_CH</t>
  </si>
  <si>
    <t>{ac4b5917-325b-4737-a422-da9d0298988a}</t>
  </si>
  <si>
    <t>KRYCÍ LIST SOUPISU PRACÍ</t>
  </si>
  <si>
    <t>Objekt:</t>
  </si>
  <si>
    <t>01 - Rekonstrukce objektu - Chodské náměstí 1</t>
  </si>
  <si>
    <t>Soupis:</t>
  </si>
  <si>
    <t>Objekt1 - SO D.1.1.ASŘ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</si>
  <si>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</si>
  <si>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</si>
  <si>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</si>
  <si>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</si>
  <si>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</si>
  <si>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</si>
  <si>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</si>
  <si>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</si>
  <si>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</si>
  <si>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</si>
  <si>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</si>
  <si>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</si>
  <si>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</si>
  <si>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</si>
  <si>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</si>
  <si>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</si>
  <si>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</si>
  <si>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</si>
  <si>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</si>
  <si>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</si>
  <si>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potrubí</t>
  </si>
  <si>
    <t xml:space="preserve">    741 - Elektromontážní práce</t>
  </si>
  <si>
    <t xml:space="preserve">    750 - Chlazení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</si>
  <si>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</si>
  <si>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</si>
  <si>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</si>
  <si>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</si>
  <si>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</si>
  <si>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</si>
  <si>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</si>
  <si>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</si>
  <si>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</si>
  <si>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</si>
  <si>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787 - Zasklívání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</si>
  <si>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</si>
  <si>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</si>
  <si>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</si>
  <si>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</si>
  <si>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</si>
  <si>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</si>
  <si>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</si>
  <si>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</si>
  <si>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</si>
  <si>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</si>
  <si>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</si>
  <si>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</si>
  <si>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</si>
  <si>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</si>
  <si>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</si>
  <si>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</si>
  <si>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</si>
  <si>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</si>
  <si>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</si>
  <si>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</si>
  <si>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115101201 001</t>
  </si>
  <si>
    <t>Čerpání vody na dopravní výšku do 10 m průměrný přítok do 500 l/min</t>
  </si>
  <si>
    <t>hod</t>
  </si>
  <si>
    <t>4</t>
  </si>
  <si>
    <t>115101301 001</t>
  </si>
  <si>
    <t>Pohotovost čerpací soupravy pro dopravní výšku do 10 m přítok do 500 l/min</t>
  </si>
  <si>
    <t>den</t>
  </si>
  <si>
    <t>3</t>
  </si>
  <si>
    <t>119001402 001</t>
  </si>
  <si>
    <t>Dočasné zajištění potrubí ocelového nebo litinového DN do 500 mm</t>
  </si>
  <si>
    <t>m</t>
  </si>
  <si>
    <t>6</t>
  </si>
  <si>
    <t>119001406 001</t>
  </si>
  <si>
    <t>Dočasné zajištění potrubí z PE DN do 500 mm</t>
  </si>
  <si>
    <t>8</t>
  </si>
  <si>
    <t>5</t>
  </si>
  <si>
    <t>119001412 001</t>
  </si>
  <si>
    <t>Dočasné zajištění potrubí betonového, ŽB nebo kameninového DN do 500 mm</t>
  </si>
  <si>
    <t>10</t>
  </si>
  <si>
    <t>119001423 001</t>
  </si>
  <si>
    <t>Dočasné zajištění kabelů a kabelových tratí z více než 6 volně ložených kabelů</t>
  </si>
  <si>
    <t>12</t>
  </si>
  <si>
    <t>7</t>
  </si>
  <si>
    <t>132212331 001</t>
  </si>
  <si>
    <t>Hloubení rýh š do 2000 mm v soudržných horninách třídy těžitelnosti I, skupiny 3 ručně, včetně naložení výkopku</t>
  </si>
  <si>
    <t>m3</t>
  </si>
  <si>
    <t>14</t>
  </si>
  <si>
    <t>VV</t>
  </si>
  <si>
    <t xml:space="preserve">" 50% v hornině tř. 3. " </t>
  </si>
  <si>
    <t xml:space="preserve">" Hloubení rýh pro dodatečnou izolaci " </t>
  </si>
  <si>
    <t>(36,8+39,4+39,7+17,2+1,1+10,1+3,7+6,1+13,2+6,1+3,7+3,4+1,1+9,6+1,28+17,4+2,7+28,8)*3,2*0,50</t>
  </si>
  <si>
    <t>Součet</t>
  </si>
  <si>
    <t>132312211 001</t>
  </si>
  <si>
    <t>Hloubení rýh š do 2000 mm v soudržných horninách třídy těžitelnosti II, skupiny 4 ručně, včetně naložení výkopku</t>
  </si>
  <si>
    <t>16</t>
  </si>
  <si>
    <t xml:space="preserve">" 50% v hornině tř. 4. " </t>
  </si>
  <si>
    <t>9</t>
  </si>
  <si>
    <t>139001101 001</t>
  </si>
  <si>
    <t>Příplatek za ztížení vykopávky v blízkosti podzemního vedení</t>
  </si>
  <si>
    <t>18</t>
  </si>
  <si>
    <t>" Příplatek 30 % " (386,21+386,21)*0,30</t>
  </si>
  <si>
    <t>139711111 001</t>
  </si>
  <si>
    <t>Vykopávky v uzavřených prostorech v hornině třídy těžitelnosti I, skupiny 1 až 3 ručně</t>
  </si>
  <si>
    <t>20</t>
  </si>
  <si>
    <t>11</t>
  </si>
  <si>
    <t>162211201 001</t>
  </si>
  <si>
    <t>Vodorovné přemístění do 10 m nošením výkopku z horniny třídy těžitelnosti I, skupiny 1 až 3</t>
  </si>
  <si>
    <t>22</t>
  </si>
  <si>
    <t>" Přesun zeminy z objektu ven. " 325,52-10,19</t>
  </si>
  <si>
    <t>162211209 001</t>
  </si>
  <si>
    <t>Příplatek k vodorovnému přemístění nošením ZKD 10 m nošení výkopku z horniny třídy těžitelnosti I, skupiny 1 až 3</t>
  </si>
  <si>
    <t>24</t>
  </si>
  <si>
    <t>" Přesun zeminy z objektu ven - vzdálenost max. 50,0m. " 315,332*4</t>
  </si>
  <si>
    <t>13</t>
  </si>
  <si>
    <t>162351103 171</t>
  </si>
  <si>
    <t>Vodorovné přemístění do 500 m výkopku/sypaniny z horniny třídy těžitelnosti I, skupiny 1 až 3</t>
  </si>
  <si>
    <t>26</t>
  </si>
  <si>
    <t>" Uložení zeminy na mezideponii " 386,21+386,21+325,52-10,19</t>
  </si>
  <si>
    <t>162351123 171</t>
  </si>
  <si>
    <t>Vodorovné přemístění do 500 m výkopku/sypaniny z hornin třídy těžitelnosti II, skupiny 4 a 5</t>
  </si>
  <si>
    <t>28</t>
  </si>
  <si>
    <t>" Uložení zeminy na mezideponii " 1087,75</t>
  </si>
  <si>
    <t>167111101 001</t>
  </si>
  <si>
    <t>Nakládání výkopku z hornin třídy těžitelnosti I, skupiny 1 až 3 do 100 m3 ručně</t>
  </si>
  <si>
    <t>30</t>
  </si>
  <si>
    <t>" Nakládání z vnitřních vykopávek. " 315,33</t>
  </si>
  <si>
    <t>171251201 001</t>
  </si>
  <si>
    <t>Uložení sypaniny na skládky nebo meziskládky</t>
  </si>
  <si>
    <t>32</t>
  </si>
  <si>
    <t>" Uložení zeminy z výkopů na meziskládku. " 1087,75</t>
  </si>
  <si>
    <t>17</t>
  </si>
  <si>
    <t>174151101 001</t>
  </si>
  <si>
    <t>Zásyp jam, šachet rýh nebo kolem objektů sypaninou se zhutněním</t>
  </si>
  <si>
    <t>34</t>
  </si>
  <si>
    <t xml:space="preserve">" Zpětný zásyp vhodnou zeminou po dodatečné hydroizolaci - 50% zemina "  </t>
  </si>
  <si>
    <t>(36,8+39,4+39,7+17,2)*3,2*0,5</t>
  </si>
  <si>
    <t>(1,1+10,1+3,7+6,1+13,2+6,1+3,7+3,4+1,1+9,6+1,28+17,4+2,7+28,8)*3,2*0,50</t>
  </si>
  <si>
    <t xml:space="preserve">" Zpětný zásyp vhodnou zeminou po dodatečné hydroizolaci - 50% štěrk "  </t>
  </si>
  <si>
    <t>174151102 001</t>
  </si>
  <si>
    <t>Zásyp v uzavřených prostorech sypaninou se zhutněním</t>
  </si>
  <si>
    <t>36</t>
  </si>
  <si>
    <t xml:space="preserve">" Zpětný zásyp vhodnou zeminou po realizaci VZT kanálu - zemina z výkopů "  </t>
  </si>
  <si>
    <t>(5,3*2+3,3*2+2,3*2)*((1,1*0,85)/2)</t>
  </si>
  <si>
    <t>19</t>
  </si>
  <si>
    <t>58343930 583</t>
  </si>
  <si>
    <t>kamenivo drcené hrubé frakce 16-32</t>
  </si>
  <si>
    <t>t</t>
  </si>
  <si>
    <t>38</t>
  </si>
  <si>
    <t>" Zásyp po dodatečné hydroizolaci - štěrk " 386,21*2,0</t>
  </si>
  <si>
    <t>Svislé a kompletní konstrukce</t>
  </si>
  <si>
    <t>333999001 SPC 333</t>
  </si>
  <si>
    <t>D+M Ocelový překlad s valcovanými nosníky, 2x L č. 50 dl. 1,2m - Specifikace dle PD - P38</t>
  </si>
  <si>
    <t>kus</t>
  </si>
  <si>
    <t>40</t>
  </si>
  <si>
    <t>" Oc prof včetně maltového lože, spojení nos při spodním povrchu pás ocelí a jejich vzájemného svař. "</t>
  </si>
  <si>
    <t>" V ceně povrch úprava nos zákl syntetickým nátěrem v min. tloušťce 80 µm, zřízení bed, odstranění bed."</t>
  </si>
  <si>
    <t xml:space="preserve">" V ceně přesun hmot " </t>
  </si>
  <si>
    <t>" Překlad 1.NP. " 2</t>
  </si>
  <si>
    <t>" Překlad 2.NP. " 1</t>
  </si>
  <si>
    <t>333999002 SPC 333</t>
  </si>
  <si>
    <t>D+M Ocelový překlad s valcovanými nosníky, 2x L č. 50 dl. 1,3m - Specifikace dle PD - P39</t>
  </si>
  <si>
    <t>42</t>
  </si>
  <si>
    <t>" Překlad 1.PP. " 2</t>
  </si>
  <si>
    <t>" Překlad 1.NP. " 7</t>
  </si>
  <si>
    <t>" Překlad 2.NP. " 12</t>
  </si>
  <si>
    <t>" Překlad 3.NP. " 11</t>
  </si>
  <si>
    <t>333999003 SPC 333</t>
  </si>
  <si>
    <t>D+M Ocelový překlad s valcovanými nosníky, 2x L č. 50 dl. 1,4m - Specifikace dle PD - P40</t>
  </si>
  <si>
    <t>44</t>
  </si>
  <si>
    <t>" Překlad 2.NP. " 2</t>
  </si>
  <si>
    <t>" Překlad 3.NP. " 2</t>
  </si>
  <si>
    <t>23</t>
  </si>
  <si>
    <t>333999004 SPC 333</t>
  </si>
  <si>
    <t>D+M Ocelový překlad s valcovanými nosníky, 2x L č. 50 dl. 1,5m - Specifikace dle PD - P41</t>
  </si>
  <si>
    <t>46</t>
  </si>
  <si>
    <t>" Překlad 1.PP. " 1</t>
  </si>
  <si>
    <t>33399901 SPC 333</t>
  </si>
  <si>
    <t>D+M Ocelový překlad s valcovanými nosníky, 1x I č. 80 dl. 0,65m - Specifikace dle PD - P06</t>
  </si>
  <si>
    <t>48</t>
  </si>
  <si>
    <t>" Překlad 3.NP. " 1</t>
  </si>
  <si>
    <t>25</t>
  </si>
  <si>
    <t>33399902 SPC 333</t>
  </si>
  <si>
    <t>D+M Ocelový překlad s valcovanými nosníky, 1x I č. 80 dl. 0,8m - Specifikace dle PD - P05</t>
  </si>
  <si>
    <t>50</t>
  </si>
  <si>
    <t>" Překlad 1.NP. " 6</t>
  </si>
  <si>
    <t>" Překlad 2.NP. " 4</t>
  </si>
  <si>
    <t>" Překlad 3.NP. " 4</t>
  </si>
  <si>
    <t>33399903 SPC 333</t>
  </si>
  <si>
    <t>D+M Ocelový překlad s valcovanými nosníky, 2x I č. 100 dl. 0,9m - Specifikace dle PD - P03</t>
  </si>
  <si>
    <t>52</t>
  </si>
  <si>
    <t>" Překlad 1.NP. " 1</t>
  </si>
  <si>
    <t>27</t>
  </si>
  <si>
    <t>33399904 SPC 333</t>
  </si>
  <si>
    <t>D+M Ocelový překlad s valcovanými nosníky, 2x I č. 100 dl. 1,0m - Specifikace dle PD - P01</t>
  </si>
  <si>
    <t>54</t>
  </si>
  <si>
    <t>33399905 SPC 333</t>
  </si>
  <si>
    <t>D+M Ocelový překlad s valcovanými nosníky, 2x I č. 100 dl. 1,1m - Specifikace dle PD - P02</t>
  </si>
  <si>
    <t>56</t>
  </si>
  <si>
    <t>29</t>
  </si>
  <si>
    <t>33399906 SPC 333</t>
  </si>
  <si>
    <t>D+M Ocelový překlad s valcovanými nosníky, 2x I č. 100 dl. 1,3m - Specifikace dle PD - P04</t>
  </si>
  <si>
    <t>58</t>
  </si>
  <si>
    <t>33399907 SPC 333</t>
  </si>
  <si>
    <t>D+M Ocelový překlad s valcovanými nosníky, 2x I č. 120, dl. 1,3m - Specifikace dle PD - P11</t>
  </si>
  <si>
    <t>60</t>
  </si>
  <si>
    <t>31</t>
  </si>
  <si>
    <t>33399908 SPC 333</t>
  </si>
  <si>
    <t>D+M Ocelový překlad s valcovanými nosníky, 2x I č. 120, dl. 1,4m - Specifikace dle PD - P22</t>
  </si>
  <si>
    <t>62</t>
  </si>
  <si>
    <t>33399909 SPC 333</t>
  </si>
  <si>
    <t>D+M Ocelový překlad s valcovanými nosníky, 2x I č. 120, dl. 1,6m - Specifikace dle PD - P21</t>
  </si>
  <si>
    <t>64</t>
  </si>
  <si>
    <t>33</t>
  </si>
  <si>
    <t>33399910 SPC 333</t>
  </si>
  <si>
    <t>D+M Ocelový překlad s valcovanými nosníky, 2x I č. 120, dl. 2,05m - Specifikace dle PD - P19</t>
  </si>
  <si>
    <t>66</t>
  </si>
  <si>
    <t>33399911 SPC 333</t>
  </si>
  <si>
    <t>D+M Ocelový překlad s valcovanými nosníky, 3x I č. 120, dl. 1,2m - Specifikace dle PD - P18</t>
  </si>
  <si>
    <t>68</t>
  </si>
  <si>
    <t>35</t>
  </si>
  <si>
    <t>33399912 SPC 333</t>
  </si>
  <si>
    <t>D+M Ocelový překlad s valcovanými nosníky, 3x I č. 120, dl. 1,6m - Specifikace dle PD - P17</t>
  </si>
  <si>
    <t>70</t>
  </si>
  <si>
    <t>" Překlad 4.NP. " 1</t>
  </si>
  <si>
    <t>33399913 SPC 333</t>
  </si>
  <si>
    <t>D+M Ocelový překlad s valcovanými nosníky, 4x I č. 120, dl. 1,2m - Specifikace dle PD - P16</t>
  </si>
  <si>
    <t>72</t>
  </si>
  <si>
    <t>37</t>
  </si>
  <si>
    <t>33399914 SPC 333</t>
  </si>
  <si>
    <t>D+M Ocelový překlad s valcovanými nosníky, 4x I č. 120, dl. 1,6m - Specifikace dle PD - P13</t>
  </si>
  <si>
    <t>74</t>
  </si>
  <si>
    <t>33399915 SPC 333</t>
  </si>
  <si>
    <t>D+M Ocelový překlad s valcovanými nosníky, 2x I č. 140, dl. 2,1m - Specifikace dle PD - P15</t>
  </si>
  <si>
    <t>76</t>
  </si>
  <si>
    <t>39</t>
  </si>
  <si>
    <t>33399916 SPC 333</t>
  </si>
  <si>
    <t>D+M Ocelový překlad s valcovanými nosníky, 3x I č. 140, dl. 1,8m - Specifikace dle PD - P10</t>
  </si>
  <si>
    <t>78</t>
  </si>
  <si>
    <t>33399917 SPC 333</t>
  </si>
  <si>
    <t>D+M Ocelový překlad s valcovanými nosníky, 4x I č. 140, dl. 1,6m - Specifikace dle PD - P09</t>
  </si>
  <si>
    <t>80</t>
  </si>
  <si>
    <t>41</t>
  </si>
  <si>
    <t>33399918 SPC 333</t>
  </si>
  <si>
    <t>D+M Ocelový překlad s valcovanými nosníky, 4x I č. 140, dl. 1,7m - Specifikace dle PD - P08</t>
  </si>
  <si>
    <t>82</t>
  </si>
  <si>
    <t>33399919 SPC 333</t>
  </si>
  <si>
    <t>D+M Ocelový překlad s valcovanými nosníky, 4x I č. 140, dl. 1,8m - Specifikace dle PD - P14</t>
  </si>
  <si>
    <t>84</t>
  </si>
  <si>
    <t>43</t>
  </si>
  <si>
    <t>33399920 SPC 333</t>
  </si>
  <si>
    <t>D+M Ocelový překlad s valcovanými nosníky, 4x I č. 140, dl. 1,9m - Specifikace dle PD - P23</t>
  </si>
  <si>
    <t>86</t>
  </si>
  <si>
    <t>33399921 SPC 333</t>
  </si>
  <si>
    <t>D+M Ocelový překlad s valcovanými nosníky, 4x I č. 140, dl. 2,2m - Specifikace dle PD - P07</t>
  </si>
  <si>
    <t>88</t>
  </si>
  <si>
    <t>45</t>
  </si>
  <si>
    <t>33399922 SPC 333</t>
  </si>
  <si>
    <t>D+M Ocelový překlad s valcovanými nosníky, 2x I č. 200, dl. 3,1m - Specifikace dle PD - P24</t>
  </si>
  <si>
    <t>90</t>
  </si>
  <si>
    <t>33399923 SPC 333</t>
  </si>
  <si>
    <t>D+M Ocelový překlad s valcovanými nosníky, 4x I č. 280, dl. 3,4m - Specifikace dle PD - P12</t>
  </si>
  <si>
    <t>92</t>
  </si>
  <si>
    <t>Vodorovné konstrukce</t>
  </si>
  <si>
    <t>47</t>
  </si>
  <si>
    <t>417321515 411</t>
  </si>
  <si>
    <t>Ztužující pásy a věnce ze ŽB tř. C 25/30-XC1</t>
  </si>
  <si>
    <t>94</t>
  </si>
  <si>
    <t>Úpravy povrchu, podlahy, osazení</t>
  </si>
  <si>
    <t>619991011 001</t>
  </si>
  <si>
    <t>Obalení konstrukcí a prvků fólií přilepenou lepící páskou</t>
  </si>
  <si>
    <t>m2</t>
  </si>
  <si>
    <t>96</t>
  </si>
  <si>
    <t>49</t>
  </si>
  <si>
    <t>619996145 011</t>
  </si>
  <si>
    <t>Ochrana konstrukcí nebo samostatných prvků obalením geotextilií</t>
  </si>
  <si>
    <t>98</t>
  </si>
  <si>
    <t>Ostatní konstrukce a práce-bourání</t>
  </si>
  <si>
    <t>941111122 003</t>
  </si>
  <si>
    <t>Montáž lešení řadového trubkového lehkého s podlahami zatížení do 200 kg/m2 š do 1,2 m v do 25 m</t>
  </si>
  <si>
    <t>100</t>
  </si>
  <si>
    <t xml:space="preserve">" Venk leš vč ochran zábr, podlah zarážek, závětr, zakr prvků a konstrukcí proti znečištění a poškození." </t>
  </si>
  <si>
    <t>" Venkovní lešení " (36,6+1,0+39,0+1,0+39,6+1,0+17,05+1,0+1,05+1,0+10,4)*(18,73+0,7)</t>
  </si>
  <si>
    <t>(4,0+6,1+1,0+12,9+2,0+6,1+1,0+3,9+3,6+1,05+1,0+9,25+2,0+1,3+1,0+1,9+17,45)*(18,73+0,7)</t>
  </si>
  <si>
    <t>(1,0+15,6+2,0+20,1+1,0)*(18,73+0,7)</t>
  </si>
  <si>
    <t>"POZN.: Lešení slouží i pro práce v části nový stav. "</t>
  </si>
  <si>
    <t>51</t>
  </si>
  <si>
    <t>941111222 003</t>
  </si>
  <si>
    <t>Příplatek k lešení řadovému trubkovému lehkému s podlahami š 1,2 m v 25 m za první a ZKD den použití</t>
  </si>
  <si>
    <t>102</t>
  </si>
  <si>
    <t>" Pronájem lešení - odhad 6 měsíců " 5128,55*180</t>
  </si>
  <si>
    <t>941111822 003</t>
  </si>
  <si>
    <t>Demontáž lešení řadového trubkového lehkého s podlahami zatížení do 200 kg/m2 š do 1,2 m v do 25 m</t>
  </si>
  <si>
    <t>104</t>
  </si>
  <si>
    <t>53</t>
  </si>
  <si>
    <t>944511111 003</t>
  </si>
  <si>
    <t>Montáž ochranné sítě z textilie z umělých vláken</t>
  </si>
  <si>
    <t>106</t>
  </si>
  <si>
    <t>944511211 003</t>
  </si>
  <si>
    <t>Příplatek k ochranné síti za první a ZKD den použití</t>
  </si>
  <si>
    <t>108</t>
  </si>
  <si>
    <t>" Pronájem sítě - odhad 6 měsíců " 5128,55*180</t>
  </si>
  <si>
    <t>55</t>
  </si>
  <si>
    <t>944511811 003</t>
  </si>
  <si>
    <t>Demontáž ochranné sítě z textilie z umělých vláken</t>
  </si>
  <si>
    <t>110</t>
  </si>
  <si>
    <t>944711114 003</t>
  </si>
  <si>
    <t>Montáž záchytné stříšky š přes 2,5 m</t>
  </si>
  <si>
    <t>112</t>
  </si>
  <si>
    <t>" Montáž stříška v místě vchodů 1.PP " 2,3+1,9</t>
  </si>
  <si>
    <t>" Montáž stříška v místě vchodů 1.NP " 3,3+2,75*2+2,0+2,6+2,3+3,5</t>
  </si>
  <si>
    <t>"POZN.: Síť slouží i pro práce v části nový stav. "</t>
  </si>
  <si>
    <t>57</t>
  </si>
  <si>
    <t>944711214 003</t>
  </si>
  <si>
    <t>Příplatek k záchytné stříšce š přes 2,5 m za první a ZKD den použití</t>
  </si>
  <si>
    <t>114</t>
  </si>
  <si>
    <t>" Pronájem stříšky - odhad 6 měsíců " 23,4*180</t>
  </si>
  <si>
    <t>944711814 003</t>
  </si>
  <si>
    <t>Demontáž záchytné stříšky š přes 2,5 m</t>
  </si>
  <si>
    <t>116</t>
  </si>
  <si>
    <t>59</t>
  </si>
  <si>
    <t>949101112 949</t>
  </si>
  <si>
    <t>Lešení pomocné pro objekty pozemních staveb s lešeňovou podlahou v do 3,5 m zatížení do 150 kg/m2</t>
  </si>
  <si>
    <t>118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</si>
  <si>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</si>
  <si>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</si>
  <si>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1.PP " 98,20+12,17+32,64+32,84+71,69+12,43+16,85+32,60+38,40+32,88</t>
  </si>
  <si>
    <t>7,31+11,96+11,96+19,17+57,42+29,19+64,35+18,21+45,62+64,90</t>
  </si>
  <si>
    <t>" Vnitřní lešení 1.NP " 62,25+116,18+1,8+6,70+3,48+3,06+74,67+73,22+17,79+34,31+23,96+64,41</t>
  </si>
  <si>
    <t>20,38+64,41+67,80+31,97+3,05+11,1+1,94+11,9+6,71+1,31+3,16+22,54+10,33+5,77+1,52</t>
  </si>
  <si>
    <t>47,95+24,15+67,82+13,44+166,31+9,72+6,46+1,04+6,66+5,03+10,94+11,49+16,78</t>
  </si>
  <si>
    <t>" Vnitřní lešení 2.NP " 116,8+127,62+4,64+13,87+1,62+76,30+76,65+35,42+18,94+25,80+66,50+51,75</t>
  </si>
  <si>
    <t>17,25+23,8+19,60+33,04+21,0+35,35+34,65+72,1+68,95+9,89+3,05+11,1+1,94+20,34+12,40</t>
  </si>
  <si>
    <t>12,40+16,53+16,53+14,36+14,36+14,36+14,36+14,36+14,36+16,78</t>
  </si>
  <si>
    <t>" Vnitřní lešení 3.NP " 116,8+131,19+4,64+13,87+1,62+76,3+76,65+8,07+13,69+15,25+16,8+3,0+24,50</t>
  </si>
  <si>
    <t>13,56+23,80+25,8+69,75+66,50+71,05+33,04+72,1+68,95+10,54+3,05+11,1+2,06+20,34+12,40</t>
  </si>
  <si>
    <t>14,57+16,53+14,36+14,36+14,36+14,36+14,36+14,36+14,36+16,78</t>
  </si>
  <si>
    <t>949101112 RTO 949</t>
  </si>
  <si>
    <t>Lešení pomocné pro objekty pozemních staveb s lešeňovou podlahou v do 5,0 m zatížení do 150 kg/m2 - konstrukce pro všětší výšku lešení</t>
  </si>
  <si>
    <t>120</t>
  </si>
  <si>
    <t>" Vnitřní lešení 1.NP " 19,97+19,97</t>
  </si>
  <si>
    <t>" Vnitřní lešení pro práce ve 4.NP "  311,52+71,15+208,77+317,76+118,1</t>
  </si>
  <si>
    <t>61</t>
  </si>
  <si>
    <t>952901111 952</t>
  </si>
  <si>
    <t>Vyčištění budov bytové a občanské výstavby při výšce podlaží do 4 m</t>
  </si>
  <si>
    <t>122</t>
  </si>
  <si>
    <t>" Vyčištění místnosti po bouracích pracích "</t>
  </si>
  <si>
    <t>" Čistý úklid 1.PP " 98,20+12,17+32,64+32,84+71,69+12,43+16,85+32,60+38,40+32,88+7,31+11,96</t>
  </si>
  <si>
    <t>11,96+19,17+57,42+29,19+64,35+18,21+45,62+64,90</t>
  </si>
  <si>
    <t>" Čistý úklid 1.NP " 62,25+116,18+1,8+6,70+3,48+3,06+74,67+73,22+17,79+34,31+23,96+64,41+20,38</t>
  </si>
  <si>
    <t>64,41+67,80+31,97+3,05+11,1+1,94+11,9+6,71+1,31+3,16+22,54+10,33+5,77+1,52+47,95+24,15</t>
  </si>
  <si>
    <t>67,82+13,44+166,31+9,72+6,46+1,04+6,66+5,03+10,94+11,49+16,78</t>
  </si>
  <si>
    <t>" Čistý úklid 2.NP " 116,8+127,62+4,64+13,87+1,62+76,30+76,65+35,42+18,94+25,80+66,50+51,75</t>
  </si>
  <si>
    <t>" Čistý úklid 3.NP " 116,8+131,19+4,64+13,87+1,62+76,3+76,65+8,07+13,69+15,25+16,8+3,0+24,50</t>
  </si>
  <si>
    <t>952901114 003</t>
  </si>
  <si>
    <t>Vyčištění budov bytové a občanské výstavby při výšce podlaží přes 4 m</t>
  </si>
  <si>
    <t>124</t>
  </si>
  <si>
    <t>" Čistý úklid 1. NP " 19,97+19,97</t>
  </si>
  <si>
    <t>" Čistý úklid 4.NP "   311,52+71,15+208,77+317,76+118,1</t>
  </si>
  <si>
    <t>63</t>
  </si>
  <si>
    <t>952902021 001</t>
  </si>
  <si>
    <t>Čištění budov zametení hladkých podlah</t>
  </si>
  <si>
    <t>126</t>
  </si>
  <si>
    <t xml:space="preserve">" Zamatení podlahy 4.NP - před prováděním stavebních úpravy " </t>
  </si>
  <si>
    <t>287,98+71,15+208,77+317,76+118,1+41,0</t>
  </si>
  <si>
    <t>961031511 001</t>
  </si>
  <si>
    <t>Bourání základového zdiva z tvárnic ztraceného bednění včetně výplně z betonu</t>
  </si>
  <si>
    <t>128</t>
  </si>
  <si>
    <t>" Bourání stávající opěrné stěny venkovního schodiště. " 1,1</t>
  </si>
  <si>
    <t>65</t>
  </si>
  <si>
    <t>961043111 001</t>
  </si>
  <si>
    <t>Bourání základů z betonu proloženého kamenem</t>
  </si>
  <si>
    <t>130</t>
  </si>
  <si>
    <t>" Bourání stávajících základů schodišťové zdi 1.PP - předpokládané rozměry. " (1,425+3,85)*0,800*0,800</t>
  </si>
  <si>
    <t xml:space="preserve">" Bourání stávajících základů bouraného schodiště 1.NP - předpokládané rozměry. " </t>
  </si>
  <si>
    <t>1,6*1,5*0,150+1,6*0,3*0,8</t>
  </si>
  <si>
    <t xml:space="preserve">" Bourání stávajících základů stěn 1.NP - pro zvětšení skladby podlahy. " </t>
  </si>
  <si>
    <t>(3,43+3,43+1,1+1,2+3,33+1,2+1,15)*0,500*0,200+(3,43)*0,700*0,200</t>
  </si>
  <si>
    <t>961055111 001</t>
  </si>
  <si>
    <t>Bourání základů ze ŽB</t>
  </si>
  <si>
    <t>132</t>
  </si>
  <si>
    <t xml:space="preserve">" Bourání stávajících základů opěrné zdi u bouraného schodiště - předpokládané rozměry. " </t>
  </si>
  <si>
    <t>(2,51+1,34)*0,500*0,800</t>
  </si>
  <si>
    <t>" Bourání stávajících základů bouraného schodiště - předpokládané rozměry. " 1,14*0,300*0,800</t>
  </si>
  <si>
    <t>" Bourání stávajících základů zdvižné plošiny 1.NP - předpokládané rozměry. " (1,75*4)*0,5*0,8</t>
  </si>
  <si>
    <t>67</t>
  </si>
  <si>
    <t>962022491 001</t>
  </si>
  <si>
    <t>Bourání zdiva nadzákladového kamenného na MC přes 1 m3</t>
  </si>
  <si>
    <t>134</t>
  </si>
  <si>
    <t>" Bourání zdiva 1.PP. " 8,7</t>
  </si>
  <si>
    <t>962031132 001</t>
  </si>
  <si>
    <t>Bourání příček z cihel pálených na MVC tl do 100 mm</t>
  </si>
  <si>
    <t>136</t>
  </si>
  <si>
    <t>" Bourání vnitřních příček 1.PP. " 5,5</t>
  </si>
  <si>
    <t>" Bourání vnitřních příček 1.NP. " 244,1</t>
  </si>
  <si>
    <t>" Bourání vnitřních příček 2.NP. " 350,4</t>
  </si>
  <si>
    <t>" Bourání vnitřních příček 3.NP. " 342,0+10,0</t>
  </si>
  <si>
    <t>69</t>
  </si>
  <si>
    <t>962031133 001</t>
  </si>
  <si>
    <t>Bourání příček z cihel pálených na MVC tl do 150 mm</t>
  </si>
  <si>
    <t>138</t>
  </si>
  <si>
    <t>" Bourání vnitřních příček 1.NP. " 83,8</t>
  </si>
  <si>
    <t>" Bourání vnitřních příček 2.NP. " 80,8</t>
  </si>
  <si>
    <t>" Bourání vnitřních příček 3.NP. " 45,4</t>
  </si>
  <si>
    <t>962032241 001</t>
  </si>
  <si>
    <t>Bourání zdiva z cihel pálených nebo vápenopískových na MC přes 1 m3</t>
  </si>
  <si>
    <t>140</t>
  </si>
  <si>
    <t>" Bourání podezdění venkovního schodiště 1.NP. " 1,6*1,5*0,800</t>
  </si>
  <si>
    <t>" Bourání zdiva 1.NP. " 1,4+3,8</t>
  </si>
  <si>
    <t>" Bourání zdiva 2.NP. " 1,7+0,44</t>
  </si>
  <si>
    <t>" Bourání zdiva 3.NP. " 1,4+2,9</t>
  </si>
  <si>
    <t>" Bourání komínového zdiva 4.NP. " (97,0+12,9)-10,99</t>
  </si>
  <si>
    <t>71</t>
  </si>
  <si>
    <t>962032641 001</t>
  </si>
  <si>
    <t>Bourání zdiva komínového nad střechou z cihel na MC</t>
  </si>
  <si>
    <t>142</t>
  </si>
  <si>
    <t>" Vybourání komínu nad střechou - 10%. " (97,0+12,9)*0,10</t>
  </si>
  <si>
    <t>962081131 001</t>
  </si>
  <si>
    <t>Bourání příček ze skleněných tvárnic tl do 100 mm</t>
  </si>
  <si>
    <t>144</t>
  </si>
  <si>
    <t>" Bourání vnitřních oken v 1.NP. " 1,5*0,8*3</t>
  </si>
  <si>
    <t>" Bourání vnitřních oken v 2.NP. " 1,2*0,8</t>
  </si>
  <si>
    <t>" Bourání vnitřních oken v 3.NP. " 1,0*1,2+1,0*1,4</t>
  </si>
  <si>
    <t>73</t>
  </si>
  <si>
    <t>963042819 001</t>
  </si>
  <si>
    <t>Bourání schodišťových stupňů betonových zhotovených na místě</t>
  </si>
  <si>
    <t>146</t>
  </si>
  <si>
    <t>" Bourání venkovního schodiště včetně podesty 1.PP. " 1,14*7</t>
  </si>
  <si>
    <t>" Bourání vnitřního schodiště do 1.PP. " 1,425*12</t>
  </si>
  <si>
    <t>" Bourání venkovního schodiště 1.NP. " 1,6*5</t>
  </si>
  <si>
    <t>" Bourání vnitřního schodiště 1.NP. " 1,6*4</t>
  </si>
  <si>
    <t>" Bourání vnitřního schodiště z 1.NP do 2.NP. "  1,6*30</t>
  </si>
  <si>
    <t>" Bourání vnitřního schodiště z 2.NP do 3.NP. "  1,6*30</t>
  </si>
  <si>
    <t>" Bourání vnitřního schodiště z 3.NP do 4.NP. "  1,6*30</t>
  </si>
  <si>
    <t>" Bourání vnitřního vyrovnávacího stupně 2.NP. " 1</t>
  </si>
  <si>
    <t>963053936 001</t>
  </si>
  <si>
    <t>Bourání ŽB schodišťových ramen monolitických samonosných</t>
  </si>
  <si>
    <t>148</t>
  </si>
  <si>
    <t>" Bourání venkovního schodiště včetně podesty. " 2,31*1,14</t>
  </si>
  <si>
    <t>" Bourání vnitřního schodiště do 1.PP. " 5,5</t>
  </si>
  <si>
    <t>" Bourání vnitřního schodiště v 1.NP. " 1,6*1,28</t>
  </si>
  <si>
    <t>" Bourání vnitřního schodiště z 1.NP do 2.NP. " 16,8</t>
  </si>
  <si>
    <t>" Bourání vnitřního schodiště z 2.NP do 3.NP. " 16,8</t>
  </si>
  <si>
    <t>" Bourání vnitřního schodiště z 3.NP do 4.NP. " 16,8</t>
  </si>
  <si>
    <t>75</t>
  </si>
  <si>
    <t>964035111 001</t>
  </si>
  <si>
    <t>Bourání cihelných klenbových pásů jakéhokoliv průřezu</t>
  </si>
  <si>
    <t>150</t>
  </si>
  <si>
    <t>" Bourání podesty schodiště z 1.NP do 2.NP. " 1,6*3,7*0,200</t>
  </si>
  <si>
    <t>" Bourání podesty schodiště z 2.NP do 3.NP. " 1,6*3,7*0,200</t>
  </si>
  <si>
    <t>" Bourání podesty schodiště z 3.NP do 4.NP. " 1,6*3,7*0,200</t>
  </si>
  <si>
    <t>" Bourání stropu nad 2.NP. " 4,1*3,6*0,200</t>
  </si>
  <si>
    <t>" Bourání stropu nad 3.NP. " 2,2*3,6*0,200</t>
  </si>
  <si>
    <t>964054111 001</t>
  </si>
  <si>
    <t>Bourání ŽB trámů, průvlaků nebo pásů průřezu do 0,36 m2</t>
  </si>
  <si>
    <t>152</t>
  </si>
  <si>
    <t>" Bourání nosníku u bouraného schodiště 2.NP. " 0,6*0,850*3,7</t>
  </si>
  <si>
    <t>" Bourání nosníku u bouraného schodiště 3.NP. " 0,6*0,850*3,7</t>
  </si>
  <si>
    <t>77</t>
  </si>
  <si>
    <t>964073441 013</t>
  </si>
  <si>
    <t>Vybourání válcovaných nosníků ze zdiva cihelného dl do 8 m hmotnosti 55 kg/m</t>
  </si>
  <si>
    <t>154</t>
  </si>
  <si>
    <t>" Vybourání stávajících ocelových válcovaných nosníků I č. 280. "</t>
  </si>
  <si>
    <t>" Bourání podesty schodiště z 1.NP do 2.NP. " (2*4,0*47,9)/1000</t>
  </si>
  <si>
    <t>" Bourání podesty schodiště z 2.NP do 3.NP. " (2*4,0*47,9)/1000</t>
  </si>
  <si>
    <t>" Bourání podesty schodiště z 3.NP do 4.NP. " (2*4,0*47,9)/1000</t>
  </si>
  <si>
    <t>" Bourání stropu nad 2.NP. " (2*3,88*47,9)/1000</t>
  </si>
  <si>
    <t>" Bourání stropu nad 3.NP. "  (1*3,88*47,9)/1000</t>
  </si>
  <si>
    <t>964999201 SPC 013</t>
  </si>
  <si>
    <t>Odstranění podkladních vrstev podlah včetně základové desky na požadovanou výškovou úroveň - Specifikace dle PD</t>
  </si>
  <si>
    <t>156</t>
  </si>
  <si>
    <t>" Odstranění celé skladby podlahy - 1.PP " 98,20+12,17+32,64+32,84+71,69+12,43+16,85+32,60+38,40</t>
  </si>
  <si>
    <t>32,88+7,31+11,96+11,96+19,17+57,42+29,19+64,35+18,21+45,62+64,90+35,54</t>
  </si>
  <si>
    <t xml:space="preserve">" Odstranění celé skladby podlahy - 1.NP - nepodsklepená část " </t>
  </si>
  <si>
    <t>245,7+67,0+19,3+57,2+13,3+5,9+5,9+3,16</t>
  </si>
  <si>
    <t>" Odstranění celé skladby podlahy - 1.NP - podlaha zdvižné plošiny " 1,75*1,6</t>
  </si>
  <si>
    <t xml:space="preserve">Odstranění podkladních vrstev podlah jako tepelné izolace, roznášecí vrstvy, maltového lože, </t>
  </si>
  <si>
    <t xml:space="preserve">veškerých svislých vrstev (podlahových pásků, tepelné izolace zdí v podlaze, ...), apod. </t>
  </si>
  <si>
    <t xml:space="preserve">Odstranění základové desky, hydroizolace, podkladního vyztuženého betonu, podsypu pod základovou deskou </t>
  </si>
  <si>
    <t>veškerých svislých vrstev (podlahových pásků, tepelné izolace zdí v podlaze, ...), apod.</t>
  </si>
  <si>
    <t>V ploše také odstranění výškových změn v dané místnosti - např. zvýšený sokl,, stupňovatá podlaha, apod.</t>
  </si>
  <si>
    <t xml:space="preserve">Likvidace v souladu se zákonem č. 185/2001 Sb., o odpad a související vyhláškou MŽP ČR č. 294/2005 Sb. </t>
  </si>
  <si>
    <t xml:space="preserve">o podmínkách ukládání odpadů na skládky a jejich využívání na povrchu terénu a změně vyhlášky </t>
  </si>
  <si>
    <t>š. 383/2001 Sb., o podrobnostech nakládání s odpady. Likvidace dle technologie a místa určené zhotovitelem</t>
  </si>
  <si>
    <t>, včetně poplatků za uložení odpadu.</t>
  </si>
  <si>
    <t>79</t>
  </si>
  <si>
    <t>965042141 013</t>
  </si>
  <si>
    <t>Bourání podkladů pod dlažby nebo mazanin betonových nebo z litého asfaltu tl do 100 mm pl přes 4 m2</t>
  </si>
  <si>
    <t>158</t>
  </si>
  <si>
    <t xml:space="preserve">" Odstranění nášlapné vrstvy z betonové mazaniny - předpokládaná tl. 50 mm. " </t>
  </si>
  <si>
    <t>" 1.PP " (11,96+19,17+57,42+29,19+5,89)*0,050</t>
  </si>
  <si>
    <t xml:space="preserve">" Odstranění maltového lože pod keramickou dlažbou - předpokládaná tl. 20 mm. " </t>
  </si>
  <si>
    <t>" 1.PP " (98,20+12,17+32,64+32,84+71,69+12,43+16,85+32,60+38,40+32,88+7,31+19,4)*0,020</t>
  </si>
  <si>
    <t>" 1.NP " (62,25+116,18+1,8+6,7++3,48+3,06+19,97+20,38+19,97+3,05+11,1+1,94+6,71+1,31)*0,02</t>
  </si>
  <si>
    <t>(3,16+22,54+10,33+5,77+1,52+13,44+9,72+6,46+1,04+6,66+5,03+10,94+11,49+19,3)*0,020</t>
  </si>
  <si>
    <t>" 2.NP " (116,8+127,62+4,64+13,87+1,62+3,05+11,1+1,94+20,34+15,05)*0,020</t>
  </si>
  <si>
    <t>" 3.NP " (116,8+131,19+4,64+13,87+1,62+3,05+11,1+2,06+20,34+15,23)*0,020</t>
  </si>
  <si>
    <t xml:space="preserve">" Odstranění maltového lože pod cihelnou dlažbou - předpokládaná tl. 50 mm. " </t>
  </si>
  <si>
    <t>" 1.PP " (11,96+0,6)*0,050</t>
  </si>
  <si>
    <t>" 4.NP - pro betonáž úložných prahů " (3,7*6+3,9)*0,600*0,050</t>
  </si>
  <si>
    <t xml:space="preserve">" Odstr bet mazaniny na klenebných stropech - pod keramickou dlažbou - předpokládaná tl. 100 mm. " </t>
  </si>
  <si>
    <t>" Podlahy 1.NP " (62,25+6,7+3,48+19,97+20,38+19,97+1,94+6,71+1,31+6,63)*0,100</t>
  </si>
  <si>
    <t>" Podlahy 2.NP " (116,8+97,12+4,64+13,87+1,62+11,70)*0,100</t>
  </si>
  <si>
    <t>" Podlahy 3.NP " (116,8+99,89+4,64+13,87+1,62+11,84)*0,100</t>
  </si>
  <si>
    <t xml:space="preserve">" Odstrí bet mazaniny na trámových stropech - pod keramickou dlažbou - předpokládaná tl. 100 mm. " </t>
  </si>
  <si>
    <t>" Podlahy 2.NP " (30,5+3,05+11,1+1,94+2,33)*0,100</t>
  </si>
  <si>
    <t>" Podlahy 3.NP " (31,3+3,05+11,1+2,06+2,38)*0,100</t>
  </si>
  <si>
    <t xml:space="preserve">" Odstranění betonové mazaniny na žebírkových stropech - pod PVC - předpokládaná tl. 80 mm. " </t>
  </si>
  <si>
    <t>"Podlahy 3.NP" (20,34+12,4+14,57+16,53+14,36+14,36+14,36+14,36+14,36+14,36+14,36+8,22)*0,080</t>
  </si>
  <si>
    <t>965042241 013</t>
  </si>
  <si>
    <t>Bourání podkladů pod dlažby nebo mazanin betonových nebo z litého asfaltu tl přes 100 mm pl přes 4 m2</t>
  </si>
  <si>
    <t>160</t>
  </si>
  <si>
    <t xml:space="preserve">" Odstranění betonové mazaniny na žebírkových stropech - pod PVC - předpokládaná tl. 130 mm. " </t>
  </si>
  <si>
    <t>" Podlahy 2.NP " (20,34+12,4+12,4+16,53+16,53+14,36+14,36+14,36+14,36+14,36+14,36+8,22)*0,130</t>
  </si>
  <si>
    <t>81</t>
  </si>
  <si>
    <t>965049111 013</t>
  </si>
  <si>
    <t>Příplatek k bourání betonových mazanin za bourání mazanin se svařovanou sítí tl do 100 mm</t>
  </si>
  <si>
    <t>162</t>
  </si>
  <si>
    <t>965081223 013</t>
  </si>
  <si>
    <t>Bourání podlah z dlaždic keramických nebo xylolitových tl přes 10 mm plochy přes 1 m2</t>
  </si>
  <si>
    <t>164</t>
  </si>
  <si>
    <t xml:space="preserve">" Odstranění nášlapné vrstvy z keramické dlažby " </t>
  </si>
  <si>
    <t>" 1.PP " 98,20+12,17+32,64+32,84+71,69+12,43+16,85+32,60+38,40+32,88+7,31+19,4</t>
  </si>
  <si>
    <t>" 1.NP " 62,25+116,18+1,8+6,7++3,48+3,06+19,97+20,38+19,97+3,05+11,1+1,94+6,71+1,31+3,16</t>
  </si>
  <si>
    <t>22,54+10,33+5,77+1,52+13,44+9,72+6,46+1,04+6,66+5,03+10,94+11,49+19,3</t>
  </si>
  <si>
    <t>" 2.NP " 116,8+127,62+4,64+13,87+1,62+3,05+11,1+1,94+20,34+15,05</t>
  </si>
  <si>
    <t>" 3.NP " 116,8+131,19+4,64+13,87+1,62+3,05+11,1+2,06+20,34+15,23</t>
  </si>
  <si>
    <t>83</t>
  </si>
  <si>
    <t>965081601 013</t>
  </si>
  <si>
    <t>Odsekání soklíků schodišťových</t>
  </si>
  <si>
    <t>166</t>
  </si>
  <si>
    <t xml:space="preserve">" Odstranění soklíků u schodišť " </t>
  </si>
  <si>
    <t>" 1.NP " 6,25+3,7+1,6+2,1+4,65</t>
  </si>
  <si>
    <t>" 2.NP " 6,25+3,7+1,6+2,1+4,65</t>
  </si>
  <si>
    <t>" 3.NP " 6,25+3,7+1,6+2,1+4,65</t>
  </si>
  <si>
    <t>965081611 013</t>
  </si>
  <si>
    <t>Odsekání soklíků rovných</t>
  </si>
  <si>
    <t>168</t>
  </si>
  <si>
    <t xml:space="preserve">" Odstranění soklíků u keramické dlažby " </t>
  </si>
  <si>
    <t>" 1.PP " 2,2+5,5+13,5+2,2+12,4+4,3+2,2+11,3+13,8+2,2+11,5+9,0+6,6*2+8,1*2+1,0*8+0,590*4</t>
  </si>
  <si>
    <t>3,5*2+2,8*2+6,6*2+2,8+2,4+6,6*2+5,0*2+6,6*2+5,0*2+0,590*2+1,0*4+6,6*2+5,0*2</t>
  </si>
  <si>
    <t>6,6*2+10,7*2+3,7*2+3,5*2</t>
  </si>
  <si>
    <t>" 1.NP " 9,8*2+2,3*2+1,5*2+2,5*2+2,7*2+3,6*2+4,05*2+3,6*2+2,3+4,8+13,7+2,3+8,7+3,5+6,25+3,7</t>
  </si>
  <si>
    <t>1,6+2,1+4,65+2,3+11,5+23,2+14,1+1,2+11,8+5,4+0,450</t>
  </si>
  <si>
    <t>" 2.NP " 2,3+27,2+13,7+8,7+3,65+6,1+0,45+8,7+4,6+1,3+8,1+1,3+13,3+11,5+30,5+3,6</t>
  </si>
  <si>
    <t>4,1+12,1+1,1+11,7+5,2+6,1+3,7+8,63</t>
  </si>
  <si>
    <t>" 3.NP " 2,45+27,2+13,7+8,7+3,65+6,1+0,45+8,7+4,6+1,3+8,1+1,3+13,3+11,5+30,5+3,6</t>
  </si>
  <si>
    <t>2,2+14,0+1,1+11,7+5,2+6,1+3,7+8,63</t>
  </si>
  <si>
    <t>85</t>
  </si>
  <si>
    <t>965082933 001</t>
  </si>
  <si>
    <t>Odstranění násypů pod podlahami tl do 200 mm pl přes 2 m2</t>
  </si>
  <si>
    <t>170</t>
  </si>
  <si>
    <t>965082941 013</t>
  </si>
  <si>
    <t>Odstranění násypů pod podlahami tl přes 200 mm</t>
  </si>
  <si>
    <t>172</t>
  </si>
  <si>
    <t xml:space="preserve">" Odstranění násypu u kleneb s dlažbou. " </t>
  </si>
  <si>
    <t>" Podlahy 1.NP " (62,25+6,7+3,48+19,97+20,38+19,97+1,94+6,71+1,31+6,63)*0,300</t>
  </si>
  <si>
    <t>" Podlahy 2.NP " (116,8+97,12+4,64+13,87+1,62+11,70)*0,300</t>
  </si>
  <si>
    <t>" Podlahy 2.NP " (116,8+99,89+4,64+13,87+1,62+11,84)*0,300</t>
  </si>
  <si>
    <t xml:space="preserve">" Odstranění násypu u kleneb s vlysy. " </t>
  </si>
  <si>
    <t>" Podlahy 1.NP " (74,67+73,22+17,79+34,31+23,96+64,41+64,41+67,80+31,97)*0,5</t>
  </si>
  <si>
    <t>(11,9+47,95+67,82+29,01)*0,500</t>
  </si>
  <si>
    <t>" Podlahy 2.NP " (25,88+17,25+2,16)*0,500</t>
  </si>
  <si>
    <t>87</t>
  </si>
  <si>
    <t>966074111 013</t>
  </si>
  <si>
    <t>Demontáž prosvětlovacích pásů stěn z ocelových rámů s výplní polykarbonátovou deskou pl do 5 m2</t>
  </si>
  <si>
    <t>174</t>
  </si>
  <si>
    <t>" Demontáž zastřešení venkovního schodiště." 2,7*1,5</t>
  </si>
  <si>
    <t>967042713 013</t>
  </si>
  <si>
    <t>Odsekání zdiva z kamene nebo betonu plošné tl do 150 mm</t>
  </si>
  <si>
    <t>176</t>
  </si>
  <si>
    <t>" Odsekání zdiva / základů pro betonáž výtahové šachty." 14,38*4,6</t>
  </si>
  <si>
    <t>89</t>
  </si>
  <si>
    <t>968072356 RTO 013</t>
  </si>
  <si>
    <t>Vybourání oken ocelových / sklobetonových / plastových / dřevěných včetně stínění - Specifikace dle PD</t>
  </si>
  <si>
    <t>178</t>
  </si>
  <si>
    <t>" Vybourání oken 1.PP " 0,8*0,450*4+1,0*0,7*12+1,1*1,3*3+0,9*0,550*3+0,7*0,550+0,9*0,450</t>
  </si>
  <si>
    <t>" Vybourání oken 1.NP " 1,5*2,5*6+1,3*2,5*4+1,55*3,35+1,4*2,5*9+1,5*1,5*3+1,5*2,4+0,9*1,5*2</t>
  </si>
  <si>
    <t>1,0*1,6*2+1,6*2,3*2+0,8*2,3+1,6*2,3+1,25*1,5+1,65*2,3+1,6*2,3*3+1,0*1,5*2+1,2*1,6</t>
  </si>
  <si>
    <t>1,2*1,6*3+1,5*2,4*5</t>
  </si>
  <si>
    <t>" Vybourání vnitřních oken 1.NP " 0,950*0,600*2</t>
  </si>
  <si>
    <t>" Vybourání oken 2.NP " 1,5*2,5*8+1,3*2,5*4+1,4*2,5*12+1,2*1,6*4+1,0*1,5*2+1,6*2,3*9</t>
  </si>
  <si>
    <t>0,8*2,3*3+1,0*1,55*3+1,6*2,5*2+1,5*2,4*5+1,5*2,4*5+0,75*2,4</t>
  </si>
  <si>
    <t>" Vybourání vnitřních oken 2.NP " 0,9*0,5*10</t>
  </si>
  <si>
    <t>" Vybourání oken 3.NP " 1,5*2,4*5+1,5*2,5*8+1,3*2,5*4+1,4*2,5*12+1,2*1,6*4+1,0*1,5*2</t>
  </si>
  <si>
    <t>1,6*2,3*10+0,8*2,3+1,0*1,55*3+1,6*2,5*2+1,5*2,4*5</t>
  </si>
  <si>
    <t>" Vybourání vnitřních oken 3.NP " 0,9*0,5*10+1,5*0,5+1,0*1,0*2</t>
  </si>
  <si>
    <t>" Vybourání oken 4.NP " 1,6*1,45*2</t>
  </si>
  <si>
    <t>Součástí ceny demont je také demont ok křídel, odstranění vnitřních a vnějších parapetů, odstranění</t>
  </si>
  <si>
    <t>ochrany proti holubům, demontáž dřevěného obložení ostění, demontáž okenních mříží, žaluzií, rolet apod.</t>
  </si>
  <si>
    <t>" V ceně také nutné přisekání / řezání ostění a odstranění potěrů pod parapety. "</t>
  </si>
  <si>
    <t xml:space="preserve">Likvidace v souladu se zákonem č. 185/2001 Sb., o odpadech a související vyhláškou </t>
  </si>
  <si>
    <t>MŽP ČR č. 294/2005 Sb. o podmínkách ukládání odpadů na skládky a jejich využívání na povrchu terénu</t>
  </si>
  <si>
    <t xml:space="preserve">a změně vyhlášky š. 383/2001 Sb., o podrobnostech nakládání s odpady. Likvidace dle technologie a místa </t>
  </si>
  <si>
    <t>určené zhotovitelem, včetně poplatků za uložení odpadu.</t>
  </si>
  <si>
    <t>968072456 RTO 013</t>
  </si>
  <si>
    <t>Vybourání dveřních zárubní a rámů včetně křídla - Specifikace dle PD</t>
  </si>
  <si>
    <t>180</t>
  </si>
  <si>
    <t>" Vybourání dveří 1.PP "  1,0*2,02*4+0,9*2,02+1,2*2,02+1,1*2,02*2+0,850*1,55</t>
  </si>
  <si>
    <t>" Vybourání dveří 1.NP "  1,0*2,02*10+1,1*2,02+0,9*2,02*18+0,7*2,02*14+0,8*2,02*3+1,55*2,02</t>
  </si>
  <si>
    <t>1,6*2,15+1,7*2,2*2+1,3*2,2+1,0*2,02*2+2,5*3,3+1,75*2,2*2+1,55*2,02</t>
  </si>
  <si>
    <t>" Vybourání dveří 1.NP - nadsvětlíky "  1,7*2,0*4</t>
  </si>
  <si>
    <t>" Vybourání dveří 2.NP "  0,9*2,02*21+1,0*2,02*14+0,7*2,02*8+1,1*2,02</t>
  </si>
  <si>
    <t>" Vybourání dveří 3.NP "  0,9*2,02*23+1,0*2,02*12+1,1*2,02+0,7*2,02*7</t>
  </si>
  <si>
    <t xml:space="preserve">V položce zahrnuto vyvěšení dřevěných nebo kovových (popř. plastových) dveřních křídel, </t>
  </si>
  <si>
    <t xml:space="preserve">odstranění prahů, vybourání kovových / dřevěných zárubní vč, světlíkových částí a mříží. V ceně nutné </t>
  </si>
  <si>
    <t>přisekání ostění a nutné odstranění prvků na dveřních křídlech - samozavíračů, okopného plechu, stavěče</t>
  </si>
  <si>
    <t xml:space="preserve">MŽP ČR č. 294/2005 Sb. o podmínkách ukládání odpadů na skládky a jejich využívání na povrchu terénu </t>
  </si>
  <si>
    <t>91</t>
  </si>
  <si>
    <t>967032975 013</t>
  </si>
  <si>
    <t>Odsekání plošných fasádních prvků předsazených před líc zdiva přes 80 mm</t>
  </si>
  <si>
    <t>182</t>
  </si>
  <si>
    <t>" Oklepání fasádní omítky - ozdobné a předsazené prvky - 50% plochy " 4153,1*0,50</t>
  </si>
  <si>
    <t>971028581 013</t>
  </si>
  <si>
    <t>Vybourání otvorů ve zdivu smíšeném pl do 1 m2 tl do 900 mm</t>
  </si>
  <si>
    <t>184</t>
  </si>
  <si>
    <t>" Vybourání otvorů ve zdivu - 1. PP " 0,67</t>
  </si>
  <si>
    <t>93</t>
  </si>
  <si>
    <t>971028661 013</t>
  </si>
  <si>
    <t>Vybourání otvorů ve zdivu smíšeném pl do 4 m2 tl do 600 mm</t>
  </si>
  <si>
    <t>186</t>
  </si>
  <si>
    <t>" Vybourání otvorů ve zdivu - 1. PP " 1,94</t>
  </si>
  <si>
    <t>971028681 013</t>
  </si>
  <si>
    <t>Vybourání otvorů ve zdivu smíšeném pl do 4 m2 tl do 900 mm</t>
  </si>
  <si>
    <t>188</t>
  </si>
  <si>
    <t>" Vybourání otvorů ve zdivu - 1. PP " 3,12</t>
  </si>
  <si>
    <t>95</t>
  </si>
  <si>
    <t>971033641 013</t>
  </si>
  <si>
    <t>Vybourání otvorů ve zdivu cihelném pl do 4 m2 na MVC nebo MV tl do 300 mm</t>
  </si>
  <si>
    <t>190</t>
  </si>
  <si>
    <t>" Vybourání otvorů ve zdivu - 1. PP " 0,71+0,68</t>
  </si>
  <si>
    <t>" Vybourání otvorů ve zdivu - 1. NP " 0,73+0,83+1,08</t>
  </si>
  <si>
    <t>" Vybourání otvorů ve zdivu - 3. NP " 0,6</t>
  </si>
  <si>
    <t>971033651 013</t>
  </si>
  <si>
    <t>Vybourání otvorů ve zdivu cihelném pl do 4 m2 na MVC nebo MV tl do 600 mm</t>
  </si>
  <si>
    <t>192</t>
  </si>
  <si>
    <t>" Vybourání otvorů ve zdivu - 1. NP " 0,62+2,43+1,67+1,66+1,25+4,25</t>
  </si>
  <si>
    <t>" Vybourání otvorů ve zdivu - 2. NP " 0,89+2,43+2,85+2,03+2,58+2,18</t>
  </si>
  <si>
    <t>" Vybourání otvorů ve zdivu - 3. NP " 2,43+2,85+4,85</t>
  </si>
  <si>
    <t>97</t>
  </si>
  <si>
    <t>971033681 013</t>
  </si>
  <si>
    <t>Vybourání otvorů ve zdivu cihelném pl do 4 m2 na MVC nebo MV tl do 900 mm</t>
  </si>
  <si>
    <t>194</t>
  </si>
  <si>
    <t>" Vybourání otvorů ve zdivu - 1. NP " 2,54</t>
  </si>
  <si>
    <t>972033441 973</t>
  </si>
  <si>
    <t>Vybourání otvorů v klenbách z cihel pl do 1 m2 tl do 150 mm</t>
  </si>
  <si>
    <t>196</t>
  </si>
  <si>
    <t>" Prostup stropem nad 1.NP " 0,995*0,450</t>
  </si>
  <si>
    <t>" Prostup stropem nad 2.NP " 3,095*0,600</t>
  </si>
  <si>
    <t>" Prostup stropem nad 3.NP " 1,6*0,76*2+1,6*0,415</t>
  </si>
  <si>
    <t>99</t>
  </si>
  <si>
    <t>972033641 973</t>
  </si>
  <si>
    <t>Vybourání otvorů v klenbách z cihel pl do 4 m2 tl do 150 mm</t>
  </si>
  <si>
    <t>198</t>
  </si>
  <si>
    <t>973021511 973</t>
  </si>
  <si>
    <t>Vysekání výklenků ve zdivu z kamene pl přes 0,25 m2</t>
  </si>
  <si>
    <t>200</t>
  </si>
  <si>
    <t>" Vysekání nik 1.PP " 0,7*0,7*0,300+0,8*1,05*0,300</t>
  </si>
  <si>
    <t>101</t>
  </si>
  <si>
    <t>973022251 973</t>
  </si>
  <si>
    <t>Vysekání kapes ve zdivu z kamene pl do 0,10 m2 hl do 300 mm</t>
  </si>
  <si>
    <t>202</t>
  </si>
  <si>
    <t>" Kapsy pro betonové podkladky nosníku nového stropu nad 1.PP " 12</t>
  </si>
  <si>
    <t>" Kapsy pro uložení nosníků nového stropu nad 1.PP " 12</t>
  </si>
  <si>
    <t>973022351 973</t>
  </si>
  <si>
    <t>Vysekání kapes ve zdivu z kamene pl do 0,16 m2 hl do 300 mm</t>
  </si>
  <si>
    <t>204</t>
  </si>
  <si>
    <t>" Kapsy pro uložení překladů v 1.PP " 1*2*12</t>
  </si>
  <si>
    <t>103</t>
  </si>
  <si>
    <t>973031151 973</t>
  </si>
  <si>
    <t>Vysekání výklenků ve zdivu cihelném na MV nebo MVC pl přes 0,25 m2</t>
  </si>
  <si>
    <t>206</t>
  </si>
  <si>
    <t>" Vysekání nik 1.NP " 1,2*0,5*0,100*6+0,8*1,05*0,300*2+1,0*2,0*0,300+0,6*2,0*0,300+0,7*0,7*0,300</t>
  </si>
  <si>
    <t>" Vysekání nik 2.NP " 1,2*0,5*0,100*4+0,7*0,7*0,300*2+0,8*1,05*0,300*2</t>
  </si>
  <si>
    <t>" Vysekání nik 3.NP " 1,2*0,5*0,100*4+0,7*0,7*0,300*2+0,8*1,05*0,300*2+0,350*0,700*0,150</t>
  </si>
  <si>
    <t>973031325 973</t>
  </si>
  <si>
    <t>Vysekání kapes ve zdivu cihelném na MV nebo MVC pl do 0,10 m2 hl do 300 mm</t>
  </si>
  <si>
    <t>208</t>
  </si>
  <si>
    <t>" Kapsy pro betonové podkladky nosníku nového stropu nad 1.NP " 12</t>
  </si>
  <si>
    <t>" Kapsy pro betonové podkladky nosníku nového stropu nad 2.NP " 12</t>
  </si>
  <si>
    <t>" Kapsy pro betonové podkladky podchycení stropu nad 3.NP " 4</t>
  </si>
  <si>
    <t>" Kapsy pro betonové podkladky nosníků nového ocelového schodiště 2.NP - 3.NP " 2</t>
  </si>
  <si>
    <t>" Kapsy pro betonové podkladky nosníků pro VZT plošiny 4.NP " 21</t>
  </si>
  <si>
    <t>" Kapsy pro uložení nosníků nového stropu nad 1.NP " 12</t>
  </si>
  <si>
    <t>" Kapsy pro uložení nosníků nového stropu nad 2.NP " 12</t>
  </si>
  <si>
    <t>" Kapsy pro uložení nosníků podchycení stropu nad 3.NP " 4</t>
  </si>
  <si>
    <t>" Kapsy pro uložení nosníků nového ocleového schodiště 2.NP - 3.NP " 2</t>
  </si>
  <si>
    <t>" Kapsy pro uložení nosníků pro VZT plošiny 4.NP " 21</t>
  </si>
  <si>
    <t>105</t>
  </si>
  <si>
    <t>973031335 973</t>
  </si>
  <si>
    <t>Vysekání kapes ve zdivu cihelném na MV nebo MVC pl do 0,16 m2 hl do 300 mm</t>
  </si>
  <si>
    <t>210</t>
  </si>
  <si>
    <t xml:space="preserve">" Překlady znázorněné v BP " </t>
  </si>
  <si>
    <t>" Kapsy pro uložení překladů v 1.NP " 1*2*37</t>
  </si>
  <si>
    <t>" Kapsy pro uložení překladů v 2.NP " 1*2*31</t>
  </si>
  <si>
    <t>" Kapsy pro uložení překladů v 3.NP " 1*2*30</t>
  </si>
  <si>
    <t>" Kapsy pro uložení překladů v 4.NP " 1*2*1</t>
  </si>
  <si>
    <t xml:space="preserve">" Překlady znázorněné v NS " </t>
  </si>
  <si>
    <t>" Kapsy pro uložení překladů v 1.PP " 1*2*14</t>
  </si>
  <si>
    <t>" Kapsy pro uložení překladů v 1.NP " 1*2*33</t>
  </si>
  <si>
    <t>" Kapsy pro uložení překladů v 2.NP " 1*2*45</t>
  </si>
  <si>
    <t>973031336 973</t>
  </si>
  <si>
    <t>Vysekání kapes ve zdivu cihelném na MV nebo MVC pl do 0,16 m2 hl do 450 mm</t>
  </si>
  <si>
    <t>212</t>
  </si>
  <si>
    <t>" Kapsy pro uložení překladů v 1.NP " 1*2*1</t>
  </si>
  <si>
    <t>107</t>
  </si>
  <si>
    <t>973031345 973</t>
  </si>
  <si>
    <t>Vysekání kapes ve zdivu cihelném na MV nebo MVC pl do 0,25 m2 hl do 300 mm</t>
  </si>
  <si>
    <t>214</t>
  </si>
  <si>
    <t>" Kapsy pro uložení průvlaků v 2.NP " 1*2*2</t>
  </si>
  <si>
    <t>973031346 973</t>
  </si>
  <si>
    <t>Vysekání kapes ve zdivu cihelném na MV nebo MVC pl do 0,25 m2 hl do 450 mm</t>
  </si>
  <si>
    <t>216</t>
  </si>
  <si>
    <t>" Kapsy pro betonové podkladky průvlaků v 2.NP " 4</t>
  </si>
  <si>
    <t>109</t>
  </si>
  <si>
    <t>974029164 974</t>
  </si>
  <si>
    <t>Vysekání rýh ve zdivu kamenném hl do 150 mm š do 150 mm</t>
  </si>
  <si>
    <t>218</t>
  </si>
  <si>
    <t>" Rýhy pro uložení překladů v 1.PP - hl. zdiva 150mm " 1,3*2+1,4*2+1,5*1</t>
  </si>
  <si>
    <t>974029165 974</t>
  </si>
  <si>
    <t>Vysekání rýh ve zdivu kamenném hl do 150 mm š do 200 mm</t>
  </si>
  <si>
    <t>220</t>
  </si>
  <si>
    <t>" Rýhy pro uložení překladů v 1.PP - hl. zdiva 300mm " (1,0*1+1,1*1+1,3*1)*2</t>
  </si>
  <si>
    <t>" Rýhy pro uložení překladů v 1.PP - hl. zdiva 150mm " 1,3*1</t>
  </si>
  <si>
    <t>111</t>
  </si>
  <si>
    <t>974029167 974</t>
  </si>
  <si>
    <t>Vysekání rýh ve zdivu kamenném hl do 150 mm š do 300 mm</t>
  </si>
  <si>
    <t>222</t>
  </si>
  <si>
    <t>" Rýhy pro uložení překladů v 1.PP - hl. zdiva 600mm " (1,8*1)*4</t>
  </si>
  <si>
    <t>" Rýhy pro uložení překladů v 1.PP - hl. zdiva 750mm " (2,2*1+1,7*1)*5</t>
  </si>
  <si>
    <t>" Rýhy pro uložení překladů v 1.PP - hl. zdiva 850mm " (1,6*1)*6</t>
  </si>
  <si>
    <t>974031155 974</t>
  </si>
  <si>
    <t>Vysekání rýh ve zdivu cihelném hl do 100 mm š do 200 mm</t>
  </si>
  <si>
    <t>224</t>
  </si>
  <si>
    <t>" Rýhy pro uložení překladů v 1.NP - hl. zdiva 100mm " 0,8*6</t>
  </si>
  <si>
    <t>" Rýhy pro uložení překladů v 2.NP - hl. zdiva 100mm " 0,8*4</t>
  </si>
  <si>
    <t>" Rýhy pro uložení překladů v 3.NP - hl. zdiva 100mm " 0,8*4</t>
  </si>
  <si>
    <t>" Rýhy pro uložení překladů v 1.NP - hl. zdiva 100mm " 1,3*2</t>
  </si>
  <si>
    <t>" Rýhy pro uložení překladů v 2.NP - hl. zdiva 100mm " 1,3*3</t>
  </si>
  <si>
    <t>" Rýhy pro uložení překladů v 3.NP - hl. zdiva 100mm " 1,3*2</t>
  </si>
  <si>
    <t>113</t>
  </si>
  <si>
    <t>974031164 974</t>
  </si>
  <si>
    <t>Vysekání rýh ve zdivu cihelném hl do 150 mm š do 150 mm</t>
  </si>
  <si>
    <t>226</t>
  </si>
  <si>
    <t>" Rýhy pro uložení překladů v 1.NP - hl. zdiva 150mm " 1,2*2+1,3*7+1,4*2</t>
  </si>
  <si>
    <t>" Rýhy pro uložení překladů v 2.NP - hl. zdiva 150mm " 1,2*1+1,3*12+1,4*2</t>
  </si>
  <si>
    <t>" Rýhy pro uložení překladů v 3.NP - hl. zdiva 150mm " 1,3*11+1,4*2</t>
  </si>
  <si>
    <t>974031165 974</t>
  </si>
  <si>
    <t>Vysekání rýh ve zdivu cihelném hl do 150 mm š do 200 mm</t>
  </si>
  <si>
    <t>228</t>
  </si>
  <si>
    <t xml:space="preserve">" Rýhy pro uložení překladů v 1.NP - hl. zdiva 300mm " </t>
  </si>
  <si>
    <t>(1,0*1+1,1*2+0,9*1+1,3*1+2,1*2+2,05*2+1,6*2+1,4*2)*2</t>
  </si>
  <si>
    <t>" Rýhy pro uložení překladů v 2.NP - hl. zdiva 300mm " (1,0*2+1,1*2)*2</t>
  </si>
  <si>
    <t>" Rýhy pro uložení překladů v 3.NP - hl. zdiva 150mm " (0,65*1)*1</t>
  </si>
  <si>
    <t>" Rýhy pro uložení překladů v 3.NP - hl. zdiva 300mm " (1,0*2+1,1*2)*2</t>
  </si>
  <si>
    <t>" Rýhy pro uložení překladů v 1.NP - hl. zdiva 300mm " (1,0*7+1,1*3)*2</t>
  </si>
  <si>
    <t>" Rýhy pro uložení překladů v 1.NP - hl. zdiva 450mm " (0,7*1)*3</t>
  </si>
  <si>
    <t>" Rýhy pro uložení překladů v 1.NP - hl. zdiva 600mm " (1,1*3+1,2*1+0,7*4)*4</t>
  </si>
  <si>
    <t>" Rýhy pro uložení překladů v 1.NP - hl. zdiva 750mm " (1,0*8)*5</t>
  </si>
  <si>
    <t>" Rýhy pro uložení překladů v 2.NP - hl. zdiva 300mm " (1,1*4+0,7*6)*2</t>
  </si>
  <si>
    <t>" Rýhy pro uložení překladů v 2.NP - hl. zdiva 450mm " (1,2*5+0,7*4)*3</t>
  </si>
  <si>
    <t>" Rýhy pro uložení překladů v 2.NP - hl. zdiva 600mm " (0,7*3)*4</t>
  </si>
  <si>
    <t>" Rýhy pro uložení překladů v 2.NP - hl. zdiva 750mm " (1,0*6)*5</t>
  </si>
  <si>
    <t>" Rýhy pro uložení překladů v 3.NP - hl. zdiva 300mm " (1,0*4+0,8*1)*2</t>
  </si>
  <si>
    <t>" Rýhy pro uložení překladů v 3.NP - hl. zdiva 450mm " (0,7*1+0,8*2)*3</t>
  </si>
  <si>
    <t>" Rýhy pro uložení překladů v 3.NP - hl. zdiva 600mm " (0,7*4+0,9*2)*4</t>
  </si>
  <si>
    <t>" Rýhy pro uložení překladů v 3.NP - hl. zdiva 750mm " (1,0*2)*5</t>
  </si>
  <si>
    <t>115</t>
  </si>
  <si>
    <t>974031167 974</t>
  </si>
  <si>
    <t>Vysekání rýh ve zdivu cihelném hl do 150 mm š do 300 mm</t>
  </si>
  <si>
    <t>230</t>
  </si>
  <si>
    <t>" Rýhy pro uložení betonových prahů vnitřního ocelového schodiště - hl. 300mm " 2,6*2+1,3*2</t>
  </si>
  <si>
    <t>" Rýhy pro uložení nosníků vnitřního ocelového schodiště - hl. 300mm " 2,6*2+1,3*2</t>
  </si>
  <si>
    <t>974031666 974</t>
  </si>
  <si>
    <t>Vysekání rýh ve zdivu cihelném pro vtahování nosníků hl do 150 mm v do 250 mm</t>
  </si>
  <si>
    <t>232</t>
  </si>
  <si>
    <t>" Rýhy pro uložení překladů v 1.NP - hl. zdiva 450mm " (1,6*1)*3</t>
  </si>
  <si>
    <t>" Rýhy pro uložení překladů v 1.NP - hl. zdiva 500mm " (1,2*1)*4</t>
  </si>
  <si>
    <t>" Rýhy pro uložení překladů v 1.NP - hl. zdiva 600mm " (1,6*2+1,2*2)*4</t>
  </si>
  <si>
    <t>" Rýhy pro uložení překladů v 2.NP - hl. zdiva 450mm " (1,2*1)*3</t>
  </si>
  <si>
    <t>" Rýhy pro uložení překladů v 2.NP - hl. zdiva 600mm " (1,8*1+1,2*2+1,9*2+1,6*1)*4</t>
  </si>
  <si>
    <t>" Rýhy pro uložení překladů v 3.NP - hl. zdiva 300mm " (1,3*1+1,6*2+1,4*1)*2</t>
  </si>
  <si>
    <t>" Rýhy pro uložení překladů v 3.NP - hl. zdiva 600mm " (1,2*2+1,9*2)*4</t>
  </si>
  <si>
    <t>" Rýhy pro uložení překladů v 4.NP - hl. zdiva 450mm " (1,6*1)*3</t>
  </si>
  <si>
    <t>" Rýhy pro uložení překladů v 1.PP - hl. zdiva 450mm " (1,2*1)*3</t>
  </si>
  <si>
    <t>" Rýhy pro uložení překladů v 1.PP - hl. zdiva 700mm " (1,2*5)*5</t>
  </si>
  <si>
    <t>" Rýhy pro uložení překladů v 1.PP - hl. zdiva 800mm " (1,0*4)*6</t>
  </si>
  <si>
    <t>" Rýhy pro uložení překladů v 1.PP - hl. zdiva 1000mm " (1,1*2)*7</t>
  </si>
  <si>
    <t>" Rýhy pro uložení překladů v 1.NP - hl. zdiva 300mm " (1,4*1)*2</t>
  </si>
  <si>
    <t>" Rýhy pro uložení překladů v 1.NP - hl. zdiva 600mm " (1,6*1+1,5*1)*4</t>
  </si>
  <si>
    <t>" Rýhy pro uložení překladů v 1.NP - hl. zdiva 750mm " (1,9*1)*5</t>
  </si>
  <si>
    <t>" Rýhy pro uložení překladů v 2.NP - hl. zdiva 300mm " (1,3*2+1,4*1+1,2*5)*2</t>
  </si>
  <si>
    <t>" Rýhy pro uložení překladů v 2.NP - hl. zdiva 450mm " (1,2*2)*3</t>
  </si>
  <si>
    <t>" Rýhy pro uložení překladů v 2.NP - hl. zdiva 600mm " (1,2*2+2,9*1)*4</t>
  </si>
  <si>
    <t>" Rýhy pro uložení překladů v 3.NP - hl. zdiva 300mm " (1,3*4+1,4*1)*2</t>
  </si>
  <si>
    <t>" Rýhy pro uložení překladů v 3.NP - hl. zdiva 450mm " (1,6*1+1,2*2+1,3*2)*3</t>
  </si>
  <si>
    <t>" Rýhy pro uložení překladů v 3.NP - hl. zdiva 600mm " (1,5*2)*4</t>
  </si>
  <si>
    <t>117</t>
  </si>
  <si>
    <t>974031668 974</t>
  </si>
  <si>
    <t>Vysekání rýh ve zdivu cihelném pro vtahování nosníků hl do 150 mm v do 350 mm</t>
  </si>
  <si>
    <t>234</t>
  </si>
  <si>
    <t>" Rýhy pro uložení překladů v 2.NP - hl. zdiva 300mm " (3,1*1)*2</t>
  </si>
  <si>
    <t>" Rýhy pro uložení překladů v 2.NP - hl. zdiva 600mm " (2,0*1)*4</t>
  </si>
  <si>
    <t>974031669 974</t>
  </si>
  <si>
    <t>Vysekání rýh ve zdivu cihelném pro vtahování nosníků hl do 150 mm v do 450 mm</t>
  </si>
  <si>
    <t>236</t>
  </si>
  <si>
    <t>" Rýhy pro uložení překladů v 1.NP - hl. zdiva 600mm " (3,4*1)*4</t>
  </si>
  <si>
    <t>119</t>
  </si>
  <si>
    <t>975022371 001</t>
  </si>
  <si>
    <t>Podchycení nadzákladového zdiva tl do 600 mm dřevěnou výztuhou v do 3 m dl podchycení přes 5 m</t>
  </si>
  <si>
    <t>238</t>
  </si>
  <si>
    <t>" Podepření zdiva při bourání otvorů 1.NP. " 17,46+10,5+6,3*2</t>
  </si>
  <si>
    <t>" Podepření zdiva při bourání schodiště a stropu 2.NP. " 6,3*2+7,2*2</t>
  </si>
  <si>
    <t>" Podepření zdiva při bourání schodiště a stropu 3.NP. " 6,3*2+7,2*2</t>
  </si>
  <si>
    <t>" Podepření zdiva při rozšiřování otvorů 1.NP. " 2,5+2,5</t>
  </si>
  <si>
    <t xml:space="preserve">" V ceně také demontáž podchycení. " </t>
  </si>
  <si>
    <t>975022461 001</t>
  </si>
  <si>
    <t>Podchycení nadzákladového zdiva tl do 900 mm dřevěnou výztuhou v do 3 m dl podchycení přes 3 m</t>
  </si>
  <si>
    <t>240</t>
  </si>
  <si>
    <t>" Podepření zdiva při bourání schodiště 1.PP. " 6,3*2</t>
  </si>
  <si>
    <t>" Podepření zdiva při rozšiřování otvorů 1.PP. " 2,3</t>
  </si>
  <si>
    <t>121</t>
  </si>
  <si>
    <t>975032341 013</t>
  </si>
  <si>
    <t>Podchycení příček tl do 300 mm dřevěnou výztuhou v do 3 m dl podchycení do 3 m</t>
  </si>
  <si>
    <t>242</t>
  </si>
  <si>
    <t xml:space="preserve">" Podchycení stávajícího zdiva při rozšiřování otvorů " </t>
  </si>
  <si>
    <t>" 1. NP " 2,2+2,13+2,13</t>
  </si>
  <si>
    <t>" 2. NP " 2,8</t>
  </si>
  <si>
    <t>975043121 RTO 013</t>
  </si>
  <si>
    <t>Jednořadové podchycení stropů v do 3,5 m pro zatížení do 1000 kg/m</t>
  </si>
  <si>
    <t>244</t>
  </si>
  <si>
    <t>" Dočasné podepření stropu při bourání stávajících stropů. "</t>
  </si>
  <si>
    <t>" Strop nad 2. NP " 3,58</t>
  </si>
  <si>
    <t>" Strop nad 3. NP " 3,58+3,73*2</t>
  </si>
  <si>
    <t>123</t>
  </si>
  <si>
    <t>976071111 001</t>
  </si>
  <si>
    <t>Vybourání kovových madel a zábradlí</t>
  </si>
  <si>
    <t>246</t>
  </si>
  <si>
    <t>" Bourání zábradlí u venkovního schodiště 1.PP. " 3</t>
  </si>
  <si>
    <t>" Bourání zábradlí u venkovního schodiště 1.NP. " 1,5</t>
  </si>
  <si>
    <t>" Bourání zábradlí vnitřního schodiště z 1.NP do 2.NP. " 3,7*2</t>
  </si>
  <si>
    <t>" Bourání zábradlí vnitřního schodiště z 2.NP do 3.NP. " 3,7*2</t>
  </si>
  <si>
    <t>" Bourání zábradlí vnitřního schodiště z 3.NP do 4.NP. " 3,7*2</t>
  </si>
  <si>
    <t>" Bourání zábradlí u venkovního ocelového schodiště. " 50,4</t>
  </si>
  <si>
    <t>976085311 001</t>
  </si>
  <si>
    <t>Vybourání kanalizačních rámů včetně poklopů nebo mříží pl do 0,6 m2</t>
  </si>
  <si>
    <t>248</t>
  </si>
  <si>
    <t>" Bourání stávajíccího poklopu m.č. 002c." 1</t>
  </si>
  <si>
    <t>" Bourání stávajíccího poklopu m.č. 002a." 1</t>
  </si>
  <si>
    <t>125</t>
  </si>
  <si>
    <t>977151125 974</t>
  </si>
  <si>
    <t>Jádrové vrty diamantovými korunkami do D 200 mm do stavebních materiálů</t>
  </si>
  <si>
    <t>250</t>
  </si>
  <si>
    <t>" Vrty ve výtahové šachtě " 0,200*8</t>
  </si>
  <si>
    <t>978011161 971</t>
  </si>
  <si>
    <t>Otlučení (osekání) vnitřní vápenné nebo vápenocementové omítky stropů v rozsahu do 50 %</t>
  </si>
  <si>
    <t>252</t>
  </si>
  <si>
    <t>" Oklepání omítek pro jejich opravu 1.NP - ŽB žebírkový strop "  166,31+9,9*0,4*2*24</t>
  </si>
  <si>
    <t>" Oklepání omítek pro jejich opravu 1.NP - klenby "  (6,44+3,16+82,4+112,3)*1,2+(19,97+19,97)*1,3</t>
  </si>
  <si>
    <t>" Oklepání omítek pro jejich opravu 2.NP - ŽB žebírkový strop "  171,2</t>
  </si>
  <si>
    <t>" Oklepání omítek pro jejich opravu 2.NP - klenby " (98,53+115,7)*1,2</t>
  </si>
  <si>
    <t>" Oklepání omítek pro jejich opravu 3.NP - ŽB panelový strop "  171,2</t>
  </si>
  <si>
    <t>" Oklepání omítek pro jejich opravu 3.NP - klenby " (39,1)*1,2</t>
  </si>
  <si>
    <t>127</t>
  </si>
  <si>
    <t>978011191 971</t>
  </si>
  <si>
    <t>Otlučení (osekání) vnitřní vápenné nebo vápenocementové omítky stropů v rozsahu do 100 %</t>
  </si>
  <si>
    <t>254</t>
  </si>
  <si>
    <t>" Oklepání omítek stropů v 1.PP - klenby "  (98,20+12,17+32,64+32,84+71,69+12,43+16,85+32,60)*1,2</t>
  </si>
  <si>
    <t>(38,40+32,88+7,31+11,96+11,96+19,17+57,42+29,19+64,35+18,21+45,62+64,9)*1,2</t>
  </si>
  <si>
    <t>978012161 971</t>
  </si>
  <si>
    <t>Otlučení (osekání) vnitřní vápenné nebo vápenocementové omítky stropů rákosových v rozsahu do 50 %</t>
  </si>
  <si>
    <t>256</t>
  </si>
  <si>
    <t>" Oklepání omítek pro jejich opravu 1.NP - trámové stropy "  24,15+16,1+67,82+16,1+47,95+20,86+67,8</t>
  </si>
  <si>
    <t>31,97+64,41+20,38+64,41+23,96+17,79+34,31+73,22+74,67+17,6</t>
  </si>
  <si>
    <t>" Oklepání omítek pro jejich opravu 2.NP - trámové stropy "  40,25+68,95+72,1+71,05+33,04+66,5+69,53</t>
  </si>
  <si>
    <t>66,5+25,8+18,94+35,42+76,65+76,3+17,6</t>
  </si>
  <si>
    <t>" Oklepání omítek pro jejich opravu 3.NP - trámové stropy "  142,0+68,95+72,1+71,05+33,04+66,5+69,75</t>
  </si>
  <si>
    <t>66,5+25,8+56,46+76,65+76,3+75,8+17,6</t>
  </si>
  <si>
    <t>129</t>
  </si>
  <si>
    <t>97899901 SPC 971</t>
  </si>
  <si>
    <t>Příplatek k otlučení vnitřních omítek stropů za větší tloušťku</t>
  </si>
  <si>
    <t>258</t>
  </si>
  <si>
    <t>978013161 971</t>
  </si>
  <si>
    <t>Otlučení (osekání) vnitřní vápenné nebo vápenocementové omítky stěn v rozsahu do 50 %</t>
  </si>
  <si>
    <t>260</t>
  </si>
  <si>
    <t>" Oklepání omítek stěn pro jejich opravu 1.NP " (2,8*2+7,3*2)*2*5,3*1,2</t>
  </si>
  <si>
    <t>" V ceně vyškrábání spár a očištění zdiva. "</t>
  </si>
  <si>
    <t>131</t>
  </si>
  <si>
    <t>978013191 971</t>
  </si>
  <si>
    <t>Otlučení (osekání) vnitřní vápenné nebo vápenocementové omítky stěn v rozsahu do 100 %</t>
  </si>
  <si>
    <t>262</t>
  </si>
  <si>
    <t>" Úplné oklepání omítek stěn v 1.PP " (2,2+5,5+13,5+2,2+12,4+4,3+2,2+11,3+13,8+2,2+11,5+9,0)*2,67</t>
  </si>
  <si>
    <t>(6,6*2+8,1*2+1,0*8+0,590*4+3,5*2+2,8*2+6,6*2+2,8+2,4+6,6*2+5,0*2+6,6*2+5,0*2+0,590*2)*2,67</t>
  </si>
  <si>
    <t>(1,0*4+6,6*2+5,0*2+6,6*2+10,7*2+3,7*2+3,5*2)*2,67+(9,8*2+6,7*2+6,9*2+6,7*2+2,8*2+6,7*2)*2,67</t>
  </si>
  <si>
    <t>(9,8*2+6,7*2+4,0+4,1+6,1+6,1+1,3+4,4*2+6,6*2+4,4*2+6,6*2+4,6*2+2,6*2+2,7*2+7,1*2+4,6*2)*2,67</t>
  </si>
  <si>
    <t>(2,6*2+4,3*2+3,4*2+5,3*2+3,5*2)*2,67+69,1+304,3</t>
  </si>
  <si>
    <t>" Úplné oklepání omítek stěn v 1.NP " (2,8*2+7,3*2)*5,3+(17,0*2+9,9*2+17,0*2+4,0*2+9,9*2+6,85*2)*4</t>
  </si>
  <si>
    <t>(7,0*2+6,85*2+10,5*2+2,3*2+2,5*2+1,5*2+9,8*2+2,3*2+2,8+7,4*2+10,0*2+6,78*2+2,95*2+3,5)*4</t>
  </si>
  <si>
    <t>(2,8*2+4,8+13,7+2,3+6,25+3,7+1,6+2,1+4,65+0,45+5,5*2+3,2*2+8,7+3,5+6,2+4,3+4,2+6,2+1,6)*4</t>
  </si>
  <si>
    <t>(6,8*2+9,5*2+6,8*2+9,5*2+6,8+6,8+3,7+3,4+6,8*2+2,5+2,8+6,8*2+5,1*2+10,8*2+6,8*2+10,9*2)*4</t>
  </si>
  <si>
    <t>(6,8*2+2,3+6,25+3,7+6,25+0,45+5,4+11,8+1,2+14,1+3,6+23,2+11,5)*4,0+210,2+592,7</t>
  </si>
  <si>
    <t>" Úplné oklepání omítek stěn v 2.NP " (7,0*2+9,85*2+10,3*2+7,0*2+2,3+4,3*2+10,1*2+16,95*2+4,95*2)*4</t>
  </si>
  <si>
    <t>(7,0+5,05*2+7,0++4,4+4,3+6,2+6,2+1,7+7,0*2+3,4*2+3,0*2+2,76*2+7,5*2+2,3*2+6,87*2+7,0*2)*4</t>
  </si>
  <si>
    <t>(9,5*2+3,9+3,5+7,0*2+27,2+13,7+8,7+3,65+6,1+8,7+4,6+5,5*2+3,2*2+1,3+8,1+1,3+13,3+7,0*2)*4</t>
  </si>
  <si>
    <t>(2,5*2+5,1*2+7,0*2+11,0*2+7,0*2+10,9*2+7,0*2+8,63+3,7+6,1+5,2+11,7+1,1+12,1+4,1+3,6)*4</t>
  </si>
  <si>
    <t>(30,5+11,5)*4,0+216,4+553,3</t>
  </si>
  <si>
    <t>" Úplné oklepání omítek stěn v 3.NP " (16,95*2+10,1*2+4,3*2+2,45*2+9,85*2+7,0*2+10,3*2+7,0*2)*4</t>
  </si>
  <si>
    <t>(10,15*2+7,0*2+4,3+4,4+6,2+6,2+1,7+9,5*2+7,0*2+2,45+27,2+13,7+8,7+3,65+6,1+0,45+5,5*2)*4</t>
  </si>
  <si>
    <t>(3,2*2+8,7+4,6+1,3+8,1+1,3+13,3+7,5*2+9,3*2+7,0*2+9,5*2+3,9+7,0*2+3,5+7,0*2+8,25+7,86)*4</t>
  </si>
  <si>
    <t>(11,0*2+7,0*2+10,9*2+7,0*2+3,6+30,5+11,5+8,63+3,7+8,1+5,2+11,7+1,1+14,0+2,2)*4,0+216,4+549,8</t>
  </si>
  <si>
    <t>" Úplné oklepání omítek stěn v 4.NP " 24,5+27,3*2*2+27,3+(8,1+9,9+2,7+10,7+7,65+9,3+7,65)*3,0</t>
  </si>
  <si>
    <t>9,3*6,9+(2,75*2+0,450*2)*(5,9-4,4)+(36,5+14,3+13,9+39,3+17,1+1,1+10,6+4,0+6,1+9,1+6,1+7,8)*1,2</t>
  </si>
  <si>
    <t>(3,6+1,1+9,3+1,3+17,5+2,2*2+2,2*2+7,0*2)*1,2+133,7</t>
  </si>
  <si>
    <t>97899902 SPC 971</t>
  </si>
  <si>
    <t>Příplatek k otlučení vnitřních omítek stěn za větší tloušťku</t>
  </si>
  <si>
    <t>264</t>
  </si>
  <si>
    <t>133</t>
  </si>
  <si>
    <t>978019391 978</t>
  </si>
  <si>
    <t>Otlučení (osekání) vnější vápenné nebo vápenocementové omítky stupně členitosti 3 až 5 do 100%</t>
  </si>
  <si>
    <t>266</t>
  </si>
  <si>
    <t xml:space="preserve">" Otlučení fasádní omítky." </t>
  </si>
  <si>
    <t>" Západní pohled - uliční " 679,5+31,3+71,1</t>
  </si>
  <si>
    <t>" Severní pohled - uliční " 715,5+31,2+74,7</t>
  </si>
  <si>
    <t>" Severovýchodní pohled - uliční " 589,5+29,8+61,9</t>
  </si>
  <si>
    <t>" Východní pohled - dvorní " 428,2+17,7+13,8+95,4+3,1+55,8</t>
  </si>
  <si>
    <t>" Západní pohled - dvorní " 95,4+3,1+9,9</t>
  </si>
  <si>
    <t>" Severozápadní pohled - dvorní " 241,7+3,6+24,5</t>
  </si>
  <si>
    <t>" Jižní pohled - dvorní " 332,6+10,4+34,3</t>
  </si>
  <si>
    <t>" Jihozápadní pohled - dvorní " 15,2+20,9+20,9+459,7+51,7</t>
  </si>
  <si>
    <t>" Jihovýchodní pohled - dvorní " 305,0+3,6+6,0+31,5</t>
  </si>
  <si>
    <t xml:space="preserve">" V ceně vyškrábání spár a očištění zdiva. " </t>
  </si>
  <si>
    <t>Výměra vztažena na pohled ploch fas, do ceny nutno zahrnout ploch říms a zdobných prvků, bosáží apod.</t>
  </si>
  <si>
    <t>97899903 SPC 971</t>
  </si>
  <si>
    <t>Příplatek k otlučení vnějších omítek stěn za větší tloušťku</t>
  </si>
  <si>
    <t>268</t>
  </si>
  <si>
    <t>" Příplatek za větší tloušťku " 4568,5</t>
  </si>
  <si>
    <t>135</t>
  </si>
  <si>
    <t>978023411 001</t>
  </si>
  <si>
    <t>Vyškrabání spár zdiva cihelného mimo komínového</t>
  </si>
  <si>
    <t>270</t>
  </si>
  <si>
    <t>" Očištění stropů v 1.PP - klenby - po oklepání omítky "  (98,20+12,17+32,64+32,84+71,69+12,43)*1,2</t>
  </si>
  <si>
    <t>(16,85+32,60+38,40+32,88+7,31+11,96+11,96+19,17+57,42+29,19+64,35+18,21+45,62+64,9)*1,2</t>
  </si>
  <si>
    <t>" Očištění původně zasypaného zdiva 1.PP - m.č. 008, 008a, 008b, 008c, 001a . " (6,7*2+9,8*2+6,7*2)*0,5</t>
  </si>
  <si>
    <t>(9,8*2+6,7*2+2,8*2+6,7*2+9,8*2+5,43+2,13+4,27)*0,500</t>
  </si>
  <si>
    <t>" Očištění původně zasypaného zdiva 1.PP - schodiště. " (5,3*2+3,5*2)*1,95</t>
  </si>
  <si>
    <t>978059541 001</t>
  </si>
  <si>
    <t>Odsekání a odebrání obkladů stěn z vnitřních obkládaček plochy přes 1 m2</t>
  </si>
  <si>
    <t>272</t>
  </si>
  <si>
    <t>" Odstranění obkladu 1.NP. " 330,9</t>
  </si>
  <si>
    <t>" Odstranění obkladu 2.NP. " 164,2</t>
  </si>
  <si>
    <t>" Odstranění obkladu 3.NP. " 167,1</t>
  </si>
  <si>
    <t xml:space="preserve">" V ceně otlučení podkladní omítky až na zdivo. " </t>
  </si>
  <si>
    <t>137</t>
  </si>
  <si>
    <t>985131311 001</t>
  </si>
  <si>
    <t>Ruční dočištění ploch stěn, rubu kleneb a podlah ocelových kartáči</t>
  </si>
  <si>
    <t>274</t>
  </si>
  <si>
    <t>997013001 013</t>
  </si>
  <si>
    <t>Vyklizení ulehlé suti z prostorů do 15 m2 s naložením z hl do 2 m</t>
  </si>
  <si>
    <t>276</t>
  </si>
  <si>
    <t>" Vyklizení suti 1.PP - m.č. 001a. " (12,17+0,61)*0,500</t>
  </si>
  <si>
    <t>" Vyklizení suti 1.PP - schodiště. " 5,3*3,5*0,500</t>
  </si>
  <si>
    <t>" V cen jsou započ i náklady svisl dopr s využitím mechanizace (vrátek) a nakládání na dopr prostředek."</t>
  </si>
  <si>
    <t>139</t>
  </si>
  <si>
    <t>997013011 013</t>
  </si>
  <si>
    <t>Vyklizení ulehlé suti z prostorů přes 15 m2 s naložením z hl do 2 m</t>
  </si>
  <si>
    <t>278</t>
  </si>
  <si>
    <t>" Vyklizení suti - m.č. 008, 008a, 008b, 008c. " (64,35+18,21+45,62+64,90+9,66)*0,500</t>
  </si>
  <si>
    <t>" Vyklizení suti - 4.NP - odhad 10% z plochy. " (287,98+71,15+208,77+317,76+118,1)*0,300*0,1</t>
  </si>
  <si>
    <t>98899901 SPC 952</t>
  </si>
  <si>
    <t>Bourání stropů z desek keramických do ocelových nosníků - Specifikace dle PD</t>
  </si>
  <si>
    <t>280</t>
  </si>
  <si>
    <t>" Bourání stropu nad 1.NP " 68,5</t>
  </si>
  <si>
    <t>" Odstranění omítky - 68,5m2 " 0</t>
  </si>
  <si>
    <t>" Stávající válcované nosníky - dl. 74,0m - ponechány " 0</t>
  </si>
  <si>
    <t>" Odstranění stropních desek HURDIS - tl. 120mm - 68,5m2 " 0</t>
  </si>
  <si>
    <t>" Odstranění betonové mazaniny - tl. 20mm - 1,45m3 " 0</t>
  </si>
  <si>
    <t>" Odstranění tepelné izolace - 68,5m2 " 0</t>
  </si>
  <si>
    <t>" Odstranění asfaltové lepenky - 78,8m2 " 0</t>
  </si>
  <si>
    <t>" - V ceně pomocné konstrukce a materiál, dočasné podpůrné konstrukce apod. "</t>
  </si>
  <si>
    <t>" - Součástí šetrné odstranění betonu kolem stávajících nosníků. "</t>
  </si>
  <si>
    <t>141</t>
  </si>
  <si>
    <t>98899902 SPC 952</t>
  </si>
  <si>
    <t>Bourání střešní konstrukce - Specifikace dle PD</t>
  </si>
  <si>
    <t>282</t>
  </si>
  <si>
    <t>" Bourání střechy nad 1.NP " 17,45*4,75</t>
  </si>
  <si>
    <t>" Odstranění dřevěných fošen - tl. 40mm - 82,89m2 " 0</t>
  </si>
  <si>
    <t>" Odstranění dřevěných sloupků 100x100mm - 74,0m " 0</t>
  </si>
  <si>
    <t>" Odstranění dřevěných vaznic 100x100mm - " 0</t>
  </si>
  <si>
    <t>" Odstranění dřevěných krokví 230x30mm - " 0</t>
  </si>
  <si>
    <t>" Odstranění prken - tl. 25mm - 82,89m2 " 0</t>
  </si>
  <si>
    <t>" Odstranění asfaltové lepenky - 95,4m2 " 0</t>
  </si>
  <si>
    <t>" Odstranění plechové krytiny - 91,2m2 " 0</t>
  </si>
  <si>
    <t>" Odstranění klempířských prvků a konstrukcí " 0</t>
  </si>
  <si>
    <t>" - V ceně pomocné konstrukce a materiál, dočasné podpůrné konstrukce, odstranění závětrování a veškerého příslušenství střechy apod. "</t>
  </si>
  <si>
    <t>98899903 SPC 952</t>
  </si>
  <si>
    <t>Bourání střešní konstrukce zdvižné plošiny - Specifikace dle PD</t>
  </si>
  <si>
    <t>284</t>
  </si>
  <si>
    <t>" Bour celé skl střechy včetně plechové krytiny, tepelné izolace, spádových vrstev apod. " 1,6*1,75</t>
  </si>
  <si>
    <t>143</t>
  </si>
  <si>
    <t>98899904 SPC 988</t>
  </si>
  <si>
    <t>Vyklizení objektu před započetím rekonstrukce objektu včetně opětovného nastěhování - Specifikace dle PD</t>
  </si>
  <si>
    <t>286</t>
  </si>
  <si>
    <t>989999101 SPC 013</t>
  </si>
  <si>
    <t>Odstranění stávajícícho vyrovnávacího schodiště - Specifikace dle PD</t>
  </si>
  <si>
    <t>sada</t>
  </si>
  <si>
    <t>288</t>
  </si>
  <si>
    <t>" Schodiště 1.PP - m.č. 002c. " 1</t>
  </si>
  <si>
    <t>" Odstranění schodiště včetně nosné konstrukce, stupňů, kotvících a upevňovacích prvků. "</t>
  </si>
  <si>
    <t xml:space="preserve">určené zhotovitelem, včetně poplatků za uložení odpadu. </t>
  </si>
  <si>
    <t>989999103 SPC 013</t>
  </si>
  <si>
    <t>Vysekání rýh ve zdivu / omítkách stropů pro vedení veškerých instalací a kabeláže + vybourání prostupů + řezání zdiva - Specifikace dle PD</t>
  </si>
  <si>
    <t>290</t>
  </si>
  <si>
    <t xml:space="preserve">Vysekání rýh ve stáv zdivu pro vedení veškerých instalací a kabeláže. Rýhy potřebných šířek a hloubek.  </t>
  </si>
  <si>
    <t>Vybourání prostupů pro vedení instalací  - jádrovými vrty. Řezání zdiva a následné vybourání otvorů</t>
  </si>
  <si>
    <t xml:space="preserve">V ceně prov vysekání rýhy vč. případného řezání, odvozu a likvidace suti a dalších nutných prací </t>
  </si>
  <si>
    <t>souvisejících s provedením rýh a drážek + prostupů prováděnými vrty pro vedení instalací.</t>
  </si>
  <si>
    <t>" 1. PP - 4.NP " 1</t>
  </si>
  <si>
    <t>989999105 SPC 013</t>
  </si>
  <si>
    <t>Vybourání drobných prvků nespecifikovaných - Specifikace dle PD</t>
  </si>
  <si>
    <t>292</t>
  </si>
  <si>
    <t xml:space="preserve">Odstranění nespecifikovaných poklopů, mříží, revizních dvířek, větracích mřížek, konzol, vodících kolejnic, </t>
  </si>
  <si>
    <t>madel, kovových ochran rohů, ochrany schodišťových stupňů apod.</t>
  </si>
  <si>
    <t xml:space="preserve">" Odstranění příčky, včetně nosné konstrukce, kování, rámu apod. " </t>
  </si>
  <si>
    <t>151</t>
  </si>
  <si>
    <t>98999944 SPC 978</t>
  </si>
  <si>
    <t>Náklady spojené s dovozem zeminy z meziskládky pro zpětné použití</t>
  </si>
  <si>
    <t>294</t>
  </si>
  <si>
    <t xml:space="preserve">" V položce zahrnuto naložení, dovoz sypaniny z meziskládky a její složení "  </t>
  </si>
  <si>
    <t>" Zpětné přemístění zeminy z mezideponie "  386,21+10,19</t>
  </si>
  <si>
    <t>" - Nakládání výkopku z hornin třídy těžitelnosti I, skupiny 1 až 3 přes 100 m3 "0</t>
  </si>
  <si>
    <t>" - Nakládání výkopku z hornin třídy těžitelnosti II, skupiny 4 a 5 přes 100 m3 "0</t>
  </si>
  <si>
    <t>" - Vodorovné přemístění do 500 m výkopku/sypaniny z horniny třídy těžitelnosti I, skupiny 1 až 3 "0</t>
  </si>
  <si>
    <t>" - Vodorovné přemístění do 500 m výkopku/sypaniny z hornin třídy těžitelnosti II, skupiny 4 a 5 "0</t>
  </si>
  <si>
    <t>" Složení zeminy " 0</t>
  </si>
  <si>
    <t>98999945 SPC 997</t>
  </si>
  <si>
    <t>Náklady spojené s odvozem a uložením sypaniny / výkopku / navážky na skládku - do 12 km</t>
  </si>
  <si>
    <t>296</t>
  </si>
  <si>
    <t>určené zhotovitelem, včetně poplatků za uložení sypaniny.</t>
  </si>
  <si>
    <t>" Odvoz zeminy z výkopových prací " 386,21+386,21+325,52-386,21-10,19</t>
  </si>
  <si>
    <t>" - Vodorovné přemístění do 10000 m výkopku/sypaniny z horniny třídy těžitelnosti I, skupiny 1 až 3 "0</t>
  </si>
  <si>
    <t>" - Vodorovné přemístění do 10000 m výkopku/sypaniny z horniny třídy těžitelnosti II, skupiny 4 a 5 "0</t>
  </si>
  <si>
    <t>" Přípl k vodo přem výkopku/sypaniny z horniny třídy těžit I, skupiny 1 až 3 ZKD 1000 m přes 10000 m "0</t>
  </si>
  <si>
    <t>" - Přípl k vodo přem výkopku/sypaniny z horniny třídy těžit II, skupiny 4 a 5 ZKD 1000 m přes 10000 m "0</t>
  </si>
  <si>
    <t>" - Uložení sypaniny na skládky nebo meziskládky "0</t>
  </si>
  <si>
    <t>" - Poplatek za uložení na skládce (skládkovné) zeminy a kamení kód odpadu 17 05 04 "0</t>
  </si>
  <si>
    <t>153</t>
  </si>
  <si>
    <t>98999946 SPC 978</t>
  </si>
  <si>
    <t>Náklady spojené s odvozem a uložením suti - ruční manipulace / s omezenou mechanizací - směsný stavební odpad (ŽB, PB, kámen, keramika, PVC, … ) - do 12 km</t>
  </si>
  <si>
    <t>298</t>
  </si>
  <si>
    <t>" Likvidace vybouraného materiálu " 4313,497-(15,677+150,571+6,798+19,756+1,445+0,395+7,162)</t>
  </si>
  <si>
    <t>(-(93,314+2,143+2,853+0,09+18,633+384,692+728,532))</t>
  </si>
  <si>
    <t>" Navýšení vlivem větší tlouštky stávajících omítek - stropy 1.PP " 852,95*0,035</t>
  </si>
  <si>
    <t>" Navýšení vlivem větší tlouštky stávajících omítek - stropy 1.NP-3.NP " (1299,87+2340,63)*0,50*0,035</t>
  </si>
  <si>
    <t>" Navýšení vlivem větší tlouštky stávajících omítek - stěny 1.PP-4.NP " 12801,94*0,035</t>
  </si>
  <si>
    <t>" Navýšení vlivem větší tlouštky stávajících omítek - stěny 1.NP " 256,94*0,50*0,035</t>
  </si>
  <si>
    <t>" Navýšení vlivem větší tlouštky stávajících omítek - fasáda " 4568,5*0,097</t>
  </si>
  <si>
    <t xml:space="preserve">Vnitrostaveništní doprava suti a vybouraných hmot pro budovy v do 24 m s omezením mechanizace. </t>
  </si>
  <si>
    <t>V ceně svislé a vodorovné přesunutí sutě vč. naložení s urovnáním.</t>
  </si>
  <si>
    <t>" - Odvoz suti a vybouraných hmot na skládku nebo meziskládku do 1 km se složením "0</t>
  </si>
  <si>
    <t>" - Příplatek k odvozu suti a vybouraných hmot na skládku ZKD 1 km přes 1 km - do 12 km "0</t>
  </si>
  <si>
    <t>" - Poplatek za uložení na skládce (skládkovné) stavebního odpadu směsného kód odpadu 17 09 04 "0</t>
  </si>
  <si>
    <t>98999948 SPC 978</t>
  </si>
  <si>
    <t>Náklady spojené s odvozem a uložením suti - ruční manipulace / s omezenou mechanizací - sklo - do 12 km</t>
  </si>
  <si>
    <t>300</t>
  </si>
  <si>
    <t>155</t>
  </si>
  <si>
    <t>98999949 SPC 978</t>
  </si>
  <si>
    <t>Náklady spojené s odvozem a uložením suti - ruční manipulace / s omezenou mechanizací - dřevo, výrobky na bázi dřeva - do 12 km</t>
  </si>
  <si>
    <t>302</t>
  </si>
  <si>
    <t>" Likvidace vybouraného materiálu " 150,571+6,798+19,756</t>
  </si>
  <si>
    <t>" - Poplatek za uložení na skládce (skládkovné) stavebního odpadu dřevěného kód odpadu 17 02 01 "0</t>
  </si>
  <si>
    <t>98999950 SPC 978</t>
  </si>
  <si>
    <t>Náklady spojené s odvozem a uložením suti - ruční manipulace / s omezenou mechanizací - izolační materiály - do 12 km</t>
  </si>
  <si>
    <t>304</t>
  </si>
  <si>
    <t>" Likvidace vybouraného materiálu " 1,445</t>
  </si>
  <si>
    <t>" - Poplatek za uložení na skládce (skládkovné) stavebního odpadu izolací kód odpadu 17 06 04 "0</t>
  </si>
  <si>
    <t>157</t>
  </si>
  <si>
    <t>98999951 SPC 978</t>
  </si>
  <si>
    <t>Náklady spojené s odvozem a uložením suti - ruční manipulace / s omezenou mechanizací - asfalt bez dehtu - do 12 km</t>
  </si>
  <si>
    <t>306</t>
  </si>
  <si>
    <t>" Likvidace vybouraného materiálu " 0,395+7,162</t>
  </si>
  <si>
    <t>" - Poplatek za uložení na skládce (skládkovné) odpadu asfaltového bez dehtu kód odpadu 17 03 02 "0</t>
  </si>
  <si>
    <t>98999952 SPC 978</t>
  </si>
  <si>
    <t>Náklady spojené s odvozem a uložením suti - ruční manipulace / s omezenou mechanizací - kov - do 12 km</t>
  </si>
  <si>
    <t>308</t>
  </si>
  <si>
    <t>" Likvidace vybouraného materiálu " 93,314+2,143+2,853+0,09+18,633</t>
  </si>
  <si>
    <t>" - Poplatek za uložení na skládce (skládkovné) odpadu kovového "0</t>
  </si>
  <si>
    <t>159</t>
  </si>
  <si>
    <t>98999947 SPC 978</t>
  </si>
  <si>
    <t>Náklady spojené s odvozem a uložením suti - ruční manipulace / s omezenou mechanizací - škvára / struska s obsahem nebezpečných látek - do 25 km</t>
  </si>
  <si>
    <t>310</t>
  </si>
  <si>
    <t>" Likvidace vybouraných násypů " 384,692+728,532</t>
  </si>
  <si>
    <t>" - Příplatek k odvozu suti a vybouraných hmot na skládku ZKD 1 km přes 1 km - do 25 km "0</t>
  </si>
  <si>
    <t>" - Poplatek za uložení na skládce (skládkovné) Škváry, strusky, kotelní prach - s obsahem nebezpečných látek "0</t>
  </si>
  <si>
    <t>98999953 SPC 978</t>
  </si>
  <si>
    <t>Náklady spojené s odvozem a uložením suti - ruční manipulace / s omezenou mechanizací - stavební materiály obsahující azbest - do 25 km</t>
  </si>
  <si>
    <t>312</t>
  </si>
  <si>
    <t xml:space="preserve">" Likvidace vybouraného materiálu - odborný odhad " 20 </t>
  </si>
  <si>
    <t>"Poplatek za uložení na skládce (skládkovné) stavebního odpadu s obs azbestu kód odpadu 17 06 05"0</t>
  </si>
  <si>
    <t>Přesun hmot</t>
  </si>
  <si>
    <t>161</t>
  </si>
  <si>
    <t>998017003 998</t>
  </si>
  <si>
    <t>Přesun hmot s omezením mechanizace pro budovy v do 24 m</t>
  </si>
  <si>
    <t>314</t>
  </si>
  <si>
    <t>HZS1292 999</t>
  </si>
  <si>
    <t>Hodinová zúčtovací sazba stavební dělník</t>
  </si>
  <si>
    <t>316</t>
  </si>
  <si>
    <t xml:space="preserve">Stavební práce a dodávky spojené s provedením funkčního celku HSV - výpomoce, </t>
  </si>
  <si>
    <t>doplňkové práce a dodávky,kompletace apod.</t>
  </si>
  <si>
    <t>493</t>
  </si>
  <si>
    <t>PSV</t>
  </si>
  <si>
    <t>Práce a dodávky PSV</t>
  </si>
  <si>
    <t>711</t>
  </si>
  <si>
    <t>Izolace proti vodě, vlhkosti a plynům</t>
  </si>
  <si>
    <t>163</t>
  </si>
  <si>
    <t>711131811 711</t>
  </si>
  <si>
    <t>Odstranění izolace proti zemní vlhkosti vodorovné</t>
  </si>
  <si>
    <t>318</t>
  </si>
  <si>
    <t>" Odstranění separační vrstvy betonové mazaniny podlah 1.NP." 31,3+3,05+11,1+2,06+2,38</t>
  </si>
  <si>
    <t>" Odstranění separační vrstvy betonové mazaniny podlah 2.NP." 30,5+3,05+11,1+1,94+2,33</t>
  </si>
  <si>
    <t>HZS2492 HZS</t>
  </si>
  <si>
    <t>Hodinová zúčtovací sazba pomocný dělník PSV</t>
  </si>
  <si>
    <t>320</t>
  </si>
  <si>
    <t>" Stavební práce a dodávky spojené s provedením funkčního celku 711 " 1</t>
  </si>
  <si>
    <t xml:space="preserve">" Ostatní náklady na demontáž, odstranění apod. mj.s vazbou na stávající okolní konstrukce " </t>
  </si>
  <si>
    <t>712</t>
  </si>
  <si>
    <t>Povlakové krytiny</t>
  </si>
  <si>
    <t>165</t>
  </si>
  <si>
    <t>712440831 712</t>
  </si>
  <si>
    <t>Odstranění povlakové krytiny střech do 30° jednovrstvé</t>
  </si>
  <si>
    <t>322</t>
  </si>
  <si>
    <t>" Odstranění podkladní vrstvy pod bouranou plechovou krytinou - 50% " (308,6+371,9+41,1+75,3)*0,5</t>
  </si>
  <si>
    <t>(40,5+271,2+167,9+258,0+504,3)*0,50</t>
  </si>
  <si>
    <t>324</t>
  </si>
  <si>
    <t>" Stavební práce a dodávky spojené s provedením funkčního celku 712 " 1</t>
  </si>
  <si>
    <t>713</t>
  </si>
  <si>
    <t>Izolace tepelné</t>
  </si>
  <si>
    <t>167</t>
  </si>
  <si>
    <t>713120841 713</t>
  </si>
  <si>
    <t>Odstranění tepelné izolace podlah lepené z vláknitých materiálů suchých tl do 100 mm</t>
  </si>
  <si>
    <t>326</t>
  </si>
  <si>
    <t>" Odstranění podkladní izolace podlahy 1.NP - žebírkový strop." 20,34+12,4+12,4+16,53+16,53+14,36</t>
  </si>
  <si>
    <t>14,36+14,36+14,36+14,36+14,36+8,22</t>
  </si>
  <si>
    <t>" Odstranění podkladní izolace podlahy 2.NP - žebírkový strop." 20,34+12,4+14,57+16,53+14,36+14,36</t>
  </si>
  <si>
    <t>328</t>
  </si>
  <si>
    <t>721</t>
  </si>
  <si>
    <t>Zdravotechnika - vnitřní kanalizace</t>
  </si>
  <si>
    <t>169</t>
  </si>
  <si>
    <t>721999101 SPC 721</t>
  </si>
  <si>
    <t>Odstranění stávajících rozvodů splaškové / dešťové kanalizace, včetně zapravení prostupů - Specifikace dle PD</t>
  </si>
  <si>
    <t>330</t>
  </si>
  <si>
    <t xml:space="preserve">Součástí ceny je odkrytí potrubí, odpojení, vypuštění a demontáž. Zaslepení stávajícího potrubí. </t>
  </si>
  <si>
    <t>Demontáž potrubí včetně armatur a tvarovek. V ceně také zapravení prostupů, zdiva a povrchových úprav.</t>
  </si>
  <si>
    <t xml:space="preserve">" V ceně demontáže nutno zohlednit možný výskyt azbestu. " </t>
  </si>
  <si>
    <t xml:space="preserve">Likvidace v souladu se zákonem </t>
  </si>
  <si>
    <t>HZS2211 HZS</t>
  </si>
  <si>
    <t>Hodinová zúčtovací sazba instalatér</t>
  </si>
  <si>
    <t>332</t>
  </si>
  <si>
    <t>"Stavební práce a dodávky spojené s provedením funkčního celku 721" 5</t>
  </si>
  <si>
    <t xml:space="preserve">"Ostatní náklady na demontáž, odstranění apod. mj.s vazbou na stávající okolní konstrukce" </t>
  </si>
  <si>
    <t>722</t>
  </si>
  <si>
    <t>Zdravotechnika - vnitřní vodovod</t>
  </si>
  <si>
    <t>171</t>
  </si>
  <si>
    <t>722999101 SPC 722</t>
  </si>
  <si>
    <t>Odstranění stávajících rozvodů vody (teplé, studené, cirkulační, požární), včetně zapravení prostupů - Specifikace dle PD</t>
  </si>
  <si>
    <t>334</t>
  </si>
  <si>
    <t xml:space="preserve">Součástí ceny je odkrytí potrubí, odpojení, vypuštění a demontáž, demontáž potrubí včetně tepelné izolace, </t>
  </si>
  <si>
    <t>armatur a tvarovek. Zaslep stáv potrub. V ceně také zapravení prostupů, zdiva a povrchových úprav.</t>
  </si>
  <si>
    <t>722999102 SPC 722</t>
  </si>
  <si>
    <t>Demontáž hydrantů - Specifikace dle PD</t>
  </si>
  <si>
    <t>336</t>
  </si>
  <si>
    <t xml:space="preserve">Odstranění hydrantových skřínívčetně vystrojení a zapravení / doplnění zdiva, odstranění armatur a </t>
  </si>
  <si>
    <t>tvarovek na vodovodním potrubí.</t>
  </si>
  <si>
    <t>173</t>
  </si>
  <si>
    <t>338</t>
  </si>
  <si>
    <t>"Stavební práce a dodávky spojené s provedením funkčního celku 722" 10</t>
  </si>
  <si>
    <t>723</t>
  </si>
  <si>
    <t>Zdravotechnika - vnitřní plynovod</t>
  </si>
  <si>
    <t>723999101 SPC 723</t>
  </si>
  <si>
    <t>Odstranění stávajících rozvodů plynovodu, včetně zapravení prostupů - Specifikace dle PD</t>
  </si>
  <si>
    <t>340</t>
  </si>
  <si>
    <t xml:space="preserve">Součástí ceny je odkrytí potrubí, odpojení, vypuštění a demontáž, demontáž potrubí včetně </t>
  </si>
  <si>
    <t xml:space="preserve">tepelné izolace, armatur a tvarovek. Zaslepení stávajícího potrub. V ceně také zapravení prostupů, zdiva </t>
  </si>
  <si>
    <t>a povrchových úprav.</t>
  </si>
  <si>
    <t>175</t>
  </si>
  <si>
    <t>342</t>
  </si>
  <si>
    <t>"Stavební práce a dodávky spojené s provedením funkčního celku 723" 2</t>
  </si>
  <si>
    <t>725</t>
  </si>
  <si>
    <t>Zdravotechnika - zařizovací předměty</t>
  </si>
  <si>
    <t>725110811 725</t>
  </si>
  <si>
    <t>Demontáž klozetů splachovací s nádrží</t>
  </si>
  <si>
    <t>soubor</t>
  </si>
  <si>
    <t>344</t>
  </si>
  <si>
    <t>" 1.NP "13</t>
  </si>
  <si>
    <t>" 2.NP "7</t>
  </si>
  <si>
    <t>" 3.NP "6</t>
  </si>
  <si>
    <t>177</t>
  </si>
  <si>
    <t>725122813 725</t>
  </si>
  <si>
    <t>Demontáž pisoárových stání s nádrží a jedním záchodkem</t>
  </si>
  <si>
    <t>346</t>
  </si>
  <si>
    <t>" 1.NP "4</t>
  </si>
  <si>
    <t>" 2.NP "4</t>
  </si>
  <si>
    <t>" 3.NP "4</t>
  </si>
  <si>
    <t>725210821 725</t>
  </si>
  <si>
    <t>Demontáž umyvadel bez výtokových armatur</t>
  </si>
  <si>
    <t>348</t>
  </si>
  <si>
    <t>" 1.PP "1</t>
  </si>
  <si>
    <t>" 1.NP "25</t>
  </si>
  <si>
    <t>" 2.NP "16</t>
  </si>
  <si>
    <t>" 3.NP "13</t>
  </si>
  <si>
    <t>179</t>
  </si>
  <si>
    <t>725240811 725</t>
  </si>
  <si>
    <t>Demontáž kabin sprchových bez výtokových armatur</t>
  </si>
  <si>
    <t>350</t>
  </si>
  <si>
    <t>" 1.NP "9</t>
  </si>
  <si>
    <t>725310821 725</t>
  </si>
  <si>
    <t>Demontáž dřez jednoduchý na ocelové konzole bez výtokových armatur</t>
  </si>
  <si>
    <t>352</t>
  </si>
  <si>
    <t>" 2.NP "2</t>
  </si>
  <si>
    <t>" 3.NP "5</t>
  </si>
  <si>
    <t>181</t>
  </si>
  <si>
    <t>725320828 725</t>
  </si>
  <si>
    <t>Demontáž dřez dvojitý velkokuchyně bez výtokových armatur</t>
  </si>
  <si>
    <t>354</t>
  </si>
  <si>
    <t>" 3.NP "2</t>
  </si>
  <si>
    <t>725330820 725</t>
  </si>
  <si>
    <t>Demontáž výlevka diturvitová</t>
  </si>
  <si>
    <t>356</t>
  </si>
  <si>
    <t>" 1.NP "2</t>
  </si>
  <si>
    <t>" 2.NP "1</t>
  </si>
  <si>
    <t>" 3.NP "1</t>
  </si>
  <si>
    <t>183</t>
  </si>
  <si>
    <t>725820801 725</t>
  </si>
  <si>
    <t>Demontáž baterie nástěnné do G 3 / 4</t>
  </si>
  <si>
    <t>358</t>
  </si>
  <si>
    <t>" 1.PP - umyvadlo "1</t>
  </si>
  <si>
    <t>" 1.NP - umyvadlo "25</t>
  </si>
  <si>
    <t>" 2.NP - umyvadlo "16</t>
  </si>
  <si>
    <t>" 1.NP - výlevka "2</t>
  </si>
  <si>
    <t>" 2.NP - výlevka "1</t>
  </si>
  <si>
    <t>" 3.NP - dvojdřez "2</t>
  </si>
  <si>
    <t>" 3.NP - umyvadlo "13</t>
  </si>
  <si>
    <t>" 3.NP - výlevka "1</t>
  </si>
  <si>
    <t>725820802 725</t>
  </si>
  <si>
    <t>Demontáž baterie stojánkové do jednoho otvoru</t>
  </si>
  <si>
    <t>360</t>
  </si>
  <si>
    <t>" 2.NP - dřez "2</t>
  </si>
  <si>
    <t>" 3.NP - dřez "5</t>
  </si>
  <si>
    <t>185</t>
  </si>
  <si>
    <t>725840850 725</t>
  </si>
  <si>
    <t>Demontáž baterie sprch diferenciální do G 3/4x1</t>
  </si>
  <si>
    <t>362</t>
  </si>
  <si>
    <t>725840860 725</t>
  </si>
  <si>
    <t>Demontáž ramen sprchových nebo sprch táhlových</t>
  </si>
  <si>
    <t>364</t>
  </si>
  <si>
    <t>" Demontáž sprchových hadic,táhel, apod. připojených k bateriím. "</t>
  </si>
  <si>
    <t>" Sprchový kout "</t>
  </si>
  <si>
    <t>" 1. NP "9</t>
  </si>
  <si>
    <t>187</t>
  </si>
  <si>
    <t>725850800 725</t>
  </si>
  <si>
    <t>Demontáž ventilů odpadních</t>
  </si>
  <si>
    <t>366</t>
  </si>
  <si>
    <t>725860811 725</t>
  </si>
  <si>
    <t>Demontáž uzávěrů zápachu jednoduchých</t>
  </si>
  <si>
    <t>368</t>
  </si>
  <si>
    <t>189</t>
  </si>
  <si>
    <t>72599901 SPC 725</t>
  </si>
  <si>
    <t>Demontáž vpustí podlahových - Specifikace dle PD</t>
  </si>
  <si>
    <t>370</t>
  </si>
  <si>
    <t>" 1.NP " 9,0+4,0</t>
  </si>
  <si>
    <t>" 2.NP " 2</t>
  </si>
  <si>
    <t>" V ceně vybourání, odstranění, případné řezání, odvoz a likvidace suti. "</t>
  </si>
  <si>
    <t>Likvidace v souladu se zákonem</t>
  </si>
  <si>
    <t>372</t>
  </si>
  <si>
    <t>" Stavební práce a dodávky spojené s provedením funkčního celku 725 " 5</t>
  </si>
  <si>
    <t>733</t>
  </si>
  <si>
    <t>Ústřední vytápění - potrubí</t>
  </si>
  <si>
    <t>191</t>
  </si>
  <si>
    <t>733999101 SPC 733</t>
  </si>
  <si>
    <t>Odstranění stávajících rozvodů vytápění, včetně otopných těles a zapravení prostupů - Specifikace dle PD</t>
  </si>
  <si>
    <t>374</t>
  </si>
  <si>
    <t xml:space="preserve">Součástí ceny je odkrytí potrubí, odpojení, vypuštění a demontáž, demontáž potrubí včetně tepelné izolace. </t>
  </si>
  <si>
    <t xml:space="preserve">Odstranění otopných těles, armatur a příslušenství vytápění objektu. Zaslepení stávajícího potrubí. </t>
  </si>
  <si>
    <t>V ceně také zapravení prostupů, zdiva a povrchových úprav.</t>
  </si>
  <si>
    <t>376</t>
  </si>
  <si>
    <t>"Stavební práce a dodávky spojené s provedením funkčního celku 733" 2</t>
  </si>
  <si>
    <t>741</t>
  </si>
  <si>
    <t>Elektromontážní práce</t>
  </si>
  <si>
    <t>193</t>
  </si>
  <si>
    <t>741999101 SPC 741</t>
  </si>
  <si>
    <t>Demontáž svítidel, skříní elektro, odstranění prvků silnoproudých a slabopoudých rozvodů včetně zapravení prostupů a drážek - Specifikace dle PD</t>
  </si>
  <si>
    <t>378</t>
  </si>
  <si>
    <t xml:space="preserve">Odstranění svítidel, elektro skříní včetně vystrojení, úprava stávající elektroinstalace, ukončení kabelů včetně </t>
  </si>
  <si>
    <t>úložného materiálu apod.</t>
  </si>
  <si>
    <t xml:space="preserve">Odstranění koncových prvků silnoproudých a slabopoudých rozvodů, zabezpečovacích systémů, </t>
  </si>
  <si>
    <t>požární signalizace apod.</t>
  </si>
  <si>
    <t>" V ceně zapravení prostupů, zdiva, povrchových úprav a podlah do původního stavu. "</t>
  </si>
  <si>
    <t>741999102 SPC 741</t>
  </si>
  <si>
    <t>Demontáž původních jímacích zařízení, vedení, svodů a všech jejich součástí vedených na fasádě a na střeše objektu - Specifikace dle PD</t>
  </si>
  <si>
    <t>380</t>
  </si>
  <si>
    <t>" Demontáž jímacích tyčí, vedení, svodů, podpěrných prvků, konzol a příslušenství apod. "1</t>
  </si>
  <si>
    <t>195</t>
  </si>
  <si>
    <t>741999103 SPC 013</t>
  </si>
  <si>
    <t>Dmt+M Dočasná demontáž a zpětná montáž stávajících antén - Specifikace dle PD</t>
  </si>
  <si>
    <t>382</t>
  </si>
  <si>
    <t>" Demontáž antén na střeše objektu. "1</t>
  </si>
  <si>
    <t xml:space="preserve">V ceně demontáž přemístění na místo uchování a ochrany během výstavby, zpětné přemístění prvků, opětovná </t>
  </si>
  <si>
    <t xml:space="preserve">montáž, úprava pro zachování původní funkce apod. </t>
  </si>
  <si>
    <t>741999104 SPC 013</t>
  </si>
  <si>
    <t>Dmt+M Dočasná demontáž a zpětná montáž stávajícího pouličního osvětlení / dvorního na fasádě objektu - Specifikace dle PD</t>
  </si>
  <si>
    <t>384</t>
  </si>
  <si>
    <t>" Demontáž osvětlení na fasádě objektu. "1</t>
  </si>
  <si>
    <t xml:space="preserve">V ceně demontáž přemístění na místo uchování a ochrany během výstavby, zpětné přemístění prvků, </t>
  </si>
  <si>
    <t xml:space="preserve">opětovná montáž, úprava pro zachování původní funkce, doplnění kabeláže apod. </t>
  </si>
  <si>
    <t>197</t>
  </si>
  <si>
    <t>HZS2221 HZS</t>
  </si>
  <si>
    <t>Hodinová zúčtovací sazba elektrikář</t>
  </si>
  <si>
    <t>386</t>
  </si>
  <si>
    <t>" Stavební práce a dodávky spojené s provedením funkčního celku 741 "15</t>
  </si>
  <si>
    <t>750</t>
  </si>
  <si>
    <t>Chlazení</t>
  </si>
  <si>
    <t>750999101 SPC 750</t>
  </si>
  <si>
    <t>Odstranění stávajících rozvodů chlazení vč. veškerého příslušenství a zapravení prostupů - Specifikace dle PD</t>
  </si>
  <si>
    <t>388</t>
  </si>
  <si>
    <t xml:space="preserve">Součástí ceny je odkrytí potrubí, odpojení, vypuštění a demontáž. Odstranění těles, armatur a příslušenství </t>
  </si>
  <si>
    <t>chlazení objektu. V ceně také zaslepení potrubí vč materiálu a přesunu hmot.</t>
  </si>
  <si>
    <t>" V ceně zapravení prostupů, zdiva, povrchových úprav do původního stavu. "</t>
  </si>
  <si>
    <t>" 1. PP - střecha " 1</t>
  </si>
  <si>
    <t>199</t>
  </si>
  <si>
    <t>HZS3211 HZS</t>
  </si>
  <si>
    <t>Hodinová zúčtovací sazba montér vzduchotechniky a chlazení</t>
  </si>
  <si>
    <t>390</t>
  </si>
  <si>
    <t>" Stavební práce a dodávky spojené s provedením funkčního celku 750. " 5</t>
  </si>
  <si>
    <t xml:space="preserve">" Ostatní náklady na demontáž, odstranění apod. mj.s vazbou na stávající okolní konstrukce. " </t>
  </si>
  <si>
    <t>751</t>
  </si>
  <si>
    <t>Vzduchotechnika</t>
  </si>
  <si>
    <t>751999101 SPC 751</t>
  </si>
  <si>
    <t>Demontáž vzduchotechnických zařízení včetně zapravení prostupů - Specifikace dle PD</t>
  </si>
  <si>
    <t>392</t>
  </si>
  <si>
    <t xml:space="preserve">Součástí ceny je odkrytí potrubí, odpojení a demontáž potrubí včetně tepelné izolace. </t>
  </si>
  <si>
    <t xml:space="preserve">Odstranění vzduchotechnických jednotek, podpůrných konstrukcí jednotek, ventilátorů, koncových prvků, </t>
  </si>
  <si>
    <t>potrubních elementů, ventilačních komínků na střeše včetně hlavic a veškerého příslušenství.</t>
  </si>
  <si>
    <t>201</t>
  </si>
  <si>
    <t>394</t>
  </si>
  <si>
    <t>" Stavební práce a dodávky spojené s provedením funkčního celku 751 " 2</t>
  </si>
  <si>
    <t>762</t>
  </si>
  <si>
    <t>Konstrukce tesařské</t>
  </si>
  <si>
    <t>76299901 SPC 762</t>
  </si>
  <si>
    <t>Bourání dřevěné konstrukce mezipatra 2.NP - Specifikace dle PD</t>
  </si>
  <si>
    <t>396</t>
  </si>
  <si>
    <t xml:space="preserve">" Bourání nosné konstrukce, podlahy, zábradlí, dřevěného schodiště, kotvících a spojovacích prvků apod. " </t>
  </si>
  <si>
    <t>13,5</t>
  </si>
  <si>
    <t>203</t>
  </si>
  <si>
    <t>762111811 762</t>
  </si>
  <si>
    <t>Demontáž stěn a příček z hraněného řeziva</t>
  </si>
  <si>
    <t>398</t>
  </si>
  <si>
    <t>" Odstranění příček v 2.NP." 38</t>
  </si>
  <si>
    <t>" Odstranění příček v 3.NP." 83,9</t>
  </si>
  <si>
    <t>762341811 762</t>
  </si>
  <si>
    <t>Demontáž bednění střech z prken</t>
  </si>
  <si>
    <t>400</t>
  </si>
  <si>
    <t>" Výměna bednění střechy objektu" 308,6+371,9+41,1+75,3+40,5+271,2+167,9+258,0+504,3</t>
  </si>
  <si>
    <t>205</t>
  </si>
  <si>
    <t>762522812 762</t>
  </si>
  <si>
    <t>Demontáž podlah s polštáři z prken nebo fošen tloušťky přes 32 mm</t>
  </si>
  <si>
    <t>402</t>
  </si>
  <si>
    <t xml:space="preserve">" Odstranění hrubé podlahy klenebného stropu včteně polštářů." </t>
  </si>
  <si>
    <t>" 1.NP " 74,67+73,22+17,79+34,31+23,96+64,41+64,41+67,80+31,97+47,95+67,82+28,42</t>
  </si>
  <si>
    <t>" 1.NP " 24,15+166,31+9,52</t>
  </si>
  <si>
    <t>" 2.NP " 76,3+72,1+68,95+10,87</t>
  </si>
  <si>
    <t>" 2.NP " 76,65+35,42+18,94+25,8+66,5+25,88+23,8+19,6+33,04+21,0+35,35+34,65+9,89+21,33</t>
  </si>
  <si>
    <t>" 2.NP " 30,5+3,05+11,1+1,94+2,33</t>
  </si>
  <si>
    <t>" 2.NP " 25,88+17,25+2,16</t>
  </si>
  <si>
    <t>" 3.NP " 76,3+72,1+68,95+10,87</t>
  </si>
  <si>
    <t>" 3.NP " 76,65+8,07+13,69+15,25+16,80+3,0+24,50+13,56+23,80+25,80+69,75+66,50</t>
  </si>
  <si>
    <t>71,05+33,04+10,54+23,6</t>
  </si>
  <si>
    <t>" 3.NP " 31,3+3,05+11,1+2,06+2,38</t>
  </si>
  <si>
    <t>" Odstranění stropní konstrukce nad 3.NP - nad rušeným schodištěm" 6,3*3,8</t>
  </si>
  <si>
    <t>762526811 762</t>
  </si>
  <si>
    <t>Demontáž podlah z dřevotřísky, překližky, sololitu tloušťky do 20 mm bez polštářů</t>
  </si>
  <si>
    <t>404</t>
  </si>
  <si>
    <t xml:space="preserve">" Odstranění roznášecí vrstvy." </t>
  </si>
  <si>
    <t>" 3.NP " 76,65+8,07+13,69+15,25+16,80+3,0+24,50+13,56+23,80+25,80+69,75</t>
  </si>
  <si>
    <t>66,50+71,05+33,04+10,54+23,6</t>
  </si>
  <si>
    <t>207</t>
  </si>
  <si>
    <t>762812811 762</t>
  </si>
  <si>
    <t>Demontáž záklopů stropů z hoblovaných prken tl do 32 mm</t>
  </si>
  <si>
    <t>406</t>
  </si>
  <si>
    <t>" Odstranění záklopu trámového stropu podlah 2.NP - 50% výměna." (76,3+72,1+68,95+10,87)*0,50</t>
  </si>
  <si>
    <t>" Odstranění záklopu trámového stropu podlah 2.NP - 50% výměna." (76,65+35,42+18,94+25,8)*0,5</t>
  </si>
  <si>
    <t>(66,5+25,88+23,8+19,6+33,04+21,0+35,35+34,65+9,89+21,33)*0,50</t>
  </si>
  <si>
    <t>" Odstranění záklopu trámového stropu podlah 2.NP - 50% výměna." (30,5+3,05+11,1+1,94+2,33)*0,50</t>
  </si>
  <si>
    <t>" Odstranění záklopu trámového stropu podlah 3.NP - 50% výměna." (76,3+72,1+68,95+10,87)*0,50</t>
  </si>
  <si>
    <t>" Odstranění záklopu trámového stropu podlah 3.NP - 50% výměna." (76,65+8,07+13,69+15,25)*0,5</t>
  </si>
  <si>
    <t>(16,80+3,0+24,50+13,56+23,80+25,80+69,75+66,50+71,05+33,04+10,54+23,6)*0,50</t>
  </si>
  <si>
    <t>" Odstranění záklopu trámového stropu podlah 3.NP - 50% výměna." (31,3+3,05+11,1+2,06+2,38)*0,50</t>
  </si>
  <si>
    <t>" Odstranění záklopu 4.NP - pro betonáž roznášecích trámů " (3,7*6+3,9)*0,600</t>
  </si>
  <si>
    <t>" 1.NP - pro prostup stropem " 0,6*1,03</t>
  </si>
  <si>
    <t>" 2.NP - pro prostup stropem " 0,6*1,03</t>
  </si>
  <si>
    <t>" 3.NP - pro prostupy stropem " 1,22*0,3*2+0,670*0,600*2+0,600*1,0+0,735*0,455*2</t>
  </si>
  <si>
    <t>762822830 762</t>
  </si>
  <si>
    <t>Demontáž stropních trámů z hraněného řeziva průřezové plochy do 450 cm2</t>
  </si>
  <si>
    <t>408</t>
  </si>
  <si>
    <t>" Odstranění stropní konstrukce nad 3.NP - nad rušeným schodištěm" 7*4,1</t>
  </si>
  <si>
    <t>" Demontáž stropního trámu - 4.NP - pro podchycení stropu "0,7</t>
  </si>
  <si>
    <t>209</t>
  </si>
  <si>
    <t>762841812 762</t>
  </si>
  <si>
    <t>Demontáž podbíjení obkladů stropů a střech sklonu do 60° z hrubých prken s omítkou</t>
  </si>
  <si>
    <t>410</t>
  </si>
  <si>
    <t>762999101 SPC 762</t>
  </si>
  <si>
    <t>Odstranění stávající obslužné lávky - Specifikace dle PD</t>
  </si>
  <si>
    <t>412</t>
  </si>
  <si>
    <t>211</t>
  </si>
  <si>
    <t>414</t>
  </si>
  <si>
    <t>" Stavební práce a dodávky spojené s provedením funkčního celku 762 " 4</t>
  </si>
  <si>
    <t>763</t>
  </si>
  <si>
    <t>Konstrukce suché výstavby</t>
  </si>
  <si>
    <t>763131831 763</t>
  </si>
  <si>
    <t>Demontáž SDK podhledu s jednovrstvou nosnou kcí z ocelových profilů opláštění jednoduché</t>
  </si>
  <si>
    <t>416</t>
  </si>
  <si>
    <t>" Odstranění podhledu m.č. 115b a 115c - 1.NP." 10,33+5,77</t>
  </si>
  <si>
    <t>213</t>
  </si>
  <si>
    <t>763112812 763</t>
  </si>
  <si>
    <t>Demontáž desek dvojité opláštění SDK příčka</t>
  </si>
  <si>
    <t>418</t>
  </si>
  <si>
    <t>" Odstranění zabedněného otvoru 1.NP." 1,75*2,2</t>
  </si>
  <si>
    <t>" Odstranění příček 2.NP." 74,3</t>
  </si>
  <si>
    <t>" Odstranění příček 3.NP." 75,6</t>
  </si>
  <si>
    <t>420</t>
  </si>
  <si>
    <t>" Stavební práce a dodávky spojené s provedením funkčního celku 763 " 1</t>
  </si>
  <si>
    <t>764</t>
  </si>
  <si>
    <t>Konstrukce klempířské</t>
  </si>
  <si>
    <t>215</t>
  </si>
  <si>
    <t>764001821 764</t>
  </si>
  <si>
    <t>Demontáž krytiny ze svitků nebo tabulí do suti</t>
  </si>
  <si>
    <t>422</t>
  </si>
  <si>
    <t>" Bouraná krytina střechy." 308,6+371,9+41,1+75,3+40,5+271,2+167,9+258,0+504,3</t>
  </si>
  <si>
    <t>764001851 764</t>
  </si>
  <si>
    <t>Demontáž hřebene s větrací mřížkou nebo hřebenovým plechem do suti</t>
  </si>
  <si>
    <t>424</t>
  </si>
  <si>
    <t>" Bouraná krytina střechy." 28,2+11,6+11,4+4,7+8,4+33,5</t>
  </si>
  <si>
    <t>217</t>
  </si>
  <si>
    <t>764001871 764</t>
  </si>
  <si>
    <t>Demontáž nároží s větrací mřížkou nebo nárožním plechem do suti</t>
  </si>
  <si>
    <t>426</t>
  </si>
  <si>
    <t>" Bouraná krytina střechy." 6,7*2+8,3*2+4,3*2+6,9*2+6,7*4</t>
  </si>
  <si>
    <t>764001891 764</t>
  </si>
  <si>
    <t>Demontáž úžlabí do suti</t>
  </si>
  <si>
    <t>428</t>
  </si>
  <si>
    <t>" Bouraná krytina střechy." 8,2*2+4,9*2+6,9*2</t>
  </si>
  <si>
    <t>219</t>
  </si>
  <si>
    <t>764002801 764</t>
  </si>
  <si>
    <t>Demontáž závětrné lišty do suti</t>
  </si>
  <si>
    <t>430</t>
  </si>
  <si>
    <t>" Zdvižná plošina." 1,75*2</t>
  </si>
  <si>
    <t>764002812 764</t>
  </si>
  <si>
    <t>Demontáž okapového plechu do suti v krytině skládané</t>
  </si>
  <si>
    <t>432</t>
  </si>
  <si>
    <t>" Zdvižná plošina." 1,6</t>
  </si>
  <si>
    <t>" Bouraná střecha 1.NP." 17,45</t>
  </si>
  <si>
    <t>" Bouraná krytina střechy." 17,6*2+12,0+11,1+17,5+1,3+9,3+1,3+4,3+8,5+6,2+9,1+6,2+4,9+11,4</t>
  </si>
  <si>
    <t>1,1+16,6+11,6+18,0+9,5+9,5+31,6+5,5</t>
  </si>
  <si>
    <t>221</t>
  </si>
  <si>
    <t>764002841 764</t>
  </si>
  <si>
    <t>Demontáž oplechování horních ploch zdí a nadezdívek do suti</t>
  </si>
  <si>
    <t>434</t>
  </si>
  <si>
    <t>" Zdvižná plošina." 1,6+1,75</t>
  </si>
  <si>
    <t>" Bouraná střecha 1.NP." 4,15</t>
  </si>
  <si>
    <t>" Bouraná krytina střechy." 6,0+6,3*2+12,5+6,0*2+2,8*2+3,5</t>
  </si>
  <si>
    <t>764002861 764</t>
  </si>
  <si>
    <t>Demontáž oplechování říms a ozdobných prvků do suti</t>
  </si>
  <si>
    <t>436</t>
  </si>
  <si>
    <t>" Bouraná krytina střechy." 6,0+6,3*2+6,0*2</t>
  </si>
  <si>
    <t>" Fasáda objektu." 195,0+207,2+182,9+75,6</t>
  </si>
  <si>
    <t>223</t>
  </si>
  <si>
    <t>764002871 764</t>
  </si>
  <si>
    <t>Demontáž lemování zdí do suti</t>
  </si>
  <si>
    <t>438</t>
  </si>
  <si>
    <t>" Bouraná střecha 1.NP." 4,75*2+17,45</t>
  </si>
  <si>
    <t>" Bouraná krytina střechy." 6,0*2+0,3*2+6,3*2*2+0,3*2+2,8*2+2,8*2+0,6*2*2+6,0*2*2</t>
  </si>
  <si>
    <t>0,3*2+8,2*2+3,5*2+5,5</t>
  </si>
  <si>
    <t>764002881 764</t>
  </si>
  <si>
    <t>Demontáž lemování střešních prostupů do suti</t>
  </si>
  <si>
    <t>440</t>
  </si>
  <si>
    <t>" Střešní okna." (0,5*4*23)*0,400</t>
  </si>
  <si>
    <t>" Komíny." (1,05*2+0,45*2+1,95*2+0,6*2+2,4*2+0,6*2+0,45*2+1,05*2+1,65*2+0,6*2)*0,4</t>
  </si>
  <si>
    <t>(1,35*2+0,6*2+1,05*2+0,45*2+1,65*2+0,6*2+1,95*2+0,6*2+3,3*2+0,6*2+1,65*2+0,6*2+1,17*2)*0,4</t>
  </si>
  <si>
    <t>(0,6*2+1,5*2+0,6*2+0,6*2+1,4*2+2,35*2+0,6*2+0,6*2+1,4*2)*0,400</t>
  </si>
  <si>
    <t>225</t>
  </si>
  <si>
    <t>764003801 764</t>
  </si>
  <si>
    <t>Demontáž lemování trub, konzol, držáků, ventilačních nástavců a jiných kusových prvků do suti</t>
  </si>
  <si>
    <t>442</t>
  </si>
  <si>
    <t>" Odstranění kotlíků bouraného zastřešení."19</t>
  </si>
  <si>
    <t>764004801 764</t>
  </si>
  <si>
    <t>Demontáž podokapního žlabu do suti</t>
  </si>
  <si>
    <t>444</t>
  </si>
  <si>
    <t>" Bouraná krytina střechy." 17,6*2+12,0</t>
  </si>
  <si>
    <t>227</t>
  </si>
  <si>
    <t>764004821 764</t>
  </si>
  <si>
    <t>Demontáž nástřešního žlabu do suti</t>
  </si>
  <si>
    <t>446</t>
  </si>
  <si>
    <t>" Bouraná krytina střechy." 11,1+17,5+1,3+9,3+1,3+4,3+8,5+6,2+9,1+6,2+4,9+11,4+1,1+16,6+11,6</t>
  </si>
  <si>
    <t>18,0+9,5+9,5+31,6+5,5</t>
  </si>
  <si>
    <t>764004861 764</t>
  </si>
  <si>
    <t>Demontáž svodu do suti</t>
  </si>
  <si>
    <t>448</t>
  </si>
  <si>
    <t>229</t>
  </si>
  <si>
    <t>76499901 SPC 764</t>
  </si>
  <si>
    <t>Demontáž ochrany proti holubům - Specifikace dle PD</t>
  </si>
  <si>
    <t>450</t>
  </si>
  <si>
    <t>" Bouraná krytina střechy." 17,6*2+12,0+11,1+17,5+1,3+9,3+1,3+4,3+8,5+6,2+9,1+6,2+4,9+11,4+1,1</t>
  </si>
  <si>
    <t>16,6+11,6+18,0+9,5+9,5+31,6</t>
  </si>
  <si>
    <t>" Odstranění říms."  195,0+207,2+182,9+75,6</t>
  </si>
  <si>
    <t>76499902 SPC 764</t>
  </si>
  <si>
    <t>Odstranění veškerých klempířských prvků jinde nespecifikovaných - Specifikace dle PD</t>
  </si>
  <si>
    <t>452</t>
  </si>
  <si>
    <t xml:space="preserve">Odstranění prvků jinde neuvedených - např. lemování konzol, prostupu potrubí nad střechu, sloupků </t>
  </si>
  <si>
    <t>komínových lávek, dilatačních lišt, podkladních plechů, apod.</t>
  </si>
  <si>
    <t>" V ceně také přesun a likvidace suti. "0</t>
  </si>
  <si>
    <t>231</t>
  </si>
  <si>
    <t>454</t>
  </si>
  <si>
    <t>" Stavební práce a dodávky spojené s provedením funkčního celku 764 " 10</t>
  </si>
  <si>
    <t>765</t>
  </si>
  <si>
    <t>Konstrukce pokrývačské</t>
  </si>
  <si>
    <t>765192001 765</t>
  </si>
  <si>
    <t>Nouzové (provizorní) zakrytí střechy plachtou</t>
  </si>
  <si>
    <t>456</t>
  </si>
  <si>
    <t>" Případné zakrytí střechy proti zatečení po odstranění celé skladby " 308,6+371,9+41,1+75,3+40,5</t>
  </si>
  <si>
    <t>271,2+167,9+258,0+504,3</t>
  </si>
  <si>
    <t xml:space="preserve">V ceně jsou započteny náklady na montáž, demontáž a opotřebení plachty. V ceně také případné prvky </t>
  </si>
  <si>
    <t>na zajištění plachty - např. zatěžovací materiál, vázací, apod.</t>
  </si>
  <si>
    <t>233</t>
  </si>
  <si>
    <t>998765203 765</t>
  </si>
  <si>
    <t>Přesun hmot procentní pro krytiny skládané v objektech v do 24 m</t>
  </si>
  <si>
    <t>%</t>
  </si>
  <si>
    <t>458</t>
  </si>
  <si>
    <t>460</t>
  </si>
  <si>
    <t>" Stavební práce a dodávky spojené s provedením funkčního celku 764. "10</t>
  </si>
  <si>
    <t>766</t>
  </si>
  <si>
    <t>Konstrukce truhlářské</t>
  </si>
  <si>
    <t>235</t>
  </si>
  <si>
    <t>766411811 766</t>
  </si>
  <si>
    <t>Demontáž truhlářského obložení stěn z panelů plochy do 1,5 m2</t>
  </si>
  <si>
    <t>462</t>
  </si>
  <si>
    <t>" Odstranění dřevěného obložení 1.NP - m.č. 118 "  6,85*2,1</t>
  </si>
  <si>
    <t>" Odstranění dřevěného obložení 1.NP - m.č. 121 a 125 " (1,3+2,7+3,6)*2,0+(4,05*2+2,7)*2,0</t>
  </si>
  <si>
    <t>766411812 766</t>
  </si>
  <si>
    <t>Demontáž truhlářského obložení stěn z panelů plochy přes 1,5 m2</t>
  </si>
  <si>
    <t>464</t>
  </si>
  <si>
    <t>237</t>
  </si>
  <si>
    <t>766411821 766</t>
  </si>
  <si>
    <t>Demontáž truhlářského obložení stěn z palubek</t>
  </si>
  <si>
    <t>466</t>
  </si>
  <si>
    <t>" Odstranění dřevěného obložení 1.NP - m.č.120 "  (17,0+9,9+6,5)*1,5</t>
  </si>
  <si>
    <t>" Odstranění dřevěného obložení radiátorů 1.NP - m.č. 118 "  1,7*0,850*3</t>
  </si>
  <si>
    <t>" Odstranění dřevěného obložení radiátorů 1.NP - m.č. 116 "  1,7*0,850*1</t>
  </si>
  <si>
    <t>766411822 766</t>
  </si>
  <si>
    <t>Demontáž truhlářského obložení stěn podkladových roštů</t>
  </si>
  <si>
    <t>468</t>
  </si>
  <si>
    <t>239</t>
  </si>
  <si>
    <t>766441822 766</t>
  </si>
  <si>
    <t>Demontáž parapetních desek dřevěných nebo plastových šířky přes 30 cm délky přes 1,0 m</t>
  </si>
  <si>
    <t>470</t>
  </si>
  <si>
    <t>" Odstranění parapetů stávajících oken 1.NP." 4</t>
  </si>
  <si>
    <t>" Odstranění parapetů stávajících oken 2.NP." 6</t>
  </si>
  <si>
    <t>" Odstranění parapetů stávajících oken 3.NP." 7</t>
  </si>
  <si>
    <t>76699901 SPC 766</t>
  </si>
  <si>
    <t>Demontáž žebřin - Specifikace dle PD</t>
  </si>
  <si>
    <t>472</t>
  </si>
  <si>
    <t>" Odstranění žebřin 1.NP m.č. 118 " 13</t>
  </si>
  <si>
    <t>" Odstranění žebřin 1.NP m.č. 120 " 4</t>
  </si>
  <si>
    <t>241</t>
  </si>
  <si>
    <t>766674811 766</t>
  </si>
  <si>
    <t>Demontáž střešního okna hladká krytina do 45°</t>
  </si>
  <si>
    <t>474</t>
  </si>
  <si>
    <t>" Odstranění střešních oken " 23</t>
  </si>
  <si>
    <t>476</t>
  </si>
  <si>
    <t>" Stavební práce a dodávky spojené s provedením funkčního celku 766 " 2</t>
  </si>
  <si>
    <t>767</t>
  </si>
  <si>
    <t>Konstrukce zámečnické</t>
  </si>
  <si>
    <t>243</t>
  </si>
  <si>
    <t>767661811 767</t>
  </si>
  <si>
    <t>Demontáž mříží pevných nebo otevíravých</t>
  </si>
  <si>
    <t>478</t>
  </si>
  <si>
    <t>" Odstranění dveřní mříže 1.PP " 1,2*2,02*2+1,4*2,1+1,0*0,7</t>
  </si>
  <si>
    <t>" Odstranění okenní mříže 1.PP " 1,0*1,5</t>
  </si>
  <si>
    <t>767851803 767</t>
  </si>
  <si>
    <t>Demontáž komínových lávek - celé komínové lávky</t>
  </si>
  <si>
    <t>480</t>
  </si>
  <si>
    <t>" Střecha objektu. " 3</t>
  </si>
  <si>
    <t>245</t>
  </si>
  <si>
    <t>76799901 SPC 767</t>
  </si>
  <si>
    <t>Demontáž ocelových roštů - Specifikace dle PD</t>
  </si>
  <si>
    <t>482</t>
  </si>
  <si>
    <t>" Odstranění roštů venkovního ocelového schodiště. " 33</t>
  </si>
  <si>
    <t>767101902 SPC  767</t>
  </si>
  <si>
    <t>Demontáž venkovní čistící zóny / mříže  vč. veškerého příslušenství - Specifikace dle PD</t>
  </si>
  <si>
    <t>484</t>
  </si>
  <si>
    <t>" Demontáž venkovní čistící zóny vč. veškerého příslušenství - lemování, profilů, apod. "1</t>
  </si>
  <si>
    <t>247</t>
  </si>
  <si>
    <t>76799903 SPC 767</t>
  </si>
  <si>
    <t>Odstranění veškerých zámečnických prvků jinde nespecifikovaných - Specifikace dle PD</t>
  </si>
  <si>
    <t>486</t>
  </si>
  <si>
    <t xml:space="preserve">Odstranění prvků jinde neuvedených - např. ochrany rohů, stěnových mříží vnitřních, konzol, žebříků, </t>
  </si>
  <si>
    <t>revizních dvířek, výlezů, komínových dvířek, apod.</t>
  </si>
  <si>
    <t>" V ceně také přesun a likvidace suti. "</t>
  </si>
  <si>
    <t>488</t>
  </si>
  <si>
    <t>" Stavební práce a dodávky spojené s provedením funkčního celku 765 " 0,5</t>
  </si>
  <si>
    <t>771</t>
  </si>
  <si>
    <t>Podlahy z dlaždic</t>
  </si>
  <si>
    <t>249</t>
  </si>
  <si>
    <t>771531801 771</t>
  </si>
  <si>
    <t>Demontáž podlah z dlaždic cihelných kladených do malty</t>
  </si>
  <si>
    <t>490</t>
  </si>
  <si>
    <t>" 1.PP " 11,96+0,6</t>
  </si>
  <si>
    <t>" 4.NP - pro betonáž úložných prahů " (3,7*6+3,9)*0,600</t>
  </si>
  <si>
    <t>" 4.NP - pro prostupy a uložení nosníků " 0,736*0,455*2+0,67*0,6*2+1,0*0,6+0,13*0,13*3,14*2</t>
  </si>
  <si>
    <t>0,810*0,6+1,22*0,3*2+1,6*0,66*2+1,6*0,415</t>
  </si>
  <si>
    <t>" 4.NP - pro prostupy a uložení nosníků - dočasné rozebrání " (1,35*1,05*2+0,45*0,45*3,14*2)</t>
  </si>
  <si>
    <t>(3,73*1,8+1,95*1,2+1,41*1,2+1,82*0,9*2+3,6*1,36+1,975*1,275)-(0,736*0,455*2+0,67*0,6*2)</t>
  </si>
  <si>
    <t>(-(1,0*0,6+0,13*0,13*3,14*2+0,810*0,6+1,22*0,3*2+1,6*0,66*2+1,6*0,415))</t>
  </si>
  <si>
    <t>492</t>
  </si>
  <si>
    <t>" Stavební práce a dodávky spojené s provedením funkčního celku 771 " 1</t>
  </si>
  <si>
    <t>775</t>
  </si>
  <si>
    <t>Podlahy skládané</t>
  </si>
  <si>
    <t>251</t>
  </si>
  <si>
    <t>775511810 775</t>
  </si>
  <si>
    <t>Demontáž podlah vlysových přibíjených s lištami přibíjenými</t>
  </si>
  <si>
    <t>494</t>
  </si>
  <si>
    <t>" Odstranění parket pod stávajícím linoleem / kobrcem. "</t>
  </si>
  <si>
    <t>" 1.NP " 74,67+73,22+17,79+34,31+23,96+64,41+64,41+67,80+31,97+11,9+47,95+67,82+29,01</t>
  </si>
  <si>
    <t>" Odstranění parket. "</t>
  </si>
  <si>
    <t>496</t>
  </si>
  <si>
    <t>" Stavební práce a dodávky spojené s provedením funkčního celku 775 " 10</t>
  </si>
  <si>
    <t>776</t>
  </si>
  <si>
    <t>Podlahy povlakové</t>
  </si>
  <si>
    <t>253</t>
  </si>
  <si>
    <t>776201812 776</t>
  </si>
  <si>
    <t>Demontáž lepených povlakových podlah s podložkou ručně</t>
  </si>
  <si>
    <t>498</t>
  </si>
  <si>
    <t>" Odstranění nášlapné vrstvy podlah z linolea "</t>
  </si>
  <si>
    <t>" 1.NP " 74,67+73,22+17,79+34,31+23,96+64,41+64,41+67,80+31,97+11,9+23,22</t>
  </si>
  <si>
    <t>" 2.NP " 76,3+76,65+35,42+18,94+25,8+66,50+51,75+17,25+23,8+19,6+33,04+21,0+35,35</t>
  </si>
  <si>
    <t>34,65+72,1+68,95+9,89+12,4+12,4+16,53+16,53+14,36+14,36+14,36+14,36+14,36+14,36+41,55</t>
  </si>
  <si>
    <t>" 3.NP " 76,3+76,65+8,07+13,69+15,25+16,8+3,0+24,5+13,56+23,8+25,8+69,75+66,5+71,05+33,04</t>
  </si>
  <si>
    <t>72,1+68,95+10,54+3,05+11,1+2,06+20,34+12,4+14,57+16,53+14,36+14,36+14,36+14,36+14,36</t>
  </si>
  <si>
    <t>14,36+14,36+43,5</t>
  </si>
  <si>
    <t>" Odstranění nášlapné vrstvy podlah z koberce "</t>
  </si>
  <si>
    <t>" 1.NP " 47,95+67,82</t>
  </si>
  <si>
    <t>" 1.NP - čistící zóny " 2,3*2+2,3*2,8+2,0*2,0</t>
  </si>
  <si>
    <t>" 2.NP " 8,3</t>
  </si>
  <si>
    <t>776410811 776</t>
  </si>
  <si>
    <t>Odstranění soklíků a lišt pryžových nebo plastových</t>
  </si>
  <si>
    <t>500</t>
  </si>
  <si>
    <t xml:space="preserve">" Odstranění soklových lišt." </t>
  </si>
  <si>
    <t>" 1.NP " 6,85*2+9,9*2+7,0*2+6,85*2+10,0*2+6,78*2+6,2+4,3+4,2+6,2+1,6+9,5*2+6,8*2+9,5*2</t>
  </si>
  <si>
    <t>6,8*2+6,8*2+3,4+3,7+2,5+2,8+6,8*2+6,8*2+5,1*2+6,8*2+10,8*2+6,8*2+10,9*2</t>
  </si>
  <si>
    <t>" 2.NP " 2,85*2*2+4,35*2*2+3,8*2*2+4,35*2*2+3,3*2*2+4,35*2*2+3,3*2*2+4,35*2*2+3,3*2*2</t>
  </si>
  <si>
    <t>4,35*2*2+1,2*2+16,95+2,3*2+4,3*2+9,85*2+7,0*2+10,3*2+7,0*2+4,95*2+7,0*2+5,05*2+7,0*2+4,4</t>
  </si>
  <si>
    <t>4,3+6,2*2+1,7+2,76*2+7,0*2+3,0*2+7,0*2+3,4*2+7,0*2+6,87*2+7,5*2+2,3*2+7,5*2+9,5*2+7,0*2+3,9</t>
  </si>
  <si>
    <t>3,5+7,0*2+2,5*2+7,0*2+5,1*2+7,0*2+11,0*2+7,0*2+10,9*2+7,0*2</t>
  </si>
  <si>
    <t>" 3.NP " 2,85*2+4,35*2+3,35*2+4,35*2+3,8*2+4,35*2+3,3*2+4,35*2+3,3*2*2+4,35*2*2+3,3*2*2</t>
  </si>
  <si>
    <t>4,35*2*2+3,3*2*2+4,35*2*2+16,95*2+1,2*2+4,3*2+2,45*2+9,85*2+7,0*2+10,3*2+7,0*2+10,15*2</t>
  </si>
  <si>
    <t>7,0*2+4,3+4,4+6,2+6,2+1,7+7,0*2+9,5*2+7,5*2+9,3*2+7,0*2+3,5*2+2,4*2+5,65*2+1,25*2+2,4*2</t>
  </si>
  <si>
    <t>3,4*2+7,0*2+3,9+3,5+7,0*2+5,35*2+1,5*2+2,7*2+5,4+5,35+2,85*2+5,35*2+2,4*2+7,0*2+11,0*2</t>
  </si>
  <si>
    <t>7,0*2+7,0*2+10,9*2</t>
  </si>
  <si>
    <t>255</t>
  </si>
  <si>
    <t>776201901 SPC 776</t>
  </si>
  <si>
    <t>Demontáž gumové čistící rohože - Specifikace dle PD</t>
  </si>
  <si>
    <t>502</t>
  </si>
  <si>
    <t>" Odstranění gumové čistící rohože - m.č. 108 - 1. NP " 2,0*1,0</t>
  </si>
  <si>
    <t>" Odstranění gumové čistící rohože - m.č. 101 - 1. NP " 1,6*1,2</t>
  </si>
  <si>
    <t>504</t>
  </si>
  <si>
    <t>" Stavební práce a dodávky spojené s provedením funkčního celku 776 " 15</t>
  </si>
  <si>
    <t>787</t>
  </si>
  <si>
    <t>Zasklívání</t>
  </si>
  <si>
    <t>257</t>
  </si>
  <si>
    <t>787600802 787</t>
  </si>
  <si>
    <t>Vysklívání oken a dveří plochy do 3 m2 skla plochého</t>
  </si>
  <si>
    <t>506</t>
  </si>
  <si>
    <t>" Vysklívání oken 1.PP " 0,8*0,450*4+1,0*0,7*12+1,1*1,3*3+0,9*0,550*3+0,7*0,550+0,9*0,450</t>
  </si>
  <si>
    <t xml:space="preserve">" Vybourání dveří 1.PP - odhad 20 % z plochy "  </t>
  </si>
  <si>
    <t>(1,0*2,02*4+0,9*2,02+1,2*2,02+1,1*2,02*2+0,850*1,55)*0,20</t>
  </si>
  <si>
    <t>" Vysklívání oken 1.NP - uvažováno dvojité zasklení " (1,5*2,5*6+1,3*2,5*4+1,55*3,35+1,4*2,5*9)*2</t>
  </si>
  <si>
    <t>(1,5*1,5*3+1,5*2,4+0,9*1,5*2+1,0*1,6*2+1,6*2,3*2+0,8*2,3+1,6*2,3+1,25*1,5+1,65*2,3)*2</t>
  </si>
  <si>
    <t>(1,6*2,3*3+1,0*1,5*2+1,2*1,6+1,2*1,6*3)*2</t>
  </si>
  <si>
    <t>" Vysklívání dveří 1.NP - odhad 30 % z plochy "  (1,0*2,02*10+1,1*2,02+0,9*2,02*18+0,7*2,02*14)*0,3</t>
  </si>
  <si>
    <t>(0,8*2,02*3+1,55*2,02+1,6*2,15+1,7*2,2*2+1,3*2,2+1,0*2,02*2+2,5*3,3+1,75*2,2*2+1,55*2,02)*0,30</t>
  </si>
  <si>
    <t>" Vysklívání oken 2.NP - uvažováno dvojité zasklení " (1,5*2,5*8+1,3*2,5*4+1,4*2,5*12+1,2*1,6*4)*2</t>
  </si>
  <si>
    <t>(1,0*1,5*2+1,6*2,3*9+0,8*2,3*3+1,0*1,55*3+1,6*2,5*2+1,5*2,4*5+1,5*2,4*5+0,75*2,4)*2</t>
  </si>
  <si>
    <t>" Vysklívání dveří 2.NP - odhad 30 % z plochy "  (0,9*2,02*20+1,0*2,02*14+0,7*2,02*8+1,1*2,02)*0,30</t>
  </si>
  <si>
    <t>" Vysklívání oken 3.NP - uvažováno dvojité zasklení " (1,5*2,4*5+1,5*2,5*8+1,3*2,5*4+1,4*2,5*12)*2</t>
  </si>
  <si>
    <t>(1,2*1,6*4+1,0*1,5*2+1,6*2,3*10+0,8*2,3+1,0*1,55*3+1,6*2,5*2+1,5*2,4*5)*2</t>
  </si>
  <si>
    <t>" Vysklívání dveří 3.NP - odhad 30 % z plochy "  (0,9*2,02*23+1,0*2,02*12+1,1*2,02+0,7*2,02*7)*0,30</t>
  </si>
  <si>
    <t>" Vysklívání oken 4.NP "  1,6*1,45*2</t>
  </si>
  <si>
    <t>" Vysklívání střešních oken " 0,5*0,5*23</t>
  </si>
  <si>
    <t>508</t>
  </si>
  <si>
    <t>" Stavební práce a dodávky spojené s provedením funkčního celku 787 " 10</t>
  </si>
  <si>
    <t>M</t>
  </si>
  <si>
    <t>Práce a dodávky M</t>
  </si>
  <si>
    <t>33-M</t>
  </si>
  <si>
    <t>Montáže dopr.zaříz.,sklad. zař. a váh</t>
  </si>
  <si>
    <t>259</t>
  </si>
  <si>
    <t>33099901 SPC 933</t>
  </si>
  <si>
    <t>Demontáž zdvižné plošiny / výtahu - Specifikace dle PD</t>
  </si>
  <si>
    <t>510</t>
  </si>
  <si>
    <t>" Demont stroje vč hl dveří, dveří do jednotlivých stanic, elektroinstalace, osvětlení a související technol." 1</t>
  </si>
  <si>
    <t>" V ceně i případné pomocné lešení, materiál pro demontáž, atp. "</t>
  </si>
  <si>
    <t>512</t>
  </si>
  <si>
    <t>" Stavební práce a dodávky spojené s provedením funkčního celku M-33 " 3</t>
  </si>
  <si>
    <t>Objekt2 - SO D.1.1.ASŘ Nový stav</t>
  </si>
  <si>
    <t xml:space="preserve">    2 - Zakládání</t>
  </si>
  <si>
    <t xml:space="preserve">    714 - Akustická a protiotřesová opatření</t>
  </si>
  <si>
    <t xml:space="preserve">    763 - Montované konstrukce – dřevostavby, sádrokartony</t>
  </si>
  <si>
    <t xml:space="preserve">    772 - Podlahy z kamene</t>
  </si>
  <si>
    <t xml:space="preserve">    777 - Podlahy lité</t>
  </si>
  <si>
    <t xml:space="preserve">    781 - Obklady keramické</t>
  </si>
  <si>
    <t xml:space="preserve">    783 - Nátěry</t>
  </si>
  <si>
    <t xml:space="preserve">    784 - Malby a tapety</t>
  </si>
  <si>
    <t xml:space="preserve">    790 - Ostatní práce a dodávky</t>
  </si>
  <si>
    <t xml:space="preserve">    43-M - Montáže ocelových konstrukcí </t>
  </si>
  <si>
    <t>115101201 221</t>
  </si>
  <si>
    <t>115101301 221</t>
  </si>
  <si>
    <t>119001422 001</t>
  </si>
  <si>
    <t>Dočasné zajištění kabelů a kabelových tratí z 6 volně ložených kabelů</t>
  </si>
  <si>
    <t>131213132 001</t>
  </si>
  <si>
    <t>Hloubení jam v nesoudržných horninách třídy těžitelnosti I, skupiny 3 ručně</t>
  </si>
  <si>
    <t>" Hloubení jámy pro založení zdvižné plošiny. " (4,86*3,1*3,71+((3,71*1,9)/2*(5,0*2+8,66)))*0,50</t>
  </si>
  <si>
    <t>" Hloubení jámy pro založení vstupu do m.č. 120a " (2,0*2,7*0,83+((0,83*0,450)/2*(2,45*2+3,6)))*0,50</t>
  </si>
  <si>
    <t>" Hloubení jámy pro založení výtahu. " (6,35*3,1*1,48+((1,48*0,75)/2*(3,85*2+7,85)))*0,50</t>
  </si>
  <si>
    <t>131313702 001</t>
  </si>
  <si>
    <t>Hloubení jam v nesoudržných horninách třídy těžitelnosti II, skupiny 4 ručně</t>
  </si>
  <si>
    <t>131251103 001</t>
  </si>
  <si>
    <t>Hloubení jam nezapažených v hornině třídy těžitelnosti I, skupiny 3 objem do 100 m3 strojně, včetně naložení výkopku</t>
  </si>
  <si>
    <t>" Hloubení jámy pro založení přístřešku pro lodě. " (7,45*4,3*1,73+((1,73*0,750)/2*(5,05*2+8,95)))*0,50</t>
  </si>
  <si>
    <t>131351103 001</t>
  </si>
  <si>
    <t>Hloubení jam nezapažených v hornině třídy těžitelnosti II, skupiny 4 objem do 100 m3 strojně, včetně naložení výkopku</t>
  </si>
  <si>
    <t>132211401 001</t>
  </si>
  <si>
    <t>Hloubená vykopávka pod základy v hornině třídy těžitelnosti I, skupiny 3 ručně, včetně naložení výkopku</t>
  </si>
  <si>
    <t>" Hloubení rýh pro podbetonování - založení přístřešku pro lodě. " (0,6*1,5*0,83)*0,50</t>
  </si>
  <si>
    <t>132311401 001</t>
  </si>
  <si>
    <t>Hloubená vykopávka pod základy v hornině třídy těžitelnosti I, skupiny 4 ručně, včetně naložení výkopku</t>
  </si>
  <si>
    <t>" Hloubení rýh pro podbetonování - založení přístřešku pro lodě. "  (0,6*1,5*0,83)*0,50</t>
  </si>
  <si>
    <t>132212121 001</t>
  </si>
  <si>
    <t>Hloubení rýh š do 800 mm v soudržných horninách třídy těžitelnosti I, skupiny 3 ručně, včetně naložení výkopku</t>
  </si>
  <si>
    <t xml:space="preserve">" Hloubení rýh v těsné blízkosti stávajících základů venkovního ocelového schodiště. " </t>
  </si>
  <si>
    <t>(0,800*1,315*1,15*2)+(0,8*1,41*1,15)</t>
  </si>
  <si>
    <t>151101101 171</t>
  </si>
  <si>
    <t>Zřízení příložného pažení a rozepření stěn rýh hl do 2 m</t>
  </si>
  <si>
    <t xml:space="preserve">" Pažení rýh nových základových pasů venkovního ocelového schodiště. " </t>
  </si>
  <si>
    <t>(0,8*2+1,315*2)*1,15*2+(0,8*2+1,41*2)*1,15</t>
  </si>
  <si>
    <t>151101111 171</t>
  </si>
  <si>
    <t>Odstranění příložného pažení a rozepření stěn rýh hl do 2 m</t>
  </si>
  <si>
    <t>" Uložení zeminy z výkopů na meziskládku. " 55,81+60,83+55,81+60,83+0,37+0,37+3,72</t>
  </si>
  <si>
    <t>" Zásyp základů venkovního ocelového schodiště. "  3,72-(0,6*1,315*0,900)*2-(0,6*1,41*0,900)</t>
  </si>
  <si>
    <t>" Zásyp po realizaci základů přístřešku pro lodě." 33,89+33,89-6,25*3,525*1,73</t>
  </si>
  <si>
    <t>" Zásyp po realizaci základů vstupu do m.č. 120a." 3,03+3,03-(1,4*2+0,9)*0,30*0,83+1,0*0,9*0,350</t>
  </si>
  <si>
    <t>" Zásyp po realizaci zdvižné plošiny." 60,83+60,83-1,98*2,44*3,7</t>
  </si>
  <si>
    <t>" Zásyp po realizaci výtahové šachty." 18,88+18,88-4,6*2,41*1,5</t>
  </si>
  <si>
    <t>" Zásyp vnitřního prostoru výtahové šachty." 2,4*2,01*1,46</t>
  </si>
  <si>
    <t xml:space="preserve">" 50% zásyp kamenivem / 50% zásyp původní zeminou z výkopů. " </t>
  </si>
  <si>
    <t>" Zásyp venkovních schodišť a šachet " (1,54+29,67+5,45+103,78+21,13)*0,50*2,0</t>
  </si>
  <si>
    <t>58344171 583</t>
  </si>
  <si>
    <t>kamenivo drcené hrubé frakce 0-32</t>
  </si>
  <si>
    <t>" Zásyp vnitřního prostoru výtahové šachty." 7,04*2,0</t>
  </si>
  <si>
    <t>181951112 215</t>
  </si>
  <si>
    <t>Úprava pláně v hornině třídy těžitelnosti I, skupiny 1 až 3 se zhutněním</t>
  </si>
  <si>
    <t>" Hutnění a úprava pod základovými pasy venkovního ocelového schodiště. " 0,6*1,315*2+0,6*1,41</t>
  </si>
  <si>
    <t>" Hutnění a úprava pod založením přístřešku pro lodě " 4,3*7,45+1,5*0,600</t>
  </si>
  <si>
    <t>" Hutnění a úprava pod založením vstupu do m.č. 120a " 2,0*2,7</t>
  </si>
  <si>
    <t>" Hutnění a úprava pod založením schodiště do m.č. 101 " 1,8*1,3</t>
  </si>
  <si>
    <t>" Hutnění a úprava pod založením zdvižné plošiny " 4,86*3,1</t>
  </si>
  <si>
    <t>" Hutnění a úprava pod založením výtahu " 6,35*3,1</t>
  </si>
  <si>
    <t>" Hutnění původních hliněných podlah 1.PP " 64,35+18,21+45,62+64,90+9,65</t>
  </si>
  <si>
    <t>Zakládání</t>
  </si>
  <si>
    <t>225211114 002</t>
  </si>
  <si>
    <t>Vrty maloprofilové jádrové D do 93 mm úklon do 45° hl do 25 m hor. III a IV</t>
  </si>
  <si>
    <t>" 50% v hornině tř. 3-4. "</t>
  </si>
  <si>
    <t>" Vrty pro tryskovou injektáž pod výtahovou šachtou. " 4*5,0*0,50+2*6,0*0,50</t>
  </si>
  <si>
    <t>" Vrty pro tryskovou injektáž u zdvižné plošiny. " 6*6,0*0,50</t>
  </si>
  <si>
    <t>225211116 002</t>
  </si>
  <si>
    <t>Vrty maloprofilové jádrové D do 93 mm úklon do 45° hl do 25 m hor. V a VI</t>
  </si>
  <si>
    <t>" 50% v hornině tř. 5-6. "</t>
  </si>
  <si>
    <t>239111113 002</t>
  </si>
  <si>
    <t>Odbourání vrchní části znehodnocené výplně pilot D piloty do 1250 mm</t>
  </si>
  <si>
    <t xml:space="preserve">" Odbourání vrchní části tryskové injektáže - zajištění rovného povrchu pro betonáž výtahové šachty. " </t>
  </si>
  <si>
    <t>6*0,200</t>
  </si>
  <si>
    <t>271532212 215</t>
  </si>
  <si>
    <t>Podsyp pod základové konstrukce se zhutněním z hrubého kameniva frakce 16 až 32 mm</t>
  </si>
  <si>
    <t>273321511 274</t>
  </si>
  <si>
    <t>Základové desky ze ŽB bez zvýšených nároků na prostředí tř. C 25/30-XC1</t>
  </si>
  <si>
    <t>" Základová deska výtahové šachty. " (4,6*2,41*0,400)*1,05</t>
  </si>
  <si>
    <t>" Základová deska VZT kanálů. " 1,7*1,05</t>
  </si>
  <si>
    <t>Cena zahrnuje veškeré syst prvky (těsnící prof, bobtnající pásy, pohled lišty, dilatač krycí lišty apod.)</t>
  </si>
  <si>
    <t>273322511 274</t>
  </si>
  <si>
    <t>Základové desky ze ŽB se zvýšenými nároky na prostředí tř. C 25/30-XC2</t>
  </si>
  <si>
    <t>" Základové desky 1.PP. " (48,46+28,89+32,64+32,84+71,69+12,43+16,85+32,60+6,21+34,95)*0,15*1,05</t>
  </si>
  <si>
    <t>(11,21+19,89+11,96+8,74+0,44+19,17+57,42+29,19+18,11+20,15+25,23)*0,150*1,05</t>
  </si>
  <si>
    <t>" Základové desky 1.NP. " (245,7+67,0+19,3+57,2+13,3+5,9+5,9)*0,150*1,05</t>
  </si>
  <si>
    <t>273322511 274.1</t>
  </si>
  <si>
    <t>Základové desky ze ŽB se zvýšenými nároky na prostředí tř. C 25/30-XC4</t>
  </si>
  <si>
    <t>" Základová deska přístřešku pro lodě. " (3,525*6,25*0,150)*1,05</t>
  </si>
  <si>
    <t>" Základová deska zdvižné plošiny. " (1,98*2,44*0,300)*1,05</t>
  </si>
  <si>
    <t>311321814 274</t>
  </si>
  <si>
    <t>Základové desky ze ŽB pohledového se zvýšenými nároky na prostředí tř. C 25/30-XC4, pohledová kvalita třídy PB2</t>
  </si>
  <si>
    <t>" Základová deska vstupu do m.č. 120a. " (1,4*1,5*0,150)*1,05</t>
  </si>
  <si>
    <t>273351121 274</t>
  </si>
  <si>
    <t>Zřízení bednění základových desek</t>
  </si>
  <si>
    <t>" Bednění základové desky přístřešku pro lodě." (3,525*2+6,25*2)*0,150</t>
  </si>
  <si>
    <t>" Bednění základové desky vstupu do m.č. 120a." (1,4*2+1,5)*0,150</t>
  </si>
  <si>
    <t>" Bednění základové desky výtahové šachty." (4,6*2+2,41*2)*0,400</t>
  </si>
  <si>
    <t>" Bednění základové desky zdvižné plošiny." (1,98*2+2,44*2)*0,300</t>
  </si>
  <si>
    <t>" Bednění základové desky VZT kanálu." (2,1*2+1,2*2+2,13*2+1,2*2)*0,150</t>
  </si>
  <si>
    <t>273351122 274</t>
  </si>
  <si>
    <t>Odstranění bednění základových desek</t>
  </si>
  <si>
    <t>273351121 RTO 274</t>
  </si>
  <si>
    <t>Příplatek k cenám bednění základových desek za pohledový beton</t>
  </si>
  <si>
    <t>273361821 274</t>
  </si>
  <si>
    <t>Výztuž základových desek betonářskou ocelí 10 505 ®</t>
  </si>
  <si>
    <t>273362021 274</t>
  </si>
  <si>
    <t>Výztuž základových desek svařovanými sítěmi Kari + spřahovací trny</t>
  </si>
  <si>
    <t xml:space="preserve">" Výztuž základové desky 1.PP 60 kg/m3, hmotnost výztuže včetně ztratného a provaření. " </t>
  </si>
  <si>
    <t>(84,9/1,05)*0,060</t>
  </si>
  <si>
    <t xml:space="preserve">" Výztuž základové desky 1.NP 60 kg/m3, hmotnost výztuže včetně ztratného a provaření výztuže. " </t>
  </si>
  <si>
    <t>(65,25/1,05)*0,060</t>
  </si>
  <si>
    <t>" V ceně navrtání stávajících základů + trny R12 + chemické lepidlo. "</t>
  </si>
  <si>
    <t>273322511 274.2</t>
  </si>
  <si>
    <t>Základové pasy ze ŽB se zvýšenými nároky na prostředí tř. C 25/30-XC4</t>
  </si>
  <si>
    <t>" Základové pasy venkovního ocelového schodiště. " (0,6*1,315*0,900)*2*1,05+(0,6*1,41*0,900)*1,05</t>
  </si>
  <si>
    <t>" Základové pasy přístřešku pro lodě. " 3,9*1,05</t>
  </si>
  <si>
    <t>" Základové pasy pro založení vstupu do m.č. 120a. " ((1,4*2+1,5)*0,300*1,18)*1,05</t>
  </si>
  <si>
    <t>" Základové pasy pro založení venkovního schodiště do m.č. 101. " ((1,3*2+1,28*2)*0,300*0,800)*1,05</t>
  </si>
  <si>
    <t>274351121 274</t>
  </si>
  <si>
    <t>Zřízení bednění základových pasů rovného</t>
  </si>
  <si>
    <t xml:space="preserve">" Bednění základových pasů venkovního ocelového schodiště." </t>
  </si>
  <si>
    <t>(0,6*2+1,315*2)*0,900*2+(0,6*2+1,41*2)*0,900</t>
  </si>
  <si>
    <t>" Bednění základových pasů přístřešku pro lodě." (2,55+3,525+5,75+5,75)*0,400*2</t>
  </si>
  <si>
    <t>" Bednění podbetonování u přístřešku pro lodě." (0,6*2+1,5)*0,830</t>
  </si>
  <si>
    <t>" Bednění základových pasů pro založení vstupu do m.č. 120a. " (1,4*2+1,5)*1,18*2</t>
  </si>
  <si>
    <t>" Bednění základových pasů pro venkovní schodiště do m.č. 101. " (1,28*2+1,3*2)*0,8*2</t>
  </si>
  <si>
    <t>274351122 274</t>
  </si>
  <si>
    <t>Odstranění bednění základových pasů rovného</t>
  </si>
  <si>
    <t>274361821 RTO 274</t>
  </si>
  <si>
    <t>Výztuž základových pásů betonářskou ocelí 10 505 ® včetně trnů do stávajících základů</t>
  </si>
  <si>
    <t xml:space="preserve">" Výztuž základových pasů venkovního ocelového schodiště 80 kg/m3, hmotnost výztuže včetně ztratného. " </t>
  </si>
  <si>
    <t>(2,29/1,05)*0,080</t>
  </si>
  <si>
    <t>V ceně navrtání stáv zákl vyčištění vrtů, trny R20, chem lepidlo, přesun hmot, případná likvidace suti.</t>
  </si>
  <si>
    <t>274361821 274</t>
  </si>
  <si>
    <t>Výztuž základových pasů betonářskou ocelí 10 505 ®</t>
  </si>
  <si>
    <t>" Výztuž základových pasů přístřešku pro lodě 15 kg/m3, hmotnost výztuže včetně ztratného. " 3,9*0,015</t>
  </si>
  <si>
    <t xml:space="preserve">" Výztuž základových pasů vstupu do m.č. 120a 80 kg/m3, hmotnost výztuže včetně ztratného. " </t>
  </si>
  <si>
    <t>(1,6/1,05)*0,020</t>
  </si>
  <si>
    <t xml:space="preserve">" Výztuž základových pasů venkovního schodiště do m.č. 101 20 kg/m3, hmotnost výztuže včetně ztratného. " </t>
  </si>
  <si>
    <t>(1,3/1,05)*0,020</t>
  </si>
  <si>
    <t>279113154 279</t>
  </si>
  <si>
    <t>Základová zeď tl do 300 mm z tvárnic ztraceného bednění včetně výplně z betonu tř. C 25/30</t>
  </si>
  <si>
    <t>" Základové pasy přístřešku pro lodě. " (2,825*2*0,250+6,05*2*0,250)*1,1</t>
  </si>
  <si>
    <t>279311116 279</t>
  </si>
  <si>
    <t>Postupné podbetonování základového zdiva prostým betonem tř. C 25/30-XC4</t>
  </si>
  <si>
    <t>" Podbetonování u založení přístřešku pro lodě. " 1,5*0,6*0,830*1,05</t>
  </si>
  <si>
    <t>279361821 279</t>
  </si>
  <si>
    <t>Výztuž základových zdí nosných betonářskou ocelí 10 505</t>
  </si>
  <si>
    <t xml:space="preserve">" Výztuž základových pasů z tvarovek přístřešku pro lodě 15 kg/m3, hmotnost výztuže včetně ztratného. " </t>
  </si>
  <si>
    <t>4,88*0,300*0,015</t>
  </si>
  <si>
    <t>282606011 RTO 002</t>
  </si>
  <si>
    <t>D+M Trysková injektáž sloupy D do 1000 mm standardní podmínky - Specifikace dle PD</t>
  </si>
  <si>
    <t>" Trysková injektáž pod výtahovou šachtou." 4*5,0+2*6,0</t>
  </si>
  <si>
    <t>" Trysková injektáž pod stávajícími objekty - u zdvižné plošiny" 6*6,0</t>
  </si>
  <si>
    <t>" Pevnost pilířů v prostém tlaku min. 5,0 Mpa, D=1000mm. "</t>
  </si>
  <si>
    <t>" V ceně: provedení injektáže, dodání injekčních směsí, odzkoušení pevnosti apod. "</t>
  </si>
  <si>
    <t>28599901 SPC 011</t>
  </si>
  <si>
    <t>Zajištění únosné pracovní plošiny pro stroj tryskové injektáže vč. pozdějšího odstranění - Specifikace dle PD</t>
  </si>
  <si>
    <t xml:space="preserve">Příprava pláně pro stroj - zajištění únosnosti podl pro pojezd stroje pro tryskovou injektáž </t>
  </si>
  <si>
    <t>(kamenivem, recyklátem, apod.).</t>
  </si>
  <si>
    <t>10,0*5,0</t>
  </si>
  <si>
    <t>" V ceně dodávka materiálu, rozprostření a jeho pozdější odstranění, přesun hmot.  "</t>
  </si>
  <si>
    <t>29199901 SPC 411</t>
  </si>
  <si>
    <t>D+M Sanace základových konstrukcí - Specifikace dle PD</t>
  </si>
  <si>
    <t xml:space="preserve">Ověření a kontrola stavu odkrytých základových konstrukcí, očištění, lokální přezdívání, </t>
  </si>
  <si>
    <t>doplnění kusových částí kamenné nebo smíšené konstrukce stávajících základů apod.</t>
  </si>
  <si>
    <t>" V ceně dodávka materiálu, přesun hmot.  "</t>
  </si>
  <si>
    <t>400,0*1,0*2*0,40</t>
  </si>
  <si>
    <t>311113143 279</t>
  </si>
  <si>
    <t>Nosná zeď tl do 250 mm z hladkých tvárnic ztraceného bednění včetně výplně z betonu tř. C 20/25</t>
  </si>
  <si>
    <t>" Základové pasy přístřešku pro lodě. " ((6,0+3,5)*1,0)*1,1</t>
  </si>
  <si>
    <t>311231116 311</t>
  </si>
  <si>
    <t>Zdivo nosné z cihel dl 290 mm P7 až 15 na MC 10</t>
  </si>
  <si>
    <t>" Dozdívka v atice - střecha nad CH313. " (0,45*0,45*0,45*3)*1,3</t>
  </si>
  <si>
    <t>311272031 311</t>
  </si>
  <si>
    <t>Zdivo z pórobetonových tvárnic hladkých přes P2 do P4 přes 450 do 600 kg/m3 na tenkovrstvou maltu tl 200 mm</t>
  </si>
  <si>
    <t>" Zdivo v 1.NP. " 6,9*1,3</t>
  </si>
  <si>
    <t>" Zdivo v 2.NP. " 6,9*1,3</t>
  </si>
  <si>
    <t>" Zdivo v 3.NP. " 5,2*1,3</t>
  </si>
  <si>
    <t>" Zdivo v 4.NP. " (2,8+5,2)*1,3</t>
  </si>
  <si>
    <t>311272131 311</t>
  </si>
  <si>
    <t>Zdivo z pórobetonových tvárnic hladkých přes P2 do P4 přes 450 do 600 kg/m3 na tenkovrstvou maltu tl 250 mm</t>
  </si>
  <si>
    <t>" Zdivo v 1.NP. " 76,1*1,3</t>
  </si>
  <si>
    <t>" Dozdívky včetně atik střechy u jídelny. " ((17,45+4,5*2)*0,500+(4,5*2)*0,500)*1,3</t>
  </si>
  <si>
    <t>" Atika přístřešku pro lodě. " (3,48*2)*1,0*1,3</t>
  </si>
  <si>
    <t>311272231 311</t>
  </si>
  <si>
    <t>Zdivo z pórobetonových tvárnic hladkých přes P2 do P4 přes 450 do 600 kg/m3 na tenkovrstvou maltu tl 300 mm</t>
  </si>
  <si>
    <t>" Zdivo v 1.PP. " 5,4*1,3</t>
  </si>
  <si>
    <t>" Zdivo v 1.NP. " 23,2*1,3</t>
  </si>
  <si>
    <t>" Zdivo v 2.NP. " (10,2+2,1)*1,3</t>
  </si>
  <si>
    <t>" Zdivo v 3.NP. " (7,5+2,7+1,3)*1,3</t>
  </si>
  <si>
    <t>" Zdivo v 4.NP. " 2,4*1,3</t>
  </si>
  <si>
    <t>311272331 311</t>
  </si>
  <si>
    <t>Zdivo z pórobetonových tvárnic hladkých přes P2 do P4 přes 450 do 600 kg/m3 na tenkovrstvou maltu tl 375 mm</t>
  </si>
  <si>
    <t>" Zdivo v 1.PP. " 1,3*1,3</t>
  </si>
  <si>
    <t>311321411 274</t>
  </si>
  <si>
    <t>Nosná zeď ze ŽB tř. C 25/30-XC1 bez výztuže</t>
  </si>
  <si>
    <t>" Stěny výtahové šachty. " ((4,6*2+2,01*3)*0,200*13,980-1,0*2,04*0,200*3-1,2*2,2*0,200*3)*1,05</t>
  </si>
  <si>
    <t>" Stěny VZT kanálu. " 2,9*1,05</t>
  </si>
  <si>
    <t>311321814 274.1</t>
  </si>
  <si>
    <t>Nosná zeď ze ŽB odolného proti agresivnímu prostředí tř. C 25/30-XC4 bez výztuže, pohledová kvalita třídy PB2</t>
  </si>
  <si>
    <t>" Stěny zdvižné plošiny. " ((1,98*2+2,44*2)*0,300*3,675-1,38*2,1*0,300)*1,05</t>
  </si>
  <si>
    <t>311351121 274</t>
  </si>
  <si>
    <t>Zřízení oboustranného bednění nosných nadzákladových zdí</t>
  </si>
  <si>
    <t>311351122 274</t>
  </si>
  <si>
    <t>Odstranění oboustranného bednění nosných nadzákladových zdí</t>
  </si>
  <si>
    <t>311351911 274</t>
  </si>
  <si>
    <t>Příplatek k cenám bednění nosných nadzákladových zdí za pohledový beton</t>
  </si>
  <si>
    <t>311361821 274</t>
  </si>
  <si>
    <t>Výztuž nosných zdí betonářskou ocelí 10 505</t>
  </si>
  <si>
    <t>" Výztuž stěn výtahové šachty 120 kg/m3, hmotnost výztuže včetně ztratného. " (41,76/1,05)*0,120</t>
  </si>
  <si>
    <t>" Výztuž stěn zdvižné plošiny 120 kg/m3, hmotnost výztuže včetně ztratného. " (9,32/1,05)*0,120</t>
  </si>
  <si>
    <t>" Výztuž stěn přístřešku pro lodě 30 kg/m3, hmotnost výztuže včetně ztratného. " (9,5*1,0*0,250)*0,030</t>
  </si>
  <si>
    <t>" Výztuž stěn VZT kanálu 100 kg/m3, hmotnost výztuže včetně ztratného. " 2,9*0,100</t>
  </si>
  <si>
    <t>311361821 RTO 274</t>
  </si>
  <si>
    <t>Výztuž dozdívek betonářskou ocelí 10 505 - spřahovací trny - Specifikace dle PD</t>
  </si>
  <si>
    <t>(0,27+22,0*0,200+100,79*0,250+52,6*0,300+1,3*0,375)*0,010</t>
  </si>
  <si>
    <t xml:space="preserve">V ceně navrtání stávajícího zdiva, vyčištění vrtů, trny R8 v ložných spárách, chemické lepidlo, přesun hmot, </t>
  </si>
  <si>
    <t>případná likvidace suti.</t>
  </si>
  <si>
    <t>317141442 011</t>
  </si>
  <si>
    <t>Překlad plochý z pórobetonu š 150 mm dl přes 1200 do 1300 mm</t>
  </si>
  <si>
    <t xml:space="preserve">" Překlad plochý 150×124×1300mm - PY3c " </t>
  </si>
  <si>
    <t>" 1. PP "3</t>
  </si>
  <si>
    <t>" 1. NP "2</t>
  </si>
  <si>
    <t>" 2. NP "2</t>
  </si>
  <si>
    <t>" 3. NP "2</t>
  </si>
  <si>
    <t>" V ceně uložení překladu, promazání ložné plochy maltou, montážní podepření. "</t>
  </si>
  <si>
    <t>317141443 011</t>
  </si>
  <si>
    <t>Překlad plochý z pórobetonu š 150 mm dl přes 1300 do 1500 mm</t>
  </si>
  <si>
    <t xml:space="preserve">" Překlad plochý 150×124×1500mm - PY4c " </t>
  </si>
  <si>
    <t>" 1. PP "1</t>
  </si>
  <si>
    <t>317143444 011</t>
  </si>
  <si>
    <t>Překlad nosný z pórobetonu ve zdech tl 250 mm dl přes 1800 do 2100 mm</t>
  </si>
  <si>
    <t xml:space="preserve">" Překlad nosný 250×249×2000mm - PY4e " </t>
  </si>
  <si>
    <t>" 1. NP "1</t>
  </si>
  <si>
    <t>317999001 SPC 333</t>
  </si>
  <si>
    <t>D+M Ocelový překlad s valcovanými nosníky, 2x L č. 50 dl. 1,1m - Specifikace dle PD - P37</t>
  </si>
  <si>
    <t xml:space="preserve">Ocelové profily včetně maltového lože, spojení nosníků při spodním povrchu pásovou ocelí </t>
  </si>
  <si>
    <t>a jejich vzájemného svaření.</t>
  </si>
  <si>
    <t xml:space="preserve">V ceně povrchová úprava nosníků zákadním syntetickým nátěrem v min. tloušťce 80 µm, </t>
  </si>
  <si>
    <t>zřízení bednění, odstranění bednění.</t>
  </si>
  <si>
    <t>317999002 SPC 333</t>
  </si>
  <si>
    <t>" Překlad 2.NP. " 3</t>
  </si>
  <si>
    <t>317999003 SPC 333</t>
  </si>
  <si>
    <t>D+M Ocelový překlad s valcovanými nosníky, 2x I č. 80, dl. 0,7m - Specifikace dle PD - P52</t>
  </si>
  <si>
    <t>" Překlad 2.NP. " 6</t>
  </si>
  <si>
    <t>317999004 SPC 333</t>
  </si>
  <si>
    <t>D+M Ocelový překlad s valcovanými nosníky, 2x I č. 80, dl. 0,8m - Specifikace dle PD - P55</t>
  </si>
  <si>
    <t>317999005 SPC 333</t>
  </si>
  <si>
    <t>D+M Ocelový překlad s valcovanými nosníky, 3x I č. 80, dl. 0,7m - Specifikace dle PD - P51</t>
  </si>
  <si>
    <t>317999006 SPC 333</t>
  </si>
  <si>
    <t>D+M Ocelový překlad s valcovanými nosníky, 3x I č. 80, dl. 0,8m - Specifikace dle PD - P54</t>
  </si>
  <si>
    <t>317999007 SPC 333</t>
  </si>
  <si>
    <t>D+M Ocelový překlad s valcovanými nosníky, 4x I č. 80, dl. 0,7m - Specifikace dle PD - P50</t>
  </si>
  <si>
    <t>" Překlad 1.NP. " 4</t>
  </si>
  <si>
    <t>317999008 SPC 333</t>
  </si>
  <si>
    <t>D+M Ocelový překlad s valcovanými nosníky, 4x I č. 80, dl. 0,9m - Specifikace dle PD - P53</t>
  </si>
  <si>
    <t>317999009 SPC 333</t>
  </si>
  <si>
    <t>D+M Ocelový překlad s valcovanými nosníky, 2x I č. 100, dl. 1,0m - Specifikace dle PD - P01</t>
  </si>
  <si>
    <t>317999010 SPC 333</t>
  </si>
  <si>
    <t>D+M Ocelový překlad s valcovanými nosníky, 2x I č. 100, dl. 1,1m - Specifikace dle PD - P02</t>
  </si>
  <si>
    <t>" Překlad 1.NP. " 3</t>
  </si>
  <si>
    <t>317999011 SPC 333</t>
  </si>
  <si>
    <t>D+M Ocelový překlad s valcovanými nosníky, 3x I č. 100, dl. 1,2m - Specifikace dle PD - P42</t>
  </si>
  <si>
    <t>317999012 SPC 333</t>
  </si>
  <si>
    <t>D+M Ocelový překlad s valcovanými nosníky, 4x I č. 100, dl. 1,0m - Specifikace dle PD - P43</t>
  </si>
  <si>
    <t>" Překlad 1.PP. " 4</t>
  </si>
  <si>
    <t>" Překlad 1.NP. " 8</t>
  </si>
  <si>
    <t>31799913 SPC 333</t>
  </si>
  <si>
    <t>D+M Ocelový překlad s valcovanými nosníky, 4x I č. 100, dl. 1,1m - Specifikace dle PD - P44</t>
  </si>
  <si>
    <t>317999014 SPC 333</t>
  </si>
  <si>
    <t>D+M Ocelový překlad s valcovanými nosníky, 4x I č. 100, dl. 1,2m - Specifikace dle PD - P45</t>
  </si>
  <si>
    <t>" Překlad 1.PP. " 5</t>
  </si>
  <si>
    <t>" Překlad 2.NP. " 5</t>
  </si>
  <si>
    <t>317999015 SPC 333</t>
  </si>
  <si>
    <t>D+M Ocelový překlad s valcovanými nosníky, 2x I č. 120, dl. 1,2m - Specifikace dle PD - P30</t>
  </si>
  <si>
    <t>317999016 SPC 333</t>
  </si>
  <si>
    <t>317999017 SPC 333</t>
  </si>
  <si>
    <t>317999018 SPC 333</t>
  </si>
  <si>
    <t>317999019 SPC 333</t>
  </si>
  <si>
    <t>D+M Ocelový překlad s valcovanými nosníky, 3x I č. 120, dl. 1,3m - Specifikace dle PD - P49</t>
  </si>
  <si>
    <t>317999020 SPC 333</t>
  </si>
  <si>
    <t>317999021 SPC 333</t>
  </si>
  <si>
    <t>D+M Ocelový překlad s valcovanými nosníky, 4x I č. 120, dl. 1,5m - Specifikace dle PD - P33</t>
  </si>
  <si>
    <t>317999022 SPC 333</t>
  </si>
  <si>
    <t>317999023 SPC 333</t>
  </si>
  <si>
    <t>317999024 SPC 333</t>
  </si>
  <si>
    <t>317999025 SPC 333</t>
  </si>
  <si>
    <t>D+M Ocelový překlad s valcovanými nosníky, 4x I č. 140, dl. 2,9m - Specifikace dle PD - P46</t>
  </si>
  <si>
    <t>317999026 SPC 333</t>
  </si>
  <si>
    <t>D+M Ocelový překlad s valcovanými nosníky, 4x I č. 160, dl. 2,0m - Specifikace dle PD - P48</t>
  </si>
  <si>
    <t>31999901 SPC 011</t>
  </si>
  <si>
    <t>D+M Vyspravení / dozdění / vyrovnání zdiva po vybouraných prostupech - Specifikace dle PD</t>
  </si>
  <si>
    <t>" Vyspravení / dozdění / vyrovnání zdiva (nadpraží a ostění) po vybour prostup pro vedení instalací. "1</t>
  </si>
  <si>
    <t>" V ceně veškerý mater a přísluš nutné pro úpravu - zarovnání do roviny, nutné odsekání"</t>
  </si>
  <si>
    <t>"příprava pro omítání, apod. - stávajícího zdiva. "</t>
  </si>
  <si>
    <t xml:space="preserve">" V ceně také přesun hmot / suti " </t>
  </si>
  <si>
    <t>31999902 SPC 011</t>
  </si>
  <si>
    <t>D+M Vyspravení / dozdění zdiva po vybourání napojené konstrukce - Specifikace dle PD</t>
  </si>
  <si>
    <t xml:space="preserve">V ceně veškerý materiál a příslušenství nutné pro úpravu - zarovnání do roviny - </t>
  </si>
  <si>
    <t>stávajícího zdiva po vybourání napojeného.</t>
  </si>
  <si>
    <t>319202331 311</t>
  </si>
  <si>
    <t>Vyrovnání nerovného povrchu zdiva tl do 150 mm přizděním</t>
  </si>
  <si>
    <t xml:space="preserve">" Zapravení ostění u bouraných otvorů 1.PP " </t>
  </si>
  <si>
    <t>(1,2+0,6*2)*0,850+(1,0+2,1*2)*0,300+(1,4+2,1*2)*0,600+(1,8+2,1*2+1,3+2,1*2)*0,750</t>
  </si>
  <si>
    <t>" Zapravení ostění u bouraných otvorů 1.NP " (1,1+2,3*2+2,8+2,3*2+1,5+2,3*2+0,8+2,3*2+0,8)*0,6</t>
  </si>
  <si>
    <t>(2,3*2+1,2+2,1*2+1,15)*0,600+(1,2+2,1*2+1,0+2,2*2+1,63+2,2*2+1,63+2,2*2+1,7+2,275*2)*0,3</t>
  </si>
  <si>
    <t>(1,7+2,275*2+1,5+2,1*2)*0,300+(1,2+2,1*2)*0,450+(1,5+0,9*2+0,750+1,5*2)*0,500+(1,4+2,2*2)*0,750</t>
  </si>
  <si>
    <t>" Zapravení ostění u bouraných otvorů 2.NP " (0,750+2,4*2)*0,450+(1,4+2,2*2+1,5+2,2*2+0,800)*0,6</t>
  </si>
  <si>
    <t>(2,3*2+0,800+2,3*2+1,5+2,6*2+1,2+1,6*2+1,15)*0,600+(2,6+2,4*2)*0,300</t>
  </si>
  <si>
    <t>" Zapravení ostění u bouraných otvorů 3.NP " (1,5+2,2*2+0,800+2,3*2+0,800+2,3*2+1,5)*0,6</t>
  </si>
  <si>
    <t>(2,2*2+1,15)*0,600+(0,9*2+2,02*2+1,2+2,4*2+1,1+2,2*2+1,2+1,6*2)*0,300</t>
  </si>
  <si>
    <t>340271025 274</t>
  </si>
  <si>
    <t>Zazdívka otvorů v příčkách nebo stěnách plochy do 4 m2 tvárnicemi pórobetonovými tl 100 mm</t>
  </si>
  <si>
    <t>" Zazdívky v 2.NP " 8,9*1,3</t>
  </si>
  <si>
    <t>" Zazdívky v 3.NP " 1,6*1,3</t>
  </si>
  <si>
    <t>340271045 274</t>
  </si>
  <si>
    <t>Zazdívka otvorů v příčkách nebo stěnách plochy do 4 m2 tvárnicemi pórobetonovými tl 150 mm</t>
  </si>
  <si>
    <t>" Zazdívky v 1.PP " 2,2*1,3</t>
  </si>
  <si>
    <t>" Zazdívky v 1.NP " 28*1,3</t>
  </si>
  <si>
    <t>" Zazdívky v 3.NP " 6,4*1,3</t>
  </si>
  <si>
    <t>342272225 274</t>
  </si>
  <si>
    <t>Příčka z pórobetonových hladkých tvárnic na tenkovrstvou maltu tl 100 mm</t>
  </si>
  <si>
    <t>" Příčky 1.PP " 4,2*1,3</t>
  </si>
  <si>
    <t>" Příčky 1.NP " (3,4+(6,0)*0,300)*1,3</t>
  </si>
  <si>
    <t>" Příčky 2.NP " (4,9+0,15)*1,3</t>
  </si>
  <si>
    <t>" Příčky 3.NP " (2,8+0,15)*1,3</t>
  </si>
  <si>
    <t>342272245 274</t>
  </si>
  <si>
    <t>Příčka z pórobetonových hladkých tvárnic na tenkovrstvou maltu tl 150 mm</t>
  </si>
  <si>
    <t>" Příčky 1.PP " 47,0*1,3</t>
  </si>
  <si>
    <t>" Příčky 1.NP " 13,3*1,3</t>
  </si>
  <si>
    <t>" Příčky 2.NP " 13,3*1,3</t>
  </si>
  <si>
    <t>" Příčky 3.NP " 13,2*1,3</t>
  </si>
  <si>
    <t>342291121 274</t>
  </si>
  <si>
    <t>Ukotvení příček k cihelným konstrukcím plochými kotvami</t>
  </si>
  <si>
    <t>" Přizdívky 1.PP " 3,0*12</t>
  </si>
  <si>
    <t>" Přizdívky 1.NP " 4,0*28</t>
  </si>
  <si>
    <t>" Přizdívky 2.NP " 4,0*20</t>
  </si>
  <si>
    <t>" Přizdívky 3.NP " 4,0*14</t>
  </si>
  <si>
    <t>346272226 274</t>
  </si>
  <si>
    <t>Přizdívka z pórobetonových tvárnic tl 75 mm</t>
  </si>
  <si>
    <t>" Přizdívky 1.NP " 0,9*1,3</t>
  </si>
  <si>
    <t>346272256 274</t>
  </si>
  <si>
    <t>Přizdívka z pórobetonových tvárnic tl 150 mm</t>
  </si>
  <si>
    <t>" Přizdívky 1.PP " 1,3*1,3</t>
  </si>
  <si>
    <t>35599901 SPC 001</t>
  </si>
  <si>
    <t>D+M Sanace svislých konstrukcí - Specifikace dle PD</t>
  </si>
  <si>
    <t xml:space="preserve">" Sanace trhlin ve svislých konstrukcích - 20% z plochy stěn. " </t>
  </si>
  <si>
    <t>(1521,15+2963,5+2766,16+2748,76+668,57)*0,20</t>
  </si>
  <si>
    <t xml:space="preserve">Přezdívání degradovaného zdiva (odstranění degradovaných prvků, opětovné vyzdění z nových cihel </t>
  </si>
  <si>
    <t xml:space="preserve">plných pálených.), opětovné vyspárování zdiva cementovou maltou. Sešití trhlin vlepovanou helikální výztuží </t>
  </si>
  <si>
    <t xml:space="preserve">(vyčištění nesoudržné malty ze spár, uložení výztuže, opětovné vyspárování cementovou maltou). </t>
  </si>
  <si>
    <t>Přesun hmot pro sanační práce.</t>
  </si>
  <si>
    <t>411121232 411</t>
  </si>
  <si>
    <t>Montáž prefabrikovaných ŽB stropů ze stropních desek dl do 1800 mm</t>
  </si>
  <si>
    <t>" Stropní PZD desky VZT kanálu " 7,0*2+8,0*2</t>
  </si>
  <si>
    <t>" Mont prefa žb stropů  se zalitím spár, včetně podpěrné konstrukce, na cementovou maltu. "</t>
  </si>
  <si>
    <t>59341728 211</t>
  </si>
  <si>
    <t>deska stropní vylehčená PZD 1190x290x90mm, 3kN/m2</t>
  </si>
  <si>
    <t>" Stropní deska VZT kanálu " 30</t>
  </si>
  <si>
    <t>41199901 SPC 411</t>
  </si>
  <si>
    <t>D+M Sanace klenebných stropů po odstranění podlah - Specifikace dle PD</t>
  </si>
  <si>
    <t xml:space="preserve">Ověření a kontrola stavu kleneb, očištění a impregnace kleneb proti biologickým škůdcům, </t>
  </si>
  <si>
    <t>výměna poškozených prvků, statické zajištění klenby apod.</t>
  </si>
  <si>
    <t>" Ověření a kontrola stavu okolního odkrytého zdiva, očištění, výměna poškozených prvků apod. "</t>
  </si>
  <si>
    <t>" - Součástí sanace trhlin a prasklin na obou dvou stranách kleneb. "</t>
  </si>
  <si>
    <t xml:space="preserve">" Součástí dočasné podepření / vzepření a zajištění stropu, montážní konstrukce a prvky potřebné" </t>
  </si>
  <si>
    <t>"při provádění sanačních opatření, přesun hmot.  "</t>
  </si>
  <si>
    <t xml:space="preserve">" Cena opravy vztažena na půdorysnou plochu místností nad kterými klenebné stropy jsou. " </t>
  </si>
  <si>
    <t>" Klenby nad 1.PP " 98,20+12,17+32,64+32,84+71,69+12,43+16,85+32,60+38,40+32,88</t>
  </si>
  <si>
    <t>7,31+11,96+11,96+19,17+57,42+29,19+64,35+18,21+45,62+64,9</t>
  </si>
  <si>
    <t>" Klenby nad 1.NP " 6,44+3,16+82,4+112,3+19,97+19,97</t>
  </si>
  <si>
    <t>" Klenby nad 2.NP " 98,53+115,7</t>
  </si>
  <si>
    <t>" Klenby nad 3.NP " 39,1</t>
  </si>
  <si>
    <t>41199902 SPC 001</t>
  </si>
  <si>
    <t>D+M Sanace stávajících překladů, průvlaků - Specifikace dle PD</t>
  </si>
  <si>
    <t>plných pálených.), opětovné vyspárování zdiva cementovou maltou. Sešití trhlin vlepovanou helikální výztuží</t>
  </si>
  <si>
    <t xml:space="preserve"> (vyčištění nesoudržné malty ze spár, uložení výztuže, opětovné vyspárování cementovou maltou). </t>
  </si>
  <si>
    <t>411321414 411</t>
  </si>
  <si>
    <t>Stropy deskové ze ŽB tř. C 25/30-XC1</t>
  </si>
  <si>
    <t>411351011 411</t>
  </si>
  <si>
    <t>Zřízení bednění stropů deskových tl do 25 cm bez podpěrné kce</t>
  </si>
  <si>
    <t>" Bednění stropů výtahové šachty." 2,41*2,8*3+2,41*1,8+(2,41*2+2,8*2+2,41*2+1,8*2)*0,200*4</t>
  </si>
  <si>
    <t>0,2*4*0,2+(1,27*2+0,7*2+0,85*2+0,68*2+0,3*4*4+0,15*4*4)*0,200</t>
  </si>
  <si>
    <t>" Bednění stropů nad 1.PP." (0,650*2+1,5*2)*0,100*2</t>
  </si>
  <si>
    <t>" Bednění stropu nad 1.PP." 3,45*0,100</t>
  </si>
  <si>
    <t>411351012 411</t>
  </si>
  <si>
    <t>Odstranění bednění stropů deskových tl do 25 cm bez podpěrné kce</t>
  </si>
  <si>
    <t>411354333 411</t>
  </si>
  <si>
    <t>Zřízení podpěrné konstrukce stropů výšky do 6 m tl do 25 cm</t>
  </si>
  <si>
    <t>" Bednění stropů výtahové šachty." 2,41*2,8*3+2,41*1,8</t>
  </si>
  <si>
    <t>411354334 411</t>
  </si>
  <si>
    <t>Odstranění podpěrné konstrukce stropů výšky do 6 m tl do 25 cm</t>
  </si>
  <si>
    <t>411361821 411</t>
  </si>
  <si>
    <t>Výztuž stropů betonářskou ocelí 10 505</t>
  </si>
  <si>
    <t>" Výztuž stropů výtahové šachty 120 kg/m3, hmotnost výztuže včetně ztratného. " (6,58/1,05)*0,120</t>
  </si>
  <si>
    <t>411362021 411</t>
  </si>
  <si>
    <t>Výztuž stropů svařovanými sítěmi Kari</t>
  </si>
  <si>
    <t>413321414 011</t>
  </si>
  <si>
    <t>Nosníky ze ŽB tř. C 25/30-XC1</t>
  </si>
  <si>
    <t>" Průvlak pro snížení klenebného pásu  - 2. NP " (2,93*0,600*0,500)*2*1,05</t>
  </si>
  <si>
    <t>413351121 011</t>
  </si>
  <si>
    <t>Zřízení bednění nosníků a průvlaků bez podpěrné kce výšky přes 100 cm</t>
  </si>
  <si>
    <t>" Bednění průvlaků 2. NP " (0,500*2+0,600)*2,93*2</t>
  </si>
  <si>
    <t>413351122 011</t>
  </si>
  <si>
    <t>Odstranění bednění nosníků a průvlaků bez podpěrné kce výšky přes 100 cm</t>
  </si>
  <si>
    <t>413352115 011</t>
  </si>
  <si>
    <t>Zřízení podpěrné konstrukce nosníků výšky podepření do 4 m pro nosník výšky přes 100 cm</t>
  </si>
  <si>
    <t>" Podpěrná konstrukce průvlaků 2. NP " 0,600*2,93*2</t>
  </si>
  <si>
    <t>413352116 011</t>
  </si>
  <si>
    <t>Odstranění podpěrné konstrukce nosníků výšky podepření do 4 m pro nosník výšky přes 100 cm</t>
  </si>
  <si>
    <t>413361821 011</t>
  </si>
  <si>
    <t>Výztuž nosníků, volných trámů nebo průvlaků volných trámů betonářskou ocelí 10 505 (R)</t>
  </si>
  <si>
    <t>" Výztuž průvlaků - 50 kg/m3, hmotnost výztuže včetně ztratného apod." (1,85/1,05)*0,050</t>
  </si>
  <si>
    <t>417351115 411</t>
  </si>
  <si>
    <t>Zřízení bednění ztužujících věnců</t>
  </si>
  <si>
    <t>" Bednění věnců přístřešku pro lodě." (6,0*2+3,5*2)*0,200*2</t>
  </si>
  <si>
    <t>" Bednění prahů vnitřního ocelového schodiště." 2,6*0,250*2+1,2*0,250*2+1,3*0,250*2*2</t>
  </si>
  <si>
    <t>" Bednění betonových úložných prahů v 4.NP " (3,5*6+3,7)*0,700*2+0,4*0,7*2*7</t>
  </si>
  <si>
    <t>" Bednění čela pilířku u prostupů VZT v 2.NP " 0,3*0,3*2</t>
  </si>
  <si>
    <t>417351116 411</t>
  </si>
  <si>
    <t>Odstranění bednění ztužujících věnců</t>
  </si>
  <si>
    <t>417361821 411</t>
  </si>
  <si>
    <t>Výztuž ztužujících pásů a věnců betonářskou ocelí 10 505</t>
  </si>
  <si>
    <t>" Výztuž věnců 120 kg/m3, hmotnost výztuže včetně ztratného. " (1,0/1,05)*0,120</t>
  </si>
  <si>
    <t>" Výztuž prahů 120 kg/m3, hmotnost výztuže včetně ztratného. " ((0,3+0,2)/1,05)*0,120</t>
  </si>
  <si>
    <t>417362021 411</t>
  </si>
  <si>
    <t>Výztuž ztužujících pásů a věnců svařovanými sítěmi Kari</t>
  </si>
  <si>
    <t>" Výztuž prahů 4.NP 15 kg/m3, hmotnost výztuže včetně ztratného. " (7,26/1,05)*0,015</t>
  </si>
  <si>
    <t>430321414 451</t>
  </si>
  <si>
    <t>Schodišťová konstrukce a rampa ze ŽB tř. C 25/30-XC1</t>
  </si>
  <si>
    <t>" Vylití schodišťových stupňů - vnitřní ocelové schodiště. " (14,2+6,8)*0,050*1,05</t>
  </si>
  <si>
    <t>430321414 RTO 451</t>
  </si>
  <si>
    <t>Schodišťová konstrukce a rampa ze ŽB pohledového se zvýšenými nároky na prostředí tř. C 25/30-XC4, pohledová kvalita třídy PB2</t>
  </si>
  <si>
    <t>" Venkovní schodiště do m.č. 101. " (1,88*0,340*0,630+1,88*0,320*0,470)*1,05</t>
  </si>
  <si>
    <t>(1,88*0,320*0,320+1,88*0,320*0,160)*1,05</t>
  </si>
  <si>
    <t>431351121 451</t>
  </si>
  <si>
    <t>Zřízení bednění podest schodišť a ramp přímočarých v do 4 m</t>
  </si>
  <si>
    <t>" Venkovní schodiště do m.č. 101. "  1,88*0,780*2</t>
  </si>
  <si>
    <t>431351122 451</t>
  </si>
  <si>
    <t>Odstranění bednění podest schodišť a ramp přímočarých v do 4 m</t>
  </si>
  <si>
    <t>434351141 451</t>
  </si>
  <si>
    <t>Zřízení bednění stupňů přímočarých schodišť</t>
  </si>
  <si>
    <t>" Venkovní schodiště do m.č. 101. "  1,88*0,160*5</t>
  </si>
  <si>
    <t>434351142 451</t>
  </si>
  <si>
    <t>Odstranění bednění stupňů přímočarých schodišť</t>
  </si>
  <si>
    <t>431351121 RTO 274</t>
  </si>
  <si>
    <t>Příplatek k cenám bednění schodišť za pohledový beton</t>
  </si>
  <si>
    <t>" Venkovní schodiště do m.č. 101. "  2,93+1,50</t>
  </si>
  <si>
    <t>430361821 430</t>
  </si>
  <si>
    <t>Výztuž schodišťové konstrukce a rampy betonářskou ocelí 10 505</t>
  </si>
  <si>
    <t xml:space="preserve">" Výztuž venkovního schodiště do m.č. 101 60 kg/m3, hmotnost výztuže včetně ztratného. " </t>
  </si>
  <si>
    <t>(1,02/1,05)*0,060</t>
  </si>
  <si>
    <t>430362021 430</t>
  </si>
  <si>
    <t>Výztuž schodišťové konstrukce a rampy svařovanými sítěmi Kari</t>
  </si>
  <si>
    <t xml:space="preserve">" Výztuž podesty a mezipodesty vnitřního ocelového schodiště 60 kg/m3, hmot výztuže včetně ztrat. " </t>
  </si>
  <si>
    <t>(0,9*1,2*0,050+0,595*1,2*0,050)*0,060</t>
  </si>
  <si>
    <t>451315114 451</t>
  </si>
  <si>
    <t>Podkladní nebo výplňová vrstva z betonu C 12/15 - X0 tl do 100 mm</t>
  </si>
  <si>
    <t>" Podkladní beton pod výtahovou šachtou. " 5,0*2,81</t>
  </si>
  <si>
    <t>" Podkladní beton pod přístřeškem pro lodě. " 6,25*3,525</t>
  </si>
  <si>
    <t>" Podkladní beton pod zdvižnou plošinou. " 2,84*2,38</t>
  </si>
  <si>
    <t>" Podkladní beton pod VZT kanály. " 2,13*1,4*2+2,2*1,3*2</t>
  </si>
  <si>
    <t>48899901 SPC 952</t>
  </si>
  <si>
    <t>D+M Stropní konstrukce nad 1.PP - Specifikace dle PD</t>
  </si>
  <si>
    <t>" Stropní konstrukce z trapézového plechu nad 1.PP " 5,6*3,45</t>
  </si>
  <si>
    <t>" Trapézový plech TR40S/160, pozinkovaný - tl. 0,75mm - 21,3m2 " 0</t>
  </si>
  <si>
    <t>" Ocelová stropnice I 180 - základní nátěr v min. tloušťce 80 µm, dl. 3,85m - 6 kusů  " 0</t>
  </si>
  <si>
    <t>" Ocelová stropnice I 100 - základní nátěr v min. tloušťce 80 µm, dl. 1,0m - 2 kusy  " 0</t>
  </si>
  <si>
    <t>" Ocelová stropnice I 100 - základní nátěr v min. tloušťce 80 µm, dl. 0,57m - 2 kusy  " 0</t>
  </si>
  <si>
    <t>" - V ceně pomocné konstrukce a materiál, dočasné podpůrné konstrukce apod. "0</t>
  </si>
  <si>
    <t>" - Součástí přistřelení trapézového plechu k nosníkům. "0</t>
  </si>
  <si>
    <t>" V ceně také přesun hmot "0</t>
  </si>
  <si>
    <t>48899902 SPC 952</t>
  </si>
  <si>
    <t>D+M Stropní konstrukce nad 1.NP až 3.NP - Specifikace dle PD</t>
  </si>
  <si>
    <t>" Stropní konstrukce z trapézového plechu nad 1.NP " 5,5*3,65</t>
  </si>
  <si>
    <t>" Stropní konstrukce z trapézového plechu nad 2.NP " 5,5*3,65</t>
  </si>
  <si>
    <t>" Stropní konstrukce z trapézového plechu nad 3.NP " 5,5*3,65</t>
  </si>
  <si>
    <t>" Trapézový plech TR40S/160, pozinkovaný - tl. 0,75mm - 66,3m2 " 0</t>
  </si>
  <si>
    <t>" Ocelová stropnice I 180 - základní nátěr v min. tloušťce 80 µm, dl. 4,05m - 18 kusů  " 0</t>
  </si>
  <si>
    <t>48899903 SPC 952</t>
  </si>
  <si>
    <t>D+M Podchycení stropu nad 3.NP - Specifikace dle PD</t>
  </si>
  <si>
    <t>" Podchycení stropu nad 3.NP " 1</t>
  </si>
  <si>
    <t>" Zajištění zkráceného stropního trámu ( 2x PL 150/100/8, 2x svorník M12-5.6 ) - 1 sada " 0</t>
  </si>
  <si>
    <t>" Ocelový nosník U 180 - základní nátěr v min. tloušťce 80 µm, dl. 4,13m - 2 kusy  " 0</t>
  </si>
  <si>
    <t>" Ocelový výměna U180 - základní nátěr v min. tloušťce 80 µm, dl. 1,1m - 1 kus  " 0</t>
  </si>
  <si>
    <t>48899904 SPC 952</t>
  </si>
  <si>
    <t>D+M Zpětné zapravení klenebných stropů po průchodem VZT potrubí - Specifikace dle PD</t>
  </si>
  <si>
    <t>" Práce na prostupech : "</t>
  </si>
  <si>
    <t>" - Trapézový plech TR 40S/160, tl. 0,75mm"</t>
  </si>
  <si>
    <t>" - ŽB deska C 25/30 - XC1 včetně KARI sítě 6/150"</t>
  </si>
  <si>
    <t>" - Zpětné dosypání náspyu "</t>
  </si>
  <si>
    <t>" - Zpětné dozdění klenebného pásu "</t>
  </si>
  <si>
    <t>" -Rám z ocelových profilů U100 -kotvený šroubovým spojem do stávající horní pásnice stropního nosníku"</t>
  </si>
  <si>
    <t>" - SDK požární opláštění + Malba "</t>
  </si>
  <si>
    <t>" V ceně syst nerez kotv prvky, vruty do dřeva. Hobl řeziva, 2x impreg proti hnilobě, škůdcům a plísním. "</t>
  </si>
  <si>
    <t>" Strop nad 1.NP "1</t>
  </si>
  <si>
    <t>" Strop nad 2.NP "3</t>
  </si>
  <si>
    <t>" Strop nad 3.NP "3</t>
  </si>
  <si>
    <t>" V ceně také přesun hmot "</t>
  </si>
  <si>
    <t>611131100 612</t>
  </si>
  <si>
    <t>Vápenný postřik vnitřních stropů nanášený ručně</t>
  </si>
  <si>
    <t>" Nové omítky stropů v 1.PP - klenby "  (98,20+12,17+32,64+32,84+71,69+12,43+16,85+32,60)*1,2</t>
  </si>
  <si>
    <t>611311133 612</t>
  </si>
  <si>
    <t>Potažení vnitřních kleneb nebo skořepin vápenným štukem tloušťky do 3 mm</t>
  </si>
  <si>
    <t>" Přeštukování opravených omítek stropů 1.NP." (6,44+3,16+82,4+112,3)*1,2+(19,97+19,97)*1,3</t>
  </si>
  <si>
    <t>" Přeštukování opravených omítek stropů 2.NP." (98,53+115,7)*1,2</t>
  </si>
  <si>
    <t>" Přeštukování opravených omítek stropů 3.NP " (39,1)*1,2</t>
  </si>
  <si>
    <t>611311143 612</t>
  </si>
  <si>
    <t>Vápenná omítka štuková dvouvrstvá vnitřních kleneb nebo skořepin nanášená ručně</t>
  </si>
  <si>
    <t>" Vápenná omítka v 1.NP, tloušťka jádra 10mm "</t>
  </si>
  <si>
    <t>611311191 612</t>
  </si>
  <si>
    <t>Příplatek k vápenné omítce vnitřních stropů za každých dalších 5 mm tloušťky ručně</t>
  </si>
  <si>
    <t>" Příplatek k vápenné omítce klenebných stropů - celková tloušťka 20mm "</t>
  </si>
  <si>
    <t>" Nové omítky stropů v 1.PP - klenby "  (98,20+12,17+32,64+32,84+71,69+12,43+16,85+32,60)*1,2*2</t>
  </si>
  <si>
    <t>(38,40+32,88+7,31+11,96+11,96+19,17+57,42+29,19+64,35+18,21+45,62+64,9)*1,2*2</t>
  </si>
  <si>
    <t>611315423 612</t>
  </si>
  <si>
    <t>Oprava vnitřní vápenné štukové omítky stropů v rozsahu plochy do 50%</t>
  </si>
  <si>
    <t>" Oprava omítek stropů 1.NP - ŽB žebírkový strop "  166,31+9,9*0,4*2*24</t>
  </si>
  <si>
    <t>" Oprava omítek stropů 1.NP - klenby "  (6,44+3,16+82,4+112,3)*1,2</t>
  </si>
  <si>
    <t>" Oprava omítek bočních částí sch. ramen 1.NP "  (5,1*4)*0,400</t>
  </si>
  <si>
    <t>" Oprava omítek horních částí (zrcadel) sch. ramen 1.NP "  (5,1*4)*0,450*1,2</t>
  </si>
  <si>
    <t>" Oprava omítek stropů 2.NP - ŽB žebírkový strop "  171,2</t>
  </si>
  <si>
    <t>" Oprava omítek stropů 2.NP - klenby " (98,53+115,7)*1,2</t>
  </si>
  <si>
    <t>" Oprava omítek bočních částí sch. ramen 2.NP "  (5,1*4)*0,400</t>
  </si>
  <si>
    <t>" Oprava omítek horních částí (zrcadel) sch. ramen 2.NP "  (5,1*4)*0,450*1,2</t>
  </si>
  <si>
    <t>" Oprava omítek stropů 3.NP - ŽB panelový strop "  171,2</t>
  </si>
  <si>
    <t>" Oprava omítek stropů 3.NP - klenby " (39,1)*1,2</t>
  </si>
  <si>
    <t>" Oprava omítek bočních částí sch. ramen 3.NP "  (5,1*4)*0,400</t>
  </si>
  <si>
    <t>" Oprava omítek horních částí (zrcadel) sch. ramen 3.NP "  (5,1*4)*0,450*1,2</t>
  </si>
  <si>
    <t>" Oprava omítek stropů1.NP - trámové stropy "  24,15+16,1+67,82+16,1+47,95+20,86+67,8+31,97</t>
  </si>
  <si>
    <t>64,41+20,38+64,41+23,96+17,79+34,31+73,22+74,67+17,6</t>
  </si>
  <si>
    <t>" Oprava omítek stropů 2.NP - trámové stropy "  40,25+68,95+72,1+71,05+33,04+66,5+69,53+66,5</t>
  </si>
  <si>
    <t>25,8+18,94+35,42+76,65+76,3+17,6</t>
  </si>
  <si>
    <t>" Oprava omítek stropů 3.NP - trámové stropy "  142,0+68,95+72,1+71,05+33,04+66,5+69,75+66,5</t>
  </si>
  <si>
    <t>25,8+56,46+76,65+76,3+75,8+17,6</t>
  </si>
  <si>
    <t>611315423 RTO 612</t>
  </si>
  <si>
    <t>Oprava vnitřní vápenné štukové omítky stropů v rozsahu plochy do 50% včetně opravy ozdobných prvků</t>
  </si>
  <si>
    <t>" Do ceny nutno zahrnout větší tloušťku opravovaných omítek a ozdobných prvků. "</t>
  </si>
  <si>
    <t>" Oprava omítek stropů 1.NP - klenby " (19,97+19,97)*1,3</t>
  </si>
  <si>
    <t>" V ceně restaurování / oprava ozdobných prvků, doplnění ozdobných prvků. "</t>
  </si>
  <si>
    <t>611995103 612</t>
  </si>
  <si>
    <t>Příplatek k cenám oprav povrchů za omítání stropu na pletivu v rozsahu opravované plochy do 50%</t>
  </si>
  <si>
    <t xml:space="preserve">" Příplatek k cenám za omítku dřevěných trámových stropů - stropy rákosové s pletivem "  </t>
  </si>
  <si>
    <t>" Oprava omítek stropů1.NP - trámové stropy "  24,15+16,1+67,82+16,1+47,95+20,86+67,8</t>
  </si>
  <si>
    <t>" Oprava omítek stropů 2.NP - trámové stropy "  40,25+68,95+72,1+71,05+33,04+66,5+69,53</t>
  </si>
  <si>
    <t>" Oprava omítek stropů 3.NP - trámové stropy "  142,0+68,95+72,1+71,05+33,04+66,5</t>
  </si>
  <si>
    <t>69,75+66,5+25,8+56,46+76,65+76,3+75,8+17,6</t>
  </si>
  <si>
    <t>611181901 SPC 011</t>
  </si>
  <si>
    <t>D+M Stěrka betonových stropů - Specifikace dle PD</t>
  </si>
  <si>
    <t>" Stěrka betonových stropů v technické místnosti RACK 1.NP - 3.NP " 2,4*2,01*3</t>
  </si>
  <si>
    <t>61299901 SPC 612</t>
  </si>
  <si>
    <t>Sanační omítky vnitřních stěn - Specifikace dle PD</t>
  </si>
  <si>
    <t>" Nové sanační opatření stěn 1.PP " (2,2+5,5+13,5+2,2+12,4+4,3+2,2+11,3+13,8+2,2+11,5)*2,67</t>
  </si>
  <si>
    <t>(9,0+6,6*2+8,1*2+1,0*8+0,590*4+3,5*2+2,8*2+6,6*2+2,8+2,4+6,6*2+5,0*2+6,6*2+5,0*2)*2,67</t>
  </si>
  <si>
    <t>(0,590*2+1,0*4+6,6*2+5,0*2+6,6*2+10,7*2+3,7*2+3,5*2)*2,67+(9,8*2+6,7*2+6,9*2+6,7*2)*2,67</t>
  </si>
  <si>
    <t>(2,8*2+6,7*2+9,8*2+6,7*2+4,0+4,1+6,1+6,1+1,3+4,4*2+6,6*2+4,4*2+6,6*2+4,6*2+2,6*2)*2,67</t>
  </si>
  <si>
    <t>(2,7*2+7,1*2+4,6*2+2,6*2+4,3*2+3,4*2+5,3*2+3,5*2)*2,67+69,1+304,3</t>
  </si>
  <si>
    <t>" - Odpočet hydrofobního nátěru zdiva 1.PP " -(9,8*2+6,7*2+6,9*2+6,7*2+2,8*2+6,7*2+9,8*2+6,7*2)*2,67</t>
  </si>
  <si>
    <t>" V ceně: "</t>
  </si>
  <si>
    <t>" - Příprava podkl: odstranění nesoudrž částic, očištění povrchu tlak vodou, zakrýv otv proti znečištění. "</t>
  </si>
  <si>
    <t xml:space="preserve">Podklad omítky: Celoplošná penetrace transparentním tixotropním penetračním nátěrem </t>
  </si>
  <si>
    <t xml:space="preserve">(modifikovaná syntetická disperze/emulze), vyspravení povrchu pastovitým malířským tmelem </t>
  </si>
  <si>
    <t>(disperze akrylátové pryskyřice s přísadou silikátů).</t>
  </si>
  <si>
    <t xml:space="preserve">Sanační omítka: Podhoz - tl. 2-4mm, porézní jádro - tl. 20mm, sanační omítka - tl. 20mm, </t>
  </si>
  <si>
    <t>hlazená omítka - tl. 2,5mm (minerální pojiva a přísady).</t>
  </si>
  <si>
    <t>" V ceně také přesun hmot. "</t>
  </si>
  <si>
    <t>145</t>
  </si>
  <si>
    <t>612131100 011</t>
  </si>
  <si>
    <t>Vápenný postřik vnitřních stěn nanášený ručně</t>
  </si>
  <si>
    <t>" Nová omítka stěn 1.NP " (2,8*2+7,3*2)*5,3+(17,0*2+9,9*2+17,0*2+4,0*2+9,9*2+6,85*2+7,0*2)*4</t>
  </si>
  <si>
    <t>(6,85*2+10,5*2+2,3*2+2,5*2+1,5*2+9,8*2+2,3*2+2,8+7,4*2+10,0*2+6,78*2+2,95*2+3,5)*4</t>
  </si>
  <si>
    <t>(2,8*2+4,8+13,7+2,3+6,25+3,7+1,6+2,1+4,65+0,45+5,5*2+3,2*2+8,7+3,5+6,2+4,3+4,2+6,2)*4</t>
  </si>
  <si>
    <t>(1,6+6,8*2+9,5*2+6,8*2+9,5*2+6,8+6,8+3,7+3,4+6,8*2+2,5+2,8+6,8*2+5,1*2+10,8*2+6,8*2)*4</t>
  </si>
  <si>
    <t>(10,9*2+6,8*2+2,3+6,25+3,7+6,25+0,45+5,4+11,8+1,2+14,1+3,6+23,2+11,5)*4,0+210,2+592,7</t>
  </si>
  <si>
    <t>" Nová omítka stěn 2.NP " (7,0*2+9,85*2+10,3*2+7,0*2+2,3+4,3*2+10,1*2+16,95*2+4,95*2)*4</t>
  </si>
  <si>
    <t>(7,0+5,05*2+7,0+4,4+4,3+6,2+6,2+1,7+7,0*2+3,4*2+3,0*2+2,76*2+7,5*2+2,3*2+6,87*2)*4</t>
  </si>
  <si>
    <t>(7,0*2+9,5*2+3,9+3,5+7,0*2+27,2+13,7+8,7+3,65+6,1+8,7+4,6+5,5*2+3,2*2+1,3+8,1+1,3+13,3)*4</t>
  </si>
  <si>
    <t>(7,0*2+2,5*2+5,1*2+7,0*2+11,0*2+7,0*2+10,9*2+7,0*2+8,63+3,7+6,1+5,2+11,7+1,1+12,1)*4</t>
  </si>
  <si>
    <t>(4,1+3,6+30,5+11,5)*4,0+216,4+553,3</t>
  </si>
  <si>
    <t>" Nová omítka stěn 3.NP " (16,95*2+10,1*2+4,3*2+2,45*2+9,85*2+7,0*2+10,3*2+7,0*2+10,15*2)*4</t>
  </si>
  <si>
    <t>(7,0*2+4,3+4,4+6,2+6,2+1,7+9,5*2+7,0*2+2,45+27,2+13,7+8,7+3,65+6,1+0,45+5,5*2+3,2*2)*4</t>
  </si>
  <si>
    <t>(8,7+4,6+1,3+8,1+1,3+13,3+7,5*2+9,3*2+7,0*2+9,5*2+3,9+7,0*2+3,5+7,0*2+8,25+7,86)*4</t>
  </si>
  <si>
    <t>" Nová omítka stěn 4.NP " 24,5+27,3*2*2+27,3+(8,1+9,9+2,7+10,7+7,65+9,3+7,65)*3,0+9,3*6,9</t>
  </si>
  <si>
    <t>(2,75*2+0,450*2)*(5,9-4,4)+(36,5+14,3+13,9+39,3+17,1+1,1+10,6+4,0+6,1+9,1+6,1+7,8+3,6)*1,2</t>
  </si>
  <si>
    <t>(1,1+9,3+1,3+17,5+2,2*2+2,2*2+7,0*2)*1,2+133,7</t>
  </si>
  <si>
    <t>612135101 011</t>
  </si>
  <si>
    <t>Hrubá výplň rýh ve stěnách maltou jakékoli šířky rýhy</t>
  </si>
  <si>
    <t>" Výplň rýh ve stěnách po odbourání schodišťových mezipodest  1.NP - 3.NP " (1,45*2+3,7)*0,500*3</t>
  </si>
  <si>
    <t>147</t>
  </si>
  <si>
    <t>612142001 011</t>
  </si>
  <si>
    <t>Potažení vnitřních stěn sklovláknitým pletivem vtlačeným do tenkovrstvé hmoty</t>
  </si>
  <si>
    <t>" Příprava pod omítky pórobetonového zdiva 1. PP " 5,4*2+1,3*2</t>
  </si>
  <si>
    <t>" Příprava pod omítky pórobetonových příček 1. PP " 4,2*2+47,0*2+1,3*2</t>
  </si>
  <si>
    <t>" Příprava pod omítky pórobetonového zdiva 1. NP " 6,9*2+76,1*2+23,2*2</t>
  </si>
  <si>
    <t>" Příprava pod omítky pórobetonových příček 1. NP " 28,0*2+5,2*2+13,3*2+0,9*2</t>
  </si>
  <si>
    <t>" Příprava pod omítky pórobetonového zdiva 2. NP " 9,5*2+12,3*2</t>
  </si>
  <si>
    <t>" Příprava pod omítky pórobetonových příček 2. NP " 8,9*2+5,05*2+13,3*2</t>
  </si>
  <si>
    <t>" Příprava pod omítky pórobetonového zdiva 3. NP " 5,2*2+11,5*2</t>
  </si>
  <si>
    <t>" Příprava pod omítky pórobetonových příček 3. NP " 1,6*2+6,4*2+2,95*2+13,2*2</t>
  </si>
  <si>
    <t>" Příprava pod omítky pórobetonového zdiva 4. NP " 2,8*2+2,4*2</t>
  </si>
  <si>
    <t>612142002 011</t>
  </si>
  <si>
    <t>Potažení vnitřních stěn sklovláknitým pletivem</t>
  </si>
  <si>
    <t>" Nová omítka stěn 1.PP sanační opatření. " (2,2+5,5+13,5+2,2+12,4+4,3+2,2+11,3+13,8+2,2+11,5)*2,67</t>
  </si>
  <si>
    <t>"Odpočet hydrofobního nátěru zdiva 1.PP " -(9,8*2+6,7*2+6,9*2+6,7*2+2,8*2+6,7*2+9,8*2+6,7*2)*2,67</t>
  </si>
  <si>
    <t>149</t>
  </si>
  <si>
    <t>612311141 011</t>
  </si>
  <si>
    <t>Vápenná omítka štuková dvouvrstvá vnitřních stěn nanášená ručně</t>
  </si>
  <si>
    <t>" Vápenná omítka stěn, tloušťka jádra 10mm "</t>
  </si>
  <si>
    <t>" Nová omítka stěn 2.NP " (7,0*2+9,85*2+10,3*2+7,0*2+2,3+4,3*2+10,1*2+16,95*2+4,95*2+7,0)*4</t>
  </si>
  <si>
    <t>(5,05*2+7,0+4,4+4,3+6,2+6,2+1,7+7,0*2+3,4*2+3,0*2+2,76*2+7,5*2+2,3*2+6,87*2)*4</t>
  </si>
  <si>
    <t>(7,0*2+9,5*2+3,9+3,5+7,0*2+27,2+13,7+8,7+3,65+6,1+8,7+4,6+5,5*2+3,2*2+1,3+8,1+1,3)*4</t>
  </si>
  <si>
    <t>(13,3+7,0*2+2,5*2+5,1*2+7,0*2+11,0*2+7,0*2+10,9*2+7,0*2+8,63+3,7+6,1+5,2+11,7+1,1+12,1)*4</t>
  </si>
  <si>
    <t>(7,0*2+4,3+4,4+6,2+6,2+1,7+9,5*2+7,0*2+2,45+27,2+13,7+8,7+3,65+6,1+0,45+5,5*2)*4</t>
  </si>
  <si>
    <t>(3,2*2+8,7+4,6+1,3+8,1+1,3+13,3+7,5*2+9,3*2+7,0*2+9,5*2+3,9+7,0*2+3,5+7,0*2+8,25)*4</t>
  </si>
  <si>
    <t>(7,86+11,0*2+7,0*2+10,9*2+7,0*2+3,6+30,5+11,5+8,63+3,7+8,1+5,2+11,7+1,1+14,0+2,2)*4,0</t>
  </si>
  <si>
    <t>216,4+549,8</t>
  </si>
  <si>
    <t>" Omítka pórobetonového zdiva 1. PP " 5,4*2+1,3*2</t>
  </si>
  <si>
    <t>" Omítka pórobetonových příček 1. PP " 4,2*2+47,0*2+1,3*2</t>
  </si>
  <si>
    <t>" Omítka pórobetonového zdiva 1. NP " 6,9*2+76,1*2+23,2*2</t>
  </si>
  <si>
    <t>" Omítka pórobetonových příček 1. NP " 28,0*2+5,2*2+13,3*2+0,9*2</t>
  </si>
  <si>
    <t>" Omítka pórobetonového zdiva 2. NP "  9,5*2+12,3*2</t>
  </si>
  <si>
    <t>" Omítka pórobetonových příček 2. NP " 8,9*2+5,05*2+13,3*2</t>
  </si>
  <si>
    <t>" Omítka pórobetonového zdiva 3. NP " 5,2*2+11,5*2</t>
  </si>
  <si>
    <t>" Omítka pórobetonových příček 3. NP " 1,6*2+6,4*2+2,95*2+13,2*2</t>
  </si>
  <si>
    <t>" Omítka pórobetonového zdiva 4. NP "  2,8*2+2,4*2</t>
  </si>
  <si>
    <t>612311191 011</t>
  </si>
  <si>
    <t>Příplatek k vápenné omítce vnitřních stěn za každých dalších 5 mm tloušťky ručně</t>
  </si>
  <si>
    <t>" Příplatek k vápenné omítce stávajících stěn - celková tloušťka jádra 20mm " 11592,29*2</t>
  </si>
  <si>
    <t>612311191 RTO 011</t>
  </si>
  <si>
    <t>Příplatek k vápenné omítce vnitřních stěn za použití kovových rohovníků proti poškození rohů - Specifikace dle PD</t>
  </si>
  <si>
    <t>612315423 RTO 612</t>
  </si>
  <si>
    <t>Oprava vnitřní vápenné štukové omítky stěn v rozsahu plochy do 50% včetně opravy ozdobných prvků</t>
  </si>
  <si>
    <t>" Oprava omítek stěn v 1.NP " (2,8*2+7,3*2)*2*5,3*1,2</t>
  </si>
  <si>
    <t>62299901 SPC 612</t>
  </si>
  <si>
    <t>D+M Stěrka betonových stěn - Specifikace dle PD</t>
  </si>
  <si>
    <t>" Stěrka betonových stěn v technické místnosti RACK 1.NP - 3.NP "</t>
  </si>
  <si>
    <t xml:space="preserve"> (2,4*2+2,01*2)*4,4*2+(2,4*2+2,01*2)*2,92+(1,0+2,02*2)*0,200*3</t>
  </si>
  <si>
    <t>62299902 SPC 612</t>
  </si>
  <si>
    <t>D+M Omítky vnějších stěn, včetně říms a ozdobných fasádních prvků, včetně fasádní malby - odborné provedení, členitost fasády III až V - Specifikace dle PD</t>
  </si>
  <si>
    <t>" Výměra vztažena na pohled plochu fas, do ceny nutno zahrnout plochy říms a zdob prvků, bosáží apod. "</t>
  </si>
  <si>
    <t>" - Příprava podkladu: odstranění nesoudržných částic, očištění povrchu tlakovou vodou"</t>
  </si>
  <si>
    <t xml:space="preserve"> "zakrývání otvorů proti znečištění. "</t>
  </si>
  <si>
    <t xml:space="preserve">" - Zapravení trhlin: proškrábnutí trhlin, odstranění prachu, penetrace a vyspravení trhlin pastovitým" </t>
  </si>
  <si>
    <t>"jemnozrnným tmelem, vyhlazení do ztracena. "</t>
  </si>
  <si>
    <t xml:space="preserve">Odborné provedení a kopie štukové výzdoby, doplnění ozdobných prvků a říms. Repliky vyrobeny </t>
  </si>
  <si>
    <t xml:space="preserve">ze speciálního lehčeného betonu s použitím bílého portlandského cementu, upevnění prvků pomocí </t>
  </si>
  <si>
    <t>minerálního flexibilního tmelu a speciálních šroubů. Vytvoření fasádního letopočtu</t>
  </si>
  <si>
    <t xml:space="preserve">Omítka: Penetrace pod omítku, vápenná omítka na bázi suevitského trasu - tl. 40mm </t>
  </si>
  <si>
    <t xml:space="preserve">(trasové vápno a minerální přísady), hlazená omítka - tl. 2,5mm (minerální pojiva a přísady). </t>
  </si>
  <si>
    <t>Omítky propustné pro vodní páru.</t>
  </si>
  <si>
    <t xml:space="preserve">Fasádní malba: Systémová penetrace, fasádní barva minerálního charakteru na bázi silikonové emulze </t>
  </si>
  <si>
    <t xml:space="preserve">vyztužená uhlíkovými vlákny, fotokatalyticky působící pigmenty, extrémně vodoodpudivá, </t>
  </si>
  <si>
    <t>perličkový efekt minimalizující zašpiněný.</t>
  </si>
  <si>
    <t>" Barva fasádní malby zajištěna použitím anorganických pigmentů pro tónování, odstín dle vzorkování. "</t>
  </si>
  <si>
    <t>62299903 SPC 612</t>
  </si>
  <si>
    <t>Sanační omítky vnějších stěn, včetně říms a ozdobných fasádních prvků, včetně fasádní malby - odborné provedení, členitost fasády III až V - Specifikace dle PD</t>
  </si>
  <si>
    <t>" Venkovní sanační omítka " (36,6+39,0+39,6+17,05+1,05+10,4+4,0+6,1+12,9+6,1)*1,5</t>
  </si>
  <si>
    <t>(3,9+3,6+1,05+9,25+1,3+1,9+17,45+15,6+20,1)*1,5</t>
  </si>
  <si>
    <t>Příprava podkladu: odstranění nesoudržných částic, očištění povrchu tlakovou vodou,</t>
  </si>
  <si>
    <t xml:space="preserve"> zakrývání otvorů proti znečištění.</t>
  </si>
  <si>
    <t xml:space="preserve">Zapravení trhlin: proškrábnutí trhlin, odstranění prachu, penetrace a vyspravení trhlin pastovitým </t>
  </si>
  <si>
    <t>jemnozrnným tmelem, vyhlazení do ztracena.</t>
  </si>
  <si>
    <t xml:space="preserve">Odborné provedení a kopie štukové výzdoby, doplnění ozdobných prvků a říms. Repliky vyrobeny ze </t>
  </si>
  <si>
    <t xml:space="preserve">speciálního lehčeného betonu s použitím bílého portlandského cementu, upevnění prvků pomocí </t>
  </si>
  <si>
    <t xml:space="preserve"> minerálního flexibilního tmelu a speciálních šroubů</t>
  </si>
  <si>
    <t xml:space="preserve">Sanační mítka: Podhoz - tl. 2-4mm, porézní jádro - tl. 20mm, sanační omítka - tl. 20mm, </t>
  </si>
  <si>
    <t>perličkový efekt minimalizující zašpiněný - vhodná pro sanační omítky. "</t>
  </si>
  <si>
    <t>62299904 SPC 612</t>
  </si>
  <si>
    <t>D+M Omítky vnějších stěn včetně fasádní malby - Specifikace dle PD</t>
  </si>
  <si>
    <t>" Přístřešek pro lodě včetně atik " (6,0)*(2,71+0,350)+(3,5*2)*3,06+3,5*2*0,350+0,350*0,250*2</t>
  </si>
  <si>
    <t>" Dozdívky včetně atik střechy u jídelny. " (17,45+4,5*2)*0,500+(4,5*2)*0,500+0,500*0,250*2</t>
  </si>
  <si>
    <t xml:space="preserve">Příprava podkladu: odstranění nesoudržných částic, očištění povrchu tlakovou vodou, </t>
  </si>
  <si>
    <t>zakrývání otvorů proti znečištění.</t>
  </si>
  <si>
    <t xml:space="preserve">Omítka: Penetrace pod omítku, vápenná omítka na bázi suevitského trasu - tl. 20mm </t>
  </si>
  <si>
    <t xml:space="preserve">Fasádní malba: Systémová penetrace, fasádní barva minerálního charakteru na bázi silikonové </t>
  </si>
  <si>
    <t>emulze vyztužená uhlíkovými vlákny, fotokatalyticky působící pigmenty.</t>
  </si>
  <si>
    <t>631311115 011</t>
  </si>
  <si>
    <t>Mazanina tl do 80 mm z betonu prostého bez zvýšených nároků na prostředí tř. C 20/25</t>
  </si>
  <si>
    <t>" Betonový sokl - 1.PP - m.č. CH 002b " 2,85*1,15*0,1*1,05</t>
  </si>
  <si>
    <t>631319012 011</t>
  </si>
  <si>
    <t>Příplatek k mazanině tl do 120 mm za přehlazení povrchu</t>
  </si>
  <si>
    <t>631319173 011</t>
  </si>
  <si>
    <t>Příplatek k mazanině tl do 120 mm za stržení povrchu spodní vrstvy před vložením výztuže</t>
  </si>
  <si>
    <t>631351101 011</t>
  </si>
  <si>
    <t>Zřízení bednění rýh a hran v podlahách</t>
  </si>
  <si>
    <t>" Bednění betonového soklu - 1.PP - m.č. CH 002b " (2,85*2+1,15*2)*0,100</t>
  </si>
  <si>
    <t>631351102 011</t>
  </si>
  <si>
    <t>Odstranění bednění rýh a hran v podlahách</t>
  </si>
  <si>
    <t>631362021 011</t>
  </si>
  <si>
    <t>Výztuž mazanin svařovanými sítěmi Kari</t>
  </si>
  <si>
    <t>" Bednění betonového soklu - 1.PP - m.č. CH 002b " 2,85*1,15*6,06*0,001*1,2</t>
  </si>
  <si>
    <t>612135901 SPC 014</t>
  </si>
  <si>
    <t>D+M Výplň vysekaných rýh a drážek pro vedení instalací - Specifikace dle PD</t>
  </si>
  <si>
    <t xml:space="preserve">Venkovní lešení včetně ochranného zábradlí, podlahových zarážek, závětrování, zakrývání otvorů, </t>
  </si>
  <si>
    <t>prvků a konstrukcí proti znečištění a poškození.</t>
  </si>
  <si>
    <t>" Vnitřní lešení - oprava omítek stávajícího komínu a zdiva 4.NP. " (10,2+10,2*2+11,45*2+11,45)*3,5</t>
  </si>
  <si>
    <t>POZN.:Venkovní leš fas již zahrnuto v rozpočtu D.1.1. ASŘ-BOURACÍ PRÁCE-CHODSKÉHO NÁM 1</t>
  </si>
  <si>
    <t>" Pronájem lešení - odhad 2 měsíce " 227,33*60</t>
  </si>
  <si>
    <t>943211111 003</t>
  </si>
  <si>
    <t>Montáž lešení prostorového rámového lehkého s podlahami zatížení do 200 kg/m2 v do 10 m</t>
  </si>
  <si>
    <t xml:space="preserve">Venkovní lešení včetně ochranného zábradlí, podlahových zarážek, závětrování, </t>
  </si>
  <si>
    <t>zakrývání otvorů, prvků a konstrukcí proti znečištění a poškození.</t>
  </si>
  <si>
    <t>" Vnitřní lešení - prostor báně - sanace krovu. " (9,3*7,65)*(23,85-13,80)</t>
  </si>
  <si>
    <t>943211211 003</t>
  </si>
  <si>
    <t>Příplatek k lešení prostorovému rámovému lehkému s podlahami v do 10 m za první a ZKD den použití</t>
  </si>
  <si>
    <t>" Pronájem lešení - odhad 45 dní " 715,01*45</t>
  </si>
  <si>
    <t>943211811 003</t>
  </si>
  <si>
    <t>Demontáž lešení prostorového rámového lehkého s podlahami zatížení do 200 kg/m2 v do 10 m</t>
  </si>
  <si>
    <t>949221111 003</t>
  </si>
  <si>
    <t>Montáž lešeňové podlahy s příčníky pro dílcová lešení v do 10 m</t>
  </si>
  <si>
    <t>" Montáž tří úrovní podlahy navíc pro prostorové lešení - prostor báně " (9,3*7,65)*3</t>
  </si>
  <si>
    <t>949221211 003</t>
  </si>
  <si>
    <t>Příplatek k lešeňové podlaze pro dílcová lešení za první a ZKD den použití</t>
  </si>
  <si>
    <t xml:space="preserve">" Příplatek za pronájem jedné úrovně podlahy navíc pro prostorové lešení. Odhad - 45 dní " </t>
  </si>
  <si>
    <t>" Půdní prostory " (9,3*7,65)*3*45</t>
  </si>
  <si>
    <t>949221811 003</t>
  </si>
  <si>
    <t>Demontáž lešeňové podlahy s příčníky pro dílcová lešení v do 10 m</t>
  </si>
  <si>
    <t>944121122 003</t>
  </si>
  <si>
    <t>Montáž ochranného zábradlí dílcového vnitřního na lešeňových konstrukcích dvoutyčového</t>
  </si>
  <si>
    <t>" Vnitřní lešení - prostor báně - sanace krovu. " 9,3*2+7,65*2</t>
  </si>
  <si>
    <t>944121222 003</t>
  </si>
  <si>
    <t>Příplatek k ochrannému zábradlí dílcovému vnitřnímu dvoutyčovému za první a ZKD den použití</t>
  </si>
  <si>
    <t xml:space="preserve">" Příplatek za pronájem ochranného zábradlí po obvodu jedné podlahy navíc pro prostorové lešení. Odhad - 45 dní " </t>
  </si>
  <si>
    <t>" Vnitřní lešení - prostor báně - sanace krovu. " (9,3*2+7,65*2)*45</t>
  </si>
  <si>
    <t>944121822 003</t>
  </si>
  <si>
    <t>Demontáž ochranného zábradlí dílcového vnitřního na lešeňových konstrukcích dvoutyčového</t>
  </si>
  <si>
    <t>" Demontáže ochranného zábradlí po obvodu jedné podlahy navíc pro prostorové lešení. " 33,9</t>
  </si>
  <si>
    <t>" Vnitřní lešení 1.PP " 48,46+28,89+32,64+32,84+71,69+12,43+16,85+32,6+6,21+34,95+11,21</t>
  </si>
  <si>
    <t>19,89+7,31+11,96+8,74+19,17+57,42+29,19+64,35+18,21+45,62+64,90+18,11+20,15+2,54</t>
  </si>
  <si>
    <t>" Vnitřní lešení 1.NP " 87,22+48,75+3,27+11,05+3,80+6,64+74,67+37,28+23,96+25,30+31,50</t>
  </si>
  <si>
    <t>29,49+64,41+20,38+64,41+4,38+13,14+3,60+11,9+31,97+8,8+13,08+13,08+17,29+3,90+10,26</t>
  </si>
  <si>
    <t>1,75+19,88+3,16+23,68+11,20+5,60+7,56+5,6+5,56+3,98+3,96+23,69+67,09+10,85+163,86+30,38</t>
  </si>
  <si>
    <t>7,79+4,26+7,88+3,41+15,95+32,13+16,78+3,22</t>
  </si>
  <si>
    <t>" Vnitřní lešení 2.NP " 91,41+94,15+3,27+76,3+55,65+19,6+35,42+18,94+25,80+8,92+15,50+15,52+23,82</t>
  </si>
  <si>
    <t>69,75+66,5+33,04+56,70+13,30+72,10+68,95+9,78+3,24+10,26+1,09+20,34+12,40+16,53+29,36</t>
  </si>
  <si>
    <t>14,36+14,36+14,36+14,36+14,21+14,36+3,42+13,14+3,36+32,51+16,78+24,70+3,22</t>
  </si>
  <si>
    <t>" Vnitřní lešení 3.NP " 91,41+96,36+3,27+76,30+76,65+56,46+10,62+24,15+12,12+16,92+25,80+47,25</t>
  </si>
  <si>
    <t>21,38+66,50+71,05+33,04+17,50+17,50+16,80+17,15+68,95+10,54+3,24+10,26+1,09+20,34+12,40</t>
  </si>
  <si>
    <t>14,57+16,53+14,36+14,36+14,36+14,36+14,36+14,36+14,36+4,14+13,14+3,36+32,51+16,78</t>
  </si>
  <si>
    <t>24,70+3,22</t>
  </si>
  <si>
    <t xml:space="preserve">Intérierové lešení včetně ochranného zábradlí, podlahových zarážek, závětrování apod - </t>
  </si>
  <si>
    <t xml:space="preserve">přizpůsobení konstrukce  větší výšce, doplnění potřebného množství podlah. </t>
  </si>
  <si>
    <t>" Vnitřní lešení pro práce ve 4.NP " 323,64+71,15+212,37+326,76+126,25</t>
  </si>
  <si>
    <t>949321113 003</t>
  </si>
  <si>
    <t>Montáž lešení dílcového do šachet o půdorysné ploše do 6 m2 v do 30 m</t>
  </si>
  <si>
    <t>" Lešení pro výtahovou šachtu V2 " 13,78</t>
  </si>
  <si>
    <t>949321211 003</t>
  </si>
  <si>
    <t>Příplatek k lešení dílcovému do šachet do 6 m2 v do 30 m za první a ZKD den použití</t>
  </si>
  <si>
    <t>" Pronájem lešení pro výtahovou šachtu V2 - předpoklad - 15 dní " 13,78*15</t>
  </si>
  <si>
    <t>949321813 003</t>
  </si>
  <si>
    <t>Demontáž lešení dílcového do šachet o půdorysné ploše do 6 m2 v do 30 m</t>
  </si>
  <si>
    <t>" Demontáž lešení pro výtahovou šachtu V2 " 13,78</t>
  </si>
  <si>
    <t>952901111 949</t>
  </si>
  <si>
    <t>" Čistý úklid 1.PP " 48,46+28,89+32,64+32,84+71,69+12,43+16,85+32,6+6,21+34,95+11,21+19,89</t>
  </si>
  <si>
    <t>7,31+11,96+8,74+19,17+57,42+29,19+64,35+18,21+45,62+64,90+18,11+20,15+2,54</t>
  </si>
  <si>
    <t>" Čistý úklid 1.NP " 87,22+48,75+3,27+11,05+3,80+6,64+74,67+37,28+23,96+25,30+31,50+29,49+64,41</t>
  </si>
  <si>
    <t>20,38+64,41+4,38+13,14+3,60+11,9+31,97+8,8+13,08+13,08+17,29+3,90+10,26+1,75+19,88+3,16</t>
  </si>
  <si>
    <t>23,68+11,20+5,60+7,56+5,6+5,56+3,98+3,96+23,69+67,09+10,85+163,86+30,38+7,79+4,26+7,88</t>
  </si>
  <si>
    <t>3,41+15,95+32,13+16,78+3,22</t>
  </si>
  <si>
    <t>" Čistý úklid 2.NP " 91,41+94,15+3,27+76,3+55,65+19,6+35,42+18,94+25,80+8,92+15,50+15,52+23,82</t>
  </si>
  <si>
    <t>" Čistý úklid 3.NP " 91,41+96,36+3,27+76,30+76,65+56,46+10,62+24,15+12,12+16,92+25,80+47,25</t>
  </si>
  <si>
    <t xml:space="preserve">V ceně náklady na zametení a umytí podlah, dlažeb, obkladů, schodů v místnostech, chodbách a </t>
  </si>
  <si>
    <t xml:space="preserve">schodištích, vyčištění a umytí oken, dveří s rámy, zárubněmi, umytí a vyčištění jiných </t>
  </si>
  <si>
    <t>zasklených a natíraných ploch a zařizovacích předmětů - před předáním do užívání</t>
  </si>
  <si>
    <t>" Čistý úklid 4.NP " 323,64+71,15+212,37+326,76+126,25</t>
  </si>
  <si>
    <t>953312123 001</t>
  </si>
  <si>
    <t>Vložky do svislých dilatačních spár z extrudovaných polystyrénových desek tl 30 mm</t>
  </si>
  <si>
    <t>953312125 RTO 001</t>
  </si>
  <si>
    <t>Vložky do svislých dilatačních spár z extrudovaných polystyrénových desek tl 100 mm</t>
  </si>
  <si>
    <t>" Dilatace u přístřešku pro lodě. " 6,0*3,87*1,1</t>
  </si>
  <si>
    <t>953331112 001</t>
  </si>
  <si>
    <t>Vložky do svislých dilatačních spár z lepenky pískované kladené volně</t>
  </si>
  <si>
    <t>975011431 001</t>
  </si>
  <si>
    <t>Podpěrné dřevení při podezdívání základů tl do 900 mm vyzdívka v do 2 m dl podchycení do 3 m</t>
  </si>
  <si>
    <t>" Podepření zdiva při podbetonování. " 3</t>
  </si>
  <si>
    <t>977151118 974</t>
  </si>
  <si>
    <t>Jádrové vrty diamantovými korunkami do D 100 mm do stavebních materiálů</t>
  </si>
  <si>
    <t>" Vrty pro tryskovou injektáž stávajícími konstrukcemi " 2,1*6</t>
  </si>
  <si>
    <t>985113901 SPC 005</t>
  </si>
  <si>
    <t>Zdrsnění povrchů venkovních schodišť - Specifikace dle PD</t>
  </si>
  <si>
    <t xml:space="preserve">" Zdrsnění povrchu venkovních schodišť - stupňů, podstupnic, podest. " </t>
  </si>
  <si>
    <t>" Vstup do místnosti CH 120a " 1,4*1,5</t>
  </si>
  <si>
    <t>" Venkovní schodiště do místnosti CH 101 " 1,88*1,3</t>
  </si>
  <si>
    <t>" V ceně také přesun hmot, suti, a veškeré nutné práce a materiál. "</t>
  </si>
  <si>
    <t xml:space="preserve">"  Včetně naložení, svislého a vodorovného přesunu suti, odvoz stavební suti. " </t>
  </si>
  <si>
    <t>" Očištění stávajícího základu před podbetonováním . " 1,5*0,6</t>
  </si>
  <si>
    <t>" Očištění zdiva kleneb před spárováním. "  (98,20+12,17+32,64+32,84+71,69+12,43+16,85+32,60)*1,2</t>
  </si>
  <si>
    <t>" Očištění zdiva před dodatečnou hydroizolací. "  (36,8+39,4+39,7+17,2+1,1+10,1+3,7)*(2,3+0,3)</t>
  </si>
  <si>
    <t>(6,1+13,2+6,1+3,7+3,4+1,1+9,6+1,28+17,4+2,7+28,8)*(2,3+0,3)</t>
  </si>
  <si>
    <t>" Očištění zdiva před betonáží ŽB prahů 4.NP. "  (3,5*6+3,7)*0,600</t>
  </si>
  <si>
    <t>985231113 001</t>
  </si>
  <si>
    <t>Spárování zdiva aktivovanou maltou spára hl do 40 mm dl přes 12 m/m2</t>
  </si>
  <si>
    <t>" Spárování klenebných stropů - 1.PP. " (98,20+12,17+32,64+32,84+71,69+12,43+16,85+32,60)*1,2</t>
  </si>
  <si>
    <t>" Spárování stěn před hydrofobním nátěrem - 1.PP. " (9,8*2+6,7*2+6,9*2+6,7*2+2,8*2)*2,67</t>
  </si>
  <si>
    <t>(6,7*2+9,8*2+6,7*2)*2,67</t>
  </si>
  <si>
    <t xml:space="preserve">" Spárování původně zasypaného zdiva 1.PP - m.č. 008, 008a, 008b, 008c, 001a . " </t>
  </si>
  <si>
    <t>(6,7*2+9,8*2+6,7*2+9,8*2+6,7*2+2,8*2+6,7*2+9,8*2+5,43+2,13+4,27)*0,500</t>
  </si>
  <si>
    <t>" Spárování původně zasypaného zdiva 1.PP - schodiště. " (5,3*2+3,5*2)*1,95</t>
  </si>
  <si>
    <t xml:space="preserve">V cenách jsou započteny i náklady na dodání potřebných hmot, vypláchnutí spár vodou </t>
  </si>
  <si>
    <t>před spárováním a očištění okolního zdiva po spárování.</t>
  </si>
  <si>
    <t>POZN.:Vyškrábání spár již zahrnuto v rozpočtu D.1.1. ASŘ - BOURACÍ PRÁCE - CHODSKÉHO NÁM 1</t>
  </si>
  <si>
    <t>985233131 001</t>
  </si>
  <si>
    <t>Úprava spár po spárování zdiva uhlazením spára dl přes 12 m/m2</t>
  </si>
  <si>
    <t xml:space="preserve">" Spárování stěn před hydrofobním nátěrem - 1.PP. " </t>
  </si>
  <si>
    <t>(9,8*2+6,7*2+6,9*2+6,7*2+2,8*2+6,7*2+9,8*2+6,7*2)*2,67</t>
  </si>
  <si>
    <t>97899944 SPC 978</t>
  </si>
  <si>
    <t>Náklady spojené s dovozem sypaniny z meziskládky pro zpětné použití</t>
  </si>
  <si>
    <t xml:space="preserve">" V položce zahrnuto naložení, dovoz zeminy z meziskládky a její složení "  </t>
  </si>
  <si>
    <t xml:space="preserve">" Zpětné přemístění zeminy z mezideponie - pro zásyp venkovních konstrukcí a šachet. "  </t>
  </si>
  <si>
    <t>(1,54+29,67+5,45+103,78+21,13)*0,50</t>
  </si>
  <si>
    <t>" - Nakládání výkopku z hornin třídy těžitelnosti I, skupiny 1 až 3 do 100 m3 "0</t>
  </si>
  <si>
    <t>" - Nakládání výkopku z hornin třídy těžitelnosti II, skupiny 4 a 5 do 100 m3 "0</t>
  </si>
  <si>
    <t>98599901 SPC 997</t>
  </si>
  <si>
    <t>" Odvoz zeminy z výkopových prací " 55,81+60,83+55,81+60,83+0,37+0,37+3,72-80,79</t>
  </si>
  <si>
    <t>" Odvoz zeminy z vrtů pro tryskovou injektáž " 0,5*0,5*3,14*(34,0+34,0)</t>
  </si>
  <si>
    <t>" - Přípl k vodo přem výkop/sypa z horniny třídy těžitelnosti I, skup 1 až 3 ZKD 1000 m přes 10000 m "0</t>
  </si>
  <si>
    <t>" - Přípl k vodo přem výkop/sypa z horniny třídy těžitelnosti II, skup 4 a 5 ZKD 1000 m přes 10000 m "0</t>
  </si>
  <si>
    <t>98999932 SPC 978</t>
  </si>
  <si>
    <t>" Stav práce a dod spoj s prov funkčního celku HSV-výpomoce, doplň práce a dod,kompletace apod. " 150</t>
  </si>
  <si>
    <t>711161383 711</t>
  </si>
  <si>
    <t>Izolace proti zemní vlhkosti nopovou fólií ukončení horní lištou</t>
  </si>
  <si>
    <t>" Lišta nopové fólie kolem zdvižné plošiny "  (1,98*2+2,44)*1,15</t>
  </si>
  <si>
    <t>" Lišta nopové fólie kolem výtahové šachty "  (2,41*2+4,6)*1,15</t>
  </si>
  <si>
    <t>711999101 SPC 711</t>
  </si>
  <si>
    <t>D+M Hydroizolace z asfaltových pásů - vodorovná - Specifikace dle PD</t>
  </si>
  <si>
    <t>" Skladba : "</t>
  </si>
  <si>
    <t xml:space="preserve">"Hydroizolace z SBS modifikovaných asfaltových pásů, nosná vložka - hliník - polyester kombinace" </t>
  </si>
  <si>
    <t>"+ skleněná rohož, horní povrch s jemným minerálním posypem"</t>
  </si>
  <si>
    <t>"+ spodní povrch nakašírovaná spalná folie - tl. 3,5mm - 1248,9 m2 "</t>
  </si>
  <si>
    <t>" - Asfaltový penetrační nátěr na bázi modifikovaného asfaltu bez obsahu rozpouštědel - 1248,9 m2 "</t>
  </si>
  <si>
    <t>" V ceně kotvící a spojovací prvky, zesílení hydroizolace v rozích a koutech, systémové řešení prostupů"</t>
  </si>
  <si>
    <t xml:space="preserve">"utěsnění protupů pomocí speciální tmelů (lepidel). " </t>
  </si>
  <si>
    <t>" Hydroizolace zdvižné plošiny " 1,98*2,44</t>
  </si>
  <si>
    <t>" Hydroizolace výtahové šachty " 4,6*2,41</t>
  </si>
  <si>
    <t>" Hydroizolace základové desky 1.PP. " (48,46+28,89+32,64+32,84+71,69+12,43+16,85+32,60)*1,15</t>
  </si>
  <si>
    <t>(6,21+34,95+11,21+19,89+11,96+8,74+0,44+19,17+57,42+29,19+18,11+20,15+25,23)*1,15</t>
  </si>
  <si>
    <t>" Hydroizolace přístřešku pro lodě 1.NP " 6,25*3,525</t>
  </si>
  <si>
    <t>" Hydroizolace podlahy 1.NP " 245,7+67,0+19,3+57,2+13,3+7,75+7,75</t>
  </si>
  <si>
    <t>" Hydroizolace VZT kanálů " 2,13*1,2*2+2,1*1,2*2</t>
  </si>
  <si>
    <t>711999102 SPC 711</t>
  </si>
  <si>
    <t>D+M Hydroizolace z asfaltových pásů - svislá - Specifikace dle PD</t>
  </si>
  <si>
    <t>" - Hydroizolace z SBS modifikovaných asfaltových pásů, nosná vložka - hliník - polyester kombinace"</t>
  </si>
  <si>
    <t xml:space="preserve">"+ skleněná rohož, horní povrch s jemným minerálním posypem, spodní povrch" </t>
  </si>
  <si>
    <t>"nakašírovaná spalná folie - tl. 3,5mm - 101,2 m2 "</t>
  </si>
  <si>
    <t>" - Asfaltový penetrační nátěr na bázi modifikovaného asfaltu bez obsahu rozpouštědel - 101,2 m2 "</t>
  </si>
  <si>
    <t xml:space="preserve">" V ceně kotvící a spojovací prvky, zesílení hydroizolace v rozích a koutech, systémové řešení prostupů" </t>
  </si>
  <si>
    <t>" Hydroizolace zdvižné plošiny " (1,98*2+2,44*2)*3,975</t>
  </si>
  <si>
    <t>" Hydroizolace výtahové šachty " 4,6*2,08+(4,6+2,41*2)*1,5</t>
  </si>
  <si>
    <t>" Hydroizolace VZT kanálů " (2,13*4+1,2*4+2,1*4+1,2*4)*1,1</t>
  </si>
  <si>
    <t>711999103 SPC 711</t>
  </si>
  <si>
    <t>D+M Hydroizolace z asfaltových pásů - svislá + nopová fólie + geotextílie - Specifikace dle PD</t>
  </si>
  <si>
    <t>" - Nopová fólie HDPE, výška nopu 20mm, tl. fólie 1,0mm  - 13,0 m2 "</t>
  </si>
  <si>
    <t>" - Ochranná geotextílie  - 13,0 m2 "</t>
  </si>
  <si>
    <t>"+ skleněná rohož, horní povrch s jemným minerálním posypem, spodní povrch"</t>
  </si>
  <si>
    <t xml:space="preserve"> "nakašírovaná spalná folie - tl. 3,5mm - 13,0 m2 "</t>
  </si>
  <si>
    <t>" - Asfaltový penetrační nátěr na bázi modifikovaného asfaltu bez obsahu rozpouštědel - 13,0 m2 "</t>
  </si>
  <si>
    <t xml:space="preserve"> "utěsnění protupů pomocí speciální tmelů (lepidel). " </t>
  </si>
  <si>
    <t>" Hydroizolace přístřešku pro lodě 1.NP " (6,25+3,525*2)*0,850</t>
  </si>
  <si>
    <t>711999104 SPC 711</t>
  </si>
  <si>
    <t>D+M Vnější dodatečný hydroizolační systém - Specifikace dle PD</t>
  </si>
  <si>
    <t>" - Vnější svislý hydroizolační systém: "</t>
  </si>
  <si>
    <t>" =&gt; vyrovnání podkladu - sanační malta "</t>
  </si>
  <si>
    <t>" =&gt; mineralizace s hloubkovým ochranným účinkem "</t>
  </si>
  <si>
    <t>" =&gt; minerální hydroizolační stěrka s vysokou odolností vůči síranům "</t>
  </si>
  <si>
    <t>" =&gt; vyrovnání podkladu - těsnící malta s vysokou odolností proti síranům "</t>
  </si>
  <si>
    <t>" =&gt; dvousložkový flexibilní polymerní silnovrstvý nátěr neobsahující rozpouštědla, zušlechtěný plasty. "</t>
  </si>
  <si>
    <t xml:space="preserve">" Nová vnější dodatečná hydroizolace. " </t>
  </si>
  <si>
    <t>(36,8+39,4+39,7+17,2+1,1+10,1+3,7+6,1+13,2+6,1+3,7+3,4+1,1+9,6+1,28+17,4+2,7+28,8)*(2,3+0,3)*1,2</t>
  </si>
  <si>
    <t>711999105 SPC 711</t>
  </si>
  <si>
    <t>D+M Ochranný systému pod terénem - Specifikace dle PD</t>
  </si>
  <si>
    <t>998711203 711</t>
  </si>
  <si>
    <t>Přesun hmot procentní pro izolace proti vodě, vlhkosti a plynům v objektech v do 60 m</t>
  </si>
  <si>
    <t>HZS2161 HZS</t>
  </si>
  <si>
    <t>Hodinová zúčtovací sazba izolatér</t>
  </si>
  <si>
    <t>" Stavební práce a dodávky spojené s provedením funkčního celku 711 " 40</t>
  </si>
  <si>
    <t>712999101 SPC 712</t>
  </si>
  <si>
    <t>D+M Střecha plochá zateplená - Specifikace dle PD - CH-S3</t>
  </si>
  <si>
    <t>" - Praný říční kačírek - frakce 8-16 - tl. 50mm - 25,9 m2 "</t>
  </si>
  <si>
    <t>" Asf SBS ntavitelný pás jako vrchní vrstva, s pe spřaženou vložkou 300 g/m2 - tl. 5,2 mm - 27,1 m2. "</t>
  </si>
  <si>
    <t>"SBS asf modifik samolep pás, nosná vložka skelná mřížka se skel rohoží - tl. 3,0 mm - 27,1 m2. "</t>
  </si>
  <si>
    <t>" - Dřevěné bednění - impregnované - tl. 25mm - 25,9 m2. "</t>
  </si>
  <si>
    <t>" - Tepelná izolace z minerální vaty, λ = 0,035 W/(m.K) - tl. 280 mm - 25,9 m2. "</t>
  </si>
  <si>
    <t>" - Parozábrana volně ložená, spoje slepené - 27,1 m2 "</t>
  </si>
  <si>
    <t xml:space="preserve">" Cena skladby včetně ztratného, zesílení izolace při řešení detailů v rozích a u prostupů," </t>
  </si>
  <si>
    <t>"vytažení pásu na svislé stěny, zesílení tepelné izolace v místě vpustí, kotvící a spojovací prvky"</t>
  </si>
  <si>
    <t>" jednotlivých vrstev, lepidla, lepící tmely apod. "</t>
  </si>
  <si>
    <t>" V ceně 2x impregnace proti hnilobě, škůdcům a plísním. "</t>
  </si>
  <si>
    <t>" Střecha nad 3.NP " 6,2*3,8</t>
  </si>
  <si>
    <t>712999102 SPC 712</t>
  </si>
  <si>
    <t>D+M Střecha plochá zeteplená - extenzivní zeleň - Specifikace dle PD - CH-S4</t>
  </si>
  <si>
    <t xml:space="preserve">" - Střešní vegetační substrát vhodný pro pěstování rozchodníku a bylin včetně směsi rozchodníků" </t>
  </si>
  <si>
    <t>"a střešních bylin - tl. 100mm - 86,4 m2 "</t>
  </si>
  <si>
    <t>" - Filtrační rohož pro extenzivní a intenzivní ozelenění z polyester/polypropylenu (125 g/m2) - 90,3 m2 "</t>
  </si>
  <si>
    <t>" - Tlakově zatížitelný drenážní a hydro-akumulační prvek z HDPE - tl. 20,0mm - 90,3 m2 "</t>
  </si>
  <si>
    <t>" - Ochranná rohož - stříž z polyester/regenerátových vláken (600g/m2) - tl. 5,0 mm - 90,3 m2 "</t>
  </si>
  <si>
    <t>" - Asf SBS natavitelný pás s pe rohoží 300 g/m2 s ochr proti prorůstání kořenů - tl. 5,2 mm - 90,3 m2. "</t>
  </si>
  <si>
    <t>" - SBS asf modifiksamolepící pás , nosná vložka skelná mřížka se skelnou rohoží - tl. 3,0 mm - 90,3 m2. "</t>
  </si>
  <si>
    <t>" - Spádové klíny - tepelná izolace PIR desky - λ = 0,027 W/(m.K), spád 2 %,"</t>
  </si>
  <si>
    <t xml:space="preserve"> "spojování desek PUR lepící pěnou - tl. 20 - 120 mm - 86,4 m2 "</t>
  </si>
  <si>
    <t>" - Tepelná izolace PIR, celoplošně lepená + kotvená - λ = 0,022 W/(m.K) - tl. 160 mm - 86,4 m2. "</t>
  </si>
  <si>
    <t>" - Tepelná izolace z minerální vaty, λ = 0,038 W/(m.K) - tl. 50 mm - 86,4 m2. "</t>
  </si>
  <si>
    <t xml:space="preserve">" - Samolepící asfaltová elastomerem modifikovaná parozábrana (s redukovaným požárním zatížením)" </t>
  </si>
  <si>
    <t>"- tl. 0,4 mm - 90,3 m2. "</t>
  </si>
  <si>
    <t>" - Trapézový plech uložený na horní přírubu, výška vln 40,0mm - 86,4 m2. "</t>
  </si>
  <si>
    <t>" Cena skladby včetně ztratného, zesílení izolace při řešení detailů v rozích a u prostupů,"</t>
  </si>
  <si>
    <t xml:space="preserve"> "vytažení pásu na svislé stěny, zesílení tepelné izolace v místě vpustí, kotvící a spojovací prvky"</t>
  </si>
  <si>
    <t xml:space="preserve"> "jednotlivých vrstev, lepidla, lepící tmely apod. "</t>
  </si>
  <si>
    <t>" Střecha u jídelny " 17,45*4,5</t>
  </si>
  <si>
    <t>712999103 SPC 712</t>
  </si>
  <si>
    <t>D+M Střecha plochá nezateplená - přístřešek pro lodě - Specifikace dle PD - CH-S5</t>
  </si>
  <si>
    <t>" - Praný říční kačírek - frakce 8-16 - tl. 50mm - 23,1 m2 "</t>
  </si>
  <si>
    <t>" - Asf SBS ntavitelný pás jako vrchní vrstva, s pe spřaženou vložkou 300 g/m2 - tl. 5,2 mm  - 24,2 m2. "</t>
  </si>
  <si>
    <t>" - SBS asf modifi samolep pás, nosná vložka skelná mřížka se skelnou rohoží - tl. 3,0 mm - 24,2 m2. "</t>
  </si>
  <si>
    <t>" - Dřevěné bednění - impregnované - tl. 25mm - 23,1 m2. "</t>
  </si>
  <si>
    <t>" Cena skladby včetně ztratného, zesílení izolace při řešení detailů v rozích a u prostupů, "</t>
  </si>
  <si>
    <t>"vytažení pásu na svislé stěny, zesílení tepelné izolace v místě vpustí, kotvící a spojovací prvky "</t>
  </si>
  <si>
    <t>"jednotlivých vrstev, lepidla, lepící tmely apod. "</t>
  </si>
  <si>
    <t>" Střecha přístřešku pro lodě " 6,0*3,5</t>
  </si>
  <si>
    <t>712999104 SPC 712</t>
  </si>
  <si>
    <t>D+M Příprava podkladu před pokládkou střešního pláště - Specifikace dle PD</t>
  </si>
  <si>
    <t>998712203 712</t>
  </si>
  <si>
    <t>Přesun hmot procentní pro krytiny povlakové v objektech v do 24 m</t>
  </si>
  <si>
    <t>" Stavební práce a dodávky spojené s provedením funkčního celku 712. " 10</t>
  </si>
  <si>
    <t xml:space="preserve">" Zednická výpomoc, doplňkové práce,kompletace apod." </t>
  </si>
  <si>
    <t>713999101 SPC 713</t>
  </si>
  <si>
    <t>D+M Zateplení pod terénem EPS Perimetr tl. 120mm + nopová fólie - Specifikace dle PD - CH-F3</t>
  </si>
  <si>
    <t>" - Nopová fólie HDPE, výška nopu 20mm, tl. fólie 1,0mm  - 47,6 m2 "</t>
  </si>
  <si>
    <t>" - Ochranná geotextílie  - 47,6 m2 "</t>
  </si>
  <si>
    <t>" - Tepelná izolace soklový EPS Perimetr λ = 0,034 W/(m.K), "</t>
  </si>
  <si>
    <t>"celoplošně lepená bitumenovým lepidlem - tl. 120 mm  - 45,6 m2 "</t>
  </si>
  <si>
    <t>" V ceně lepící materiál. "</t>
  </si>
  <si>
    <t>" Zateplení zdvižné plošiny. " (2,44*2+1,98)*3,975</t>
  </si>
  <si>
    <t>" Zateplení výtahové šachty. " (4,6+2,41*2)*1,5</t>
  </si>
  <si>
    <t>" Cena včetně bitumenového lepidla. "</t>
  </si>
  <si>
    <t>713999102 SPC 713</t>
  </si>
  <si>
    <t>D+M Zateplení pod terénem XPS tl. 50mm + nopová fólie - Specifikace dle PD - CH-F3</t>
  </si>
  <si>
    <t>" - Nopová fólie HDPE, výška nopu 20mm, tl. fólie 1,0mm  - 19,2 m2 "</t>
  </si>
  <si>
    <t>" - Ochranná geotextílie  - 19,2 m2 "</t>
  </si>
  <si>
    <t>" - Tepelná izolace soklový XPS, celoplošně lepená bitumenovým lepidlem - tl. 50 mm  - 18,3 m2 "</t>
  </si>
  <si>
    <t>" Zateplení VZT kanálů " (2,13*4+2,1*2+1,2*2)*1,1</t>
  </si>
  <si>
    <t>713999103 SPC 713</t>
  </si>
  <si>
    <t>D+M Kontaktní zateplovací systém, Minerální vata tl. 140mm včetně povrchové úpravy - provedení dle ČSN (ETICS) - Specifikace dle PD - CH-F1</t>
  </si>
  <si>
    <t>" Zateplení stěn objektu : "</t>
  </si>
  <si>
    <t xml:space="preserve">" - Fasádní malba minerálního charakteru na bázi silikonové emulze vyztužená uhlíkovými vlákny," </t>
  </si>
  <si>
    <t>"fotokatalyticky působící pigmenty -169,4 m2 "</t>
  </si>
  <si>
    <t>" - Minerální hlazená omítka (struktura štuk) včetně systémové penetrace pod fasádní malbu.  - 169,4 m2 "</t>
  </si>
  <si>
    <t xml:space="preserve">" - Pigmentovaný systémový nátěr na bázi akrylátového kopolymeru," </t>
  </si>
  <si>
    <t>"silikonové pryskyřice a křemičitanů - 169,4 m2 "</t>
  </si>
  <si>
    <t>" - Minerální tmel základní vrstvy s uhlíkovými vlákny - 169,4 m2 "</t>
  </si>
  <si>
    <t>" - Armovací síťovina ze skelných vláken odolných proti alkáliím, s úpravou proti posunutí, "</t>
  </si>
  <si>
    <t xml:space="preserve"> "rozměry ok max. 4×4 mm. Plošná hmotnost 165 g/m2 - 177,1 m2 "</t>
  </si>
  <si>
    <t>" - TI z kamenné vlny s podélnou orientací vláken, λ = 0,036 W/(m.K) - tl. 140 mm  - 169,4 m2 "</t>
  </si>
  <si>
    <t>" - Penetrace podkladu - 169,4 m2 "</t>
  </si>
  <si>
    <t>" Cena zateplení včetně ztratného, kotvících a spojovacích prvků jednotlivých vrstev. "</t>
  </si>
  <si>
    <t xml:space="preserve">" V ceně příprava podkladu - očištění, vyrovnání, vyspravení apod. " </t>
  </si>
  <si>
    <t>" Cena zahrnuje také šroubovací hmoždinky s kompozitovým šroubem s povrchovou montáží,"</t>
  </si>
  <si>
    <t xml:space="preserve"> "upevnění desek minerálním tmelem, dilatační a zakončovací lišty, rohový a lemovací systém, "</t>
  </si>
  <si>
    <t>"vyplnění spár mezi deskami pomocí jednosložkové polyuretanové pěny. "</t>
  </si>
  <si>
    <t>" Zateplení výtahové šachty 1.NP. " 50</t>
  </si>
  <si>
    <t>" Zateplení výtahové šachty 2.NP. " 49,4</t>
  </si>
  <si>
    <t>" Zateplení výtahové šachty 3.NP. " 49,4</t>
  </si>
  <si>
    <t>" Zateplení vyzdívek nad stropem výtahové šachty 3.NP. " 5,2</t>
  </si>
  <si>
    <t>713999104 SPC 713</t>
  </si>
  <si>
    <t>D+M Kontaktní zateplovací systém, Minerální vata tl. 50mm včetně povrchové úpravy - provedení dle ČSN (ETICS) - Specifikace dle PD - CH-F1</t>
  </si>
  <si>
    <t xml:space="preserve">" - Fasádní malba minerálního charakteru na bázi silikonové emulze vyztužená uhlíkovými vlákny" </t>
  </si>
  <si>
    <t>"fotokatalyticky působící pigmenty - 3,7 m2 "</t>
  </si>
  <si>
    <t>" - Minerální hlazená omítka (struktura štuk) včetně systémové penetrace pod fasádní malbu.  - 3,7 m2 "</t>
  </si>
  <si>
    <t>" - Pigmentovaný syst nátěr na bázi akrylátového kopolymeru, silik pryskyřice a křemičitanů - 3,7 m2 "</t>
  </si>
  <si>
    <t>" - Minerální tmel základní vrstvy s uhlíkovými vlákny - 3,7 m2 "</t>
  </si>
  <si>
    <t xml:space="preserve">" - Armovací síťovina ze skelných vláken odolných proti alkáliím, s úpravou proti posunutí,"  </t>
  </si>
  <si>
    <t>"rozměry ok max. 4×4 mm. Plošná hmotnost 165 g/m2 - 3,9 m2 "</t>
  </si>
  <si>
    <t>" - Tepelná izolace z kamenné vlny s podélnou orientací vláken, λ = 0,036 W/(m.K) - tl. 50 mm  - 3,7 m2 "</t>
  </si>
  <si>
    <t>" - Penetrace podkladu - 3,7 m2 "</t>
  </si>
  <si>
    <t xml:space="preserve">" Cena zahrnuje také šroubovací hmoždinky s kompozitovým šroubem s povrchovou montáží," </t>
  </si>
  <si>
    <t>"upevnění desek minerálním tmelem, dilatační a zakončovací lišty, rohový a lemovací systém, vyplnění "</t>
  </si>
  <si>
    <t>"spár mezi deskami pomocí jednosložkové polyuretanové pěny. "</t>
  </si>
  <si>
    <t>" Zateplení výtahové šachty - ostění. " (1,2+2,180*2)*0,200*3</t>
  </si>
  <si>
    <t>713999105 SPC 713</t>
  </si>
  <si>
    <t>D+M Kontaktní zateplovací systém, Soklový EPS Perimetr tl. 120mm včetně povrchové úpravy a ochraně proti odstřikující vodě - provedení dle ČSN (ETICS) - Specifikace dle PD - CH-F2</t>
  </si>
  <si>
    <t>" Zateplení soklové části : "</t>
  </si>
  <si>
    <t>"fotokatalyticky působící pigmenty - 4,6 m2 "</t>
  </si>
  <si>
    <t>" - Minerální hlazená omítka (struktura štuk) včetně systémové penetrace pod fasádní malbu - 4,6 m2 "</t>
  </si>
  <si>
    <t>" - Pigmentovaný syst nátěr na bázi akrylátového kopolymeru, silikon pryskyřice a křemičitanů - 4,6 m2 "</t>
  </si>
  <si>
    <t>" - Dvousložkový lepící a armovací tmel s uhlíkovými vlákny, tmel odolný proti odstřikující vodě - 4,6 m2 "</t>
  </si>
  <si>
    <t>"rozměry ok max. 4×4 mm. Plošná hmotnost 165 g/m2 - 4,9 m2 "</t>
  </si>
  <si>
    <t>" - TI soklový EPS Perimetr, lepený bitumenovým lepidlem, λ = 0,034 W/(m.K) - tl. 120 mm  - 4,6 m2 "</t>
  </si>
  <si>
    <t>" - Penetrace podkladu - 4,6 m2 "</t>
  </si>
  <si>
    <t>" Zateplení výtahové šachty - soklová část. " (4,6*2+2,41*2)*0,300</t>
  </si>
  <si>
    <t>713999106 SPC 713</t>
  </si>
  <si>
    <t>D+M Zateplení stropu nad 3.NP + zateplení půdy 4.NP - Specifikace dle PD - CH-P16</t>
  </si>
  <si>
    <t>" - Difuzně otevřená vodonepropustná fólie - 1252,3 m2 "</t>
  </si>
  <si>
    <t>" - Tepelná izolace z desky z minerální vaty - tl. 200 mm - 1197,8 m2 "</t>
  </si>
  <si>
    <t>" - Parozábrana volně ložená, spoje slepené  - 1252,3 m2 "</t>
  </si>
  <si>
    <t>" Zateplení stropu výtahové šachty. " 4,88*2,58</t>
  </si>
  <si>
    <t>" Zateplení půdy 4.NP. " 293,18+71,15+212,37+323,07+126,25+41,0+8,1*1,15</t>
  </si>
  <si>
    <t>POZN.: Zametení podlahy půdy v rozpočtu D.1.1. ASŘ - BOURACÍ PRÁCE - CHODSKÉHO NÁMĚSTÍ 1</t>
  </si>
  <si>
    <t>713999107 SPC 713</t>
  </si>
  <si>
    <t>D+M Zateplení stropu nad 3.NP - Specifikace dle PD - CH-P16</t>
  </si>
  <si>
    <t>" - Difuzně otevřená vodonepropustná fólie - 10,8 m2 "</t>
  </si>
  <si>
    <t>" - Tepelná izolace z desky z minerální vaty - tl. 200 mm - 10,3 m2 "</t>
  </si>
  <si>
    <t>" - Parozábrana volně ložená, spoje slepené  - 10,8 m2 "</t>
  </si>
  <si>
    <t>" - Bednění z OSB desek - tl. 25mm - 10,3 m2 "</t>
  </si>
  <si>
    <t>" Zateplení stropu výtahové šachty. " 2,62*3,58</t>
  </si>
  <si>
    <t>998713203 713</t>
  </si>
  <si>
    <t>Přesun hmot procentní pro izolace tepelné v objektech v do 24 m</t>
  </si>
  <si>
    <t>" Stavební práce a dodávky spojené s provedením funkčního celku 713." 50</t>
  </si>
  <si>
    <t>714</t>
  </si>
  <si>
    <t>Akustická a protiotřesová opatření</t>
  </si>
  <si>
    <t>714135901 SPC 714</t>
  </si>
  <si>
    <t>D+M Akustický obklad stěn 2700x600x40mm včetně podkladní hliníkové konstrukce - Specifikace dle PD</t>
  </si>
  <si>
    <t>" Obklad 1. NP " 5,4*1,2*3+8,1*1,8*2</t>
  </si>
  <si>
    <t>" Obklad 2. NP " 5,4*1,2*6</t>
  </si>
  <si>
    <t>" Obklad 3. NP " 5,4*1,2*5</t>
  </si>
  <si>
    <t>" Cena včetně panelů z jádra z minerální vlny vysoké hustoty s pojivem na rostlinné bázi, "</t>
  </si>
  <si>
    <t xml:space="preserve">"viditelný povrch s nárazuvzdornou textilní tkaninou, zadní strana z přírodně zbarvené sklovlákenné tkaniny" </t>
  </si>
  <si>
    <t xml:space="preserve">"bočních lemování hran, povrchové úpravy, podkladní konstrukce s obvodovým hliníkovým profilem" </t>
  </si>
  <si>
    <t>"systémové řešení rohů, upevňovacích prvků. "</t>
  </si>
  <si>
    <t>714135902 SPC 714</t>
  </si>
  <si>
    <t>D+M Akustický obklad stěn 2700x600x40mm - černá barva včetně podkladní hliníkové konstrukce - Specifikace dle PD</t>
  </si>
  <si>
    <t>" Obklad 2. NP " 5,4*1,2</t>
  </si>
  <si>
    <t>998714203 714</t>
  </si>
  <si>
    <t>Přesun hmot procentní pro akustická a protiotřesová opatření v objektech v do 24 m</t>
  </si>
  <si>
    <t>" Stavební práce a dodávky spojené s provedením funkčního celku 714." 4</t>
  </si>
  <si>
    <t>D+M Sanace dřevěných trámových stropů - Specifikace dle PD</t>
  </si>
  <si>
    <t>" Zpřístupnění trámů, odstranění a zpětné položení záklopu.  "</t>
  </si>
  <si>
    <t xml:space="preserve">" Ověření a kontrola stavu všech trámů, výměna poškozených částí, protézování, plombování" </t>
  </si>
  <si>
    <t xml:space="preserve">"mikrovlná sanace, chemická sanace, očištění a impregnace dřevěných prvků proti biologickým škůdcům" </t>
  </si>
  <si>
    <t>"oboustranná sanace apod.  "</t>
  </si>
  <si>
    <t>" Statické zajištění (příložky, vzpěry, ocelové zesilovací profily apod.).  "</t>
  </si>
  <si>
    <t xml:space="preserve">" - Doplněné řezivo včetně ipregnace proti biologickým škůdcům, ocelové prvky včetně" </t>
  </si>
  <si>
    <t>"povrchové úpravy pozinkem.  "</t>
  </si>
  <si>
    <t>" - Součástí dočasné podepření / vzepření a zajištění stropu, montážní konstrukce"</t>
  </si>
  <si>
    <t xml:space="preserve"> "a prvky potřebné při provádění sanačních opatření, spojovací prkvy.  "</t>
  </si>
  <si>
    <t>" - Součástí také sanace okolního zdiva proti dřevokazným houbám. "</t>
  </si>
  <si>
    <t xml:space="preserve">" Cena opravy vztažena na půdorysnou plochu místností nad kterými dřevěné stropy jsou. " </t>
  </si>
  <si>
    <t>" Sanace dřevěných stropů 1.NP "  24,15+16,1+67,82+16,1+47,95+20,86+67,8+31,97+64,41</t>
  </si>
  <si>
    <t>20,38+64,41+23,96+17,79+34,31+73,22+74,67+17,6</t>
  </si>
  <si>
    <t>" Sanace dřevěných stropů 2.NP "  40,25+68,95+72,1+71,05+33,04+66,5+69,53+66,5+25,8</t>
  </si>
  <si>
    <t>18,94+35,42+76,65+76,3+17,6</t>
  </si>
  <si>
    <t>" Sanace dřevěných stropů 3.NP "  142,0+68,95+72,1+71,05+33,04+66,5+69,75+66,5+25,8</t>
  </si>
  <si>
    <t>56,46+76,65+76,3+75,8+17,6</t>
  </si>
  <si>
    <t>76299902 SPC 762</t>
  </si>
  <si>
    <t>D+M Sanace krovu - Specifikace dle PD</t>
  </si>
  <si>
    <t>76299903 SPC 762</t>
  </si>
  <si>
    <t>Repase stávajícího dřevěného opláštění včetně ozdobných prvků - Specifikace dle PD</t>
  </si>
  <si>
    <t>" Střecha " (5,0*2+3,3*2)*1,2</t>
  </si>
  <si>
    <t>" Odstranění starého nátěru, přebroušení, nový nátěr, oprava / výměna poškozených prvků"</t>
  </si>
  <si>
    <t xml:space="preserve"> "dolpnění ozdobných prvků, nové kotvící a upevňovací prvky. "</t>
  </si>
  <si>
    <t>76299904 SPC 762</t>
  </si>
  <si>
    <t>D+M Konstrukce zastřešení přístřešku pro lodě - Specifikace dle PD</t>
  </si>
  <si>
    <t>" Zastřešení tvořené krokvemi 100x180mm, pozednicemi 160x120mm. "</t>
  </si>
  <si>
    <t>" Ocelové profily obloženy dřevěnými hoblovanými palubkami. Palubky opatřeny finálním nátěrem. "</t>
  </si>
  <si>
    <t>" Součástí kotvící a spojovací prvky zastřešení - hřebíky, tesařské skoby, úhelníky, příložky, "</t>
  </si>
  <si>
    <t>"výztužná žebra z plechů, závitové tyče, kotevní patky, kotevní trny, vruty, svorníky apod. "</t>
  </si>
  <si>
    <t>" Cena včetně dopravy, montáže, zdvihacích mechanismů, montážního a pomocného materiálu. "</t>
  </si>
  <si>
    <t>" V ceně hoblování, 2x impregnace proti hnilobě, škůdcům a plísním. "</t>
  </si>
  <si>
    <t>" Cena vztažena na půdorysnou plochu. " 6,0*3,5</t>
  </si>
  <si>
    <t>76299905 SPC 762</t>
  </si>
  <si>
    <t>D+M Konstrukce zastřešení nad výtahovou šachtou - Specifikace dle PD</t>
  </si>
  <si>
    <t>" Zastřešení tvořené krokvemi 100x160mm, vaznicemi a pozednicemi 140x140mm, "</t>
  </si>
  <si>
    <t>"sloupků 140/140mm a pásků 100/100mm. "</t>
  </si>
  <si>
    <t>" Součástí kotvící a spojovací prvky - hřebíky, tesařské skoby, úhelníky, příložky, "</t>
  </si>
  <si>
    <t>" Cena vztažena na půdorysnou plochu. " 4,88*2,58</t>
  </si>
  <si>
    <t>76299906 SPC 762</t>
  </si>
  <si>
    <t>D+M Doplnění stropu nad schodištěm SCH3 - Specifikace dle PD</t>
  </si>
  <si>
    <t>" Zastropení tvořené stropnicemi 100x140mm, vaznicí 140x120mm, ocelovými kotvícími prvky. "</t>
  </si>
  <si>
    <t>76299907 SPC 762</t>
  </si>
  <si>
    <t>D+M Záklop u trámových stropů - Specifikace dle PD</t>
  </si>
  <si>
    <t xml:space="preserve">" - Záklop z hoblovaných prken na sraz - tl. dle původního záklopu - 785,1m2. " </t>
  </si>
  <si>
    <t>" - Impregnace a očištění stávajících prken - 713,66m2. "</t>
  </si>
  <si>
    <t>" Výměna záklopu trámového stropu podlah 2.NP - 50% výměna." (76,3+72,1+68,95)*0,50</t>
  </si>
  <si>
    <t xml:space="preserve">" Výměna záklopu trámového stropu podlah 2.NP - 50% výměna." </t>
  </si>
  <si>
    <t>(76,65+35,42+18,94+25,8+66,5+25,88+23,8+19,6+33,04+21,0+35,35+34,65+9,89)*0,50</t>
  </si>
  <si>
    <t>" Výměna záklopu trámového stropu podlah 2.NP - 50% výměna." (30,5+3,05+11,1+1,94)*0,50</t>
  </si>
  <si>
    <t>" Výměna záklopu trámového stropu podlah 3.NP - 50% výměna." (76,3+72,1+68,95)*0,50</t>
  </si>
  <si>
    <t xml:space="preserve">" Výměna záklopu trámového stropu podlah 3.NP - 50% výměna." </t>
  </si>
  <si>
    <t>(76,65+8,07+13,69+15,25+16,80+3,0+24,50+13,56+23,80+25,80+69,75+66,50+71,05+33,04+10,54)*0,50</t>
  </si>
  <si>
    <t>" Výměna záklopu trámového stropu podlah 3.NP - 50% výměna." (31,3+3,05+11,1+2,06)*0,50</t>
  </si>
  <si>
    <t>" Součástí kotvící a spojovací prvky. "</t>
  </si>
  <si>
    <t>76299908 SPC 762</t>
  </si>
  <si>
    <t>D+M Dřevěné trámky 120x160mm - Specifikace dle PD</t>
  </si>
  <si>
    <t>" Vložení trámků v místech nového vyústění VZT potrubí - pro možnost uchycení žaluzie. " 1</t>
  </si>
  <si>
    <t>" Součástí kotvící a spojovací prvky - hřebíky, tesařské skoby, úhelníky, příložky, výztužná žebra z plechů"</t>
  </si>
  <si>
    <t>"závitové tyče, kotevní patky, kotevní trny, vruty, svorníky apod. "</t>
  </si>
  <si>
    <t>76299909 SPC 762</t>
  </si>
  <si>
    <t>D+M Zpětné zapravení trámových stropů po průchodem VZT potrubí - Specifikace dle PD</t>
  </si>
  <si>
    <t>998762203 762</t>
  </si>
  <si>
    <t>Přesun hmot procentní pro kce tesařské v objektech v do 24 m</t>
  </si>
  <si>
    <t>HZS2111 HZS</t>
  </si>
  <si>
    <t>Hodinová zúčtovací sazba tesař</t>
  </si>
  <si>
    <t>" Stavební práce a dodávky spojené s provedením funkčního celku 762 " 30</t>
  </si>
  <si>
    <t>Montované konstrukce – dřevostavby, sádrokartony</t>
  </si>
  <si>
    <t>7631114310 RTO 763</t>
  </si>
  <si>
    <t>SDK příčka tl 75 mm profil CW+UW 50 desky 1xH2+1xH2 vysokopevnostní 12,5 s izolací EI 60 Rw do 51 dB - zhuštěné profily</t>
  </si>
  <si>
    <t>" S vloženou tepelnou izolací, s jednoduchými ocel.profily - zhuštěné profily u vyšších stěn. "</t>
  </si>
  <si>
    <t>" Opláštění 1x SDK H2 deska + 1x SDK H2 vysokopevnostní konstrukční deska. "</t>
  </si>
  <si>
    <t xml:space="preserve">" Cena včetně hladkého zatmelení napojovacích spár mezi deskami na obou vrstvách, výztužné pásky" </t>
  </si>
  <si>
    <t>"vytmelení připojovacích spár, lemujících profilů, spojovacího a kotvícího materiálu. "</t>
  </si>
  <si>
    <t>" Součástí nosné profily / dřevoštěpkové desky pro zařizovací předměty. "</t>
  </si>
  <si>
    <t>" SDK příčka - 1. NP " 3,3</t>
  </si>
  <si>
    <t>" SDK příčka - 2. NP " 5,2</t>
  </si>
  <si>
    <t>" SDK příčka - 3. NP " 3,7</t>
  </si>
  <si>
    <t>763111431 RTO 763</t>
  </si>
  <si>
    <t>SDK příčka tl 100 mm profil CW+UW 50 desky 1xH2+1xH2 vysokopevnostní 12,5 s izolací EI 60 Rw do 51 dB - zhuštěné profily</t>
  </si>
  <si>
    <t>" SDK příčka - 1. NP " 55</t>
  </si>
  <si>
    <t>" SDK příčka - 2. NP " 256,8</t>
  </si>
  <si>
    <t>" SDK příčka - 3. NP " 293,1+3,2</t>
  </si>
  <si>
    <t>7631114311 RTO 763</t>
  </si>
  <si>
    <t>SDK příčka tl 100 mm profil CW+UW 50 desky 2xDF 12,5 s izolací EI 60 Rw do 51 dB včetně TI a ocelové konstrukce pro ukotvení skleněných výplní otvorů</t>
  </si>
  <si>
    <t>" S vloženou tepelnou izolací, s jednoduchými ocel.profily. "</t>
  </si>
  <si>
    <t>" V ceně ocelová konstrukce včetně nátěru zákadním syntetickým nátěrem v min. tloušťce 80 µm. "</t>
  </si>
  <si>
    <t>" SDK příčka - nadpraží - 1. NP " 2,1</t>
  </si>
  <si>
    <t>" SDK příčka - nadpraží -  2. NP " 3,4</t>
  </si>
  <si>
    <t>" SDK příčka - nadpraží - 3. NP " 7</t>
  </si>
  <si>
    <t>763111437 RTO 763</t>
  </si>
  <si>
    <t>SDK příčka tl 150 mm profil CW+UW 100 desky 1xH2+1xH2 vysokopevnostní  12,5 s izolací EI 60 Rw do 56 dB</t>
  </si>
  <si>
    <t>" S vloženou tepelnou izolací, s jednoduchými ocel.profily "</t>
  </si>
  <si>
    <t>" SDK příčka - 1. NP " 435,8</t>
  </si>
  <si>
    <t>" SDK příčka - 2. NP " 148,7</t>
  </si>
  <si>
    <t>" SDK příčka - 3. NP " 241,5</t>
  </si>
  <si>
    <t>763111450 RTO 763</t>
  </si>
  <si>
    <t>SDK příčka tl 200 mm profil CW+UW 150 desky 1xH2+1xH2 vysokopevnostní 12,5 s izolací EI 90 Rw do 56 dB</t>
  </si>
  <si>
    <t>" SDK příčka - 2. NP " 35,4</t>
  </si>
  <si>
    <t>763113349 RTO 763</t>
  </si>
  <si>
    <t>SDK příčka instalační tl 200 mm zdvojený profil CW+UW 75 desky 1xH2+1xH2 vysokopevnostní 12,5 s izolací EI 60 Rw do 54 dB</t>
  </si>
  <si>
    <t>" S vloženou tepelnou izolací, se zdvojenými ocel.profily "</t>
  </si>
  <si>
    <t>" SDK příčka - 1. NP " 29,7+6,2</t>
  </si>
  <si>
    <t>" SDK příčka - 2. NP " 6,4</t>
  </si>
  <si>
    <t>" SDK příčka - 3. NP " 6,2</t>
  </si>
  <si>
    <t>763112318 RTO 763</t>
  </si>
  <si>
    <t>SDK příčka instalační tl 250 mm zdvojený profil CW+UW 100 desky 1xH2+1xH2 vysokopevnostní 12,5 s izolací EI 60 Rw do 54 dB</t>
  </si>
  <si>
    <t>" SDK příčka - 1. NP " 8,7</t>
  </si>
  <si>
    <t>" SDK příčka - 2. NP " 8,9</t>
  </si>
  <si>
    <t>" SDK příčka - 3. NP " 8,7</t>
  </si>
  <si>
    <t>7631123181 RTO 763</t>
  </si>
  <si>
    <t>SDK příčka instalační tl 350 mm zdvojený profil CW+UW 100 desky 1xH2+1xH2 vysokopevnostní 12,5 s izolací EI 60 Rw do 54 dB</t>
  </si>
  <si>
    <t>" SDK příčka - 1. NP " 4,1</t>
  </si>
  <si>
    <t>763111717 763</t>
  </si>
  <si>
    <t>SDK příčka základní penetrační nátěr (oboustranně)</t>
  </si>
  <si>
    <t>" Penetrační nátěr obou stran SDK příček " 1573,1</t>
  </si>
  <si>
    <t>763111713 763</t>
  </si>
  <si>
    <t>SDK příčka ukončení ve volném prostoru</t>
  </si>
  <si>
    <t>" SDK příčka - 1. NP " 4,6*4</t>
  </si>
  <si>
    <t>" SDK příčka - 2. NP " 4,6*1</t>
  </si>
  <si>
    <t>" SDK příčka - 3. NP " 4,6*1</t>
  </si>
  <si>
    <t>763111714 763</t>
  </si>
  <si>
    <t>SDK příčka zalomení</t>
  </si>
  <si>
    <t>" SDK příčka - 1. NP " 4,6*5</t>
  </si>
  <si>
    <t>763121467 RTO 763</t>
  </si>
  <si>
    <t>SDK stěna předsazená tl 150 mm profil CW+UW 100 desky 1xDFH2+1xDFH2 vysokopevnostní 12,5 s izolací EI 45</t>
  </si>
  <si>
    <t>" Opláštění 1x SDK DFH2 deska + 1x SDK DFH2 vysokopevnostní konstrukční deska. "</t>
  </si>
  <si>
    <t>" SDK předstěna - 1. NP " 9,1</t>
  </si>
  <si>
    <t>7631214671 RTO 763</t>
  </si>
  <si>
    <t>SDK stěna předsazená tl 200 mm profil CW+UW 150 desky 1xDFH2+1xDFH2 vysokopevnostní 12,5 s izolací EI 45</t>
  </si>
  <si>
    <t>" SDK předstěna - 1. NP " 4,8+4,3</t>
  </si>
  <si>
    <t>7631214672 RTO 763</t>
  </si>
  <si>
    <t>SDK stěna předsazená tl 350 mm profil CW+UW 150 desky 1xDFH2+1xDFH2 vysokopevnostní 12,5 s izolací EI 45</t>
  </si>
  <si>
    <t>" SDK předstěna - 1. NP " 17,3</t>
  </si>
  <si>
    <t>" SDK předstěna - 2. NP " 17,3</t>
  </si>
  <si>
    <t>" SDK předstěna - 3. NP " 17,3</t>
  </si>
  <si>
    <t>763121714 763</t>
  </si>
  <si>
    <t>SDK stěna předsazená základní penetrační nátěr</t>
  </si>
  <si>
    <t>" Penetrační nátěr předsazených SDK stěn " 70,1</t>
  </si>
  <si>
    <t>763121711 RTO 763</t>
  </si>
  <si>
    <t>SDK stěna předsazená ukončení ve volném prostoru</t>
  </si>
  <si>
    <t>" SDK předstěna - 1. NP " 4,35*2</t>
  </si>
  <si>
    <t>763121712 763</t>
  </si>
  <si>
    <t>SDK stěna předsazená zalomení</t>
  </si>
  <si>
    <t>" SDK předstěna - 1. NP " 4,6*4</t>
  </si>
  <si>
    <t>" SDK předstěna - 2. NP " 4,35*2</t>
  </si>
  <si>
    <t>" SDK předstěna - 3. NP " 4,35*2</t>
  </si>
  <si>
    <t>763122521 763</t>
  </si>
  <si>
    <t>SDK stěna šachtová tl 75 mm profil UW+2xCW 50 desky 1xDF + 1xDF vysokopevnostní 12,5 TI 50 mm 45 kg/m3 EI 45 - zhuštěné profily</t>
  </si>
  <si>
    <t>" S vloženou tepelnou izolací, se zdvojenými ocel.profily - zhuštěné profily u vyšších stěn. "</t>
  </si>
  <si>
    <t>" Opláštění 1x SDK DF deska + 1x SDK DF vysokopevnostní konstrukční deska. "</t>
  </si>
  <si>
    <t>" Opláštění profesí - 1. NP " 28,7+25,2</t>
  </si>
  <si>
    <t>" Opláštění profesí - 2. NP " 44,3</t>
  </si>
  <si>
    <t>" Opláštění profesí - 3. NP " 37</t>
  </si>
  <si>
    <t>763121714 763.1</t>
  </si>
  <si>
    <t>SDK stěna šachtová základní penetrační nátěr</t>
  </si>
  <si>
    <t>" Penetrační nátěr šachtových SDK stěn " 135,2</t>
  </si>
  <si>
    <t>763131414 763</t>
  </si>
  <si>
    <t>SDK podhled desky 1xA 15 bez izolace dvouvrstvá spodní kce profil CD+UD</t>
  </si>
  <si>
    <t>763132112 RTO 763</t>
  </si>
  <si>
    <t>SDK podhled samostatný požární předěl 1xDF 15mm TI 80 mm 40 kg/m3 + TI v CD profilu EI Z/S 30/40 dvouvrstvá spodní kce CD+UD</t>
  </si>
  <si>
    <t>" Podhled 1.PP - nová stropní konstrukce " 18,2*1,2</t>
  </si>
  <si>
    <t>" Podhled 1.NP - nová stropní konstrukce " 21,9*1,2</t>
  </si>
  <si>
    <t>" Podhled 2.NP - nová stropní konstrukce " 21,9*1,2</t>
  </si>
  <si>
    <t>" Podhled 3.NP " 19,0*1,2</t>
  </si>
  <si>
    <t>" Podhled 1.NP " (64,6+8,2)*1,2</t>
  </si>
  <si>
    <t xml:space="preserve">" Cena včetně desek, hladkého zatmelení napojovacích spár mezi deskami, nosných profilů" </t>
  </si>
  <si>
    <t>"závěsů, lemujících a ukončujících lišt, spojovacího a kotvícího materiálu. "</t>
  </si>
  <si>
    <t>763131712 763</t>
  </si>
  <si>
    <t>SDK podhled napojení na jiný druh podhledu</t>
  </si>
  <si>
    <t>" Podhled 1.NP " 1,8*2+4,2*2+1,8*2+4,2*2+6,0*2+1,8*2+5,4+3,6+2,4+1,2+2,4+3,5+6,0*2+8,7*2</t>
  </si>
  <si>
    <t>6,0*2+8,7*2+6,0*2+2,4*2+6,0*2+1,8*2+4,2*2+4,2*2+5,4*2+4,2*2+6,0*2+3,6*2+9,9*2+6,0*2+3,55*2+6,5</t>
  </si>
  <si>
    <t>" Podhled 2.NP " 8,7*2+6,0*2+8,7*2+6,0*2+6,9*2+6,0*2+8,7*2+6,0*2+8,7*2+6,0*2+6,0*2+2,4*2</t>
  </si>
  <si>
    <t>4,2*2+2,4*2+4,2*2+1,8*2+6,0*2+2,4*2+6,0*2+1,8*2+6,0*2+4,2*2+6,0*2+1,8*2+6,9*2+6,0*2+9,9*2</t>
  </si>
  <si>
    <t>6,0*2+3,6*2+1,8*2+3,6*2+3,0*2+3,6*2+2,4*2+3,6*2+2,4*2+3,6*2+2,4*2+3,6*2+2,4*2+3,6*2</t>
  </si>
  <si>
    <t>2,4*2+3,6*2+2,4*2+6,0*2+3,6*2</t>
  </si>
  <si>
    <t>" Podhled 3.NP " 2,4*2+3,6*2+2,4*2+3,6*2+2,4*2+3,6*2+2,4*2+3,6*2+2,4*2+3,6*2+1,8*2+3,6*2</t>
  </si>
  <si>
    <t>3,0*2+3,6*2+2,4*2+3,6*2+2,4*2+3,6*2+2,4*2+3,6*2+8,7*2+6,0*2+1,2*2+6,0*2+1,2*2+6,0*2+6,0*2</t>
  </si>
  <si>
    <t>1,2*2+6,0*2+1,2*2+8,7*2+6,0*2+8,7*2+6,0*2+6,0*2+5,4*2+6,6*2+1,8*2+6,0*2+2,4*2+1,8*2</t>
  </si>
  <si>
    <t>4,05*2+2,4*2+4,05*2+6,0*2+2,4*2+6,9*2+6,0*2+9,9*2+6,0*2+9,9*2+6,0*2</t>
  </si>
  <si>
    <t>763131721 763</t>
  </si>
  <si>
    <t>SDK podhled skoková změna v do 0,5 m</t>
  </si>
  <si>
    <t>514</t>
  </si>
  <si>
    <t>" Podhled 1.NP " 3,55*2+6,5</t>
  </si>
  <si>
    <t>763131714 763</t>
  </si>
  <si>
    <t>SDK podhled základní penetrační nátěr</t>
  </si>
  <si>
    <t>516</t>
  </si>
  <si>
    <t>763164756 RTO 763</t>
  </si>
  <si>
    <t>SDK obklad kcí uzavřeného tvaru š přes 1,6 m desky 1xDF 15</t>
  </si>
  <si>
    <t>518</t>
  </si>
  <si>
    <t>" Opláštění vnitřního ocelového schodiště. " 38,5*1,2</t>
  </si>
  <si>
    <t>763135901 SPC 763</t>
  </si>
  <si>
    <t>D+M Minerální kazetový podhled 600x600x15mm - Specifikace dle PD - Rastr 1</t>
  </si>
  <si>
    <t>520</t>
  </si>
  <si>
    <t>261</t>
  </si>
  <si>
    <t>763135902 SPC 763</t>
  </si>
  <si>
    <t>D+M Minerální kazetový podhled 600x600x15mm - do vlhkých prostor - Specifikace dle PD - Rastr 2</t>
  </si>
  <si>
    <t>522</t>
  </si>
  <si>
    <t>763135903 SPC 763</t>
  </si>
  <si>
    <t>D+M Akustický minerální kazetový podhled 300/600x600/1200x20mm - Specifikace dle PD - Rastr 4</t>
  </si>
  <si>
    <t>524</t>
  </si>
  <si>
    <t>263</t>
  </si>
  <si>
    <t>763135904 SPC 763</t>
  </si>
  <si>
    <t>D+M Akustický minerální kazetový podhled 600x600x20mm - Specifikace dle PD - Rastr 5</t>
  </si>
  <si>
    <t>526</t>
  </si>
  <si>
    <t>763135905 SPC 763</t>
  </si>
  <si>
    <t>D+M Minerální kazetový podhled 600x600x20mm - do vlhkých prostor - Specifikace dle PD - Rastr 6</t>
  </si>
  <si>
    <t>528</t>
  </si>
  <si>
    <t>" Podhled 1.NP " 67,1*1,2</t>
  </si>
  <si>
    <t xml:space="preserve">" Cena včetně minerálních kazet, nosných profilů, závěsů, lemujících a ukončujících lišt," </t>
  </si>
  <si>
    <t>"spojovacího a kotvícího materiálu. "</t>
  </si>
  <si>
    <t xml:space="preserve">" Viditelný zapuštěný rošt, nosný rošt z pozinkované oceli, polozapuštěná hrana s nátěrem," </t>
  </si>
  <si>
    <t>"hladký povrch, snadné čištění. "</t>
  </si>
  <si>
    <t>265</t>
  </si>
  <si>
    <t>763135906 SPC 763</t>
  </si>
  <si>
    <t>D+M Volně zavěšený akustický panel 1200x1200x40mm - Specifikace dle PD - Rastr 8</t>
  </si>
  <si>
    <t>530</t>
  </si>
  <si>
    <t>763135907 SPC 763</t>
  </si>
  <si>
    <t>D+M Akustický minerální kazetový podhled 600x600/1200x40mm, barva černá - Specifikace dle PD - Rastr 9</t>
  </si>
  <si>
    <t>532</t>
  </si>
  <si>
    <t>267</t>
  </si>
  <si>
    <t>763431042 763</t>
  </si>
  <si>
    <t>Příplatek k montáži minerálního podhledu na zavěšený rošt za výšku zavěšení přes 1,0 do 1,4 m</t>
  </si>
  <si>
    <t>534</t>
  </si>
  <si>
    <t>" Podhled 1.NP u nové stropní konstrukce." 21,9</t>
  </si>
  <si>
    <t>" Podhled 2.NP u nové stropní konstrukce." 21,9</t>
  </si>
  <si>
    <t>763431043 763</t>
  </si>
  <si>
    <t>Příplatek k montáži minerálního podhledu na zavěšený rošt za výšku zavěšení přes 1,4 m</t>
  </si>
  <si>
    <t>536</t>
  </si>
  <si>
    <t>" Podhled 3.NP." 21,9</t>
  </si>
  <si>
    <t>269</t>
  </si>
  <si>
    <t>763135908 SPC 763</t>
  </si>
  <si>
    <t>D+M Lamely z minerální vaty včetně povrchové úpravy - Specifikace dle PD</t>
  </si>
  <si>
    <t>538</t>
  </si>
  <si>
    <t>" Podhled 1.PP " (98,20+12,17+32,64+32,84+71,69+12,43+16,85+32,60+38,40)*1,2*1,2</t>
  </si>
  <si>
    <t>(32,88+7,31+11,96+11,96+19,17+57,42+29,19+64,35+18,21+45,62+64,9)*1,2*1,2</t>
  </si>
  <si>
    <t xml:space="preserve">" Cena včetně minerálních lamel, nosných profilů, závěsů / lepícího materiálu," </t>
  </si>
  <si>
    <t>"lemujících a ukončujících lišt, spojovacího a kotvícího materiálu. "</t>
  </si>
  <si>
    <t>998763403 763</t>
  </si>
  <si>
    <t>Přesun hmot procentní pro sádrokartonové konstrukce v objektech v do 24 m</t>
  </si>
  <si>
    <t>540</t>
  </si>
  <si>
    <t>271</t>
  </si>
  <si>
    <t>HZS2171 HZS</t>
  </si>
  <si>
    <t>Hodinová zúčtovací sazba sádrokartonář</t>
  </si>
  <si>
    <t>542</t>
  </si>
  <si>
    <t>" Stavební práce a dodávky spojené s provedením funkčního celku 763. " 20</t>
  </si>
  <si>
    <t>764999101 SPC 764</t>
  </si>
  <si>
    <t>D+M Šikmá střecha - plechová krytina - Specifikace dle PD - CH-S1</t>
  </si>
  <si>
    <t>544</t>
  </si>
  <si>
    <t>" Zastřešení : "</t>
  </si>
  <si>
    <t>" - Titanzinkový plech - systém dvojité drážky, tl. Plechu 0,7mm, odstín sjednotit s estřechou Klatovská Tř."</t>
  </si>
  <si>
    <t xml:space="preserve"> "- tedy "prePATINA WALZBLANK" - 2015,8m2. " </t>
  </si>
  <si>
    <t>" - Dřevěné impregnované bednění - tl. 25mm - 1705,7m2. "</t>
  </si>
  <si>
    <t>" - Kontralatě 70/50 (větraná vzduchová mezera) - tl. 50mm - 1705,7m2. "</t>
  </si>
  <si>
    <t xml:space="preserve">" - Difuzně otevřená pojistná hydroizolace určená k pokládce na bednění, tepelnou izolaci," </t>
  </si>
  <si>
    <t>"volné napnutí přes krokve - 1783,2m2. "</t>
  </si>
  <si>
    <t>" Včetně kotvících prvků, spojovacích prvků a veškerého příslušenství střešní krytiny."</t>
  </si>
  <si>
    <t>" Zastřešení výtahové šachty. " 3,3*4,88</t>
  </si>
  <si>
    <t>" Zastřešení objektu. " 308,6+371,9+41,1+75,3+40,5+271,2+167,9+258,0</t>
  </si>
  <si>
    <t>273</t>
  </si>
  <si>
    <t>764999102 SPC 764</t>
  </si>
  <si>
    <t>D+M Šikmá střecha - plechová krytina na báni - Specifikace dle PD - CH-S2</t>
  </si>
  <si>
    <t>546</t>
  </si>
  <si>
    <t xml:space="preserve"> "- tedy "prePATINA WALZBLANK" - 655,6m2. " </t>
  </si>
  <si>
    <t xml:space="preserve">" - Strukturální dělící rohož s kontaktní, difúzně otevřenou fólií na spodní straně a samolepící páskou v přesahu" </t>
  </si>
  <si>
    <t>"- tl. 8,0mm - 580,0m2. "</t>
  </si>
  <si>
    <t>" - Dřevěné impregnované bednění - tl. 25mm - 554,8m2. "</t>
  </si>
  <si>
    <t>" Zastřešení objektu. " 504,3</t>
  </si>
  <si>
    <t>998764203 764</t>
  </si>
  <si>
    <t>Přesun hmot procentní pro konstrukce klempířské v objektech v do 24 m</t>
  </si>
  <si>
    <t>548</t>
  </si>
  <si>
    <t>275</t>
  </si>
  <si>
    <t>HZS2151 HZS</t>
  </si>
  <si>
    <t>Hodinová zúčtovací sazba klempíř</t>
  </si>
  <si>
    <t>550</t>
  </si>
  <si>
    <t>" Stavební práce a dodávky spojené s provedením funkčního celku 764. " 25</t>
  </si>
  <si>
    <t>Repase stávajícího dřevěného madla vnitřního schodiště - Specifikace dle PD</t>
  </si>
  <si>
    <t>552</t>
  </si>
  <si>
    <t>277</t>
  </si>
  <si>
    <t>998766203 766</t>
  </si>
  <si>
    <t>Přesun hmot procentní pro konstrukce truhlářské v objektech v do 24 m</t>
  </si>
  <si>
    <t>554</t>
  </si>
  <si>
    <t>HZS2121 HZS</t>
  </si>
  <si>
    <t>Hodinová zúčtovací sazba truhlář</t>
  </si>
  <si>
    <t>556</t>
  </si>
  <si>
    <t>279</t>
  </si>
  <si>
    <t>76799901 SPC 767.1</t>
  </si>
  <si>
    <t>Repase stávajících ocelových fasádních dveří včetně zárubně - Specifikace dle PD</t>
  </si>
  <si>
    <t>558</t>
  </si>
  <si>
    <t>" 1.PP " 1</t>
  </si>
  <si>
    <t>" V ceně vyvěšení křídla, přesun na místo repase, opětovný přesun na místo osazení, osazení křídla. "</t>
  </si>
  <si>
    <t xml:space="preserve">" Odstranění starého nátěru, přebroušení, nový nátěr" </t>
  </si>
  <si>
    <t>"(základní nátěr + min. 2x emailový nátěr - odstín dle architekta), oprava / výměna kotvících prvků. "</t>
  </si>
  <si>
    <t>76799902 SPC 767</t>
  </si>
  <si>
    <t>D+M Kovová fasádní mříž včetně povrchové úpravy - Specifikace dle PD</t>
  </si>
  <si>
    <t>560</t>
  </si>
  <si>
    <t>" 1.PP - m.č. 005 " 1</t>
  </si>
  <si>
    <t>" Včetně povrchové úpravy a kotvících prvků. "</t>
  </si>
  <si>
    <t>281</t>
  </si>
  <si>
    <t>Repase stávajícího ozdobného zábradlí hlavního vnitřního schodiště včetně dřevěného madla - Specifikace dle PD</t>
  </si>
  <si>
    <t>562</t>
  </si>
  <si>
    <t>" Zábradlí vnitřního schodiště z 1.NP do 2.NP. " 3,7*2</t>
  </si>
  <si>
    <t>" Zábradlí vnitřního schodiště z 2.NP do 3.NP. " 3,7*2</t>
  </si>
  <si>
    <t>" Zábradlí vnitřního schodiště z 3.NP do 4.NP. " 3,7*2</t>
  </si>
  <si>
    <t xml:space="preserve">" Odstranění stávajícího nátěru, přebroušení, výměna / oprava jednotlivých prvků," </t>
  </si>
  <si>
    <t>"doplnění ozdobných prvků, očištění konstrukce,  nový nátěr (základní nátěr + min. 2x emailový nátěr"</t>
  </si>
  <si>
    <t xml:space="preserve"> "- odstín dle architekta), přesun hmot. "</t>
  </si>
  <si>
    <t xml:space="preserve">" Odstranění starého nátěru dřevěného madla, přebroušení, vytmelení," </t>
  </si>
  <si>
    <t>"nový finální olejový nátěr, oprava / výměna poškozených dřevěných prvků. "</t>
  </si>
  <si>
    <t>76799904 SPC 767</t>
  </si>
  <si>
    <t>Repase stávajícího kovového madla vnitřního schodiště - Specifikace dle PD</t>
  </si>
  <si>
    <t>564</t>
  </si>
  <si>
    <t>" Zábradlí vnitřního schodiště do 1. PP. " 3,6*2</t>
  </si>
  <si>
    <t>" Odstranění stávajícího nátěru, přebroušení, výměna / oprava jednotlivých prvků, "</t>
  </si>
  <si>
    <t>"očištění konstrukce,  nový nátěr (zákl nátěr + min. 2x emailový nátěr - odstín dle architekta), přes hmot. "</t>
  </si>
  <si>
    <t>283</t>
  </si>
  <si>
    <t>998767203 767</t>
  </si>
  <si>
    <t>Přesun hmot procentní pro zámečnické konstrukce v objektech v do 24 m</t>
  </si>
  <si>
    <t>566</t>
  </si>
  <si>
    <t>568</t>
  </si>
  <si>
    <t>" Stavební práce a dodávky spojené s provedením funkčního celku 766 " 10</t>
  </si>
  <si>
    <t>285</t>
  </si>
  <si>
    <t>771591112 711</t>
  </si>
  <si>
    <t>Izolace pod dlažbu nátěrem nebo stěrkou ve dvou vrstvách</t>
  </si>
  <si>
    <t>570</t>
  </si>
  <si>
    <t>771099101 SPC 771</t>
  </si>
  <si>
    <t>D+M Keramická dlažba - Podlaha na terénu v 1. PP + 1. NP - Specifikace dle PD - CH-P1</t>
  </si>
  <si>
    <t>572</t>
  </si>
  <si>
    <t>" Skladba podlahy : "</t>
  </si>
  <si>
    <t xml:space="preserve">" - Keramická dlažba do flexibilního lepidla, kladeno na střih - tl. 15 mm - 204 m2. " </t>
  </si>
  <si>
    <t>" Montáž dlažby "</t>
  </si>
  <si>
    <t>" Dodávka dlažby "</t>
  </si>
  <si>
    <t>" - Samonivelační cementový potěr (CT-C30-F6) - tl. 65 mm - 172,7 m2 "</t>
  </si>
  <si>
    <t>" - Separační PE fólie - 180,6 m2 "</t>
  </si>
  <si>
    <t xml:space="preserve">" - TI PIR, λ = 0,022 W/(m.K), pevnost v tlaku při 10% deformaci - 150 kPa - tl. 2x60mm - 172,7 m2. " </t>
  </si>
  <si>
    <t>" Montáž izolace - 2 vrstvy "</t>
  </si>
  <si>
    <t>" Dodávka izolace "</t>
  </si>
  <si>
    <t xml:space="preserve">" V ceně také ukončovací , přechodové lišty z hliníkových profilů s dilatační zónou," </t>
  </si>
  <si>
    <t>"dilatační plastové profily, podlahové pásky po obvodu místností a keramický sokl s požlábkem v. 80 mm "</t>
  </si>
  <si>
    <t>" Cena zahrnuje flexibilní lepidlo, spárovací hmotu a pružný tmel pro dilatace. "</t>
  </si>
  <si>
    <t>" 1. PP " 8,74+0,44</t>
  </si>
  <si>
    <t>" 1. NP " 43,0+16,3+11,05+3,9+10,26+1,75+23,68+10,85+7,79+4,26+7,88+7,04</t>
  </si>
  <si>
    <t>287</t>
  </si>
  <si>
    <t>771099102 SPC 771</t>
  </si>
  <si>
    <t>D+M Keramická dlažba - Podlaha v 1. NP + 2 .NP + 3. NP - Specifikace dle PD - CH-P5</t>
  </si>
  <si>
    <t>574</t>
  </si>
  <si>
    <t xml:space="preserve">" - Keramická dlažba do flexibilního lepidla, kladeno na střih - tl. 15 mm - 774,4 m2. " </t>
  </si>
  <si>
    <t>" - Samonivelační cementový potěr (CT-C30-F6) - tl. 55 mm - 655,2 m2 "</t>
  </si>
  <si>
    <t>" - Separační PE fólie - 685,0 m2 "</t>
  </si>
  <si>
    <t>" - Kročejová izolace z desek z tuhé minerální vaty pro lehké plovoucí podlahy,"</t>
  </si>
  <si>
    <t xml:space="preserve"> "vč. okrajového pásku - tl. 30 mm - 655,2 m2. " </t>
  </si>
  <si>
    <t>" Montáž izolace "</t>
  </si>
  <si>
    <t>" - Pěnobeton - max. objemová hmotnost 500 kg/m3 - Ø tl. 300mm - 196,6 m3 "</t>
  </si>
  <si>
    <t xml:space="preserve">" V ceně také ukončovací , přechodové lišty z hliníkových profilů s dilatační zónou, dilatační dvousložkové" </t>
  </si>
  <si>
    <t>"plastové profily, podlahové pásky po obvodu místností a keramický sokl s požlábkem v. 80 mm "</t>
  </si>
  <si>
    <t>" 1. NP " 44,22+32,45+3,8+6,64+7,75+7,54+19,88+3,98+3,96+9,3+11,83</t>
  </si>
  <si>
    <t>" Mezipodesta schodiště z 1. NP do 2. NP " 5,6</t>
  </si>
  <si>
    <t>" 2. NP " 94,41+64,32+9,72+24,70+9,66</t>
  </si>
  <si>
    <t>" Mezipodesta schodiště z 2. NP do 3. NP " 5,6</t>
  </si>
  <si>
    <t>" 3. NP " 91,41+65,36+24,7+32,51+10,7</t>
  </si>
  <si>
    <t>" Mezipodesta schodiště z 3. NP do 4. NP " 5,6</t>
  </si>
  <si>
    <t>771099103 SPC 771</t>
  </si>
  <si>
    <t>D+M Keramická dlažba - Podlaha v 1. NP - gastro provoz - CH-P5</t>
  </si>
  <si>
    <t>576</t>
  </si>
  <si>
    <t xml:space="preserve">" - Keramická dlažba slinutá do flexibilního lepidla, kladeno na střih - tl. 15 mm" </t>
  </si>
  <si>
    <t xml:space="preserve">"- vhodná do potravinářských provozů - 126,1 m2. " </t>
  </si>
  <si>
    <t>" - Samonivelační cementový potěr (CT-C30-F6) - tl. 55 mm - 106,7 m2 "</t>
  </si>
  <si>
    <t>" - Separační PE fólie - 111,6 m2 "</t>
  </si>
  <si>
    <t>" - Kročejová izolace z desek z tuhé minerální vaty pro lehké plovoucí podlahy, "</t>
  </si>
  <si>
    <t xml:space="preserve">"vč. okrajového pásku - tl. 30 mm - 106,7 m2. " </t>
  </si>
  <si>
    <t>" - Pěnobeton - max. objemová hmotnost 500 kg/m3 - Ø tl. 300mm - 32,0 m3 "</t>
  </si>
  <si>
    <t>" 1. NP - gastro provoz" 11,2+5,6+7,56+5,56+67,09</t>
  </si>
  <si>
    <t>289</t>
  </si>
  <si>
    <t>771099104 SPC 771</t>
  </si>
  <si>
    <t>D+M Keramická dlažba - Podlaha v 1. NP + 2. NP + 3. NP - Specifikace dle PD - CH-P7</t>
  </si>
  <si>
    <t>578</t>
  </si>
  <si>
    <t xml:space="preserve">" - Keramická dlažba do flexibilního lepidla, kladeno na střih - tl. 15 mm - 84,2 m2. " </t>
  </si>
  <si>
    <t>" - Samonivelační cementový potěr (CT-C30-F6) - tl. 55 mm - 71,3 m2 "</t>
  </si>
  <si>
    <t>" - Separační PE fólie - 74,5 m2 "</t>
  </si>
  <si>
    <t xml:space="preserve">" - Kročejová izolace z desek z tuhé minerální vaty pro lehké plovoucí podlahy," </t>
  </si>
  <si>
    <t xml:space="preserve">"vč. okrajového pásku - tl. 30 mm - 71,3 m2. " </t>
  </si>
  <si>
    <t xml:space="preserve">" - Tepelná izolace - podlahový EPS - tl. 30 mm - 71,3 m2. " </t>
  </si>
  <si>
    <t>" 1. NP " 4,38+13,14+3,6+1,06</t>
  </si>
  <si>
    <t>" 2. NP " 3,42+13,14+3,36+1,0</t>
  </si>
  <si>
    <t>" 3. NP " 4,14+13,14+3,36+1,03</t>
  </si>
  <si>
    <t>771099105 SPC 771</t>
  </si>
  <si>
    <t>D+M Keramická dlažba - Podlaha v 2. NP + 3. NP - Specifikace dle PD - CH-P10</t>
  </si>
  <si>
    <t>580</t>
  </si>
  <si>
    <t xml:space="preserve">" - Keramická dlažba do flexibilního lepidla, kladeno na střih - tl. 15 mm - 128,8 m2. " </t>
  </si>
  <si>
    <t>" - Samonivelační cementový potěr (CT-C30-F6) - tl. 55 mm - 109,0 m2 "</t>
  </si>
  <si>
    <t>" - Separační PE fólie - 113,9 m2 "</t>
  </si>
  <si>
    <t xml:space="preserve">"vč. okrajového pásku - tl. 30 mm - 109,0 m2. " </t>
  </si>
  <si>
    <t>" - Pěnobeton - max. objemová hmotnost 500 kg/m3 - tl. 150mm - 16,4 m3 "</t>
  </si>
  <si>
    <t>" 2. NP " 23,59+3,24+10,26+1,09+1,91</t>
  </si>
  <si>
    <t>" 3. NP " 31,0+10,54+3,24+10,26+1,09+2,81</t>
  </si>
  <si>
    <t>291</t>
  </si>
  <si>
    <t>771099106 SPC 771</t>
  </si>
  <si>
    <t>D+M Keramická dlažba - Podlaha v 2. NP - rampa - Specifikace dle PD - CH-P17</t>
  </si>
  <si>
    <t>582</t>
  </si>
  <si>
    <t xml:space="preserve">" - Keramická dlažba do flexibilního lepidla, kladeno na střih - tl. 15 mm - 8,2 m2. " </t>
  </si>
  <si>
    <t xml:space="preserve">" - ŽB mazanina vyztužená KARI sítí 150/150/6 při horním povrchu, C20/25 XC1, krytí 25mm," </t>
  </si>
  <si>
    <t>"betonováno ve spádu - tl. 95-200 mm - 1,0 m3 "</t>
  </si>
  <si>
    <t xml:space="preserve">" - TI PIR, λ = 0,022 W/(m.K), pevnost v tlaku při 10% deformaci - 150 kPa - tl. 120-360mm - 6,9 m2. " </t>
  </si>
  <si>
    <t xml:space="preserve">" - Kroč iz z desek z tuhé miner vaty pro lehké plov podlahy, vč. okrajového pásku - tl. 30 mm - 6,9 m2. " </t>
  </si>
  <si>
    <t>" - Pěnobeton - max. objemová hmotnost 500 kg/m3 - tl. 150mm - 1,1 m3 "</t>
  </si>
  <si>
    <t>" - Separační PE fólie - 7,2 m2 "</t>
  </si>
  <si>
    <t>" 2. NP " 6,24</t>
  </si>
  <si>
    <t>771099107 SPC 771</t>
  </si>
  <si>
    <t>D+M Keramická dlažba - Podlaha v 2. NP - zvýšená podlaha - Specifikace dle PD - CH-P17</t>
  </si>
  <si>
    <t>584</t>
  </si>
  <si>
    <t xml:space="preserve">" - Keramická dlažba do flexibilního lepidla, kladeno na střih - tl. 15 mm - 13,4 m2. " </t>
  </si>
  <si>
    <t>"betonováno ve spádu - tl. 200 mm - 2,2 m3 "</t>
  </si>
  <si>
    <t xml:space="preserve">" - TI PIR, λ = 0,022 W/(m.K), pevnost v tlaku při 10% deformaci - 150 kPa - tl. 360mm - 11,3 m2. " </t>
  </si>
  <si>
    <t xml:space="preserve">" - Kroč iz z desek z tuhé miner vaty pro lehké plov podlahy, vč. okrajového pásku - tl. 30 mm - 11,3 m2. " </t>
  </si>
  <si>
    <t>" - Pěnobeton - max. objemová hmotnost 500 kg/m3 - tl. 150mm - 1,7 m3 "</t>
  </si>
  <si>
    <t>" - Separační PE fólie - 11,8 m2 "</t>
  </si>
  <si>
    <t>" 2. NP " 9,78+0,49</t>
  </si>
  <si>
    <t>293</t>
  </si>
  <si>
    <t>771099108 SPC 771</t>
  </si>
  <si>
    <t>D+M Keramická dlažba - Stupně vnitřního ocelového schodiště - Specifikace dle PD</t>
  </si>
  <si>
    <t>586</t>
  </si>
  <si>
    <t xml:space="preserve">" - Keramická dlažba do flexibilního lepidla - tl. 15 mm - 27,3 m2. " </t>
  </si>
  <si>
    <t>" Montáž dlažby na schodišťové stupně "</t>
  </si>
  <si>
    <t>" Cena zahrnuje flexibilní lepidlo, spárovací hmotu a pružný tmel pro dilatace, řezání dlažby. "</t>
  </si>
  <si>
    <t>" Vnitřní ocelové schodiště. " 14,2+6,8</t>
  </si>
  <si>
    <t>771099109 SPC 771</t>
  </si>
  <si>
    <t>D+M Příprava podkladu před pokládkou dlažby - Specifikace dle PD</t>
  </si>
  <si>
    <t>588</t>
  </si>
  <si>
    <t>" - Vyčištění podkladu, vyspravení, vyrovnání, odstranění nerovností apod."1050,9</t>
  </si>
  <si>
    <t>295</t>
  </si>
  <si>
    <t>771099110 SPC 771</t>
  </si>
  <si>
    <t>D+M Zpětná pokládka cihelné dlažby - Specifikace dle PD</t>
  </si>
  <si>
    <t>590</t>
  </si>
  <si>
    <t>" - Očištění stávající dlažby "</t>
  </si>
  <si>
    <t>" - Zpětná pokládka dlažby "</t>
  </si>
  <si>
    <t>" - Doplnění násypu v dřevěných stropech a lože pod dlažbu "</t>
  </si>
  <si>
    <t>" 4.NP - po betonáži úložných prahů " (3,7*6+3,9)*(0,600-0,400)</t>
  </si>
  <si>
    <t xml:space="preserve">" 4.NP - pro prostupy a uložení nosníků - zpětná pokládka podlahy půdy " </t>
  </si>
  <si>
    <t>(1,35*1,05*2+0,45*0,45*3,14*2+3,73*1,8+1,95*1,2+1,41*1,2+1,82*0,9*2+3,6*1,36+1,975*1,275)</t>
  </si>
  <si>
    <t>(-(0,736*0,455*2+0,67*0,6*2+1*0,6+0,13*0,13*3,14*2+0,81*0,6+1,22*0,3*2+1,6*0,66*2+1,6*0,415))</t>
  </si>
  <si>
    <t>771121011 771</t>
  </si>
  <si>
    <t>Nátěr penetrační na podlahu</t>
  </si>
  <si>
    <t>592</t>
  </si>
  <si>
    <t>297</t>
  </si>
  <si>
    <t>771577151 771</t>
  </si>
  <si>
    <t>Příplatek k montáž podlah keramických za plochu do 5 m2</t>
  </si>
  <si>
    <t>594</t>
  </si>
  <si>
    <t xml:space="preserve">" Příplatek za jednotlivé plochy do 5 m2 " </t>
  </si>
  <si>
    <t>" 1. NP " 3,8+4,38+3,6+3,9+1,75+3,98+4,18+4,26</t>
  </si>
  <si>
    <t>" 2. NP " 3,24+1,09+3,42+3,36</t>
  </si>
  <si>
    <t>" 3. NP " 3,24+1,09+4,14+3,36</t>
  </si>
  <si>
    <t>771577154 771</t>
  </si>
  <si>
    <t>Příplatek k montáž podlah keramických za spárování tmelem dvousložkovým</t>
  </si>
  <si>
    <t>596</t>
  </si>
  <si>
    <t>299</t>
  </si>
  <si>
    <t>998771203 771</t>
  </si>
  <si>
    <t>Přesun hmot procentní pro podlahy z dlaždic v objektech v do 24 m</t>
  </si>
  <si>
    <t>598</t>
  </si>
  <si>
    <t>HZS2331 HZS</t>
  </si>
  <si>
    <t>Hodinová zúčtovací sazba podlahář</t>
  </si>
  <si>
    <t>600</t>
  </si>
  <si>
    <t>" Stavební práce a dodávky spojené s provedením funkčního celku 771 " 70</t>
  </si>
  <si>
    <t xml:space="preserve">" Zednická výpomoc,doplňkové práce,kompletace,zřízení prostupů,zapravení prostupů, apod. " </t>
  </si>
  <si>
    <t>772</t>
  </si>
  <si>
    <t>Podlahy z kamene</t>
  </si>
  <si>
    <t>301</t>
  </si>
  <si>
    <t>77299901 SPC 772</t>
  </si>
  <si>
    <t>D+M Repase stávajícího teracového schodiště - Specifikace dle PD</t>
  </si>
  <si>
    <t>602</t>
  </si>
  <si>
    <t>998772203 772</t>
  </si>
  <si>
    <t>Přesun hmot procentní pro podlahy z kamene v objektech v do 60 m</t>
  </si>
  <si>
    <t>604</t>
  </si>
  <si>
    <t>303</t>
  </si>
  <si>
    <t>606</t>
  </si>
  <si>
    <t>"Stavební práce a dodávky spojené s provedením funkčního celku 772." 10</t>
  </si>
  <si>
    <t xml:space="preserve">" Zednická výpomoc,doplňkové práce,kompletace,zřízení prostupů,zapravení prostupů, apod." </t>
  </si>
  <si>
    <t>776999101 SPC 776</t>
  </si>
  <si>
    <t>D+M Přírodní linoleum - Podlaha na terénu v 1. NP - Specifikace dle PD - CH-P4</t>
  </si>
  <si>
    <t>608</t>
  </si>
  <si>
    <t xml:space="preserve">"Přírodní linol (dřevitá moučka, pryskyřice, juta, lněný olej), zátěžová třída 34/43 - tl. 2,5 mm - 297,5 m2. " </t>
  </si>
  <si>
    <t>" Pokládka linolea "</t>
  </si>
  <si>
    <t>" Dodávka linolea "</t>
  </si>
  <si>
    <t>" - Samonivelační cementový potěr (CT-C30-F6) - tl. 75 mm - 251,7 m2 "</t>
  </si>
  <si>
    <t>" - Separační PE fólie - 263,2 m2 "</t>
  </si>
  <si>
    <t xml:space="preserve">" - Ti PIR, λ = 0,022 W/(m.K), pevnost v tlaku při 10% deformaci - 150 kPa - tl. 2x60mm - 251,7 m2. " </t>
  </si>
  <si>
    <t>"plastové profily, podlahové pásky po obvodu místností a fabionový sokl, fabionová a krycí lišta v. 100 mm "</t>
  </si>
  <si>
    <t>" Cena zahrnuje disperzní lepidlo. "</t>
  </si>
  <si>
    <t>" 1. NP " 23,69+163,86+30,38+10,9</t>
  </si>
  <si>
    <t>305</t>
  </si>
  <si>
    <t>776999102 SPC 776</t>
  </si>
  <si>
    <t>D+M Přírodní linoleum - Podlaha v 1. NP + 2. NP - Specifikace dle PD - CH-P6</t>
  </si>
  <si>
    <t>610</t>
  </si>
  <si>
    <t xml:space="preserve">"Přírodní linol (dřevitá moučka, pryskyřice, juta, lněný olej), zátěžová třída 34/43 - tl. 2,5 mm - 741,1 m2. " </t>
  </si>
  <si>
    <t xml:space="preserve">" - Mikroštěpková deska ve dvou křížem ložených vrstvách 2x22mm, spřažené vruty," </t>
  </si>
  <si>
    <t>"důkladně přebroušené - tl. 44 mm - 627,0 m2 "</t>
  </si>
  <si>
    <t xml:space="preserve">"vč. okrajového pásku - tl. 30 mm - 627,0 m2. " </t>
  </si>
  <si>
    <t>" - Pěnobeton - max. objemová hmotnost 500 kg/m3 - Ø tl. 450mm - 282,2 m3 "</t>
  </si>
  <si>
    <t>" - Separační PE fólie - 655,5 m2 "</t>
  </si>
  <si>
    <t>" 1. NP " 74,67+37,28+23,96+25,3+31,5+29,49+64,41+20,38+64,41+11,9+31,97</t>
  </si>
  <si>
    <t>8,8+13,08+13,08+17,29+5,6+23,66</t>
  </si>
  <si>
    <t>" 2. NP " 69,75+3,49</t>
  </si>
  <si>
    <t>776999103 SPC 776</t>
  </si>
  <si>
    <t>D+M Elektrostaticky vodivý vinyl - Podlaha na terénu v 1. NP - Specifikace dle PD - CH-P8</t>
  </si>
  <si>
    <t>612</t>
  </si>
  <si>
    <t xml:space="preserve">"Elektrostaticky vodivý vinyl, homo bez obsahu ftalátů, lepidlo pro vodivou pokládku - tl. 2,0 mm - 4,7 m2. " </t>
  </si>
  <si>
    <t>" Pokládka vinylu "</t>
  </si>
  <si>
    <t>" Dodávka vinylu "</t>
  </si>
  <si>
    <t>" - Samonivelační cementový potěr (CT-C30-F6) - tl. 75 mm - 3,9 m2 "</t>
  </si>
  <si>
    <t>" - Separační PE fólie - 4,1 m2 "</t>
  </si>
  <si>
    <t xml:space="preserve">" - Ti PIR, λ = 0,022 W/(m.K), pevnost v tlaku při 10% deformaci - 150 kPa - tl. 2x60mm - 3,9 m2. " </t>
  </si>
  <si>
    <t>" Cena zahrnuje lepidlo pro vodivou pokládku. "</t>
  </si>
  <si>
    <t>" Součástí samol měděná zem páska, držáky, uzemňovací kabeláž, montážní šrouby, zkušební bod."</t>
  </si>
  <si>
    <t>" 1. NP " 3,41+0,17</t>
  </si>
  <si>
    <t>307</t>
  </si>
  <si>
    <t>776999104 SPC 776</t>
  </si>
  <si>
    <t>D+M Elektrostaticky vodivý vinyl - Podlaha v 1. NP + 2. NP + 3. NP - Specifikace dle PD - CH-P9</t>
  </si>
  <si>
    <t>614</t>
  </si>
  <si>
    <t xml:space="preserve">"Elektrostaticky vodivý vinyl, homo bez obsahu ftalátů, lepidlo pro vodivou pokládku - tl. 2,0 mm - 13,4 m2. " </t>
  </si>
  <si>
    <t>" - Samonivelační cementový potěr (CT-C30-F6) - tl. 70 mm - 254,5 m2 "</t>
  </si>
  <si>
    <t xml:space="preserve">" - Tepelná izolace - podlahový EPS - tl. 50 mm - 173,0 m2. " </t>
  </si>
  <si>
    <t>"Součástí samo měděná zemnící páska, držáky, uzem kabeláž, montážní šrouby, zkušební bod."</t>
  </si>
  <si>
    <t>" 1. NP " 3,27+0,17</t>
  </si>
  <si>
    <t>" 2. NP " 3,27+0,17</t>
  </si>
  <si>
    <t>" 3. NP " 3,27+0,17</t>
  </si>
  <si>
    <t>776999105 SPC 776</t>
  </si>
  <si>
    <t>D+M Přírodní linoleum - Podlaha v 2. NP + 3. NP - Specifikace dle PD - CH-P11</t>
  </si>
  <si>
    <t>616</t>
  </si>
  <si>
    <t>" - Přírodní linoleum (dřevitá moučka, pryskyřice, juta, lněný olej), "</t>
  </si>
  <si>
    <t xml:space="preserve">"zátěžová třída 34/43 - tl. 2,5 mm - 1419,90 m2. " </t>
  </si>
  <si>
    <t>"důkladně přebroušené - tl. 44 mm - 1201,5 m2 "</t>
  </si>
  <si>
    <t xml:space="preserve">"vč. okrajového pásku - tl. 30 mm - 1201,5 m2. " </t>
  </si>
  <si>
    <t>" - Pěnobeton - max. objemová hmotnost 500 kg/m3 - tl. 175mm - 210,3 m3 "</t>
  </si>
  <si>
    <t>" - Separační PE fólie - 1256,1 m2 "</t>
  </si>
  <si>
    <t>" 2. NP " 76,3+55,65+19,60+35,42+18,94+25,80+8,92+15,5+15,52+23,82+66,50</t>
  </si>
  <si>
    <t>33,04+56,70+13,3+72,1+68,95+30,3</t>
  </si>
  <si>
    <t>" 3. NP " 76,3+76,65+56,46+10,62+24,15+12,12+16,92+25,80+47,25+21,38+66,50+21,71</t>
  </si>
  <si>
    <t>309</t>
  </si>
  <si>
    <t>776999106 SPC 776</t>
  </si>
  <si>
    <t>D+M Přírodní linoleum - Podlaha v 2. NP - Specifikace dle PD - CH-P12</t>
  </si>
  <si>
    <t>618</t>
  </si>
  <si>
    <t xml:space="preserve">"Přírodní linol (dřevitá moučka, pryskyřice, juta, lněný olej), zátěžová třída 34/43 - tl. 2,5 mm - 224,7 m2. " </t>
  </si>
  <si>
    <t>" - Mikroštěpková deska ve dvou křížem ložených vrstvách 1x18mm a 1x22mm, spřažené vruty,"</t>
  </si>
  <si>
    <t>"důkladně přebroušené - tl. 40 mm - 190,2 m2 "</t>
  </si>
  <si>
    <t xml:space="preserve">"vč. okrajového pásku - tl. 30 mm - 190,2 m2. " </t>
  </si>
  <si>
    <t>" - Pěnobeton - max. objemová hmotnost 500 kg/m3 - tl. 80mm - 15,2 m3 "</t>
  </si>
  <si>
    <t>" - Separační PE fólie - 198,8 m2 "</t>
  </si>
  <si>
    <t>" 2. NP " 20,34+12,40+16,53+29,36+14,36+14,36+14,36+14,36+14,21+14,36+8,23</t>
  </si>
  <si>
    <t>776999107 SPC 776</t>
  </si>
  <si>
    <t>D+M Přírodní linoleum - Podlaha v 3. NP - Specifikace dle PD - CH-P13</t>
  </si>
  <si>
    <t>620</t>
  </si>
  <si>
    <t xml:space="preserve">"Přírodní linol (dřevitá moučka, pryskyřice, juta, lněný olej), zátěžová třída 34/43 - tl. 2,5 mm - 204,5 m2. " </t>
  </si>
  <si>
    <t xml:space="preserve">" - Mikroštěpková deska ve dvou křížem ložených vrstvách 1x18mm a 1x22mm, spřažené vruty" </t>
  </si>
  <si>
    <t>"důkladně přebroušené - tl. 40 mm - 173,0 m2 "</t>
  </si>
  <si>
    <t xml:space="preserve">"vč. okrajového pásku - tl. 30 mm - 173,0 m2. " </t>
  </si>
  <si>
    <t xml:space="preserve">" - Tepelná izolace - podlahový EPS - tl. 30 mm - 173,0 m2. " </t>
  </si>
  <si>
    <t>" 3. NP " 20,34+12,40+16,53+14,36+14,36+14,36+14,36+14,36+14,36+14,36+7,49</t>
  </si>
  <si>
    <t>311</t>
  </si>
  <si>
    <t>776999108 SPC 776</t>
  </si>
  <si>
    <t>D+M Elektrostaticky vodivý vinyl - Podlaha v 3. NP - Specifikace dle PD - CH-P14</t>
  </si>
  <si>
    <t>622</t>
  </si>
  <si>
    <t xml:space="preserve">"Elektrostaticky vodivý vinyl, homo bez obsahu ftalátů, lepidlo pro vodivou pokládku - tl. 2,0 mm - 19,9 m2. " </t>
  </si>
  <si>
    <t xml:space="preserve">" - Mikroštěpková deska ve dvou křížem ložených vrstvách 1x18mm a 1x22mm," </t>
  </si>
  <si>
    <t>"spřažené vruty, důkladně přebroušené - tl. 40 mm - 16,8 m2 "</t>
  </si>
  <si>
    <t xml:space="preserve">"vč. okrajového pásku - tl. 30 mm - 16,8 m2. " </t>
  </si>
  <si>
    <t xml:space="preserve">" - Tepelná izolace - podlahový EPS - tl. 30 mm - 16,8 m2. " </t>
  </si>
  <si>
    <t>"Součástí samol měděná zemnící páska, držáky, uzemňovací kabeláž, montážní šrouby, zkušební bod."</t>
  </si>
  <si>
    <t>" 3. NP " 14,57+0,73</t>
  </si>
  <si>
    <t>776999109 SPC 776</t>
  </si>
  <si>
    <t>D+M Elektrostaticky vodivý vinyl - Podlaha v 3. NP - Specifikace dle PD - CH-P15</t>
  </si>
  <si>
    <t>624</t>
  </si>
  <si>
    <t xml:space="preserve">"Elektrostaticky vodivý vinyl, homo bez obsahu ftalátů, lepidlo pro vodivou pokládku - tl. 2,0 mm - 330,3 m2. " </t>
  </si>
  <si>
    <t>"důkladně přebroušené - tl. 44 mm - 279,5 m2 "</t>
  </si>
  <si>
    <t xml:space="preserve">"vč. okrajového pásku - tl. 30 mm - 279,5 m2. " </t>
  </si>
  <si>
    <t>" - Pěnobeton - max. objemová hmotnost 500 kg/m3 - tl. 175mm - 48,9 m3 "</t>
  </si>
  <si>
    <t>" - Separační PE fólie - 292,2 m2 "</t>
  </si>
  <si>
    <t>"Součástí samol měděná zem páska, držáky, uzemňovací kabeláž, montážní šrouby, zkušební bod."</t>
  </si>
  <si>
    <t>" 3. NP " 71,05+33,04+17,50+17,50+16,80+17,15+68,95+12,1</t>
  </si>
  <si>
    <t>313</t>
  </si>
  <si>
    <t>776999110 SPC 776</t>
  </si>
  <si>
    <t>D+M Zátěžový koberec - Podlaha na terénu v 1. NP - Specifikace dle PD - CH-P20</t>
  </si>
  <si>
    <t>626</t>
  </si>
  <si>
    <t xml:space="preserve">" - Zátěžový koberec - čistící zóna, ze 75% vyrobená ze 100% recyklovaných vláken ECONYL," </t>
  </si>
  <si>
    <t xml:space="preserve">"zátěžová třída 33 - tl. 9,0 mm - 40,3 m2. " </t>
  </si>
  <si>
    <t>" Pokládka čistící zóny "</t>
  </si>
  <si>
    <t>" Dodávka čistící zóny "</t>
  </si>
  <si>
    <t>" - Samonivelační cementový potěr (CT-C30-F6) - tl. 70 mm - 34,1 m2 "</t>
  </si>
  <si>
    <t>" - Separační PE fólie - 35,6 m2 "</t>
  </si>
  <si>
    <t xml:space="preserve">"Ti PIR, λ = 0,022 W/(m.K), pevnost v tlaku při 10% deformaci - 150 kPa - tl. 2x60mm - 34,1 m2. " </t>
  </si>
  <si>
    <t>"plastové profily, podlahové pásky po obvodu místností a soklová lišta pro vložení koberce v. 100 mm "</t>
  </si>
  <si>
    <t>" Cena zahrnuje lepidlo, hliníkový rámeček. "</t>
  </si>
  <si>
    <t>" 1. NP " 7,75+7,75+3,16+12,3</t>
  </si>
  <si>
    <t>776999111 SPC 776</t>
  </si>
  <si>
    <t>D+M Příprava podkladu před pokládkou povlakových podlah - Specifikace dle PD</t>
  </si>
  <si>
    <t>628</t>
  </si>
  <si>
    <t>" - Vyčištění podkladu, vyspravení, vyrovnání, odstranění nerovností apod."2535,47</t>
  </si>
  <si>
    <t>315</t>
  </si>
  <si>
    <t>776111311 776</t>
  </si>
  <si>
    <t>Vysátí podkladu povlakových podlah</t>
  </si>
  <si>
    <t>630</t>
  </si>
  <si>
    <t>776121112 776</t>
  </si>
  <si>
    <t>Vodou ředitelná penetrace savého podkladu povlakových podlah ředěná v poměru 1:3</t>
  </si>
  <si>
    <t>632</t>
  </si>
  <si>
    <t>317</t>
  </si>
  <si>
    <t>776991121 776</t>
  </si>
  <si>
    <t>Základní čištění nově položených podlahovin vysátím a setřením vlhkým mopem</t>
  </si>
  <si>
    <t>634</t>
  </si>
  <si>
    <t>998776203 RTO 776</t>
  </si>
  <si>
    <t>Přesun hmot procentní pro podlahy povlakové v objektech v do 24 m</t>
  </si>
  <si>
    <t>636</t>
  </si>
  <si>
    <t>319</t>
  </si>
  <si>
    <t>638</t>
  </si>
  <si>
    <t>" Stavební práce a dodávky spojené s provedením funkčního celku 776. " 60</t>
  </si>
  <si>
    <t>777</t>
  </si>
  <si>
    <t>Podlahy lité</t>
  </si>
  <si>
    <t>777999101 SPC 777</t>
  </si>
  <si>
    <t>D+M Epoxidová stěrka - Podlaha na terénu v 1. PP - Specifikace dle PD - CH-P2</t>
  </si>
  <si>
    <t>640</t>
  </si>
  <si>
    <t>" - Samonivelační epoxidová stěrka se - tl. 3,0 mm - 641,2 m2 "</t>
  </si>
  <si>
    <t>" - Epoxidový penetrační nátěr - 542,5 m2 "</t>
  </si>
  <si>
    <t>" - Samonivelační cementový potěr (CT-C30-F6) - tl. 45 mm - 542,5 m2 "</t>
  </si>
  <si>
    <t xml:space="preserve">" V ceně vytažení epoxidové stěrky na sokl, ukončovací , přechodové a dilatační lišty," </t>
  </si>
  <si>
    <t>"podlahové pásky po obvodu místnosti."</t>
  </si>
  <si>
    <t>" 1. PP " 48,46+28,89+32,64+32,84+71,69+12,43+16,85+32,60+6,21+11,21</t>
  </si>
  <si>
    <t>19,89+11,96+19,17+57,42+29,19+18,11+20,15+23,49</t>
  </si>
  <si>
    <t>321</t>
  </si>
  <si>
    <t>777999102 SPC 777</t>
  </si>
  <si>
    <t>D+M Epoxidová stěrka - Podlaha na terénu v 1. NP - Specifikace dle PD - CH-P2</t>
  </si>
  <si>
    <t>642</t>
  </si>
  <si>
    <t>" - Samonivelační epoxidová stěrka se - tl. 3,0 mm - 21,8 m2 "</t>
  </si>
  <si>
    <t>" - Epoxidový penetrační nátěr - 18,4 m2 "</t>
  </si>
  <si>
    <t>" - Samonivelační cementový potěr (CT-C30-F6) - tl. 97 mm - 18,4 m2 "</t>
  </si>
  <si>
    <t>" 1. NP " 15,95+0,8</t>
  </si>
  <si>
    <t>777999103 SPC 777</t>
  </si>
  <si>
    <t>D+M Epoxidová stěrka - se zvýšenou chemickou odolností - Podlaha na terénu v 1. PP - Specifikace dle PD - CH-P3</t>
  </si>
  <si>
    <t>644</t>
  </si>
  <si>
    <t>" - Samonivelační epoxidová stěrka se zvýšenou chemickou odolností - tl. 3,0 mm - 47,7 m2 "</t>
  </si>
  <si>
    <t>" - Epoxidový penetrační nátěr - 40,4 m2 "</t>
  </si>
  <si>
    <t>" - Samonivelační cementový potěr (CT-C30-F6) - tl. 45 mm - 40,4 m2 "</t>
  </si>
  <si>
    <t>" V ceně vytažení epoxidové stěrky na sokl, ukončovací , přechodové a dilatační lišty, "</t>
  </si>
  <si>
    <t>" 1. PP " 34,95+1,75</t>
  </si>
  <si>
    <t>323</t>
  </si>
  <si>
    <t>777999104 SPC 777</t>
  </si>
  <si>
    <t>Příprava podkladu před litými podlahami - Specifikace dle PD</t>
  </si>
  <si>
    <t>646</t>
  </si>
  <si>
    <t>" - Vyčištění podkladu, vyspravení, odstranění nerovností, penetrace, brokování, broušení, apod."546,65</t>
  </si>
  <si>
    <t>998777203 777</t>
  </si>
  <si>
    <t>Přesun hmot procentní pro podlahy lité v objektech v do 24 m</t>
  </si>
  <si>
    <t>648</t>
  </si>
  <si>
    <t>325</t>
  </si>
  <si>
    <t>650</t>
  </si>
  <si>
    <t>" Stavební práce a dodávky spojené s provedením funkčního celku 777. " 40</t>
  </si>
  <si>
    <t>781</t>
  </si>
  <si>
    <t>Obklady keramické</t>
  </si>
  <si>
    <t>781111011 781</t>
  </si>
  <si>
    <t>Ometení (oprášení) stěny při přípravě podkladu</t>
  </si>
  <si>
    <t>652</t>
  </si>
  <si>
    <t>" Ometení podkladu před provedením montáže obkladu " 40,7+339,7+128,0+149,6</t>
  </si>
  <si>
    <t>327</t>
  </si>
  <si>
    <t>781121011 781</t>
  </si>
  <si>
    <t>Nátěr penetrační na stěnu</t>
  </si>
  <si>
    <t>654</t>
  </si>
  <si>
    <t>781151031 781</t>
  </si>
  <si>
    <t>Celoplošné vyrovnání podkladu stěrkou tl 3 mm</t>
  </si>
  <si>
    <t>656</t>
  </si>
  <si>
    <t xml:space="preserve">" Vyrovnání podkladu před provedením obkladů - odhad - 60 % plochy na stávajících stěnách → 60 % z celkové plochy " </t>
  </si>
  <si>
    <t>(40,7+339,7+128,0+149,6)*0,6</t>
  </si>
  <si>
    <t>329</t>
  </si>
  <si>
    <t>781131112 781</t>
  </si>
  <si>
    <t>Izolace pod obklad nátěrem nebo stěrkou ve dvou vrstvách</t>
  </si>
  <si>
    <t>658</t>
  </si>
  <si>
    <t>" Hydroizolační stěrka pod keramický obklad - 1. PP " (40,7)*1,15</t>
  </si>
  <si>
    <t>" Hydroizolační stěrka pod keramický obklad - 1. NP " (339,7)*1,15</t>
  </si>
  <si>
    <t>" Hydroizolační stěrka pod keramický obklad - 2. NP " (128,0)*1,15</t>
  </si>
  <si>
    <t>" Hydroizolační stěrka pod keramický obklad - 3. NP " (149,6)*1,15</t>
  </si>
  <si>
    <t>781471113 RTO 781</t>
  </si>
  <si>
    <t>D+M Obklad vnitřní keramický - Specifikace dle PD</t>
  </si>
  <si>
    <t>660</t>
  </si>
  <si>
    <t>" Obklad v 1. PP "  40,7</t>
  </si>
  <si>
    <t>" Obklad v 1. NP "  339,7</t>
  </si>
  <si>
    <t>" Obklad v 2. NP "  128</t>
  </si>
  <si>
    <t>" Obklad v 3. NP "  149,6</t>
  </si>
  <si>
    <t>" Montáž obkladu "</t>
  </si>
  <si>
    <t>" Dodávka obkladu "</t>
  </si>
  <si>
    <t xml:space="preserve">" V ceně nerezové profily rohové, ukončovací a přechodové, také spárování vodoodpudivou epoxidovou" </t>
  </si>
  <si>
    <t xml:space="preserve">"hmotou a tenkovrstvé flexibilní lepidlo." </t>
  </si>
  <si>
    <t>"Součástí dodávky je těsnící flexibilní pás stěna/podlaha a silikování koutů  "</t>
  </si>
  <si>
    <t>331</t>
  </si>
  <si>
    <t>781477114 781</t>
  </si>
  <si>
    <t>Příplatek k montáži obkladů vnitřních keramických hladkých za spárování tmelem dvousložkovým</t>
  </si>
  <si>
    <t>662</t>
  </si>
  <si>
    <t>998781203 781</t>
  </si>
  <si>
    <t>Přesun hmot procentní pro obklady keramické v objektech v do 24 m</t>
  </si>
  <si>
    <t>664</t>
  </si>
  <si>
    <t>333</t>
  </si>
  <si>
    <t>HZS2321 HZS</t>
  </si>
  <si>
    <t>Hodinová zúčtovací sazba obkladač</t>
  </si>
  <si>
    <t>666</t>
  </si>
  <si>
    <t>" Stavební práce a dodávky spojené s provedením funkčního celku 781. " 15</t>
  </si>
  <si>
    <t>783</t>
  </si>
  <si>
    <t>Nátěry</t>
  </si>
  <si>
    <t>783826655 783</t>
  </si>
  <si>
    <t>Hydrofobizační transparentní silikonový nátěr lícového zdiva</t>
  </si>
  <si>
    <t>668</t>
  </si>
  <si>
    <t>" Nátěr zdiva 1.PP " (9,8*2+6,7*2+6,9*2+6,7*2+2,8*2+6,7*2+9,8*2+6,7*2)*2,67</t>
  </si>
  <si>
    <t>335</t>
  </si>
  <si>
    <t>78399901 SPC 783</t>
  </si>
  <si>
    <t>D+M Olejivzdorný nátěr- Specifikace dle PD</t>
  </si>
  <si>
    <t>670</t>
  </si>
  <si>
    <t>" Nátěr podlahy zdvižné plošiny 1.PP. " 2,54+(1,38*2+1,84*2)*0,200</t>
  </si>
  <si>
    <t>" Nátěr podlahy výtahu 1.NP. " 3,22+(1,6*2+2,01*2)*0,200</t>
  </si>
  <si>
    <t>78399902 SPC 783</t>
  </si>
  <si>
    <t>D+M Bezprašný nátěr stěn, dvojnásobný - Specifikace dle PD</t>
  </si>
  <si>
    <t>672</t>
  </si>
  <si>
    <t>" Nátěr zdvižné plošiny. " (1,38*2+1,84*2)*3,675</t>
  </si>
  <si>
    <t>" Nátěr výtahové šachty - strop i stěny. " (1,6*2+2,01*2)*12,120+3,22</t>
  </si>
  <si>
    <t>337</t>
  </si>
  <si>
    <t>78399903 SPC 783</t>
  </si>
  <si>
    <t>D+M Nátěr kovových a ocelových prvků a konstrukcí včetně úpravy,očištění, základního a vrchního syntetického nátěru - Specifikace dle PD</t>
  </si>
  <si>
    <t>674</t>
  </si>
  <si>
    <t xml:space="preserve">" Otryskání, nátěr, odstranění rzi a nečistot a úprava dotčených ocelových konstrukcí" </t>
  </si>
  <si>
    <t>"- zárubně, konzoly, dvířka, protidešťové žaluzie a ostatní kovové prvky. "</t>
  </si>
  <si>
    <t xml:space="preserve">" Nátěr: Základní rozpouštědlový nátěr s aktivními ochrannými pigmenty proti korozi," </t>
  </si>
  <si>
    <t xml:space="preserve">"rozpouštědlo bez obsahu aromátů, email na bázi alkydové pryskyřice s přídavkem polyuretanu" </t>
  </si>
  <si>
    <t>"s obsahem rozpouštědla bez obsahu aromátů. "</t>
  </si>
  <si>
    <t>" 1.PP - 4.NP " 1</t>
  </si>
  <si>
    <t>78399904 SPC 783</t>
  </si>
  <si>
    <t>D+M Mechanicky a chemicky odolný nátěr - Specifikace dle PD</t>
  </si>
  <si>
    <t>676</t>
  </si>
  <si>
    <t>" 1. PP - sokl schodišťových ramen " (0,300+0,200)*0,150*12*2</t>
  </si>
  <si>
    <t>" 1. NP - schodišťové rameno - m.č. 108 a 109 " ((0,320+0,140)*0,150*10*2)*2</t>
  </si>
  <si>
    <t>" 1. NP - schodišťové rameno - m.č. 101 " (0,320+0,150)*0,150*4*2</t>
  </si>
  <si>
    <t>" 1. NP - 2. NP - schodišťové rameno " ((0,320+0,153)*0,150*15*2)*2</t>
  </si>
  <si>
    <t>" 2. NP - 3. NP - schodišťové rameno " ((0,320+0,153)*0,150*15*2)*2</t>
  </si>
  <si>
    <t>" 3. NP - 4. NP - schodišťové rameno " ((0,320+0,153)*0,150*15*2)*2</t>
  </si>
  <si>
    <t xml:space="preserve">" Polyuretanová akrylová disperze - hedvábně matný nátěr, bez zápachu, neobsahuje olovo," </t>
  </si>
  <si>
    <t>"kadmium, chrom. Odolný proti dezinfekčním a čistícím prostředkům. "</t>
  </si>
  <si>
    <t>339</t>
  </si>
  <si>
    <t>HZS2311 HZS</t>
  </si>
  <si>
    <t>Hodinová zúčtovací sazba malíř, natěrač, lakýrník</t>
  </si>
  <si>
    <t>678</t>
  </si>
  <si>
    <t>" Stavební práce a dodávky spojené s provedením funkčního celku 783. " 15</t>
  </si>
  <si>
    <t>784</t>
  </si>
  <si>
    <t>Malby a tapety</t>
  </si>
  <si>
    <t>784111003 784</t>
  </si>
  <si>
    <t>Oprášení (ometení ) podkladu v místnostech výšky do 5,00 m</t>
  </si>
  <si>
    <t>680</t>
  </si>
  <si>
    <t>" Příprava pod novou výmalbu stropů 1.NP - ŽB žebírkový strop "  166,31+9,9*0,4*2*24</t>
  </si>
  <si>
    <t>" Příprava pod novou výmalbu stropů 1.NP - klenby "  (6,44+3,16+82,4+112,3)*1,2</t>
  </si>
  <si>
    <t>" Příprava pod novou výmalbu bočních částí sch. ramen 1.NP "  (5,1*4)*0,400</t>
  </si>
  <si>
    <t>" Příprava pod novou výmalbu horních částí (zrcadel) sch. ramen 1.NP "  (5,1*4)*0,450*1,2</t>
  </si>
  <si>
    <t>" Příprava pod novou výmalbu stropů 2.NP - ŽB žebírkový strop "  171,2</t>
  </si>
  <si>
    <t>" Příprava pod novou výmalbu stropů 2.NP - klenby " (98,53+115,7)*1,2</t>
  </si>
  <si>
    <t>" Příprava pod novou výmalbu bočních částí sch. ramen 2.NP "  (5,1*4)*0,400</t>
  </si>
  <si>
    <t>" Příprava pod novou výmalbu horních částí (zrcadel) sch. ramen 2.NP "  (5,1*4)*0,450*1,2</t>
  </si>
  <si>
    <t>" Příprava pod novou výmalbu stropů 3.NP - ŽB panelový strop "  171,2</t>
  </si>
  <si>
    <t>" Příprava pod novou výmalbu stropů 3.NP - klenby " (39,1)*1,2</t>
  </si>
  <si>
    <t>" Příprava pod novou výmalbu bočních částí sch. ramen 3.NP "  (5,1*4)*0,400</t>
  </si>
  <si>
    <t>" Příprava pod novou výmalbu horních částí (zrcadel) sch. ramen 3.NP "  (5,1*4)*0,450*1,2</t>
  </si>
  <si>
    <t>" Příprava pod novou výmalbu stropů1.NP - trámové stropy "  24,15+16,1+67,82+16,1+47,95+20,86</t>
  </si>
  <si>
    <t>67,8+31,97+64,41+20,38+64,41+23,96+17,79+34,31+73,22+74,67+17,6</t>
  </si>
  <si>
    <t>" Příprava pod novou výmalbu stropů 2.NP - trámové stropy "  40,25+68,95+72,1+71,05+33,04</t>
  </si>
  <si>
    <t>66,5+69,53+66,5+25,8+18,94+35,42+76,65+76,3+17,6</t>
  </si>
  <si>
    <t>" Příprava pod novou výmalbu stropů 3.NP - trámové stropy "  142,0+68,95+72,1+71,05+33,04</t>
  </si>
  <si>
    <t>66,5+69,75+66,5+25,8+56,46+76,65+76,3+75,8+17,6</t>
  </si>
  <si>
    <t>" Příprava pod novou výmalbu stěn v 1.NP " (2,8*2+7,3*2)*2*5,3*1,2</t>
  </si>
  <si>
    <t>" Příprava pod novou výmalbu stropů v 1.NP - klenby " (19,97+19,97)*1,3</t>
  </si>
  <si>
    <t>" Příprava před výmalbou stropů v 1.PP - klenby "  (98,20+12,17+32,64+32,84+71,69+12,43)*1,2</t>
  </si>
  <si>
    <t>" Příprava před výmalbou stěn 1.NP " (2,8*2+7,3*2)*5,3+(17,0*2+9,9*2+17,0*2+4,0*2)*4</t>
  </si>
  <si>
    <t>(9,9*2+6,85*2+7,0*2+6,85*2+10,5*2+2,3*2+2,5*2+1,5*2+9,8*2+2,3*2+2,8+7,4*2+10,0*2)*4</t>
  </si>
  <si>
    <t>(6,78*2+2,95*2+3,5+2,8*2+4,8+13,7+2,3+6,25+3,7+1,6+2,1+4,65+0,45+5,5*2+3,2*2+8,7)*4</t>
  </si>
  <si>
    <t>(3,5+6,2+4,3+4,2+6,2+1,6+6,8*2+9,5*2+6,8*2+9,5*2+6,8+6,8+3,7+3,4+6,8*2+2,5+2,8)*4</t>
  </si>
  <si>
    <t>(6,8*2+5,1*2+10,8*2+6,8*2+10,9*2+6,8*2+2,3+6,25+3,7+6,25+0,45+5,4+11,8+1,2)*4</t>
  </si>
  <si>
    <t>(14,1+3,6+23,2+11,5)*4,0+210,2+592,7</t>
  </si>
  <si>
    <t>" Příprava před výmalbou stěn 2.NP "  (7,0*2+9,85*2+10,3*2+7,0*2+2,3+4,3*2+10,1*2+16,95*2)*4</t>
  </si>
  <si>
    <t>(4,95*2+7,0+5,05*2+7,0++4,4+4,3+6,2+6,2+1,7+7,0*2+3,4*2+3,0*2+2,76*2+7,5*2+2,3*2)*4</t>
  </si>
  <si>
    <t>(6,87*2+7,0*2+9,5*2+3,9+3,5+7,0*2+27,2+13,7+8,7+3,65+6,1+8,7+4,6+5,5*2+3,2*2+1,3)*4</t>
  </si>
  <si>
    <t>(8,1+1,3+13,3+7,0*2+2,5*2+5,1*2+7,0*2+11,0*2+7,0*2+10,9*2+7,0*2+8,63+3,7+6,1+5,2+11,7)*4</t>
  </si>
  <si>
    <t>(1,1+12,1+4,1+3,6+30,5+11,5)*4,0+216,4+553,3</t>
  </si>
  <si>
    <t>" Příprava před výmalbou stěn 3.NP " (16,95*2+10,1*2+4,3*2+2,45*2+9,85*2+7,0*2+10,3*2+7,0*2)*4</t>
  </si>
  <si>
    <t>" Příprava před výmalbou stěn 4.NP " 24,5+27,3*2*2+27,3+(8,1+9,9+2,7+10,7+7,65+9,3+7,65)*3,0</t>
  </si>
  <si>
    <t>9,3*6,9+(2,75*2+0,450*2)*(5,9-4,4)+(36,5+14,3+13,9+39,3+17,1+1,1+10,6+4,0+6,1+9,1+6,1)*1,2</t>
  </si>
  <si>
    <t>(7,8+3,6+1,1+9,3+1,3+17,5+2,2*2+2,2*2+7,0*2)*1,2+133,7</t>
  </si>
  <si>
    <t xml:space="preserve">" Příprava před výmalbou stěrek technické místnosti RACK 1.NP - 3.NP " </t>
  </si>
  <si>
    <t>(2,4*2+2,01*2)*4,4*2+(2,4*2+2,01*2)*2,92</t>
  </si>
  <si>
    <t>" Příprava před výmalbou stěrky betonových stropů v technické místnosti RACK 1.NP - 3.NP " 2,4*2,01*3</t>
  </si>
  <si>
    <t>" Příprava před výmalbou omítky pórobetonového zdiva 1. PP " 5,4*2+1,3*2</t>
  </si>
  <si>
    <t>" Příprava před výmalbou omítky pórobetonových příček 1. PP " 4,2*2+47,0*2+1,3*2</t>
  </si>
  <si>
    <t>" Příprava před výmalbou omítky pórobetonového zdiva 1. NP " 6,9*2+76,1*2+23,2*2</t>
  </si>
  <si>
    <t>" Příprava před výmalbou omítky pórobetonových příček 1. NP " 28,0*2+5,2*2+13,3*2+0,9*2</t>
  </si>
  <si>
    <t>" Příprava před výmalbou omítky pórobetonového zdiva 2. NP " 9,5*2+12,3*2</t>
  </si>
  <si>
    <t>" Příprava před výmalbou omítky pórobetonových příček 2. NP " 8,9*2+5,05*2+13,3*2</t>
  </si>
  <si>
    <t>" Příprava před výmalbou omítky pórobetonového zdiva 3. NP " 5,2*2+11,5*2</t>
  </si>
  <si>
    <t>" Příprava před výmalbou omítky pórobetonových příček 3. NP " 1,6*2+6,4*2+2,95*2+13,2*2</t>
  </si>
  <si>
    <t>" Příprava před výmalbou omítky pórobetonového zdiva 4. NP " 2,8*2+2,4*2</t>
  </si>
  <si>
    <t xml:space="preserve">" Příprava před výmalbou SDK konstrukcí  stěn 1.NP " </t>
  </si>
  <si>
    <t>3,3*2+55,0*2+2,1*2+435,8*2+35,9*2+8,7*2+4,1*2+9,1+9,1+17,3+28,7+25,2</t>
  </si>
  <si>
    <t xml:space="preserve">" Příprava před výmalbou SDK konstrukcí  stěn 2.NP " </t>
  </si>
  <si>
    <t>5,2*2+256,8*2+3,4*2+148,7*2+35,4*2+6,4*2+8,9*2+17,3+44,3</t>
  </si>
  <si>
    <t xml:space="preserve">" Příprava před výmalbou SDK konstrukcí  stěn 3.NP "  </t>
  </si>
  <si>
    <t>3,7*2+296,3*2+7,0*2+241,5*2+6,2*2+8,7*2+17,3+37,0</t>
  </si>
  <si>
    <t>" Příprava před výmalbou SDK podhledů 1.PP " 18,2</t>
  </si>
  <si>
    <t>" Příprava před výmalbou SDK podhledů 1.NP " 273,8+11,1+64,6+8,2</t>
  </si>
  <si>
    <t>" Příprava před výmalbou SDK podhledů 2.NP " 365,8+3,3</t>
  </si>
  <si>
    <t>" Příprava před výmalbou SDK podhledů 3.NP " 372,7+10,7</t>
  </si>
  <si>
    <t>" Příprava před výmalbou opláštění vnitřního ocelového schodiště. " 38,5</t>
  </si>
  <si>
    <t>341</t>
  </si>
  <si>
    <t>784121003 784</t>
  </si>
  <si>
    <t>Oškrabání malby v mísnostech výšky do 5,00 m</t>
  </si>
  <si>
    <t>682</t>
  </si>
  <si>
    <t>" Oškrábání ponechaných omítek stropů 1.NP - ŽB žebírkový strop "  166,31+9,9*0,4*2*24</t>
  </si>
  <si>
    <t>" Oškrábání ponechaných omítek stropů 1.NP - klenby "  (6,44+3,16+82,4+112,3)*1,2</t>
  </si>
  <si>
    <t>" Oškrábání ponechaných omítek bočních částí sch. ramen 1.NP "  (5,1*4)*0,400</t>
  </si>
  <si>
    <t>" Oškrábání ponechaných omítek horních částí (zrcadel) sch. ramen 1.NP "  (5,1*4)*0,450*1,2</t>
  </si>
  <si>
    <t>" Oškrábání ponechaných omítek stropů 2.NP - ŽB žebírkový strop "  171,2</t>
  </si>
  <si>
    <t>" Oškrábání ponechaných omítek stropů 2.NP - klenby " (98,53+115,7)*1,2</t>
  </si>
  <si>
    <t>" Oškrábání ponechaných omítek bočních částí sch. ramen 2.NP "  (5,1*4)*0,400</t>
  </si>
  <si>
    <t>" Oškrábání ponechaných omítek horních částí (zrcadel) sch. ramen 2.NP "  (5,1*4)*0,450*1,2</t>
  </si>
  <si>
    <t>" Oškrábání ponechaných omítek stropů 3.NP - ŽB panelový strop "  171,2</t>
  </si>
  <si>
    <t>" Oškrábání ponechaných omítek stropů 3.NP - klenby " (39,1)*1,2</t>
  </si>
  <si>
    <t>" Oškrábání ponechaných omítek bočních částí sch. ramen 3.NP "  (5,1*4)*0,400</t>
  </si>
  <si>
    <t>" Oškrábání ponechaných omítek horních částí (zrcadel) sch. ramen 3.NP "  (5,1*4)*0,450*1,2</t>
  </si>
  <si>
    <t>" Oškrábání ponechaných omítek stropů1.NP - trámové stropy "  24,15+16,1+67,82+16,1+47,95+20,86</t>
  </si>
  <si>
    <t>" Oškrábání ponechaných omítek stropů 2.NP - trámové stropy "  40,25+68,95+72,1+71,05+33,04</t>
  </si>
  <si>
    <t>" Oškrábání ponechaných omítek stropů 3.NP - trámové stropy "  142,0+68,95+72,1+71,05+33,04</t>
  </si>
  <si>
    <t>" Oškrábání ponechaných omítek stěn v 1.NP " (2,8*2+7,3*2)*2*5,3*1,2</t>
  </si>
  <si>
    <t>" Oškrábání ponechaných omítek stropů v 1.NP - klenby " (19,97+19,97)*1,3</t>
  </si>
  <si>
    <t>784121013 784</t>
  </si>
  <si>
    <t>Rozmývání podkladu po oškrabání malby v místnostech výšky do 5,00 m</t>
  </si>
  <si>
    <t>684</t>
  </si>
  <si>
    <t>" Příprava pod novou výmalbu stropů 3.NP - trámové stropy "  142,0+68,95+72,1+71,05+33,04+66,5</t>
  </si>
  <si>
    <t>343</t>
  </si>
  <si>
    <t>784181103 RTO 784</t>
  </si>
  <si>
    <t>D+M Penetrace transparetním tixotropním nátěrem na bázi draselného vodního skla - Specifikace dle PD</t>
  </si>
  <si>
    <t>686</t>
  </si>
  <si>
    <t>" Nové sanační opatření stěn 1.PP " (2,2+5,5+13,5+2,2+12,4+4,3+2,2+11,3+13,8+2,2+11,5+9,0)*2,67</t>
  </si>
  <si>
    <t>(6,6*2+8,1*2+1,0*8+0,590*4+3,5*2+2,8*2+6,6*2+2,8+2,4+6,6*2+5,0*2+6,6*2+5,0*2)*2,67</t>
  </si>
  <si>
    <t>7841811031 RTO 784</t>
  </si>
  <si>
    <t>D+M Penetrace základním pigmentovým nátěrem (modifikované remineralizační plastová disperze), vysoce čistitelná, odolná vůči dezinfekčním a čistícím prostředkům - Specifikace dle PD</t>
  </si>
  <si>
    <t>688</t>
  </si>
  <si>
    <t>" Malba nových omítek stropů v 1.PP - klenby "  (98,20+12,17+32,64+32,84+71,69+12,43+16,85)*1,2</t>
  </si>
  <si>
    <t>(32,60+38,40+32,88+7,31+11,96+11,96+19,17+57,42+29,19+64,35+18,21+45,62+64,9)*1,2</t>
  </si>
  <si>
    <t>" Malba opravených omítek stropů 1.NP - ŽB žebírkový strop "  166,31+9,9*0,4*2*24</t>
  </si>
  <si>
    <t>" Malba opravených omítek stropů 1.NP - klenby "  (6,44+3,16+82,4+112,3)*1,2+(19,97+19,97)*1,3</t>
  </si>
  <si>
    <t>" Malba opravených omítek bočních částí sch. ramen 1.NP "  (5,1*4)*0,400</t>
  </si>
  <si>
    <t>" Malba opravených omítek horních částí (zrcadel) sch. ramen 1.NP "  (5,1*4)*0,450*1,2</t>
  </si>
  <si>
    <t>" Malba opravených omítek stropů 2.NP - ŽB žebírkový strop "  171,2</t>
  </si>
  <si>
    <t>" Malba opravených omítek stropů 2.NP - klenby " (98,53+115,7)*1,2</t>
  </si>
  <si>
    <t>" Malba opravených omítek bočních částí sch. ramen 2.NP "  (5,1*4)*0,400</t>
  </si>
  <si>
    <t>" Malba opravených omítek horních částí (zrcadel) sch. ramen 2.NP "  (5,1*4)*0,450*1,2</t>
  </si>
  <si>
    <t>" Malba opravených omítek stropů 3.NP - ŽB panelový strop "  171,2</t>
  </si>
  <si>
    <t>" Malba opravených omítek stropů 3.NP - klenby " (39,1)*1,2</t>
  </si>
  <si>
    <t>" Malba opravených omítek bočních částí sch. ramen 3.NP "  (5,1*4)*0,400</t>
  </si>
  <si>
    <t>" Malba opravených omítek horních částí (zrcadel) sch. ramen 3.NP "  (5,1*4)*0,450*1,2</t>
  </si>
  <si>
    <t>" Malba opravených omítek stropů1.NP - trámové stropy "  24,15+16,1+67,82+16,1+47,95+20,86+67,8</t>
  </si>
  <si>
    <t>" Malba opravených omítek stropů 2.NP - trámové stropy "  40,25+68,95+72,1+71,05+33,04+66,5+69,53</t>
  </si>
  <si>
    <t>" Malba opravených omítek stropů 3.NP - trámové stropy "  142,0+68,95+72,1+71,05+33,04+66,5</t>
  </si>
  <si>
    <t>" Malba opravených omítek stěn v 1.NP " (2,8*2+7,3*2)*2*5,3*1,2</t>
  </si>
  <si>
    <t>" Malba nových omítek stěn 1.NP " (2,8*2+7,3*2)*5,3+(17,0*2+9,9*2+17,0*2+4,0*2+9,9*2)*4</t>
  </si>
  <si>
    <t>(6,85*2+7,0*2+6,85*2+10,5*2+2,3*2+2,5*2+1,5*2+9,8*2+2,3*2+2,8+7,4*2+10,0*2+6,78*2)*4</t>
  </si>
  <si>
    <t>(2,95*2+3,5+2,8*2+4,8+13,7+2,3+6,25+3,7+1,6+2,1+4,65+0,45+5,5*2+3,2*2+8,7+3,5+6,2)*4</t>
  </si>
  <si>
    <t>(4,3+4,2+6,2+1,6+6,8*2+9,5*2+6,8*2+9,5*2+6,8+6,8+3,7+3,4+6,8*2+2,5+2,8+6,8*2+5,1*2)*4</t>
  </si>
  <si>
    <t>(10,8*2+6,8*2+10,9*2+6,8*2+2,3+6,25+3,7+6,25+0,45+5,4+11,8+1,2+14,1+3,6+23,2+11,5)*4,0</t>
  </si>
  <si>
    <t>210,2+592,7</t>
  </si>
  <si>
    <t>" Malba nových omítek stěn 2.NP "  (7,0*2+9,85*2+10,3*2+7,0*2+2,3+4,3*2+10,1*2+16,95*2+4,95*2)*4</t>
  </si>
  <si>
    <t>(2,5*2+5,1*2+7,0*2+11,0*2+7,0*2+10,9*2+7,0*2+8,63+3,7+6,1+5,2+11,7+1,1+12,1+4,1)*4</t>
  </si>
  <si>
    <t>(3,6+30,5+11,5)*4,0+216,4+553,3</t>
  </si>
  <si>
    <t>" Malba nových omítek stěn 3.NP " (16,95*2+10,1*2+4,3*2+2,45*2+9,85*2+7,0*2+10,3*2+7,0*2)*4</t>
  </si>
  <si>
    <t>(10,15*2+7,0*2+4,3+4,4+6,2+6,2+1,7+9,5*2+7,0*2+2,45+27,2+13,7+8,7+3,65+6,1+0,45)*4</t>
  </si>
  <si>
    <t>(5,5*2+3,2*2+8,7+4,6+1,3+8,1+1,3+13,3+7,5*2+9,3*2+7,0*2+9,5*2+3,9+7,0*2+3,5+7,0*2)*4</t>
  </si>
  <si>
    <t>(8,25+7,86+11,0*2+7,0*2+10,9*2+7,0*2+3,6+30,5+11,5+8,63+3,7+8,1+5,2+11,7+1,1)*4</t>
  </si>
  <si>
    <t>(14,0+2,2)*4,0+216,4+549,8</t>
  </si>
  <si>
    <t>" Malba nových omítek stěn 4.NP " 24,5+27,3*2*2+27,3+(8,1+9,9+2,7+10,7+7,65+9,3+7,65)*3,0+9,3*6,9</t>
  </si>
  <si>
    <t>" Malba stěrek technické místnosti RACK 1.NP - 3.NP " (2,4*2+2,01*2)*4,4*2+(2,4*2+2,01*2)*2,92</t>
  </si>
  <si>
    <t>" Malba stěrky betonových stropů v technické místnosti RACK 1.NP - 3.NP " 2,4*2,01*3</t>
  </si>
  <si>
    <t>" Malba omítky pórobetonového zdiva 1. PP " 5,4*2+1,3*2</t>
  </si>
  <si>
    <t>" Malba omítky pórobetonových příček 1. PP " 4,2*2+47,0*2+1,3*2</t>
  </si>
  <si>
    <t>" Malba omítky pórobetonového zdiva 1. NP " 6,9*2+76,1*2+23,2*2</t>
  </si>
  <si>
    <t>" Malba omítky pórobetonových příček 1. NP " 28,0*2+5,2*2+13,3*2+0,9*2</t>
  </si>
  <si>
    <t>" Malba omítky pórobetonového zdiva 2. NP " 9,5*2+12,3*2</t>
  </si>
  <si>
    <t>" Malba omítky pórobetonových příček 2. NP " 8,9*2+5,05*2+13,3*2</t>
  </si>
  <si>
    <t>" Malba omítky pórobetonového zdiva 3. NP " 5,2*2+11,5*2</t>
  </si>
  <si>
    <t>" Malba omítky pórobetonových příček 3. NP " 1,6*2+6,4*2+2,95*2+13,2*2</t>
  </si>
  <si>
    <t>" Malba omítky pórobetonového zdiva 4. NP " 2,8*2+2,4*2</t>
  </si>
  <si>
    <t>" Malba SDK konstrukcí  stěn 1.NP " 3,3*2+55,0*2+2,1*2+435,8*2+35,9*2+8,7*2+4,1*2+9,1+9,1+17,3+28,7+25,2</t>
  </si>
  <si>
    <t>" Malba SDK konstrukcí  stěn 2.NP " 5,2*2+256,8*2+3,4*2+148,7*2+35,4*2+6,4*2+8,9*2+17,3+44,3</t>
  </si>
  <si>
    <t>" Malba SDK konstrukcí  stěn 3.NP "  3,7*2+296,3*2+7,0*2+241,5*2+6,2*2+8,7*2+17,3+37,0</t>
  </si>
  <si>
    <t>" Malba SDK podhledů 1.PP " 18,2</t>
  </si>
  <si>
    <t>" Malba SDK podhledů 1.NP " 273,8+11,1+64,6+8,2</t>
  </si>
  <si>
    <t>" Malba SDK podhledů 2.NP " 365,8+3,3</t>
  </si>
  <si>
    <t>" Malba SDK podhledů 3.NP " 372,7+10,7</t>
  </si>
  <si>
    <t>" Malba opláštění vnitřního ocelového schodiště. " 38,5</t>
  </si>
  <si>
    <t>345</t>
  </si>
  <si>
    <t>784211103 RTO 784</t>
  </si>
  <si>
    <t>D+M Interiérová silikátová barva (draselné vodní sklo s organickými stabilizátory), vysoce odolná proti čištění - Specifikace dle PD</t>
  </si>
  <si>
    <t>690</t>
  </si>
  <si>
    <t>7842111031 RTO 784</t>
  </si>
  <si>
    <t>D+M Dvojnásobná interiérová disperzní matná barva bez obsahu rozpouštědel (polyvinylacetátová pryskyřičná disperze) - Specifikace dle PD</t>
  </si>
  <si>
    <t>692</t>
  </si>
  <si>
    <t>" Malba opravených omítek stropů 3.NP - trámové stropy "  142,0+68,95+72,1+71,05+33,04+66,5+69,75</t>
  </si>
  <si>
    <t>" Malba nových omítek stěn 1.NP " (2,8*2+7,3*2)*5,3+(17,0*2+9,9*2+17,0*2+4,0*2+9,9*2+6,85*2)*4</t>
  </si>
  <si>
    <t>(7,0+5,05*2+7,0+4,4+4,3+6,2+6,2+1,7+7,0*2+3,4*2+3,0*2+2,76*2+7,5*2+2,3*2+6,87*2+7,0*2)*4</t>
  </si>
  <si>
    <t>" Malba stěrek technické místnosti RACK 1.NP " (2,4*2+2,01*2)*4,4*2+(2,4*2+2,01*2)*2,92</t>
  </si>
  <si>
    <t>" Malba omítky pórobetonového zdiva 1. NP "  6,9*2+76,1*2+23,2*2</t>
  </si>
  <si>
    <t>" Malba SDK konstrukcí  stěn 1.NP " 3,3*2+55,0*2+2,1*2+435,8*2+35,9*2+8,7*2</t>
  </si>
  <si>
    <t>4,1*2+9,1+9,1+17,3+28,7+25,2</t>
  </si>
  <si>
    <t>" Malba SDK podhledů 1.NP "  273,8+11,1+64,6+8,2</t>
  </si>
  <si>
    <t>347</t>
  </si>
  <si>
    <t>784211167 784</t>
  </si>
  <si>
    <t>Příplatek k cenám 2x maleb ze směsí za mokra otěruvzdorných za barevnou malbu v náročném odstínu</t>
  </si>
  <si>
    <t>694</t>
  </si>
  <si>
    <t>" Malba opravených omítek stropů 1.NP - ŽB žebírkový strop - černá "  166,31+9,9*0,4*2*24</t>
  </si>
  <si>
    <t>" Malba stěn 2.NP - m.č. 209 - černá "  (9,5*2+7,0*2)*4,0+(1,4+2,5*2)*3*0,600+(1,5+2,02*2)*0,600</t>
  </si>
  <si>
    <t>" Malba stropů 2.NP (mimo podhled) - m.č. 209 - černá "  66,5-52,2</t>
  </si>
  <si>
    <t>696</t>
  </si>
  <si>
    <t>" Stavební práce a dodávky spojené s provedením funkčního celku 784. " 70</t>
  </si>
  <si>
    <t xml:space="preserve">" Zakrytí okenních a dveřních výplní, rámů a zárubní, obkladů a ostatních zabudovaných prvků" </t>
  </si>
  <si>
    <t xml:space="preserve">"a konstrukcí před výmalbou, olepování konstrukcí páskou." </t>
  </si>
  <si>
    <t>790</t>
  </si>
  <si>
    <t>Ostatní práce a dodávky</t>
  </si>
  <si>
    <t>349</t>
  </si>
  <si>
    <t>790999101 SPC 790</t>
  </si>
  <si>
    <t>D+M Bezpečnostní a výstražné zařízení, bezpečnostní a ochranné prvky - Specifikace dle PD</t>
  </si>
  <si>
    <t>698</t>
  </si>
  <si>
    <t>790999102 SPC 790</t>
  </si>
  <si>
    <t>D+M Orientační systém - Specifikace dle PD</t>
  </si>
  <si>
    <t>700</t>
  </si>
  <si>
    <t>351</t>
  </si>
  <si>
    <t>790999103 SPC 790</t>
  </si>
  <si>
    <t>D+M Bezpečnostní označení prvního a posledního schodišťového stupně - Specifikace dle PD</t>
  </si>
  <si>
    <t>702</t>
  </si>
  <si>
    <t>" Schodiště do 1.PP " 0,2*2*2</t>
  </si>
  <si>
    <t>" Schodiště v 1.NP - vyrovnávací " 0,2*2*2+0,2*2*2+0,2*2*2</t>
  </si>
  <si>
    <t>" Schodiště z 1.NP do 2.NP " 0,2*2*4</t>
  </si>
  <si>
    <t>" Schodiště z 2.NP do 3.NP " 0,2*2*4</t>
  </si>
  <si>
    <t>" Schodiště z 3.NP do 4.NP " 0,2*2*4</t>
  </si>
  <si>
    <t>" Ocelové schodiště vnitřní " 0,2*2*8</t>
  </si>
  <si>
    <t xml:space="preserve">" Abrazivní samolepící protiskluzná páska fotoluminiscenční - 25×200 mm " </t>
  </si>
  <si>
    <t>790999104 SPC 790</t>
  </si>
  <si>
    <t>Dmt+M Repase stávajících fasádních hodin - Specifikace dle PD</t>
  </si>
  <si>
    <t>704</t>
  </si>
  <si>
    <t>Šetrná demontáž hodin včetně pohonu, přesun na místo repase, vyčištění hodin,oprava poškozených částí,</t>
  </si>
  <si>
    <t xml:space="preserve">  zpětný přesun na místo osazení, zpětná montáž, dopojení elektro, odzkoušení, zprovoznění.</t>
  </si>
  <si>
    <t>353</t>
  </si>
  <si>
    <t>998790202 RTO 790</t>
  </si>
  <si>
    <t>Přesun hmot procentní pro ostatní výrobky v objektech v do 24 m</t>
  </si>
  <si>
    <t>706</t>
  </si>
  <si>
    <t>708</t>
  </si>
  <si>
    <t>" Stavební práce a dodávky spojené s provedením funkčního celku 790 " 5</t>
  </si>
  <si>
    <t>355</t>
  </si>
  <si>
    <t>D+M Osobní výtah, nosnost 630 Kg, počet osob 8, rychlost 1,0 m/s - Specifikace dle PD - V2</t>
  </si>
  <si>
    <t>710</t>
  </si>
  <si>
    <t>Cena obsahuje: zaměření prostoru, zhotovení PD, dodávku výtahu včetně výtahových / kabinových dveří,</t>
  </si>
  <si>
    <t xml:space="preserve"> dopravu výtahu a jeho montáž, potřebné lešení a žebříky, osvětlení šachty, žebřík do prohlubně, prokabelování</t>
  </si>
  <si>
    <t>, bateriový sjezd, zaškolení obsluhy, odzkoušení zařízení, značení bezpečnostního prostoru šachty,</t>
  </si>
  <si>
    <t xml:space="preserve"> stavební práce související s instalací zdvihacího zařízení, montážní háky.</t>
  </si>
  <si>
    <t>Vybavení výtahu : ovládací panel, obložení kabiny nerezovým plechem (dveře, stěny, strop), podlaha</t>
  </si>
  <si>
    <t xml:space="preserve"> z linolea, okopový plech, rozvaděč, ovládací panely na nástupištích, kartový systém, zvonek a telefon, </t>
  </si>
  <si>
    <t xml:space="preserve">polohová a směrová signalizace, tlačítko otevření a zavření dveří, zrcadlo, madlo, hlasový modul, sedátko, </t>
  </si>
  <si>
    <t xml:space="preserve">napojení na EPS a evakuační rozhlas a GSM modul, sign. přetížení apod. </t>
  </si>
  <si>
    <t>" Součástí dodávky je vytápění prostoru kabiny / výtahové šachty. "</t>
  </si>
  <si>
    <t>" V ceně začištění / zapravení dveřních otvorů po instalaci šachetních dveří. " 1</t>
  </si>
  <si>
    <t>33099902 SPC 933</t>
  </si>
  <si>
    <t>D+M Zdvižná plošina, nákladní, nosnost 2000kg, rychlost 0,066 m/s - Specifikace dle PD</t>
  </si>
  <si>
    <t xml:space="preserve">Cena obsahuje: zaměření prostoru, zhotovení PD, dodávku výtahové plošiny, dopravu plošiny a její montáž, </t>
  </si>
  <si>
    <t xml:space="preserve">prokabelování, zaškolení obsluhy, odzkoušení zařízení, stavební práce související s instalací zdvihacího zařízení, </t>
  </si>
  <si>
    <t>montážní háky apod.</t>
  </si>
  <si>
    <t xml:space="preserve">Vybavení plošiny: elektrohydraulický agregát, hydromotor, hydraulický obvod, rozvaděč, </t>
  </si>
  <si>
    <t xml:space="preserve">horní deska plošiny s protisklznou úpravou a v provedení pro možnost přejíždění těžkými břemeny, </t>
  </si>
  <si>
    <t>nůžkový mechanismus v samomazných pouzdrech, dolní rám, zesílený aretační rám, kotvící prvky do ŽB</t>
  </si>
  <si>
    <t xml:space="preserve"> konstrukce, vodící kladky, vodítka, dvoukřídlové dveře s elektromechanickým jištěním, zábradlí. </t>
  </si>
  <si>
    <t>Povrchová úprava polyuretanový lak.</t>
  </si>
  <si>
    <t xml:space="preserve">Bezpečnostní prvky : bezpečnostní poruchový ventil instalovaný přímo v tělese hydromotoru, </t>
  </si>
  <si>
    <t>pohonná jednotka vybavena bezpečnostním pojistným ventilem proti přetížení,</t>
  </si>
  <si>
    <t xml:space="preserve">součástí pohonné jednotky je ventil nouzového vyproštění přepravovaného břemene </t>
  </si>
  <si>
    <t>při výpadku elektrické energie.</t>
  </si>
  <si>
    <t>" Řízení: základní řídící systém, 2x ovládací kazeta, tlačítko TOT-MAN."1</t>
  </si>
  <si>
    <t>357</t>
  </si>
  <si>
    <t>33099903 SPC 933</t>
  </si>
  <si>
    <t>D+M Schodišťová plošina, přepravní deska 1,2x0,9m, nosnost max. 300kg, pojezdová rychlost 0,06-0,12 m/s - Specifikace dle PD</t>
  </si>
  <si>
    <t xml:space="preserve">Cena obsahuje: zaměření prostoru, zhotovení PD, dodávku plošiny, dopravu plošiny a její montáž, </t>
  </si>
  <si>
    <t xml:space="preserve">prokabelování, napojení na elektro, zaškolení obsluhy,  odzkoušení zařízení, stavební práce související s instalací </t>
  </si>
  <si>
    <t>zdvihacího zařízení, montážní materiál apod</t>
  </si>
  <si>
    <t xml:space="preserve">Automatické provedení s ovládáním na plošině a ve stanicích / dálkovým ovladačem. Plošina </t>
  </si>
  <si>
    <t xml:space="preserve">je uzamykatelná proti neoprávněnému použití. Součástí nouzová signalizace, rozvaděč, automatické sklápění </t>
  </si>
  <si>
    <t>přepravní desky, nájezdové můstky, bariérová madla, elektromechanický pohon.</t>
  </si>
  <si>
    <t>" Bezpečnostní prvky, povrchová úprava."1</t>
  </si>
  <si>
    <t>33099904 SPC 933</t>
  </si>
  <si>
    <t>D+M Schodišťová plošina, přepravní deska 1,0x0,8m, nosnost max. 300kg, pojezdová rychlost 0,06-0,12 m/s - Specifikace dle PD</t>
  </si>
  <si>
    <t>716</t>
  </si>
  <si>
    <t>zdvihacího zařízení, montážní materiál apod.</t>
  </si>
  <si>
    <t xml:space="preserve">Automatické provedení s ovládáním na plošině a ve stanicích / dálkovým ovladačem. Plošina je uzamykatelná </t>
  </si>
  <si>
    <t xml:space="preserve">proti neoprávněnému použití. Součástí nouzová signalizace, rozvaděč, automatické sklápění přepravní desky, </t>
  </si>
  <si>
    <t xml:space="preserve">nájezdové můstky, bariérová madla, elektromechanický pohon. </t>
  </si>
  <si>
    <t>359</t>
  </si>
  <si>
    <t>HZS3241 HZS</t>
  </si>
  <si>
    <t>Hodinová zúčtovací sazba montér výtahář</t>
  </si>
  <si>
    <t>718</t>
  </si>
  <si>
    <t>"Stavební práce a dodávky spojené s provedením funkčního celku M-33." 15</t>
  </si>
  <si>
    <t>43-M</t>
  </si>
  <si>
    <t xml:space="preserve">Montáže ocelových konstrukcí </t>
  </si>
  <si>
    <t>43099901 SPC 943</t>
  </si>
  <si>
    <t>D+M Ocelová konstrukce venkovního schodiště včetně nátěru a povchové úpravy - Specifikace dle PD</t>
  </si>
  <si>
    <t>kg</t>
  </si>
  <si>
    <t>720</t>
  </si>
  <si>
    <t>" Ocelová konstrukce schodiště včetně zábradlí."6800</t>
  </si>
  <si>
    <t xml:space="preserve">Cena obsahuje také kotvení ocelových konstrukcí pomocí navrtání, kotev, ocelových kotevních desek, </t>
  </si>
  <si>
    <t xml:space="preserve">patních a roznášecích plechů, podlití cementovou maltou a chemického zakotvení. Nové prvky budou ke </t>
  </si>
  <si>
    <t>stávajícím přivařeny nosnými svary. Kotvení přes zdivo bude schováno pod omítku. Uzavřené profily</t>
  </si>
  <si>
    <t xml:space="preserve"> zavíčkovat a uzavřít těsnícím svarem / vytvořit odtokový otvor."</t>
  </si>
  <si>
    <t xml:space="preserve">Ocelová konstrukce výrobní skupiny EXC2 dle ČSN EN 1090, nosné ocelové prvky dle </t>
  </si>
  <si>
    <t>ČSN EN 10025+A1 z oceli S235.</t>
  </si>
  <si>
    <t xml:space="preserve">Vnější ocelové konstrukce otrýskány na stupeň Sa 2,5, povrchová úprava zákadním syntetickým nátěrem v min. </t>
  </si>
  <si>
    <t>tloušťce 80 µm a vrhním nátěrem v celkové min. tloušťce 160 µm v odstínu dle architekta.</t>
  </si>
  <si>
    <t xml:space="preserve">Cena včetně opravy nátěru po montážních svarech, veškerý spojovací materiál z pozinkované oceli nebo </t>
  </si>
  <si>
    <t xml:space="preserve">opatřen antikorózní úpravou </t>
  </si>
  <si>
    <t>361</t>
  </si>
  <si>
    <t>43099902 SPC 943</t>
  </si>
  <si>
    <t>D+M Doměření, očištění a příprava stávající ocelové konstrukce schodiště - Specifikace dle PD</t>
  </si>
  <si>
    <t>" Všechny prvky stávajícího schodiště před výrobou doměřit na stavbě."1</t>
  </si>
  <si>
    <t>" - Očištění stávajících ocelových prvků, kontrola stavu, nový ochranný nátěr."</t>
  </si>
  <si>
    <t>" - Demontáž stávajících poškozených prvků případné zesílení degradovaných prvků."</t>
  </si>
  <si>
    <t>43099903 SPC 943</t>
  </si>
  <si>
    <t>D+M Pororošt SP330-15/76-3 včetně povrchové úpravy - Specifikace dle PD</t>
  </si>
  <si>
    <t>724</t>
  </si>
  <si>
    <t>" Cena včetně pozinkované úpravy, šroubů a kotvících prvků pro napojení na ocelovou konstrukci. "</t>
  </si>
  <si>
    <t>" Pororošty opatřeny protiskluznou hranou a olemováním. "</t>
  </si>
  <si>
    <t>" Venkovní schodiště. " 39,6*1,2</t>
  </si>
  <si>
    <t>363</t>
  </si>
  <si>
    <t>43099904 SPC 943</t>
  </si>
  <si>
    <t>D+M Tahokov - oko 200x80, tl. plechu 2,0mm včetně povrchové úpravy - Specifikace dle PD</t>
  </si>
  <si>
    <t>726</t>
  </si>
  <si>
    <t>" Tahokov lemován rastrovými plechy PL6 a úhelníky. Propustnost min. 52%, plastičnost 32mm. "</t>
  </si>
  <si>
    <t>" Venkovní schodiště. " 145,0*1,2</t>
  </si>
  <si>
    <t>430999101 SPC 943</t>
  </si>
  <si>
    <t>D+M Ocelová konstrukce vnitřního schodiště včetně nátěru a povchové úpravy, součástí valenky z plechu - Specifikace dle PD</t>
  </si>
  <si>
    <t>728</t>
  </si>
  <si>
    <t>" Ocelová konstrukce schodiště včetně schodišťových stupňů - valenky tl. 5,0mm."2950</t>
  </si>
  <si>
    <t>Cena obsahuje také kotvení ocelových konstrukcí pomocí navrtání, kotev, ocelových kotevních desek</t>
  </si>
  <si>
    <t>, patních a roznášecích plechů, podlití cemenotovu maltou a chemického zakotvení.</t>
  </si>
  <si>
    <t>" Stávající a nový nosník u zesíleného stropu svařen přerušovaným svarem."</t>
  </si>
  <si>
    <t>Vnitřní ocelové konstrukce otrýskány na stupeň Sa 2,5, povrchová úprava zákadním syntetickým nátěrem</t>
  </si>
  <si>
    <t xml:space="preserve"> v min. tloušťce 60 µm a vrhním nátěrem v celkové min. tloušťce 100 µm v odstínu dle architekta.</t>
  </si>
  <si>
    <t>Cena včetně opravy nátěru po montážních svarech, veškerý spojovací materiál z pozinkované oceli</t>
  </si>
  <si>
    <t xml:space="preserve"> nebo opatřen antikorózní úpravou</t>
  </si>
  <si>
    <t>365</t>
  </si>
  <si>
    <t>430999201 SPC 943</t>
  </si>
  <si>
    <t>D+M Ocelová konstrukce vnitřních VZT plošin včetně nátěru a povchové úpravy - Specifikace dle PD</t>
  </si>
  <si>
    <t>730</t>
  </si>
  <si>
    <t>" Ocelová konstrukce plošin 4.NP." 1100,0*6+1150,0</t>
  </si>
  <si>
    <t>Cena obsahuje také kotvení ocelových konstrukcí pomocí navrtání, kotev, ocelových kotevních desek,</t>
  </si>
  <si>
    <t xml:space="preserve"> patních a roznášecích plechů, podlití cemenotovu maltou a chemického zakotvení.</t>
  </si>
  <si>
    <t xml:space="preserve">Vnitřní ocelové konstrukce otrýskány na stupeň Sa 2,5, povrchová úprava zákadním syntetickým nátěrem </t>
  </si>
  <si>
    <t>v min. tloušťce 80 µm.</t>
  </si>
  <si>
    <t xml:space="preserve">Cena včetně opravy nátěru po montážních svarech, veškerý spojovací materiál z pozinkované oceli </t>
  </si>
  <si>
    <t xml:space="preserve">nebo opatřen antikorózní úpravou </t>
  </si>
  <si>
    <t>430999202 SPC 943</t>
  </si>
  <si>
    <t>D+M Pororošt SP340-34/38-3 včetně povrchové úpravy - Specifikace dle PD</t>
  </si>
  <si>
    <t>732</t>
  </si>
  <si>
    <t>" Ocelová konstrukce plošin 4.NP." (5,0*6+5,5)*1,2</t>
  </si>
  <si>
    <t>367</t>
  </si>
  <si>
    <t>430999203 SPC 943</t>
  </si>
  <si>
    <t>D+M Zábradlí VZT plošin - Specifikace dle PD</t>
  </si>
  <si>
    <t>734</t>
  </si>
  <si>
    <t>" Vnitřní ocelové konstrukce otrýskány na stupeň Sa 2,5, povrchová úprava zákadním syntetickým nátěrem"</t>
  </si>
  <si>
    <t xml:space="preserve"> "v min. tloušťce 80 µm."</t>
  </si>
  <si>
    <t>" Zábradlí trubkové TR45x2,9, dvoumadlové, výška 900mm, sloupky po max. 1,5m, kotvení šroubové"</t>
  </si>
  <si>
    <t xml:space="preserve"> "přes plech tl. 8,0mm a 2 kusů šroubů M12. "</t>
  </si>
  <si>
    <t>" Ocelová konstrukce plošin 4.NP." 3,205*6+3,405+1,3*2*7</t>
  </si>
  <si>
    <t>430999301 SPC 943</t>
  </si>
  <si>
    <t>D+M Sanace válcovaných ocelových nosníků - Specifikace dle PD</t>
  </si>
  <si>
    <t>736</t>
  </si>
  <si>
    <t xml:space="preserve">" Očištění nosníků, odstranění zbytků betonu, odstranění starého nátěru, základní nátěr + nátěr 1x" </t>
  </si>
  <si>
    <t>"základním syntetickým nátěrem v min. tl. 80 µm. "</t>
  </si>
  <si>
    <t>" Strop nad 1.NP - ponechané nosníky bouraného stropu" 74,0*1,1</t>
  </si>
  <si>
    <t>" Strop nad 1.PP - nosníky v klenbách " (101,0+57,0)*1,1</t>
  </si>
  <si>
    <t>369</t>
  </si>
  <si>
    <t>HZS3121 HZS</t>
  </si>
  <si>
    <t>Hodinová zúčtovací sazba montér ocelových konstrukcí</t>
  </si>
  <si>
    <t>738</t>
  </si>
  <si>
    <t>"Stavební práce a dodávky spojené s provedením funkčního celku M-43." 10</t>
  </si>
  <si>
    <t>Objekt3 - SO D.1.1.c.01.Výpis dveří</t>
  </si>
  <si>
    <t>766 766999101 SPC</t>
  </si>
  <si>
    <t>D+M Fasádní dřevěné dveře 2100x2000mm, s nadsvětlíkem, celkový rozměr otvoru 2300x3600mm - Specifikace ve výpisu dveří - CH-DF01</t>
  </si>
  <si>
    <t>" 1. NP " 1,00</t>
  </si>
  <si>
    <t>" Dveře včetně příslušenství dle PD. "</t>
  </si>
  <si>
    <t>766 766999102 SPC</t>
  </si>
  <si>
    <t>D+M Fasádní dřevěné dveře 1600x2150mm, s nadsvětlíkem, celkový rozměr otvoru 1750x5050mm - Specifikace ve výpisu dveří - CH-DF02</t>
  </si>
  <si>
    <t>766 766999103 SPC</t>
  </si>
  <si>
    <t>D+M Fasádní dřevěné dveře 1600x2000mm, s nadsvětlíkem, celkový rozměr otvoru 1750x5050mm - Specifikace ve výpisu dveří - CH-DF03</t>
  </si>
  <si>
    <t>766 766999104 SPC</t>
  </si>
  <si>
    <t>D+M Fasádní dřevěné dveře 1600x2500mm, s nadsvětlíkem, celkový rozměr otvoru 1700x3400mm - Specifikace ve výpisu dveří - CH-DF04</t>
  </si>
  <si>
    <t>766 766999105 SPC</t>
  </si>
  <si>
    <t>D+M Fasádní dřevěné dveře 1100x2100mm, celkový rozměr otvoru 1300x2200mm - Specifikace ve výpisu dveří - CH-DF05</t>
  </si>
  <si>
    <t>766 766999106 SPC</t>
  </si>
  <si>
    <t>D+M Fasádní dřevěné dveře 900+600x2100mm, s nadsvětlíkem, celkový rozměr otvoru 2500x3300mm - Specifikace ve výpisu dveří - CH-DF06</t>
  </si>
  <si>
    <t>766 766999106 SPC.1</t>
  </si>
  <si>
    <t>D+M Fasádní dřevěné dveře 900x2300mm, s bočním světlíkem, celkový rozměr otvoru 1500x2400mm - Specifikace ve výpisu dveří - CH-DF07</t>
  </si>
  <si>
    <t>766 766999201 SPC</t>
  </si>
  <si>
    <t>D+M Fasádní hliníkové dveře 900+300x2100mm, s bočním světlíkem, celkový rozměr otvoru 1400x2200mm - Specifikace ve výpisu dveří - CH-DF08</t>
  </si>
  <si>
    <t>766 766999202 SPC</t>
  </si>
  <si>
    <t>D+M Fasádní hliníkové dveře 900x2100mm, celkový rozměr otvoru 1100x2200mm, PO EW 30 DP1-C - Specifikace ve výpisu dveří - CH-DF09</t>
  </si>
  <si>
    <t>" 2. NP " 1,00</t>
  </si>
  <si>
    <t>766 766999203 SPC</t>
  </si>
  <si>
    <t>D+M Fasádní hliníkové dveře 900x2100mm, celkový rozměr otvoru 1100x2200mm, PO EW 30 DP1-C - Specifikace ve výpisu dveří - CH-DF10</t>
  </si>
  <si>
    <t>" 3. NP " 1,00</t>
  </si>
  <si>
    <t>766 766999301 SPC</t>
  </si>
  <si>
    <t>D+M Interiérové hliníkové dveře 900+650x2200mm, s bočním světlíkem a s nadsvětlíkem, celkový rozměr otvoru 1700x3550mm - Specifikace ve výpisu dveří - CH-DH01</t>
  </si>
  <si>
    <t>766 766999302 SPC</t>
  </si>
  <si>
    <t>D+M Interiérové hliníkové dveře 900x2200mm, s bočním světlíkem a s nadsvětlíkem, celkový rozměr otvoru 1350x2600mm, PO EI 30 DP1-C-S - Specifikace ve výpisu dveří - CH-DH02</t>
  </si>
  <si>
    <t>766 766999303 SPC</t>
  </si>
  <si>
    <t>D+M Interiérové hliníkové dveře 900+650x2200mm, s bočním světlíkem a s nadsvětlíkem, celkový rozměr otvoru 1700x3550mm - Specifikace ve výpisu dveří - CH-DH03</t>
  </si>
  <si>
    <t>766 766999304 SPC</t>
  </si>
  <si>
    <t>D+M Interiérové hliníkové dveře 900+500x2200mm, s bočními světlíky a s nadsvětlíkem, celkový rozměr otvoru 2300x4250mm, PO EI 30 DP1-C-S-KOO - Specifikace ve výpisu dveří - CH-DH04</t>
  </si>
  <si>
    <t>766 766999305 SPC</t>
  </si>
  <si>
    <t>D+M Interiérové hliníkové dveře 900+400x2200mm, s bočními světlíky a s nadsvětlíkem, celkový rozměr otvoru 2050x3300mm - Specifikace ve výpisu dveří - CH-DH05</t>
  </si>
  <si>
    <t>766 766999306 SPC</t>
  </si>
  <si>
    <t>D+M Interiérové hliníkové dveře 900+650x2200mm, s bočním světlíkem a s nadsvětlíkem, celkový rozměr otvoru 1700x3300mm - Specifikace ve výpisu dveří - CH-DH06</t>
  </si>
  <si>
    <t>766 766999307 SPC</t>
  </si>
  <si>
    <t>D+M Interiérové hliníkové dveře 900+400x2200mm, s bočními světlíky a s nadsvětlíkem, celkový rozměr otvoru 2300x3300mm - Specifikace ve výpisu dveří - CH-DH07</t>
  </si>
  <si>
    <t>766 766999308 SPC</t>
  </si>
  <si>
    <t>D+M Interiérové hliníkové dveře 900+650x2200mm, s bočním světlíkem, celkový rozměr otvoru 1700x2275mm - Specifikace ve výpisu dveří - CH-DH08</t>
  </si>
  <si>
    <t>766 766999309 SPC</t>
  </si>
  <si>
    <t>D+M Interiérové hliníkové dveře 900+650x2200mm, s bočním světlíkem, celkový rozměr otvoru 1700x2275mm - Specifikace ve výpisu dveří - CH-DH09</t>
  </si>
  <si>
    <t>766 766999310 SPC</t>
  </si>
  <si>
    <t>D+M Interiérové hliníkové automatické dveře 1500x2200mm, s bočními světlíky a s nadsvětlíkem, celkový rozměr otvoru 3580x3400mm, PO EI 30 DP1-C / EI 45 DP1 - Specifikace ve výpisu dveří - CH-DH10</t>
  </si>
  <si>
    <t>766 766999311 SPC</t>
  </si>
  <si>
    <t>D+M Interiérové hliníkové dveře 900x2100mm, s bočním světlíkem a s nadsvětlíkem, celkový rozměr otvoru 1300x2500mm, PO EI 30 DP1-C-S - Specifikace ve výpisu dveří - CH-DH11</t>
  </si>
  <si>
    <t>766 766999312 SPC</t>
  </si>
  <si>
    <t>D+M Interiérové hliníkové dveře 900+500x2200mm, s bočními světlíky a s nadsvětlíkem, celkový rozměr otvoru 2530x4200mm, PO EI 30 DP1-C-S-KOO - Specifikace ve výpisu dveří - CH-DH12</t>
  </si>
  <si>
    <t>766 766999313 SPC</t>
  </si>
  <si>
    <t>D+M Interiérové hliníkové automatické dveře 1500x2200mm, s bočními světlíky a s nadsvětlíkem, celkový rozměr otvoru 3580x3200mm, PO EI 30 DP1-C / EI 45 DP1 - Specifikace ve výpisu dveří - CH-DH13</t>
  </si>
  <si>
    <t>766 766999314 SPC</t>
  </si>
  <si>
    <t>D+M Interiérové hliníkové dveře 900x2100mm, s bočním světlíkem a s nadsvětlíkem, celkový rozměr otvoru 1300x2500mm, PO EI 30 DP1-C-S - Specifikace ve výpisu dveří - CH-DH14</t>
  </si>
  <si>
    <t>766 766999315 SPC</t>
  </si>
  <si>
    <t>D+M Interiérové hliníkové dveře 900+500x2100mm, s bočními světlíky a s nadsvětlíkem, celkový rozměr otvoru 2530x3350mm, PO EI 30 DP1-C-S-KOO - Specifikace ve výpisu dveří - CH-DH15</t>
  </si>
  <si>
    <t>766 766999401 SPC</t>
  </si>
  <si>
    <t>D+M Interiérové dřevěné dveře - kopie původních - 900x1970mm, celkový rozměr otvoru 950x2100mm - Specifikace ve výpisu dveří - CH-R101</t>
  </si>
  <si>
    <t>766 766999402 SPC</t>
  </si>
  <si>
    <t>D+M Interiérové dřevěné dveře - kopie původních - 1250x2500mm, celkový rozměr otvoru 1300x2550mm - Specifikace ve výpisu dveří - CH-R102</t>
  </si>
  <si>
    <t>766 766999501 SPC</t>
  </si>
  <si>
    <t>D+M Interiérové ocelové dveře - 1000x1970mm, celkový rozměr otvoru 1100x2020mm - Specifikace ve výpisu dveří - CH-D001</t>
  </si>
  <si>
    <t>" 1. PP " 1,00</t>
  </si>
  <si>
    <t>766 766999502 SPC</t>
  </si>
  <si>
    <t>D+M Interiérové ocelové dveře - 1000x1970mm, celkový rozměr otvoru 1100x2020mm - Specifikace ve výpisu dveří - CH-D002</t>
  </si>
  <si>
    <t>766 766999503 SPC</t>
  </si>
  <si>
    <t>D+M Interiérové ocelové dveře - 1000x1970mm, celkový rozměr otvoru 1100x2020mm - Specifikace ve výpisu dveří - CH-D003</t>
  </si>
  <si>
    <t>766 766999504 SPC</t>
  </si>
  <si>
    <t>D+M Interiérové ocelové dveře - 800x1970mm, celkový rozměr otvoru 900x2020mm - Specifikace ve výpisu dveří - CH-D004</t>
  </si>
  <si>
    <t>766 766999505 SPC</t>
  </si>
  <si>
    <t>D+M Interiérové ocelové dveře - 800x1970mm, celkový rozměr otvoru 900x2020mm - Specifikace ve výpisu dveří - CH-D005</t>
  </si>
  <si>
    <t>766 766999506 SPC</t>
  </si>
  <si>
    <t>D+M Interiérové ocelové dveře - 800x1970mm, celkový rozměr otvoru 900x2020mm - Specifikace ve výpisu dveří - CH-D006</t>
  </si>
  <si>
    <t>766 766999507 SPC</t>
  </si>
  <si>
    <t>D+M Interiérové ocelové dveře - 900x1970mm, celkový rozměr otvoru 1000x2020mm - Specifikace ve výpisu dveří - CH-D007</t>
  </si>
  <si>
    <t>766 766999508 SPC</t>
  </si>
  <si>
    <t>D+M Interiérové ocelové dveře - 900x1970mm, celkový rozměr otvoru 1000x2020mm - Specifikace ve výpisu dveří - CH-D008</t>
  </si>
  <si>
    <t>766 766999509 SPC</t>
  </si>
  <si>
    <t>D+M Interiérové ocelové dveře - 900x1970mm, celkový rozměr otvoru 1000x2020mm - Specifikace ve výpisu dveří - CH-D009</t>
  </si>
  <si>
    <t>766 766999510 SPC</t>
  </si>
  <si>
    <t>D+M Interiérové ocelové dveře - 900x1970mm, celkový rozměr otvoru 1000x2020mm, PO EI 30 DP3-C-S - Specifikace ve výpisu dveří - CH-D010</t>
  </si>
  <si>
    <t>766 766999511 SPC</t>
  </si>
  <si>
    <t>D+M Interiérové ocelové dveře - 900x1970mm, celkový rozměr otvoru 1000x2020mm, PO EI 30 DP3-C-S - Specifikace ve výpisu dveří - CH-D011</t>
  </si>
  <si>
    <t>766 766999512 SPC</t>
  </si>
  <si>
    <t>D+M Interiérové dřevěné dveře - 700x1970mm, celkový rozměr otvoru 800x2020mm - Specifikace ve výpisu dveří - CH-D012</t>
  </si>
  <si>
    <t>766 766999513 SPC</t>
  </si>
  <si>
    <t>D+M Interiérové ocelové dveře - 900x1970mm, celkový rozměr otvoru 1000x2020mm, PO EI 30 DP3-C-S - Specifikace ve výpisu dveří - CH-D013</t>
  </si>
  <si>
    <t>766 766999514 SPC</t>
  </si>
  <si>
    <t>D+M Interiérové ocelové dveře - 900x1970mm, celkový rozměr otvoru 1000x2020mm - Specifikace ve výpisu dveří - CH-D014</t>
  </si>
  <si>
    <t>766 766999515 SPC</t>
  </si>
  <si>
    <t>D+M Interiérové ocelové dveře - 900x1970mm, celkový rozměr otvoru 1000x2020mm - Specifikace ve výpisu dveří - CH-D015</t>
  </si>
  <si>
    <t>766 766999516 SPC</t>
  </si>
  <si>
    <t>D+M Interiérové ocelové dveře - 900x1600mm, celkový rozměr otvoru 1000x1650mm - Specifikace ve výpisu dveří - CH-D016</t>
  </si>
  <si>
    <t>766 766999517 SPC</t>
  </si>
  <si>
    <t>D+M Interiérové dřevěné dveře - 900x1970mm, celkový rozměr otvoru 1000x2020mm - Specifikace ve výpisu dveří - CH-D101</t>
  </si>
  <si>
    <t>766 766999518 SPC</t>
  </si>
  <si>
    <t>D+M Interiérové dřevěné dveře - 800x1970mm, celkový rozměr otvoru 900x2020mm - Specifikace ve výpisu dveří - CH-D102</t>
  </si>
  <si>
    <t>766 766999519 SPC</t>
  </si>
  <si>
    <t>D+M Interiérové dřevěné dveře - 800x1970mm, celkový rozměr otvoru 900x2020mm - Specifikace ve výpisu dveří - CH-D103</t>
  </si>
  <si>
    <t>766 766999520 SPC</t>
  </si>
  <si>
    <t>D+M Interiérové dřevěné dveře - 900x1970mm, celkový rozměr otvoru 1000x2020mm - Specifikace ve výpisu dveří - CH-D104</t>
  </si>
  <si>
    <t>766 766999521 SPC</t>
  </si>
  <si>
    <t>D+M Interiérové dřevěné dveře - 900x1970mm, celkový rozměr otvoru 1000x2020mm - Specifikace ve výpisu dveří - CH-D105</t>
  </si>
  <si>
    <t>" 1. NP " 1,00"</t>
  </si>
  <si>
    <t>766 766999522 SPC</t>
  </si>
  <si>
    <t>D+M Interiérové dřevěné dveře - 900x1970mm, celkový rozměr otvoru 1000x2020mm - Specifikace ve výpisu dveří - CH-D106</t>
  </si>
  <si>
    <t>766 766999523 SPC</t>
  </si>
  <si>
    <t>D+M Interiérové dřevěné dveře - 900x1970mm, celkový rozměr otvoru 1000x2020mm - Specifikace ve výpisu dveří - CH-D107</t>
  </si>
  <si>
    <t>766 766999524 SPC</t>
  </si>
  <si>
    <t>D+M Interiérové dřevěné dveře - 900x1970mm, celkový rozměr otvoru 1000x2020mm - Specifikace ve výpisu dveří - CH-D108</t>
  </si>
  <si>
    <t>766 766999525 SPC</t>
  </si>
  <si>
    <t>D+M Interiérové dřevěné dveře - 900x1970mm, celkový rozměr otvoru 1000x2020mm - Specifikace ve výpisu dveří - CH-D109</t>
  </si>
  <si>
    <t>766 766999526 SPC</t>
  </si>
  <si>
    <t>D+M Interiérové dřevěné dveře - 900x1970mm, celkový rozměr otvoru 1000x2020mm - Specifikace ve výpisu dveří - CH-D110</t>
  </si>
  <si>
    <t>766 766999527 SPC</t>
  </si>
  <si>
    <t>D+M Interiérové dřevěné dveře - 900x1970mm, celkový rozměr otvoru 1000x2020mm - Specifikace ve výpisu dveří - CH-D111</t>
  </si>
  <si>
    <t>766 766999528 SPC</t>
  </si>
  <si>
    <t>D+M Interiérové dřevěné dveře - 900x1970mm, celkový rozměr otvoru 1000x2020mm - Specifikace ve výpisu dveří - CH-D112</t>
  </si>
  <si>
    <t>766 766999529 SPC</t>
  </si>
  <si>
    <t>D+M Interiérové dřevěné dveře - 900x1970mm, celkový rozměr otvoru 1000x2020mm - Specifikace ve výpisu dveří - CH-D113</t>
  </si>
  <si>
    <t>766 766999530 SPC</t>
  </si>
  <si>
    <t>D+M Interiérové dřevěné dveře - 900x1970mm, celkový rozměr otvoru 1000x2020mm - Specifikace ve výpisu dveří - CH-D114</t>
  </si>
  <si>
    <t>766 766999531 SPC</t>
  </si>
  <si>
    <t>D+M Interiérové dřevěné dveře - 800x1970mm, celkový rozměr otvoru 900x2020mm - Specifikace ve výpisu dveří - CH-D115</t>
  </si>
  <si>
    <t>766 766999532 SPC</t>
  </si>
  <si>
    <t>D+M Interiérové dřevěné dveře - 700x1970mm, celkový rozměr otvoru 800x2020mm - Specifikace ve výpisu dveří - CH-D116</t>
  </si>
  <si>
    <t>766 766999533 SPC</t>
  </si>
  <si>
    <t>D+M Interiérové dřevěné dveře - 800x1970mm, celkový rozměr otvoru 900x2020mm - Specifikace ve výpisu dveří - CH-D117</t>
  </si>
  <si>
    <t>766 766999534 SPC</t>
  </si>
  <si>
    <t>D+M Interiérové dřevěné dveře - 900x1970mm, celkový rozměr otvoru 1000x2020mm - Specifikace ve výpisu dveří - CH-D118</t>
  </si>
  <si>
    <t>766 766999535 SPC</t>
  </si>
  <si>
    <t>D+M Interiérové dřevěné dveře - 800x1970mm, celkový rozměr otvoru 900x2020mm - Specifikace ve výpisu dveří - CH-D119</t>
  </si>
  <si>
    <t>766 766999536 SPC</t>
  </si>
  <si>
    <t>D+M Interiérové dřevěné dveře - 800x1970mm, celkový rozměr otvoru 900x2020mm - Specifikace ve výpisu dveří - CH-D120</t>
  </si>
  <si>
    <t>" 1. NP " 1,0</t>
  </si>
  <si>
    <t>766 766999537 SPC</t>
  </si>
  <si>
    <t>D+M Interiérové dřevěné dveře - 700x1970mm, celkový rozměr otvoru 800x2020mm - Specifikace ve výpisu dveří - CH-D121</t>
  </si>
  <si>
    <t>766 766999538 SPC</t>
  </si>
  <si>
    <t>D+M Interiérové dřevěné dveře - 900x1970mm, celkový rozměr otvoru 1000x2020mm - Specifikace ve výpisu dveří - CH-D122</t>
  </si>
  <si>
    <t>766 766999539 SPC</t>
  </si>
  <si>
    <t>D+M Interiérové dřevěné dveře - 900x1970mm, celkový rozměr otvoru 1000x2020mm - Specifikace ve výpisu dveří - CH-D123</t>
  </si>
  <si>
    <t>" 1. NP "1,00</t>
  </si>
  <si>
    <t>766 766999540 SPC</t>
  </si>
  <si>
    <t>D+M Interiérové dřevěné dveře - 900x1970mm, celkový rozměr otvoru 1000x2020mm - Specifikace ve výpisu dveří - CH-D124</t>
  </si>
  <si>
    <t>766 766999541 SPC</t>
  </si>
  <si>
    <t>D+M Interiérové dřevěné dveře - 900x1970mm, celkový rozměr otvoru 1000x2020mm - Specifikace ve výpisu dveří - CH-D125</t>
  </si>
  <si>
    <t>766 766999542 SPC</t>
  </si>
  <si>
    <t>D+M Interiérové dřevěné dveře - 900x1970mm, celkový rozměr otvoru 1000x2020mm - Specifikace ve výpisu dveří - CH-D126</t>
  </si>
  <si>
    <t>766 766999543 SPC</t>
  </si>
  <si>
    <t>D+M Interiérové dřevěné dveře - 800x1970mm, celkový rozměr otvoru 900x2020mm - Specifikace ve výpisu dveří - CH-D127</t>
  </si>
  <si>
    <t>766 766999544 SPC</t>
  </si>
  <si>
    <t>D+M Interiérové dřevěné dveře - 800x1970mm, celkový rozměr otvoru 900x2020mm - Specifikace ve výpisu dveří - CH-D128</t>
  </si>
  <si>
    <t>766 766999545 SPC</t>
  </si>
  <si>
    <t>D+M Interiérové dřevěné dveře - 800x1970mm, celkový rozměr otvoru 900x2020mm - Specifikace ve výpisu dveří - CH-D129</t>
  </si>
  <si>
    <t>766 766999546 SPC</t>
  </si>
  <si>
    <t>D+M Interiérové dřevěné dveře - 700x1970mm, celkový rozměr otvoru 800x2020mm - Specifikace ve výpisu dveří - CH-D130</t>
  </si>
  <si>
    <t>766 766999547 SPC</t>
  </si>
  <si>
    <t>D+M Interiérové dřevěné dveře - 700x1970mm, celkový rozměr otvoru 800x2020mm - Specifikace ve výpisu dveří - CH-D131</t>
  </si>
  <si>
    <t>766 766999548 SPC</t>
  </si>
  <si>
    <t>D+M Interiérové dřevěné dveře - 800x1970mm, celkový rozměr otvoru 900x2020mm - Specifikace ve výpisu dveří - CH-D132</t>
  </si>
  <si>
    <t>766 766999549 SPC</t>
  </si>
  <si>
    <t>D+M Interiérové dřevěné dveře - 800x1970mm, celkový rozměr otvoru 900x2020mm - Specifikace ve výpisu dveří - CH-D133</t>
  </si>
  <si>
    <t>766 766999550 SPC</t>
  </si>
  <si>
    <t>D+M Interiérové dřevěné dveře - 900x1970mm, celkový rozměr otvoru 1000x2020mm - Specifikace ve výpisu dveří - CH-D134</t>
  </si>
  <si>
    <t>766 766999551 SPC</t>
  </si>
  <si>
    <t>D+M Interiérové dřevěné dveře - 1000x2250mm, celkový rozměr otvoru 1100x2300mm - Specifikace ve výpisu dveří - CH-D135</t>
  </si>
  <si>
    <t>766 766999552 SPC</t>
  </si>
  <si>
    <t>D+M Interiérové dřevěné dveře - 900x1970mm, celkový rozměr otvoru 1000x2020mm - Specifikace ve výpisu dveří - CH-D136</t>
  </si>
  <si>
    <t>766 766999553 SPC</t>
  </si>
  <si>
    <t>D+M Interiérové dřevěné dveře - 700x1970mm, celkový rozměr otvoru 800x2020mm - Specifikace ve výpisu dveří - CH-D137</t>
  </si>
  <si>
    <t>766 766999554 SPC</t>
  </si>
  <si>
    <t>D+M Interiérové dřevěné dveře - 700x1970mm, celkový rozměr otvoru 800x2020mm - Specifikace ve výpisu dveří - CH-D138</t>
  </si>
  <si>
    <t>766 766999555 SPC</t>
  </si>
  <si>
    <t>D+M Interiérové dřevěné dveře - 700x1970mm, celkový rozměr otvoru 800x2020mm - Specifikace ve výpisu dveří - CH-D139</t>
  </si>
  <si>
    <t>766 766999556 SPC</t>
  </si>
  <si>
    <t>D+M Interiérové dřevěné posuvné dveře - 900x1970mm, celkový rozměr otvoru 1945x2060mm - Specifikace ve výpisu dveří - CH-D140</t>
  </si>
  <si>
    <t>766 766999557 SPC</t>
  </si>
  <si>
    <t>D+M Interiérové dřevěné dveře - 900x1970mm, celkový rozměr otvoru 1000x2020mm - Specifikace ve výpisu dveří - CH-D141</t>
  </si>
  <si>
    <t>766 766999558 SPC</t>
  </si>
  <si>
    <t>D+M Interiérové dřevěné dveře - 700x1970mm, celkový rozměr otvoru 800x2020mm - Specifikace ve výpisu dveří - CH-D142</t>
  </si>
  <si>
    <t>766 766999559 SPC</t>
  </si>
  <si>
    <t>D+M Interiérové dřevěné dveře - 700x1970mm, celkový rozměr otvoru 800x2020mm - Specifikace ve výpisu dveří - CH-D143</t>
  </si>
  <si>
    <t>766 766999560 SPC</t>
  </si>
  <si>
    <t>D+M Interiérové dřevěné dveře - 700x1970mm, celkový rozměr otvoru 800x2020mm - Specifikace ve výpisu dveří - CH-D144</t>
  </si>
  <si>
    <t>766 766999561 SPC</t>
  </si>
  <si>
    <t>D+M Interiérové dřevěné dveře - 900x1970mm, celkový rozměr otvoru 1000x2020mm - Specifikace ve výpisu dveří - CH-D145</t>
  </si>
  <si>
    <t>766 766999562 SPC</t>
  </si>
  <si>
    <t>D+M Interiérové dřevěné dveře - 900x1970mm, celkový rozměr otvoru 1000x2020mm - Specifikace ve výpisu dveří - CH-D146</t>
  </si>
  <si>
    <t>766 766999563 SPC</t>
  </si>
  <si>
    <t>D+M Interiérové dřevěné dveře - 900x1970mm, celkový rozměr otvoru 1000x2020mm - Specifikace ve výpisu dveří - CH-D147</t>
  </si>
  <si>
    <t>766 766999564 SPC</t>
  </si>
  <si>
    <t>D+M Interiérové dřevěné dveře - 900x1970mm, celkový rozměr otvoru 1000x2020mm - Specifikace ve výpisu dveří - CH-D148</t>
  </si>
  <si>
    <t>766 766999565 SPC</t>
  </si>
  <si>
    <t>D+M Interiérové dřevěné dveře - 900x1970mm, celkový rozměr otvoru 1000x2020mm - Specifikace ve výpisu dveří - CH-D201</t>
  </si>
  <si>
    <t>766 766999566 SPC</t>
  </si>
  <si>
    <t>D+M Interiérové dřevěné dveře - 900x1970mm, celkový rozměr otvoru 1000x2020mm - Specifikace ve výpisu dveří - CH-D202</t>
  </si>
  <si>
    <t>766 766999567 SPC</t>
  </si>
  <si>
    <t>D+M Interiérové dřevěné dveře - 900x1970mm, celkový rozměr otvoru 1000x2020mm - Specifikace ve výpisu dveří - CH-D203</t>
  </si>
  <si>
    <t>766 766999568 SPC</t>
  </si>
  <si>
    <t>D+M Interiérové dřevěné dveře - 900x1970mm, celkový rozměr otvoru 1000x2020mm - Specifikace ve výpisu dveří - CH-D204</t>
  </si>
  <si>
    <t>766 766999569 SPC</t>
  </si>
  <si>
    <t>D+M Interiérové dřevěné dveře - 900x1970mm, celkový rozměr otvoru 1000x2020mm - Specifikace ve výpisu dveří - CH-D205</t>
  </si>
  <si>
    <t>766 766999570 SPC</t>
  </si>
  <si>
    <t>D+M Interiérové dřevěné dveře - 900x1970mm, celkový rozměr otvoru 1000x2020mm - Specifikace ve výpisu dveří - CH-D206</t>
  </si>
  <si>
    <t>766 766999571 SPC</t>
  </si>
  <si>
    <t>D+M Interiérové dřevěné dveře - 900x1970mm, celkový rozměr otvoru 1000x2020mm - Specifikace ve výpisu dveří - CH-D207</t>
  </si>
  <si>
    <t>766 766999572 SPC</t>
  </si>
  <si>
    <t>D+M Interiérové dřevěné dveře - 900x1970mm, celkový rozměr otvoru 1000x2020mm - Specifikace ve výpisu dveří - CH-D208</t>
  </si>
  <si>
    <t>766 766999573 SPC</t>
  </si>
  <si>
    <t>D+M Interiérové dřevěné dveře - 800x1970mm, celkový rozměr otvoru 900x2020mm - Specifikace ve výpisu dveří - CH-D209</t>
  </si>
  <si>
    <t>766 766999574 SPC</t>
  </si>
  <si>
    <t>D+M Interiérové dřevěné dveře - 800x1970mm, celkový rozměr otvoru 900x2020mm - Specifikace ve výpisu dveří - CH-D210</t>
  </si>
  <si>
    <t>766 766999575 SPC</t>
  </si>
  <si>
    <t>D+M Interiérové dřevěné dveře - 800x1970mm, celkový rozměr otvoru 900x2020mm - Specifikace ve výpisu dveří - CH-D211</t>
  </si>
  <si>
    <t>766 766999576 SPC</t>
  </si>
  <si>
    <t>D+M Interiérové dřevěné dveře - 900x1970mm, celkový rozměr otvoru 1000x2020mm - Specifikace ve výpisu dveří - CH-D212</t>
  </si>
  <si>
    <t>766 766999577 SPC</t>
  </si>
  <si>
    <t>D+M Interiérové dřevěné dveře - 800x1970mm, celkový rozměr otvoru 900x2020mm - Specifikace ve výpisu dveří - CH-D213</t>
  </si>
  <si>
    <t>766 766999578 SPC</t>
  </si>
  <si>
    <t>D+M Interiérové dřevěné dveře - 700x1970mm, celkový rozměr otvoru 800x2020mm - Specifikace ve výpisu dveří - CH-D214</t>
  </si>
  <si>
    <t>766 766999579 SPC</t>
  </si>
  <si>
    <t>D+M Interiérové dřevěné dveře - 800x1970mm, celkový rozměr otvoru 900x2020mm - Specifikace ve výpisu dveří - CH-D215</t>
  </si>
  <si>
    <t>766 766999580 SPC</t>
  </si>
  <si>
    <t>D+M Interiérové dřevěné dveře - 800x1970mm, celkový rozměr otvoru 900x2020mm - Specifikace ve výpisu dveří - CH-D216</t>
  </si>
  <si>
    <t>766 766999581 SPC</t>
  </si>
  <si>
    <t>D+M Interiérové dřevěné dveře - 800x1970mm, celkový rozměr otvoru 900x2020mm - Specifikace ve výpisu dveří - CH-D217</t>
  </si>
  <si>
    <t>766 766999582 SPC</t>
  </si>
  <si>
    <t>D+M Interiérové dřevěné dveře - 700x1970mm, celkový rozměr otvoru 800x2020mm - Specifikace ve výpisu dveří - CH-D218</t>
  </si>
  <si>
    <t>" 2. NP "</t>
  </si>
  <si>
    <t>" Dveře včetně příslušenství dle PD. " 1,00</t>
  </si>
  <si>
    <t>766 766999583 SPC</t>
  </si>
  <si>
    <t>D+M Interiérové dřevěné dveře - 900x1970mm, celkový rozměr otvoru 1000x2020mm - Specifikace ve výpisu dveří - CH-D219</t>
  </si>
  <si>
    <t>766 766999584 SPC</t>
  </si>
  <si>
    <t>D+M Interiérové dřevěné dveře - 900x1970mm, celkový rozměr otvoru 1000x2020mm - Specifikace ve výpisu dveří - CH-D220</t>
  </si>
  <si>
    <t>766 766999585 SPC</t>
  </si>
  <si>
    <t>D+M Interiérové dřevěné dveře - 900x1970mm, celkový rozměr otvoru 1000x2020mm - Specifikace ve výpisu dveří - CH-D221</t>
  </si>
  <si>
    <t>766 766999586 SPC</t>
  </si>
  <si>
    <t>D+M Interiérové dřevěné dveře - 900x1970mm, celkový rozměr otvoru 1000x2020mm - Specifikace ve výpisu dveří - CH-D222</t>
  </si>
  <si>
    <t>766 766999587 SPC</t>
  </si>
  <si>
    <t>D+M Interiérové dřevěné dveře - 900x1970mm, celkový rozměr otvoru 1000x2020mm - Specifikace ve výpisu dveří - CH-D223</t>
  </si>
  <si>
    <t>766 766999588 SPC</t>
  </si>
  <si>
    <t>D+M Interiérové dřevěné dveře - 800x1970mm, celkový rozměr otvoru 900x2020mm - Specifikace ve výpisu dveří - CH-D224</t>
  </si>
  <si>
    <t>766 766999589 SPC</t>
  </si>
  <si>
    <t>D+M Interiérové dřevěné dveře - 900x1970mm, celkový rozměr otvoru 1000x2020mm - Specifikace ve výpisu dveří - CH-D225</t>
  </si>
  <si>
    <t>766 766999590 SPC</t>
  </si>
  <si>
    <t>D+M Interiérové dřevěné dveře - 800x1970mm, celkový rozměr otvoru 900x2020mm - Specifikace ve výpisu dveří - CH-D226</t>
  </si>
  <si>
    <t>766 766999591 SPC</t>
  </si>
  <si>
    <t>D+M Interiérové dřevěné dveře - 800x1970mm, celkový rozměr otvoru 900x2020mm - Specifikace ve výpisu dveří - CH-D227</t>
  </si>
  <si>
    <t>766 766999592 SPC</t>
  </si>
  <si>
    <t>D+M Interiérové dřevěné dveře - 800x1970mm, celkový rozměr otvoru 900x2020mm - Specifikace ve výpisu dveří - CH-D228</t>
  </si>
  <si>
    <t>766 766999593 SPC</t>
  </si>
  <si>
    <t>D+M Interiérové dřevěné dveře - 800x1970mm, celkový rozměr otvoru 900x2020mm - Specifikace ve výpisu dveří - CH-D229</t>
  </si>
  <si>
    <t>766 766999594 SPC</t>
  </si>
  <si>
    <t>D+M Interiérové dřevěné dveře - 800x1970mm, celkový rozměr otvoru 900x2020mm - Specifikace ve výpisu dveří - CH-D230</t>
  </si>
  <si>
    <t>766 766999595 SPC</t>
  </si>
  <si>
    <t>D+M Interiérové dřevěné dveře - 800x1970mm, celkový rozměr otvoru 900x2020mm - Specifikace ve výpisu dveří - CH-D231</t>
  </si>
  <si>
    <t>766 766999596 SPC</t>
  </si>
  <si>
    <t>D+M Interiérové dřevěné dveře - 800x1970mm, celkový rozměr otvoru 900x2020mm - Specifikace ve výpisu dveří - CH-D232</t>
  </si>
  <si>
    <t>766 766999597 SPC</t>
  </si>
  <si>
    <t>D+M Interiérové dřevěné dveře - 800x1970mm, celkový rozměr otvoru 900x2020mm - Specifikace ve výpisu dveří - CH-D233</t>
  </si>
  <si>
    <t>766 766999598 SPC</t>
  </si>
  <si>
    <t>D+M Interiérové dřevěné dveře - 800x1970mm, celkový rozměr otvoru 900x2020mm - Specifikace ve výpisu dveří - CH-D234</t>
  </si>
  <si>
    <t>766 766999599 SPC</t>
  </si>
  <si>
    <t>D+M Interiérové dřevěné dveře - 800x1970mm, celkový rozměr otvoru 900x2020mm - Specifikace ve výpisu dveří - CH-D235</t>
  </si>
  <si>
    <t>766 766999600 SPC</t>
  </si>
  <si>
    <t>D+M Interiérové dřevěné dveře - 900x1970mm, celkový rozměr otvoru 1000x2020mm - Specifikace ve výpisu dveří - CH-D301</t>
  </si>
  <si>
    <t>766 766999601 SPC</t>
  </si>
  <si>
    <t>D+M Interiérové dřevěné dveře - 900x1970mm, celkový rozměr otvoru 1000x2020mm - Specifikace ve výpisu dveří - CH-D302</t>
  </si>
  <si>
    <t>766 766999602 SPC</t>
  </si>
  <si>
    <t>D+M Interiérové dřevěné dveře - 900x1970mm, celkový rozměr otvoru 1000x2020mm - Specifikace ve výpisu dveří - CH-D303</t>
  </si>
  <si>
    <t>766 766999603 SPC</t>
  </si>
  <si>
    <t>D+M Interiérové dřevěné dveře - 900x1970mm, celkový rozměr otvoru 1000x2020mm - Specifikace ve výpisu dveří - CH-D304</t>
  </si>
  <si>
    <t>766 766999604 SPC</t>
  </si>
  <si>
    <t>D+M Interiérové dřevěné dveře - 900x1970mm, celkový rozměr otvoru 1000x2020mm - Specifikace ve výpisu dveří - CH-D305</t>
  </si>
  <si>
    <t>766 766999605 SPC</t>
  </si>
  <si>
    <t>D+M Interiérové dřevěné dveře - 800x1970mm, celkový rozměr otvoru 900x2020mm - Specifikace ve výpisu dveří - CH-D306</t>
  </si>
  <si>
    <t>766 766999606 SPC</t>
  </si>
  <si>
    <t>D+M Interiérové dřevěné dveře - 800x1970mm, celkový rozměr otvoru 900x2020mm - Specifikace ve výpisu dveří - CH-D307</t>
  </si>
  <si>
    <t>766 766999607 SPC</t>
  </si>
  <si>
    <t>D+M Interiérové dřevěné dveře - 800x1970mm, celkový rozměr otvoru 900x2020mm - Specifikace ve výpisu dveří - CH-D308</t>
  </si>
  <si>
    <t>766 766999608 SPC</t>
  </si>
  <si>
    <t>D+M Interiérové dřevěné dveře - 800x1970mm, celkový rozměr otvoru 900x2020mm - Specifikace ve výpisu dveří - CH-D309</t>
  </si>
  <si>
    <t>766 766999609 SPC</t>
  </si>
  <si>
    <t>D+M Interiérové dřevěné dveře - 900x1970mm, celkový rozměr otvoru 1000x2020mm - Specifikace ve výpisu dveří - CH-D310</t>
  </si>
  <si>
    <t>766 766999610 SPC</t>
  </si>
  <si>
    <t>D+M Interiérové dřevěné dveře - 800x1970mm, celkový rozměr otvoru 900x2020mm - Specifikace ve výpisu dveří - CH-D311</t>
  </si>
  <si>
    <t>766 766999611 SPC</t>
  </si>
  <si>
    <t>D+M Interiérové dřevěné dveře - 700x1970mm, celkový rozměr otvoru 800x2020mm - Specifikace ve výpisu dveří - CH-D312</t>
  </si>
  <si>
    <t>766 766999612 SPC</t>
  </si>
  <si>
    <t>D+M Interiérové dřevěné dveře - 800x1970mm, celkový rozměr otvoru 900x2020mm - Specifikace ve výpisu dveří - CH-D313</t>
  </si>
  <si>
    <t>766 766999613 SPC</t>
  </si>
  <si>
    <t>D+M Interiérové dřevěné dveře - 900x1970mm, celkový rozměr otvoru 1000x2020mm - Specifikace ve výpisu dveří - CH-D314</t>
  </si>
  <si>
    <t>766 766999614 SPC</t>
  </si>
  <si>
    <t>D+M Interiérové dřevěné dveře - 800x1970mm, celkový rozměr otvoru 900x2020mm - Specifikace ve výpisu dveří - CH-D315</t>
  </si>
  <si>
    <t>766 766999615 SPC</t>
  </si>
  <si>
    <t>D+M Interiérové dřevěné dveře - 800x1970mm, celkový rozměr otvoru 900x2020mm - Specifikace ve výpisu dveří - CH-D316</t>
  </si>
  <si>
    <t>766 766999616 SPC</t>
  </si>
  <si>
    <t>D+M Interiérové dřevěné dveře - 700x1970mm, celkový rozměr otvoru 800x2020mm - Specifikace ve výpisu dveří - CH-D317</t>
  </si>
  <si>
    <t>766 766999617 SPC</t>
  </si>
  <si>
    <t>D+M Interiérové dřevěné dveře - 900x1970mm, celkový rozměr otvoru 1000x2020mm - Specifikace ve výpisu dveří - CH-D318</t>
  </si>
  <si>
    <t>766 766999618 SPC</t>
  </si>
  <si>
    <t>D+M Interiérové dřevěné dveře - 900x1970mm, celkový rozměr otvoru 1000x2020mm - Specifikace ve výpisu dveří - CH-D319</t>
  </si>
  <si>
    <t>766 766999619 SPC</t>
  </si>
  <si>
    <t>D+M Interiérové dřevěné dveře - 900x1970mm, celkový rozměr otvoru 1000x2020mm - Specifikace ve výpisu dveří - CH-D320</t>
  </si>
  <si>
    <t>766 766999620 SPC</t>
  </si>
  <si>
    <t>D+M Interiérové dřevěné dveře - 900x1970mm, celkový rozměr otvoru 1000x2020mm - Specifikace ve výpisu dveří - CH-D321</t>
  </si>
  <si>
    <t>766 766999621 SPC</t>
  </si>
  <si>
    <t>D+M Interiérové dřevěné dveře - 900x1970mm, celkový rozměr otvoru 1000x2020mm - Specifikace ve výpisu dveří - CH-D322</t>
  </si>
  <si>
    <t>766 766999622 SPC</t>
  </si>
  <si>
    <t>D+M Interiérové dřevěné dveře - 900x1970mm, celkový rozměr otvoru 1000x2020mm - Specifikace ve výpisu dveří - CH-D323</t>
  </si>
  <si>
    <t>766 766999623 SPC</t>
  </si>
  <si>
    <t>D+M Interiérové dřevěné dveře - 900x1970mm, celkový rozměr otvoru 1000x2020mm - Specifikace ve výpisu dveří - CH-D324</t>
  </si>
  <si>
    <t>766 766999624 SPC</t>
  </si>
  <si>
    <t>D+M Interiérové dřevěné dveře - 900x1970mm, celkový rozměr otvoru 1000x2020mm - Specifikace ve výpisu dveří - CH-D325</t>
  </si>
  <si>
    <t>766 766999625 SPC</t>
  </si>
  <si>
    <t>D+M Interiérové dřevěné dveře - 900x1970mm, celkový rozměr otvoru 1000x2020mm - Specifikace ve výpisu dveří - CH-D326</t>
  </si>
  <si>
    <t>766 766999626 SPC</t>
  </si>
  <si>
    <t>D+M Interiérové dřevěné dveře - 800x1970mm, celkový rozměr otvoru 900x2020mm - Specifikace ve výpisu dveří - CH-D327</t>
  </si>
  <si>
    <t>766 766999627 SPC</t>
  </si>
  <si>
    <t>D+M Interiérové dřevěné dveře - 900x1970mm, celkový rozměr otvoru 1000x2020mm - Specifikace ve výpisu dveří - CH-D328</t>
  </si>
  <si>
    <t>766 766999628 SPC</t>
  </si>
  <si>
    <t>D+M Interiérové dřevěné dveře - 800x1970mm, celkový rozměr otvoru 900x2020mm - Specifikace ve výpisu dveří - CH-D329</t>
  </si>
  <si>
    <t>766 766999629 SPC</t>
  </si>
  <si>
    <t>D+M Interiérové dřevěné dveře - 800x1970mm, celkový rozměr otvoru 900x2020mm - Specifikace ve výpisu dveří - CH-D330</t>
  </si>
  <si>
    <t>766 766999630 SPC</t>
  </si>
  <si>
    <t>D+M Interiérové dřevěné dveře - 800x1970mm, celkový rozměr otvoru 900x2020mm - Specifikace ve výpisu dveří - CH-D331</t>
  </si>
  <si>
    <t>766 766999631 SPC</t>
  </si>
  <si>
    <t>D+M Interiérové dřevěné dveře - 800x1970mm, celkový rozměr otvoru 900x2020mm - Specifikace ve výpisu dveří - CH-D332</t>
  </si>
  <si>
    <t>766 766999632 SPC</t>
  </si>
  <si>
    <t>D+M Interiérové dřevěné dveře - 800x1970mm, celkový rozměr otvoru 900x2020mm - Specifikace ve výpisu dveří - CH-D333</t>
  </si>
  <si>
    <t>766 766999633 SPC</t>
  </si>
  <si>
    <t>D+M Interiérové dřevěné dveře - 800x1970mm, celkový rozměr otvoru 900x2020mm - Specifikace ve výpisu dveří - CH-D334</t>
  </si>
  <si>
    <t>766 766999634 SPC</t>
  </si>
  <si>
    <t>D+M Interiérové dřevěné dveře - 800x1970mm, celkový rozměr otvoru 900x2020mm - Specifikace ve výpisu dveří - CH-D335</t>
  </si>
  <si>
    <t>766 766999635 SPC</t>
  </si>
  <si>
    <t>D+M Interiérové dřevěné dveře - 800x1970mm, celkový rozměr otvoru 900x2020mm - Specifikace ve výpisu dveří - CH-D336</t>
  </si>
  <si>
    <t>766 766999636 SPC</t>
  </si>
  <si>
    <t>D+M Interiérové dřevěné dveře - 800x1970mm, celkový rozměr otvoru 900x2020mm - Specifikace ve výpisu dveří - CH-D337</t>
  </si>
  <si>
    <t>766 766999637 SPC</t>
  </si>
  <si>
    <t>D+M Interiérové dřevěné dveře - 800x1970mm, celkový rozměr otvoru 900x2020mm - Specifikace ve výpisu dveří - CH-D338</t>
  </si>
  <si>
    <t>766 766999638 SPC</t>
  </si>
  <si>
    <t>D+M Interiérové dřevěné dveře - 800x1970mm, celkový rozměr otvoru 900x2020mm - Specifikace ve výpisu dveří - CH-D339</t>
  </si>
  <si>
    <t>766 766999639 SPC</t>
  </si>
  <si>
    <t>D+M Interiérové ocelové dveře - 900x1700mm, celkový rozměr otvoru 1000x1750mm, PO EI 30 DP3-C-S - Specifikace ve výpisu dveří - CH-D401</t>
  </si>
  <si>
    <t>" 4. NP " 1,00</t>
  </si>
  <si>
    <t>766 7669992121 SPC</t>
  </si>
  <si>
    <t>D+M Systém generálního klíče - Specifikace dle PD</t>
  </si>
  <si>
    <t>766 998766203</t>
  </si>
  <si>
    <t>HZS HZS2121</t>
  </si>
  <si>
    <t>Objekt4 - SO D.1.1.c.02.Výpis oken</t>
  </si>
  <si>
    <t>766999001 SPC 766</t>
  </si>
  <si>
    <t>D+M Hliníkové okno 1000x700mm - Specifikace ve výpisu oken - CH-O001</t>
  </si>
  <si>
    <t>" 1. PP " 11,00</t>
  </si>
  <si>
    <t>" Okno včetně kování, rozšiřovacího profilu a příslušenství dle PD. "</t>
  </si>
  <si>
    <t>766999002 SPC 766</t>
  </si>
  <si>
    <t>D+M Hliníkové okno 900x550mm - Specifikace ve výpisu oken - CH-O002</t>
  </si>
  <si>
    <t>" 1. PP " 4,00</t>
  </si>
  <si>
    <t>766999003 SPC 766</t>
  </si>
  <si>
    <t>D+M Hliníkové okno 800x450mm - Specifikace ve výpisu oken - CH-O003</t>
  </si>
  <si>
    <t>" Okno včetně vnějšího parapetu, kování a příslušenství dle PD. "</t>
  </si>
  <si>
    <t>766999004 SPC 766</t>
  </si>
  <si>
    <t>D+M Hliníkové okno 1200x600mm - Specifikace ve výpisu oken - CH-O004</t>
  </si>
  <si>
    <t>" Okno včetně vnitřního a vnějšího parapetu, kování, pákového ovladače a příslušenství dle PD. "</t>
  </si>
  <si>
    <t>766999005 SPC 766</t>
  </si>
  <si>
    <t>D+M Hliníkové okno 1200x1600mm, PO EI 30 DP3 - Specifikace ve výpisu oken - CH-O104</t>
  </si>
  <si>
    <t>" Okno včetně vnitřního a vnějšího parapetu, kování a příslušenství dle PD. "</t>
  </si>
  <si>
    <t>7669991001 SPC 766</t>
  </si>
  <si>
    <t>D+M Okno dřevěné, euro profil 1500x2500mm - Specifikace ve výpisu oken - CH-O101</t>
  </si>
  <si>
    <t>" 1. NP " 6,00</t>
  </si>
  <si>
    <t>" Okno včetně vnitřního a vnějšího parapetu, kování, okenní sítě a příslušenství dle PD. "</t>
  </si>
  <si>
    <t>7669991002 SPC 766</t>
  </si>
  <si>
    <t>D+M Okno dřevěné, euro profil 1300x2500mm - Specifikace ve výpisu oken - CH-O102</t>
  </si>
  <si>
    <t>" 1. NP " 5,00</t>
  </si>
  <si>
    <t>7669991003 SPC 766</t>
  </si>
  <si>
    <t>D+M Okno dřevěné, euro profil 1400x2500mm - Specifikace ve výpisu oken - CH-O103</t>
  </si>
  <si>
    <t>" 1. NP " 8,00</t>
  </si>
  <si>
    <t>76699910031 SPC 766</t>
  </si>
  <si>
    <t>D+M Okno dřevěné, euro profil 1400x2500mm, PO EW 30 DP3 - Specifikace ve výpisu oken - CH-O103</t>
  </si>
  <si>
    <t>7669991004 SPC 766</t>
  </si>
  <si>
    <t>D+M Okno dřevěné, euro profil 1200x1600mm - Specifikace ve výpisu oken - CH-O104</t>
  </si>
  <si>
    <t>" 1. NP " 2,00</t>
  </si>
  <si>
    <t>7669991005 SPC 766</t>
  </si>
  <si>
    <t>D+M Okno dřevěné, euro profil 1000x1500mm - Specifikace ve výpisu oken - CH-O105</t>
  </si>
  <si>
    <t>7669991006 SPC 766</t>
  </si>
  <si>
    <t>D+M Okno dřevěné, euro profil 1600x2300mm - Specifikace ve výpisu oken - CH-O106</t>
  </si>
  <si>
    <t>7669991007 SPC 766</t>
  </si>
  <si>
    <t>D+M Okno dřevěné, euro profil 800x2300mm - Specifikace ve výpisu oken - CH-O107</t>
  </si>
  <si>
    <t>" 1. NP " 3,00</t>
  </si>
  <si>
    <t>" Okno včetně vnitřního a vnějšího parapetu, polep křídel, kování a příslušenství dle PD. "</t>
  </si>
  <si>
    <t>7669991008 SPC 766</t>
  </si>
  <si>
    <t>D+M Okno dřevěné, euro profil 1600x2300mm - Specifikace ve výpisu oken - CH-O108</t>
  </si>
  <si>
    <t>7669991009 SPC 766</t>
  </si>
  <si>
    <t>D+M Okno dřevěné, euro profil 1000x1600mm - Specifikace ve výpisu oken - CH-O109</t>
  </si>
  <si>
    <t>7669991010 SPC 766</t>
  </si>
  <si>
    <t>D+M Okno dřevěné, euro profil 750x1500mm - Specifikace ve výpisu oken - CH-O110</t>
  </si>
  <si>
    <t>7669991011 SPC 766</t>
  </si>
  <si>
    <t>D+M Okno dřevěné, euro profil 1500x1500mm - Specifikace ve výpisu oken - CH-O111</t>
  </si>
  <si>
    <t>7669991012 SPC 766</t>
  </si>
  <si>
    <t>D+M Okno dřevěné, euro profil 1500x2400mm - Specifikace ve výpisu oken - CH-O112</t>
  </si>
  <si>
    <t>7669991013 SPC 766</t>
  </si>
  <si>
    <t>D+M Okno dřevěné, euro profil 1500x2500mm - Specifikace ve výpisu oken - CH-O201</t>
  </si>
  <si>
    <t>" 2. NP " 8,00</t>
  </si>
  <si>
    <t>7669991014 SPC 766</t>
  </si>
  <si>
    <t>D+M Okno dřevěné, euro profil 1300x2500mm - Specifikace ve výpisu oken - CH-O202</t>
  </si>
  <si>
    <t>" 2. NP " 4,00</t>
  </si>
  <si>
    <t>7669991015 SPC 766</t>
  </si>
  <si>
    <t>D+M Okno dřevěné, euro profil 1400x2500mm - Specifikace ve výpisu oken - CH-O203</t>
  </si>
  <si>
    <t>" 2. NP " 12,00</t>
  </si>
  <si>
    <t>" Okno včetně vnitřního a vnějšího parapetu, popůrná kovová konstrukce parapetu, větrací mřížka, kování a příslušenství dle PD. "</t>
  </si>
  <si>
    <t>7669991016 SPC 766</t>
  </si>
  <si>
    <t>D+M Okno dřevěné, euro profil 1200x1600mm - Specifikace ve výpisu oken - CH-O204</t>
  </si>
  <si>
    <t>" 2. NP " 3,00</t>
  </si>
  <si>
    <t>7669991017 SPC 766</t>
  </si>
  <si>
    <t>D+M Okno dřevěné, euro profil 1000x1500mm - Specifikace ve výpisu oken - CH-O205</t>
  </si>
  <si>
    <t>" 2. NP " 2,00</t>
  </si>
  <si>
    <t>7669991018 SPC 766</t>
  </si>
  <si>
    <t>D+M Okno dřevěné, euro profil 1600x2300mm - Specifikace ve výpisu oken - CH-O206</t>
  </si>
  <si>
    <t>" 2. NP " 7,00</t>
  </si>
  <si>
    <t>7669991019 SPC 766</t>
  </si>
  <si>
    <t>D+M Okno dřevěné, euro profil 800x2300mm - Specifikace ve výpisu oken - CH-O207</t>
  </si>
  <si>
    <t>" Okno včetně vnitřního a vnějšího parapetu, polep křídlel, kování a příslušenství dle PD. "</t>
  </si>
  <si>
    <t>7669991020 SPC 766</t>
  </si>
  <si>
    <t>D+M Okno dřevěné, euro profil 1600x2300mm - Specifikace ve výpisu oken - CH-O208</t>
  </si>
  <si>
    <t>7669991021 SPC 766</t>
  </si>
  <si>
    <t>D+M Okno dřevěné, euro profil 1000x1550mm - Specifikace ve výpisu oken - CH-O209</t>
  </si>
  <si>
    <t>7669991022 SPC 766</t>
  </si>
  <si>
    <t>D+M Okno dřevěné, euro profil 1600x2500mm - Specifikace ve výpisu oken - CH-O210</t>
  </si>
  <si>
    <t>7669991023 SPC 766</t>
  </si>
  <si>
    <t>D+M Okno dřevěné, euro profil 1500x2400mm - Specifikace ve výpisu oken - CH-O211</t>
  </si>
  <si>
    <t>" 2. NP " 10,00</t>
  </si>
  <si>
    <t>7669991024 SPC 766</t>
  </si>
  <si>
    <t>D+M Okno dřevěné, euro profil 750x2400mm - Specifikace ve výpisu oken - CH-O212</t>
  </si>
  <si>
    <t>7669991025 SPC 766</t>
  </si>
  <si>
    <t>D+M Okno dřevěné, euro profil 1500x2500mm - Specifikace ve výpisu oken - CH-O301</t>
  </si>
  <si>
    <t>" 3. NP " 8,00</t>
  </si>
  <si>
    <t>7669991026 SPC 766</t>
  </si>
  <si>
    <t>D+M Okno dřevěné, euro profil 1300x2500mm - Specifikace ve výpisu oken - CH-O302</t>
  </si>
  <si>
    <t>" 3. NP " 4,00</t>
  </si>
  <si>
    <t>7669991027 SPC 766</t>
  </si>
  <si>
    <t>D+M Okno dřevěné, euro profil 1400x2500mm - Specifikace ve výpisu oken - CH-O303</t>
  </si>
  <si>
    <t>" 3. NP " 12,00</t>
  </si>
  <si>
    <t>7669991028 SPC 766</t>
  </si>
  <si>
    <t>D+M Okno dřevěné, euro profil 1200x1600mm - Specifikace ve výpisu oken - CH-O304</t>
  </si>
  <si>
    <t>" 3. NP " 3,00</t>
  </si>
  <si>
    <t>7669991029 SPC 766</t>
  </si>
  <si>
    <t>D+M Okno dřevěné, euro profil 1000x1500mm - Specifikace ve výpisu oken - CH-O305</t>
  </si>
  <si>
    <t>" 3. NP " 2,00</t>
  </si>
  <si>
    <t>7669991030 SPC 766</t>
  </si>
  <si>
    <t>D+M Okno dřevěné, euro profil 1600x2300mm - Specifikace ve výpisu oken - CH-O306</t>
  </si>
  <si>
    <t>" 3. NP " 7,00</t>
  </si>
  <si>
    <t>7669991031 SPC 766</t>
  </si>
  <si>
    <t>D+M Okno dřevěné, euro profil 800x2300mm - Specifikace ve výpisu oken - CH-O307</t>
  </si>
  <si>
    <t>7669991032 SPC 766</t>
  </si>
  <si>
    <t>D+M Okno dřevěné, euro profil 1600x2300mm - Specifikace ve výpisu oken - CH-O308</t>
  </si>
  <si>
    <t>7669991033 SPC 766</t>
  </si>
  <si>
    <t>D+M Okno dřevěné, euro profil 1000x1550mm - Specifikace ve výpisu oken - CH-O309</t>
  </si>
  <si>
    <t>7669991034 SPC 766</t>
  </si>
  <si>
    <t>D+M Okno dřevěné, euro profil 1600x2500mm - Specifikace ve výpisu oken - CH-O310</t>
  </si>
  <si>
    <t>7669991035 SPC 766</t>
  </si>
  <si>
    <t>D+M Okno dřevěné, euro profil 1500x2400mm - Specifikace ve výpisu oken - CH-O311</t>
  </si>
  <si>
    <t>7669991036 SPC 766</t>
  </si>
  <si>
    <t>D+M Okno dřevěné, euro profil 1600x1450mm + motorové otevírání  - Specifikace ve výpisu oken - CH-O401</t>
  </si>
  <si>
    <t>" Okno včetně vnějšího parapetu, motor pro otevírání, prokabelování, dopojení na elektro a EPS, kování a příslušenství dle PD. "</t>
  </si>
  <si>
    <t>7669992001 SPC 766</t>
  </si>
  <si>
    <t>D+M Okno dřevěné, rustikal 950x600mm, PO EI 30 DP3 - Specifikace ve výpisu oken -             CH-IO01</t>
  </si>
  <si>
    <t>" Okno včetně vnitřního parapetu, kování a příslušenství dle PD. "</t>
  </si>
  <si>
    <t>7669992002 SPC 766</t>
  </si>
  <si>
    <t>D+M Okno dřevěné, rustikal 950x600mm - Specifikace ve výpisu oken - CH-IO02</t>
  </si>
  <si>
    <t>7669993001 SPC 766</t>
  </si>
  <si>
    <t>D+M Střešní výlez, celodřevěný 650x650mm - Specifikace ve výpisu oken - CH-SV01</t>
  </si>
  <si>
    <t>" 4. NP " 23,00</t>
  </si>
  <si>
    <t>" Celodřevěné okno včetně lemování, vnitřní povrchová úprava lakem, venkovní oplechování, zasklení izolačním dvojsklem. "</t>
  </si>
  <si>
    <t>766999301 SPC 766</t>
  </si>
  <si>
    <t>D+M Horizontální interiérové žaluzie, mechanicky ovládané - Specifikace dle PD</t>
  </si>
  <si>
    <t>" Žaluzie v 1.NP - CH-O101 " 1,5*2,5*6</t>
  </si>
  <si>
    <t>" Žaluzie v 1.NP - CH-O102 " 1,3*2,5*5</t>
  </si>
  <si>
    <t>" Žaluzie v 1.NP - CH-O103 " 1,4*2,5*9</t>
  </si>
  <si>
    <t>" Žaluzie v 2.NP - CH-O202 " 1,3*2,5</t>
  </si>
  <si>
    <t>" Žaluzie v 2.NP - CH-O203 " 1,4*2,5*10</t>
  </si>
  <si>
    <t>" Žaluzie v 2.NP - CH-O211 " 1,5*2,4*10</t>
  </si>
  <si>
    <t>" Žaluzie v 3.NP - CH-O301 " 1,5*2,5*4</t>
  </si>
  <si>
    <t>" Žaluzie v 3.NP - CH-O303 " 1,4*2,5*5</t>
  </si>
  <si>
    <t>" Žaluzie v 3.NP - CH-O311 " 1,5*2,4*5</t>
  </si>
  <si>
    <t>" Žaluzie ve stávajících oknech 1.NP " 1,4*2,5*7+1,1*2,5*2</t>
  </si>
  <si>
    <t>" Žaluzie ve stávajících oknech 2.NP " 1,4*2,5*6</t>
  </si>
  <si>
    <t>" Žaluzie ve stávajících oknech 3.NP " 1,4*2,5*2</t>
  </si>
  <si>
    <t xml:space="preserve">" POZN.: Plocha vztažena na výměru okenních výplní. " </t>
  </si>
  <si>
    <t>766999302 SPC 766</t>
  </si>
  <si>
    <t>D+M Vertikální interiérové žaluzie, mechanicky ovládané - Specifikace dle PD</t>
  </si>
  <si>
    <t>" Žaluzie v 3.NP - CH-O302 " 1,3*2,5*4</t>
  </si>
  <si>
    <t>" Žaluzie v 3.NP - CH-O303 " 1,4*2,5*2</t>
  </si>
  <si>
    <t>766999303 SPC 766</t>
  </si>
  <si>
    <t>D+M Horizontální interiérové žaluzie, elektricky ovládané - Specifikace dle PD</t>
  </si>
  <si>
    <t>" Včetně podpůrné a rozšiřující konstrukce, vodících kolejnic, elektrického pohonu, pokabelování, napojení na elektro, ovládacích prvků a příslušens</t>
  </si>
  <si>
    <t>" V ceně žaluziový box včetně systémové izolace, systémové desky pro aplikaci omítky, oplechování z poplastovaného plechu, vynášecí profil pro žaluz</t>
  </si>
  <si>
    <t>" Žaluzie v 2.NP - CH-O201 " 1,5*2,5*8</t>
  </si>
  <si>
    <t>" Žaluzie v 2.NP - CH-O202 " 1,3*2,5*3</t>
  </si>
  <si>
    <t>" Žaluzie ve stávajících oknech 3.NP " 1,4*2,5*3</t>
  </si>
  <si>
    <t>766999304 SPC 766</t>
  </si>
  <si>
    <t>D+M Interiérové rolety, elektricky ovládané - Specifikace dle PD</t>
  </si>
  <si>
    <t>" V ceně roletový box včetně systémové izolace, systémové desky pro aplikaci omítky, oplechování z poplastovaného plechu, vynášecí profil pro roleto</t>
  </si>
  <si>
    <t>" Rolety v 2.NP - CH-O203 " 1,4*2,5*3</t>
  </si>
  <si>
    <t>" Rolety v 3.NP - CH-O303 " 1,4*2,5*3</t>
  </si>
  <si>
    <t>" Rolety ve stávajících oknech 1.NP " 1,7*2,6*4</t>
  </si>
  <si>
    <t>" Rolety ve stávajících oknech 2.NP " 1,6*2,6*1+2,6*2,6*1+1,7*2,6*4</t>
  </si>
  <si>
    <t>" Rolety ve stávajících oknech 3.NP " 1,6*2,6*2+2,6*2,6*1+1,7*2,6*4</t>
  </si>
  <si>
    <t>766999305 SPC 766</t>
  </si>
  <si>
    <t>D+M Interiérové zatemňovací rolety, elektricky ovládané - Specifikace dle PD</t>
  </si>
  <si>
    <t>" Stavební práce a dodávky spojené s provedením funkčního celku 766 " 30,00</t>
  </si>
  <si>
    <t>Objekt5 - SO D.1.1.c.04.Výp.truh.výrobk</t>
  </si>
  <si>
    <t>D+M Kuchyňská linka - Specifikace ve výpisu truhlářských výrobků - T1.3</t>
  </si>
  <si>
    <t xml:space="preserve">" Včetně spotřebičů, nerezového dřezu, stojánkové baterie, osvětlení, obkladové desky, těsnících lišt a veškerého příslušenství dle PD. " </t>
  </si>
  <si>
    <t>76699902 SPC 766</t>
  </si>
  <si>
    <t>D+M Kuchyňská linka - Specifikace ve výpisu truhlářských výrobků - T1.7</t>
  </si>
  <si>
    <t>76699903 SPC 766</t>
  </si>
  <si>
    <t>D+M Kuchyňská linka - Specifikace ve výpisu truhlářských výrobků - T1.8</t>
  </si>
  <si>
    <t>76699904 SPC 766</t>
  </si>
  <si>
    <t>D+M Kuchyňská linka - Specifikace ve výpisu truhlářských výrobků - T1.9</t>
  </si>
  <si>
    <t>76699905 SPC 766</t>
  </si>
  <si>
    <t>D+M Kuchyňská linka - Specifikace ve výpisu truhlářských výrobků - T1.10</t>
  </si>
  <si>
    <t>76699906 SPC 766</t>
  </si>
  <si>
    <t>D+M Kuchyňská linka - Specifikace ve výpisu truhlářských výrobků - T1.11</t>
  </si>
  <si>
    <t>76699907 SPC 766</t>
  </si>
  <si>
    <t>D+M Kuchyňská linka - Specifikace ve výpisu truhlářských výrobků - T1.12</t>
  </si>
  <si>
    <t>76699908 SPC 766</t>
  </si>
  <si>
    <t>D+M Linka v laboratořích - Specifikace ve výpisu truhlářských výrobků - T2.1</t>
  </si>
  <si>
    <t xml:space="preserve">" Včetně spotřebičů, 2x nerezového dřezu, 2x stojánkové baterie, osvětlení, obkladové desky, těsnících lišt a veškerého příslušenství dle PD. " </t>
  </si>
  <si>
    <t>76699909 SPC 766</t>
  </si>
  <si>
    <t>D+M Linka v laboratorní učebně - Specifikace ve výpisu truhlářských výrobků - T2.2</t>
  </si>
  <si>
    <t>76699910 SPC 766</t>
  </si>
  <si>
    <t>D+M Linka v laboratořích - Specifikace ve výpisu truhlářských výrobků - T2.3</t>
  </si>
  <si>
    <t>76699911 SPC 766</t>
  </si>
  <si>
    <t>D+M Linka v laboratořích - Specifikace ve výpisu truhlářských výrobků - T2.4</t>
  </si>
  <si>
    <t>76699912 SPC 766</t>
  </si>
  <si>
    <t>D+M Linka v laboratorní učebně - Specifikace ve výpisu truhlářských výrobků - T2.5</t>
  </si>
  <si>
    <t>766999101 SPC 766</t>
  </si>
  <si>
    <t>D+M Šatní skříně s lavičkou - 2 boxy - Specifikace ve výpisu truhlářských výrobků - T3.6</t>
  </si>
  <si>
    <t>" 1. PP " 6,00</t>
  </si>
  <si>
    <t>766999102 SPC 766</t>
  </si>
  <si>
    <t>D+M Šatní skříně s lavičkou - 3 boxy - Specifikace ve výpisu truhlářských výrobků - T3.7</t>
  </si>
  <si>
    <t>766999103 SPC 766</t>
  </si>
  <si>
    <t>D+M Vestavěné patro včetně schodiště - m.č. CH 209 - Specifikace ve výpisu truhlářských výrobků - T7</t>
  </si>
  <si>
    <t>" Nosná konstrukce patra včetně shodiště, zábradlí, podlahy, kotvících a spojovacích prvků. "</t>
  </si>
  <si>
    <t>" Řezivo včetně 2x impregnace proti hnilobě, škůdcům a plísním. Finální úprava bezbarvým lakem. "</t>
  </si>
  <si>
    <t>766999104 SPC 766</t>
  </si>
  <si>
    <t>D+M Revizní lávka - Specifikace ve výpisu truhlářských výrobků - T9.1</t>
  </si>
  <si>
    <t>" 4. NP " 190,00</t>
  </si>
  <si>
    <t>" Včetně bočnic, pochozí plochy, vyrovnávací stupně. "</t>
  </si>
  <si>
    <t>766999105 SPC 766</t>
  </si>
  <si>
    <t>D+M Vnitřní parapety - Specifikace ve výpisu truhlářských výrobků - T10.1</t>
  </si>
  <si>
    <t>" 1. NP " 4,00</t>
  </si>
  <si>
    <t>766999106 SPC 766</t>
  </si>
  <si>
    <t>D+M Vnitřní parapety - Specifikace ve výpisu truhlářských výrobků - T10.2</t>
  </si>
  <si>
    <t>766999107 SPC 766</t>
  </si>
  <si>
    <t>D+M Vnitřní parapety - Specifikace ve výpisu truhlářských výrobků - T10.3</t>
  </si>
  <si>
    <t>" Stavební práce a dodávky spojené s provedením funkčního celku 766 "  20,00</t>
  </si>
  <si>
    <t>Objekt6 - SO D.1.1.c.05.Výp.zámeč. výrob</t>
  </si>
  <si>
    <t>D+M Exteriérové zábradlí - Specifikace ve výpisu zámečnických výrobků - Z2.10</t>
  </si>
  <si>
    <t>D+M Skleněné interiérové zábradlí - Specifikace ve výpisu zámečnických výrobků - Z2.11</t>
  </si>
  <si>
    <t>" 2. NP " 18,00</t>
  </si>
  <si>
    <t>" 3. NP " 6,50</t>
  </si>
  <si>
    <t>" V ceně systémové kotvící prvky. Krycí nerezový plech. "</t>
  </si>
  <si>
    <t>D+M Exteriérové zábradlí - Specifikace ve výpisu zámečnických výrobků - Z2.12</t>
  </si>
  <si>
    <t>" 1. NP " 2,34</t>
  </si>
  <si>
    <t>D+M Podstropní konstrukce na sušení neoprénů - Specifikace ve výpisu zámečnických výrobků - Z6</t>
  </si>
  <si>
    <t>" V ceně vyvrání otvorů pro uložení trubek "</t>
  </si>
  <si>
    <t>76799905 SPC 767</t>
  </si>
  <si>
    <t>D+M Zádržný systém - Specifikace ve výpisu zámečnických výrobků - Z7.4</t>
  </si>
  <si>
    <t>76799906 SPC 767</t>
  </si>
  <si>
    <t>D+M Zádržný systém - Specifikace ve výpisu zámečnických výrobků - Z7.5 / Z7.6</t>
  </si>
  <si>
    <t>76799907 SPC 767</t>
  </si>
  <si>
    <t>D+M Bezpečnostní okenní mříž - Specifikace ve výpisu zámečnických výrobků - Z8</t>
  </si>
  <si>
    <t>76799908 SPC 767</t>
  </si>
  <si>
    <t>D+M Ohrazení UPS a bateriových polí - Specifikace ve výpisu zámečnických výrobků - Z12</t>
  </si>
  <si>
    <t>HZS2131 HZS</t>
  </si>
  <si>
    <t>Hodinová zúčtovací sazba zámečník</t>
  </si>
  <si>
    <t>" Stavební práce a dodávky spojené s provedením funkčního celku 767 " 10,00</t>
  </si>
  <si>
    <t>Objekt7 - SO D.1.1.c.06.Výp.klemp.výrob</t>
  </si>
  <si>
    <t>764011442 764</t>
  </si>
  <si>
    <t>Podkladní plech z PZ plechu pro hřebeny, nároží, úžlabí nebo okapové hrany tl. 1,0 mm rš 200 mm</t>
  </si>
  <si>
    <t>" Střecha" (5,5+9,5*2+10,0+12,5+18,0+18,5+47,0+63,0)*1,1</t>
  </si>
  <si>
    <t>"  Specifikace ve výpisu klempířských výrobků - K2.2 "</t>
  </si>
  <si>
    <t>764242404 764</t>
  </si>
  <si>
    <t>Oplechování štítu závětrnou lištou z TiZn předzvětralého plechu rš 330 mm</t>
  </si>
  <si>
    <t>" Střecha" (1,5*2+2,0+3,5*2)*1,1</t>
  </si>
  <si>
    <t>"  Specifikace ve výpisu klempířských výrobků - K4 "</t>
  </si>
  <si>
    <t>764242433 764</t>
  </si>
  <si>
    <t>Oplechování rovné okapové hrany z TiZn předzvětralého plechu rš 250 mm</t>
  </si>
  <si>
    <t>" Střecha" (6,0*2+17,5*1)*1,1</t>
  </si>
  <si>
    <t>"  Specifikace ve výpisu klempířských výrobků - K6 "</t>
  </si>
  <si>
    <t>764242434 764</t>
  </si>
  <si>
    <t>Oplechování rovné okapové hrany z TiZn předzvětralého plechu rš 330 mm</t>
  </si>
  <si>
    <t>" Střecha" (6,0*2+17,5*1+48,0*1)*1,1</t>
  </si>
  <si>
    <t>"  Specifikace ve výpisu klempířských výrobků - K2.1 "</t>
  </si>
  <si>
    <t>764242437 764</t>
  </si>
  <si>
    <t>Oplechování rovné okapové hrany z TiZn předzvětralého plechu rš 670 mm</t>
  </si>
  <si>
    <t>764246401 RTO 764</t>
  </si>
  <si>
    <t>Oplechování prahu rovných mechanicky kotvené z TiZn předzvětralého plechu - 2 díly, rš 170 mm a rš 60 mm</t>
  </si>
  <si>
    <t>" 2.NP " (1,2)*1,1</t>
  </si>
  <si>
    <t>" 3.NP "  (1,2)*1,1</t>
  </si>
  <si>
    <t>"  Specifikace ve výpisu klempířských výrobků - K8.2 "</t>
  </si>
  <si>
    <t>764246405 RTO 764</t>
  </si>
  <si>
    <t>Oplechování parapetů rovných mechanicky kotvené z TiZn předzvětralého plechu rš 390 mm včetně ochrany proti ptákům</t>
  </si>
  <si>
    <t>" 1.NP " (23,0)*1,1</t>
  </si>
  <si>
    <t>" 2.NP " (31,0)*1,1</t>
  </si>
  <si>
    <t>" 3.NP " (30,0)*1,1</t>
  </si>
  <si>
    <t>" V ceně ochrana proti ptákům - nerezový systém. "</t>
  </si>
  <si>
    <t>"  Specifikace ve výpisu klempířských výrobků - K8.1 "</t>
  </si>
  <si>
    <t>7642484051 RTO 764</t>
  </si>
  <si>
    <t>Oplechování pásové římsy rovné mechanicky kotvené z TiZn předzvětralého plechu rš 390 mm včetně ochrany proti ptákům</t>
  </si>
  <si>
    <t>" 1.NP " (200,0)*1,1</t>
  </si>
  <si>
    <t>"  Specifikace ve výpisu klempířských výrobků - K7.1 "</t>
  </si>
  <si>
    <t>7642484052 RTO 764</t>
  </si>
  <si>
    <t>Oplechování frontonu rovné mechanicky kotvené z TiZn předzvětralého plechu rš 390 mm včetně ochrany proti ptákům</t>
  </si>
  <si>
    <t>" Střecha - fronton dolní " (2,5)*1,1</t>
  </si>
  <si>
    <t>"  Specifikace ve výpisu klempířských výrobků - K7.13 "</t>
  </si>
  <si>
    <t>7642484053 RTO 764</t>
  </si>
  <si>
    <t>Oplechování nadokenní římsy rovné mechanicky kotvené z TiZn předzvětralého plechu rš 390 mm včetně ochrany proti ptákům</t>
  </si>
  <si>
    <t>" 1.NP - fronton dolní" (7,0)*1,1</t>
  </si>
  <si>
    <t>" 2.NP - fronton dolní" (73,5)*1,1</t>
  </si>
  <si>
    <t>" 3.NP - fronton dolní" (4,5)*1,1</t>
  </si>
  <si>
    <t>"  Specifikace ve výpisu klempířských výrobků - K7.16 "</t>
  </si>
  <si>
    <t>7642484054 RTO 764</t>
  </si>
  <si>
    <t>Oplechování parapetní římsy rovné mechanicky kotvené z TiZn předzvětralého plechu rš 390 mm včetně ochrany proti ptákům</t>
  </si>
  <si>
    <t>" 1.NP " (21,0)*1,1</t>
  </si>
  <si>
    <t>" 2.NP " (28,0)*1,1</t>
  </si>
  <si>
    <t>" 3.NP " (28,0)*1,1</t>
  </si>
  <si>
    <t>"  Specifikace ve výpisu klempířských výrobků - K7.20 "</t>
  </si>
  <si>
    <t>7642484061 RTO 764</t>
  </si>
  <si>
    <t>Oplechování nadokenní římsy rovné mechanicky kotvené z TiZn předzvětralého plechu rš 490 mm včetně ochrany proti ptákům</t>
  </si>
  <si>
    <t>" 2.NP - fronton horní " (121,5)*1,1</t>
  </si>
  <si>
    <t>" 3.NP - fronton horní " (6,5)*1,1</t>
  </si>
  <si>
    <t>"  Specifikace ve výpisu klempířských výrobků - K7.15 "</t>
  </si>
  <si>
    <t>7642484062 RTO 764</t>
  </si>
  <si>
    <t>" 3.NP " (115,0)*1,1</t>
  </si>
  <si>
    <t>"  Specifikace ve výpisu klempířských výrobků - K7.19 "</t>
  </si>
  <si>
    <t>764248407 RTO 764</t>
  </si>
  <si>
    <t>Oplechování pásové parapetní římsy rovné mechanicky kotvené z TiZn předzvětralého plechu rš 590 mm včetně ochrany proti ptákům</t>
  </si>
  <si>
    <t>" 2.NP " (130,0)*1,1</t>
  </si>
  <si>
    <t>" 3.NP " (140,0)*1,1</t>
  </si>
  <si>
    <t>"  Specifikace ve výpisu klempířských výrobků - K7.4 "</t>
  </si>
  <si>
    <t>7642484071 RTO 764</t>
  </si>
  <si>
    <t>Oplechování parapetní římsy rovné mechanicky kotvené z TiZn předzvětralého plechu rš 590 mm včetně ochrany proti ptákům</t>
  </si>
  <si>
    <t>" 1.NP " (58,0)*1,1</t>
  </si>
  <si>
    <t>"  Specifikace ve výpisu klempířských výrobků - K7.21 "</t>
  </si>
  <si>
    <t>7642484072 RTO 764</t>
  </si>
  <si>
    <t>Oplechování korunní římsy rovné mechanicky kotvené z TiZn předzvětralého plechu rš 635 mm včetně ochrany proti ptákům</t>
  </si>
  <si>
    <t>" 3.NP " (12,0)*1,1</t>
  </si>
  <si>
    <t>"  Specifikace ve výpisu klempířských výrobků - K7.6 "</t>
  </si>
  <si>
    <t>7642484073 RTO 764</t>
  </si>
  <si>
    <t>Oplechování korunní římsy rovné mechanicky kotvené z TiZn předzvětralého plechu rš 640 mm včetně ochrany proti ptákům</t>
  </si>
  <si>
    <t>" 3.NP " (6,5)*1,1</t>
  </si>
  <si>
    <t>"  Specifikace ve výpisu klempířských výrobků - K7.7 "</t>
  </si>
  <si>
    <t>7642484074 RTO 764</t>
  </si>
  <si>
    <t>Oplechování korunní římsy rovné mechanicky kotvené z TiZn předzvětralého plechu rš 690 mm včetně ochrany proti ptákům</t>
  </si>
  <si>
    <t>" 3.NP " (6,0+11,5*2)*1,1</t>
  </si>
  <si>
    <t>"  Specifikace ve výpisu klempířských výrobků - K7.5 "</t>
  </si>
  <si>
    <t>764248411 RTO 764</t>
  </si>
  <si>
    <t>Oplechování balustrádové římsy rovné mechanicky kotvené z TiZn předzvětralého plechu rš 690 mm včetně ochrany proti ptákům</t>
  </si>
  <si>
    <t>" Střecha" (11,0)*1,1</t>
  </si>
  <si>
    <t>"  Specifikace ve výpisu klempířských výrobků - K7.9 "</t>
  </si>
  <si>
    <t>7642484111 RTO 764</t>
  </si>
  <si>
    <t>Oplechování voluty rovné mechanicky kotvené z TiZn předzvětralého plechu rš 690 mm včetně ochrany proti ptákům</t>
  </si>
  <si>
    <t>" Střecha" (2,0*2)*1,1</t>
  </si>
  <si>
    <t>"  Specifikace ve výpisu klempířských výrobků - K7.11 "</t>
  </si>
  <si>
    <t>7642484112 RTO 764</t>
  </si>
  <si>
    <t>Oplechování frontonu rovné mechanicky kotvené z TiZn předzvětralého plechu rš 690 mm včetně ochrany proti ptákům</t>
  </si>
  <si>
    <t>" Střecha - fronton " (36,0)*1,1</t>
  </si>
  <si>
    <t>"  Specifikace ve výpisu klempířských výrobků - K7.14 "</t>
  </si>
  <si>
    <t>7642484113 RTO 764</t>
  </si>
  <si>
    <t>Oplechování nadedveřní římsy rovné mechanicky kotvené z TiZn předzvětralého plechu rš 1090 mm včetně ochrany proti ptákům</t>
  </si>
  <si>
    <t>" 1.NP - fronton segmentový " (10,0)*1,1</t>
  </si>
  <si>
    <t>"  Specifikace ve výpisu klempířských výrobků - K7.17 "</t>
  </si>
  <si>
    <t>764244406 RTO 764</t>
  </si>
  <si>
    <t>Oplechování horních ploch a nadezdívek bez rohů z TiZn předzvětral plechu kotvené rš 450 mm včetně příponek a ochrany proti ptákům</t>
  </si>
  <si>
    <t>" Střecha" (3,5*2+4,5)*1,1</t>
  </si>
  <si>
    <t>" V ceně příponky, ochrana proti ptákům - hrotový systém. "</t>
  </si>
  <si>
    <t>"  Specifikace ve výpisu klempířských výrobků - K3.2 "</t>
  </si>
  <si>
    <t>764244407 RTO 764</t>
  </si>
  <si>
    <t>Oplechování horních ploch a nadezdívek bez rohů z TiZn předzvětral plechu kotvené rš 650 mm včetně příponek a ochrany proti ptákům</t>
  </si>
  <si>
    <t>" Střecha" (4,0)*1,1</t>
  </si>
  <si>
    <t>"  Specifikace ve výpisu klempířských výrobků - K3.1 "</t>
  </si>
  <si>
    <t>764244411 RTO 764</t>
  </si>
  <si>
    <t>Oplechování horních ploch a nadezdívek bez rohů z TiZn předzvětral plechu kotvené rš 865 mm včetně příponek a ochrany proti ptákům</t>
  </si>
  <si>
    <t>" Střecha" (10,5*2+5,5)*1,1</t>
  </si>
  <si>
    <t>"  Specifikace ve výpisu klempířských výrobků - K3.4 "</t>
  </si>
  <si>
    <t>7642444111 RTO 764</t>
  </si>
  <si>
    <t>Oplechování horních ploch a nadezdívek bez rohů z TiZn předzvětral plechu kotvené rš 880 mm včetně příponek a ochrany proti ptákům</t>
  </si>
  <si>
    <t>" Střecha - fronton horní " (5,0)*1,1</t>
  </si>
  <si>
    <t>"  Specifikace ve výpisu klempířských výrobků - K7.12 "</t>
  </si>
  <si>
    <t>764311603 RTO 764</t>
  </si>
  <si>
    <t>Lemování rovných zdí z Pz s povrchovou úpravou rš 140 mm - přítlačná lišta</t>
  </si>
  <si>
    <t>" Střecha" (5,0+13,0+14,0+15,0+27,0+45,0)*1,1</t>
  </si>
  <si>
    <t>"  Specifikace ve výpisu klempířských výrobků - K5 "</t>
  </si>
  <si>
    <t>764541405 764</t>
  </si>
  <si>
    <t>Žlab podokapní půlkruhový z TiZn předzvětralého plechu rš 330 mm</t>
  </si>
  <si>
    <t>" Žlab včetně háků a čel. "</t>
  </si>
  <si>
    <t>764543407 764</t>
  </si>
  <si>
    <t>Žlaby nástřešní oblého tvaru včetně háků, čel a hrdel z TiZn předzvětralého plechu rš 670 mm</t>
  </si>
  <si>
    <t>764548423 764</t>
  </si>
  <si>
    <t>Svody kruhové včetně objímek, kolen, odskoků z TiZn předzvětralého plechu průměru 100 mm</t>
  </si>
  <si>
    <t>" Střecha" (4,5+13,5)*1,1</t>
  </si>
  <si>
    <t>"  Specifikace ve výpisu klempířských výrobků - K1.3 "</t>
  </si>
  <si>
    <t>764548424 764</t>
  </si>
  <si>
    <t>Svody kruhové včetně objímek, kolen, odskoků z TiZn předzvětralého plechu průměru 120 mm</t>
  </si>
  <si>
    <t>" Střecha" (4,5+11,0+13,5+16,5+17,5*4+18,0*3+18,5+19,0*4)*1,1</t>
  </si>
  <si>
    <t>"  Specifikace ve výpisu klempířských výrobků - K1.1 "</t>
  </si>
  <si>
    <t>764541446 764</t>
  </si>
  <si>
    <t>Kotlík oválný (trychtýřový) pro podokapní žlaby z TiZn předzvětralého plechu 330/100 mm</t>
  </si>
  <si>
    <t>764541447 764</t>
  </si>
  <si>
    <t>Kotlík oválný (trychtýřový) pro podokapní žlaby z TiZn předzvětralého plechu 330/120 mm</t>
  </si>
  <si>
    <t>D+M Oblý lapač listí - bezkadmiové PVC - Specifikace ve výpisu klempířských výrobků - K2.1</t>
  </si>
  <si>
    <t>D+M Oblý lapač listí - bezkadmiové PVC - Specifikace ve výpisu klempířských výrobků - K2.2</t>
  </si>
  <si>
    <t>76499903 SPC 764</t>
  </si>
  <si>
    <t>D+M Oplechování zdobných prvků - Specifikace ve výpisu klempířských výrobků - K7.10</t>
  </si>
  <si>
    <t>76499904 SPC 764</t>
  </si>
  <si>
    <t>D+M Lemování kačírku (zelené střechy) - Specifikace ve výpisu klempířských výrobků - K9</t>
  </si>
  <si>
    <t>" Střecha" (6,0*2+14,0+19,0)*1,1</t>
  </si>
  <si>
    <t>" Stavební práce a dodávky spojené s provedením funkčního celku 764. " 20,00</t>
  </si>
  <si>
    <t>Objekt8 - SO D.1.1.c.07.Výp.ostatn.výrob</t>
  </si>
  <si>
    <t>D+M Sanitární příčka - Specifikace ve výpisu ostatních výrobků - SP1</t>
  </si>
  <si>
    <t>" Cena včetně 4 kusů dveří, dveřních háčků, kování a příslušenství dle PD."</t>
  </si>
  <si>
    <t>D+M Sanitární příčka - Specifikace ve výpisu ostatních výrobků - SP2</t>
  </si>
  <si>
    <t>" 2. NP "1,00</t>
  </si>
  <si>
    <t>" Cena včetně příslušenství dle PD."</t>
  </si>
  <si>
    <t>D+M Čistící zóna - venkovní - Specifikace ve výpisu ostatních výrobků - ČZ1</t>
  </si>
  <si>
    <t>" 1. NP " 0,9+1,2+1,28</t>
  </si>
  <si>
    <t>" V ceně nerezový rám. "</t>
  </si>
  <si>
    <t>D+M Čistící zóna - vnitřní - Specifikace ve výpisu ostatních výrobků - ČZ2</t>
  </si>
  <si>
    <t>" V ceně hliníkový rámeček. "</t>
  </si>
  <si>
    <t>790999105 SPC 790</t>
  </si>
  <si>
    <t>D+M Klíčový trezor požární ochrany - Specifikace ve výpisu ostatních výrobků - KT</t>
  </si>
  <si>
    <t>790999106 SPC 790</t>
  </si>
  <si>
    <t>D+M Hydrantový systém vestavěný s trvale stálou hadicí D19 - Specifikace ve výpisu ostatních výrobků - HS1</t>
  </si>
  <si>
    <t>" V ceně armatury, tvarovky, napojení na požární vodovod, revize"</t>
  </si>
  <si>
    <t>790999107 SPC 790</t>
  </si>
  <si>
    <t>D+M Přenosný hasící přístroj práškový 21A - Specifikace ve výpisu ostatních výrobků - HP1</t>
  </si>
  <si>
    <t>" 1. NP " 9,00</t>
  </si>
  <si>
    <t>" 2. NP " 6,00</t>
  </si>
  <si>
    <t>" 3. NP " 6,00</t>
  </si>
  <si>
    <t>" 4 .NP " 2,00</t>
  </si>
  <si>
    <t>790999108 SPC 790</t>
  </si>
  <si>
    <t>D+M Přenosný hasící přístroj práškový 183B - Specifikace ve výpisu ostatních výrobků - HP2</t>
  </si>
  <si>
    <t>790999109 SPC 790</t>
  </si>
  <si>
    <t>D+M Tabulka požární evakuační plán - Specifikace ve výpisu ostatních výrobků - TP1</t>
  </si>
  <si>
    <t>790999110 SPC 790</t>
  </si>
  <si>
    <t>D+M Tabulka požární poplachové směrnice - Specifikace ve výpisu ostatních výrobků - TP2</t>
  </si>
  <si>
    <t>" 1.NP " 1,00</t>
  </si>
  <si>
    <t>790999111 SPC 790</t>
  </si>
  <si>
    <t>D+M Tabulka "Tento výtah neslouží k evakuaci osob" - Specifikace ve výpisu ostatních výrobků - TP3</t>
  </si>
  <si>
    <t>790999112 SPC 790</t>
  </si>
  <si>
    <t>D+M Větrací mřížka - výtah V2 - Specifikace ve výpisu ostatních výrobků - VM2</t>
  </si>
  <si>
    <t>" V ceně plastová trubka pro odvětrání, vyvedená nad tepelnou izolaci stropu šachty. "</t>
  </si>
  <si>
    <t>790999113 SPC 790</t>
  </si>
  <si>
    <t>D+M Větrací mřížka - Specifikace ve výpisu ostatních výrobků - VM3</t>
  </si>
  <si>
    <t>790999114 SPC 790</t>
  </si>
  <si>
    <t>D+M Stříška nad vchodem - Specifikace ve výpisu ostatních výrobků - SS</t>
  </si>
  <si>
    <t xml:space="preserve">" - Stříška 800x3000mm. " </t>
  </si>
  <si>
    <t xml:space="preserve">" - Stříška 800x2000mm. " </t>
  </si>
  <si>
    <t>790999201 SPC 790</t>
  </si>
  <si>
    <t>D+M Roletová mříž na otvor 1500x2300mm - Specifikace ve výpisu ostatních výrobků - RM1</t>
  </si>
  <si>
    <t xml:space="preserve">" Včetně box pro navíjenou roletu, vodící lišty, bočnice, zámek, podkladové konstrukce. " </t>
  </si>
  <si>
    <t xml:space="preserve">" Včetně elektrického pohonu, prokabelování, napojení na elektro, ovládacích prvků a příslušenství. " </t>
  </si>
  <si>
    <t>790999202 SPC 790</t>
  </si>
  <si>
    <t>D+M Roletová mříž na otvor 2800x2300mm - Specifikace ve výpisu ostatních výrobků - RM2</t>
  </si>
  <si>
    <t>790999203 SPC 790</t>
  </si>
  <si>
    <t>D+M Závěs z těžkého sametu - Specifikace ve výpisu ostatních výrobků - ZS1</t>
  </si>
  <si>
    <t xml:space="preserve">" Včetně závěsu, hliníkové kolejnice, kotvících a upevňovacích prvků, ručního ovládání. " </t>
  </si>
  <si>
    <t>790999204 SPC 790</t>
  </si>
  <si>
    <t>D+M Závěs z těžkého sametu - Specifikace ve výpisu ostatních výrobků - ZS2</t>
  </si>
  <si>
    <t>790999205 SPC 790</t>
  </si>
  <si>
    <t>D+M Prefabrikovaný anglický dvorek se dnem, rozměr 1520x600x1200mm + krycí rošt - Specifikace ve výpisu ostatních výrobků - AD1</t>
  </si>
  <si>
    <t>" V ceně doprava, osazení, zdvihací prostředky, montážní materiál, lože z cementové malty, přesun hmot."</t>
  </si>
  <si>
    <t>" Součástí rošt s oky 30/30mm včetně povrchové úpravy, kotvících a upevňovacích prvků."</t>
  </si>
  <si>
    <t>790999206 SPC 790</t>
  </si>
  <si>
    <t>D+M Prefabrikovaný anglický dvorek se dnem, rozměr 1000x600x1600mm + krycí rošt - Specifikace ve výpisu ostatních výrobků - AD2</t>
  </si>
  <si>
    <t>790999207 SPC 790</t>
  </si>
  <si>
    <t>D+M Prefabrikovaný anglický dvorek se dnem, rozměr 1000x600x1800mm + krycí rošt - Specifikace ve výpisu ostatních výrobků - AD3</t>
  </si>
  <si>
    <t>" Součástí rošt s oky 30/10mm včetně povrchové úpravy, kotvících a upevňovacích prvků."</t>
  </si>
  <si>
    <t>790999208 SPC 790</t>
  </si>
  <si>
    <t>D+M Dilatační lišta podlaha/podlaha - Specifikace ve výpisu ostatních výrobků - DL1</t>
  </si>
  <si>
    <t>" 1. NP " 2,50</t>
  </si>
  <si>
    <t>" 2. NP " 2,50</t>
  </si>
  <si>
    <t>" 3. NP " 2,50</t>
  </si>
  <si>
    <t>790999209 SPC 790</t>
  </si>
  <si>
    <t>D+M Dilatační lišta zeď/zeď, strop/strop - rovná - Specifikace ve výpisu ostatních výrobků - DL2</t>
  </si>
  <si>
    <t>" 1. NP " 7,00</t>
  </si>
  <si>
    <t>790999210 SPC 790</t>
  </si>
  <si>
    <t>D+M Dilatační lišta zeď/zeď - rohová, strop/zeď - rohová - Specifikace ve výpisu ostatních výrobků - DL3</t>
  </si>
  <si>
    <t>" 1. NP " 4,50</t>
  </si>
  <si>
    <t>" 2. NP " 4,50</t>
  </si>
  <si>
    <t>" 3. NP " 4,50</t>
  </si>
  <si>
    <t>790999211 SPC 790</t>
  </si>
  <si>
    <t>D+M Síť proti hmyzu - Specifikace ve výpisu ostatních výrobků - SPH</t>
  </si>
  <si>
    <t>790999212 SPC 790</t>
  </si>
  <si>
    <t>D+M Informační systém hlavní - Specifikace ve výpisu ostatních výrobků - IS1</t>
  </si>
  <si>
    <t>790999213 SPC 790</t>
  </si>
  <si>
    <t>D+M Informační systém patrový - Specifikace ve výpisu ostatních výrobků - IS2</t>
  </si>
  <si>
    <t>790999214 SPC 790</t>
  </si>
  <si>
    <t>D+M Informační systém - označení dveří A4 - Specifikace ve výpisu ostatních výrobků - IS3</t>
  </si>
  <si>
    <t>" 3. NP " 10,00</t>
  </si>
  <si>
    <t>790999215 SPC 790</t>
  </si>
  <si>
    <t>D+M Informační systém - označení dveří A5 - Specifikace ve výpisu ostatních výrobků - IS4</t>
  </si>
  <si>
    <t>" 1. NP " 10,00</t>
  </si>
  <si>
    <t>" 2. NP " 17,00</t>
  </si>
  <si>
    <t>" 3. NP " 14,00</t>
  </si>
  <si>
    <t>790999301 SPC 790</t>
  </si>
  <si>
    <t>D+M Pevné madlo - Specifikace ve výpisu ostatních výrobků - H1</t>
  </si>
  <si>
    <t>790999302 SPC 790</t>
  </si>
  <si>
    <t>D+M Sklopné madlo - Specifikace ve výpisu ostatních výrobků - H2</t>
  </si>
  <si>
    <t>790999303 SPC 790</t>
  </si>
  <si>
    <t>D+M Nástěnné svislé madlo u umyvadla - Specifikace ve výpisu ostatních výrobků - H3</t>
  </si>
  <si>
    <t>790999304 SPC 790</t>
  </si>
  <si>
    <t>D+M Háček na oděvy - Specifikace ve výpisu ostatních výrobků - H4</t>
  </si>
  <si>
    <t>" 1. NP " 20,00</t>
  </si>
  <si>
    <t>" 2. NP " 15,00</t>
  </si>
  <si>
    <t>790999305 SPC 790</t>
  </si>
  <si>
    <t>D+M Zásobník toaletního papíru - Specifikace ve výpisu ostatních výrobků - H5</t>
  </si>
  <si>
    <t>" 1. NP " 15,00</t>
  </si>
  <si>
    <t>" 2. NP " 9,00</t>
  </si>
  <si>
    <t>" 3. NP " 9,00</t>
  </si>
  <si>
    <t>790999306 SPC 790</t>
  </si>
  <si>
    <t>D+M Zásobník papírových ručníků - Specifikace ve výpisu ostatních výrobků - H6</t>
  </si>
  <si>
    <t>" 1. PP " 2,00</t>
  </si>
  <si>
    <t>" 1. NP " 12,00</t>
  </si>
  <si>
    <t>" 3. NP " 17,00</t>
  </si>
  <si>
    <t>790999307 SPC 790</t>
  </si>
  <si>
    <t>D+M Odpadkový koš s víkem - Specifikace ve výpisu ostatních výrobků - H7</t>
  </si>
  <si>
    <t>" 2. NP " 5,00</t>
  </si>
  <si>
    <t>" 3. NP " 5,00</t>
  </si>
  <si>
    <t>790999308 SPC 790</t>
  </si>
  <si>
    <t>D+M Odpadkový koš bez víka - Specifikace ve výpisu ostatních výrobků - H8</t>
  </si>
  <si>
    <t>790999309 SPC 790</t>
  </si>
  <si>
    <t>D+M Zásobník hygienických sáčků - Specifikace ve výpisu ostatních výrobků - H9</t>
  </si>
  <si>
    <t>790999310 SPC 790</t>
  </si>
  <si>
    <t>D+M Zásobník tekutého mýdla - Specifikace ve výpisu ostatních výrobků - H10</t>
  </si>
  <si>
    <t>790999311 SPC 790</t>
  </si>
  <si>
    <t>D+M WC štětka - Specifikace ve výpisu ostatních výrobků - H11</t>
  </si>
  <si>
    <t>790999312 SPC 790</t>
  </si>
  <si>
    <t>D+M Zrcadlo - Specifikace ve výpisu ostatních výrobků - H12</t>
  </si>
  <si>
    <t>790999313 SPC 790</t>
  </si>
  <si>
    <t>D+M Dávkovač tekutého mýdla deskový - Specifikace ve výpisu ostatních výrobků - H13</t>
  </si>
  <si>
    <t>" 4. NP " 5,00</t>
  </si>
  <si>
    <t>790999314 SPC 790</t>
  </si>
  <si>
    <t>D+M Dělící stěna mezi pisoáry - Specifikace ve výpisu ostatních výrobků - H14</t>
  </si>
  <si>
    <t>790999315 SPC 790</t>
  </si>
  <si>
    <t>D+M Zrcadlo - Specifikace ve výpisu ostatních výrobků - H16</t>
  </si>
  <si>
    <t>790999316 PC 790</t>
  </si>
  <si>
    <t>D+M Zrcadlo - Specifikace ve výpisu ostatních výrobků - H17</t>
  </si>
  <si>
    <t>790999317 SPC 790</t>
  </si>
  <si>
    <t>D+M Zrcadlo - Specifikace ve výpisu ostatních výrobků - H18</t>
  </si>
  <si>
    <t>790999318 SPC 790</t>
  </si>
  <si>
    <t>D+M Policový set - úklidová komora - Specifikace ve výpisu ostatních výrobků - H21</t>
  </si>
  <si>
    <t>790999319 SPC 790</t>
  </si>
  <si>
    <t>D+M Věšák úklidového nářadí - Specifikace ve výpisu ostatních výrobků - H22</t>
  </si>
  <si>
    <t>998790203 RTO 790</t>
  </si>
  <si>
    <t>Objekt9 - SO D.1.4.1. ZTI</t>
  </si>
  <si>
    <t xml:space="preserve">    721 - Zdravotně technické instalace budov - Vnitřní kanalizace</t>
  </si>
  <si>
    <t xml:space="preserve">    722 - Zdravotně technické instalace budov - Vnitřní vodovod</t>
  </si>
  <si>
    <t xml:space="preserve">    725 - Zdravotně technické instalace - Zařizovací předměty</t>
  </si>
  <si>
    <t xml:space="preserve">" 70% v hornině tř. 1-3. " </t>
  </si>
  <si>
    <t>" Hloubení pro svodné potrubí. " (106,0+43,0+44,0+13,0)*0,8*1,5*0,70</t>
  </si>
  <si>
    <t>" Hloubení pro šachty na svodném potrubí. " 1,6*1,6*1,5*5*0,70</t>
  </si>
  <si>
    <t>139712111 001</t>
  </si>
  <si>
    <t>Vykopávky v uzavřených prostorech v hornině třídy těžitelnosti II., skupiny 4 až 5 ručně</t>
  </si>
  <si>
    <t xml:space="preserve">" 30% v hornině tř. 4-5. " </t>
  </si>
  <si>
    <t>" Hloubení pro svodné potrubí. " (106,0+43,0+44,0+13,0)*0,8*1,5*0,30</t>
  </si>
  <si>
    <t>" Hloubení pro šachty na svodném potrubí. " 1,6*1,6*1,5*5*0,30</t>
  </si>
  <si>
    <t>151101102 001</t>
  </si>
  <si>
    <t>Zřízení příložného pažení a rozepření stěn rýh hl do 4 m</t>
  </si>
  <si>
    <t>" Pažení rýh pro svodné kanalizační potrubí, 50% " (106,0+43,0+44,0+13,0)*1,5*2*0,50</t>
  </si>
  <si>
    <t>151101112 001</t>
  </si>
  <si>
    <t>Odstranění příložného pažení a rozepření stěn rýh hl do 4 m</t>
  </si>
  <si>
    <t>" Přesun zeminy z objektu ven - přebytečná zemina. " (186,48+79,92-203,67)*0,70</t>
  </si>
  <si>
    <t>162211211 001</t>
  </si>
  <si>
    <t>Vodorovné přemístění do 10 m nošením výkopku z horniny třídy těžitelnosti II, skupiny 4 a 5</t>
  </si>
  <si>
    <t>" Přesun zeminy z objektu ven - přebytečná zemina. "  (186,48+79,92-203,67)*0,30</t>
  </si>
  <si>
    <t>" Přesun zeminy z objektu ven - vzdálenost max. 50,0m. " 43,91*4</t>
  </si>
  <si>
    <t>162211219 001</t>
  </si>
  <si>
    <t>Příplatek k vodorovnému přemístění nošením ZKD 10 m nošení výkopku z horniny třídy těžitelnosti II, skupiny 4 a 5</t>
  </si>
  <si>
    <t>" Přesun zeminy z objektu ven - vzdálenost max. 50,0m. " 18,82*4</t>
  </si>
  <si>
    <t>167111102 001</t>
  </si>
  <si>
    <t>Nakládání výkopku z hornin třídy těžitelnosti II, skupiny 4 a 5 do 100 m3 ručně</t>
  </si>
  <si>
    <t>" Uložení zeminy z výkopů na meziskládku. " 62,73</t>
  </si>
  <si>
    <t>" Zásyp svodného potrubí zeminou z výkopů " (106,0+43,0+44,0+13,0)*0,8*(1,5-0,1-0,26)</t>
  </si>
  <si>
    <t>" Zpětný zásyp šachet zeminou z výkopů " (13,44+5,76)-1,28-0,424*5</t>
  </si>
  <si>
    <t>175111101 001</t>
  </si>
  <si>
    <t>Obsypání potrubí ručně sypaninou bez prohození, uloženou do 3 m</t>
  </si>
  <si>
    <t>" Obsyp svodného potrubí kanalizace štěrkem - výška obsypu 260 mm " (106,0+43,0+44,0+13,0)*0,8*0,260</t>
  </si>
  <si>
    <t>58343872 583</t>
  </si>
  <si>
    <t>kamenivo drcené hrubé frakce 8/16</t>
  </si>
  <si>
    <t>" Obsyp svodného potrubí kanalizace štěrkem - výška obsypu 260 mm "  42,85*2,0</t>
  </si>
  <si>
    <t>451572111 271</t>
  </si>
  <si>
    <t>Lože pod potrubí otevřený výkop z kameniva drobného těženého</t>
  </si>
  <si>
    <t>" Lože z písku pro svodné kanalizační potrubí - tl. 100 mm "  (106,0+43,0+44,0+13,0)*0,8*0,1</t>
  </si>
  <si>
    <t>" Lože pro šachty " 1,6*1,6*0,100*5</t>
  </si>
  <si>
    <t>97799901 SPC 013</t>
  </si>
  <si>
    <t>Demontáž stávajícího kanalizačního dešťového potrubí - Specifikace dle PD</t>
  </si>
  <si>
    <t>" Odstranění potrubí "  18,00</t>
  </si>
  <si>
    <t>" Odstranění stávajícího dešťového potrubí, včetně armatur a tvarovek - dostupných v rámci výkopů kolem objektu pro dodatečnou HI. "</t>
  </si>
  <si>
    <t>" - Likvidace v souladu se zákonem č. 185/2001 Sb., o odpadech a související vyhláškou MŽP ČR č. 294/2005 Sb. o podmínkách ukládání odpadů na skládk</t>
  </si>
  <si>
    <t>"  a změně vyhlášky š. 383/2001 Sb., o podrobnostech nakládání s odpady. Likvidace dle technologie a místa určené zhotovitelem, včetně poplatků za u</t>
  </si>
  <si>
    <t>998276101 271</t>
  </si>
  <si>
    <t>Přesun hmot pro trubní vedení z trub z plastických hmot otevřený výkop</t>
  </si>
  <si>
    <t>HZS1291 HZS</t>
  </si>
  <si>
    <t>Hodinová zúčtovací sazba pomocný stavební dělník</t>
  </si>
  <si>
    <t>" Stavební práce a dodávky spojené s provedením funkčního celku HSV - výpomoce, doplňkové práce a dodávky,kompletace apod. " 20,00</t>
  </si>
  <si>
    <t>Zdravotně technické instalace budov - Vnitřní kanalizace</t>
  </si>
  <si>
    <t>72199901 SPC 721</t>
  </si>
  <si>
    <t>D+M Potrubí kanalizační z trub plastových PP DN 200 SN 16 - Specifikace dle PD</t>
  </si>
  <si>
    <t xml:space="preserve">" Potrubí PP SN 16. " </t>
  </si>
  <si>
    <t>" Potrubí pro venkovní kanalizaci uvnitř objektu. " (10,2)*1,1</t>
  </si>
  <si>
    <t>" Vceně veškeré potřebné tvarovky a příslušenství "</t>
  </si>
  <si>
    <t>721173401 721</t>
  </si>
  <si>
    <t>Potrubí kanalizační z KG PVC SN 4 svodné DN 110</t>
  </si>
  <si>
    <t>" Svodné kanalizační potrubí " 116,60</t>
  </si>
  <si>
    <t>721173402 721</t>
  </si>
  <si>
    <t>Potrubí kanalizační z KG PVC SN 4 svodné DN 125</t>
  </si>
  <si>
    <t>" Svodné kanalizační potrubí " 47,3+18,0</t>
  </si>
  <si>
    <t>721173403 721</t>
  </si>
  <si>
    <t>Potrubí kanalizační z KG PVC SN 4 svodné DN 160</t>
  </si>
  <si>
    <t>" Svodné kanalizační potrubí " 48,40</t>
  </si>
  <si>
    <t>721173403 721.1</t>
  </si>
  <si>
    <t>Potrubí kanalizační z KG PVC SN 4 svodné DN 200</t>
  </si>
  <si>
    <t>" Svodné kanalizační potrubí " 14,30</t>
  </si>
  <si>
    <t>721174042 RTO 721</t>
  </si>
  <si>
    <t>D+M Potrubí kanalizační z PP připojovací systém HT DN 40 - Specifikace dle PD</t>
  </si>
  <si>
    <t>" Potrubí HT PP, hrdlové. " 26,40</t>
  </si>
  <si>
    <t xml:space="preserve">" V ceně veškeré příslušenství, tvarovky,kotvící prvky a spojovací materiál, výměra včetně ztratného. Součástí ceny vytvoření a zapravení prostupů. </t>
  </si>
  <si>
    <t>721174043 RTO 721</t>
  </si>
  <si>
    <t>D+M Potrubí kanalizační z PP připojovací systém HT DN 50 - Specifikace dle PD</t>
  </si>
  <si>
    <t>721174043 RTO 721.1</t>
  </si>
  <si>
    <t>D+M Potrubí kanalizační z PP připojovací systém HT DN 75 - Specifikace dle PD</t>
  </si>
  <si>
    <t>" Potrubí HT PP, hrdlové. " 2,20</t>
  </si>
  <si>
    <t>721174045 RTO 721</t>
  </si>
  <si>
    <t>D+M Potrubí kanalizační z PP připojovací systém HT DN 110 - Specifikace dle PD</t>
  </si>
  <si>
    <t>" Potrubí HT PP, hrdlové. " 27,50</t>
  </si>
  <si>
    <t>721175111 RTO 721</t>
  </si>
  <si>
    <t>Potrubí kanalizační plastové odpadní s útlumem zvuku DN 75 - Specifikace dle PD</t>
  </si>
  <si>
    <t>" Potrubí odhlučněné. " 247,50</t>
  </si>
  <si>
    <t>721175112 RTO 721</t>
  </si>
  <si>
    <t>Potrubí kanalizační plastové odpadní s útlumem zvuku DN 110 - Specifikace dle PD</t>
  </si>
  <si>
    <t>" Potrubí odhlučněné. " 183,70</t>
  </si>
  <si>
    <t>72199901 SPC 721.1</t>
  </si>
  <si>
    <t>D+M Potrubí pro odvod kondenzátu, Systém PPR PN10, D 32x2,9 mm - Specifikace dle PD</t>
  </si>
  <si>
    <t>" Vrstvené potrubí pro odvod kondenzátu s hliníkovou vložkou . " 78,10</t>
  </si>
  <si>
    <t>72199902 SPC 721</t>
  </si>
  <si>
    <t>D+M Potrubí pro odvod kondenzátu, Systém PPR PN10, D 40x3,7 mm - Specifikace dle PD</t>
  </si>
  <si>
    <t>" Vrstvené potrubí pro odvod kondenzátu s hliníkovou vložkou . " 3,30</t>
  </si>
  <si>
    <t>72199903 SPC 721</t>
  </si>
  <si>
    <t>D+M Potrubí pro odvod kondenzátu, Systém PPR PN10, D 50x4,6 mm - Specifikace dle PD</t>
  </si>
  <si>
    <t>" Vrstvené potrubí pro odvod kondenzátu s hliníkovou vložkou . " 151,80</t>
  </si>
  <si>
    <t>723150901 SPC 721</t>
  </si>
  <si>
    <t>D+M Chránička ocelová - nerezové bezešvé potrubí - pro potrubí D do 75 mm - Specifikace dle PD</t>
  </si>
  <si>
    <t>" Chránička pro potrubí kanalizace. " (0,3*10+0,45*5+0,75+0,60*4)*1,1</t>
  </si>
  <si>
    <t xml:space="preserve">" V ceně chránička, nasunutí potrubí do chráničky, utěsnění potrubí, manžety apod. " </t>
  </si>
  <si>
    <t>723150902 SPC 721</t>
  </si>
  <si>
    <t>D+M Chránička ocelová - nerezové bezešvé potrubí - pro potrubí D 110 mm - Specifikace dle PD</t>
  </si>
  <si>
    <t>" Chránička pro potrubí kanalizace. " (0,75*6+0,85*2+1,0*2+0,90*4+0,60*2)*1,1</t>
  </si>
  <si>
    <t>723150903 SPC 721</t>
  </si>
  <si>
    <t>D+M Chránička ocelová - nerezové bezešvé potrubí - pro potrubí D 125 mm - Specifikace dle PD</t>
  </si>
  <si>
    <t>" Chránička pro potrubí plynovodu. " (0,45+0,60*3+0,70*2+0,30)*1,1</t>
  </si>
  <si>
    <t>723150904 SPC 721</t>
  </si>
  <si>
    <t>D+M Chránička ocelová - nerezové bezešvé potrubí - pro potrubí D 160 mm - Specifikace dle PD</t>
  </si>
  <si>
    <t>" Chránička pro potrubí plynovodu. " (0,90*2+0,80)*1,1</t>
  </si>
  <si>
    <t>721274126 RTO 721</t>
  </si>
  <si>
    <t>D+M Přivzdušňovací ventil vnitřní odpadních potrubí DN 110</t>
  </si>
  <si>
    <t>" Podomítková verze, s masivní pryžovou membránou a pohledovým krytem v bílé barvě. " 2,00</t>
  </si>
  <si>
    <t>721290111 721</t>
  </si>
  <si>
    <t>Zkouška těsnosti potrubí kanalizace vodou do DN 125</t>
  </si>
  <si>
    <t>721290112 721</t>
  </si>
  <si>
    <t>Zkouška těsnosti potrubí kanalizace vodou do DN 200</t>
  </si>
  <si>
    <t>721273153 721</t>
  </si>
  <si>
    <t>Hlavice ventilační polypropylen PP DN 110</t>
  </si>
  <si>
    <t>" Větrací hlavice na kanalizační potrubí. " 4,00</t>
  </si>
  <si>
    <t>D+M Čistící kus pro kanalizační potrubí DN 75 - Specifikace dle PD</t>
  </si>
  <si>
    <t>" Čistící kusy na potrubí " 7,00</t>
  </si>
  <si>
    <t>721999102 SPC 721</t>
  </si>
  <si>
    <t>D+M Čistící kus pro kanalizační potrubí DN 110 - Specifikace dle PD</t>
  </si>
  <si>
    <t>" Čistící kusy na potrubí " 14,00</t>
  </si>
  <si>
    <t>721999103 SPC 721</t>
  </si>
  <si>
    <t>D+M Čistící kus pro kanalizační potrubí DN 200 - Specifikace dle PD</t>
  </si>
  <si>
    <t>" Čistící kusy na potrubí "1,00</t>
  </si>
  <si>
    <t>721999104 SPC 721</t>
  </si>
  <si>
    <t>D+M Kondenzační sifon - Specifikace dle PD</t>
  </si>
  <si>
    <t>721999201 SPC 721</t>
  </si>
  <si>
    <t>D+M Napojení potrubí kanalizace na plastové revizní šachty - Specifikace dle PD</t>
  </si>
  <si>
    <t>" V ceně případné nutné vytvoření a zapravení prostupu, tvarovky pro zajištění napojení a veškeré příslušenství vč. přesunu hmot. "  10,00</t>
  </si>
  <si>
    <t>721999202 SPC 721</t>
  </si>
  <si>
    <t>D+M Plastová revizní šachta na kanalizačním potrubí - DN 600 - Specifikace dle PD</t>
  </si>
  <si>
    <t>" Revizní šachta z polypropylenu (PP) KG na kanalizačním splaškovém potrubí DN 600. " 5,00</t>
  </si>
  <si>
    <t>" Šachta kruhová plastová, systémové šachtové dno, šachtové skruže / dílce, konus a vyrovnávací prstenec. V ceně litinový poklop kruhový B125 s odvě</t>
  </si>
  <si>
    <t>"  veškeré příslušenství a vystrojení šachty, držáky armatur, pomocné konstrukce "</t>
  </si>
  <si>
    <t>721999203 SPC 721</t>
  </si>
  <si>
    <t>D+M Napojení na areálovou kanalizaci - Specifikace dle PD</t>
  </si>
  <si>
    <t>" V ceně tvarovky pro zajištění napojení, těsnící prvky a veškeré příslušenství vč. přesunu hmot. "  2,00</t>
  </si>
  <si>
    <t>721999204 SPC 721</t>
  </si>
  <si>
    <t>D+M Revizní dvířka 150x150 mm, plastové - Specifikace dle PD</t>
  </si>
  <si>
    <t>721999205 SPC 721</t>
  </si>
  <si>
    <t>D+M Revizní dvířka 200x150 mm, plastové - Specifikace dle PD</t>
  </si>
  <si>
    <t>721999206 SPC 721</t>
  </si>
  <si>
    <t>D+M Úprava stávající šachty včetně nového poklopu a zpětné klapky - Specifikace dle PD</t>
  </si>
  <si>
    <t>" Úprava stávající šachty, vyčištění, výměna poškozených prvků ,oprava těsnění, odstranění stávajícího poklopu. "  1,00</t>
  </si>
  <si>
    <t xml:space="preserve">" Nový poklop - rozměry dle stávajícího. " </t>
  </si>
  <si>
    <t xml:space="preserve">" Dodání zpětné klapky. " </t>
  </si>
  <si>
    <t>721999207 SPC 721</t>
  </si>
  <si>
    <t>D+M Napojení potrubí kanalizace na stávající šachty - Specifikace dle PD</t>
  </si>
  <si>
    <t>" V ceně případné nutné vytvoření a zapravení prostupu, tvarovky pro zajištění napojení a veškeré příslušenství vč. přesunu hmot. " 2,00</t>
  </si>
  <si>
    <t>721999208 SPC 721</t>
  </si>
  <si>
    <t>D+M Napojení na stávající rozvody dešťové kanalizace - Specifikace dle PD</t>
  </si>
  <si>
    <t>" V ceně armatury a tvarovky pro zajištění napojení. "  8,00</t>
  </si>
  <si>
    <t>721999209 SPC 721</t>
  </si>
  <si>
    <t>D+M Topný kabel kanalizačního potrubí - Specifikace dle PD</t>
  </si>
  <si>
    <t>" Topný kabel včetně dopojení na elektro, montážního materiálu, apod. " 159*1,2</t>
  </si>
  <si>
    <t>721999301 SPC 721</t>
  </si>
  <si>
    <t>D+M Armatury a prvky nespecifikované</t>
  </si>
  <si>
    <t>999721901 SPC 721</t>
  </si>
  <si>
    <t>D+M Požární ucpávky, uzávěry, manžety - Specifikace dle PBŘ</t>
  </si>
  <si>
    <t>998721203 721</t>
  </si>
  <si>
    <t>Přesun hmot procentní pro vnitřní kanalizace v objektech v do 24 m</t>
  </si>
  <si>
    <t>" Stavební práce a dodávky spojené s provedením funkčního celku 721. "  30,00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</si>
  <si>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</si>
  <si>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</si>
  <si>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722173103 RTO 722</t>
  </si>
  <si>
    <t>D+M Potrubí vodovodní plastové Systém Stabi Plus, D 20x2,8 mm + TI tl. 9 mm - Specifikace dle PD</t>
  </si>
  <si>
    <t>" Vrstvené potrubí vodovodní plastové s hliníkovou vložkou + Izolace návlekovou izolační hadicí z pěnového polyetylenu tl. 9 mm v celé délce potrubí</t>
  </si>
  <si>
    <t>" Studená voda " 253,60</t>
  </si>
  <si>
    <t>7221731031 RTO 722</t>
  </si>
  <si>
    <t>D+M Potrubí vodovodní plastové Systém Stabi Plus, D 20x2,8 mm + TI tl. 40 mm - Specifikace dle PD</t>
  </si>
  <si>
    <t>" Vrstvené potrubí vodovodní plastové s hliníkovou vložkou +  Izolace z minerální vlny tl. 40 mm v celé délce potrubí včetně kolen a odboček  "</t>
  </si>
  <si>
    <t>" Teplá voda " 50,60</t>
  </si>
  <si>
    <t>" Cirkulační voda " 80,90</t>
  </si>
  <si>
    <t>722173104 RTO 722</t>
  </si>
  <si>
    <t>D+M Potrubí vodovodní plastové Systém Stabi Plus, D 25x3,5 mm + TI tl. 9 mm - Specifikace dle PD</t>
  </si>
  <si>
    <t>" Studená voda "  193,50</t>
  </si>
  <si>
    <t>" Potrubí závlahy " 2,80</t>
  </si>
  <si>
    <t>7221731041 RTO 722</t>
  </si>
  <si>
    <t>D+M Potrubí vodovodní plastové Systém Stabi Plus, D 25x3,5 mm + TI tl. 40 mm - Specifikace dle PD</t>
  </si>
  <si>
    <t>" Teplá voda " 77,00</t>
  </si>
  <si>
    <t>" Cirkulační voda " 52,60</t>
  </si>
  <si>
    <t>722173105 RTO 722</t>
  </si>
  <si>
    <t>D+M Potrubí vodovodní plastové Systém Stabi Plus, D 32x4,4 mm + TI tl. 9 mm - Specifikace dle PD</t>
  </si>
  <si>
    <t>" Studená voda " 75,40</t>
  </si>
  <si>
    <t>7221731051 RTO 722</t>
  </si>
  <si>
    <t>D+M Potrubí vodovodní plastové Systém Stabi Plus, D 32x4,4 mm + TI tl. 40 mm - Specifikace dle PD</t>
  </si>
  <si>
    <t>" Teplá voda "  61,00</t>
  </si>
  <si>
    <t>722173106 RTO 722</t>
  </si>
  <si>
    <t>D+M Potrubí vodovodní plastové Systém Stabi Plus, D 40x5,5 mm + TI tl. 9 mm - Specifikace dle PD</t>
  </si>
  <si>
    <t>" Studená voda " 51,40</t>
  </si>
  <si>
    <t>7221731061 RTO 722</t>
  </si>
  <si>
    <t>D+M Potrubí vodovodní plastové Systém Stabi Plus, D 40x5,5 mm + TI tl. 50 mm - Specifikace dle PD</t>
  </si>
  <si>
    <t>" Teplá voda " 52,70</t>
  </si>
  <si>
    <t>722173107 RTO 722</t>
  </si>
  <si>
    <t>D+M Potrubí vodovodní plastové Systém Stabi Plus, D 50x6,9 mm + TI tl. 9 mm - Specifikace dle PD</t>
  </si>
  <si>
    <t>" Studená voda " 33,00</t>
  </si>
  <si>
    <t>722173108 RTO 722</t>
  </si>
  <si>
    <t>D+M Potrubí vodovodní plastové Systém Stabi Plus, D 63x8,6 mm + TI tl. 9 mm - Specifikace dle PD</t>
  </si>
  <si>
    <t>" Studená voda " 28,00</t>
  </si>
  <si>
    <t>722130232 RTO 722</t>
  </si>
  <si>
    <t>D+M Potrubí vodovodní ocelové závitové pozinkované svařované běžné D 22x2,6 + TI tl. 9 mm - Specifikace dle PD</t>
  </si>
  <si>
    <t>" Ocelové potrubí + Izolace návlekovou izolační hadicí z pěnového polyetylenu tl. 9 mm v celé délce potrubí včetně kolen a odboček  "</t>
  </si>
  <si>
    <t>" Požární voda " 16,00</t>
  </si>
  <si>
    <t>722130233 RTO 722</t>
  </si>
  <si>
    <t>D+M Potrubí vodovodní ocelové závitové pozinkované svařované běžné D 28x2,6 + TI tl. 9 mm - Specifikace dle PD</t>
  </si>
  <si>
    <t>" Požární voda "  7,40</t>
  </si>
  <si>
    <t>" Potrubí závlahy " 24,20</t>
  </si>
  <si>
    <t>722130234 RTO 722</t>
  </si>
  <si>
    <t>D+M Potrubí vodovodní ocelové závitové pozinkované svařované běžné D 31,8x2,6 + TI tl. 9 mm - Specifikace dle PD</t>
  </si>
  <si>
    <t>" Požární voda " 69,50</t>
  </si>
  <si>
    <t>723150901 SPC 721.1</t>
  </si>
  <si>
    <t>D+M Chránička ocelová - nerezové bezešvé potrubí - pro potrubí D do 63 mm včetně izolace - Specifikace dle PD</t>
  </si>
  <si>
    <t>" Chránička pro potrubí vodovodu. " (0,75*7+0,9*11+1,0*6+0,8*4+0,6*14+0,7+0,300*12+0,450*4)*1,1</t>
  </si>
  <si>
    <t>723150902 SPC 721.1</t>
  </si>
  <si>
    <t>D+M Chránička z předizolovaného potrubí pro SV - DN 175 - Specifikace dle PD</t>
  </si>
  <si>
    <t>" Chránička pro potrubí vodovodu. " (4,0)*1,1</t>
  </si>
  <si>
    <t>722290226 722</t>
  </si>
  <si>
    <t>Zkoušky těsnosti vodovodního potrubí závitového do DN 50</t>
  </si>
  <si>
    <t>" Tlaková zkouška a konečná tlaková zkouška" 1129,6*2</t>
  </si>
  <si>
    <t>722290234 722</t>
  </si>
  <si>
    <t>Proplach a dezinfekce vodovodního potrubí do DN 80</t>
  </si>
  <si>
    <t>" Proplach a desinfekce vodovodního potrubí. " 1129,60</t>
  </si>
  <si>
    <t>722232104 722</t>
  </si>
  <si>
    <t>Kohout kulový přímý G 3/4 PN 42 do 185°C s vnějším a vnitřním závitem</t>
  </si>
  <si>
    <t>" Tělo : Mosaz-choromované, Koule : Mosaz-chromované, ocelová páčka potažená plastem. Profilované těsnění se sníženým třením. " 4,00</t>
  </si>
  <si>
    <t>722232106 722</t>
  </si>
  <si>
    <t>Kohout kulový přímý G 5/4 PN 42 do 185°C s vnějším a vnitřním závitem</t>
  </si>
  <si>
    <t>" Tělo : Mosaz-choromované, Koule : Mosaz-chromované, ocelová páčka potažená plastem. Profilované těsnění se sníženým třením. " 2,00</t>
  </si>
  <si>
    <t>722232126 722</t>
  </si>
  <si>
    <t>Kohout kulový přímý G 6/4 PN 42 do 185°C plnoprůtokový vnitřní závit</t>
  </si>
  <si>
    <t>" Tělo : Mosaz-choromované, Koule : Mosaz-chromované, ocelová páčka potažená plastem. Profilované těsnění se sníženým třením. " 1,00</t>
  </si>
  <si>
    <t>722232127 722</t>
  </si>
  <si>
    <t>Kohout kulový přímý G 2 PN 42 do 185°C plnoprůtokový vnitřní závit</t>
  </si>
  <si>
    <t>722232062 722</t>
  </si>
  <si>
    <t>Kohout kulový přímý G 3/4 PN 42 do 185°C vnitřní závit s vypouštěním</t>
  </si>
  <si>
    <t>722232063 722</t>
  </si>
  <si>
    <t>Kohout kulový přímý G 1 PN 42 do 185°C vnitřní závit s vypouštěním</t>
  </si>
  <si>
    <t>722232064 722</t>
  </si>
  <si>
    <t>Kohout kulový přímý G 5/4 PN 42 do 185°C vnitřní závit s vypouštěním</t>
  </si>
  <si>
    <t>722232065 722</t>
  </si>
  <si>
    <t>Kohout kulový přímý G 6/4 PN 42 do 185°C vnitřní závit s vypouštěním</t>
  </si>
  <si>
    <t>722232066 722</t>
  </si>
  <si>
    <t>Kohout kulový přímý G 2 PN 42 do 185°C vnitřní závit s vypouštěním</t>
  </si>
  <si>
    <t>D+M Zpětná klapka závitová DN 25 - Specifikace dle PD</t>
  </si>
  <si>
    <t>" Tělo : mosaz, těsnění EPDM. " 1,00</t>
  </si>
  <si>
    <t>D+M Zpětná klapka závitová DN 50 - Specifikace dle PD</t>
  </si>
  <si>
    <t>" Tělo : mosaz, těsnění EPDM. " 2,00</t>
  </si>
  <si>
    <t>722999103 SPC 722</t>
  </si>
  <si>
    <t>D+M Vodoměr DN 20 - Specifikace dle PD</t>
  </si>
  <si>
    <t>" Vodoměr - Q = 4,0 m3/h. " 2,00</t>
  </si>
  <si>
    <t>722999104 SPC 722</t>
  </si>
  <si>
    <t>D+M Vodoměr DN 32 - Specifikace dle PD</t>
  </si>
  <si>
    <t>" Vodoměr - Q = 10,0 m3/h. " 1,00</t>
  </si>
  <si>
    <t>722999105 SPC 722</t>
  </si>
  <si>
    <t>D+M Vodoměr DN 40 - Specifikace dle PD</t>
  </si>
  <si>
    <t>" Vodoměr - Q = 16,0 m3/h. " 1,00</t>
  </si>
  <si>
    <t>722999106 SPC 722</t>
  </si>
  <si>
    <t>D+M Automatický vyvažovací ventil DN 20 - Specifikace dle PD</t>
  </si>
  <si>
    <t>" Tělo : Mosaz, Těsnění: EPDM, nastavení podle teploty, součástí ventilu pevné koncové členy pro měření. " 1,00</t>
  </si>
  <si>
    <t>722999107 SPC 722</t>
  </si>
  <si>
    <t>D+M Ruční vyvažovací ventil DN 15 - Specifikace dle PD</t>
  </si>
  <si>
    <t>" Tělo : Mosaz, Těsnění: EPDM, nastavení podle teploty, součástí ventilu pevné koncové členy pro měření. " 3,00</t>
  </si>
  <si>
    <t>722999108 SPC 722</t>
  </si>
  <si>
    <t>D+M Elektromagnetický ventil DN 20 - Specifikace dle PD</t>
  </si>
  <si>
    <t>" V ceně napojení na elektro. " 1,00</t>
  </si>
  <si>
    <t xml:space="preserve">" Tělo : Mosaz, Připojení : G 1", Tlak : 0-10 bar. " </t>
  </si>
  <si>
    <t>722999109 SPC 721</t>
  </si>
  <si>
    <t>D+M Napojení na areálový vodovod - Specifikace dle PD</t>
  </si>
  <si>
    <t>" V ceně tvarovky pro zajištění napojení, těsnící prvky a veškeré příslušenství vč. přesunu hmot. " 1,0+3,0</t>
  </si>
  <si>
    <t>722999110 SPC 722</t>
  </si>
  <si>
    <t>722999111 SPC 722</t>
  </si>
  <si>
    <t>D+M Revizní dvířka 200x200 mm, plastové - Specifikace dle PD</t>
  </si>
  <si>
    <t>722999112 SPC 722</t>
  </si>
  <si>
    <t>D+M Úprava stávající šachty včetně nového poklopu - Specifikace dle PD</t>
  </si>
  <si>
    <t>" Úprava stávající šachty, vyčištění, výměna poškozených prvků ,oprava těsnění, odstranění stávajícího poklopu. " 1,00</t>
  </si>
  <si>
    <t>722999301 SPC 722</t>
  </si>
  <si>
    <t>999722901 SPC 722</t>
  </si>
  <si>
    <t>998722203 722</t>
  </si>
  <si>
    <t>Přesun hmot procentní pro vnitřní vodovod v objektech v do 24 m</t>
  </si>
  <si>
    <t>" Stavební práce a dodávky spojené s provedením funkčního celku 722." 20,00</t>
  </si>
  <si>
    <t>Zdravotně technické instalace - Zařizovací předměty</t>
  </si>
  <si>
    <t>D+M Závěsný klozet - keramický - Specifikace dle PD - K1</t>
  </si>
  <si>
    <t>" Součástí podomítkový modul nosný do SDK / obezdění zdiva s nádržkou s integrovaným rohovým ventilem. V ceně sedátko s poklopem "</t>
  </si>
  <si>
    <t>" splachování s nástěnným ovládacím tlačítkem pro instalační modul - 2 splachovací množství. ",</t>
  </si>
  <si>
    <t>" Cena zahrnuje náklady na osazovaný předmět, včetně jeho osazení, upevnění a napojení, přípojné potrubí (vodovodní i kanalizační), včetně tvarovek,</t>
  </si>
  <si>
    <t>72599902 SPC 725</t>
  </si>
  <si>
    <t>D+M Závěsný klozet - keramický - Specifikace dle PD - K2</t>
  </si>
  <si>
    <t>72599903 SPC 725</t>
  </si>
  <si>
    <t>D+M Klozet závěsný zdravotní pro vozíčkáře - keramický - Specifikace dle PD - KZ</t>
  </si>
  <si>
    <t>" Součástí speciální podomítkový modul nosný do SDK / obezdění zdiva s nádržkou s integrovaným rohovým ventilem - příprava pro upevnění madel "</t>
  </si>
  <si>
    <t>" Včetně sedátka bez poklopu. Oddálené pneumatické splachování do zdi - ruční. V ceně i příápadné splachování s nerezovým ovládacím tlačítkem pro in</t>
  </si>
  <si>
    <t>72599904 SPC 725</t>
  </si>
  <si>
    <t>D+M Závěsná výlevka s nástěnnou směšovací baterií - Specifikace dle PD - VY</t>
  </si>
  <si>
    <t>" Včetně odnímatelné plastové mříže, integrovaného rohového ventilu, nástěnné pákové směšovací baterie s prodlouženým raménkem a podomítkového modul</t>
  </si>
  <si>
    <t>" samonosným ocelovým rámem s ukotvením na zem a do zadní stěny, splachovací ventil je univerzální, umožňuje následnou výměnu tlačítka, úsporné spla</t>
  </si>
  <si>
    <t>72599905 SPC 725</t>
  </si>
  <si>
    <t>D+M Zavěšený keramický pisoár - Specifikace dle PD - P</t>
  </si>
  <si>
    <t>" Cena zahrnuje podomítkový modul, integrovaný rohový ventil, automatický splachovač radarový s integrovaným napájecím zdrojem.  "</t>
  </si>
  <si>
    <t>" Cena zahrnuje náklady na osazovaný předmět, včetně jeho osazení, upevnění a napojení, přípojné potrubí (vodovodní i kanalizační) "</t>
  </si>
  <si>
    <t>" včetně tvarovek, armatur, montážní materiál a zednické výpomoci. Vč. napojení na elektro. "</t>
  </si>
  <si>
    <t>72599906 SPC 725</t>
  </si>
  <si>
    <t>D+M Umyvadlo závěsné - keramické - Specifikace dle PD - U1</t>
  </si>
  <si>
    <t>" Součástí stojánková páková směšovací baterie, rohové ventily. Sifon vodní umyvadlový DN40 - nerez. "</t>
  </si>
  <si>
    <t>72599907 SPC 725</t>
  </si>
  <si>
    <t>D+M Umyvadlo závěsné - keramické - Specifikace dle PD - U2</t>
  </si>
  <si>
    <t>72599908 SPC 725</t>
  </si>
  <si>
    <t>D+M Umyvadlový pult - litý mramor - 2 umyvadla - Specifikace dle PD - UP3</t>
  </si>
  <si>
    <t>" Součástí 2x stojánková páková směšovací baterie, rohové ventily. 2x Sifon vodní umyvadlový DN40 - nerez, 2x dávkovač mýdla - chrom. "</t>
  </si>
  <si>
    <t>72599909 SPC 725</t>
  </si>
  <si>
    <t>D+M Umyvadlo zdravotní závěsné pro vozíčkáře - keramické - Specifikace dle PD - UZ</t>
  </si>
  <si>
    <t>" Součástí stojánková páková směšovací baterie s lékařskou pákou, rohové ventily. Nízký speciální sifon pro vozíčkáře - nerez. "</t>
  </si>
  <si>
    <t>72599910 SPC 725</t>
  </si>
  <si>
    <t>D+M Dřez jednoduchý závěsný bez odkapu, nerezový - Specifikace dle PD - D1</t>
  </si>
  <si>
    <t>" Součástí stojánková páková směšovací baterie, rohové ventily. Sifon dřezový DN50 - plast. "</t>
  </si>
  <si>
    <t>725999911 SPC 725</t>
  </si>
  <si>
    <t>D+M Nerezový stůl - dřez jednoduchý, police, pravá pracovní plocha - Specifikace dle PD - D6</t>
  </si>
  <si>
    <t>" Součástí stojánková páková směšovací baterie, rohové ventily. Sifon dřezový DN50 - plast, odtokový ventil - košík, síťka - nerez. "</t>
  </si>
  <si>
    <t>72599912 SPC 725</t>
  </si>
  <si>
    <t>D+M Sprchový kout - sprchový žlab  - Specifikace dle PD - SK1</t>
  </si>
  <si>
    <t>" V ceně baterie nástěnná směšovací páková, sprchový set, odpad DN40, sprchový žlab s nerezovým roštěm 640mm, sprchová zástěna - skleněná, jednodíln</t>
  </si>
  <si>
    <t>" napojení na elektro, včetně tvarovek, armatur, montážní materiál a zednické výpomoci. "</t>
  </si>
  <si>
    <t>725999913 SPC 725</t>
  </si>
  <si>
    <t>D+M Příprava pro napojení myčky - Specifikace dle PD - M</t>
  </si>
  <si>
    <t>725999914 SPC 725</t>
  </si>
  <si>
    <t>D+M Příprava pro napojení hydrantového systému - Specifikace dle PD - H</t>
  </si>
  <si>
    <t>" Cena zahrnuje náklady na přípojné potrubí (kanalizační), včetně kulového kohoutu DN25, montážní materiál a zednické výpomoci. "</t>
  </si>
  <si>
    <t>" POZN.: Hydrantový systém naceněn v část ASŘ - Výpis ostatních výrobků. "</t>
  </si>
  <si>
    <t>725999915 SPC 725</t>
  </si>
  <si>
    <t>D+M Průtokový ohřívač, jmenovitý výkon 4,4 kW - Specifikace dle PD - E1</t>
  </si>
  <si>
    <t>725999916 SPC 725</t>
  </si>
  <si>
    <t>D+M Průtokový ohřívač, jmenovitý výkon 4,4 kW - Specifikace dle PD - E2</t>
  </si>
  <si>
    <t>725999917 SPC 725</t>
  </si>
  <si>
    <t>D+M Průtokový ohřívač, jmenovitý výkon 4,4 kW - Specifikace dle PD - E3</t>
  </si>
  <si>
    <t>725999918 SPC 725</t>
  </si>
  <si>
    <t>D+M Příprava pro napojení nápojového automatu - Specifikace dle PD</t>
  </si>
  <si>
    <t>" Cena zahrnuje náklady na přípojné potrubí (vodovodní), včetně potřebných armatur, montážní materiál a zednické výpomoci. "</t>
  </si>
  <si>
    <t>725999919 SPC 725</t>
  </si>
  <si>
    <t>D+M Příprava pro napojení dřezu / umyvadla - Specifikace dle PD</t>
  </si>
  <si>
    <t>" Cena zahrnuje náklady na přípojné potrubí (vodovodní, kanalizační), včetně odpadu, napojení na sifon dřezu, montážní materiál a zednické výpomoci.</t>
  </si>
  <si>
    <t>" 3. NP " 11,00</t>
  </si>
  <si>
    <t>725999920 SPC 725</t>
  </si>
  <si>
    <t>D+M Příprava pro napojení laboratorního zařízení - Specifikace dle PD</t>
  </si>
  <si>
    <t>725999921 SPC 725</t>
  </si>
  <si>
    <t>D+M Příprava pro napojení gastra - Specifikace dle PD</t>
  </si>
  <si>
    <t>" 1. NP - konvektomat " 1,00</t>
  </si>
  <si>
    <t>" 1. NP - výlevka " 1,00</t>
  </si>
  <si>
    <t>" 1. NP - dřez mycí stůl " 1,00</t>
  </si>
  <si>
    <t>" 1. NP - myčka " 1,00</t>
  </si>
  <si>
    <t>" 1. NP - teplá výdejní vana " 1,00</t>
  </si>
  <si>
    <t>" 1. NP - pracovni stul " 1,00</t>
  </si>
  <si>
    <t>" 1. NP - postmix" 1,00</t>
  </si>
  <si>
    <t>725999922 SPC 725</t>
  </si>
  <si>
    <t>D+M Podlahová vpusť - plast - Specifikace dle PD - VP</t>
  </si>
  <si>
    <t>" Součástí nerezová vtoková mřížka, suchá zápachová uzávěrka + vodní hladina s plovákem, svislý odtok DN75. "</t>
  </si>
  <si>
    <t>" Cena zahrnuje náklady na osazovaný předmět, včetně jeho osazení, upevnění a napojení, přípojné potrubí (kanalizační), včetně tvarovek, montážní ma</t>
  </si>
  <si>
    <t>725999923 SPC 725</t>
  </si>
  <si>
    <t>D+M Podlahová vpusť - nerezová, gastro provoz - Specifikace dle PD - VP2</t>
  </si>
  <si>
    <t>" Součástí nerezový mřížkový rošt, koš na hrubé nečistoty, svislý odtok DN110. "</t>
  </si>
  <si>
    <t>725999924 SPC 725</t>
  </si>
  <si>
    <t>D+M Podlahová vpusť - plast - Specifikace dle PD - VP3</t>
  </si>
  <si>
    <t>" Součástí nerezová vtoková mřížka, suchá zápachová uzávěrka, svislý odtok DN110. "</t>
  </si>
  <si>
    <t>725999925 SPC 725</t>
  </si>
  <si>
    <t>D+M Podlahová vpusť - plast - Specifikace dle PD - VP4</t>
  </si>
  <si>
    <t>" 1. PP " 3,00</t>
  </si>
  <si>
    <t>" Součástí nerezová vtoková mřížka, suchá nezámrzná zápachová uzávěrka, svislý odtok DN75. "</t>
  </si>
  <si>
    <t>725999926 SPC 725</t>
  </si>
  <si>
    <t>D+M Lapák tuku - Specifikace dle PD - LT</t>
  </si>
  <si>
    <t>" Volně stojící přímo pod dřezem, průtok 1 l/s. Nerezová ocel 820x357x452mm. Součást koš pro zachycení zbytků, napojení na elektro, prokabelování. "</t>
  </si>
  <si>
    <t>725999927 SPC 725</t>
  </si>
  <si>
    <t>D+M Bezpečnostní štítky pro označení zařízení ZTI  - Specifikace dle PD</t>
  </si>
  <si>
    <t>" Bezpečnostní štítky pro označení armatur, ventilů, druhu média, směru proudění, apod. " 1,00</t>
  </si>
  <si>
    <t>998725203 725</t>
  </si>
  <si>
    <t>Přesun hmot procentní pro zařizovací předměty v objektech v do 24 m</t>
  </si>
  <si>
    <t>" Stavební práce a dodávky spojené s provedením funkčního celku 725. " 30,00</t>
  </si>
  <si>
    <t>Objekt10 - SO D.1.4.2. PLYN</t>
  </si>
  <si>
    <t xml:space="preserve">    8 - Trubní vedení</t>
  </si>
  <si>
    <t xml:space="preserve">    723 - Zdravotně technické instalace budov - Vnitřní plynovod</t>
  </si>
  <si>
    <t xml:space="preserve">    23-M - Montáže potrubí</t>
  </si>
  <si>
    <t xml:space="preserve">    58-M - Revize vyhrazených technických zařízení</t>
  </si>
  <si>
    <t>119999901 SPC 001</t>
  </si>
  <si>
    <t>D+M + DMTŽ Ochrana / zajištění stávajících plynovodních prvků a armatur při provádění a bourání potrubí přípojek - Specifikace dle PD</t>
  </si>
  <si>
    <t>" Ochrana / zajištění stávajících šoupat, zemních sestav, potrubí, armatur, apod. při provádění a bourání přípojek plynovodu. " 1,00</t>
  </si>
  <si>
    <t>" V ceně veškeré nutné příslušenství související s ochranou a zajištěním stávajících šoupat, zemních sestav, potrubí, armatur a dalších věcí souvise</t>
  </si>
  <si>
    <t>"  vč. pozdějšího odstranění.  V ceně také přesun hmot. "</t>
  </si>
  <si>
    <t>132212332 001</t>
  </si>
  <si>
    <t>Hloubení rýh š do 2000 mm v nesoudržných horninách třídy těžitelnosti I, skupiny 3 ručně</t>
  </si>
  <si>
    <t>" Hloubení rýh pro nové potrubí přípojky plynovodu a vybourání stávajícího " (4,5)*1,0*1,65</t>
  </si>
  <si>
    <t>" Hloubení rýh pro vybourání stávajícího potrubí přípojky - ul. E. Beneše " (4,5)*1,0*1,5</t>
  </si>
  <si>
    <t>" V ceně zohledněno svislé přemístění zeminy, naložení výkopku, lepivost a případné urovnání dna. "</t>
  </si>
  <si>
    <t>" V ceně také přehození výkopku na přilehlém terénu na vzdálenost do 3 m. "</t>
  </si>
  <si>
    <t>" Příplatek - 15 % " (7,43+6,75)*0,15</t>
  </si>
  <si>
    <t>151101101 001</t>
  </si>
  <si>
    <t>" Pažení rýh pro plynovod - 80 % z celkové plochy "</t>
  </si>
  <si>
    <t>" Pažení rýhy pro nové potrubí přípojky plynovodu " ((4,5*1,65)*2)*0,8</t>
  </si>
  <si>
    <t>" Pažení rýhy pro vybourání stávajícího potrubí přípojky - ul. E. Beneše " ((4,5*1,5)*2)*0,8</t>
  </si>
  <si>
    <t>151101111 001</t>
  </si>
  <si>
    <t>" Zásyp nového potrubí přípojky plynovodu štěrkem " (4,5*1,0)*(1,65-0,40-0,15)</t>
  </si>
  <si>
    <t>" Zpětný zásyp rýh vykopanou zeminou po vybourání stávajícího potrubí přípojky - ul. E. Beneše " (4,5)*1,0*1,5</t>
  </si>
  <si>
    <t xml:space="preserve">" POZN: Pro zpětný zásyp vykopanou zeminou neuvažováno přemístění na dočasnou skládku po vykopání rýhy. Uvažována vzdálenost 3 m, která je součástí </t>
  </si>
  <si>
    <t>" Zásyp nového potrubí přípojky plynovodu štěrkem " (4,95)*2,0</t>
  </si>
  <si>
    <t>" Obsyp nového potrubí přípojky plynovodu - tl. 400 mm " (4,5*1,0)*0,4</t>
  </si>
  <si>
    <t>58337310 583</t>
  </si>
  <si>
    <t>štěrkopísek frakce 0/4</t>
  </si>
  <si>
    <t>" Obsyp nového potrubí přípojky plynovodu " (1,8)*2,0</t>
  </si>
  <si>
    <t>181999902 SPC 001</t>
  </si>
  <si>
    <t>451573111 271</t>
  </si>
  <si>
    <t>Lože pod potrubí otevřený výkop z písku a štěrkopísku</t>
  </si>
  <si>
    <t>" Lože pod potrubím pro nové potrubí přípojky plynovodu - tl. 150 mm " (4,5*1,0)*0,15</t>
  </si>
  <si>
    <t>Trubní vedení</t>
  </si>
  <si>
    <t>871999101 SPC 271</t>
  </si>
  <si>
    <t>D+M Potrubí ocelové hladké spojované svařováním D 89×3,6 mm - Specifikace dle PD</t>
  </si>
  <si>
    <t>" Potrubí pro přípojku plynovodu " (4,5+1,0)*1,1</t>
  </si>
  <si>
    <t>" V ceně veškeré potřebné tvarovky a příslušenství. "</t>
  </si>
  <si>
    <t>871999201 SPC 271</t>
  </si>
  <si>
    <t>D+M Chránička ocelová - potrubí D 133,0×4,5 mm - Specifikace dle PD</t>
  </si>
  <si>
    <t>" Chránička pro potrubí plynovodu. " (2,2+1,0)*1,1</t>
  </si>
  <si>
    <t>871999301 SPC 271</t>
  </si>
  <si>
    <t>D+M Prostup potrubí budovou - Specifikace dle PD</t>
  </si>
  <si>
    <t>" V ceně vytvoření a zapravení prostupů, systémové utěsnění prostupu, napojení na svislou hydroizolaci (těsnící vložka s fóliovým límcem). " 1,00</t>
  </si>
  <si>
    <t>871999401 SPC 271</t>
  </si>
  <si>
    <t>D+M Zajištění napojení nového potrubí plynovodní přípojky na stávající - Specifikace dle PD</t>
  </si>
  <si>
    <t>871999501 SPC 271</t>
  </si>
  <si>
    <t>D+M Zaslepení stávající plynovodní NTL přípojky z ulice E. Beneše - Specifikace dle PD</t>
  </si>
  <si>
    <t>899721111 271</t>
  </si>
  <si>
    <t>Signalizační vodič DN do 150 mm na potrubí</t>
  </si>
  <si>
    <t>" Vodič pro nové potrubí přípojky plynovodu " 4,5</t>
  </si>
  <si>
    <t>899722114 271</t>
  </si>
  <si>
    <t>Krytí potrubí z plastů výstražnou fólií z PVC 40 cm</t>
  </si>
  <si>
    <t>" Výstražná fólie žluté barvy pro nové potrubí přípojky plynovodu " 4,5</t>
  </si>
  <si>
    <t>976999901 SPC  976</t>
  </si>
  <si>
    <t>Vybourání stávajícího venkovního potrubí plynovodu - Specifikace dle PD</t>
  </si>
  <si>
    <t>" Vybourání potrubí pro novou přípojku " (4,5)+1,0</t>
  </si>
  <si>
    <t>" Vybourání potrubí pro zaslepení stávající přípojky " (4,5)+2,0</t>
  </si>
  <si>
    <t>" Vybourání stávajícího vodovodu včetně ipřípadné zolace potrubí, veškerých tvarovek, armatur, chrániček, kotvících prvků, poklopů, šachet a přísluš</t>
  </si>
  <si>
    <t xml:space="preserve">" V ceně ukončení potrubí, zaslepení stávajícího ponechaného potrubí."  </t>
  </si>
  <si>
    <t>" - Likvidace v souladu se zákonem č. 185/2001 Sb., o odpadech a související vyhláškou MŽP ČR č. 294/2005 Sb. "</t>
  </si>
  <si>
    <t xml:space="preserve">" o podmínkách ukládání odpadů na skládky a jejich využívání na povrchu terénu a změně vyhlášky š. 383/2001 Sb., o podrobnostech nakládání s odpady </t>
  </si>
  <si>
    <t>" Likvidace dle technologie a místa určené zhotovitelem, včetně poplatků za uložení sypaniny. "</t>
  </si>
  <si>
    <t>" POZN: Odstranění vnitřních rozvodů plynovodů vč. armatur a příslušenství součást rozpočtu "D.1.1. ASR - BOURACI PRÁCE - CHODSKEHO NAMESTI 1" "</t>
  </si>
  <si>
    <t>998272201 271</t>
  </si>
  <si>
    <t>Přesun hmot pro trubní vedení z ocelových trub svařovaných otevřený výkop</t>
  </si>
  <si>
    <t>" Stavební práce a dodávky spojené s provedením funkčního celku HSV - výpomoce, doplňkové práce a dodávky,kompletace apod. " 10,00</t>
  </si>
  <si>
    <t>Zdravotně technické instalace budov - Vnitřní plynovod</t>
  </si>
  <si>
    <t>723150303 RTO 721</t>
  </si>
  <si>
    <t>Potrubí ocelové nerezové bezešvé spojované svařováním D 22x2,0 mm</t>
  </si>
  <si>
    <t>" Ocelové potrubí nerezové bezešvé plynovodu " (70,0)*1,1</t>
  </si>
  <si>
    <t xml:space="preserve">" V ceně veškeré příslušenství, tvarovky,kotvící prvky (vč. konzol) a spojovací materiál. " </t>
  </si>
  <si>
    <t>723150303 RT1 721</t>
  </si>
  <si>
    <t>Potrubí ocelové nerezové bezešvé spojované svařováním D 28x1,5 mm</t>
  </si>
  <si>
    <t>" Ocelové potrubí nerezové bezešvé plynovodu " (88,0)*1,1</t>
  </si>
  <si>
    <t>D+M Chránička ocelová - nerezové bezešvé potrubí - potrubí D 28,0×1,5 mm - Specifikace dle PD</t>
  </si>
  <si>
    <t>" Chránička pro potrubí plynovodu. " (0,2+0,2+0,6*2+0,45+0,6*2)*1,1</t>
  </si>
  <si>
    <t>D+M Chránička ocelová - nerezové bezešvé potrubí - potrubí D 40,0×2,0 mm - Specifikace dle PD</t>
  </si>
  <si>
    <t>" Chránička pro potrubí plynovodu. " ((0,41*3)+(0,6+0,6*6+0,9*2+0,3+0,6))*1,1</t>
  </si>
  <si>
    <t>723231901 SPC 721</t>
  </si>
  <si>
    <t>D+M Kulový kohout DN 15 - Specifikace dle PD</t>
  </si>
  <si>
    <t>723231902 SPC 721</t>
  </si>
  <si>
    <t>D+M Kulový kohout DN 25 - Specifikace dle PD</t>
  </si>
  <si>
    <t>723231903 SPC 721</t>
  </si>
  <si>
    <t>D+M Kulový kohout rohový DN 15 - Specifikace dle PD</t>
  </si>
  <si>
    <t>723999101 SPC 721</t>
  </si>
  <si>
    <t>D+M Větrací mřížka rozměru 200×200 mm - typ R1 - Specifikace dle PD</t>
  </si>
  <si>
    <t>" Větrací mřížka 200×200 mm typu R1 - s protiběžnými listy. " 2+8</t>
  </si>
  <si>
    <t>" V ceně veškeré příslušenství a montážní materiál. "</t>
  </si>
  <si>
    <t>723999201 SPC 721</t>
  </si>
  <si>
    <t>D+M Plynoměr membránový G4 - Specifikace dle PD</t>
  </si>
  <si>
    <t>" Plynoměr membránový, průtok Q = 6,0 m3/h. " 1,00</t>
  </si>
  <si>
    <t>723999301 SPC 721</t>
  </si>
  <si>
    <t>D+M Čidlo stacionární metanové - Specifikace dle PD</t>
  </si>
  <si>
    <t>" Čidlo uhlovodíkových plynů - stacionární (metanové) " 3,00</t>
  </si>
  <si>
    <t>723999401 SPC 721</t>
  </si>
  <si>
    <t>D+M Ovládací skříňka OPZ - Specifikace dle PD</t>
  </si>
  <si>
    <t>" Ovládací skříňka OPZ " 3,00</t>
  </si>
  <si>
    <t>" V ceně veškeré příslušenství a montážní materiál vč. napojení na elektro, prokabelování. "</t>
  </si>
  <si>
    <t>723999402 SPC 721</t>
  </si>
  <si>
    <t>D+M Ovládací jednotka do rozvaděče - Specifikace dle PD</t>
  </si>
  <si>
    <t>" Ovládací jednotka pro provoz OPZ do elektrickéího rozvaděče " 3,00</t>
  </si>
  <si>
    <t>" V ceně veškeré příslušenství a montážní materiál vč. napojení, prokabelování, apod. "</t>
  </si>
  <si>
    <t>723999403 SPC 721</t>
  </si>
  <si>
    <t>D+M Nerezová dvířka pro skříňku vč. gravírovaného nápisu HUP - rozměr dvířek 350×350 mm - Specifikace dle PD</t>
  </si>
  <si>
    <t>" Nerezová dvířka s větracími otvory vč. gravírovaného nápisu HUP - rozměr dvířek 350×350 mm " 2,00</t>
  </si>
  <si>
    <t xml:space="preserve">" V ceně veškeré příslušenství a montážní materiál. " </t>
  </si>
  <si>
    <t>723999501 SPC 721</t>
  </si>
  <si>
    <t>D+M Bezpečnostní elektromagneticky ovládaný ventil pro plyn DN 25 - Specifikace dle PD</t>
  </si>
  <si>
    <t>" Bezpečnostní ventil pro plyn - automatický uzávěr plynu - BAP " 1,00</t>
  </si>
  <si>
    <t>723999502 SPC 721</t>
  </si>
  <si>
    <t>D+M Podružné automatické uzavírací armatury DN 15 - Specifikace dle PD</t>
  </si>
  <si>
    <t>723999503 SPC 721</t>
  </si>
  <si>
    <t>D+M Příprava pro napojení kahanu - Specifikace dle PD</t>
  </si>
  <si>
    <t>" Příprava pro napojení kahanu " 3</t>
  </si>
  <si>
    <t>" V ceně zaslepení potrubí, případné tvarovky a další veškerý materiál a práce související s přípravou potrubí plynovodu pro napojení kahanů. "</t>
  </si>
  <si>
    <t>723999001 SPC 721</t>
  </si>
  <si>
    <t>D+M Redukce zhotovená kováním DN 25/20 - Specifikace dle PD</t>
  </si>
  <si>
    <t>" Případné redukce zhotovené kováním " 2</t>
  </si>
  <si>
    <t>723999002 SPC 721</t>
  </si>
  <si>
    <t>D+M Redukce zhotovená kováním DN 80/25 - Specifikace dle PD</t>
  </si>
  <si>
    <t>" Případné redukce zhotovené kováním " 1</t>
  </si>
  <si>
    <t>723999991 SPC 721</t>
  </si>
  <si>
    <t>D+M Pásky na potrubí - Specifikace dle PD</t>
  </si>
  <si>
    <t>" Pásky na potrubí ve vzdálenostech 150 - 500 mm od strojních zařízení, armatur, potrubních křižovatek, překážek, stěn, apod. " 1,00</t>
  </si>
  <si>
    <t>723999992 SPC 721</t>
  </si>
  <si>
    <t>D+M Bezpečnostní štítky pro označení zařízení PLYN - Specifikace dle PD</t>
  </si>
  <si>
    <t>991999901 SPC 721</t>
  </si>
  <si>
    <t>" Požární ucpávky pro potrubí do chrániček. " 1,00</t>
  </si>
  <si>
    <t>998723203 721</t>
  </si>
  <si>
    <t>Přesun hmot procentní pro vnitřní plynovod v objektech v do 24 m</t>
  </si>
  <si>
    <t>" Stavební práce a dodávky spojené s provedením funkčního celku 723 " 3,00</t>
  </si>
  <si>
    <t xml:space="preserve">" Zednická výpomoc,doplňkové práce,kompletace, vytvoření a zapravení prostupů apod." </t>
  </si>
  <si>
    <t>783614651 783</t>
  </si>
  <si>
    <t>Základní antikorozní jednonásobný syntetický potrubí DN do 50 mm</t>
  </si>
  <si>
    <t>" Nátěr plynovodního potrubí " 70,0+88,0</t>
  </si>
  <si>
    <t>783615551 783</t>
  </si>
  <si>
    <t>Mezinátěr jednonásobný syntetický nátěr potrubí DN do 50 mm</t>
  </si>
  <si>
    <t>" Mezinátěr plynovodního potrubí " 70,0+88,0</t>
  </si>
  <si>
    <t>783617511 783</t>
  </si>
  <si>
    <t>Krycí dvojnásobný syntetický nátěr armatur DN do 100 mm</t>
  </si>
  <si>
    <t>" Nátěr nutných částí všech armatur " (4+3+2)+(1)+(1+3)</t>
  </si>
  <si>
    <t>783617611 783</t>
  </si>
  <si>
    <t>Krycí dvojnásobný syntetický nátěr potrubí DN do 50 mm</t>
  </si>
  <si>
    <t>" Stavební práce a dodávky spojené s provedením funkčního celku 783. "  5,00</t>
  </si>
  <si>
    <t xml:space="preserve">" Zednická výpomoc,doplňkové práce,kompletace apod." </t>
  </si>
  <si>
    <t>23-M</t>
  </si>
  <si>
    <t>Montáže potrubí</t>
  </si>
  <si>
    <t>230170001 023</t>
  </si>
  <si>
    <t>Tlakové zkoušky těsnosti potrubí - příprava DN do 40</t>
  </si>
  <si>
    <t>230170002 023</t>
  </si>
  <si>
    <t>Tlakové zkoušky těsnosti potrubí - příprava DN do 80</t>
  </si>
  <si>
    <t>230170011 023</t>
  </si>
  <si>
    <t>Tlakové zkoušky těsnosti potrubí - zkouška DN do 40</t>
  </si>
  <si>
    <t xml:space="preserve">" Zkouška těsnosti plynovodního potrubí " </t>
  </si>
  <si>
    <t>" Potrubí 22×2,0 " 70,0</t>
  </si>
  <si>
    <t>" Potrubí 28×1,5 " 88,0</t>
  </si>
  <si>
    <t>230170012 023</t>
  </si>
  <si>
    <t>Tlakové zkoušky těsnosti potrubí - zkouška DN do 80</t>
  </si>
  <si>
    <t>" Pro potrubí 89×3,6 " (4,5)+1,0</t>
  </si>
  <si>
    <t>230208513 023</t>
  </si>
  <si>
    <t>Odplynění a inertizace ocelového potrubí DN do 100 mm</t>
  </si>
  <si>
    <t>" Odplynění bouraného potrubí přípojky " (5,5)+(6,5)</t>
  </si>
  <si>
    <t>230230076 023</t>
  </si>
  <si>
    <t>Čištění potrubí DN 200</t>
  </si>
  <si>
    <t>" Čištění plynovodního potrubí " (70,0+88,0)+(4,5+1,0)</t>
  </si>
  <si>
    <t>230200211 923</t>
  </si>
  <si>
    <t>Jednostranné přerušení průtoku plynu 2 balony vloženými ručně v ocelovém potrubí do DN 125 mm</t>
  </si>
  <si>
    <t>" Případné nutné zajištění přerušení průtoku plynu z důvodu zaslepení stávající přípojky - ul. E. Beneše - ocelové potrubí DN 80. "  1,00</t>
  </si>
  <si>
    <t xml:space="preserve">" V ceně: " </t>
  </si>
  <si>
    <t xml:space="preserve">" - vložení a naplnění dvou balonů inertním plynem " </t>
  </si>
  <si>
    <t xml:space="preserve">" - odplynění pracovního úseku plynovodu a měření koncentrace plynu " </t>
  </si>
  <si>
    <t xml:space="preserve">" - vyjmutí balonů po vypuštění inertního plynu nebo kapaliny " </t>
  </si>
  <si>
    <t xml:space="preserve">" - otevření a zavaření zátek balonovacích hrdel " </t>
  </si>
  <si>
    <t>" Stavební práce a dodávky spojené s provedením funkčního celku 23-M - výpomoce, doplňkové práce a dodávky,kompletace apod. " 5,00</t>
  </si>
  <si>
    <t>58-M</t>
  </si>
  <si>
    <t>Revize vyhrazených technických zařízení</t>
  </si>
  <si>
    <t>580506104 958</t>
  </si>
  <si>
    <t>Kontrola podzemního nízkotlakého plynovodu dl do 20 m</t>
  </si>
  <si>
    <t>úsek</t>
  </si>
  <si>
    <t>" Kontrola plynovodních přípojek - napojení na stávající. "  1,00</t>
  </si>
  <si>
    <t>" Kontrola plynovodních přípojek - zaslepovaná stávající. "  1,00</t>
  </si>
  <si>
    <t>580506109 958</t>
  </si>
  <si>
    <t>Kontrola funkce a těsnosti šoupátka zemního nízkotlakých plynovodů</t>
  </si>
  <si>
    <t>" Kontrola šoupě u napojení " 1,00</t>
  </si>
  <si>
    <t>580506113 958</t>
  </si>
  <si>
    <t>Kontrola těsnosti spojů pěnotvorným roztokem nízkotlakých plynovodů</t>
  </si>
  <si>
    <t>" Kontrola těsnosti spojů u šoupěte v místě napojení " 1,00</t>
  </si>
  <si>
    <t>580506301 958</t>
  </si>
  <si>
    <t>Kontrola plynovodu před natlakováním DN do 80 dl do 20 m při tlakové zkoušce</t>
  </si>
  <si>
    <t>" Zkouška plynovodních přípojek - napojení na stávající. "  1,00</t>
  </si>
  <si>
    <t>580506310 958</t>
  </si>
  <si>
    <t>Tlakování plynovodu DN do 80 dl do 20 m při tlakové zkoušce</t>
  </si>
  <si>
    <t>" Zkouška plynovodních přípojek - napojení na stávající. " 1,00</t>
  </si>
  <si>
    <t>580506320 958</t>
  </si>
  <si>
    <t>Provedení tlakové zkoušky plynovodu nízkotlakého</t>
  </si>
  <si>
    <t>" Zkouška plynovodní přípojky - napojení an stávající "   1,00</t>
  </si>
  <si>
    <t>580506321 958</t>
  </si>
  <si>
    <t>Odvzdušnění plynovodu DN do 80 dl do 20 m</t>
  </si>
  <si>
    <t>580506901 SPC 958</t>
  </si>
  <si>
    <t>Kontrola a revize dalších stávajících zařízení na stávající plynovodní přípojce - Specifikace dle PD</t>
  </si>
  <si>
    <t>HZS4211 HZS</t>
  </si>
  <si>
    <t>Hodinová zúčtovací sazba revizní technik</t>
  </si>
  <si>
    <t>" Stavební práce a dodávky spojené s provedením funkčního celku 58-M - výpomoce, doplňkové práce a dodávky,kompletace apod. " 3,00</t>
  </si>
  <si>
    <t>Objekt11 - SO D.1.4.3.Vzduchotechnika</t>
  </si>
  <si>
    <t xml:space="preserve">    751 - Vzduchotechnika - Zařízení - VZT jednotky / Ventilátory</t>
  </si>
  <si>
    <t xml:space="preserve">    D1 - Vzduchotechnika - Potrubí</t>
  </si>
  <si>
    <t xml:space="preserve">    D2 - Vzduchotechnika - Koncové prvky</t>
  </si>
  <si>
    <t xml:space="preserve">    D3 - Vzduchotechnika</t>
  </si>
  <si>
    <t xml:space="preserve">    923 - Montáže potrubí</t>
  </si>
  <si>
    <t>Vzduchotechnika - Zařízení - VZT jednotky / Ventilátory</t>
  </si>
  <si>
    <t>D+M VZT jednotka - Z.Č. CH-VZT1 - Specifikace dle PD</t>
  </si>
  <si>
    <t>751999102 SPC 751</t>
  </si>
  <si>
    <t>D+M VZT jednotka - Z.Č. CH-VZT2 - Specifikace dle PD</t>
  </si>
  <si>
    <t>751999103 SPC 751</t>
  </si>
  <si>
    <t>D+M VZT jednotka - Z.Č. CH-VZT3a - Specifikace dle PD</t>
  </si>
  <si>
    <t>751999104 SPC 751</t>
  </si>
  <si>
    <t>D+M VZT jednotka - Z.Č. CH-VZT3b - Specifikace dle PD</t>
  </si>
  <si>
    <t>751999105 SPC 751</t>
  </si>
  <si>
    <t>D+M VZT jednotka - Z.Č. CH-VZT4a - Specifikace dle PD</t>
  </si>
  <si>
    <t>751999106 SPC 751</t>
  </si>
  <si>
    <t>D+M VZT jednotka - Z.Č. CH-VZT4b - Specifikace dle PD</t>
  </si>
  <si>
    <t>751999107 SPC 751</t>
  </si>
  <si>
    <t>D+M VZT jednotka - Z.Č. CH-VZT5 - Specifikace dle PD</t>
  </si>
  <si>
    <t>751999401 SPC 751</t>
  </si>
  <si>
    <t>D+M Ventilátor požární do potrubí 3800 m3/h včetně příslušenství - Specifikace dle PD - CHUC-B-CH1</t>
  </si>
  <si>
    <t>" Ventilátor včetně zpětné klapky, elektrický příkon 1,5 kW, napájení z UPS, softstartér. " 1,00</t>
  </si>
  <si>
    <t>" Včetně kotvících prvků, zprovoznění, odzkoušení, napojení na potrubí a veškeré příslušenství dle PD. "</t>
  </si>
  <si>
    <t>751999402 SPC 751</t>
  </si>
  <si>
    <t>D+M Ventilátor požární do potrubí 10950 m3/h včetně příslušenství - Specifikace dle PD - CHUC-B-CH2</t>
  </si>
  <si>
    <t>" Ventilátor včetně zpětné klapky, elektrický příkon 5,5 kW, napájení z UPS, softstartér. " 1,00</t>
  </si>
  <si>
    <t>751999403 SPC 751</t>
  </si>
  <si>
    <t>D+M 2x Ventilátor do potrubí 1310 m3/h včetně příslušenství - Specifikace dle PD - CH-NV1</t>
  </si>
  <si>
    <t>751999404 SPC 751</t>
  </si>
  <si>
    <t>D+M 2x Ventilátor do potrubí 500 m3/h včetně příslušenství - Specifikace dle PD - CH-NV2</t>
  </si>
  <si>
    <t>751999405 SPC 751</t>
  </si>
  <si>
    <t>D+M 2x Ventilátor do potrubí 100 m3/h včetně příslušenství - Specifikace dle PD - CH-NV3</t>
  </si>
  <si>
    <t>751999406 SPC 751</t>
  </si>
  <si>
    <t>D+M 2x Ventilátor do potrubí 100 m3/h včetně příslušenství - Specifikace dle PD - CH-NV4</t>
  </si>
  <si>
    <t>751999407 SPC 751</t>
  </si>
  <si>
    <t>D+M Větrání hygienického zázemí, rozsah 310 - 415 m3/hod - Specifikace dle PD - Z.Č. CH-NO1-6</t>
  </si>
  <si>
    <t>" Ventilátor včetně zpětné klapky, elektrický příkon 0,5 kW,  řídící jednotka regulace provozních stavů systému, čidla, prokabelování.  " 6,00</t>
  </si>
  <si>
    <t>751999408 SPC 751</t>
  </si>
  <si>
    <t>D+M Větrání RACK 150/150 m3/hod - Specifikace dle PD  - CH-NO-7</t>
  </si>
  <si>
    <t>" Ventilátor včetně zpětné klapky, elektrický příkon 0,5 kW, řídící jednotka regulace provozních stavů systému, čidla, prokabelování. " 3,00</t>
  </si>
  <si>
    <t>751999409 SPC 751</t>
  </si>
  <si>
    <t>D+M Odtah digestoří 750/750 m3/h- Specifikace dle PD - CH-NO-8</t>
  </si>
  <si>
    <t>" Ventilátor včetně zpětné klapky, elektrický příkon 0,5 kW, řídící jednotka regulace provozních stavů systému, čidla, prokabelování. " 1,00</t>
  </si>
  <si>
    <t>751999410 SPC 751</t>
  </si>
  <si>
    <t>D+M Odtah skříň laboratoře 500/500 m3/h - Specifikace dle PD - CH-NO-9</t>
  </si>
  <si>
    <t>751999411 SPC 751</t>
  </si>
  <si>
    <t>D+M Odtah digestoře laboratoře 750/750 m3/h - Specifikace dle PD - CH-NO-10</t>
  </si>
  <si>
    <t>751999412 SPC 751</t>
  </si>
  <si>
    <t>D+M Nucené větrání - krov - 15000/15000 m3/h - Specifikace dle PD - CH-NV6</t>
  </si>
  <si>
    <t>" Ventilátor včetně zpětné klapky, elektrický příkon 0,5 kW, řídící jednotka regulace provozních stavů systému, čidla, prokabelování. " 4,00</t>
  </si>
  <si>
    <t>998751202 751</t>
  </si>
  <si>
    <t>Přesun hmot procentní pro vzduchotechniku v objektech v do 24 m</t>
  </si>
  <si>
    <t>HZS3211  HZS</t>
  </si>
  <si>
    <t>" Stavební práce a dodávky spojené s provedením funkčního celku 751. "  50,00</t>
  </si>
  <si>
    <t>D1</t>
  </si>
  <si>
    <t>Vzduchotechnika - Potrubí</t>
  </si>
  <si>
    <t>751992501 SPC 751</t>
  </si>
  <si>
    <t>D+M Potrubí pozink kruhové D 100 mm, spirálně vinuté + PI tl. 40 mm - Specifikace dle PD</t>
  </si>
  <si>
    <t>" Včetně požární tepelné izolace z desek (rohože) z kamenné vlny s polepem hliníkovou fólií se skleněnou mřížkou tl. 40 mm. " 84,5+81,7</t>
  </si>
  <si>
    <t>" V ceně veškeré příslušenství, tvarovky, regulační plechy, náběhové plechy, tlumící vložky, kotvící prvky a spojovací materiál. "</t>
  </si>
  <si>
    <t>751992502 SPC 751</t>
  </si>
  <si>
    <t>D+M Potrubí pozink kruhové D 125 mm, spirálně vinuté + PI tl. 40 mm - Specifikace dle PD</t>
  </si>
  <si>
    <t>" Včetně požární tepelné izolace z desek (rohože) z kamenné vlny s polepem hliníkovou fólií se skleněnou mřížkou tl. 40 mm. " 87,8+158,3</t>
  </si>
  <si>
    <t>751992503 SPC 751</t>
  </si>
  <si>
    <t>D+M Potrubí pozink kruhové D 140 mm, spirálně vinuté + PI tl. 40 mm - Specifikace dle PD</t>
  </si>
  <si>
    <t>" Včetně požární tepelné izolace z desek (rohože) z kamenné vlny s polepem hliníkovou fólií se skleněnou mřížkou tl. 40 mm. " 44,90</t>
  </si>
  <si>
    <t>751992503 SPC 751.1</t>
  </si>
  <si>
    <t>D+M Potrubí pozink kruhové D 160 mm, spirálně vinuté + PI tl. 40 mm - Specifikace dle PD</t>
  </si>
  <si>
    <t>" Včetně požární tepelné izolace z desek (rohože) z kamenné vlny s polepem hliníkovou fólií se skleněnou mřížkou tl. 40 mm. " 244,0+100,7-49,3</t>
  </si>
  <si>
    <t>751992504 SPC 751</t>
  </si>
  <si>
    <t>D+M Potrubí pozink kruhové D 160 mm, spirálně vinuté + PI tl. 100 mm - Specifikace dle PD</t>
  </si>
  <si>
    <t>" Včetně požární tepelné izolace z desek (rohože) z kamenné vlny s polepem hliníkovou fólií se skleněnou mřížkou tl. 100 mm. " 49,30</t>
  </si>
  <si>
    <t>751992505 SPC 751</t>
  </si>
  <si>
    <t>D+M Potrubí pozink kruhové D 160 mm, spirálně vinuté + PI tl. 100 mm + oplechování - Specifikace dle PD</t>
  </si>
  <si>
    <t>2,0*6</t>
  </si>
  <si>
    <t>" Včetně požární tepelné izolace z desek (rohože) z kamenné vlny s polepem hliníkovou fólií se skleněnou mřížkou tl. 100 mm + Oplechování z titanzin</t>
  </si>
  <si>
    <t>751992506 SPC 751</t>
  </si>
  <si>
    <t>D+M Potrubí pozink kruhové D 180 mm, spirálně vinuté + PI tl. 40 mm - Specifikace dle PD</t>
  </si>
  <si>
    <t>" Včetně požární tepelné izolace z desek (rohože) z kamenné vlny s polepem hliníkovou fólií se skleněnou mřížkou tl. 40 mm. " 1,7+44,5</t>
  </si>
  <si>
    <t>751992507 SPC 751</t>
  </si>
  <si>
    <t>D+M Potrubí pozink kruhové D 200 mm, spirálně vinuté + PI tl. 40 mm - Specifikace dle PD</t>
  </si>
  <si>
    <t>" Včetně požární tepelné izolace z desek (rohože) z kamenné vlny s polepem hliníkovou fólií se skleněnou mřížkou tl. 40 mm. " 308,6+246,4</t>
  </si>
  <si>
    <t>751992508 SPC 751</t>
  </si>
  <si>
    <t>D+M Potrubí pozink kruhové D 225 mm, spirálně vinuté + PI tl. 40 mm - Specifikace dle PD</t>
  </si>
  <si>
    <t>" Včetně požární tepelné izolace z desek (rohože) z kamenné vlny s polepem hliníkovou fólií se skleněnou mřížkou tl. 40 mm. " 43,5+5,7</t>
  </si>
  <si>
    <t>751992509 SPC 751</t>
  </si>
  <si>
    <t>D+M Potrubí pozink kruhové D 250 mm, spirálně vinuté + PI tl. 40 mm - Specifikace dle PD</t>
  </si>
  <si>
    <t>" Včetně požární tepelné izolace z desek (rohože) z kamenné vlny s polepem hliníkovou fólií se skleněnou mřížkou tl. 40 mm. "  16,20</t>
  </si>
  <si>
    <t>751992510 SPC 751</t>
  </si>
  <si>
    <t>D+M Potrubí pozink kruhové D 400 mm, spirálně vinuté + PI tl. 40 mm - Specifikace dle PD</t>
  </si>
  <si>
    <t>" Včetně požární tepelné izolace z desek (rohože) z kamenné vlny s polepem hliníkovou fólií se skleněnou mřížkou tl. 40 mm. " 3,30</t>
  </si>
  <si>
    <t>751992511 SPC 751</t>
  </si>
  <si>
    <t>D+M Potrubí pozink kruhové D 500 mm, spirálně vinuté + PI tl. 100 mm - Specifikace dle PD</t>
  </si>
  <si>
    <t>" Včetně požární tepelné izolace z desek (rohože) z kamenné vlny s polepem hliníkovou fólií se skleněnou mřížkou tl. 100 mm. " 0,70</t>
  </si>
  <si>
    <t>751992512 SPC 751</t>
  </si>
  <si>
    <t>D+M Potrubí pozink kruhové D 630 mm, spirálně vinuté + PI tl. 40 mm - Specifikace dle PD</t>
  </si>
  <si>
    <t>" Včetně požární tepelné izolace z desek (rohože) z kamenné vlny s polepem hliníkovou fólií se skleněnou mřížkou tl. 40 mm. " 255,5+2,5-233,9</t>
  </si>
  <si>
    <t>751992513 SPC 751</t>
  </si>
  <si>
    <t>D+M Potrubí pozink kruhové D 630 mm, spirálně vinuté + PI tl. 100 mm - Specifikace dle PD</t>
  </si>
  <si>
    <t>" Včetně požární tepelné izolace z desek (rohože) z kamenné vlny s polepem hliníkovou fólií se skleněnou mřížkou tl. 100 mm. " 233,90</t>
  </si>
  <si>
    <t>751992601 SPC 751</t>
  </si>
  <si>
    <t>D+M Potrubí pozink čtyřhranné 100x200mm + PI tl. 40 mm - Specifikace dle PD</t>
  </si>
  <si>
    <t>751992602 SPC 751</t>
  </si>
  <si>
    <t>D+M Potrubí pozink čtyřhranné 160x160mm + PI tl. 40 mm - Specifikace dle PD</t>
  </si>
  <si>
    <t>" Včetně požární tepelné izolace z desek (rohože) z kamenné vlny s polepem hliníkovou fólií se skleněnou mřížkou tl. 40 mm. " 6,00</t>
  </si>
  <si>
    <t>751992603 SPC 751</t>
  </si>
  <si>
    <t>D+M Potrubí pozink čtyřhranné 180x160mm + PI tl. 40 mm - Specifikace dle PD</t>
  </si>
  <si>
    <t>" Včetně požární tepelné izolace z desek (rohože) z kamenné vlny s polepem hliníkovou fólií se skleněnou mřížkou tl. 40 mm. " 4,00</t>
  </si>
  <si>
    <t>751992604 SPC 751</t>
  </si>
  <si>
    <t>D+M Potrubí pozink čtyřhranné 180x200mm + PI tl. 40 mm - Specifikace dle PD</t>
  </si>
  <si>
    <t>" Včetně požární tepelné izolace z desek (rohože) z kamenné vlny s polepem hliníkovou fólií se skleněnou mřížkou tl. 40 mm. " 0,10</t>
  </si>
  <si>
    <t>751992605 SPC 751</t>
  </si>
  <si>
    <t>D+M Potrubí pozink čtyřhranné 200x180mm + PI tl. 40 mm - Specifikace dle PD</t>
  </si>
  <si>
    <t>" Včetně požární tepelné izolace z desek (rohože) z kamenné vlny s polepem hliníkovou fólií se skleněnou mřížkou tl. 40 mm. " 39,60</t>
  </si>
  <si>
    <t>751992606 SPC 751</t>
  </si>
  <si>
    <t>D+M Potrubí pozink čtyřhranné 200x200mm + PI tl. 40 mm - Specifikace dle PD</t>
  </si>
  <si>
    <t>" Včetně požární tepelné izolace z desek (rohože) z kamenné vlny s polepem hliníkovou fólií se skleněnou mřížkou tl. 40 mm. " 25,3+0,1-4,6</t>
  </si>
  <si>
    <t>751992607 SPC 751</t>
  </si>
  <si>
    <t>D+M Potrubí pozink čtyřhranné 200x315mm / 315x200mm + PI tl. 40 mm - Specifikace dle PD</t>
  </si>
  <si>
    <t>1,3+200,5-47,7</t>
  </si>
  <si>
    <t>" Včetně požární tepelné izolace z desek (rohože) z kamenné vlny s polepem hliníkovou fólií se skleněnou mřížkou tl. 40 mm. "</t>
  </si>
  <si>
    <t>751992608 SPC 751</t>
  </si>
  <si>
    <t>D+M Potrubí pozink čtyřhranné 200x1120mm / 1120x200mm + PI tl. 40 mm - Specifikace dle PD</t>
  </si>
  <si>
    <t>" Včetně požární tepelné izolace z desek (rohože) z kamenné vlny s polepem hliníkovou fólií se skleněnou mřížkou tl. 40 mm. " 27,6-4,1</t>
  </si>
  <si>
    <t>751992609 SPC 751</t>
  </si>
  <si>
    <t>D+M Potrubí pozink čtyřhranné 200x1120mm / 1120x200mm + PI tl. 100 mm - Specifikace dle PD</t>
  </si>
  <si>
    <t>1,1+3,0</t>
  </si>
  <si>
    <t>" Včetně požární tepelné izolace z desek (rohože) z kamenné vlny s polepem hliníkovou fólií se skleněnou mřížkou tl. 100 mm. "</t>
  </si>
  <si>
    <t>751992610 SPC 751</t>
  </si>
  <si>
    <t>D+M Potrubí pozink čtyřhranné 225x160mm + PI tl. 40 mm - Specifikace dle PD</t>
  </si>
  <si>
    <t>" Včetně požární tepelné izolace z desek (rohože) z kamenné vlny s polepem hliníkovou fólií se skleněnou mřížkou tl. 40 mm. " 0,40</t>
  </si>
  <si>
    <t>751992611 SPC 751</t>
  </si>
  <si>
    <t>D+M Potrubí pozink čtyřhranné 225x200mm + PI tl. 40 mm - Specifikace dle PD</t>
  </si>
  <si>
    <t>" Včetně požární tepelné izolace z desek (rohože) z kamenné vlny s polepem hliníkovou fólií se skleněnou mřížkou tl. 40 mm. " 5,70</t>
  </si>
  <si>
    <t>751992612 SPC 751</t>
  </si>
  <si>
    <t>D+M Potrubí pozink čtyřhranné 250x200mm + PI tl. 40 mm - Specifikace dle PD</t>
  </si>
  <si>
    <t>" Včetně požární tepelné izolace z desek (rohože) z kamenné vlny s polepem hliníkovou fólií se skleněnou mřížkou tl. 40 mm. " 26,4-0,4</t>
  </si>
  <si>
    <t>751992613 SPC 751</t>
  </si>
  <si>
    <t>D+M Potrubí pozink čtyřhranné 280x200mm + PI tl. 40 mm - Specifikace dle PD</t>
  </si>
  <si>
    <t>" Včetně požární tepelné izolace z desek (rohože) z kamenné vlny s polepem hliníkovou fólií se skleněnou mřížkou tl. 40 mm. " 15,00</t>
  </si>
  <si>
    <t>751992614 SPC 751</t>
  </si>
  <si>
    <t>D+M Potrubí pozink čtyřhranné 315x315mm + PI tl. 40 mm - Specifikace dle PD</t>
  </si>
  <si>
    <t>" Včetně požární tepelné izolace z desek (rohože) z kamenné vlny s polepem hliníkovou fólií se skleněnou mřížkou tl. 40 mm. " 1,90</t>
  </si>
  <si>
    <t>751992615 SPC 751</t>
  </si>
  <si>
    <t>D+M Potrubí pozink čtyřhranné 315x560mm / 560x315mm + PI tl. 40 mm - Specifikace dle PD</t>
  </si>
  <si>
    <t>0,2+49,3-8,0</t>
  </si>
  <si>
    <t>751992616 SPC 751</t>
  </si>
  <si>
    <t>D+M Potrubí pozink čtyřhranné 355x160mm + PI tl. 40 mm - Specifikace dle PD</t>
  </si>
  <si>
    <t>" Včetně požární tepelné izolace z desek (rohože) z kamenné vlny s polepem hliníkovou fólií se skleněnou mřížkou tl. 40 mm. " 2,50</t>
  </si>
  <si>
    <t>751992617 SPC 751</t>
  </si>
  <si>
    <t>D+M Potrubí pozink čtyřhranné 355x200mm + PI tl. 40 mm - Specifikace dle PD</t>
  </si>
  <si>
    <t>" Včetně požární tepelné izolace z desek (rohože) z kamenné vlny s polepem hliníkovou fólií se skleněnou mřížkou tl. 40 mm. " 29,2-2,4</t>
  </si>
  <si>
    <t>751992618 SPC 751</t>
  </si>
  <si>
    <t>D+M Potrubí pozink čtyřhranné 355x355mm + PI tl. 40 mm - Specifikace dle PD</t>
  </si>
  <si>
    <t>" Včetně požární tepelné izolace z desek (rohože) z kamenné vlny s polepem hliníkovou fólií se skleněnou mřížkou tl. 40 mm. " 1,10</t>
  </si>
  <si>
    <t>751992619 SPC 751</t>
  </si>
  <si>
    <t>D+M Potrubí pozink čtyřhranné 355x500mm / 500x355mm + PI tl. 40 mm - Specifikace dle PD</t>
  </si>
  <si>
    <t>751992620 SPC 751</t>
  </si>
  <si>
    <t>D+M Potrubí pozink čtyřhranné 355x630mm / 630x355mm + PI tl. 100 mm - Specifikace dle PD</t>
  </si>
  <si>
    <t>4,7+3,8</t>
  </si>
  <si>
    <t>751992621 SPC 751</t>
  </si>
  <si>
    <t>D+M Potrubí pozink čtyřhranné 400x200mm + PI tl. 40 mm - Specifikace dle PD</t>
  </si>
  <si>
    <t>" Včetně požární tepelné izolace z desek (rohože) z kamenné vlny s polepem hliníkovou fólií se skleněnou mřížkou tl. 40 mm. " 53,80</t>
  </si>
  <si>
    <t>751992622 SPC 751</t>
  </si>
  <si>
    <t>D+M Potrubí pozink čtyřhranné 400x400mm + PI tl. 40 mm - Specifikace dle PD</t>
  </si>
  <si>
    <t>" Včetně požární tepelné izolace z desek (rohože) z kamenné vlny s polepem hliníkovou fólií se skleněnou mřížkou tl. 40 mm. " 0,30</t>
  </si>
  <si>
    <t>751992623 SPC 751</t>
  </si>
  <si>
    <t>D+M Potrubí pozink čtyřhranné 400x400mm + PI tl. 100 mm - Specifikace dle PD</t>
  </si>
  <si>
    <t>" Včetně požární tepelné izolace z desek (rohože) z kamenné vlny s polepem hliníkovou fólií se skleněnou mřížkou tl. 100 mm. " 14,00</t>
  </si>
  <si>
    <t>751992624 SPC 751</t>
  </si>
  <si>
    <t>D+M Potrubí pozink čtyřhranné 400x500mm / 500x400mm + PI tl. 40 mm - Specifikace dle PD</t>
  </si>
  <si>
    <t>2,9+26,0-15,6</t>
  </si>
  <si>
    <t>751992625 SPC 751</t>
  </si>
  <si>
    <t>D+M Potrubí pozink čtyřhranné 400x500mm / 500x400mm + PI tl. 100 mm - Specifikace dle PD</t>
  </si>
  <si>
    <t>2,9+12,7</t>
  </si>
  <si>
    <t>751992626 SPC 751</t>
  </si>
  <si>
    <t>D+M Potrubí pozink čtyřhranné 400x560mm + PI tl. 100 mm - Specifikace dle PD</t>
  </si>
  <si>
    <t>" Včetně požární tepelné izolace z desek (rohože) z kamenné vlny s polepem hliníkovou fólií se skleněnou mřížkou tl. 100 mm. " 4,80</t>
  </si>
  <si>
    <t>751992627 SPC 751</t>
  </si>
  <si>
    <t>D+M Potrubí pozink čtyřhranné 450x200mm + PI tl. 40 mm - Specifikace dle PD</t>
  </si>
  <si>
    <t>" Včetně požární tepelné izolace z desek (rohože) z kamenné vlny s polepem hliníkovou fólií se skleněnou mřížkou tl. 40 mm. " 90,2-1,8</t>
  </si>
  <si>
    <t>751992628 SPC 751</t>
  </si>
  <si>
    <t>D+M Potrubí pozink čtyřhranné 450x500mm / 500x450mm + PI tl. 40 mm - Specifikace dle PD</t>
  </si>
  <si>
    <t>8,3+15,6-7,7-5,1</t>
  </si>
  <si>
    <t>751992629 SPC 751</t>
  </si>
  <si>
    <t>D+M Potrubí pozink čtyřhranné 450x630mm / 630x450mm + PI tl. 40 mm - Specifikace dle PD</t>
  </si>
  <si>
    <t>0,6+56,4-1,8</t>
  </si>
  <si>
    <t>751992630 SPC 751</t>
  </si>
  <si>
    <t>D+M Potrubí pozink čtyřhranné 450x630mm + PI tl. 100 mm - Specifikace dle PD</t>
  </si>
  <si>
    <t>0,6+1,2</t>
  </si>
  <si>
    <t>751992631 SPC 751</t>
  </si>
  <si>
    <t>D+M Potrubí pozink čtyřhranné 500x200mm + PI tl. 40 mm - Specifikace dle PD</t>
  </si>
  <si>
    <t>" Včetně požární tepelné izolace z desek (rohože) z kamenné vlny s polepem hliníkovou fólií se skleněnou mřížkou tl. 40 mm. " 69,9-11,1</t>
  </si>
  <si>
    <t>751992632 SPC 751</t>
  </si>
  <si>
    <t>D+M Potrubí pozink čtyřhranné 500x500mm + PI tl. 40 mm - Specifikace dle PD</t>
  </si>
  <si>
    <t>" Včetně požární tepelné izolace z desek (rohože) z kamenné vlny s polepem hliníkovou fólií se skleněnou mřížkou tl. 40 mm. " 14,00</t>
  </si>
  <si>
    <t>751992633 SPC 751</t>
  </si>
  <si>
    <t>D+M Potrubí pozink čtyřhranné 500x560mm / 560x500mm + PI tl. 100 mm - Specifikace dle PD</t>
  </si>
  <si>
    <t>" Včetně požární tepelné izolace z desek (rohože) z kamenné vlny s polepem hliníkovou fólií se skleněnou mřížkou tl. 100 mm. " 9,80</t>
  </si>
  <si>
    <t>751992634 SPC 751</t>
  </si>
  <si>
    <t>D+M Potrubí pozink čtyřhranné 500x560mm / 560x500mm + PI tl. 40 mm - Specifikace dle PD</t>
  </si>
  <si>
    <t>11,4+33,6-9,8</t>
  </si>
  <si>
    <t>751992635 SPC 751</t>
  </si>
  <si>
    <t>D+M Potrubí pozink čtyřhranné 500x630mm / 630x500mm + PI tl. 40 mm - Specifikace dle PD</t>
  </si>
  <si>
    <t>1,5+8,9-6,2</t>
  </si>
  <si>
    <t>751992636 SPC 751</t>
  </si>
  <si>
    <t>D+M Potrubí pozink čtyřhranné 500x630mm / 630x500mm + PI tl. 100 mm - Specifikace dle PD</t>
  </si>
  <si>
    <t>1,5+4,7</t>
  </si>
  <si>
    <t>751992637 SPC 751</t>
  </si>
  <si>
    <t>D+M Potrubí pozink čtyřhranné 560x200mm + PI tl. 40 mm - Specifikace dle PD</t>
  </si>
  <si>
    <t>" Včetně požární tepelné izolace z desek (rohože) z kamenné vlny s polepem hliníkovou fólií se skleněnou mřížkou tl. 40 mm. " 148,0-1,9</t>
  </si>
  <si>
    <t>751992638 SPC 751</t>
  </si>
  <si>
    <t>D+M Potrubí pozink čtyřhranné 560x315mm + PI tl. 100 mm - Specifikace dle PD</t>
  </si>
  <si>
    <t>" Včetně požární tepelné izolace z desek (rohože) z kamenné vlny s polepem hliníkovou fólií se skleněnou mřížkou tl. 100 mm. " 8,00</t>
  </si>
  <si>
    <t>751992639 SPC 751</t>
  </si>
  <si>
    <t>D+M Potrubí pozink čtyřhranné 560x355mm + PI tl. 40 mm - Specifikace dle PD</t>
  </si>
  <si>
    <t>" Včetně požární tepelné izolace z desek (rohože) z kamenné vlny s polepem hliníkovou fólií se skleněnou mřížkou tl. 40 mm. " 0,20</t>
  </si>
  <si>
    <t>751992640 SPC 751</t>
  </si>
  <si>
    <t>D+M Potrubí pozink čtyřhranné 560x500mm + PI tl. 100 mm - Specifikace dle PD</t>
  </si>
  <si>
    <t>751992641 SPC 751</t>
  </si>
  <si>
    <t>D+M Potrubí pozink čtyřhranné 600x760mm + PI tl. 40 mm - Specifikace dle PD</t>
  </si>
  <si>
    <t>" Včetně požární tepelné izolace z desek (rohože) z kamenné vlny s polepem hliníkovou fólií se skleněnou mřížkou tl. 40 mm. " 0,90</t>
  </si>
  <si>
    <t>751992642 SPC 751</t>
  </si>
  <si>
    <t>D+M Potrubí pozink čtyřhranné 630x200mm + PI tl. 40 mm - Specifikace dle PD</t>
  </si>
  <si>
    <t>" Včetně požární tepelné izolace z desek (rohože) z kamenné vlny s polepem hliníkovou fólií se skleněnou mřížkou tl. 40 mm. " 59,7-4,8</t>
  </si>
  <si>
    <t>751992643 SPC 751</t>
  </si>
  <si>
    <t>D+M Potrubí pozink čtyřhranné 630x250mm + PI tl. 40 mm - Specifikace dle PD</t>
  </si>
  <si>
    <t>" Včetně požární tepelné izolace z desek (rohože) z kamenné vlny s polepem hliníkovou fólií se skleněnou mřížkou tl. 40 mm. " 10,80</t>
  </si>
  <si>
    <t>751992644 SPC 751</t>
  </si>
  <si>
    <t>D+M Potrubí pozink čtyřhranné 630x400mm + PI tl. 100 mm - Specifikace dle PD</t>
  </si>
  <si>
    <t>" Včetně požární tepelné izolace z desek (rohože) z kamenné vlny s polepem hliníkovou fólií se skleněnou mřížkou tl. 100 mm. " 7,40</t>
  </si>
  <si>
    <t>751992645 SPC 751</t>
  </si>
  <si>
    <t>D+M Potrubí pozink čtyřhranné 630x400mm + PI tl. 40 mm - Specifikace dle PD</t>
  </si>
  <si>
    <t>" Včetně požární tepelné izolace z desek (rohože) z kamenné vlny s polepem hliníkovou fólií se skleněnou mřížkou tl. 40 mm. " 12,10</t>
  </si>
  <si>
    <t>751992646 SPC 751</t>
  </si>
  <si>
    <t>D+M Potrubí pozink čtyřhranné 630x630mm + PI tl. 40 mm - Specifikace dle PD</t>
  </si>
  <si>
    <t>" Včetně požární tepelné izolace z desek (rohože) z kamenné vlny s polepem hliníkovou fólií se skleněnou mřížkou tl. 40 mm. " 0,50</t>
  </si>
  <si>
    <t>751992647 SPC 751</t>
  </si>
  <si>
    <t>D+M Potrubí pozink čtyřhranné 630x760mm + PI tl. 40 mm - Specifikace dle PD</t>
  </si>
  <si>
    <t>751992648 SPC 751</t>
  </si>
  <si>
    <t>D+M Potrubí pozink čtyřhranné 710x200mm + PI tl. 40 mm - Specifikace dle PD</t>
  </si>
  <si>
    <t>" Včetně požární tepelné izolace z desek (rohože) z kamenné vlny s polepem hliníkovou fólií se skleněnou mřížkou tl. 40 mm. " 123,40</t>
  </si>
  <si>
    <t>751992649 SPC 751</t>
  </si>
  <si>
    <t>D+M Potrubí pozink čtyřhranné 710x200mm + PI tl. 40 mm včetně černé finální povrchové úpravy - Specifikace dle PD</t>
  </si>
  <si>
    <t>" Černá finální povrchová úprava. " 14,90</t>
  </si>
  <si>
    <t>751992650 SPC 751</t>
  </si>
  <si>
    <t>D+M Potrubí pozink čtyřhranné 710x500mm + PI tl. 40 mm - Specifikace dle PD</t>
  </si>
  <si>
    <t>" Včetně požární tepelné izolace z desek (rohože) z kamenné vlny s polepem hliníkovou fólií se skleněnou mřížkou tl. 40 mm. " 8,4-3,6</t>
  </si>
  <si>
    <t>751992651 SPC 751</t>
  </si>
  <si>
    <t>D+M Potrubí pozink čtyřhranné 710x500mm + PI tl. 100 mm - Specifikace dle PD</t>
  </si>
  <si>
    <t>" Včetně požární tepelné izolace z desek (rohože) z kamenné vlny s polepem hliníkovou fólií se skleněnou mřížkou tl. 100 mm. " 3,60</t>
  </si>
  <si>
    <t>751992652 SPC 751</t>
  </si>
  <si>
    <t>D+M Potrubí pozink čtyřhranné 710x710mm + PI tl. 40 mm - Specifikace dle PD</t>
  </si>
  <si>
    <t>" Včetně požární tepelné izolace z desek (rohože) z kamenné vlny s polepem hliníkovou fólií se skleněnou mřížkou tl. 40 mm. " 3,0-2,7</t>
  </si>
  <si>
    <t>751992653 SPC 751</t>
  </si>
  <si>
    <t>D+M Potrubí pozink čtyřhranné 710x710mm + PI tl. 100 mm - Specifikace dle PD</t>
  </si>
  <si>
    <t>" Včetně požární tepelné izolace z desek (rohože) z kamenné vlny s polepem hliníkovou fólií se skleněnou mřížkou tl. 100 mm. " 2,70</t>
  </si>
  <si>
    <t>751992654 SPC 751</t>
  </si>
  <si>
    <t>D+M Potrubí pozink čtyřhranné 800x200mm + PI tl. 40 mm - Specifikace dle PD</t>
  </si>
  <si>
    <t>" Včetně požární tepelné izolace z desek (rohože) z kamenné vlny s polepem hliníkovou fólií se skleněnou mřížkou tl. 40 mm. " 202,6-5,9</t>
  </si>
  <si>
    <t>751992655 SPC 751</t>
  </si>
  <si>
    <t>D+M Potrubí pozink čtyřhranné 800x280mm + PI tl. 100 mm - Specifikace dle PD</t>
  </si>
  <si>
    <t>" Včetně požární tepelné izolace z desek (rohože) z kamenné vlny s polepem hliníkovou fólií se skleněnou mřížkou tl. 100 mm. " 1,20</t>
  </si>
  <si>
    <t>751992656 SPC 751</t>
  </si>
  <si>
    <t>D+M Potrubí pozink čtyřhranné 800x300mm + PI tl. 40 mm - Specifikace dle PD</t>
  </si>
  <si>
    <t>751992657 SPC 751</t>
  </si>
  <si>
    <t>D+M Potrubí pozink čtyřhranné 810x760mm + PI tl. 40 mm - Specifikace dle PD</t>
  </si>
  <si>
    <t>" Včetně požární tepelné izolace z desek (rohože) z kamenné vlny s polepem hliníkovou fólií se skleněnou mřížkou tl. 40 mm. " 2,8-2,3</t>
  </si>
  <si>
    <t>751992658 SPC 751</t>
  </si>
  <si>
    <t>D+M Potrubí pozink čtyřhranné 810x760mm + PI tl. 100 mm - Specifikace dle PD</t>
  </si>
  <si>
    <t>" Včetně požární tepelné izolace z desek (rohože) z kamenné vlny s polepem hliníkovou fólií se skleněnou mřížkou tl. 100 mm. " 2,30</t>
  </si>
  <si>
    <t>751992659 SPC 751</t>
  </si>
  <si>
    <t>D+M Potrubí pozink čtyřhranné 900x200mm + PI tl. 40 mm - Specifikace dle PD</t>
  </si>
  <si>
    <t>" Včetně požární tepelné izolace z desek (rohože) z kamenné vlny s polepem hliníkovou fólií se skleněnou mřížkou tl. 40 mm. " 99,0-2,1</t>
  </si>
  <si>
    <t>751992660 SPC 751</t>
  </si>
  <si>
    <t>D+M Potrubí pozink čtyřhranné 915x865mm + PI tl. 100 mm - Specifikace dle PD</t>
  </si>
  <si>
    <t>751992661 SPC 751</t>
  </si>
  <si>
    <t>D+M Potrubí pozink čtyřhranné 1000x200mm + PI tl. 40 mm - Specifikace dle PD</t>
  </si>
  <si>
    <t>" Včetně požární tepelné izolace z desek (rohože) z kamenné vlny s polepem hliníkovou fólií se skleněnou mřížkou tl. 40 mm. " 112,2-1,4</t>
  </si>
  <si>
    <t>751992662 SPC 751</t>
  </si>
  <si>
    <t>D+M Potrubí pozink čtyřhranné 1100x1200mm + PI tl. 40 mm - Specifikace dle PD</t>
  </si>
  <si>
    <t>751992663 SPC 751</t>
  </si>
  <si>
    <t>D+M Potrubí pozink čtyřhranné 1250x200mm + PI tl. 40 mm - Specifikace dle PD</t>
  </si>
  <si>
    <t>751992701 SPC 751</t>
  </si>
  <si>
    <t>D+M Potrubí nerezové, do kuchyňského provozu, čtyřhranné 200x200mm + PI tl. 40 mm - Specifikace dle PD</t>
  </si>
  <si>
    <t>" Včetně požární tepelné izolace z desek (rohože) z kamenné vlny s polepem hliníkovou fólií se skleněnou mřížkou tl. 40 mm. " 4,60</t>
  </si>
  <si>
    <t>751992702 SPC 751</t>
  </si>
  <si>
    <t>D+M Potrubí nerezové, do kuchyňského provozu, čtyřhranné 250x200mm + PI tl. 40 mm - Specifikace dle PD</t>
  </si>
  <si>
    <t>751992703 SPC 751</t>
  </si>
  <si>
    <t>D+M Potrubí nerezové, do kuchyňského provozu, čtyřhranné 315x200mm + PI tl. 40 mm - Specifikace dle PD</t>
  </si>
  <si>
    <t>" Včetně požární tepelné izolace z desek (rohože) z kamenné vlny s polepem hliníkovou fólií se skleněnou mřížkou tl. 40 mm. " 47,70</t>
  </si>
  <si>
    <t>751992704 SPC 751</t>
  </si>
  <si>
    <t>D+M Potrubí nerezové, do kuchyňského provozu, čtyřhranné 355x200mm + PI tl. 40 mm - Specifikace dle PD</t>
  </si>
  <si>
    <t>" Včetně požární tepelné izolace z desek (rohože) z kamenné vlny s polepem hliníkovou fólií se skleněnou mřížkou tl. 40 mm. " 2,40</t>
  </si>
  <si>
    <t>751992705 SPC 751</t>
  </si>
  <si>
    <t>D+M Potrubí nerezové, do kuchyňského provozu, čtyřhranné 450x140mm + PI tl. 40 mm - Specifikace dle PD</t>
  </si>
  <si>
    <t>" Včetně požární tepelné izolace z desek (rohože) z kamenné vlny s polepem hliníkovou fólií se skleněnou mřížkou tl. 40 mm. " 1,00</t>
  </si>
  <si>
    <t>751992706 SPC 751</t>
  </si>
  <si>
    <t>D+M Potrubí nerezové, do kuchyňského provozu, čtyřhranné 450x200mm + PI tl. 40 mm - Specifikace dle PD</t>
  </si>
  <si>
    <t>" Včetně požární tepelné izolace z desek (rohože) z kamenné vlny s polepem hliníkovou fólií se skleněnou mřížkou tl. 40 mm. " 1,80</t>
  </si>
  <si>
    <t>751992707 SPC 751</t>
  </si>
  <si>
    <t>D+M Potrubí nerezové, do kuchyňského provozu, čtyřhranné 450x500mm / 500x450mm + PI tl. 40 mm - Specifikace dle PD</t>
  </si>
  <si>
    <t>7,7+5,1</t>
  </si>
  <si>
    <t>751992708 SPC 751</t>
  </si>
  <si>
    <t>D+M Potrubí nerezové, do kuchyňského provozu, čtyřhranné 450x500mm / 500x450mm + PI tl. 100 mm - Specifikace dle PD</t>
  </si>
  <si>
    <t>0,6+10,5</t>
  </si>
  <si>
    <t>751992709 SPC 751</t>
  </si>
  <si>
    <t>D+M Potrubí nerezové, do kuchyňského provozu, čtyřhranné 500x200mm + PI tl. 40 mm - Specifikace dle PD</t>
  </si>
  <si>
    <t>" Včetně požární tepelné izolace z desek (rohože) z kamenné vlny s polepem hliníkovou fólií se skleněnou mřížkou tl. 40 mm. " 11,10</t>
  </si>
  <si>
    <t>751992710 SPC 751</t>
  </si>
  <si>
    <t>D+M Potrubí nerezové, do kuchyňského provozu, čtyřhranné 560x200mm + PI tl. 40 mm - Specifikace dle PD</t>
  </si>
  <si>
    <t>751992711 SPC 751</t>
  </si>
  <si>
    <t>D+M Potrubí nerezové, do kuchyňského provozu, čtyřhranné 600x760mm + PI tl. 100 mm - Specifikace dle PD</t>
  </si>
  <si>
    <t>" Včetně požární tepelné izolace z desek (rohože) z kamenné vlny s polepem hliníkovou fólií se skleněnou mřížkou tl. 100 mm. " 0,90</t>
  </si>
  <si>
    <t>751992712 SPC 751</t>
  </si>
  <si>
    <t>D+M Potrubí nerezové, do kuchyňského provozu, čtyřhranné 630x200mm + PI tl. 40 mm - Specifikace dle PD</t>
  </si>
  <si>
    <t>" Včetně požární tepelné izolace z desek (rohože) z kamenné vlny s polepem hliníkovou fólií se skleněnou mřížkou tl. 40 mm. " 4,80</t>
  </si>
  <si>
    <t>751992713 SPC 751</t>
  </si>
  <si>
    <t>D+M Potrubí nerezové, do kuchyňského provozu, čtyřhranné 630x400mm + PI tl. 100 mm - Specifikace dle PD</t>
  </si>
  <si>
    <t>" Včetně požární tepelné izolace z desek (rohože) z kamenné vlny s polepem hliníkovou fólií se skleněnou mřížkou tl. 100 mm. " 0,80</t>
  </si>
  <si>
    <t>751992714 SPC 751</t>
  </si>
  <si>
    <t>D+M Potrubí nerezové, do kuchyňského provozu, čtyřhranné 630x450mm + PI tl. 100 mm - Specifikace dle PD</t>
  </si>
  <si>
    <t>" Včetně požární tepelné izolace z desek (rohože) z kamenné vlny s polepem hliníkovou fólií se skleněnou mřížkou tl. 100 mm. " 48,00</t>
  </si>
  <si>
    <t>751992715 SPC 751</t>
  </si>
  <si>
    <t>D+M Potrubí nerezové, do kuchyňského provozu, čtyřhranné 630x630mm + PI tl. 100 mm - Specifikace dle PD</t>
  </si>
  <si>
    <t>" Včetně požární tepelné izolace z desek (rohože) z kamenné vlny s polepem hliníkovou fólií se skleněnou mřížkou tl. 100 mm. " 0,50</t>
  </si>
  <si>
    <t>751992716 SPC 751</t>
  </si>
  <si>
    <t>D+M Potrubí nerezové, do kuchyňského provozu, čtyřhranné 630x760mm + PI tl. 100 mm - Specifikace dle PD</t>
  </si>
  <si>
    <t>" Včetně požární tepelné izolace z desek (rohože) z kamenné vlny s polepem hliníkovou fólií se skleněnou mřížkou tl. 100 mm. " 0,40</t>
  </si>
  <si>
    <t>751992717 SPC 751</t>
  </si>
  <si>
    <t>D+M Potrubí nerezové, do kuchyňského provozu, čtyřhranné 710x710mm + PI tl. 100 mm - Specifikace dle PD</t>
  </si>
  <si>
    <t>" Včetně požární tepelné izolace z desek (rohože) z kamenné vlny s polepem hliníkovou fólií se skleněnou mřížkou tl. 100 mm. " 0,30</t>
  </si>
  <si>
    <t>751992718 SPC 751</t>
  </si>
  <si>
    <t>D+M Potrubí nerezové, do kuchyňského provozu, čtyřhranné 800x200mm + PI tl. 40 mm - Specifikace dle PD</t>
  </si>
  <si>
    <t>" Včetně požární tepelné izolace z desek (rohože) z kamenné vlny s polepem hliníkovou fólií se skleněnou mřížkou tl. 40 mm. " 5,90</t>
  </si>
  <si>
    <t>751992719 SPC 751</t>
  </si>
  <si>
    <t>D+M Potrubí nerezové, do kuchyňského provozu, čtyřhranné 810x760mm + PI tl. 100 mm - Specifikace dle PD</t>
  </si>
  <si>
    <t>" Včetně požární tepelné izolace z desek (rohože) z kamenné vlny s polepem hliníkovou fólií se skleněnou mřížkou tl. 100 mm. " 0,60</t>
  </si>
  <si>
    <t>751992720 SPC 751</t>
  </si>
  <si>
    <t>D+M Potrubí nerezové, do kuchyňského provozu, čtyřhranné 900x200mm + PI tl. 40 mm - Specifikace dle PD</t>
  </si>
  <si>
    <t>" Včetně požární tepelné izolace z desek (rohože) z kamenné vlny s polepem hliníkovou fólií se skleněnou mřížkou tl. 40 mm. " 2,10</t>
  </si>
  <si>
    <t>751992721 SPC 751</t>
  </si>
  <si>
    <t>D+M Potrubí nerezové, do kuchyňského provozu, čtyřhranné 1000x200mm + PI tl. 40 mm - Specifikace dle PD</t>
  </si>
  <si>
    <t>" Včetně požární tepelné izolace z desek (rohože) z kamenné vlny s polepem hliníkovou fólií se skleněnou mřížkou tl. 40 mm. " 1,40</t>
  </si>
  <si>
    <t>751992722 SPC 751</t>
  </si>
  <si>
    <t>D+M Potrubí nerezové, do kuchyňského provozu, čtyřhranné 1120x200mm + PI tl. 100 mm - Specifikace dle PD</t>
  </si>
  <si>
    <t>" Včetně požární tepelné izolace z desek (rohože) z kamenné vlny s polepem hliníkovou fólií se skleněnou mřížkou tl. 100 mm. " 4,00</t>
  </si>
  <si>
    <t>751992723 SPC 751</t>
  </si>
  <si>
    <t>D+M Potrubí nerezové, do kuchyňského provozu, čtyřhranné 1100x1200mm + PI tl. 40 mm - Specifikace dle PD</t>
  </si>
  <si>
    <t>751993001 SPC 751</t>
  </si>
  <si>
    <t>D+M Potrubí plastové, chemicky odolné kruhové D 100 + PI tl. 40 mm - Specifikace dle PD</t>
  </si>
  <si>
    <t>" Včetně požární tepelné izolace z desek (rohože) z kamenné vlny s polepem hliníkovou fólií se skleněnou mřížkou tl. 40 mm. " 6,60</t>
  </si>
  <si>
    <t>751993002 SPC 751</t>
  </si>
  <si>
    <t>D+M Potrubí plastové, chemicky odolné kruhové D 160 + PI tl. 40 mm - Specifikace dle PD</t>
  </si>
  <si>
    <t>72,9+6,5+0,9+12,2</t>
  </si>
  <si>
    <t>751993003 SPC 751</t>
  </si>
  <si>
    <t>D+M Potrubí plastové, chemicky odolné čtyřhranné 160x160mm + PI tl. 40 mm - Specifikace dle PD</t>
  </si>
  <si>
    <t>751993004 SPC 751</t>
  </si>
  <si>
    <t>D+M Potrubí plastové, chemicky odolné čtyřhranné 1100x1200mm + PI tl. 40 mm - Specifikace dle PD</t>
  </si>
  <si>
    <t>751992550 SPC 751</t>
  </si>
  <si>
    <t>" Stavební práce a dodávky spojené s provedením funkčního celku 751. " 60,00</t>
  </si>
  <si>
    <t>D2</t>
  </si>
  <si>
    <t>Vzduchotechnika - Koncové prvky</t>
  </si>
  <si>
    <t>751999101 SPC 751.1</t>
  </si>
  <si>
    <t>D+M Čtvercový stropní difuzor odvodní / přívodní, D 100 - Specifikace dle PD - CDO / CDP</t>
  </si>
  <si>
    <t>" V ceně boxu, napojení na potrubí, kotvící prvky. "</t>
  </si>
  <si>
    <t>" 3. NP " 32,00</t>
  </si>
  <si>
    <t>751999102 SPC 751.1</t>
  </si>
  <si>
    <t>D+M Čtvercový stropní difuzor odvodní / přívodní, D 125 - Specifikace dle PD - CDO / CDP</t>
  </si>
  <si>
    <t>" 2. NP " 24,00</t>
  </si>
  <si>
    <t>751999103 SPC 751.1</t>
  </si>
  <si>
    <t>D+M Čtvercový stropní difuzor odvodní / přívodní, D 160 - Specifikace dle PD - CDO / CDP</t>
  </si>
  <si>
    <t>" 1. NP " 14,00</t>
  </si>
  <si>
    <t>751999104 SPC 751.1</t>
  </si>
  <si>
    <t>D+M Čtvercový stropní difuzor odvodní / přívodní, D 200 - Specifikace dle PD - CDO / CDP</t>
  </si>
  <si>
    <t>" 1. NP " 52,00</t>
  </si>
  <si>
    <t>" 2. NP " 63,00</t>
  </si>
  <si>
    <t>" 3. NP " 63,00</t>
  </si>
  <si>
    <t>751999201 SPC 751</t>
  </si>
  <si>
    <t>D+M Talířový ventil odvodní / přívodní, kovový D 100 - Specifikace dle PD - TVO / TVP</t>
  </si>
  <si>
    <t>" Včetně napojení potrubí, zaregulování "</t>
  </si>
  <si>
    <t>" 1. PP " 1+18</t>
  </si>
  <si>
    <t>" 1. NP " 17</t>
  </si>
  <si>
    <t>751999202 SPC 751</t>
  </si>
  <si>
    <t>D+M Talířový ventil odvodní / přívodní, kovový D 125 - Specifikace dle PD - TVO / TVP</t>
  </si>
  <si>
    <t>" 3. NP " 16,00</t>
  </si>
  <si>
    <t>751999203 SPC 751</t>
  </si>
  <si>
    <t>D+M Talířový ventil odvodní / přívodní, kovový  D 160 - Specifikace dle PD - TVO / TVP</t>
  </si>
  <si>
    <t>751999204 SPC 751</t>
  </si>
  <si>
    <t>D+M Talířový ventil odvodní / přívodní, kovový D 200 - Specifikace dle PD - TVO / TVP</t>
  </si>
  <si>
    <t>751999301 SPC 751</t>
  </si>
  <si>
    <t>D+M Tlumič hluku do kruhového potrubí  D 125, délka 600 mm - Specifikace dle PD - TH</t>
  </si>
  <si>
    <t>" Včetně montáže, zapojení, a veškerého nutného příslušenství. "</t>
  </si>
  <si>
    <t>751999302 SPC 751</t>
  </si>
  <si>
    <t>D+M Tlumič hluku do kruhového potrubí  D 140, délka 600 mm - Specifikace dle PD - TH</t>
  </si>
  <si>
    <t>751999303 SPC 751</t>
  </si>
  <si>
    <t>D+M Tlumič hluku do kruhového potrubí  D 160, délka 600 mm - Specifikace dle PD - TH</t>
  </si>
  <si>
    <t>" 4. NP " 4,00</t>
  </si>
  <si>
    <t>751999304 SPC 751</t>
  </si>
  <si>
    <t>D+M Tlumič hluku do kruhového potrubí  D 630, délka 1200 mm - Specifikace dle PD - TH</t>
  </si>
  <si>
    <t>" 4. NP " 13,00</t>
  </si>
  <si>
    <t>751999305 SPC 751</t>
  </si>
  <si>
    <t>D+M Tlumič hluku do kruhového potrubí  D 630, délka 1500 mm - Specifikace dle PD - TH</t>
  </si>
  <si>
    <t>" 4. NP " 38,00</t>
  </si>
  <si>
    <t>751999306 SPC 751</t>
  </si>
  <si>
    <t>D+M Tlumič hluku do čtyřhranného potrubí  160x160mm, délka 1250 mm - Specifikace dle PD - TH</t>
  </si>
  <si>
    <t>" 1. PP " 3*2</t>
  </si>
  <si>
    <t>751999307 SPC 751</t>
  </si>
  <si>
    <t>D+M Tlumič hluku do čtyřhranného potrubí  355x160mm, délka 1250 mm - Specifikace dle PD - TH</t>
  </si>
  <si>
    <t>" 1. PP "  3*2</t>
  </si>
  <si>
    <t>751999308 SPC 751</t>
  </si>
  <si>
    <t>D+M Tlumič hluku do čtyřhranného potrubí  630x400mm, délka 1500 mm - Specifikace dle PD - TH</t>
  </si>
  <si>
    <t>751999309 SPC 751</t>
  </si>
  <si>
    <t>D+M Tlumič hluku do čtyřhranného potrubí  630x450mm, délka 1500 mm - Specifikace dle PD - TH</t>
  </si>
  <si>
    <t>751999401 SPC 751.1</t>
  </si>
  <si>
    <t>D+M Protidešťová žaluzie 140x140mm - titanzinek - Specifikace dle PD - PZ</t>
  </si>
  <si>
    <t>" Protidešťová žaluzie v antikorozním provedení, tepelně izolovaná, se síťkou. V ceně osazení a dodání žaluzie, upevňovacího rámečku,síta proti  hmy</t>
  </si>
  <si>
    <t>" včetně zapravení a utěsnění (tepelně) prostupu  ".</t>
  </si>
  <si>
    <t>751999402 SPC 751.1</t>
  </si>
  <si>
    <t>D+M Protidešťová žaluzie 160x160mm - titanzinek - Specifikace dle PD - PZ</t>
  </si>
  <si>
    <t>751999403 SPC 751.1</t>
  </si>
  <si>
    <t>D+M Protidešťová žaluzie - 200x200mm - titanzinek - Specifikace dle PD - PZ</t>
  </si>
  <si>
    <t>751999404 SPC 751.1</t>
  </si>
  <si>
    <t>D+M Protidešťová žaluzie 315x160mm - titanzinek - Specifikace dle PD - PZ</t>
  </si>
  <si>
    <t>751999405 SPC 751.1</t>
  </si>
  <si>
    <t>D+M Protidešťová žaluzie 500x300mm - titanzinek - Specifikace dle PD - PZ</t>
  </si>
  <si>
    <t>751999406 SPC 751.1</t>
  </si>
  <si>
    <t>D+M Protidešťová žaluzie 710x710mm - titanzinek - Specifikace dle PD - PZ</t>
  </si>
  <si>
    <t>751999407 SPC 751.1</t>
  </si>
  <si>
    <t>D+M Protidešťová žaluzie 900x1200mm - titanzinek - Specifikace dle PD - PZ</t>
  </si>
  <si>
    <t>751999408 SPC 751.1</t>
  </si>
  <si>
    <t>D+M Protidešťová žaluzie 1000x700mm - titanzinek - Specifikace dle PD - PZ</t>
  </si>
  <si>
    <t>751999501 SPC 751</t>
  </si>
  <si>
    <t>D+M Mřížová výustka - odvodní / přívodní - 160x160mm - Specifikace dle PD - MVP / MVO</t>
  </si>
  <si>
    <t>" Včetně napojení na potrubí, osazovacího rámečku. "</t>
  </si>
  <si>
    <t>751999502 SPC 751</t>
  </si>
  <si>
    <t>D+M Mřížová výustka - odvodní / přívodní - 200x100mm - Specifikace dle PD - MVP / MVO</t>
  </si>
  <si>
    <t>" 1. PP " 32,00</t>
  </si>
  <si>
    <t>751999503 SPC 751</t>
  </si>
  <si>
    <t>D+M Mřížová výustka - odvodní / přívodní - 200x315mm - Specifikace dle PD - MVP / MVO</t>
  </si>
  <si>
    <t>751999504 SPC 751</t>
  </si>
  <si>
    <t>D+M Mřížová výustka - odvodní / přívodní - 425x125mm - Specifikace dle PD - MVP / MVO</t>
  </si>
  <si>
    <t>751999505 SPC 751</t>
  </si>
  <si>
    <t>D+M Mřížová výustka - odvodní / přívodní - 500x200mm - Specifikace dle PD - MVP / MVO</t>
  </si>
  <si>
    <t>751999506 SPC 751</t>
  </si>
  <si>
    <t>D+M Mřížová výustka - odvodní / přívodní - 500x250mm  v černém provedení - Specifikace dle PD - MVP / MVO</t>
  </si>
  <si>
    <t>" Včetně napojení na potrubí, osazovacího rámečku, černé provedení. "</t>
  </si>
  <si>
    <t>751999507 SPC 751</t>
  </si>
  <si>
    <t>D+M Mřížová výustka - odvodní / přívodní - 500x350mm v černém provedení - Specifikace dle PD - MVP / MVO</t>
  </si>
  <si>
    <t>751999508 SPC 751</t>
  </si>
  <si>
    <t>D+M Mřížová výustka CHÚC - 3650 m3/h - 500x500mm - Specifikace dle PD - MVP</t>
  </si>
  <si>
    <t>751999509 SPC 751</t>
  </si>
  <si>
    <t>D+M Mřížová výustka CHÚC - 630x250mm - Specifikace dle PD - MVP</t>
  </si>
  <si>
    <t>751999510 SPC 751</t>
  </si>
  <si>
    <t>D+M Mřížová výustka CHÚC - 2300 m3/h - 800x300mm - Specifikace dle PD - MVP</t>
  </si>
  <si>
    <t>751999601 SPC 751</t>
  </si>
  <si>
    <t>D+M Protidešťová hlavice D 160 - Specifikace dle PD</t>
  </si>
  <si>
    <t>" Střecha " 6,00</t>
  </si>
  <si>
    <t>751999602 SPC 751</t>
  </si>
  <si>
    <t>D+M Uzavírací klapka pro kruhové potrubí D 100mm - Specifikace dle PD - UK</t>
  </si>
  <si>
    <t>" 1. PP " 25,00</t>
  </si>
  <si>
    <t>751999603 SPC 751</t>
  </si>
  <si>
    <t>D+M Uzavírací klapka pro kruhové potrubí D 180mm - Specifikace dle PD - UK</t>
  </si>
  <si>
    <t>751999604 SPC 751</t>
  </si>
  <si>
    <t>D+M Uzavírací klapka se servopohonem pro čtyřhranné potrubí 160x160mm - Specifikace dle PD - UKS</t>
  </si>
  <si>
    <t>" V ceně servopohon, ovládání. "</t>
  </si>
  <si>
    <t>" Včetně prokabelování a napojení na elektro."</t>
  </si>
  <si>
    <t>751999605 SPC 751</t>
  </si>
  <si>
    <t>D+M Uzavírací klapka se servopohonem pro čtyřhranné potrubí 355x160mm - Specifikace dle PD - UKS</t>
  </si>
  <si>
    <t>751999606 SPC 751</t>
  </si>
  <si>
    <t>D+M Uzavírací klapka se servopohonem pro čtyřhranné potrubí 630x630mm - Specifikace dle PD - UKS</t>
  </si>
  <si>
    <t>751999607 SPC 751</t>
  </si>
  <si>
    <t>D+M Uzavírací požární klapka se servopohonem CHÚC + PI tl. 40 mm pro čtyřhranné potrubí 500x710mm - Specifikace dle PD - UKS</t>
  </si>
  <si>
    <t>" V ceně servopohon, ovládání, PI z desek z kamenné vlny s polepem hliníkovou fólií se skleněnou mřížkou tl. 40 mm"</t>
  </si>
  <si>
    <t>751999608 SPC 751</t>
  </si>
  <si>
    <t>D+M Uzavírací požární klapka se servopohonem CHÚC + PI tl. 40 mm pro čtyřhranné potrubí 630x200mm - Specifikace dle PD - UKS</t>
  </si>
  <si>
    <t>751999609 SPC 751</t>
  </si>
  <si>
    <t>D+M Uzavírací požární klapka se servopohonem CHÚC + PI tl. 40 mm pro čtyřhranné potrubí 630x250mm - Specifikace dle PD - UKS</t>
  </si>
  <si>
    <t>751999701 SPC 751</t>
  </si>
  <si>
    <t>D+M Regulační klapka pro kruhové potrubí D 160mm - Specifikace dle PD - RK</t>
  </si>
  <si>
    <t>" 1. PP " 5,00</t>
  </si>
  <si>
    <t>751999702 SPC 751</t>
  </si>
  <si>
    <t>D+M Regulační klapka pro kruhové potrubí D 200mm - Specifikace dle PD - RK</t>
  </si>
  <si>
    <t>751999703 SPC 751</t>
  </si>
  <si>
    <t>D+M Regulační klapka se servopohonem pro kruhové potrubí D 100mm - Specifikace dle PD - RKS</t>
  </si>
  <si>
    <t>751999704 SPC 751</t>
  </si>
  <si>
    <t>D+M Regulační klapka se servopohonem pro kruhové potrubí D 125mm - Specifikace dle PD - RKS</t>
  </si>
  <si>
    <t>" 2. NP " 25,00</t>
  </si>
  <si>
    <t>751999705 SPC 751</t>
  </si>
  <si>
    <t>D+M Regulační klapka se servopohonem pro kruhové potrubí D 160mm - Specifikace dle PD - RKS</t>
  </si>
  <si>
    <t>751999706 SPC 751</t>
  </si>
  <si>
    <t>D+M Regulační klapka se servopohonem pro kruhové potrubí D 200mm - Specifikace dle PD - RKS</t>
  </si>
  <si>
    <t>751999707 SPC 751</t>
  </si>
  <si>
    <t>D+M Regulační klapka pro čtyřhranné potrubí 200x200mm - Specifikace dle PD - RK</t>
  </si>
  <si>
    <t>751999708 SPC 751</t>
  </si>
  <si>
    <t>D+M Regulační klapka pro čtyřhranné potrubí 315x200mm - Specifikace dle PD - RK</t>
  </si>
  <si>
    <t>751999709 SPC 751</t>
  </si>
  <si>
    <t>D+M Regulační klapka pro čtyřhranné potrubí 450x200mm - Specifikace dle PD - RK</t>
  </si>
  <si>
    <t>751999710 SPC 751</t>
  </si>
  <si>
    <t>D+M Regulační klapka pro čtyřhranné potrubí 500x200mm - Specifikace dle PD - RK</t>
  </si>
  <si>
    <t>751999711 SPC 751</t>
  </si>
  <si>
    <t>D+M Regulační klapka pro čtyřhranné potrubí 560x200mm - Specifikace dle PD - RK</t>
  </si>
  <si>
    <t>751999712 SPC 751</t>
  </si>
  <si>
    <t>D+M Regulační klapka pro čtyřhranné potrubí 630x200mm - Specifikace dle PD - RK</t>
  </si>
  <si>
    <t>751999713 SPC 751</t>
  </si>
  <si>
    <t>D+M Regulační klapka pro čtyřhranné potrubí 710x200mm - Specifikace dle PD - RK</t>
  </si>
  <si>
    <t>751999714 SPC 751</t>
  </si>
  <si>
    <t>D+M Regulační klapka pro čtyřhranné potrubí 1000x200mm - Specifikace dle PD - RK</t>
  </si>
  <si>
    <t>751999715 SPC 751</t>
  </si>
  <si>
    <t>D+M Regulační klapka se servopohonem pro čtyřhranné potrubí 200x400mm - Specifikace dle PD - RKS</t>
  </si>
  <si>
    <t>751999716 SPC 751</t>
  </si>
  <si>
    <t>D+M Regulační klapka se servopohonem pro čtyřhranné potrubí 315x200mm - Specifikace dle PD - RKS</t>
  </si>
  <si>
    <t>751999717 SPC 751</t>
  </si>
  <si>
    <t>D+M Regulační klapka se servopohonem pro čtyřhranné potrubí 355x200mm - Specifikace dle PD - RKS</t>
  </si>
  <si>
    <t>751999718 SPC 751</t>
  </si>
  <si>
    <t>D+M Regulační klapka se servopohonem pro čtyřhranné potrubí 400x200mm - Specifikace dle PD - RKS</t>
  </si>
  <si>
    <t>751999719 SPC 751</t>
  </si>
  <si>
    <t>D+M Regulační klapka se servopohonem pro čtyřhranné potrubí 450x200mm - Specifikace dle PD - RKS</t>
  </si>
  <si>
    <t>751999720 SPC 751</t>
  </si>
  <si>
    <t>D+M Regulační klapka se servopohonem pro čtyřhranné potrubí 500x200mm - Specifikace dle PD - RKS</t>
  </si>
  <si>
    <t>751999721 SPC 751</t>
  </si>
  <si>
    <t>D+M Regulační klapka se servopohonem pro čtyřhranné potrubí 560x200mm - Specifikace dle PD - RKS</t>
  </si>
  <si>
    <t>751999722 SPC 751</t>
  </si>
  <si>
    <t>D+M Regulační klapka se servopohonem pro čtyřhranné potrubí 630x200mm - Specifikace dle PD - RKS</t>
  </si>
  <si>
    <t>751999723 SPC 751</t>
  </si>
  <si>
    <t>D+M Regulační klapka se servopohonem pro čtyřhranné potrubí 710x200mm - Specifikace dle PD - RKS</t>
  </si>
  <si>
    <t>751999724 SPC 751</t>
  </si>
  <si>
    <t>D+M Regulační klapka se servopohonem pro čtyřhranné potrubí 800x200mm - Specifikace dle PD - RKS</t>
  </si>
  <si>
    <t>751999725 SPC 751</t>
  </si>
  <si>
    <t>D+M Koncový prvek ve střešním plášti - Specifikace dle PD - KP - VZT</t>
  </si>
  <si>
    <t>" Titanzinková protidešťová žaluzie v šikmé části střechy (horizontální lamely) + revizní dvířka + protidešťová žaluzie + pozinkované potrubí ."</t>
  </si>
  <si>
    <t>" 2. NP " 19,00</t>
  </si>
  <si>
    <t>D3</t>
  </si>
  <si>
    <t>751999994 SPC 751</t>
  </si>
  <si>
    <t>D+M Bezpečnostní štítky - Specifikace dle PD</t>
  </si>
  <si>
    <t>751999995 SPC 751</t>
  </si>
  <si>
    <t>D+M Zprovoznění, měření, kontrola, seřízení a zaregulování soustavy</t>
  </si>
  <si>
    <t>" Zaregulování, měření a seřízení průtoku vzduchu. " 1,00</t>
  </si>
  <si>
    <t>" Měření hlukových parametrů. "</t>
  </si>
  <si>
    <t>" Vyzkoušení systému - individuální, funkční a komplexní. "</t>
  </si>
  <si>
    <t>" Zkušební provoz. "</t>
  </si>
  <si>
    <t>" Sepsání záznamů. "</t>
  </si>
  <si>
    <t>751999996 SPC 751</t>
  </si>
  <si>
    <t>D+M Měření a regulace proporcionální - autonomní regulace</t>
  </si>
  <si>
    <t>" Regulace v místnostech pomocí čidla CO2 a podle čidla přítomnosti osob. " 1,00</t>
  </si>
  <si>
    <t>" V ceně kabeláž, čidla, ovládací prvky, řídící program, transformátor, sestava regulátorů objemového průtoku. "</t>
  </si>
  <si>
    <t>751999997 SPC 751</t>
  </si>
  <si>
    <t>D+M Systémová podpůrná konstrukce potrubí</t>
  </si>
  <si>
    <t>751999998 SPC 751</t>
  </si>
  <si>
    <t>D+M Tlačítko pro ovládání odvětrání CHÚC - Specifikace dle PD</t>
  </si>
  <si>
    <t>" V ceně montáž, zapojení, prokabelování, napojení na elektro. "</t>
  </si>
  <si>
    <t>" 1.PP " 2,00</t>
  </si>
  <si>
    <t>" 1.NP " 2,00</t>
  </si>
  <si>
    <t>" 2.NP " 2,00</t>
  </si>
  <si>
    <t>" 3.NP " 2,00</t>
  </si>
  <si>
    <t>751999999 SPC 751</t>
  </si>
  <si>
    <t>D+M Zařízení a vybavení nespecifikovaných</t>
  </si>
  <si>
    <t>HZS3211  751</t>
  </si>
  <si>
    <t>" Stavební práce a dodávky spojené s provedením funkčního celku 751. " 50,00</t>
  </si>
  <si>
    <t>923</t>
  </si>
  <si>
    <t>230170003 751</t>
  </si>
  <si>
    <t>Tlakové zkoušky těsnosti potrubí - příprava DN do 125</t>
  </si>
  <si>
    <t xml:space="preserve">" Zkouška těsnosti VZT potrubí - kruhové potrubí " </t>
  </si>
  <si>
    <t>" Příprava - Potrubí D 100 " 1,00</t>
  </si>
  <si>
    <t>" Příprava - Potrubí D 125 " 1,00</t>
  </si>
  <si>
    <t>230170004 751</t>
  </si>
  <si>
    <t>Tlakové zkoušky těsnosti potrubí - příprava DN do 200</t>
  </si>
  <si>
    <t>" Příprava - Potrubí D 140 " 1,00</t>
  </si>
  <si>
    <t>" Příprava - Potrubí D 160 " 1,00</t>
  </si>
  <si>
    <t>" Příprava - Potrubí D 180 " 1,00</t>
  </si>
  <si>
    <t>" Příprava - Potrubí D 200 " 1,00</t>
  </si>
  <si>
    <t>230170005 751</t>
  </si>
  <si>
    <t>Tlakové zkoušky těsnosti potrubí - příprava DN do 350</t>
  </si>
  <si>
    <t>" Příprava - Potrubí D 225 " 1,00</t>
  </si>
  <si>
    <t>" Příprava - Potrubí D 250 " 1,00</t>
  </si>
  <si>
    <t>230170006 751</t>
  </si>
  <si>
    <t>Tlakové zkoušky těsnosti potrubí - příprava DN do 500</t>
  </si>
  <si>
    <t>" Příprava - Potrubí D 400 " 1,00</t>
  </si>
  <si>
    <t>" Příprava - Potrubí D 500 " 1,00</t>
  </si>
  <si>
    <t>230170007 751</t>
  </si>
  <si>
    <t>Tlakové zkoušky těsnosti potrubí - příprava DN do 800</t>
  </si>
  <si>
    <t>" Příprava - Potrubí D 630 " 1,0</t>
  </si>
  <si>
    <t>230170008 751</t>
  </si>
  <si>
    <t>Tlakové zkoušky těsnosti potrubí - příprava DN do 1200</t>
  </si>
  <si>
    <t>" Zkouška těsnosti VZT potrubí - čtyřhranné potrubí " 1,00</t>
  </si>
  <si>
    <t>230170013 751</t>
  </si>
  <si>
    <t>Tlakové zkoušky těsnosti potrubí - zkouška DN do 125</t>
  </si>
  <si>
    <t>" Zkouška těsnosti VZT potrubí - kruhové potrubí "</t>
  </si>
  <si>
    <t>" Zkouška těsnosti potrubí D 100 " 84,5+81,7+6,6</t>
  </si>
  <si>
    <t>" Zkouška těsnosti potrubí D 125 " 87,8+158,3</t>
  </si>
  <si>
    <t>230170014 751</t>
  </si>
  <si>
    <t>Tlakové zkoušky těsnosti potrubí - zkouška DN do 200</t>
  </si>
  <si>
    <t>" Zkouška těsnosti potrubí D 140 " 44,90</t>
  </si>
  <si>
    <t>" Zkouška těsnosti potrubí D 160 " 295,4+49,3+12,0+92,5</t>
  </si>
  <si>
    <t>" Zkouška těsnosti potrubí D 180 " 1,7+44,5</t>
  </si>
  <si>
    <t>" Zkouška těsnosti potrubí D 200 " 308,6+246,4</t>
  </si>
  <si>
    <t>230170015 751</t>
  </si>
  <si>
    <t>Tlakové zkoušky těsnosti potrubí - zkouška DN do 350</t>
  </si>
  <si>
    <t>" Zkouška těsnosti potrubí D 225 " 43,5+5,7</t>
  </si>
  <si>
    <t>" Zkouška těsnosti potrubí D 250 " 16,20</t>
  </si>
  <si>
    <t>230170016 751</t>
  </si>
  <si>
    <t>Tlakové zkoušky těsnosti potrubí - zkouška DN do 500</t>
  </si>
  <si>
    <t>" Zkouška těsnosti potrubí D 400 "  3,30</t>
  </si>
  <si>
    <t>" Zkouška těsnosti potrubí D 500 " 0,70</t>
  </si>
  <si>
    <t>230170017 751</t>
  </si>
  <si>
    <t>Tlakové zkoušky těsnosti potrubí - zkouška DN do 800</t>
  </si>
  <si>
    <t>" Zkouška těsnosti potrubí D 630 " 24,1+233,9</t>
  </si>
  <si>
    <t>230170018 751</t>
  </si>
  <si>
    <t>Tlakové zkoušky těsnosti potrubí - zkouška DN do 1200</t>
  </si>
  <si>
    <t>" Stavební práce a dodávky spojené s provedením funkčního celku 923. " 50,00</t>
  </si>
  <si>
    <t>Objekt12 - SO D.1.4.4.Vytápění</t>
  </si>
  <si>
    <t xml:space="preserve">    731 - Ústřední vytápění - Kotelny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</si>
  <si>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</si>
  <si>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</si>
  <si>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</si>
  <si>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</si>
  <si>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</si>
  <si>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731999111 SPC 731</t>
  </si>
  <si>
    <t>D+M Automatický rychloodvzdušňovač - Specifikace dle PD</t>
  </si>
  <si>
    <t>" Součástí zprovoznění, napojení, odzkoušení. " 1,00</t>
  </si>
  <si>
    <t>731999112 SPC 731</t>
  </si>
  <si>
    <t>D+M Odlučovač nečistot a kalů + trvalý magnet - Specifikace dle PD</t>
  </si>
  <si>
    <t>731999113 SPC 731</t>
  </si>
  <si>
    <t>D+M Doplňovací zařízení s vodoměrem - Speifikace dle PD</t>
  </si>
  <si>
    <t>" Systémový oddělovač včetně uzavíracích armatur, vodoměr. " 1,00</t>
  </si>
  <si>
    <t>" Součástí zprovoznění, napojení, odzkoušení. "</t>
  </si>
  <si>
    <t>731999114 SPC 731</t>
  </si>
  <si>
    <t>D+M Změkčovací zařízení včetně patrony - Speifikace dle PD</t>
  </si>
  <si>
    <t>" Včetně externího tlakového čidla, uzavíracích armatur, instalačního materiálu, 5x patrona. " 1,00</t>
  </si>
  <si>
    <t>731999115 SPC 731</t>
  </si>
  <si>
    <t>D+M Hlavní kombinovaný Rozdělovač / Sběrač - Specifikace dle PD - R/S</t>
  </si>
  <si>
    <t>731999116 SPC 731</t>
  </si>
  <si>
    <t>D+M Hydraulický vyrovnávač dynamických tlaků - Speifikace dle PD - HVDT</t>
  </si>
  <si>
    <t>" Hydraulický vyrovnávač dynamických tlaků - hmotnostní průtok 24,528 m3/hod.  " 1,00</t>
  </si>
  <si>
    <t>" V ceně také armatury: 1× AOV - DN 15, 1x VVT - DN 15 "</t>
  </si>
  <si>
    <t>" Včetně: prokabelování, měření a regulace, zprovoznění, napojení a dalšího veškerého příslušenství nutného ke zprovoznění dle PD "</t>
  </si>
  <si>
    <t>731999117 SPC 731</t>
  </si>
  <si>
    <t>D+M Expanzní nádoba s membránou - Speifikace dle PD - EX - V</t>
  </si>
  <si>
    <t>" Membránová expanzní nádoba pro vodovod o kapacitě 18 l " 1,00</t>
  </si>
  <si>
    <t>" Včetně: pružné hadice, stěnová konzola, armatura pro zajištění průtoku, zprovoznění, napojení a veškerého příslušenství nutného ke zprovoznění dle</t>
  </si>
  <si>
    <t>731999118 SPC 731</t>
  </si>
  <si>
    <t>D+M Expanzní nádoba s membránou - Speifikace dle PD - EX1</t>
  </si>
  <si>
    <t>" Membránová expanzní nádoba pro tlumení rázů o kapacitě 50 l " 1,00</t>
  </si>
  <si>
    <t>" Včetně: pružné hadice, zprovoznění, napojení a veškerého příslušenství nutného ke zprovoznění dle PD "</t>
  </si>
  <si>
    <t>731999119 SPC 731</t>
  </si>
  <si>
    <t>D+M Expanzní automat pro topení - Speifikace dle PD - EXA-T</t>
  </si>
  <si>
    <t>731999120 SPC 731</t>
  </si>
  <si>
    <t>D+M Nerezový zásobníkový ohřívač TV - Speifikace dle PD - Z1</t>
  </si>
  <si>
    <t>731999121 SPC 731</t>
  </si>
  <si>
    <t>D+M Výměník tepla - Speifikace dle PD - VT1</t>
  </si>
  <si>
    <t>731999201 SPC 731</t>
  </si>
  <si>
    <t>D+M Oběhové čerpadlo s regulovatelnými otáčkami - Speifikace dle PD - OČ01</t>
  </si>
  <si>
    <t>" Oběhové čerpadlo s regulovatelnými otáčkami pro větev T1, m = 7,49 m3/h, H = 75 kPa, 230 V " 1,00</t>
  </si>
  <si>
    <t>" Včetně prokabelování, regulátor čerpadla, měření a regulace, zprovoznění, napojení a veškerého příslušenství. "</t>
  </si>
  <si>
    <t>731999202 SPC 731</t>
  </si>
  <si>
    <t>D+M Oběhové čerpadlo s regulovatelnými otáčkami - Speifikace dle PD - OČ02</t>
  </si>
  <si>
    <t>" Oběhové čerpadlo s regulovatelnými otáčkami pro větev T2, m = 8,55 m3/h, H = 70 kPa, 230 V " 1,00</t>
  </si>
  <si>
    <t>731999203 SPC 731</t>
  </si>
  <si>
    <t>D+M Oběhové čerpadlo s regulovatelnými otáčkami - Speifikace dle PD - OČ03</t>
  </si>
  <si>
    <t>" Oběhové čerpadlo s regulovatelnými otáčkami pro větev VZT, m = 6,53 m3/h, H = 100 kPa, 230 V " 1,00</t>
  </si>
  <si>
    <t>731999204 SPC 731</t>
  </si>
  <si>
    <t>D+M Oběhové čerpadlo s regulovatelnými otáčkami - Speifikace dle PD - OČ04</t>
  </si>
  <si>
    <t>" Oběhové čerpadlo s regulovatelnými otáčkami pro větev TUV, m = 3,52 m3/h, H = 65 kPa, 230 V " 1,00</t>
  </si>
  <si>
    <t>731999205 SPC 731</t>
  </si>
  <si>
    <t>D+M Oběhové čerpadlo s regulovatelnými otáčkami - Speifikace dle PD - OČ05</t>
  </si>
  <si>
    <t>" Oběhové čerpadlo s regulovatelnými otáčkami pro nabíjecí čerpadlo akumulace TV, m = 0,4 m3/h, H = 70 kPa, 230 V " 1,00</t>
  </si>
  <si>
    <t>731999206 SPC 731</t>
  </si>
  <si>
    <t>D+M Oběhové čerpadlo s regulovatelnými otáčkami - Speifikace dle PD - OČ06</t>
  </si>
  <si>
    <t>" Oběhové čerpadlo s regulovatelnými otáčkami pro K-VZT 3, m = 0,83 m3/h, H = 55 kPa, 230 V " 1,00</t>
  </si>
  <si>
    <t>731999207 SPC 731</t>
  </si>
  <si>
    <t>D+M Oběhové čerpadlo s regulovatelnými otáčkami - Speifikace dle PD - OČ07</t>
  </si>
  <si>
    <t>" Oběhové čerpadlo s regulovatelnými otáčkami pro CH-VZT 3a, m = 0,85 m3/h, H = 55 kPa, 230 V " 1,00</t>
  </si>
  <si>
    <t>731999208 SPC 731</t>
  </si>
  <si>
    <t>D+M Oběhové čerpadlo s regulovatelnými otáčkami - Speifikace dle PD - OČ08</t>
  </si>
  <si>
    <t>" Oběhové čerpadlo s regulovatelnými otáčkami pro CH-VZT 3b, m = 0,52 m3/h, H = 55 kPa, 230 V " 1,00</t>
  </si>
  <si>
    <t>731999209 SPC 731</t>
  </si>
  <si>
    <t>D+M Oběhové čerpadlo s regulovatelnými otáčkami - Speifikace dle PD - OČ09</t>
  </si>
  <si>
    <t>" Oběhové čerpadlo s regulovatelnými otáčkami pro CH-VZT 1, m = 0,82 m3/h, H = 55 kPa, 230 V " 1,00</t>
  </si>
  <si>
    <t>731999210 SPC 731</t>
  </si>
  <si>
    <t>D+M Oběhové čerpadlo s regulovatelnými otáčkami - Speifikace dle PD - OČ10</t>
  </si>
  <si>
    <t>" Oběhové čerpadlo s regulovatelnými otáčkami pro CH-VZT 4A, m = 0,84 m3/h, H = 55 kPa, 230 V " 1,00</t>
  </si>
  <si>
    <t>731999211 SPC 731</t>
  </si>
  <si>
    <t>D+M Oběhové čerpadlo s regulovatelnými otáčkami - Speifikace dle PD - OČ11</t>
  </si>
  <si>
    <t>" Oběhové čerpadlo s regulovatelnými otáčkami pro CH-VZT 4B, m = 0,60 m3/h, H = 55 kPa, 230 V " 1,00</t>
  </si>
  <si>
    <t>731999212 SPC 731</t>
  </si>
  <si>
    <t>D+M Oběhové čerpadlo s regulovatelnými otáčkami - Speifikace dle PD - OČ12</t>
  </si>
  <si>
    <t>" Oběhové čerpadlo s regulovatelnými otáčkami pro CH-VZT 2, m = 0,71 m3/h, H = 55 kPa, 230 V " 1,00</t>
  </si>
  <si>
    <t>731999213 SPC 731</t>
  </si>
  <si>
    <t>D+M Oběhové čerpadlo s regulovatelnými otáčkami - Speifikace dle PD - OČ13</t>
  </si>
  <si>
    <t>" Oběhové čerpadlo s regulovatelnými otáčkami pro CH-VZT 5, m = 0,70 m3/h, H = 70 kPa, 230 V " 1,00</t>
  </si>
  <si>
    <t>731999214 SPC 731</t>
  </si>
  <si>
    <t>D+M Oběhové čerpadlo s regulovatelnými otáčkami - Speifikace dle PD - OČ14</t>
  </si>
  <si>
    <t>" Oběhové čerpadlo s regulovatelnými otáčkami pro m.č. CH 004a, m = 0,66 m3/h, H = 70 kPa, 230 V " 1,00</t>
  </si>
  <si>
    <t>731999215 SPC 731</t>
  </si>
  <si>
    <t>D+M Oběhové čerpadlo s regulovatelnými otáčkami - Speifikace dle PD - CČ01</t>
  </si>
  <si>
    <t>998731202 731</t>
  </si>
  <si>
    <t>Přesun hmot procentní pro kotelny v objektech v do 12 m</t>
  </si>
  <si>
    <t>" Stavební práce a dodávky spojené s provedením funkčního celku 731 "</t>
  </si>
  <si>
    <t>" Zednická výpomoc, doplňkové práce, kompletace, zřízení prostupů, zapravení prostupů, armatury a příslušenství apod." 30</t>
  </si>
  <si>
    <t>Ústřední vytápění - Potrubí</t>
  </si>
  <si>
    <t>733223102 RTO 733</t>
  </si>
  <si>
    <t>D+M Potrubí měděné spojované pájením D 15x1,0 + TI tl. 40 mm - Specifikace dle PD</t>
  </si>
  <si>
    <t>" Součástí izolační pouzdra z minerální vlny s polepem z hliníkové fólie vyztužené mřížkou ze skelných vláken (ALS) " 278,10</t>
  </si>
  <si>
    <t xml:space="preserve">" Pozdro na podélném spoji opatřeno přesahem fólie se samolepící páskou. Izolace v celé délce potrubí včetně kolen a odboček " </t>
  </si>
  <si>
    <t>" V ceně veškeré příslušenství, tvarovky,kotvící prvky a spojovací materiál, výměra včetně ztratného "</t>
  </si>
  <si>
    <t>733223103 RTO 733</t>
  </si>
  <si>
    <t>D+M Potrubí měděné spojované pájením D 18x1,0 + TI tl. 40 mm - Specifikace dle PD</t>
  </si>
  <si>
    <t>" Součástí izolační pouzdra z minerální vlny s polepem z hliníkové fólie vyztužené mřížkou ze skelných vláken (ALS) " 92,30</t>
  </si>
  <si>
    <t>733223104 RTO 733</t>
  </si>
  <si>
    <t>D+M Potrubí měděné spojované pájením D 22x1,0 + TI tl. 40 mm - Specifikace dle PD</t>
  </si>
  <si>
    <t>" Součástí izolační pouzdra z minerální vlny s polepem z hliníkové fólie vyztužené mřížkou ze skelných vláken (ALS) "</t>
  </si>
  <si>
    <t>" Potrubí k výměníkové stanici " 9,80</t>
  </si>
  <si>
    <t>733223105 RTO 733</t>
  </si>
  <si>
    <t>D+M Potrubí měděné spojované pájením D 28x1,5 + TI tl. 40 mm - Specifikace dle PD</t>
  </si>
  <si>
    <t>" Potrubí k výměníkové stanici " 20,90</t>
  </si>
  <si>
    <t>733223106 RTO 733</t>
  </si>
  <si>
    <t>D+M Potrubí měděné spojované pájením D 35x1,5 + TI tl. 50 mm - Specifikace dle PD</t>
  </si>
  <si>
    <t>" Potrubí v objektu" 128,00</t>
  </si>
  <si>
    <t>" Potrubí k výměníkové stanici " 1,00</t>
  </si>
  <si>
    <t>733223107 RTO 733</t>
  </si>
  <si>
    <t>D+M Potrubí měděné spojované pájením D 42x1,5 + TI tl. 50 mm - Specifikace dle PD</t>
  </si>
  <si>
    <t>" Součástí izolační pouzdra z minerální vlny s polepem z hliníkové fólie vyztužené mřížkou ze skelných vláken (ALS) " 218,70</t>
  </si>
  <si>
    <t>733223108 RTO 733</t>
  </si>
  <si>
    <t>D+M Potrubí měděné spojované pájením D 54x2,0 + TI tl. 50 mm - Specifikace dle PD</t>
  </si>
  <si>
    <t>" Potrubí v objektu" 237,20</t>
  </si>
  <si>
    <t>" Potrubí k výměníkové stanici " 32,70</t>
  </si>
  <si>
    <t>733223109 RTO 733</t>
  </si>
  <si>
    <t>D+M Potrubí měděné spojované pájením D 64x2,0 + TI tl. 60 mm - Specifikace dle PD</t>
  </si>
  <si>
    <t>" Potrubí v objektu" 212,80</t>
  </si>
  <si>
    <t>" Potrubí k výměníkové stanici " 47,50</t>
  </si>
  <si>
    <t>733223111 RTO 733</t>
  </si>
  <si>
    <t>D+M Předizolované měděné potrubí Cu DN 80 - Specifikace dle PD</t>
  </si>
  <si>
    <t xml:space="preserve">" Součástí systémová tepelná izolace. Izolace v celé délce potrubí včetně kolen a odboček " </t>
  </si>
  <si>
    <t>" Potrubí k výměníkové stanici " 15,80</t>
  </si>
  <si>
    <t>733224204 733</t>
  </si>
  <si>
    <t>Příplatek k potrubí měděnému za potrubí vedené v kotelnách nebo strojovnách D 22x1</t>
  </si>
  <si>
    <t>" Příplatek za měděné potrubí vedené v kotelně "  9,80</t>
  </si>
  <si>
    <t>733224205 733</t>
  </si>
  <si>
    <t>Příplatek k potrubí měděnému za potrubí vedené v kotelnách nebo strojovnách D 28x1,5</t>
  </si>
  <si>
    <t>" Příplatek za měděné potrubí vedené v kotelně "  20,90</t>
  </si>
  <si>
    <t>733224206 733</t>
  </si>
  <si>
    <t>Příplatek k potrubí měděnému za potrubí vedené v kotelnách nebo strojovnách D 35x1,5</t>
  </si>
  <si>
    <t>" Příplatek za měděné potrubí vedené v kotelně "  1,00</t>
  </si>
  <si>
    <t>733224208 733</t>
  </si>
  <si>
    <t>Příplatek k potrubí měděnému za potrubí vedené v kotelnách nebo strojovnách D 54x2</t>
  </si>
  <si>
    <t>" Příplatek za měděné potrubí vedené v kotelně " 32,70</t>
  </si>
  <si>
    <t>733224209 733</t>
  </si>
  <si>
    <t>Příplatek k potrubí měděnému za potrubí vedené v kotelnách nebo strojovnách D 64x2</t>
  </si>
  <si>
    <t>" Příplatek za měděné potrubí vedené v kotelně " 47,50</t>
  </si>
  <si>
    <t>733224211 733</t>
  </si>
  <si>
    <t>Příplatek k potrubí měděnému za potrubí vedené v kotelnách nebo strojovnách D 89x2</t>
  </si>
  <si>
    <t>" Příplatek za měděné potrubí vedené v kotelně " 15,80</t>
  </si>
  <si>
    <t>733291101 733</t>
  </si>
  <si>
    <t>Zkouška těsnosti potrubí měděné do D 35x1,5</t>
  </si>
  <si>
    <t>" Zkouška těsnosti potrubí " 530,10</t>
  </si>
  <si>
    <t>733291102 733</t>
  </si>
  <si>
    <t>Zkouška těsnosti potrubí měděné do D 64x2</t>
  </si>
  <si>
    <t>" Zkouška těsnosti potrubí " 748,90</t>
  </si>
  <si>
    <t>733291103 733</t>
  </si>
  <si>
    <t>Zkouška těsnosti potrubí měděné do D 108x2,5</t>
  </si>
  <si>
    <t>" Zkouška těsnosti potrubí " 15,80</t>
  </si>
  <si>
    <t>733391001 SPC 733</t>
  </si>
  <si>
    <t>D+M Potrubí plastové s kyslíkovou bariérou  PE-Xb/AL/PE-Xb D 16,0×2,0 + TI tl. 9 mm - Specifikace dle PD</t>
  </si>
  <si>
    <t>733391002 SPC 733</t>
  </si>
  <si>
    <t>D+M Potrubí plastové s kyslíkovou bariérou  PE-Xb/AL/PE-Xb D 20,0×2,0 + TI tl. 9 mm - Specifikace dle PD</t>
  </si>
  <si>
    <t>733391003 SPC 733</t>
  </si>
  <si>
    <t>D+M Potrubí plastové s kyslíkovou bariérou  PE-Xb/AL/PE-Xb D 26,0×3,0 + TI tl. 9 mm - Specifikace dle PD</t>
  </si>
  <si>
    <t>733391004 SPC 733</t>
  </si>
  <si>
    <t>D+M Potrubí plastové s kyslíkovou bariérou  PE-Xb/AL/PE-Xb D 32,0×3,0 + TI tl. 9 mm - Specifikace dle PD</t>
  </si>
  <si>
    <t>733391005 SPC 733</t>
  </si>
  <si>
    <t>D+M Potrubí plastové s kyslíkovou bariérou  PE-Xb/AL/PE-Xb D 40,0×3,5 + TI tl. 9 mm - Specifikace dle PD</t>
  </si>
  <si>
    <t>733391006 SPC 733</t>
  </si>
  <si>
    <t>D+M Dodatečné zaizolování potrubí stávajícího teplovodu - Specifikace dle PD</t>
  </si>
  <si>
    <t>" V ceně odstranění stávající izolace, očištění povrchu potrubí, doplnění nové izolace dle platných předpisů. " 49,00</t>
  </si>
  <si>
    <t>" o podrobnostech nakládání s odpady. Likvidace dle technologie a místa určené zhotovitelem, včetně poplatků za uložení odpadu. "</t>
  </si>
  <si>
    <t>733391101 733</t>
  </si>
  <si>
    <t>Zkouška těsnosti potrubí plastové do D 32x3,0</t>
  </si>
  <si>
    <t>" Zkouška potrubí plastového "  2548,60</t>
  </si>
  <si>
    <t>733391102 733</t>
  </si>
  <si>
    <t>Zkouška těsnosti potrubí plastové do D 50x4,6</t>
  </si>
  <si>
    <t>" Zkouška potrubí plastového "  255,60</t>
  </si>
  <si>
    <t>733999200 SPC 733</t>
  </si>
  <si>
    <t>D+M Topný kabel potrubí průměru do D 54x2,0 - Specifikace dle PD</t>
  </si>
  <si>
    <t>" Topný kabel včetně dopojení na elektro, montážního materiálu, apod. " 434,0*1,2</t>
  </si>
  <si>
    <t>733999901 SPC 733</t>
  </si>
  <si>
    <t>" V ceně vytvoření prostupu, zapravení prostupu, požární utěsnění prostupu - 20 ks. " 1,00</t>
  </si>
  <si>
    <t>733999902 SPC 733</t>
  </si>
  <si>
    <t>D+M Ocelové chráničky - Specifikace dle PD</t>
  </si>
  <si>
    <t>" V ceně vytvoření prostupu, zapravení prostupu, ocelová chránička potrubí. " 1,00</t>
  </si>
  <si>
    <t>998733203 733</t>
  </si>
  <si>
    <t>Přesun hmot procentní pro rozvody potrubí v objektech v do 24 m</t>
  </si>
  <si>
    <t>" Stavební práce a dodávky spojené s provedením funkčního celku 733 "</t>
  </si>
  <si>
    <t>" Zednická výpomoc, doplňkové práce, kompletace, zřízení prostupů, zapravení prostupů, armatury a příslušenství apod." 30,00</t>
  </si>
  <si>
    <t>Ústřední vytápění - Armatury</t>
  </si>
  <si>
    <t>734999101 SPC 734</t>
  </si>
  <si>
    <t>D+M Kohout kulový uzavírací DN 15 - Specifikace dle PD - KK</t>
  </si>
  <si>
    <t>" Tělo : Mosaz-choromované, Koule : Mosaz-chromované, ocelová páčka potažená plastem. Profilované těsnění se sníženým třením. "  6,00</t>
  </si>
  <si>
    <t>734999102 SPC 734</t>
  </si>
  <si>
    <t>D+M Kohout kulový uzavírací DN 20 - Specifikace dle PD - KK</t>
  </si>
  <si>
    <t>" Tělo : Mosaz-choromované, Koule : Mosaz-chromované, ocelová páčka potažená plastem. Profilované těsnění se sníženým třením. "  1,00</t>
  </si>
  <si>
    <t>734999103 SPC 734</t>
  </si>
  <si>
    <t>D+M Kohout kulový uzavírací DN 25 - Specifikace dle PD - KK</t>
  </si>
  <si>
    <t>" Tělo : Mosaz-choromované, Koule : Mosaz-chromované, ocelová páčka potažená plastem. Profilované těsnění se sníženým třením. "  22,00</t>
  </si>
  <si>
    <t>734999104 SPC 734</t>
  </si>
  <si>
    <t>D+M Kohout kulový uzavírací DN 32 - Specifikace dle PD - KK</t>
  </si>
  <si>
    <t>" Tělo : Mosaz-choromované, Koule : Mosaz-chromované, ocelová páčka potažená plastem. Profilované těsnění se sníženým třením. " 26,00</t>
  </si>
  <si>
    <t>734999105 SPC 734</t>
  </si>
  <si>
    <t>D+M Kohout kulový uzavírací DN 40 - Specifikace dle PD - KK</t>
  </si>
  <si>
    <t>" Tělo : Mosaz-choromované, Koule : Mosaz-chromované, ocelová páčka potažená plastem. Profilované těsnění se sníženým třením. " 4*2</t>
  </si>
  <si>
    <t>734999106 SPC 734</t>
  </si>
  <si>
    <t>D+M Kohout kulový uzavírací DN 50 - Specifikace dle PD - KK</t>
  </si>
  <si>
    <t>" Tělo : Mosaz-choromované, Koule : Mosaz-chromované, ocelová páčka potažená plastem. Profilované těsnění se sníženým třením. " 10,0+2*2</t>
  </si>
  <si>
    <t>734999107 SPC 734</t>
  </si>
  <si>
    <t>D+M Kohout kulový uzavírací, přírubový DN 65 - Specifikace dle PD - KUP</t>
  </si>
  <si>
    <t>" Tělo : Litina. Těsnění PTFE. Ovládání pomocí ocelové páčky potažené plastem. Max. provozní teplota +150 °C. Max. provozní tlak PN16. " 8,00</t>
  </si>
  <si>
    <t>734999108 SPC 734</t>
  </si>
  <si>
    <t>D+M Kohout kulový uzavírací, přírubový DN 80 - Specifikace dle PD - KUP</t>
  </si>
  <si>
    <t>" Tělo : Litina. Těsnění PTFE. Ovládání pomocí ocelové páčky potažené plastem. Max. provozní teplota +150 °C. Max. provozní tlak PN16. " 6,00</t>
  </si>
  <si>
    <t>734999109 SPC 734</t>
  </si>
  <si>
    <t>D+M Kulový kohout plnoprůtokový s vypouštěním DN 20 - Specifikace dle PD - KKV</t>
  </si>
  <si>
    <t>734999110 SPC 734</t>
  </si>
  <si>
    <t>D+M Pojistný ventil pro topení DN 25 - Specifikace dle PD - PV</t>
  </si>
  <si>
    <t>" Tělo: Litina, pružina: nerez, chráněno membránou. Max. provozní tlak 10 bar. Max. provozní teplota + 120 °C " 2,00</t>
  </si>
  <si>
    <t>734999111 SPC 734</t>
  </si>
  <si>
    <t>D+M Vypouštěcí ventil s hadicovým připojením DN 15 - Specifikace dle PD - VVT</t>
  </si>
  <si>
    <t>" Tělo : Mosaz-choromované. Ovládání: ocelová páčka potažená plastem. " 31,0+6*2</t>
  </si>
  <si>
    <t>734999112 SPC 734</t>
  </si>
  <si>
    <t>D+M Vypouštěcí ventil s hadicovým připojením DN 25 - Specifikace dle PD - VVT</t>
  </si>
  <si>
    <t>" Tělo : Mosaz-choromované. Ovládání: ocelová páčka potažená plastem. "  9,00</t>
  </si>
  <si>
    <t>734999113 SPC 734</t>
  </si>
  <si>
    <t>D+M Zpětná klapka závitová DN 15 - Specifikace dle PD - ZKZ</t>
  </si>
  <si>
    <t>" Tělo : Nerez ocel-závitové, těsnění PTFE. "  8,00</t>
  </si>
  <si>
    <t>734999114 SPC 734</t>
  </si>
  <si>
    <t>D+M Zpětná klapka závitová DN 25 - Specifikace dle PD - ZKZ</t>
  </si>
  <si>
    <t>" Tělo : Nerez ocel-závitové, těsnění PTFE. " 11,00</t>
  </si>
  <si>
    <t>734999115 SPC 734</t>
  </si>
  <si>
    <t>D+M Zpětná klapka závitová DN 32 - Specifikace dle PD - ZKZ</t>
  </si>
  <si>
    <t>" Tělo : Nerez ocel-závitové, těsnění PTFE. " 6,00</t>
  </si>
  <si>
    <t>734999116 SPC 734</t>
  </si>
  <si>
    <t>D+M Zpětná klapka závitová DN 50 - Specifikace dle PD - ZKZ</t>
  </si>
  <si>
    <t>" Tělo : Nerez ocel-závitové, těsnění PTFE. " 4,0</t>
  </si>
  <si>
    <t>734999117 SPC 734</t>
  </si>
  <si>
    <t>D+M Zpětná klapka přírubová s kontrolním otvoremm DN 65 - Specifikace dle PD - ZKP</t>
  </si>
  <si>
    <t>" Tělo: litina. Magnetická vložka. " 4,00</t>
  </si>
  <si>
    <t>734999118 SPC 734</t>
  </si>
  <si>
    <t>D+M Filtr závitový DN 15 - Specifikace dle PD - FZ</t>
  </si>
  <si>
    <t>" Tělo : Nerez ocel-závitové. Sítko : Nerezové děrované filtrační. Těsnění PTFE. " 3,00</t>
  </si>
  <si>
    <t>734999119 SPC 734</t>
  </si>
  <si>
    <t>D+M Filtr závitový DN 25 - Specifikace dle PD - FZ</t>
  </si>
  <si>
    <t>" Tělo : Nerez ocel-závitové. Sítko : Nerezové děrované filtrační. Těsnění PTFE. " 5,00</t>
  </si>
  <si>
    <t>734999120 SPC 734</t>
  </si>
  <si>
    <t>D+M Filtr závitový DN 32 - Specifikace dle PD - FZ</t>
  </si>
  <si>
    <t>" Tělo : Nerez ocel-závitové. Sítko : Nerezové děrované filtrační. Těsnění PTFE. " 4,00</t>
  </si>
  <si>
    <t>734999121 SPC 734</t>
  </si>
  <si>
    <t>D+M Filtr závitový DN 50 - Specifikace dle PD - FZ</t>
  </si>
  <si>
    <t>" Tělo : Nerez ocel-závitové. Sítko : Nerezové děrované filtrační. Těsnění PTFE. " 2,00</t>
  </si>
  <si>
    <t>734999122 SPC 734</t>
  </si>
  <si>
    <t>D+M Filtr přírubový DN 65 - Specifikace dle PD - FP</t>
  </si>
  <si>
    <t xml:space="preserve">" Tělo: litina. Magnetiská vložka. Max. provozní teplota +100 °C. Drátěné sítko z nerez oceli. " 2,00 </t>
  </si>
  <si>
    <t>734999123 SPC 734</t>
  </si>
  <si>
    <t>D+M Tlakový manometr DN 15 - Specifikace dle PD - M</t>
  </si>
  <si>
    <t>734999124 SPC 734</t>
  </si>
  <si>
    <t>D+M Tlakový manometr DN 15 + Kulový kohout DN 15 - Specifikace dle PD - M</t>
  </si>
  <si>
    <t>734999125 SPC 734</t>
  </si>
  <si>
    <t>D+M Tlakový manometr DN 15 + Kulový kohout DN 10 - Specifikace dle PD - M</t>
  </si>
  <si>
    <t>734999126 SPC 734</t>
  </si>
  <si>
    <t>D+M Tlakový manometr DN 15 + Kulový kohout DN 50 - Specifikace dle PD - M</t>
  </si>
  <si>
    <t>734999127 SPC 734</t>
  </si>
  <si>
    <t>D+M Teploměr DN 15 - Specifikace dle PD - T</t>
  </si>
  <si>
    <t>" Připojení : Zadní, centrické. Tělo : Nerez." 41,00</t>
  </si>
  <si>
    <t>734999128 SPC 734</t>
  </si>
  <si>
    <t>D+M Automatický odvzdušňovací ventil horní se zpětnou klapkou DN 15 - Specifikace dle PD - AOV</t>
  </si>
  <si>
    <t>734999129 SPC 734</t>
  </si>
  <si>
    <t>D+M Gumový kompenzátor závitový DN 32 - Specifikace dle PD - GK</t>
  </si>
  <si>
    <t>" Šroubení: pozink ocel, pružný prvek z EPDM zesílené nylonem " 2,00</t>
  </si>
  <si>
    <t>734999130 SPC 734</t>
  </si>
  <si>
    <t>D+M Gumový kompenzátor závitový DN 50 - Specifikace dle PD - GK</t>
  </si>
  <si>
    <t>" Šroubení: pozink ocel, pružný prvek z EPDM zesílené nylonem " 4,00</t>
  </si>
  <si>
    <t>734999131 SPC 734</t>
  </si>
  <si>
    <t>D+M Gumový kompenzátor přírubový DN 65 - Specifikace dle PD - GKP</t>
  </si>
  <si>
    <t>" Příruba: pozink ocel / nerez ocel, pružný prvek z EPDM / NBR " 4,00</t>
  </si>
  <si>
    <t>734999132 SPC 734</t>
  </si>
  <si>
    <t>D+M Gumový kompenzátor přírubový DN 80 - Specifikace dle PD - GKP</t>
  </si>
  <si>
    <t>" Příruba: pozink ocel / nerez ocel, pružný prvek z EPDM / NBR " 2,00</t>
  </si>
  <si>
    <t>734999133 SPC 734</t>
  </si>
  <si>
    <t>D+M Ruční vyvažovací ventil závitový DN 15 - Specifikace dle PD - RVV</t>
  </si>
  <si>
    <t>734999134 SPC 734</t>
  </si>
  <si>
    <t>D+M Ruční vyvažovací ventil závitový DN 25 - Specifikace dle PD - RVV</t>
  </si>
  <si>
    <t>734999135 SPC 734</t>
  </si>
  <si>
    <t>D+M Ruční vyvažovací ventil závitový DN 32 - Specifikace dle PD - RVV</t>
  </si>
  <si>
    <t>734999136 SPC 734</t>
  </si>
  <si>
    <t>D+M Ruční vyvažovací ventil závitový DN 50 - Specifikace dle PD - RVV</t>
  </si>
  <si>
    <t>734999137 SPC 734</t>
  </si>
  <si>
    <t>D+M Ruční vyvažovací ventil přírubový DN 65 - Specifikace dle PD - RVVP</t>
  </si>
  <si>
    <t>734999138 SPC 734</t>
  </si>
  <si>
    <t>D+M Regulátor diferenčního tlaku s partnerským vyvažovacím ventilem DN 32 - Specifikace dle PD - RTD</t>
  </si>
  <si>
    <t>" Regulátor diferenčního tlaku s partnerským vyvažovacím ventilem" 6*2</t>
  </si>
  <si>
    <t>" Ovládání: ruční, plynuké přednastavení. Tlaková diference 5-100 kPa. Max. provozní teplota: + 120 °C. Max. provozní tlak: PN 16. "</t>
  </si>
  <si>
    <t>734999139 SPC 734</t>
  </si>
  <si>
    <t>D+M Dvoucestný regulační rozdělovací ventil DN 20 - Specifikace dle PD - TNRV-S01</t>
  </si>
  <si>
    <t>" Dvoucestný regulační ventil pro K-VZT 3, DN 20, kv = 1,7 m3/h, dp = 22,8 kPa. "</t>
  </si>
  <si>
    <t>" Cena vč. pohonu. "</t>
  </si>
  <si>
    <t>" Tělo : Mosaz, Těsnění : EPDM. Ovládání : Servopohonem.  Servopohon dodávkou MaR. " 1,00</t>
  </si>
  <si>
    <t>734999140 SPC 734</t>
  </si>
  <si>
    <t>D+M Dvoucestný regulační rozdělovací ventil DN 20 - Specifikace dle PD - TNRV-S02</t>
  </si>
  <si>
    <t>" Dvoucestný regulační ventil pro CH-VZT 3a, DN 20, kv = 1,7 m3/h, dp = 22,8 kPa. "</t>
  </si>
  <si>
    <t>" Tělo : Mosaz, Těsnění : EPDM. Ovládání : Servopohonem.  Servopohon dodávkou MaR. "  1,00</t>
  </si>
  <si>
    <t>734999141 SPC 734</t>
  </si>
  <si>
    <t>D+M Dvoucestný regulační rozdělovací ventil DN 15 - Specifikace dle PD - TNRV-S03</t>
  </si>
  <si>
    <t>" Dvoucestný regulační ventil pro CH-VZT 3b, DN 15, kv = 1,1 m3/h, dp = 18,1 kPa. "</t>
  </si>
  <si>
    <t>734999142 SPC 734</t>
  </si>
  <si>
    <t>D+M Dvoucestný regulační rozdělovací ventil DN 20 - Specifikace dle PD - TNRV-S04</t>
  </si>
  <si>
    <t>" Dvoucestný regulační ventil pro Ch-VZT 1, DN 20, kv = 1,7 m3/h, dp = 22,8 kPa. "</t>
  </si>
  <si>
    <t>734999143 SPC 734</t>
  </si>
  <si>
    <t>D+M Dvoucestný regulační rozdělovací ventil DN 20 - Specifikace dle PD - TNRV-S05</t>
  </si>
  <si>
    <t>" Dvoucestný regulační ventil pro CH-VZT 4A, DN 20, kv = 1,7 m3/h, dp = 22,8 kPa. "</t>
  </si>
  <si>
    <t>734999144 SPC 734</t>
  </si>
  <si>
    <t>D+M Dvoucestný regulační rozdělovací ventil DN 20 - Specifikace dle PD - TNRV-S06</t>
  </si>
  <si>
    <t>" Dvoucestný regulační ventil pro CH-VZT 4B, DN 20, kv = 1,2 m3/h, dp = 22,3 kPa. "</t>
  </si>
  <si>
    <t>734999145 SPC 734</t>
  </si>
  <si>
    <t>D+M Dvoucestný regulační rozdělovací ventil DN 20 - Specifikace dle PD - TNRV-S07</t>
  </si>
  <si>
    <t>" Dvoucestný regulační ventil pro CH-VZT 2, DN 20, kv = 1,48 m3/h, dp = 22,6 kPa. "</t>
  </si>
  <si>
    <t>734999146 SPC 734</t>
  </si>
  <si>
    <t>D+M Dvoucestný regulační rozdělovací ventil DN 20 - Specifikace dle PD - TNRV-S08</t>
  </si>
  <si>
    <t>" Dvoucestný regulační ventil pro CH-VZT 5, DN 20, kv = 1,48 m3/h, dp = 22,6 kPa. "</t>
  </si>
  <si>
    <t>734999147 SPC 734</t>
  </si>
  <si>
    <t>D+M Dvoucestný regulační rozdělovací ventil DN 20 - Specifikace dle PD - TNRV-S09</t>
  </si>
  <si>
    <t>" Dvoucestný regulační ventil pro m. č. CH 004a, DN 20, kv = 1,58 m3/h, dp = 22,72 kPa. "</t>
  </si>
  <si>
    <t>734999148 SPC 734</t>
  </si>
  <si>
    <t>D+M Potrubní oddělovač DN 32 - Specifikace dle PD - PO</t>
  </si>
  <si>
    <t>734999149 SPC 734</t>
  </si>
  <si>
    <t>D+M Trojcestný regulační směšovací termostatický ventil DN 32 - Speifikace dle PD - JRG</t>
  </si>
  <si>
    <t>" Trojcestný regulační směšovací ventil, DN 32. Cena vč. pohonu. " 1,00</t>
  </si>
  <si>
    <t>" Tělo: Niklovaná mosaz. Těsnění: PTFE. Ovládání: Elektrickým servomotorem pro směšovací armatury, zapojení tříbodové, napětí 230 V. Max. provozní t</t>
  </si>
  <si>
    <t>" Včetně prokabelování, zprovoznění, napojení a veškerého příslušenství. dle PD "</t>
  </si>
  <si>
    <t>734999150 SPC 734</t>
  </si>
  <si>
    <t>D+M Trojcestný regulační směšovací termostatický ventil DN 50 - Speifikace dle PD - TSV01</t>
  </si>
  <si>
    <t>" Trojcestný regulační směšovací ventil, DN 50. Cena vč. pohonu. " 1,00</t>
  </si>
  <si>
    <t>" Pro větev 2, DN 50, kv= 14,36 m3/h, dp=4,37 kPa, 24 V. "</t>
  </si>
  <si>
    <t>734999151 SPC 734</t>
  </si>
  <si>
    <t>D+M Trojcestný regulační směšovací termostatický ventil DN 50 - Speifikace dle PD - TSV02</t>
  </si>
  <si>
    <t>" Pro větev 1, DN 50, kv= 11,67 m3/h, dp=3,35 kPa, 24 V. "</t>
  </si>
  <si>
    <t>734999201 SPC 734</t>
  </si>
  <si>
    <t>D+M Čidlo venkovní teploty - Specifikace dle PD - ČVT1</t>
  </si>
  <si>
    <t>" Včetně prokabelování, napojení na elektro. " 1,00</t>
  </si>
  <si>
    <t>734999202 SPC 734</t>
  </si>
  <si>
    <t>D+M Havarijní tlačítko - Specifikace dle PD - HT1</t>
  </si>
  <si>
    <t>734999203 SPC 734</t>
  </si>
  <si>
    <t>D+M Čidlo záplavové - Specifikace dle PD - ČZ1</t>
  </si>
  <si>
    <t>734999204 SPC 734</t>
  </si>
  <si>
    <t>D+M Čidlo teploty v technické místnosti - Specifikace dle PD - ČT1</t>
  </si>
  <si>
    <t>734999205 SPC 734</t>
  </si>
  <si>
    <t>D+M Snímač tlaku v otopné soustavě - Specifikace dle PD - P1</t>
  </si>
  <si>
    <t>734999206 SPC 734</t>
  </si>
  <si>
    <t>D+M Snímač tlaku ve vodovodní soustavě - Specifikace dle PD - P2</t>
  </si>
  <si>
    <t>734999207 SPC 734</t>
  </si>
  <si>
    <t>D+M Teplotní čidlo - teplota teplé vody na výstupu z deskového výměníku - Specifikace dle PD - T1</t>
  </si>
  <si>
    <t>734999208 SPC 734</t>
  </si>
  <si>
    <t>D+M Teplotní čidlo - teplota pro spotřebitelský okruh vytápění - větev 1 - Specifikace dle PD - T2</t>
  </si>
  <si>
    <t>734999209 SPC 734</t>
  </si>
  <si>
    <t>D+M Teplotní čidlo - teplota pro spotřebitelský okruh vytápění - větev 2 - Specifikace dle PD - T3</t>
  </si>
  <si>
    <t>734999210 SPC 734</t>
  </si>
  <si>
    <t>D+M Teplotní čidlo - teplota otopné vody pro větev VZT - větev 4 - Specifikace dle PD - T4</t>
  </si>
  <si>
    <t>734999211 SPC 734</t>
  </si>
  <si>
    <t>D+M Teplotní čidlo - teplota otopné vody pro větev TUV - větev 5 - Specifikace dle PD - T5</t>
  </si>
  <si>
    <t>734999212 SPC 734</t>
  </si>
  <si>
    <t>D+M Teplotní čidlo - teplota teplé vody v zásobníku Z1 - Specifikace dle PD - T6</t>
  </si>
  <si>
    <t>734999213 SPC 734</t>
  </si>
  <si>
    <t>D+M Teplotní čidlo - teplota teplé vody do soustavy vodovodu - Specifikace dle PD - T7</t>
  </si>
  <si>
    <t>734999214 SPC 734</t>
  </si>
  <si>
    <t>D+M Teplotní čidlo - teplota teplé vody nejdelšího rozvodu na konci rozvodu teplé vody - Specifikace dle PD - T8</t>
  </si>
  <si>
    <t>734999215 SPC 734</t>
  </si>
  <si>
    <t>D+M Teplotní čidlo - teplota vody na vstupu do výměníku - Specifikace dle PD - T9</t>
  </si>
  <si>
    <t>734999216 SPC 734</t>
  </si>
  <si>
    <t>D+M Měřič tepla - Specifikace dle PD</t>
  </si>
  <si>
    <t>" Včetně osazení, prokabelování, napojení na elektro. "    1,00</t>
  </si>
  <si>
    <t>734999217 SPC 734</t>
  </si>
  <si>
    <t>D+M Revizní dvířka 300×400 mm - protipožární - Specifikace dle PD</t>
  </si>
  <si>
    <t>" Revizní dvířka do podhledu - protipožární - rozměr 300×400 mm.  " 1,00</t>
  </si>
  <si>
    <t>734999218 SPC 734</t>
  </si>
  <si>
    <t>D+M Revizní dvířka 600×900 mm - protipožární - Specifikace dle PD</t>
  </si>
  <si>
    <t>734999401 SPC 734</t>
  </si>
  <si>
    <t>D+M Bezpečnostní štítky pro označení zařízení UT  - Specifikace dle PD</t>
  </si>
  <si>
    <t>734999901 SPC 734</t>
  </si>
  <si>
    <t>998734203 734</t>
  </si>
  <si>
    <t>Přesun hmot procentní pro armatury v objektech v do 24 m</t>
  </si>
  <si>
    <t>" Stavební práce a dodávky spojené s provedením funkčního celku 734 "</t>
  </si>
  <si>
    <t>" Doplňkové práce, kompletace, zřízení prostupů, zapravení prostupů, příslušenství apod."  25,00</t>
  </si>
  <si>
    <t>735</t>
  </si>
  <si>
    <t>Ústřední vytápění - Otopná tělesa</t>
  </si>
  <si>
    <t>735128110 RTO 735</t>
  </si>
  <si>
    <t>Zkoušky těsnosti otopných těles vodou</t>
  </si>
  <si>
    <t>735191903 RTO 735</t>
  </si>
  <si>
    <t>Vyčištění otopných těles proplachem vodou</t>
  </si>
  <si>
    <t>735191905 735</t>
  </si>
  <si>
    <t>Odvzdušnění otopných těles</t>
  </si>
  <si>
    <t>735191910 735</t>
  </si>
  <si>
    <t>Napuštění vody do otopných těles</t>
  </si>
  <si>
    <t>735901101 SPC 735</t>
  </si>
  <si>
    <t>Zkoušky provozní dilatační</t>
  </si>
  <si>
    <t>735901102 SPC 735</t>
  </si>
  <si>
    <t>Zkoušky provozní topná</t>
  </si>
  <si>
    <t>735901103 SPC 735</t>
  </si>
  <si>
    <t>Zaregulování, vyvážení, seřízení a vyregulování otopného systému</t>
  </si>
  <si>
    <t>735999101 SPC 735</t>
  </si>
  <si>
    <t>D+M Otopné těleso trubkové KLMM výška/délka 1215/600 mm - Specifikace dle PD</t>
  </si>
  <si>
    <t>" Trubkové otopné těleso které umožňuje spodní středové připojení na otopnou soustavu s nuceným i samotížným oběhem. "  8,00</t>
  </si>
  <si>
    <t>" Součástí dodávky: Konzoly pro uchycení na stěnu, kotvící prvky, odvzdušňovací ventil,  přímé šroubení regulační, termoregulační ventil, zaslepovac</t>
  </si>
  <si>
    <t>" V ceně kotvící prvky, vruty, hmoždinky, rozpěrky a veškeré příslušenství "</t>
  </si>
  <si>
    <t>735999102 SPC 735</t>
  </si>
  <si>
    <t>D+M Otopné těleso trubkové KLMM výška/délka 1495/600 mm - Specifikace dle PD</t>
  </si>
  <si>
    <t>" Trubkové otopné těleso které umožňuje spodní středové připojení na otopnou soustavu s nuceným i samotížným oběhem. " 7,00</t>
  </si>
  <si>
    <t>735999103 SPC 735</t>
  </si>
  <si>
    <t>D+M Otopné těleso trubkové KLMM výška/délka 1495/750 mm - Specifikace dle PD</t>
  </si>
  <si>
    <t>" Trubkové otopné těleso které umožňuje spodní středové připojení na otopnou soustavu s nuceným i samotížným oběhem. " 12,00</t>
  </si>
  <si>
    <t>735999201 SPC 735</t>
  </si>
  <si>
    <t>D+M Otopné těleso deskové, typ 22 výška/délka 300/600 mm - Specifikace dle PD</t>
  </si>
  <si>
    <t>" Deskové otopné těleso které umožňuje spodní pravé připojení na otopnou soustavu s nuceným oběhem. " 12,00</t>
  </si>
  <si>
    <t>" Součástí dodávky: Konzoly pro uchycení na stěnu, kotvící prvky, odvzdušňovací ventil,  přímé šroubení regulační, rohové uzavírací šroubení, termor</t>
  </si>
  <si>
    <t>735999202 SPC 735</t>
  </si>
  <si>
    <t>D+M Otopné těleso deskové, typ 22 výška/délka 300/800 mm - Specifikace dle PD</t>
  </si>
  <si>
    <t>" Deskové otopné těleso které umožňuje spodní pravé připojení na otopnou soustavu s nuceným oběhem. " 14,00</t>
  </si>
  <si>
    <t>735999203 SPC 735</t>
  </si>
  <si>
    <t>D+M Otopné těleso deskové, typ 22 výška/délka 300/900 mm - Specifikace dle PD</t>
  </si>
  <si>
    <t>" Deskové otopné těleso které umožňuje spodní pravé připojení na otopnou soustavu s nuceným oběhem. " 7,0</t>
  </si>
  <si>
    <t>735999204 SPC 735</t>
  </si>
  <si>
    <t>D+M Otopné těleso deskové, typ 22 výška/délka 300/1000 mm - Specifikace dle PD</t>
  </si>
  <si>
    <t>" Deskové otopné těleso které umožňuje spodní pravé připojení na otopnou soustavu s nuceným oběhem. " 8,00</t>
  </si>
  <si>
    <t>735999205 SPC 735</t>
  </si>
  <si>
    <t>D+M Otopné těleso deskové, typ 22 výška/délka 300/1200 mm - Specifikace dle PD</t>
  </si>
  <si>
    <t>735999301 SPC 735</t>
  </si>
  <si>
    <t>D+M Otopné těleso deskové, typ 22 výška/délka 600/700 mm - Specifikace dle PD</t>
  </si>
  <si>
    <t>" Deskové otopné těleso které umožňuje spodní pravé připojení na otopnou soustavu s nuceným oběhem. " 2,00</t>
  </si>
  <si>
    <t>735999302 SPC 735</t>
  </si>
  <si>
    <t>D+M Otopné těleso deskové, typ 22 výška/délka 600/800 mm - Specifikace dle PD</t>
  </si>
  <si>
    <t>" Deskové otopné těleso které umožňuje spodní pravé připojení na otopnou soustavu s nuceným oběhem. " 15,00</t>
  </si>
  <si>
    <t>735999303 SPC 735</t>
  </si>
  <si>
    <t>D+M Otopné těleso deskové, typ 22 výška/délka 600/900 mm - Specifikace dle PD</t>
  </si>
  <si>
    <t>" Deskové otopné těleso které umožňuje spodní pravé připojení na otopnou soustavu s nuceným oběhem. " 16,00</t>
  </si>
  <si>
    <t>735999304 SPC 735</t>
  </si>
  <si>
    <t>,</t>
  </si>
  <si>
    <t>" Deskové otopné těleso které umožňuje spodní pravé připojení na otopnou soustavu s nuceným oběhem. " 25,00</t>
  </si>
  <si>
    <t>735999305 SPC 735</t>
  </si>
  <si>
    <t>D+M Otopné těleso deskové, typ 22 výška/délka 600/1200 mm - Specifikace dle PD</t>
  </si>
  <si>
    <t>735999306 SPC 735</t>
  </si>
  <si>
    <t>D+M Otopné těleso deskové, typ 22 výška/délka 600/1400 mm - Specifikace dle PD</t>
  </si>
  <si>
    <t>" Deskové otopné těleso které umožňuje spodní pravé připojení na otopnou soustavu s nuceným oběhem. " 1,00</t>
  </si>
  <si>
    <t>735999307 SPC 735</t>
  </si>
  <si>
    <t>D+M Otopné těleso deskové, typ 33 výška/délka 600/1000 mm - Specifikace dle PD</t>
  </si>
  <si>
    <t>" Deskové otopné těleso které umožňuje spodní pravé připojení na otopnou soustavu s nuceným oběhem. " 34,00</t>
  </si>
  <si>
    <t>735999308 SPC 735</t>
  </si>
  <si>
    <t>D+M Otopné těleso deskové, typ 33 výška/délka 600/1200 mm - Specifikace dle PD</t>
  </si>
  <si>
    <t>" Deskové otopné těleso které umožňuje spodní pravé připojení na otopnou soustavu s nuceným oběhem. " 24,00</t>
  </si>
  <si>
    <t>735999309 SPC 735</t>
  </si>
  <si>
    <t>D+M Otopné těleso deskové, typ 33 výška/délka 600/1200 mm - opatřeno černým nátěrem, nátěr připojovacího potrubí - Specifikace dle PD</t>
  </si>
  <si>
    <t>735999310 SPC 735</t>
  </si>
  <si>
    <t>D+M Otopné těleso deskové, typ 33 výška/délka 600/1400 mm - Specifikace dle PD</t>
  </si>
  <si>
    <t>" Deskové otopné těleso které umožňuje spodní pravé připojení na otopnou soustavu s nuceným oběhem. " 9,00</t>
  </si>
  <si>
    <t>735999311 SPC 735</t>
  </si>
  <si>
    <t>D+M Otopné těleso deskové, typ 33 výška/délka 600/1400 mm - opatřeno černým nátěrem, nátěr připojovacího potrubí - Specifikace dle PD</t>
  </si>
  <si>
    <t>735999312 SPC 735</t>
  </si>
  <si>
    <t>D+M Otopné těleso deskové, typ 33 výška/délka 600/1600 mm - Specifikace dle PD</t>
  </si>
  <si>
    <t>735999313 SPC 735</t>
  </si>
  <si>
    <t>D+M Otopné těleso deskové, typ 33 výška/délka 600/1800 mm - Specifikace dle PD</t>
  </si>
  <si>
    <t>998735202 731</t>
  </si>
  <si>
    <t>Přesun hmot procentní pro otopná tělesa v objektech v do 24 m</t>
  </si>
  <si>
    <t>" Stavební práce a dodávky spojené s provedením funkčního celku 735 " 15,00</t>
  </si>
  <si>
    <t xml:space="preserve">" Doplňkové práce, kompletace, zřízení prostupů, zapravení prostupů, příslušenství apod." </t>
  </si>
  <si>
    <t>Objekt13 - SO D.1.4.5.Chlazení</t>
  </si>
  <si>
    <t xml:space="preserve">    730 - Chlazení</t>
  </si>
  <si>
    <t>730998101 SPC 730</t>
  </si>
  <si>
    <t>D+M Venkovní jednotka chlazení serveru - Specifikace dle PD - E-CHL-100MY1</t>
  </si>
  <si>
    <t>" Rozměr 940×1430×320 mm. " 1,00</t>
  </si>
  <si>
    <t xml:space="preserve">" Chladící výkon 9,5 kW, topný výkon 10,8 kW " </t>
  </si>
  <si>
    <t>" Včetně tlumících podložek pro zabránění přenosu vibrací a hluku, kotvících prvků, čidel, prokabelování, napojení na elektro a veškeré příslušenstv</t>
  </si>
  <si>
    <t>" Součástí adaptér pro limitaci akustického tlaku včetně voděodolné plastové krabičky, adaptér pro řízení přepínání režimů chlazení, mechanický přep</t>
  </si>
  <si>
    <t>730998201 SPC 730</t>
  </si>
  <si>
    <t>D+M Vnitřní nástěnná jednotka ovládaná vnitřním dálkovým ovládáním - Specifikace dle PD</t>
  </si>
  <si>
    <t>" Chladící výkon 9,5 kW, topný výkon 10,8 kW. "</t>
  </si>
  <si>
    <t>" Včetně kotvících prvků, čidel, prokabelování, napoejní na elektro a potrubí a veškerého příslušenství dle PD. "</t>
  </si>
  <si>
    <t>730998301 SPC 730</t>
  </si>
  <si>
    <t>D+M Nosná rámová konstrukce pro jednotku chlazení - Specifikace dle PD</t>
  </si>
  <si>
    <t>730998401 SPC 730</t>
  </si>
  <si>
    <t>D+M Vanička pod chladící jednotky - Specifikace dle PD</t>
  </si>
  <si>
    <t>" Vanička pod chladící jednotky pro odkap kondenzátu - 4. NP " 1</t>
  </si>
  <si>
    <t>" V ceně montáž, osazení, kotvící a spojovací prvky, napojení na kondenzační potrubí, apod. "</t>
  </si>
  <si>
    <t>733998501 SPC 730</t>
  </si>
  <si>
    <t>D+M Armatur, zařízení a vybavení nespecifikovaných</t>
  </si>
  <si>
    <t>998751202 730</t>
  </si>
  <si>
    <t>" Stavební práce a dodávky spojené s provedením funkčního celku 730. " 10,00</t>
  </si>
  <si>
    <t>730999101 SPC 730</t>
  </si>
  <si>
    <t>D+M Potrubí měděné tvrdé  D 9,5 + Tepelná izolace tl. 19 mm - Specifikace dle PD</t>
  </si>
  <si>
    <t>" Součástí izolační pouzdra z kaučuku. Pozdro na podélném spoji opatřeno přesahem fólie se samolepící páskou. Izolace v celé délce potrubí včetně ko</t>
  </si>
  <si>
    <t>" Potrubí chlazení " (39,2-12,4)*1,1</t>
  </si>
  <si>
    <t>" V ceně veškeré příslušenství, tvarovky, systémové kotvící prvky a spojovací materiál, jednotková cena včetně ztratného "</t>
  </si>
  <si>
    <t>730999102 SPC 730</t>
  </si>
  <si>
    <t>D+M Potrubí měděné tvrdé  D 9,5 + Tepelná izolace tl. 32 mm - Specifikace dle PD</t>
  </si>
  <si>
    <t>" Součástí izolační pouzdra z kaučuku. Pozdro na podélném spoji opatřeno přesahem fólie se samolepící páskou + Izolace v celé délce potrubí včetně k</t>
  </si>
  <si>
    <t>" Potrubí chlazení - na půdě " (12,4+1,0+2,8)*1,1</t>
  </si>
  <si>
    <t>730999103 SPC 730</t>
  </si>
  <si>
    <t>D+M Potrubí měděné tvrdé  D 15,9 + Tepelná izolace tl. 25 mm - Specifikace dle PD</t>
  </si>
  <si>
    <t>" Potrubí chlazení " (39,0-12,4)*1,1</t>
  </si>
  <si>
    <t>730999104 SPC 730</t>
  </si>
  <si>
    <t>D+M Potrubí měděné tvrdé  D 15,9 + Tepelná izolace tl. 32 mm - Specifikace dle PD</t>
  </si>
  <si>
    <t>730999201 SPC 730</t>
  </si>
  <si>
    <t xml:space="preserve">" Zkouška těsnosti potrubí " </t>
  </si>
  <si>
    <t>" Potrubí D 9,5 " 26,8+16,2</t>
  </si>
  <si>
    <t>" Potrubí D 15,9 " 26,6+16,2</t>
  </si>
  <si>
    <t>730999301 SPC 730</t>
  </si>
  <si>
    <t>D+M Chráničky pro potrubí chlazení - Specifikace dle PD</t>
  </si>
  <si>
    <t>730999401 SPC 730</t>
  </si>
  <si>
    <t>D+M Instalace, seřízení, zprovoznění systému chlazení - Specifikace dle PD</t>
  </si>
  <si>
    <t>99975103 SPC 730</t>
  </si>
  <si>
    <t>Objekt14 - SO D.1.4.7. Silnoproud</t>
  </si>
  <si>
    <t xml:space="preserve">    741 - Elektromontážní práce - Svítidla</t>
  </si>
  <si>
    <t xml:space="preserve">    D1 - Elektromontážní práce - Přístroje</t>
  </si>
  <si>
    <t xml:space="preserve">    D2 - Elektromontážní práce - Kabely a vodiče</t>
  </si>
  <si>
    <t xml:space="preserve">    D3 - Elektromontážní práce - Rozvaděče</t>
  </si>
  <si>
    <t xml:space="preserve">    D4 - Elektromontážní práce - Hromosvod</t>
  </si>
  <si>
    <t xml:space="preserve">    D5 - Elektromontážní práce - Uzemnění</t>
  </si>
  <si>
    <t xml:space="preserve">    D6 - Elektromontážní práce - Ostatní</t>
  </si>
  <si>
    <t>Elektromontážní práce - Svítidla</t>
  </si>
  <si>
    <t>D+M LED svítidlo - Specifikace dle PD - A1</t>
  </si>
  <si>
    <t>" Včetně montáže a zapojení. " 171,00</t>
  </si>
  <si>
    <t>D+M LED svítidlo - Specifikace dle PD - A2</t>
  </si>
  <si>
    <t>" Včetně montáže a zapojení. " 56,00</t>
  </si>
  <si>
    <t>741999103 SPC 741</t>
  </si>
  <si>
    <t>D+M LED svítidlo v černém provedení - Specifikace dle PD - A2</t>
  </si>
  <si>
    <t>" Včetně montáže a zapojení. " 10,00</t>
  </si>
  <si>
    <t>741999104 SPC 741</t>
  </si>
  <si>
    <t>D+M LED svítidlo - Specifikace dle PD - B1</t>
  </si>
  <si>
    <t>" Včetně montáže a zapojení. " 107,00</t>
  </si>
  <si>
    <t>741999105 SPC 741</t>
  </si>
  <si>
    <t>D+M LED svítidlo - Specifikace dle PD - B2</t>
  </si>
  <si>
    <t>" Včetně montáže a zapojení. " 11,00</t>
  </si>
  <si>
    <t>741999106 SPC 741</t>
  </si>
  <si>
    <t>D+M LED svítidlo - Specifikace dle PD - C1</t>
  </si>
  <si>
    <t>" Včetně montáže a zapojení. " 249,00</t>
  </si>
  <si>
    <t>741999107 SPC 741</t>
  </si>
  <si>
    <t>D+M LED svítidlo v černém provedení - Specifikace dle PD - C1</t>
  </si>
  <si>
    <t>" Včetně montáže a zapojení. " 2,00</t>
  </si>
  <si>
    <t>741999108 SPC 741</t>
  </si>
  <si>
    <t>D+M LED svítidlo - Specifikace dle PD - D</t>
  </si>
  <si>
    <t>" Včetně montáže a zapojení " 82,00</t>
  </si>
  <si>
    <t>741999109 SPC 741</t>
  </si>
  <si>
    <t>D+M LED svítidlo - Specifikace dle PD - E1</t>
  </si>
  <si>
    <t>" Včetně montáže a zapojení. " 6,00</t>
  </si>
  <si>
    <t>741999110 SPC 741</t>
  </si>
  <si>
    <t>D+M LED svítidlo - Specifikace dle PD - F1</t>
  </si>
  <si>
    <t>" Včetně montáže a zapojení. " 39,00</t>
  </si>
  <si>
    <t>741999111 SPC 741</t>
  </si>
  <si>
    <t>D+M LED svítidlo - Specifikace dle PD - F2</t>
  </si>
  <si>
    <t>741999112 SPC 741</t>
  </si>
  <si>
    <t>D+M LED svítidlo - Specifikace dle PD - G1</t>
  </si>
  <si>
    <t>" Včetně montáže a zapojení. " 32,00</t>
  </si>
  <si>
    <t>741999113 SPC 741</t>
  </si>
  <si>
    <t>D+M LED svítidlo - Specifikace dle PD - J1</t>
  </si>
  <si>
    <t>" Včetně montáže a zapojení. " 67,00</t>
  </si>
  <si>
    <t>741999114 SPC 741</t>
  </si>
  <si>
    <t>D+M LED svítidlo - Specifikace dle PD - J2</t>
  </si>
  <si>
    <t>" Včetně montáže a zapojení. " 15,00</t>
  </si>
  <si>
    <t>741999115 SPC 741</t>
  </si>
  <si>
    <t>D+M LED svítidlo - Specifikace dle PD - K</t>
  </si>
  <si>
    <t>" Včetně montáže a zapojení. " 35,00</t>
  </si>
  <si>
    <t>741999116 SPC 741</t>
  </si>
  <si>
    <t>D+M Rampové osvětlení vč. konstrukce a svítidel R1/R2, černé provedení - Specifikace dle PD</t>
  </si>
  <si>
    <t>" Rampová konstrukce vč. svítidel, zapojení zprovoznění, a dalších nutných prací. " 1,00</t>
  </si>
  <si>
    <t>741999121 SPC 741</t>
  </si>
  <si>
    <t>D+M Nouzové osvětlení nástěnné s piktogramem - Specifikace dle PD - N1</t>
  </si>
  <si>
    <t>" Nouzové nástěnné LED svítidlo s piktogramem IP 65. "</t>
  </si>
  <si>
    <t>" 1. PP " 1</t>
  </si>
  <si>
    <t>" 1. NP " 4</t>
  </si>
  <si>
    <t>" 2. NP " 1</t>
  </si>
  <si>
    <t>" 3. NP " 1</t>
  </si>
  <si>
    <t>" Včetně montáže, zapojení a veškerého případného příslušenství. "</t>
  </si>
  <si>
    <t>741999122 SPC 741</t>
  </si>
  <si>
    <t>D+M Nouzové osvětlení stropní s piktogramem - Specifikace dle PD - N2</t>
  </si>
  <si>
    <t>" Nouzové stropní LED svítidlo s piktogramem IP 40. "</t>
  </si>
  <si>
    <t>" 1. PP " 5</t>
  </si>
  <si>
    <t>" 1. NP " 29</t>
  </si>
  <si>
    <t>" 2. NP " 22</t>
  </si>
  <si>
    <t>" 3. NP " 20</t>
  </si>
  <si>
    <t>741999123 SPC 741</t>
  </si>
  <si>
    <t>D+M Nouzové svítidlo - panikové osvětlení - Specifikace dle PD - NA</t>
  </si>
  <si>
    <t>" Panikové osvětlení IP 42. "</t>
  </si>
  <si>
    <t>" 1. NP " 2</t>
  </si>
  <si>
    <t>741999124 SPC 741</t>
  </si>
  <si>
    <t>D+M Nouzové svítidlo - panikové osvětlení - Specifikace dle PD - NB</t>
  </si>
  <si>
    <t>" 1. PP " 4</t>
  </si>
  <si>
    <t>" 1. NP " 11</t>
  </si>
  <si>
    <t>" 2. NP " 8</t>
  </si>
  <si>
    <t>" 3. NP " 7</t>
  </si>
  <si>
    <t>741999125 SPC 741</t>
  </si>
  <si>
    <t>D+M Nouzové svítidlo - panikové osvětlení - Specifikace dle PD - NC</t>
  </si>
  <si>
    <t>" 1. PP " 2</t>
  </si>
  <si>
    <t>" 1. NP " 18</t>
  </si>
  <si>
    <t>" 2. NP " 13</t>
  </si>
  <si>
    <t>" 3. NP " 13</t>
  </si>
  <si>
    <t>741999126 SPC 741</t>
  </si>
  <si>
    <t>D+M Nouzové svítidlo - panikové osvětlení - Specifikace dle PD - NE</t>
  </si>
  <si>
    <t>" Panikové osvětlení IP 65. "</t>
  </si>
  <si>
    <t>" 1. NP " 1</t>
  </si>
  <si>
    <t>" 2. NP " 2</t>
  </si>
  <si>
    <t>" 3. NP " 2</t>
  </si>
  <si>
    <t>741999127 SPC 741</t>
  </si>
  <si>
    <t>D+M Nouzové osvětlení - Specifikace dle PD - NF</t>
  </si>
  <si>
    <t>" Nouzové LED svítidlo IP 65. "</t>
  </si>
  <si>
    <t>" 1. NP " 7</t>
  </si>
  <si>
    <t>Elektromontážní práce - Přístroje</t>
  </si>
  <si>
    <t>741999201 SPC 741</t>
  </si>
  <si>
    <t>D+M Vypínač řaz. 1 - Specfikace dle PD</t>
  </si>
  <si>
    <t>" Jednopólový vypínač. " 60,00</t>
  </si>
  <si>
    <t>" Včetně instalace, napojení, rámečku, krytu a instalačních krabic. "</t>
  </si>
  <si>
    <t>741999202 SPC 741</t>
  </si>
  <si>
    <t>D+M Vypínač řaz. 1 se stupněm krytí IP 44 - specifikace dle PD</t>
  </si>
  <si>
    <t>" Jednopólový vypínač. " 24,00</t>
  </si>
  <si>
    <t>741999203 SPC 741</t>
  </si>
  <si>
    <t>D+M Vypínač řaz. 5 - Specfikace dle PD</t>
  </si>
  <si>
    <t>" Sériový přepínač. " 44,00</t>
  </si>
  <si>
    <t>741999204 SPC 741</t>
  </si>
  <si>
    <t>D+M Vypínač řaz. 5 v černém provedení - Specfikace dle PD</t>
  </si>
  <si>
    <t>" Sériový přepínač. " 2,00</t>
  </si>
  <si>
    <t>741999205 SPC 741</t>
  </si>
  <si>
    <t>D+M Vypínač řaz. 5 se stupněm krytí IP 44 - specifikace dle PD</t>
  </si>
  <si>
    <t>" Sériový přepínač. " 4,00</t>
  </si>
  <si>
    <t>741999206 SPC 741</t>
  </si>
  <si>
    <t>D+M Vypínač řaz. 6 - Specfikace dle PD</t>
  </si>
  <si>
    <t>" Střídavý přepínač. " 50,</t>
  </si>
  <si>
    <t>741999207 SPC 741</t>
  </si>
  <si>
    <t>D+M Vypínač řaz. 6 se stupněm krytí  IP 44 - Specfikace dle PD</t>
  </si>
  <si>
    <t>" Střídavý přepínač, stupeň krytí - IP 44. " 2,00</t>
  </si>
  <si>
    <t>741999208 SPC 741</t>
  </si>
  <si>
    <t>D+M Tlačítko - Specfikace dle PD</t>
  </si>
  <si>
    <t>" Včetně instalace, napojení, rámečku, krytu a instalačních krabic. " 109,00</t>
  </si>
  <si>
    <t>741999209 SPC 741</t>
  </si>
  <si>
    <t>D+M Tlačítko se stupněm krytí IP 44 - specifikace dle PD</t>
  </si>
  <si>
    <t>" Včetně instalace, napojení, rámečku, krytu a instalačních krabic. " 11,00</t>
  </si>
  <si>
    <t>741999210 SPC 741</t>
  </si>
  <si>
    <t>D+M Zásuvka 230 V/16 A - Specifikace dle PD</t>
  </si>
  <si>
    <t>" Včetně instalace, napojení, rámečku, instalační krabice. " 745,00</t>
  </si>
  <si>
    <t>741999201 SPC 741.1</t>
  </si>
  <si>
    <t>D+M Zásuvka 230 V/16 A v černém provedení - Specifikace dle PD</t>
  </si>
  <si>
    <t>" Včetně instalace, napojení, rámečku, instalační krabice. " 9,00</t>
  </si>
  <si>
    <t>741999212 SPC 741</t>
  </si>
  <si>
    <t>D+M Přepětová ochrana pro dodatečnou montáž SPD typ 3 - Specifikace dle PD</t>
  </si>
  <si>
    <t>" Včetně akustické signalizace, instalace, napojení. " 395,00</t>
  </si>
  <si>
    <t>741999213 SPC 741</t>
  </si>
  <si>
    <t>D+M Zásuvka 230 V/16 A se stupněm krytí IP 44 - Specifikace dle PD</t>
  </si>
  <si>
    <t>" Včetně instalace, napojení, rámečku, instalační krabice. " 31,00</t>
  </si>
  <si>
    <t>741999214 SPC 741</t>
  </si>
  <si>
    <t>D+M Zásuvka 230 V/16 A dvojzásuvka - Specifikace dle PD</t>
  </si>
  <si>
    <t>" Včetně instalace, napojení, rámečku, instalační krabice. " 141,00</t>
  </si>
  <si>
    <t>741999215 SPC 741</t>
  </si>
  <si>
    <t>D+M Zásuvka 230 V/16 A modulová - Specifikace dle PD</t>
  </si>
  <si>
    <t>" Včetně instalace, napojení, rámečku, instalační krabice. " 152,00</t>
  </si>
  <si>
    <t>741999216 SPC 741</t>
  </si>
  <si>
    <t>D+M Zásuvka 400 V/32 A - Specifikace dle PD</t>
  </si>
  <si>
    <t>" Včetně instalace, napojení, rámečku, instalační krabice. " 6,00</t>
  </si>
  <si>
    <t>741999217 SPC 741</t>
  </si>
  <si>
    <t>D+M Vývod ukončen v krabici v omítce - Specifikace dle PD</t>
  </si>
  <si>
    <t>" Včetně uchycení a zapojení. "  155,00</t>
  </si>
  <si>
    <t>741999218 SPC 741</t>
  </si>
  <si>
    <t>D+M Tlačítko "Central STOP" - Specifikace dle PD</t>
  </si>
  <si>
    <t>" Včetně uchycení a zapojení. " 1,00</t>
  </si>
  <si>
    <t>741999219 SPC 741</t>
  </si>
  <si>
    <t>D+M Tlačítko "Total STOP" - Specifikace dle PD</t>
  </si>
  <si>
    <t>741999220 SPC 741</t>
  </si>
  <si>
    <t>D+M Spínač / ovladač žaluziový / okení kolebkový - Specifikace dle PD</t>
  </si>
  <si>
    <t>" Včetně instalace, napojení, rámečku, instalační krabice. " 14,00</t>
  </si>
  <si>
    <t>741999221 SPC 741</t>
  </si>
  <si>
    <t>D+M Tlačítko "Central STOP" pro dilny - Specifikace dle PD</t>
  </si>
  <si>
    <t>" Včetně uchycení a zapojení. " 5,00</t>
  </si>
  <si>
    <t>741999222 SPC 741</t>
  </si>
  <si>
    <t>D+M Přítomnostní čidlo - Specifikace dle PD</t>
  </si>
  <si>
    <t>" Včetně uchycení a zapojení. " 28,00</t>
  </si>
  <si>
    <t>741999223 SPC 741</t>
  </si>
  <si>
    <t>D+M PIR čidlo - Specifikace dle PD</t>
  </si>
  <si>
    <t>" Včetně uchycení a zapojení. " 6,00</t>
  </si>
  <si>
    <t>Elektromontážní práce - Kabely a vodiče</t>
  </si>
  <si>
    <t>741999301 SPC 741</t>
  </si>
  <si>
    <t>D+M CHKE-R J 3×1,5 - Specifikace dle PD</t>
  </si>
  <si>
    <t>" Včetně uložení a zapojení "64625,00</t>
  </si>
  <si>
    <t>741999302 SPC 741</t>
  </si>
  <si>
    <t>D+M CHKE-R J 3×2,5 - Specifikace dle PD</t>
  </si>
  <si>
    <t>" Včetně uložení a zapojení " 61550,00</t>
  </si>
  <si>
    <t>741999303 SPC 741</t>
  </si>
  <si>
    <t>D+M CHKE-R J 3×4 - Specifikace dle PD</t>
  </si>
  <si>
    <t>" Včetně uložení a zapojení " 9875,00</t>
  </si>
  <si>
    <t>741999304 SPC 741</t>
  </si>
  <si>
    <t>D+M CHKE-R J 5×1,5 - Specifikace dle PD</t>
  </si>
  <si>
    <t>" Včetně uložení a zapojení " 7900,00</t>
  </si>
  <si>
    <t>741999305 SPC 741</t>
  </si>
  <si>
    <t>D+M CHKE-R J 5×2,5 - Specifikace dle PD</t>
  </si>
  <si>
    <t>" Včetně uložení a zapojení " 14850,00</t>
  </si>
  <si>
    <t>741999306 SPC 741</t>
  </si>
  <si>
    <t>D+M CHKE-R J 5×4 - Specifikace dle PD</t>
  </si>
  <si>
    <t>" Včetně uložení a zapojení " 9175,00</t>
  </si>
  <si>
    <t>741999307 SPC 741</t>
  </si>
  <si>
    <t>D+M CHKE-R J 5×6 - Specifikace dle PD</t>
  </si>
  <si>
    <t>" Včetně uložení a zapojení " 10375,00</t>
  </si>
  <si>
    <t>741999308 SPC 741</t>
  </si>
  <si>
    <t>D+M CHKE-R J 5×10 - Specifikace dle PD</t>
  </si>
  <si>
    <t>741999309 SPC 741</t>
  </si>
  <si>
    <t>D+M H07Z-K 1x4 - Specifikace dle PD</t>
  </si>
  <si>
    <t>" Včetně uložení a zapojení " 10950,00</t>
  </si>
  <si>
    <t>741999310 SPC 741</t>
  </si>
  <si>
    <t>D+M H07Z-K 1x6 - Specifikace dle PD</t>
  </si>
  <si>
    <t>" Včetně uložení a zapojení " 5125,00</t>
  </si>
  <si>
    <t>741999311 SPC 741</t>
  </si>
  <si>
    <t>D+M H07Z-K 1x16 - Specifikace dle PD</t>
  </si>
  <si>
    <t>" Včetně uložení a zapojení " 2975,00</t>
  </si>
  <si>
    <t>741999312 SPC 741</t>
  </si>
  <si>
    <t>D+M H07Z-K 1x25 - Specifikace dle PD</t>
  </si>
  <si>
    <t>" Včetně uložení a zapojení " 1525,00</t>
  </si>
  <si>
    <t>741999313 SPC 741</t>
  </si>
  <si>
    <t>D+M CHKE-V 3x1,5 - Specifikace dle PD</t>
  </si>
  <si>
    <t>" Včetně uložení a zapojení " 860,00</t>
  </si>
  <si>
    <t>741999314 SPC 741</t>
  </si>
  <si>
    <t>D+M CHKE-V 5x1,5 - Specifikace dle PD</t>
  </si>
  <si>
    <t>" Včetně uložení a zapojení " 250,00</t>
  </si>
  <si>
    <t>741999315 SPC 741</t>
  </si>
  <si>
    <t>D+M CHKE-R 4x70 - Specifikace dle PD</t>
  </si>
  <si>
    <t>" Včetně uložení a zapojení " 80,00</t>
  </si>
  <si>
    <t>741999316 SPC 741</t>
  </si>
  <si>
    <t>D+M CHKE-R 4x25 - Specifikace dle PD</t>
  </si>
  <si>
    <t>" Včetně uložení a zapojení " 650,00</t>
  </si>
  <si>
    <t>741999317 SPC 741</t>
  </si>
  <si>
    <t>D+M CHKE-R 4x35 - Specifikace dle PD</t>
  </si>
  <si>
    <t>" Včetně uložení a zapojení " 50,00</t>
  </si>
  <si>
    <t>Elektromontážní práce - Rozvaděče</t>
  </si>
  <si>
    <t>741999401 SPC 741</t>
  </si>
  <si>
    <t>D+M Rozváděč R0.3 - Specifikace dle PD</t>
  </si>
  <si>
    <t>" Včetně vystrojení, skříně, montážního materiálu, montáže a zapojení. " 1,00</t>
  </si>
  <si>
    <t>741999402 SPC 741</t>
  </si>
  <si>
    <t>D+M Rozváděč RK - Specifikace dle PD</t>
  </si>
  <si>
    <t>" Včetně vystrojení, skříně, montážního materiálu, montáže, zapojení a včetně elektroměru. " 1,00</t>
  </si>
  <si>
    <t>741999403 SPC 741</t>
  </si>
  <si>
    <t>D+M Rozváděč RELM - Specifikace dle PD</t>
  </si>
  <si>
    <t>741999404 SPC 741</t>
  </si>
  <si>
    <t>D+M Rozváděč RH2 - Specifikace dle PD</t>
  </si>
  <si>
    <t>741999405 SPC 741</t>
  </si>
  <si>
    <t>D+M Rozváděč R1.5 - Specifikace dle PD</t>
  </si>
  <si>
    <t>741999406 SPC 741</t>
  </si>
  <si>
    <t>D+M Rozváděč R1.5.2 - Specifikace dle PD</t>
  </si>
  <si>
    <t>741999407 SPC 741</t>
  </si>
  <si>
    <t>D+M Rozváděč R1.6 - Specifikace dle PD</t>
  </si>
  <si>
    <t>741999408 SPC 741</t>
  </si>
  <si>
    <t>D+M Rozváděč R1.6.1 - Specifikace dle PD</t>
  </si>
  <si>
    <t>741999409 SPC 741</t>
  </si>
  <si>
    <t>D+M Rozváděč R1.6.2 - Specifikace dle PD</t>
  </si>
  <si>
    <t>741999410 SPC 741</t>
  </si>
  <si>
    <t>D+M Rozváděč R2.3 - Specifikace dle PD</t>
  </si>
  <si>
    <t>741999411 SPC 741</t>
  </si>
  <si>
    <t>D+M Rozváděč R2.3.1, skříň v černém provedení - Specifikace dle PD</t>
  </si>
  <si>
    <t>741999412 SPC 741</t>
  </si>
  <si>
    <t>D+M Rozváděč R2.3.2 - Specifikace dle PD</t>
  </si>
  <si>
    <t>741999413 SPC 741</t>
  </si>
  <si>
    <t>D+M Rozváděč R2.3.3 - Specifikace dle PD</t>
  </si>
  <si>
    <t>741999414 SPC 741</t>
  </si>
  <si>
    <t>D+M Rozváděč R2.3.4 - Specifikace dle PD</t>
  </si>
  <si>
    <t>741999415 SPC 741</t>
  </si>
  <si>
    <t>D+M Rozváděč R2.4 - Specifikace dle PD</t>
  </si>
  <si>
    <t>741999416 SPC 741</t>
  </si>
  <si>
    <t>D+M Rozváděč R2.4.1 - Specifikace dle PD</t>
  </si>
  <si>
    <t>741999417 SPC 741</t>
  </si>
  <si>
    <t>D+M Rozváděč R2.4.2 - Specifikace dle PD</t>
  </si>
  <si>
    <t>741999418 SPC 741</t>
  </si>
  <si>
    <t>D+M Rozváděč R2.4.3 - Specifikace dle PD</t>
  </si>
  <si>
    <t>741999419 SPC 741</t>
  </si>
  <si>
    <t>D+M Rozváděč R3.3 - Specifikace dle PD</t>
  </si>
  <si>
    <t>741999420 SPC 741</t>
  </si>
  <si>
    <t>D+M Rozváděč R3.3.1 - Specifikace dle PD</t>
  </si>
  <si>
    <t>741999421 SPC 741</t>
  </si>
  <si>
    <t>D+M Rozváděč R3.3.2 - Specifikace dle PD</t>
  </si>
  <si>
    <t>741999422 SPC 741</t>
  </si>
  <si>
    <t>D+M Rozváděč R3.3.3 - Specifikace dle PD</t>
  </si>
  <si>
    <t>741999423 SPC 741</t>
  </si>
  <si>
    <t>D+M Rozváděč R3.3.4 - Specifikace dle PD</t>
  </si>
  <si>
    <t>741999424 SPC 741</t>
  </si>
  <si>
    <t>D+M Rozváděč R3.3.5 - Specifikace dle PD</t>
  </si>
  <si>
    <t>741999425 SPC 741</t>
  </si>
  <si>
    <t>D+M Rozváděč R3.3.6 - Specifikace dle PD</t>
  </si>
  <si>
    <t>741999426 SPC 741</t>
  </si>
  <si>
    <t>D+M Rozváděč R3.3.7 - Specifikace dle PD</t>
  </si>
  <si>
    <t>741999427 SPC 741</t>
  </si>
  <si>
    <t>D+M Rozváděč R3.4 - Specifikace dle PD</t>
  </si>
  <si>
    <t>741999428 SPC 741</t>
  </si>
  <si>
    <t>D+M Rozváděč R3.4.1 - Specifikace dle PD</t>
  </si>
  <si>
    <t>741999429 SPC 741</t>
  </si>
  <si>
    <t>D+M Rozváděč R3.4.2 - Specifikace dle PD</t>
  </si>
  <si>
    <t>741999430 SPC 741</t>
  </si>
  <si>
    <t>D+M Rozváděč R3.4.3 - Specifikace dle PD</t>
  </si>
  <si>
    <t>741999431 SPC 741</t>
  </si>
  <si>
    <t>D+M Rozváděč R3.4.4 - Specifikace dle PD</t>
  </si>
  <si>
    <t>741999432 SPC 741</t>
  </si>
  <si>
    <t>D+M Rozváděč RVZT.1 - Specifikace dle PD</t>
  </si>
  <si>
    <t>741999433 SPC 741</t>
  </si>
  <si>
    <t>D+M Rozváděč RVZT.2 - Specifikace dle PD</t>
  </si>
  <si>
    <t>D4</t>
  </si>
  <si>
    <t>Elektromontážní práce - Hromosvod</t>
  </si>
  <si>
    <t>741999601 SPC 741</t>
  </si>
  <si>
    <t>D+M Drát AlMgSi 8mm - Specifikace dle PD</t>
  </si>
  <si>
    <t>"Včetně podpěr vedení, vrutů, ss, sk svorek" 756,00</t>
  </si>
  <si>
    <t>741999602 SPC 741</t>
  </si>
  <si>
    <t>D+M Svod s vysokonapěťovou izolací - Specifikace dle PD</t>
  </si>
  <si>
    <t>" Včetně napojení, uchycení, skušebních svorek, podpěr a přípojovací hlavice" 17,00</t>
  </si>
  <si>
    <t>741999603 SPC 741</t>
  </si>
  <si>
    <t>D+M Jímací tyč 3m - Specifikace dle PD</t>
  </si>
  <si>
    <t>" Včetně držáku tyče na krov, ochranné stříšky, svorky, napojení a uchycení " 2,00</t>
  </si>
  <si>
    <t>741999604 SPC 741</t>
  </si>
  <si>
    <t>D+M Jímací tyč 3,5m - Specifikace dle PD</t>
  </si>
  <si>
    <t>" Včetně držáku tyče na krov, ochranné stříšky, svorky, napojení a uchycení " 14,00</t>
  </si>
  <si>
    <t>741999605 SPC 741</t>
  </si>
  <si>
    <t>Poměření + revizní zpráva</t>
  </si>
  <si>
    <t>D5</t>
  </si>
  <si>
    <t>Elektromontážní práce - Uzemnění</t>
  </si>
  <si>
    <t>741999701 SPC 741</t>
  </si>
  <si>
    <t>D+M Pásek FeZn 30/4mm- Specifikace dle PD</t>
  </si>
  <si>
    <t>" Včetně uložení a napojení " 315,00</t>
  </si>
  <si>
    <t>741999702 SPC 741</t>
  </si>
  <si>
    <t>D+M Drát FeZn Ø 10 - Specifikace dle PD</t>
  </si>
  <si>
    <t>" Včetně uložení a napojení " 100,00</t>
  </si>
  <si>
    <t>741999703 SPC 741</t>
  </si>
  <si>
    <t>D+M Svorky SK, SS, SR - Specifikace dle PD</t>
  </si>
  <si>
    <t>" Včetně uložení a napojení " 420</t>
  </si>
  <si>
    <t>741999704 SPC 741</t>
  </si>
  <si>
    <t>D+M Hlavní ochranné pospojení - HOP - Specifikace dle PD</t>
  </si>
  <si>
    <t>" Včetně uložení a napojení " 1,00</t>
  </si>
  <si>
    <t>741999705 SPC 741</t>
  </si>
  <si>
    <t>D+M Antikorozní ochrana spojů - Specifikace dle PD</t>
  </si>
  <si>
    <t>741999706 SPC 741</t>
  </si>
  <si>
    <t>D+M Podružný materiál pro uložení zemnění - Specifikace dle PD</t>
  </si>
  <si>
    <t>741999707 SPC 741</t>
  </si>
  <si>
    <t>D+M Proměření + revizní zpráva - Specifikace dle PD</t>
  </si>
  <si>
    <t>D6</t>
  </si>
  <si>
    <t>Elektromontážní práce - Ostatní</t>
  </si>
  <si>
    <t>741999801 SPC 741</t>
  </si>
  <si>
    <t>D+M Zařízení UPS - Specifikace dle PD</t>
  </si>
  <si>
    <t>" Včetně montáže, zprovoznění, odzkoušení." 1,00</t>
  </si>
  <si>
    <t>741999802 SPC 741</t>
  </si>
  <si>
    <t>D+M Bateriový box s AKU 40x100 Ah 10-leté - Specifikace dle PD</t>
  </si>
  <si>
    <t>" Včetně montáže, zprovoznění, odzkoušení. " 2,00</t>
  </si>
  <si>
    <t>741999803 SPC 741</t>
  </si>
  <si>
    <t>D+M Oceloplechový Kabelový žlab 150/60 - Specifikace dle PD</t>
  </si>
  <si>
    <t>" Včetně montáže, spojovacího materiálu, podpěr a závěsů. " 315,00</t>
  </si>
  <si>
    <t>741999804 SPC 741</t>
  </si>
  <si>
    <t>D+M Oceloplechový Kabelový žlab 300/60 - Specifikace dle PD</t>
  </si>
  <si>
    <t>" Včetně montáže, spojovacího materiálu, podpěr a závěsů. " 420,00</t>
  </si>
  <si>
    <t>741999805 SPC 741</t>
  </si>
  <si>
    <t>D+M Oceloplechový Kabelový žlab 400/60 - Specifikace dle PD</t>
  </si>
  <si>
    <t>" Včetně montáže, spojovacího materiálu, podpěr a závěsů. " 225,00</t>
  </si>
  <si>
    <t>741999806 SPC 741</t>
  </si>
  <si>
    <t>D+M Úložný materiál - Specifikace dle PD</t>
  </si>
  <si>
    <t>" V ceně ochranné trubky, ocelové žárově zinkované trubky, lišty. " 1,00</t>
  </si>
  <si>
    <t>" Včetně montáže a uložení. "</t>
  </si>
  <si>
    <t>741999807 SPC 741</t>
  </si>
  <si>
    <t>D+M Ekvipotenciální svorkovnice - Specifikace dle PD</t>
  </si>
  <si>
    <t>" Včetně uchycení a zapojení. " 30,00</t>
  </si>
  <si>
    <t>741999808 SPC 741</t>
  </si>
  <si>
    <t>D+M Pomocný materiál - Specifikace dle PD</t>
  </si>
  <si>
    <t>" Spojovací a připevňovací materiál, hmoždinky, vruty, sádra. " 1,00</t>
  </si>
  <si>
    <t>741999809 SPC 741</t>
  </si>
  <si>
    <t>D+M Proměření + výchozí revizní zpráva elektroinstalace - Specifikace dle PD.</t>
  </si>
  <si>
    <t>741999810 SPC 741</t>
  </si>
  <si>
    <t>998741203 741</t>
  </si>
  <si>
    <t>Přesun hmot procentní pro silnoproud v objektech v do 24 m</t>
  </si>
  <si>
    <t>" Stavební práce a dodávky spojené s provedením funkčního celku 741."  60,00</t>
  </si>
  <si>
    <t xml:space="preserve">" Zednická výpomoc,doplňkové práce,kompletace apod. " </t>
  </si>
  <si>
    <t>HZS4231 HZS</t>
  </si>
  <si>
    <t>Hodinová zúčtovací sazba technik</t>
  </si>
  <si>
    <t>" Koordinace s ostatními profesemi " 40,00</t>
  </si>
  <si>
    <t>Objekt15 - SO D.1.4.6.MaR</t>
  </si>
  <si>
    <t xml:space="preserve">    743 - Měření a regulace - Komponenty pro řídící stanici </t>
  </si>
  <si>
    <t xml:space="preserve">    D1 - Měření a regulace - Polní instrumentace</t>
  </si>
  <si>
    <t xml:space="preserve">    D2 - Měření a regulace - Silová elektrovýbava</t>
  </si>
  <si>
    <t xml:space="preserve">    D3 - Měření a regulace - Inženýrské práce</t>
  </si>
  <si>
    <t xml:space="preserve">    D4 - Měření a regulace - Ostatní</t>
  </si>
  <si>
    <t>743</t>
  </si>
  <si>
    <t xml:space="preserve">Měření a regulace - Komponenty pro řídící stanici </t>
  </si>
  <si>
    <t>743999101 SPC 743</t>
  </si>
  <si>
    <t>D+M Řídicí stanice</t>
  </si>
  <si>
    <t>" Řídící stanice " 2,00</t>
  </si>
  <si>
    <t>" Referenční výrobek: T2032CX (PWE-12VDC,Eth) - Ext.napájení 12VDC,Ethernet. "</t>
  </si>
  <si>
    <t>743999102 SPC 743</t>
  </si>
  <si>
    <t>D+M Terminál obsluhy</t>
  </si>
  <si>
    <t>" Terminál obsluhy " 2,00</t>
  </si>
  <si>
    <t>" Referenční výrobek: T2032CX (CXP) - LCD 2x40 zn.,klávesnice,7xLED,napájení z T2032CX.. "</t>
  </si>
  <si>
    <t>743999103 SPC 743</t>
  </si>
  <si>
    <t>Rozvaděč RA01,1 včetne elektrovýbavy 800x1200x300</t>
  </si>
  <si>
    <t>" Rozvaděč k dané řídící stanici " 1,00</t>
  </si>
  <si>
    <t>743999104 SPC 743</t>
  </si>
  <si>
    <t>Rozvaděč RA01.2 včetne elektrovýbavy 600x1200x300</t>
  </si>
  <si>
    <t>743999105 SPC 743</t>
  </si>
  <si>
    <t>Skřín RA2.1 nastenná vybavená, 4x18mod.</t>
  </si>
  <si>
    <t>" Skříň k dané řídící stanici " 1,00</t>
  </si>
  <si>
    <t>743999106 SPC 743</t>
  </si>
  <si>
    <t>Rozvaděč RA4.1 včetne elektrovýbavy 600x800x300</t>
  </si>
  <si>
    <t>743999107 SPC 743</t>
  </si>
  <si>
    <t>Rozvaděč RA4.2 včetne elektrovýbavy 600x800x300</t>
  </si>
  <si>
    <t>743999108 SPC 743</t>
  </si>
  <si>
    <t>Úprava rozvaděče RA4.1 a RA4.2 pro půdni prostor</t>
  </si>
  <si>
    <t>" Úprava rozvaděčů " 2,00</t>
  </si>
  <si>
    <t>743999201 SPC 743</t>
  </si>
  <si>
    <t>D+M Analogová vstupní expanze</t>
  </si>
  <si>
    <t>" Analogová vstupní expanze " 3,00</t>
  </si>
  <si>
    <t>" Referenční výrobek: T2032EX - 6xAI, R 0-2500Ohm, U 0-10V, I 0-20mA. "</t>
  </si>
  <si>
    <t>743999202 SPC 743</t>
  </si>
  <si>
    <t>D+M Analogová výstupní expanze</t>
  </si>
  <si>
    <t>" Analogová výstupní expanze " 1,00</t>
  </si>
  <si>
    <t>" Referenční výrobek: T2032EX - 8x AO, 0-10V. "</t>
  </si>
  <si>
    <t>743999203 SPC 743</t>
  </si>
  <si>
    <t>D+M Dvouhodnotová vstupní expanze</t>
  </si>
  <si>
    <t>" Dvouhodnotová vstupní expanze " 4,00</t>
  </si>
  <si>
    <t>" Referenční výrobek: T2032EX - 8x DI, 12-30V DC. "</t>
  </si>
  <si>
    <t>743999204 SPC 743</t>
  </si>
  <si>
    <t>D+M Dvouhodnotová výstupní expanze</t>
  </si>
  <si>
    <t>" Dvouhodnotová výstupní expanze " 1,00</t>
  </si>
  <si>
    <t xml:space="preserve"> " Referenční výrobek: T2032EX - 4xDO, 1x přepínací + 3x spínací kontakt relé. "</t>
  </si>
  <si>
    <t>743999205 SPC 743</t>
  </si>
  <si>
    <t>D+M Komunikační konvertor</t>
  </si>
  <si>
    <t>" Komunikační konvertor"  1,00</t>
  </si>
  <si>
    <t>" Referenční výrobek: Enterprise - ETH,M-Bus 10node,ExtRAM drive,CAN2a+2b,UniCom,12V. "</t>
  </si>
  <si>
    <t>743999206 SPC 743</t>
  </si>
  <si>
    <t>D+M Zdroj 12VDC/1,25A stab., 24VDC/0,25A</t>
  </si>
  <si>
    <t>" Zdroj napájení systému + periferie (DI, AI) " 5,00</t>
  </si>
  <si>
    <t>743999207 SPC 743</t>
  </si>
  <si>
    <t>D+M Kompaktní regulátor - sestava</t>
  </si>
  <si>
    <t>743999208 SPC 743</t>
  </si>
  <si>
    <t>D+M Komunikační modul RS485 s GO zakončený</t>
  </si>
  <si>
    <t>" Komunikační modul " 4,00</t>
  </si>
  <si>
    <t>" Pro referenční výrobek T2032EX - pro T2032EX, KOMCNV10 - rev 1.1. "</t>
  </si>
  <si>
    <t>Měření a regulace - Polní instrumentace</t>
  </si>
  <si>
    <t>743999301 SPC 743</t>
  </si>
  <si>
    <t>Odporový teploměr prostorový</t>
  </si>
  <si>
    <t>" Odporový teploměr prostorový " 2,00</t>
  </si>
  <si>
    <t>743999302 SPC 743</t>
  </si>
  <si>
    <t>Proudový teploměr venkovní 4-20mA</t>
  </si>
  <si>
    <t>" Proudový teploměr venkovní " 2,00</t>
  </si>
  <si>
    <t>743999303 SPC 743</t>
  </si>
  <si>
    <t>Odporový teploměr do jímky</t>
  </si>
  <si>
    <t>" Odporový teploměr do jímky  " 13,00</t>
  </si>
  <si>
    <t>743999304 SPC 743</t>
  </si>
  <si>
    <t>Odporový teploměr rychlereagující nerez</t>
  </si>
  <si>
    <t>" Odporový teploměr " 2,00</t>
  </si>
  <si>
    <t>743999305 SPC 743</t>
  </si>
  <si>
    <t>Odporový teploměr kabelový TG 8-40 - 5m</t>
  </si>
  <si>
    <t>" Odporový teploměr kabelový "  3,00</t>
  </si>
  <si>
    <t>743999306 SPC 743</t>
  </si>
  <si>
    <t>Jímka teploměru nerez G1/2"</t>
  </si>
  <si>
    <t>" Jímka teploměru " 13,00</t>
  </si>
  <si>
    <t>743999307 SPC 743</t>
  </si>
  <si>
    <t>Snímač tlaku H 501 s odběrem a uz.kohoutem</t>
  </si>
  <si>
    <t>" Snímač tlaku " 4,00</t>
  </si>
  <si>
    <t>743999308 SPC 743</t>
  </si>
  <si>
    <t>Termostat kapilárový-2,5m s jímkou 61126</t>
  </si>
  <si>
    <t>" Kapilárový termostat s jímkou " 2,00</t>
  </si>
  <si>
    <t>743999309 SPC 743</t>
  </si>
  <si>
    <t>Termostat příložný</t>
  </si>
  <si>
    <t>" Příložná termostat " 2,00</t>
  </si>
  <si>
    <t>743999310 SPC 743</t>
  </si>
  <si>
    <t>Houkačka se světlem</t>
  </si>
  <si>
    <t>" Houkačka se světlem " 2,0</t>
  </si>
  <si>
    <t>743999311 SPC 743</t>
  </si>
  <si>
    <t>Převodník pro snímač zaplavení</t>
  </si>
  <si>
    <t>" Převodník pro snímač zaplavení " 2,00</t>
  </si>
  <si>
    <t>Měření a regulace - Silová elektrovýbava</t>
  </si>
  <si>
    <t>743999401 SPC 743</t>
  </si>
  <si>
    <t>D+M Vypínač 1f, 40A / AC22</t>
  </si>
  <si>
    <t>" Modulový vypínač 1 pólový " 3,00</t>
  </si>
  <si>
    <t>" Referenční výrobek: Moeller "</t>
  </si>
  <si>
    <t>743999402 SPC 743</t>
  </si>
  <si>
    <t>D+M Vypínač 3f, 40A / AC22</t>
  </si>
  <si>
    <t>" Modulový vypínač 3 pólový " 2,00</t>
  </si>
  <si>
    <t>743999403 SPC 743</t>
  </si>
  <si>
    <t>D+M Jistič 2 A, char. B</t>
  </si>
  <si>
    <t>" Jistič 1 pólový " 5,00</t>
  </si>
  <si>
    <t>743999404 SPC 743</t>
  </si>
  <si>
    <t>D+M Jistič 4 A, char. B</t>
  </si>
  <si>
    <t>743999405 SPC 743</t>
  </si>
  <si>
    <t>D+M Jistič 6 A, char. B</t>
  </si>
  <si>
    <t>743999406 SPC 743</t>
  </si>
  <si>
    <t>D+M Jistič 6 A, char. C</t>
  </si>
  <si>
    <t>" Jistič 1 pólový " 17,00</t>
  </si>
  <si>
    <t>743999407 SPC 743</t>
  </si>
  <si>
    <t>D+M Jistič 10 A, char. C</t>
  </si>
  <si>
    <t>" Jistič 3 pólový " 2,00</t>
  </si>
  <si>
    <t>743999408 SPC 743</t>
  </si>
  <si>
    <t>D+M Pomocný kontakt</t>
  </si>
  <si>
    <t>" Pomocný kontakt " 19,00</t>
  </si>
  <si>
    <t>" Referenční výrobek: Moeller - PK pro PL7, Z-MS, ZP-A"</t>
  </si>
  <si>
    <t>743999409 SPC 743</t>
  </si>
  <si>
    <t>D+M Relé 2P, 230 VAC</t>
  </si>
  <si>
    <t>" Relé " 10,00</t>
  </si>
  <si>
    <t>" Referenční výrobek: Finder "</t>
  </si>
  <si>
    <t>743999410 SPC 743</t>
  </si>
  <si>
    <t>D+M Patice pro relé</t>
  </si>
  <si>
    <t>" Patice " 10,00</t>
  </si>
  <si>
    <t>743999411 SPC 743</t>
  </si>
  <si>
    <t>D+M Stykač 3f, 3+1NO, 230 VAC</t>
  </si>
  <si>
    <t>" Referenční výrobek: Schneider "</t>
  </si>
  <si>
    <t>743999412 SPC 743</t>
  </si>
  <si>
    <t>D+M Stykač 3+1NO1NC, 230VAC</t>
  </si>
  <si>
    <t>" Stykač do 4 kW / AC3 " 2,00</t>
  </si>
  <si>
    <t>743999413 SPC 743</t>
  </si>
  <si>
    <t>D+M Pomocný kontakt pro stykač</t>
  </si>
  <si>
    <t>" Pomocný kontakt 1NO, 1NC " 19,00</t>
  </si>
  <si>
    <t>743999414 SPC 743</t>
  </si>
  <si>
    <t>D+M Objímka s LED, bílá, 24 VAC/DC - signálka</t>
  </si>
  <si>
    <t>" Signálka " 5,00</t>
  </si>
  <si>
    <t>743999415 SPC 743</t>
  </si>
  <si>
    <t>D+M Objímka s LED, žlutá 24 VAC/DC - signálka</t>
  </si>
  <si>
    <t>743999416 SPC 743</t>
  </si>
  <si>
    <t>D+M Panelový ovladač AUT/VYP/ZAP</t>
  </si>
  <si>
    <t>" Panelový ovladač - 2 kontakty NO " 19,00</t>
  </si>
  <si>
    <t>743999417 SPC 743</t>
  </si>
  <si>
    <t>D+M Panelové tlačítko</t>
  </si>
  <si>
    <t>" Panelové tlačítko 1 kontakt NO " 2,00</t>
  </si>
  <si>
    <t>743999418 SPC 743</t>
  </si>
  <si>
    <t>D+M Panelové tlačítko STOP, uvolnění pootočením</t>
  </si>
  <si>
    <t>" Panelové tlačítko STOP - 1 kontakt NC, rudá hlavice "  2,00</t>
  </si>
  <si>
    <t>743999419 SPC 743</t>
  </si>
  <si>
    <t>D+M Nástěnné tlačítko STOP, uvolnění pootočením</t>
  </si>
  <si>
    <t>" Nástěnné tlačítko STOP - 1 kontakt NC, rudá hlavice " 2,00</t>
  </si>
  <si>
    <t>743999420 SPC 743</t>
  </si>
  <si>
    <t>D+M Transformátor 230/24 V, 40 VA</t>
  </si>
  <si>
    <t>" Transformátor " 4,00</t>
  </si>
  <si>
    <t>" Referenční výrobek: SVED "</t>
  </si>
  <si>
    <t>743999421 SPC 743</t>
  </si>
  <si>
    <t>D+M Transformátor 230/24 V, 100 VA</t>
  </si>
  <si>
    <t>" Transformátor " 2,00</t>
  </si>
  <si>
    <t>743999422 SPC 743</t>
  </si>
  <si>
    <t>D+M Svorka 2,5 mm2, šedá</t>
  </si>
  <si>
    <t>" Svorka " 35,00</t>
  </si>
  <si>
    <t>" Referenční výrobek: Wieland "</t>
  </si>
  <si>
    <t>743999423 SPC 743</t>
  </si>
  <si>
    <t>D+M Svorka 2,5 mm2, modrá</t>
  </si>
  <si>
    <t>" Svorka " 22,00</t>
  </si>
  <si>
    <t>743999424 SPC 743</t>
  </si>
  <si>
    <t>D+M Propojovací můstek modrý</t>
  </si>
  <si>
    <t>" Propojovací můstek N, 7 pólů " 5,00</t>
  </si>
  <si>
    <t>743999425 SPC 743</t>
  </si>
  <si>
    <t>D+M Propojovací můstek zelený</t>
  </si>
  <si>
    <t>" Propojovací můstek PE, 7 pólů " 5,00</t>
  </si>
  <si>
    <t>Měření a regulace - Inženýrské práce</t>
  </si>
  <si>
    <t>743999501 SPC 743</t>
  </si>
  <si>
    <t>Programové vybavení řídicí(ch) stanic(e)</t>
  </si>
  <si>
    <t>743999502 SPC 743</t>
  </si>
  <si>
    <t>Programové vybavení operátorské/ých stanic(e)</t>
  </si>
  <si>
    <t>743999503 SPC 743</t>
  </si>
  <si>
    <t>Programové vybavení nestandardní (zakázkové)</t>
  </si>
  <si>
    <t>743999504 SPC 743</t>
  </si>
  <si>
    <t>Seřízení, uvedení do provozu</t>
  </si>
  <si>
    <t>743999505 SPC 743</t>
  </si>
  <si>
    <t>Zaškolení</t>
  </si>
  <si>
    <t>743999506 SPC 743</t>
  </si>
  <si>
    <t>Výrobní dokumentace</t>
  </si>
  <si>
    <t>743999507 SPC 743</t>
  </si>
  <si>
    <t>Dokumentace skutečného stavu</t>
  </si>
  <si>
    <t>743999508 SPC 743</t>
  </si>
  <si>
    <t>Inženýrská činnost</t>
  </si>
  <si>
    <t>743999509 SPC 743</t>
  </si>
  <si>
    <t>Revize</t>
  </si>
  <si>
    <t>743999510 SPC 743</t>
  </si>
  <si>
    <t>Doprava</t>
  </si>
  <si>
    <t>Měření a regulace - Ostatní</t>
  </si>
  <si>
    <t>743999601 SPC 743</t>
  </si>
  <si>
    <t>D+M Kabel CHKE-R J 3×1,5</t>
  </si>
  <si>
    <t>" Kabel " 300,00</t>
  </si>
  <si>
    <t>743999602 SPC 743</t>
  </si>
  <si>
    <t>D+M Kabel J-Y(St)Y 1x2x0,8</t>
  </si>
  <si>
    <t>" Kabel " 375,00</t>
  </si>
  <si>
    <t>743999603 SPC 743</t>
  </si>
  <si>
    <t>D+M Kabel J-Y(St)Y 2x2x0,8</t>
  </si>
  <si>
    <t>" Kabel " 430,00</t>
  </si>
  <si>
    <t>743999604 SPC 743</t>
  </si>
  <si>
    <t>D+M Kabel J-Y(St)Y 4x2x0,8</t>
  </si>
  <si>
    <t>" Kabel " 60,00</t>
  </si>
  <si>
    <t>743999605 SPC 743</t>
  </si>
  <si>
    <t>D+M Sdělovací kabel FTP 4x2x0,5</t>
  </si>
  <si>
    <t>" Stělovací kabel " 900,00</t>
  </si>
  <si>
    <t>" Referenční výrobek: LAM TWIN FTP 4x2x0,5 "</t>
  </si>
  <si>
    <t>743999606 SPC 743</t>
  </si>
  <si>
    <t>D+M Kabelový žlab 60x50 /m</t>
  </si>
  <si>
    <t>" Kabelový žlab vč. veškerých tvarovek a prvků - koncových, odbočný, rohových, … " 45,00</t>
  </si>
  <si>
    <t>Referenční výrobek: CABLOFIL. "</t>
  </si>
  <si>
    <t>743999607 SPC 743</t>
  </si>
  <si>
    <t>D+M Kabelový žlab 120x50 /m</t>
  </si>
  <si>
    <t>" Kabelový žlab vč. veškerých tvarovek a prvků - koncových, odbočný, rohových, … " 30,00</t>
  </si>
  <si>
    <t>743999608 SPC 743</t>
  </si>
  <si>
    <t>D+M Trubka plast D16</t>
  </si>
  <si>
    <t>" Trubka " 20,00</t>
  </si>
  <si>
    <t>743999609 SPC 743</t>
  </si>
  <si>
    <t>D+M Trubka ohebná D16</t>
  </si>
  <si>
    <t>" Trubka ohebná " 30,00</t>
  </si>
  <si>
    <t>743999610 SPC 743</t>
  </si>
  <si>
    <t>D+M Pomocný materiál</t>
  </si>
  <si>
    <t>743999611 SPC 743</t>
  </si>
  <si>
    <t>Montáž rozvaděče plech. na zeď</t>
  </si>
  <si>
    <t>" Montáž rozvaděčů " 4,00</t>
  </si>
  <si>
    <t>743999612 SPC 743</t>
  </si>
  <si>
    <t>Montáž plast. rozvaděče,skříně,ústředny.......</t>
  </si>
  <si>
    <t>" Montáž plastových skříní " 1,00</t>
  </si>
  <si>
    <t>743999613 SPC 743</t>
  </si>
  <si>
    <t>Montáž malého přístroje ( teploměr, termostat..)</t>
  </si>
  <si>
    <t>" Montáž malých přístrojů - zařízení polní instrumentace vyjma snímače tlaku " 43,00</t>
  </si>
  <si>
    <t>743999614 SPC 743</t>
  </si>
  <si>
    <t>Montáž vysílače tlaku</t>
  </si>
  <si>
    <t>" Montáž vysílače (snímače) tlaku " 4,00</t>
  </si>
  <si>
    <t>743999615 SPC 743</t>
  </si>
  <si>
    <t>Připojení a odzkoušení motoru</t>
  </si>
  <si>
    <t>" Příipojení motoru vč. odzkoušení. " 19,00</t>
  </si>
  <si>
    <t>743999616 SPC 743</t>
  </si>
  <si>
    <t>Komunikační připojení VZT+chlazení</t>
  </si>
  <si>
    <t>" Komunikační připojení " 1,00</t>
  </si>
  <si>
    <t>743999617 SPC 743</t>
  </si>
  <si>
    <t>Stavební přípomoce, přesun hmot, ekologická likvidace, doprava</t>
  </si>
  <si>
    <t>" Pomocné práce vč. přesunu hmot, dopravy, apod. " 1,0</t>
  </si>
  <si>
    <t>743999618 SPC 743</t>
  </si>
  <si>
    <t>D+M Zakončení kabelů, zapojní, popsání</t>
  </si>
  <si>
    <t>" Zajištění zakončení bapejů, jejich zapojení, popis, apod. " 1,00</t>
  </si>
  <si>
    <t>Objekt16 - SO D.1.4.8.El.Komunikace</t>
  </si>
  <si>
    <t xml:space="preserve">    742 - Elektromontážní práce - Elektronické komunikace</t>
  </si>
  <si>
    <t xml:space="preserve">    D1 - Elektromontážní práce - Kamerový systém CCTV</t>
  </si>
  <si>
    <t xml:space="preserve">    D2 - Elektromontážní práce - Přístupový systém</t>
  </si>
  <si>
    <t xml:space="preserve">    D3 - Elektromontážní práce - Systém jednotného času</t>
  </si>
  <si>
    <t xml:space="preserve">    D4 - Elektromontážní práce - Signalizační systém </t>
  </si>
  <si>
    <t xml:space="preserve">    D5 - Elektromontážní práce - Ostatní</t>
  </si>
  <si>
    <t>742</t>
  </si>
  <si>
    <t>Elektromontážní práce - Elektronické komunikace</t>
  </si>
  <si>
    <t>742999101 SPC 742</t>
  </si>
  <si>
    <t>D+M Datový rozvaděč RACK 42U- Specifikace dle PD</t>
  </si>
  <si>
    <t>" Včetně pasivních prvků, patch panelů, optické vany, převodníků " 3,00</t>
  </si>
  <si>
    <t>742999102 SPC 742</t>
  </si>
  <si>
    <t>D+M Datový rozvaděč RACK 20U- Specifikace dle PD</t>
  </si>
  <si>
    <t>" Včetně pasivních prvků, patch panelů, optické vany, převodníků " 1,00</t>
  </si>
  <si>
    <t>742999103 SPC 742</t>
  </si>
  <si>
    <t>D+M Záložní zdroj UPS pro rack 2kVA - Specifikace dle PD</t>
  </si>
  <si>
    <t>" Včetně montáže, zapojení " 3,00</t>
  </si>
  <si>
    <t>742999104 SPC 742</t>
  </si>
  <si>
    <t>D+M Datová zásuvka 2×RJ45 Cat 6a - Specfikace dle PD</t>
  </si>
  <si>
    <t>" Včetně montáže, krabice, rámečku. " 447,00</t>
  </si>
  <si>
    <t>7429991041 SPC 742</t>
  </si>
  <si>
    <t>D+M Datová zásuvka 2×RJ45 Cat 6a v černém provedení - Specfikace dle PD</t>
  </si>
  <si>
    <t>" Včetně montáže, krabice, rámečku. " 7,00</t>
  </si>
  <si>
    <t>742999105 SPC 742</t>
  </si>
  <si>
    <t>D+M Datová zásuvka 2×RJ45 Cat 6a 45x45 mm - Specfikace dle PD</t>
  </si>
  <si>
    <t>" Včetně montáže, rámečku. " 48,00</t>
  </si>
  <si>
    <t>742999106 SPC 742</t>
  </si>
  <si>
    <t>D+M Kabel UTP Cat 6a - Specifikace dle PD</t>
  </si>
  <si>
    <t>" Včetně montáže, uložení, zapojení. " 100000,00</t>
  </si>
  <si>
    <t>742999107 SPC 742</t>
  </si>
  <si>
    <t>Zprovoznění systému</t>
  </si>
  <si>
    <t>" Měření datových kabelů včetně protokolu o měření" 1,00</t>
  </si>
  <si>
    <t>742999108 SPC 742</t>
  </si>
  <si>
    <t>D+M Domovní telefon - Specifikace dle PD</t>
  </si>
  <si>
    <t>" Měření datových kabelů včetně protokolu o měření" 5,00</t>
  </si>
  <si>
    <t>742999109 SPC 742</t>
  </si>
  <si>
    <t>D+M Reproduktor R2 - Specifikace dle PD</t>
  </si>
  <si>
    <t>" Včetně držáku, montáže, zapojení  a vyzkoušení. " 26,00</t>
  </si>
  <si>
    <t>742999110 SPC 742</t>
  </si>
  <si>
    <t>D+M Reproduktorový kabel 2×2,5 mm2 - Specifikace dle PD</t>
  </si>
  <si>
    <t>" Včetně montáže, uložení, zapojení. " 1000,00</t>
  </si>
  <si>
    <t>742999111 SPC 742</t>
  </si>
  <si>
    <t>D+M Kabel UTP cat. 5e - Specifikace dle PD</t>
  </si>
  <si>
    <t>" Včetně montáže, uložení, zapojení. " 50000,00</t>
  </si>
  <si>
    <t>Elektromontážní práce - Kamerový systém CCTV</t>
  </si>
  <si>
    <t>742999201 SPC 742</t>
  </si>
  <si>
    <t>D+M Kamera - Specifikace dle PD</t>
  </si>
  <si>
    <t>" min. 4MPx, PoE, IR přísvit 15m, WDR " 25,00</t>
  </si>
  <si>
    <t>" Včetně držáku, montáže zapojení"</t>
  </si>
  <si>
    <t>Elektromontážní práce - Přístupový systém</t>
  </si>
  <si>
    <t>742999301 SPC 742</t>
  </si>
  <si>
    <t>D+M Čtečka karet/čipů - Specifikace dle PD</t>
  </si>
  <si>
    <t>" čtečka -  Včetně montáže, zapojení. " 85,00</t>
  </si>
  <si>
    <t>Musí být kompatibilní se stávajícím systémem JIS</t>
  </si>
  <si>
    <t>742999302 SPC 742</t>
  </si>
  <si>
    <t>D+M Napájecí zdroj - Specifikace dle PD</t>
  </si>
  <si>
    <t>" Včetně montáže, zapojení. " 85,00</t>
  </si>
  <si>
    <t>742999303 SPC 742</t>
  </si>
  <si>
    <t>Instalace systému</t>
  </si>
  <si>
    <t>Elektromontážní práce - Systém jednotného času</t>
  </si>
  <si>
    <t>742999401 SPC 742</t>
  </si>
  <si>
    <t>D+M Hodiny jednotného času  - Specifikace dle PD</t>
  </si>
  <si>
    <t>"napájení přes PoE čitelnost 20m  " 48,00</t>
  </si>
  <si>
    <t>742999402 SPC 742</t>
  </si>
  <si>
    <t>Instalace systému, SW</t>
  </si>
  <si>
    <t>" Napojení, zprovoznění " 1,00</t>
  </si>
  <si>
    <t xml:space="preserve">Elektromontážní práce - Signalizační systém </t>
  </si>
  <si>
    <t>742999501 SPC 742</t>
  </si>
  <si>
    <t>D+M Nouzové tlačítko s tahovým prvkem - Specifikace dle PD</t>
  </si>
  <si>
    <t>" Včetně montáže, zapojení. " 4,00</t>
  </si>
  <si>
    <t>742999502 SPC 742</t>
  </si>
  <si>
    <t>D+M Signalizační modul - Specifikace dle PD</t>
  </si>
  <si>
    <t>742999601 SPC 742</t>
  </si>
  <si>
    <t>D+M Oceloplechový Kabelový žlab 150/150 - Specifikace dle PD</t>
  </si>
  <si>
    <t>" včetně montáže, spojovacího materiálu, podpěr a závěsů " 90,00</t>
  </si>
  <si>
    <t>742999602 SPC 742</t>
  </si>
  <si>
    <t>D+M Oceloplechový Kabelový žlab 300/150 - Specifikace dle PD</t>
  </si>
  <si>
    <t>" včetně montáže, spojovacího materiálu, podpěr a závěsů " 338,00</t>
  </si>
  <si>
    <t>742999603 SPC 742</t>
  </si>
  <si>
    <t>D+M Oceloplechový Kabelový žlab 400/150 - Specifikace dle PD</t>
  </si>
  <si>
    <t>" včetně montáže, spojovacího materiálu, podpěr a závěsů " 165,00</t>
  </si>
  <si>
    <t>742999604 SPC 742</t>
  </si>
  <si>
    <t>" Trubky, vkládací lišty, chráničky apod. " 1,00</t>
  </si>
  <si>
    <t>" Včetně spojovacího materiálu, příslušenství "</t>
  </si>
  <si>
    <t>742999605 SPC 742</t>
  </si>
  <si>
    <t>D+M Podružný materiál - Specifikace dle PD</t>
  </si>
  <si>
    <t>742999606 SPC 742</t>
  </si>
  <si>
    <t>D+M Podlahová krabice 24 modulů - Specifikace dle PD</t>
  </si>
  <si>
    <t>" včetně montáže, zapojení a krytiny víka. " 38,00</t>
  </si>
  <si>
    <t>742999607 SPC 742</t>
  </si>
  <si>
    <t>Demontáž stávajích zařízení - Specifikace dle PD</t>
  </si>
  <si>
    <t>"demontáže  zařízení v demolované části objektu " 120,00</t>
  </si>
  <si>
    <t>742999608 SPC 742</t>
  </si>
  <si>
    <t>D+M Práce souvisejicí s dopojení do stávajících systémů - Specifikace dle PD</t>
  </si>
  <si>
    <t>" Dopojení, programování, koordinace, potřebný materiál a prvky." 1,00</t>
  </si>
  <si>
    <t>742999609 SPC 742</t>
  </si>
  <si>
    <t>Pronájem plošiny, lešení</t>
  </si>
  <si>
    <t>" Pronájem zařízení  pro provedení stavby"  1,00</t>
  </si>
  <si>
    <t>742999610 SPC 742</t>
  </si>
  <si>
    <t>998742203 742</t>
  </si>
  <si>
    <t>Přesun hmot procentní pro slaboproud v objektech v do 24 m</t>
  </si>
  <si>
    <t>" Zednická výpomoc,doplňkové práce,kompletace apod." 80,00</t>
  </si>
  <si>
    <t>" Koordinace s ostatními profesemi "  20,00</t>
  </si>
  <si>
    <t>Objekt17 - SO D.1.4.1.b.08.Areál.vodovod</t>
  </si>
  <si>
    <t>132251253 001</t>
  </si>
  <si>
    <t>Hloubení rýh nezapažených š do 2000 mm v hornině třídy těžitelnosti I, skupiny 3 objem do 100 m3 strojně</t>
  </si>
  <si>
    <t>132351253 001</t>
  </si>
  <si>
    <t>Hloubení rýh nezapažených š do 2000 mm v hornině třídy těžitelnosti II, skupiny 4 objem do 100 m3 strojně</t>
  </si>
  <si>
    <t>" Zpětný zásyp potrubí úsek N2-V3 " 2,06*1,1*(1,0-0,150-0,200)</t>
  </si>
  <si>
    <t>" Zpětný zásyp potrubí úsek N4-ZS2 " 2,02*1,1*(1,0-0,150-0,200)</t>
  </si>
  <si>
    <t>" Zpětný zásyp potrubí úsek N1-V1 " (11,38+14,58)*1,1*(1,06-0,150-0,200)</t>
  </si>
  <si>
    <t>" Zpětný zásyp potrubí  úsek Š1-V2 " (10,78+18,59+2,61)*1,1*(1,09-0,150-0,200)</t>
  </si>
  <si>
    <t>" Zpětný zásyp potrubí úsek N3-ZS1 " (11,42+7,33)*1,1*(1,2-0,150-0,200)</t>
  </si>
  <si>
    <t>" Zpětný zásyp šachty Š1 " (1,05+1,05)-0,25-0,419</t>
  </si>
  <si>
    <t>" Zpětný zásyp potrubí štěrkem " (1,47+1,44+20,27+26,03+17,53+1,43)*2,0</t>
  </si>
  <si>
    <t>" Zpětný zásyp šachty Š1 štěrkem " 1,43*2,0</t>
  </si>
  <si>
    <t>" Obsyp potrubí úsek N2-V3, tl. 200mm " 2,06*1,1*0,200</t>
  </si>
  <si>
    <t>" Obsyp potrubí úsek N4-ZS2, tl. 200mm " 2,02*1,1*0,200</t>
  </si>
  <si>
    <t>" Obsyp potrubí úsek N1-V1, tl. 200mm " (11,38+14,58)*1,1*0,200</t>
  </si>
  <si>
    <t>" Obsyp potrubí úsek Š1-V2, tl. 200mm " (10,78+18,59+2,61)*1,1*0,200</t>
  </si>
  <si>
    <t>" Obsyp potrubí úsek N3-ZS1, tl. 200mm " (11,42+7,33)*1,1*0,200</t>
  </si>
  <si>
    <t>" Obsyp potrubí vodovod tl. 200 mm " 17,77*2,0</t>
  </si>
  <si>
    <t>" Lože z písku pod potrubí úsek N2-V3 " 2,06*1,1*0,150</t>
  </si>
  <si>
    <t>" Lože z písku pod potrubí úsek N4-ZS2 " 2,02*1,1*0,150</t>
  </si>
  <si>
    <t>" Lože z písku pod potrubí úsek N1-V1 " (11,38+14,58)*1,1*0,150</t>
  </si>
  <si>
    <t>" Lože z písku pod potrubí úsek Š1-V2 " (10,78+18,59+2,61)*1,1*0,150</t>
  </si>
  <si>
    <t>" Lože z písku pod potrubí úsek N3-ZS1 " (11,42+7,33)*1,1*0,150</t>
  </si>
  <si>
    <t>" Lože z písku pod šachtu Š1" 1,3*1,3*0,150</t>
  </si>
  <si>
    <t>871161141 RTO 271</t>
  </si>
  <si>
    <t>D+M Potrubí z trubek z tlakového polyetylénu otevřený výkop svařovaných 25x3,0 mm - Specifikace dle PD</t>
  </si>
  <si>
    <t>" Potrubí PE 100 RC SDR11/17,6 25x3,0 mm "</t>
  </si>
  <si>
    <t>" Potrubí úsek N2-V3 " 2,06*1,1</t>
  </si>
  <si>
    <t>" Potrubí úsek N4-ZS2 " 2,02*1,1</t>
  </si>
  <si>
    <t>" Potrubí úsek N1-V1 " (11,38+14,58+2,2)*1,1</t>
  </si>
  <si>
    <t>" Potrubí úsek Š1-V2 " (10,78+18,59+2,61+2,2)*1,1</t>
  </si>
  <si>
    <t>" Potrubí úsek N3-ZS1 " (11,42+7,33)*1,1</t>
  </si>
  <si>
    <t>" V ceně veškeré potřebné tvarovky a příslušenství "</t>
  </si>
  <si>
    <t>871271141 RTO 271</t>
  </si>
  <si>
    <t>D+M Ochranné potrubí z trubek z PP - HM D150 - Specifikace dle PD</t>
  </si>
  <si>
    <t>" Ochranné potrubí úsek N1-V1 " (11,38+14,58)*1,1</t>
  </si>
  <si>
    <t>" Ochranné potrubí úsek Š1-V2 " (10,78+18,59+2,61)*1,1</t>
  </si>
  <si>
    <t>871999601 SPC 871</t>
  </si>
  <si>
    <t>D+M Plastová revizní šachta na kanalizačním potrubí - DN 315 - Specifikace dle PD - Š1</t>
  </si>
  <si>
    <t>871999602 SPC 871</t>
  </si>
  <si>
    <t>D+M Zahradní sloupek, imitace kamene - Specifikace dle PD - ZS1+ZS2</t>
  </si>
  <si>
    <t>892233122 RTO 271</t>
  </si>
  <si>
    <t>Proplach a dezinfekce vodovodního potrubí DN do 40</t>
  </si>
  <si>
    <t>892241111 271</t>
  </si>
  <si>
    <t>Tlaková zkouška vodou potrubí do 80</t>
  </si>
  <si>
    <t>" Tlaková zkouška předběžná a konečná vodovodního potrubí " 93,695*2</t>
  </si>
  <si>
    <t>892372111 RTO 271</t>
  </si>
  <si>
    <t>Zabezpečení konců potrubí DN do 50 při tlakových zkouškách vodou</t>
  </si>
  <si>
    <t>" Včetně technické prohlídky a utěsnění zkoušeného úseku " 5,00</t>
  </si>
  <si>
    <t>899999603 SPC 271</t>
  </si>
  <si>
    <t>871999604 SPC 871</t>
  </si>
  <si>
    <t>D+M Napojení potrubí vodovodu na akumulační nádrž - Specifikace dle PD</t>
  </si>
  <si>
    <t>" V ceně vytvoření a zapravení prostupu, tvarovky, armatury pro zajištění napojení a veškeré příslušenství. " 2,00</t>
  </si>
  <si>
    <t>722232063 871</t>
  </si>
  <si>
    <t>" Kulový kohout pro napojení na rozvod vody v objektu. " 1,00</t>
  </si>
  <si>
    <t>72299901 SPC 871</t>
  </si>
  <si>
    <t>D+M Elektromagnetický uzavírací ventil - Specifikace dle PD</t>
  </si>
  <si>
    <t>" Vystrojení šachty Š1. "  2,00</t>
  </si>
  <si>
    <t xml:space="preserve">" Včetně prokabelování, napojení na elektro. " </t>
  </si>
  <si>
    <t>998276101 RTO 998</t>
  </si>
  <si>
    <t>Objekt18 - SO D.1.4.1.b.10.Závlah.systém</t>
  </si>
  <si>
    <t>132251101 001</t>
  </si>
  <si>
    <t>Hloubení rýh nezapažených  š do 800 mm v hornině třídy těžitelnosti I, skupiny 3 objem do 20 m3 strojně</t>
  </si>
  <si>
    <t>D+M Potrubí z trubek z PE-LD DN 25x2,3 mm, PN6 - Specifikace dle PD</t>
  </si>
  <si>
    <t>D+M Ochranné potrubí z trubek DN 80 - Specifikace dle PD</t>
  </si>
  <si>
    <t>" Ochranné potrubí závlahového systému " (2,2+1,7+2,2+2,2+0,9+7,2*2+1,3*2+2,2*2+6,5*2+2,2)*1,1</t>
  </si>
  <si>
    <t>D+M Kapénková hadice - Specifikace dle PD</t>
  </si>
  <si>
    <t>" V ceně veškeré potřebné tvarovky, spojovací prvky, plastové bodce pro připevnění hadice k terénu a příslušenství. " 500,00</t>
  </si>
  <si>
    <t>871999502 SPC 271</t>
  </si>
  <si>
    <t>D+M Kapénková hadice určená pro závlahu stromů včetně výtokového místa - Specifikace dle PD</t>
  </si>
  <si>
    <t>" V ceně veškeré potřebné tvarovky, spojovací prvky, plastové bodce pro připevnění hadice k terénu, výtokové místo a příslušenství. " 5,00</t>
  </si>
  <si>
    <t>871999503 SPC 271</t>
  </si>
  <si>
    <t>D+M Vysunovací postřiková hlavice - Specifikace dle PD</t>
  </si>
  <si>
    <t>" V ceně postřikovač, tryska, tvarovky pro napojení na potrubí, navrtávací pásy apod. " 10,00</t>
  </si>
  <si>
    <t>" Tlaková zkouška předběžná a konečná vodovodního potrubí " 212,69*2</t>
  </si>
  <si>
    <t xml:space="preserve">" Tělo : Mosaz-choromované, Koule : Mosaz-chromované, ocelová páčka potažená plastem. Profilované těsnění se sníženým třením. " </t>
  </si>
  <si>
    <t>" Užitková voda. " 15,00</t>
  </si>
  <si>
    <t>" Pitná voda. " 4,00</t>
  </si>
  <si>
    <t>72299901 SPC 722</t>
  </si>
  <si>
    <t>D+M Filtr hrubých nečistot - Specifikace dle PD</t>
  </si>
  <si>
    <t>" Užitková voda. " 1,0</t>
  </si>
  <si>
    <t>72299902 SPC 722</t>
  </si>
  <si>
    <t>D+M Síťový jemný filtr - Specifikace dle PD</t>
  </si>
  <si>
    <t>" Užitková voda. " 1,00</t>
  </si>
  <si>
    <t>72299903 SPC 722</t>
  </si>
  <si>
    <t>" Užitková voda. " 4,00</t>
  </si>
  <si>
    <t>" Pitná voda. " 1,00</t>
  </si>
  <si>
    <t>72299904 SPC 722</t>
  </si>
  <si>
    <t>D+M Automatická posilovací vodárna - Specifikace dle PD</t>
  </si>
  <si>
    <t xml:space="preserve">" Včetně čerpadla, frekvenčního měniče, tvarovky, armatury, prokabelování, napojení na elektro. " </t>
  </si>
  <si>
    <t xml:space="preserve">" V ceně zprovoznění, odzkoušení systému. " </t>
  </si>
  <si>
    <t>72299905 SPC 722</t>
  </si>
  <si>
    <t>D+M Zpětná klapka závitová DN 20 - Specifikace dle PD</t>
  </si>
  <si>
    <t xml:space="preserve">" Tělo : mosaz, těsnění EPDM. " </t>
  </si>
  <si>
    <t>72299906 SPC 722</t>
  </si>
  <si>
    <t>D+M Nízkotlaká UV výbojka, Q= 2,2 m3/h - Specifikace dle PD</t>
  </si>
  <si>
    <t xml:space="preserve">" V ceně zprovoznění, odzkoušení systému, napojení na elektro. " </t>
  </si>
  <si>
    <t>72299907 SPC 722</t>
  </si>
  <si>
    <t xml:space="preserve">" Vodoměr - Q = 4,0 m3/h. " </t>
  </si>
  <si>
    <t>72299908 SPC 722</t>
  </si>
  <si>
    <t>D+M Řídící jednotka zavlažovacího systému - Specifikace dle PD</t>
  </si>
  <si>
    <t>" V ceně zprovoznění, odzkoušení systému, napojení na elektro. " 1,00</t>
  </si>
  <si>
    <t>72299909 SPC 722</t>
  </si>
  <si>
    <t>D+M Tlakový snímač - Specifikace dle PD</t>
  </si>
  <si>
    <t>72299910 SPC 722</t>
  </si>
  <si>
    <t>D+M Přerušovací nádrž s bezpečnostním nekruhovým přepadem - Specifikace dle PD</t>
  </si>
  <si>
    <t>" Nerezová nádrž o objemu 50l, samonosná, krytá. Osazena hladinoměrem s plovákem. V ceně prokabelování, napojení na elektro. " 1,00</t>
  </si>
  <si>
    <t>72299911 SPC 722</t>
  </si>
  <si>
    <t>D+M Podružný vodoměr - Specifikace dle PD</t>
  </si>
  <si>
    <t>Objekt19 - SO D.1.4.1.b.17.Areál.kanal.I.</t>
  </si>
  <si>
    <t xml:space="preserve">    M - Práce a dodávky M</t>
  </si>
  <si>
    <t>132251255 001</t>
  </si>
  <si>
    <t>Hloubení rýh nezapažených š do 2000 mm v hornině třídy těžitelnosti I, skupiny 3 objem do 1000 m3 strojně</t>
  </si>
  <si>
    <t>" Hloubení rýhy pro kanalizaci úsek V9-RN1 " (2,14+2,93+9,8+2,37+1,58)*1,1*1,68*0,50</t>
  </si>
  <si>
    <t>" Hloubení rýhy pro kanalizaci úsek N2-RN1 " (7,76+2,19+1,0)*1,1*2,1*0,50</t>
  </si>
  <si>
    <t>" Hloubení rýhy pro kanalizaci úsek RN1-V10 " (2,28+2,02+1,95+8,84)*1,1*1,44*0,50</t>
  </si>
  <si>
    <t>" Hloubení rýhy pro kanalizaci úsek Š13-V13 " (10,17+3,74)*1,1*1,28*0,50</t>
  </si>
  <si>
    <t>" Hloubení rýhy pro kanalizaci úsek Š14-V12 " (15,58+1,5)*1,1*1,08*0,50</t>
  </si>
  <si>
    <t>" Hloubení rýhy pro kanalizaci úsek V8-Š6 " (13,43+1,45+3,71+5,53)*1,1*1,55*0,50</t>
  </si>
  <si>
    <t>" Hloubení rýhy pro kanalizaci úsek zdvižná plošina-Š5 " (2,2+5,46+3,82+5,47)*1,1*2,68*0,50</t>
  </si>
  <si>
    <t>" Hloubení rýhy pro kanalizaci úsek V15-Š3 " (2,19+9,93+2,33)*1,1*1,57*0,50</t>
  </si>
  <si>
    <t>" Hloubení rýhy pro kanalizaci úsek V5-RN2 " (2,71+7,91+7,97+1,17+3,99+1,14+1,5+0,68+7,0+0,9+1,04+0,69+4,85+0,65)*1,1*1,47*0,50</t>
  </si>
  <si>
    <t>" Hloubení rýhy pro kanalizaci úsek V1-RN2 " (3,73+3,46)*1,1*2,38*0,50</t>
  </si>
  <si>
    <t>" Hloubení rýhy pro kanalizaci úsek ČZ-RN2 " (3,16+1,76)*1,1*3,64*0,50</t>
  </si>
  <si>
    <t>" Hloubení rýhy pro kanalizaci úsek V3-RN2 " (4,78+3,44+2,5)*1,1*1,65*0,50</t>
  </si>
  <si>
    <t>" Hloubení rýhy pro kanalizaci úseky ke dvorním vpustím " (1,0*3)*1,1*0,8*0,50</t>
  </si>
  <si>
    <t>" Hloubení rýhy pro kanalizaci mimo dvůr" (7,73+0,7+12,38+1,52+3,31)*1,1*2,5*0,50</t>
  </si>
  <si>
    <t>" Hloubení rýhy pro šachtu Š1 " 1,6*1,6*3,64*0,50</t>
  </si>
  <si>
    <t>" Hloubení rýhy pro šachtu Š2 " 1,4*1,4*1,64*0,50</t>
  </si>
  <si>
    <t>" Hloubení rýhy pro šachtu Š3 " 1,4*1,4*1,47*0,50</t>
  </si>
  <si>
    <t>" Hloubení rýhy pro šachtu Š4 " 1,4*1,4*1,3*0,50</t>
  </si>
  <si>
    <t>" Hloubení rýhy pro šachtu Š5 " 1,4*1,4*1,79*0,50</t>
  </si>
  <si>
    <t>" Hloubení rýhy pro šachtu Š6 " 1,4*1,4*1,61*0,50</t>
  </si>
  <si>
    <t>" Hloubení rýhy pro šachtu Š7 " 1,4*1,4*1,78*0,50</t>
  </si>
  <si>
    <t>" Hloubení rýhy pro šachtu Š8 " 1,4*1,4*1,65*0,50</t>
  </si>
  <si>
    <t>" Hloubení rýhy pro šachtu Š9 " 1,4*1,4*2,38*0,50</t>
  </si>
  <si>
    <t>" Hloubení rýhy pro šachtu Š10 " 1,6*1,6*2,51*0,50</t>
  </si>
  <si>
    <t>" Hloubení rýhy pro šachtu Š11 " 1,6*1,6*2,46*0,50</t>
  </si>
  <si>
    <t>" Hloubení rýhy pro šachtu Š12 " 1,4*1,4*1,48*0,50</t>
  </si>
  <si>
    <t>" Hloubení rýhy pro šachtu Š13 " 1,4*1,4*1,4*0,50</t>
  </si>
  <si>
    <t>" Hloubení rýhy pro šachtu Š14 " 1,4*1,4*1,23*0,50</t>
  </si>
  <si>
    <t>" Hloubení rýhy pro šachtu Š15 " 1,4*1,4*1,51*0,50</t>
  </si>
  <si>
    <t>" Hloubení rýhy pro šachtu Š16 " 1,4*1,4*1,85*0,50</t>
  </si>
  <si>
    <t>" Hloubení rýhy pro šachtu Š19 " 1,6*1,6*4,64*0,50</t>
  </si>
  <si>
    <t>" Hloubení rýhy pro šachtu Š20 " 1,4*1,4*2,25*0,50</t>
  </si>
  <si>
    <t xml:space="preserve"> V cenách jsou započteny i náklady na přehození výkopku na přilehlém terénu na vzdálenost do 3 m od podélné osy rýhy </t>
  </si>
  <si>
    <t>132351255 001</t>
  </si>
  <si>
    <t>Hloubení rýh nezapažených š do 2000 mm v hornině třídy těžitelnosti II, skupiny 4 objem do 1000 m3 strojně</t>
  </si>
  <si>
    <t>" Pažení rýhy pro kanalizaci úsek V9-RN1, 80% " (2,14+2,93+9,8+2,37+1,58)*1,68*2*0,80</t>
  </si>
  <si>
    <t>" Pažení rýhy pro kanalizaci úsek RN1-V10, 50% " (2,28+2,02+1,95+8,84)*1,44*2*0,50</t>
  </si>
  <si>
    <t>" Pažení rýhy pro kanalizaci úsek Š13-V13, 50% " (10,17+3,74)*1,28*2*0,50</t>
  </si>
  <si>
    <t>" Pažení rýhy pro kanalizaci úsek Š14-V12, 30% " (15,58+1,5)*1,08*2*0,30</t>
  </si>
  <si>
    <t>" Pažení rýhy pro kanalizaci úsek V8-Š6, 50% " (13,43+1,45+3,71+5,53)*1,55*2*0,50</t>
  </si>
  <si>
    <t>" Pažení rýhy pro kanalizaci úsek V15-Š3, 80%" (2,19+9,93+2,33)*1,57*2*0,80</t>
  </si>
  <si>
    <t>" Pažení rýhy pro kanalizaci úsek V5-RN2, 50% " (2,71+7,91+7,97+1,17+3,99+1,14+1,5+0,68+7,0+0,9+1,04+0,69+4,85+0,65)*1,47*2*0,50</t>
  </si>
  <si>
    <t>" Pažení rýhy pro kanalizaci úsek V3-RN2, 80% " (4,78+3,44+2,5)*1,65*2*0,80</t>
  </si>
  <si>
    <t>" Pažení rýhy pro kanalizaci úseky ke dvorním vpustím, 30% " (1,0*3)*0,8*2*0,30</t>
  </si>
  <si>
    <t>" Pažení rýhy pro šachtu Š2, 80% " 1,4*4*1,64*0,80</t>
  </si>
  <si>
    <t>" Pažení rýhy pro šachtu Š3, 50% " 1,4*4*1,47*0,50</t>
  </si>
  <si>
    <t>" Pažení rýhy pro šachtu Š4, 50% " 1,4*4*1,3*0,50</t>
  </si>
  <si>
    <t>" Pažení rýhy pro šachtu Š5, 80% " 1,4*4*1,79*0,80</t>
  </si>
  <si>
    <t>" Pažení rýhy pro šachtu Š6, 80% " 1,4*4*1,61*0,80</t>
  </si>
  <si>
    <t>" Pažení rýhy pro šachtu Š7, 80% " 1,4*4*1,78*0,80</t>
  </si>
  <si>
    <t>" Pažení rýhy pro šachtu Š8, 80% " 1,4*4*1,65*0,80</t>
  </si>
  <si>
    <t>" Pažení rýhy pro šachtu Š12, 50% " 1,4*4*1,48*0,50</t>
  </si>
  <si>
    <t>" Pažení rýhy pro šachtu Š13, 50% " 1,4*4*1,4*0,50</t>
  </si>
  <si>
    <t>" Pažení rýhy pro šachtu Š14, 50% " 1,4*4*1,23*0,50</t>
  </si>
  <si>
    <t>" Pažení rýhy pro šachtu Š15, 80% " 1,4*4*1,51*0,80</t>
  </si>
  <si>
    <t>" Pažení rýhy pro šachtu Š16, 80%" 1,4*4*1,85*0,80</t>
  </si>
  <si>
    <t>" Pažení rýhy pro kanalizaci úsek N2-RN1, 80% " (7,76+2,19+1,0)*2,1*2*0,80</t>
  </si>
  <si>
    <t>" Pažení rýhy pro kanalizaci úsek zdvižná plošina-Š5, 80% " (2,2+5,46+3,82+5,47)*2,68*2*0,80</t>
  </si>
  <si>
    <t>" Pažení rýhy pro kanalizaci úsek V1-RN2, 80% " (3,73+3,46)*2,38*2*0,80</t>
  </si>
  <si>
    <t>" Pažení rýhy pro kanalizaci úsek ČZ-RN2, 80% " (3,16+1,76)*3,64*2*0,80</t>
  </si>
  <si>
    <t>" Pažení rýhy pro kanalizaci mimo dvůr, 80% " (7,73+0,7+12,38+1,52+3,31)*2,5*2*0,80</t>
  </si>
  <si>
    <t>" Pažení rýhy pro šachtu Š1, 80% " 1,6*4*3,64*0,80</t>
  </si>
  <si>
    <t>" Pažení rýhy pro šachtu Š9, 80% " 1,4*4*2,38*0,80</t>
  </si>
  <si>
    <t>" Pažení rýhy pro šachtu Š10, 80% " 1,6*4*2,51*0,80</t>
  </si>
  <si>
    <t>" Pažení rýhy pro šachtu Š11, 80% " 1,6*4*2,46*0,80</t>
  </si>
  <si>
    <t>" Pažení rýhy pro šachtu Š19, 80% " 1,6*4*4,64*0,80</t>
  </si>
  <si>
    <t>" Pažení rýhy pro šachtu Š20, 80% " 1,4*4*2,25*0,80</t>
  </si>
  <si>
    <t>" Zpětný zásyp potrubí štěrkem " (27,33+20,96+3,78+13,53+31,57+23,71+6,93+29,06+15,98+60,36)*2,0</t>
  </si>
  <si>
    <t>" Zpětný zásyp šachet štěrkem " (8,06+2,83+2,51+2,19+3,09+2,77+3,07+2,85+4,17+5,48+5,37+2,53+2,38+2,08+2,58+3,20+10,34+3,95)*2,0</t>
  </si>
  <si>
    <t>" Obsyp potrubí kanalizace " 64,36*2,0</t>
  </si>
  <si>
    <t>871263121 RTO 271</t>
  </si>
  <si>
    <t>D+M Potrubí kanalizační z trub plastových PVC-U DN 50 - Specifikace dle PD</t>
  </si>
  <si>
    <t>" Potrubí pro kanalizaci úsek zdvižná plošina-Š5 " (2,2+5,46)*1,1</t>
  </si>
  <si>
    <t>871324301 RTO 271</t>
  </si>
  <si>
    <t>D+M Potrubí kanalizační z trub plastových PP DN 160 SN 16 - Specifikace dle PD</t>
  </si>
  <si>
    <t>" Potrubí pro kanalizaci úsek V9-RN1 " (2,14+2,93++9,8+2,37+1,58)*1,1</t>
  </si>
  <si>
    <t>" Potrubí pro kanalizaci úsek RN1-V10 " (2,28+2,02+1,95+8,84)*1,1</t>
  </si>
  <si>
    <t>" Potrubí pro kanalizaci úsek Š13-V13 " (10,17+3,74)*1,1</t>
  </si>
  <si>
    <t>" Potrubí pro kanalizaci úsek Š14-V12 " (15,58+1,5)*1,1</t>
  </si>
  <si>
    <t>" Potrubí pro kanalizaci úsek V8-Š6 " (13,43+1,45+3,71+5,53)*1,1</t>
  </si>
  <si>
    <t>" Potrubí pro kanalizaci úsek zdvižná plošina-Š5 " (3,82+5,47)*1,1</t>
  </si>
  <si>
    <t>" Potrubí pro kanalizaci úsek V15-Š3 " (2,19+9,93+2,33)*1,1</t>
  </si>
  <si>
    <t>" Potrubí pro kanalizaci úsek V5-RN2 " " Lože pro kanalizaci úsek V5-RN2 " (2,71+7,91+7,97+1,17+3,99+1,14+1,5+0,68+7,0+0,9+1,04+0,69+4,85+0,65)*1,1</t>
  </si>
  <si>
    <t>" Potrubí pro kanalizaci úsek V1-RN2 " (3,73+3,46)*1,1</t>
  </si>
  <si>
    <t>" Potrubí pro kanalizaci úsek ČZ-RN2 " (3,16)*1,1</t>
  </si>
  <si>
    <t>" Potrubí pro kanalizaci úsek V3-RN2 " (4,78+3,44+2,5)*1,1</t>
  </si>
  <si>
    <t>" Potrubí pro kanalizaci úseky ke dvorním vpustím " (1,0*3)*1,1</t>
  </si>
  <si>
    <t>" Potrubí pro kanalizaci mimo dvůr" (7,73+0,7+12,38+1,52+3,31)*1,1</t>
  </si>
  <si>
    <t>871351151 RTO 271</t>
  </si>
  <si>
    <t>8713511511 RTO 271</t>
  </si>
  <si>
    <t>D+M Ochranné potrubí pro potrubí DN 160 - Specifikace dle PD</t>
  </si>
  <si>
    <t>" Ochranné potrubí " (3,74+1,5+15,58)*1,1</t>
  </si>
  <si>
    <t>899721112 271</t>
  </si>
  <si>
    <t>Signalizační vodič DN nad 150 mm na potrubí</t>
  </si>
  <si>
    <t>" Výstražná fólie pro potrubí kanalizace "  251,02</t>
  </si>
  <si>
    <t>871999201 SPC 871</t>
  </si>
  <si>
    <t>D+M Napojení potrubí kanalizace na čistící zónu - Specifikace dle PD</t>
  </si>
  <si>
    <t>" V ceně tvarovky, armatury pro zajištění napojení a veškeré příslušenství. " 4,00</t>
  </si>
  <si>
    <t>871999202 SPC 871</t>
  </si>
  <si>
    <t>D+M Napojení potrubí kanalizace na odvodňovací vpusť zdvižné plošiny - Specifikace dle PD</t>
  </si>
  <si>
    <t>" V ceně tvarovky, armatury pro zajištění napojení a veškeré příslušenství. " 1,00</t>
  </si>
  <si>
    <t>871999203 SPC 871</t>
  </si>
  <si>
    <t>D+M Napojení potrubí kanalizace na lapák střešních splavenin - Specifikace dle PD</t>
  </si>
  <si>
    <t>" V ceně tvarovky, armatury pro zajištění napojení a veškeré příslušenství. " 15,00</t>
  </si>
  <si>
    <t>871999204 SPC 871</t>
  </si>
  <si>
    <t>D+M Napojení potrubí kanalizace na stávající potrubí kanalizace - Specifikace dle PD</t>
  </si>
  <si>
    <t>871999205 SPC 871</t>
  </si>
  <si>
    <t>D+M Napojení potrubí kanalizace na anglický dvorek - Specifikace dle PD</t>
  </si>
  <si>
    <t>" V ceně tvarovky, armatury pro zajištění napojení a veškeré příslušenství. " 3,00</t>
  </si>
  <si>
    <t>871999205 SPC 871.1</t>
  </si>
  <si>
    <t>D+M Napojení potrubí kanalizace na dvorní vpusť - Specifikace dle PD</t>
  </si>
  <si>
    <t>871999206 SPC 871</t>
  </si>
  <si>
    <t>" V ceně případné nutné vytvoření a zapravení prostupu, tvarovky pro zajištění napojení a veškeré příslušenství vč. přesunu hmot. " 49,00</t>
  </si>
  <si>
    <t>871999610 SPC 871</t>
  </si>
  <si>
    <t>D+M Liniový žlab, polymerbeton se zabudovanou pozinkovanou hranou, délka 5,0m - Specifikace dle PD - LŽ1</t>
  </si>
  <si>
    <t>" Součástí zemní práce, podkladní lože, osazení žlabu včetně krycího roštu D400, systémové vpusti, tvarovky pro zajištění napojení na kanalizaci " 1</t>
  </si>
  <si>
    <t>" sítko+sifon pro zachytávání nečistot, čela žlabu. Šířka žlabu 200mm."</t>
  </si>
  <si>
    <t>" V položce zahrnuto naložení, odvoz sypaniny / výkopku / navážky, složení a rozprostření, hrubé terénní úpravy, likvidace v souladu se zákonem č. 1</t>
  </si>
  <si>
    <t xml:space="preserve">" o odpadech, dle technologie a místa určené zhotovitelem, včetně poplatků za uložení sypaniny / výkopku / navážky. " </t>
  </si>
  <si>
    <t>871999611 SPC 871</t>
  </si>
  <si>
    <t>D+M Liniový žlab, polymerbeton se zabudovanou pozinkovanou hranou, délka 3,2m - Specifikace dle PD - LŽ3</t>
  </si>
  <si>
    <t>871999612 SPC 871</t>
  </si>
  <si>
    <t>D+M Liniový žlab, polymerbeton se zabudovanou pozinkovanou hranou, délka 2,0m - Specifikace dle PD - LŽ6</t>
  </si>
  <si>
    <t>" Součástí zemní práce, podkladní lože, osazení žlabu včetně krycího roštu B125, systémové vpusti, tvarovky pro zajištění napojení na kanalizaci " 1</t>
  </si>
  <si>
    <t xml:space="preserve"> "  sítko+sifon pro zachytávání nečistot, čela žlabu. Šířka žlabu 150mm."</t>
  </si>
  <si>
    <t xml:space="preserve">"o odpadech, dle technologie a místa určené zhotovitelem, včetně poplatků za uložení sypaniny / výkopku / navážky. " </t>
  </si>
  <si>
    <t>871999613 SPC 871</t>
  </si>
  <si>
    <t>D+M Dvorní vpusť - Specifikace dle PD - DV</t>
  </si>
  <si>
    <t>871999614 SPC 871</t>
  </si>
  <si>
    <t>D+M Plastová revizní šachta na kanalizačním potrubí - DN 600 - Specifikace dle PD - Š1</t>
  </si>
  <si>
    <t>" Revizní šachta z polypropylenu (PP) KG na kanalizačním splaškovém potrubí DN 600 - hl. cca 3,54 m " 1,00</t>
  </si>
  <si>
    <t xml:space="preserve">" Šachta kruhová plastová, systémové šachtové dno, šachtové skruže / dílce, konus a vyrovnávací prstenec. V ceně litinový poklop kruhový tř. B125 s </t>
  </si>
  <si>
    <t>" veškeré příslušenství a vystrojení šachty, držáky armatur, pomocné konstrukce "</t>
  </si>
  <si>
    <t>871999615 SPC 871</t>
  </si>
  <si>
    <t>D+M Plastová revizní šachta na kanalizačním potrubí - DN 400 - Specifikace dle PD - Š2</t>
  </si>
  <si>
    <t>" Revizní šachta z polypropylenu (PP) KG na kanalizačním splaškovém potrubí DN 400 - hl. cca 1,54 m " 1,00</t>
  </si>
  <si>
    <t>871999616 SPC 871</t>
  </si>
  <si>
    <t>D+M Plastová revizní šachta na kanalizačním potrubí - DN 400 - Specifikace dle PD - Š3</t>
  </si>
  <si>
    <t>" Revizní šachta z polypropylenu (PP) KG na kanalizačním splaškovém potrubí DN 400 - hl. cca 1,37 m " 1,00</t>
  </si>
  <si>
    <t>871999617 SPC 871</t>
  </si>
  <si>
    <t>D+M Plastová revizní šachta na kanalizačním potrubí - DN 400 - Specifikace dle PD - Š4</t>
  </si>
  <si>
    <t>" Revizní šachta z polypropylenu (PP) KG na kanalizačním splaškovém potrubí DN 400 - hl. cca 1,2 m " 1,00</t>
  </si>
  <si>
    <t>871999618 SPC 871</t>
  </si>
  <si>
    <t>D+M Plastová revizní šachta na kanalizačním potrubí - DN 400 - Specifikace dle PD - Š5</t>
  </si>
  <si>
    <t>" Revizní šachta z polypropylenu (PP) KG na kanalizačním splaškovém potrubí DN 400 - hl. cca 1,69 m " 1,00</t>
  </si>
  <si>
    <t>871999619 SPC 871</t>
  </si>
  <si>
    <t>D+M Plastová revizní šachta na kanalizačním potrubí - DN 400 - Specifikace dle PD - Š6</t>
  </si>
  <si>
    <t>" Revizní šachta z polypropylenu (PP) KG na kanalizačním splaškovém potrubí DN 400 - hl. cca 1,51 m " 1,00</t>
  </si>
  <si>
    <t>871999620 SPC 871</t>
  </si>
  <si>
    <t>D+M Plastová revizní šachta na kanalizačním potrubí - DN 400 - Specifikace dle PD - Š7</t>
  </si>
  <si>
    <t>" Revizní šachta z polypropylenu (PP) KG na kanalizačním splaškovém potrubí DN 400 - hl. cca 1,68 m " 1,00</t>
  </si>
  <si>
    <t>871999621 SPC 871</t>
  </si>
  <si>
    <t>D+M Plastová revizní šachta na kanalizačním potrubí - DN 400 - Specifikace dle PD - Š8</t>
  </si>
  <si>
    <t>" Revizní šachta z polypropylenu (PP) KG na kanalizačním splaškovém potrubí DN 400 - hl. cca 1,55 m " 1,00</t>
  </si>
  <si>
    <t>871999622 SPC 871</t>
  </si>
  <si>
    <t>D+M Plastová revizní šachta na kanalizačním potrubí - DN 400 - Specifikace dle PD - Š9</t>
  </si>
  <si>
    <t>" Revizní šachta z polypropylenu (PP) KG na kanalizačním splaškovém potrubí DN 400 - hl. cca 2,28 m " 1,00</t>
  </si>
  <si>
    <t>871999623 SPC 871</t>
  </si>
  <si>
    <t>D+M Plastová revizní šachta na kanalizačním potrubí - DN 600 - Specifikace dle PD - Š10</t>
  </si>
  <si>
    <t>" Revizní šachta z polypropylenu (PP) KG na kanalizačním splaškovém potrubí DN 600 - hl. cca 2,41 m " 1,00</t>
  </si>
  <si>
    <t>871999624 SPC 871</t>
  </si>
  <si>
    <t>D+M Plastová revizní šachta na kanalizačním potrubí - DN 600 - Specifikace dle PD - Š11</t>
  </si>
  <si>
    <t>" Revizní šachta z polypropylenu (PP) KG na kanalizačním splaškovém potrubí DN 600 - hl. cca 2,36 m " 1,00</t>
  </si>
  <si>
    <t>871999625 SPC 871</t>
  </si>
  <si>
    <t>D+M Plastová revizní šachta na kanalizačním potrubí - DN 400 - Specifikace dle PD - Š12</t>
  </si>
  <si>
    <t>" Revizní šachta z polypropylenu (PP) KG na kanalizačním splaškovém potrubí DN 400 - hl. cca 1,38 m " 1,00</t>
  </si>
  <si>
    <t>871999626 SPC 871</t>
  </si>
  <si>
    <t>D+M Plastová revizní šachta na kanalizačním potrubí - DN 400 - Specifikace dle PD - Š13</t>
  </si>
  <si>
    <t>" Revizní šachta z polypropylenu (PP) KG na kanalizačním splaškovém potrubí DN 400 - hl. cca 1,30 m " 1,00</t>
  </si>
  <si>
    <t>871999627 SPC 871</t>
  </si>
  <si>
    <t>D+M Plastová revizní šachta na kanalizačním potrubí - DN 400 - Specifikace dle PD - Š14</t>
  </si>
  <si>
    <t>" Revizní šachta z polypropylenu (PP) KG na kanalizačním splaškovém potrubí DN 400 - hl. cca 1,13 m " 1,00</t>
  </si>
  <si>
    <t>" Šachta kruhová plastová, systémové šachtové dno, šachtové skruže / dílce, konus a vyrovnávací prstenec. V ceně litinový poklop kruhový D400 s odvě</t>
  </si>
  <si>
    <t>871999628 SPC 871</t>
  </si>
  <si>
    <t>D+M Plastová revizní šachta na kanalizačním potrubí - DN 400 - Specifikace dle PD - Š15</t>
  </si>
  <si>
    <t>871999629 SPC 871</t>
  </si>
  <si>
    <t>D+M Plastová revizní šachta na kanalizačním potrubí - DN 400 - Specifikace dle PD - Š16</t>
  </si>
  <si>
    <t>" Revizní šachta z polypropylenu (PP) KG na kanalizačním splaškovém potrubí DN 400 - hl. cca 1,75 m " 1,00</t>
  </si>
  <si>
    <t>871999630 SPC 871</t>
  </si>
  <si>
    <t>D+M Plastová revizní šachta na kanalizačním potrubí - DN 600 - Specifikace dle PD - Š19</t>
  </si>
  <si>
    <t>" Revizní šachta z polypropylenu (PP) KG na kanalizačním splaškovém potrubí DN 600 - hl. cca 4,54 m " 1,00</t>
  </si>
  <si>
    <t>871999631 SPC 871</t>
  </si>
  <si>
    <t>D+M Plastová revizní šachta na kanalizačním potrubí - DN 400 - Specifikace dle PD - Š20</t>
  </si>
  <si>
    <t>" Revizní šachta z polypropylenu (PP) KG na kanalizačním splaškovém potrubí DN 400 - hl. cca 2,15 m " 1,00</t>
  </si>
  <si>
    <t>871999632 SPC 871</t>
  </si>
  <si>
    <t>871999633 SPC 871</t>
  </si>
  <si>
    <t>D+M Ponorné čerpadlo - Specifikace dle PD</t>
  </si>
  <si>
    <t>" Vystrojení šachty Š19. "  1,00</t>
  </si>
  <si>
    <t>721242105 871</t>
  </si>
  <si>
    <t>Lapač střešních splavenin z PP se zápachovou klapkou a lapacím košem DN 110</t>
  </si>
  <si>
    <t>721242106 871</t>
  </si>
  <si>
    <t>Lapač střešních splavenin z PP se zápachovou klapkou a lapacím košem DN 125</t>
  </si>
  <si>
    <t>230170004 923</t>
  </si>
  <si>
    <t>" Zkouška kanalizace DN 160 " 6,00</t>
  </si>
  <si>
    <t>" Včetně technické prohlídky a utěsnění zkoušeného úseku "</t>
  </si>
  <si>
    <t>230170014 923</t>
  </si>
  <si>
    <t>" Zkouška kanalizace - DN 160 " 251,02</t>
  </si>
  <si>
    <t>" Stavební práce a dodávky spojené s provedením funkčního celku 23-M - výpomoce, doplňkové práce a dodávky,kompletace apod. " 20,00</t>
  </si>
  <si>
    <t>Objekt20 - SO D.1.4.1.b.17.Areál.kanal.II.</t>
  </si>
  <si>
    <t>132251254 001</t>
  </si>
  <si>
    <t>Hloubení rýh nezapažených š do 2000 mm v hornině třídy těžitelnosti I, skupiny 3 objem do 500 m3 strojně</t>
  </si>
  <si>
    <t>" Hloubení rýhy pro kanalizaci úsek LŽ2-Š18 " 9,13*1,1*1,48*0,50</t>
  </si>
  <si>
    <t>" Hloubení rýhy pro kanalizaci úsek Š18-Š17 " 12,24*1,1*1,51*0,50</t>
  </si>
  <si>
    <t>" Hloubení rýhy pro kanalizaci úsek Š17-N3 " 1,36*1,1*2,76*0,50</t>
  </si>
  <si>
    <t>" Hloubení rýhy pro kanalizaci úsek Š17/Š18-LŽ4 " 1,46*1,1*1,81*0,50</t>
  </si>
  <si>
    <t>" Hloubení rýhy pro kanalizaci úsek Š17-LŽ5 " 14,12*1,1*1,81*0,50</t>
  </si>
  <si>
    <t>" Hloubení rýhy pro kanalizaci úsek Š17/Š18-SV " 1,07*1,1*1,51*0,50</t>
  </si>
  <si>
    <t>" Hloubení rýhy pro kanalizaci úsek Š17-V16 " 2,28*1,1*1,81*0,50</t>
  </si>
  <si>
    <t>" Hloubení rýhy pro kanalizaci úsek ke schodišti " 7,52*1,1*1,21*0,50</t>
  </si>
  <si>
    <t>" Hloubení rýhy pro šachtu Š17 " 1,6*1,6*2,72*0,50</t>
  </si>
  <si>
    <t>" Hloubení rýhy pro šachtu Š18 " 1,4*1,4*1,52*0,50</t>
  </si>
  <si>
    <t>132351254 001</t>
  </si>
  <si>
    <t>Hloubení rýh nezapažených š do 2000 mm v hornině třídy těžitelnosti II, skupiny 4 objem do 500 m3 strojně</t>
  </si>
  <si>
    <t>" Pažení rýhy pro kanalizaci úsek LŽ2-Š18, 50% " 9,13*1,48*2*0,50</t>
  </si>
  <si>
    <t>" Pažení rýhy pro kanalizaci úsek Š18-Š17, 50% " 12,24*1,51*2*0,50</t>
  </si>
  <si>
    <t>" Pažení rýhy pro kanalizaci úsek Š17/Š18-LŽ4, 80% " 1,46*1,81*2*0,80</t>
  </si>
  <si>
    <t>" Pažení rýhy pro kanalizaci úsek Š17-LŽ5, 80% " 14,12*1,81*2*0,80</t>
  </si>
  <si>
    <t>" Pažení rýhy pro kanalizaci úsek Š17/Š18-SV, 50% " 1,07*1,51*2*0,50</t>
  </si>
  <si>
    <t>" Pažení rýhy pro kanalizaci úsek Š17-V16, 80% " 2,28*1,81*2*0,80</t>
  </si>
  <si>
    <t>" Pažení rýhy pro kanalizaci úsek ke schodišti, 30% " 7,52*1,21*2*0,30</t>
  </si>
  <si>
    <t>" Pažení rýhy pro šachtu Š18, 50% " 1,4*4*1,52*0,50</t>
  </si>
  <si>
    <t>" Pažení rýhy pro kanalizaci úsek Š17-N3, 80% " 1,36*2,76*2*0,80</t>
  </si>
  <si>
    <t>" Pažení rýhy pro šachtu Š17, 80% " 1,6*4*2,72*0,80</t>
  </si>
  <si>
    <t>" Zpětný zásyp potrubí úsek LŽ2-Š18 - tl. 260mm " 9,13*1,1*(1,48-0,100-0,260)</t>
  </si>
  <si>
    <t>" Zpětný zásyp potrubí úsek Š18-Š17 - tl. 260mm " 12,24*1,1*(1,51-0,100-0,260)</t>
  </si>
  <si>
    <t>" Zpětný zásyp potrubí úsek Š17/Š18-LŽ4 - tl. 260mm " 1,36*1,1*(1,81-0,100-0,260)</t>
  </si>
  <si>
    <t>" Zpětný zásyp potrubí úsek Š17/Š18-SV - tl. 260mm " 1,07*1,1*(1,51-0,100-0,260)</t>
  </si>
  <si>
    <t>" Zpětný zásyp potrubí  ke schodišti - tl. 260mm " 7,52*1,1*(1,21-0,100-0,260)</t>
  </si>
  <si>
    <t>" Zpětný zásyp potrubí úsek Š17-LŽ5 - tl. 260mm - zeminou z výkopů " 14,12*1,1*(1,81-0,100-0,260)</t>
  </si>
  <si>
    <t>" Zpětný zásyp potrubí úsek Š17-N3 - tl. 260mm - zeminou z výkopů " 1,36*1,1*(2,76-0,100-0,260)</t>
  </si>
  <si>
    <t>" Zpětný zásyp potrubí úsek Š17-V16 - tl. 260mm - zeminou z výkopů " 2,28*1,1*(1,81-0,100-0,260)</t>
  </si>
  <si>
    <t>" Zpětný zásyp šachty Š17 " (3,48+3,48)-0,26-0,676</t>
  </si>
  <si>
    <t>" Zpětný zásyp šachty Š18 " (1,49+1,49)-0,20-0,150</t>
  </si>
  <si>
    <t>" Zpětný zásyp potrubí štěrkem " (11,25+15,48+2,17+1,35+7,03)*2,0</t>
  </si>
  <si>
    <t>" Zpětný zásyp šachty Š17 štěrkem " 6,02*2,0</t>
  </si>
  <si>
    <t>" Zpětný zásyp šachty Š18 štěrkem " 2,63*2,0</t>
  </si>
  <si>
    <t>" Obsyp potrubí kanalizace " 14,07*2,0</t>
  </si>
  <si>
    <t>" Lože pro kanalizaci úsek LŽ2-Š18 " 9,13*1,1*0,100</t>
  </si>
  <si>
    <t>" Lože pro kanalizaci úsek Š18-Š17 " 12,24*1,1*0,100</t>
  </si>
  <si>
    <t>" Lože pro kanalizaci úsek Š17-N3 " 1,36*1,1*0,100</t>
  </si>
  <si>
    <t>" Lože pro kanalizaci úsek Š17/Š18-LŽ4 " 1,46*1,1*0,100</t>
  </si>
  <si>
    <t>" Lože pro kanalizaci úsek Š17-LŽ5 " 14,12*1,1*0,100</t>
  </si>
  <si>
    <t>" Lože pro kanalizaci úsek Š17/Š18-SV " 1,07*1,1*0,100</t>
  </si>
  <si>
    <t>" Lože pro kanalizaci úsek Š17-V16 " 2,28*1,1*0,100</t>
  </si>
  <si>
    <t>" Lože pro kanalizaci úsek ke schodišti " 7,52*1,1*0,100</t>
  </si>
  <si>
    <t>" Lože pro šachtu Š17 " 1,6*1,6*0,100</t>
  </si>
  <si>
    <t>" Lože pro šachtu Š18 " 1,4*1,4*0,100</t>
  </si>
  <si>
    <t>" Potrubí pro kanalizaci úsek LŽ2-Š18 " 9,13*1,1</t>
  </si>
  <si>
    <t>" Potrubí rýhy pro kanalizaci úsek Š18-Š17 " 12,24*1,1</t>
  </si>
  <si>
    <t>" Potrubí rýhy pro kanalizaci úsek Š17-N3 " 1,36*1,1</t>
  </si>
  <si>
    <t>" Potrubí rýhy pro kanalizaci úsek Š17/Š18-LŽ4 " 1,46*1,1</t>
  </si>
  <si>
    <t>" Potrubí rýhy pro kanalizaci úsek Š17-LŽ5 " 14,12*1,1</t>
  </si>
  <si>
    <t>" Potrubí rýhy pro kanalizaci úsek Š17/Š18-SV " 1,07*1,1</t>
  </si>
  <si>
    <t>" Potrubí rýhy pro kanalizaci úsek Š17-V16 " 2,28*1,1</t>
  </si>
  <si>
    <t>" Potrubí rýhy pro kanalizaci úsek ke schodišti " 7,52*1,1</t>
  </si>
  <si>
    <t>871999101 SPC 871</t>
  </si>
  <si>
    <t>D+M Napojení potrubí kanalizace na odvodňovací vpusť schodiště - Specifikace dle PD</t>
  </si>
  <si>
    <t>871999102 SPC 871</t>
  </si>
  <si>
    <t>871999103 SPC 871</t>
  </si>
  <si>
    <t>871999104 SPC 871</t>
  </si>
  <si>
    <t>D+M Napojení potrubí kanalizace na betonovou sorpční vpusť - Specifikace dle PD</t>
  </si>
  <si>
    <t>" V ceně případné nutné vytvoření a zapravení prostupu, tvarovky pro zajištění napojení a veškeré příslušenství vč. přesunu hmot. " 1,00</t>
  </si>
  <si>
    <t>D+M Liniový žlab, polymerbeton se zabudovanou pozinkovanou hranou, délka 3,7m - Specifikace dle PD - LŽ2</t>
  </si>
  <si>
    <t>D+M Liniový žlab, polymerbeton se zabudovanou pozinkovanou hranou, délka 1,5m - Specifikace dle PD - LŽ4+LŽ5</t>
  </si>
  <si>
    <t>" Součástí zemní práce, podkladní lože, osazení žlabu včetně krycího roštu B125, systémové vpusti, tvarovky pro zajištění napojení na kanalizaci " 2</t>
  </si>
  <si>
    <t>" sítko+sifon pro zachytávání nečistot, čela žlabu. Šířka žlabu 150mm."</t>
  </si>
  <si>
    <t xml:space="preserve">"  o odpadech, dle technologie a místa určené zhotovitelem, včetně poplatků za uložení sypaniny / výkopku / navážky. " </t>
  </si>
  <si>
    <t>D+M Sorpční dešťová vpusť - DN 1000 - Specifikace dle PD - SV</t>
  </si>
  <si>
    <t>" Betonová vpusť na kanalizačním potrubí DN 1000. " 1,00</t>
  </si>
  <si>
    <t>" Šachta kruhová betonová, systémové šachtové dno, šachtové skruže, přechodový kus, vyrovnávací prstenec, zákrytová deska se vstupem DN 625 "</t>
  </si>
  <si>
    <t>" . V ceně litinová vtoková mříž D400. V ceně veškeré příslušenství a vystrojení šachty (stupadla, kapsová stupadla, žlab, nástupnice, elastomerní t</t>
  </si>
  <si>
    <t>D+M Plastová revizní šachta na kanalizačním potrubí - DN 600 - Specifikace dle PD - Š17</t>
  </si>
  <si>
    <t>D+M Plastová revizní šachta na kanalizačním potrubí - DN 400 - Specifikace dle PD - Š18</t>
  </si>
  <si>
    <t>" Revizní šachta z polypropylenu (PP) KG na kanalizačním splaškovém potrubí DN 400 - hl. cca 1,19 m " 1,00</t>
  </si>
  <si>
    <t>" Šachta kruhová plastová, systémové šachtové dno, šachtové skruže / dílce, konus a vyrovnávací prstenec "</t>
  </si>
  <si>
    <t>" V ceně litinový poklop kruhový D400 s odvětráním, veškeré příslušenství a vystrojení šachty, držáky armatur, pomocné konstrukce "</t>
  </si>
  <si>
    <t>" Zkouška kanalizace DN 160 "  1,00</t>
  </si>
  <si>
    <t>Objekt21 - SO D.1.4.1.b.19.Akumul.nádrž</t>
  </si>
  <si>
    <t>Hloubení jam nezapažených v hornině třídy těžitelnosti I, skupiny 3 objem do 100 m3 strojně</t>
  </si>
  <si>
    <t>" Hloubení rýhy pro akumulační nádrž AN1 " (3,2*3,2*3,41+((1,55*3,41)/2)*(3,2*4))*0,50</t>
  </si>
  <si>
    <t>" Hloubení rýhy pro akumulační nádrž AN2 " (3,2*3,2*3,41+((1,55*3,41)/2)*(3,2*4))*0,50</t>
  </si>
  <si>
    <t>Hloubení jam nezapažených v hornině třídy těžitelnosti II, skupiny 4 objem do 100 m3 strojně</t>
  </si>
  <si>
    <t>162306111 171</t>
  </si>
  <si>
    <t>Vodorovné přemístění do 500 m bez naložení výkopku ze zemin schopných zúrodnění</t>
  </si>
  <si>
    <t>171251201 171</t>
  </si>
  <si>
    <t>" Zpětný zásyp akumulační nádrže AN1 - štěrk 50% " ((34,37+34,37)-1,02-8,116)*0,50</t>
  </si>
  <si>
    <t>" Zpětný zásyp akumulační nádrže AN2 - štěrk 50% " ((34,37+34,37)-1,02-8,116)*0,50</t>
  </si>
  <si>
    <t>" Zpětný zásyp akumulační nádrže AN1 - zemina z výkopů 50% " ((34,37+34,37)-1,02-8,116)*0,50</t>
  </si>
  <si>
    <t>" Zpětný zásyp akumulační nádrže AN2 - zemina z výkopů 50% "((34,37+34,37)-1,02-8,116)*0,50</t>
  </si>
  <si>
    <t>" Zpětný zásyp akumulační nádrže AN1 - štěrk 50% " 29,8*2,0</t>
  </si>
  <si>
    <t>" Zpětný zásyp akumulační nádrže AN2 - štěrk 50% " 29,8*2,0</t>
  </si>
  <si>
    <t>181951114 215</t>
  </si>
  <si>
    <t>Úprava pláně v hornině třídy těžitelnosti II, skupiny 4 a 5 se zhutněním</t>
  </si>
  <si>
    <t>" Hutnění a úprava pod akumulačními nádržemi. " 3,2*3,2*2</t>
  </si>
  <si>
    <t>451541111 271</t>
  </si>
  <si>
    <t>Lože pod potrubí otevřený výkop ze štěrkodrtě</t>
  </si>
  <si>
    <t>" Lože ze štěrku pod akumulační nádrž AN1 " 3,2*3,2*0,100</t>
  </si>
  <si>
    <t>" Lože ze štěrku pod akumulační nádrž AN2 " 3,2*3,2*0,100</t>
  </si>
  <si>
    <t>D+M Akumulační nádrž - Specifikace dle PD - AN1 + AN2</t>
  </si>
  <si>
    <t>" Nádrž s dvouplášťovou konstrukcí pro obetonování, prefabrikovaná vstupní šachta, zákrytová deska s přechodovou kruží, základová deska. " 2,00</t>
  </si>
  <si>
    <t>" V ceně litinový poklop DN 600 třídy B125, filtr dešťové vody, bezpečnostní přepad, těsnění, montážní materiál, odzkoušení systému. "</t>
  </si>
  <si>
    <t>" Součástí ceny doprava, zdvihací mechanismus, osazení, stavební práce. "</t>
  </si>
  <si>
    <t>D+M Hydroizolace akumulačních nádrží - Specifikace dle PD</t>
  </si>
  <si>
    <t>D+M Napojení potrubí kanalizace na akumulační nádrž - Specifikace dle PD</t>
  </si>
  <si>
    <t>" V ceně vytvoření a zapravení prostupu, tvarovky, armatury pro zajištění napojení a veškeré příslušenství. " 4,00</t>
  </si>
  <si>
    <t>D+M Nerezová nasávací hlavice se zabudovanou zpětnou klapkou - Specifikace dle PD</t>
  </si>
  <si>
    <t>" Vystrojení akumulačních nádrží. "  2,00</t>
  </si>
  <si>
    <t xml:space="preserve">" Včetně napojení na potrubí užitkové vody, prokabelování, napojení na elektro. " </t>
  </si>
  <si>
    <t>871999105 SPC 871</t>
  </si>
  <si>
    <t>D+M Plovák - Měření hladiny vody - Specifikace dle PD</t>
  </si>
  <si>
    <t>Objekt22 - SO D.1.4.1.b.20.Retenční nádrž</t>
  </si>
  <si>
    <t>HSV - HSV</t>
  </si>
  <si>
    <t>131251104 001</t>
  </si>
  <si>
    <t>Hloubení jam nezapažených v hornině třídy těžitelnosti I, skupiny 3 objem do 500 m3 strojně</t>
  </si>
  <si>
    <t>131351104 001</t>
  </si>
  <si>
    <t>Hloubení jam nezapažených v hornině třídy těžitelnosti II, skupiny 4 objem do 500 m3 strojně</t>
  </si>
  <si>
    <t>" Zpětný zásyp retenční nádrže RN1 - zemina z výkopů " (56,32+56,32)-1,62-14,72-(4,8*4,2*0,914)</t>
  </si>
  <si>
    <t>" Zpětný zásyp retenční nádrže RN2 - zemina z výkopů " (52,36+52,36)-1,30-11,88-(4,2*3,6*0,914)</t>
  </si>
  <si>
    <t>175151101 001</t>
  </si>
  <si>
    <t>Obsypání potrubí strojně sypaninou bez prohození, uloženou do 3 m</t>
  </si>
  <si>
    <t>" Obsyp retenční nádrže štěrkem - RN1 " (5,2*1,314*2+4,6*1,314*2+5,2*4,6*2)*0,200</t>
  </si>
  <si>
    <t>" Obsyp retenční nádrže štěrkem - RN2 " (4,6*1,314*2+4,0*1,314*2+4,6*4,0*2)*0,200</t>
  </si>
  <si>
    <t>" Obsyp retenční nádrže štěrkem - RN1 " 14,72*2,0</t>
  </si>
  <si>
    <t>" Obsyp retenční nádrže štěrkem - RN2 " 11,88*2,0</t>
  </si>
  <si>
    <t>" Hutnění a úprava pod retenčními nádržemi. " 6,0*5,4+5,4*4,8</t>
  </si>
  <si>
    <t>" Lože ze štěrku pod retenční nádrž RN1 " 6,0*5,4*0,050</t>
  </si>
  <si>
    <t>" Lože ze štěrku pod retenční nádrž RN2 " 5,4*4,8*0,050</t>
  </si>
  <si>
    <t>D+M Retenční nádrž, celkový objem 18,45 m3 - Specifikace dle PD - RN1</t>
  </si>
  <si>
    <t>D+M Retenční nádrž, celkový objem 13,8 m3 - Specifikace dle PD - RN2</t>
  </si>
  <si>
    <t>D+M Hydroizolace retenčních nádrží - Specifikace dle PD</t>
  </si>
  <si>
    <t>D+M Napojení potrubí kanalizace na retenční nádrž - Specifikace dle PD</t>
  </si>
  <si>
    <t>Objekt23 - SO D.1.4.7.b.12.Ar.el.silnoprou</t>
  </si>
  <si>
    <t xml:space="preserve">    21-M - Elektromontážní práce - Silnoproud</t>
  </si>
  <si>
    <t xml:space="preserve">    46-M - Zemní práce při extr.mont.pracích</t>
  </si>
  <si>
    <t>132251104 001</t>
  </si>
  <si>
    <t>Hloubení rýh nezapažených  š do 800 mm v hornině třídy těžitelnosti I, skupiny 3 objem přes 100 m3 strojně</t>
  </si>
  <si>
    <t>" Hloubení rýhy pro areálové elektro. " (2,3+12,6+10,7+44,1+23,5+7,7+7,7+35,7+15,2+15,6+10,2)*0,6*1,0*0,50</t>
  </si>
  <si>
    <t>132351104 001</t>
  </si>
  <si>
    <t>Hloubení rýh nezapažených  š do 800 mm v hornině třídy těžitelnosti II, skupiny 4 objem přes 100 m3 strojně</t>
  </si>
  <si>
    <t>" Pažení rýhy pro arealove elektro, 30% " (2,3+12,6+10,7+44,1+23,5+7,7+7,7+35,7+15,2+15,6+10,2)*1,0*2*0,3</t>
  </si>
  <si>
    <t>" Zpětný zásyp kabeláže " (2,3+12,6+10,7+44,1+23,5+7,7+7,7+35,7+15,2+15,6+10,2)*0,6*(1,0-0,250)</t>
  </si>
  <si>
    <t>" Zpětný zásyp potrubí štěrkem " 83,39*2,0</t>
  </si>
  <si>
    <t>" Lože pro kabeláž tl. 100mm, obsyp nad kabel tl. 100mm " (2,3+12,6+10,7+44,1+23,5+7,7+7,7+35,7+15,2+15,6+10,2)*0,6*0,250</t>
  </si>
  <si>
    <t>Přesun hmot pro vedení elektro otevřený výkop</t>
  </si>
  <si>
    <t>21-M</t>
  </si>
  <si>
    <t>Elektromontážní práce - Silnoproud</t>
  </si>
  <si>
    <t>460999201 SPC 021</t>
  </si>
  <si>
    <t>D+M Kabel CYKY-J 3x2,5 - Specifikace dle PD</t>
  </si>
  <si>
    <t>" Trasa A7 - výkop " (12,6+11,2)*1,2</t>
  </si>
  <si>
    <t xml:space="preserve">" Dodávka a montáž, včetně zapojení, ukončení, přesun hmot. " </t>
  </si>
  <si>
    <t xml:space="preserve">" Kabeláž v objektech zahrnuta v rozpočtech: D.1.4.7. SILNOPROUD - CHODSKE NAM. 1 / KLATOVSKA TR. 51. " </t>
  </si>
  <si>
    <t>460999202 SPC 021</t>
  </si>
  <si>
    <t>D+M Kabel CYKY-J 5x2,5 - Specifikace dle PD</t>
  </si>
  <si>
    <t>" Trasa A1 - výkop " 7,7*1,2</t>
  </si>
  <si>
    <t>" Trasa A2 - výkop " 7,7*1,2</t>
  </si>
  <si>
    <t>" Trasa A4 - výkop " 15,6*1,2</t>
  </si>
  <si>
    <t>" Trasa A5 - výkop " 10,2*1,2</t>
  </si>
  <si>
    <t>" Trasa A9 - výkop " 15,2*1,2</t>
  </si>
  <si>
    <t>460999203 SPC 021</t>
  </si>
  <si>
    <t>D+M Kabel CYKY-J 5x4 - Specifikace dle PD</t>
  </si>
  <si>
    <t>" Trasa A3 - výkop " 2,3*1,2</t>
  </si>
  <si>
    <t>" Trasa A6 - výkop " (44,1+23,5+34,1+10,7+10,3)*1,2</t>
  </si>
  <si>
    <t>" Trasa A8 - výkop " 35,7*1,2</t>
  </si>
  <si>
    <t>210999204 SPC 021</t>
  </si>
  <si>
    <t>D+M Sloupkové svítidlo LED včetně základu - Specifikace dle PD</t>
  </si>
  <si>
    <t>460999205 SPC 021</t>
  </si>
  <si>
    <t>D+M Zemnící pásek FeZn 30x4 mm - Specifikace dle PD</t>
  </si>
  <si>
    <t>" Dodávka a montáž, včetně přesunu hmot. " (2,3+12,6+10,7+44,1+23,5+7,7+7,7+35,7+15,2+15,6+10,2)*1,2</t>
  </si>
  <si>
    <t>460999206 SPC 021</t>
  </si>
  <si>
    <t>D+M Vodič FeZn 8 mm - Specifikace dle PD</t>
  </si>
  <si>
    <t>210999207 SPC 021</t>
  </si>
  <si>
    <t>" Včetně uložení a napojení, včetně přesunu hmot. " 70,00</t>
  </si>
  <si>
    <t>210999208 SPC 021</t>
  </si>
  <si>
    <t>D+M Hlavní ochranné pospojení - Specifikace dle PD</t>
  </si>
  <si>
    <t>" Včetně uložení a napojení, včetně přesunu hmot. " 1,00</t>
  </si>
  <si>
    <t>210999209 SPC 021</t>
  </si>
  <si>
    <t>460999210 SPC 021</t>
  </si>
  <si>
    <t>D+M Chránička pro uložení kabeláže - Specifikace dle PD</t>
  </si>
  <si>
    <t>" Areálové vedení " (2,3+12,6+10,7+44,1+23,5+7,7+7,7+35,7+15,2+15,6+10,2)*1,2</t>
  </si>
  <si>
    <t xml:space="preserve">" Dodávka a montáž, včetně uložení a nasunutí kabelu do chráničky, spojovacích prvků, přesunu hmot. " </t>
  </si>
  <si>
    <t>460999211 SPC 021</t>
  </si>
  <si>
    <t>D+M Prostup vedení budovou - Specifikace dle PD - N1-N9</t>
  </si>
  <si>
    <t>" V ceně chránička, kotvení chráničky, vytvoření a zapravení prostupů, systémové utěsnění prostupu, ukončení a zapojení kabeláže, přesun hmot. " 9,0</t>
  </si>
  <si>
    <t>460999212 SPC 021</t>
  </si>
  <si>
    <t>D+M Napojení kabeláže na brány a branky - Specifikace dle PD - V1, V2, V4, V5</t>
  </si>
  <si>
    <t>" V ceně napojení na bránu, zapojení, odzkoušení systému. " 4,00</t>
  </si>
  <si>
    <t>460999213 SPC 021</t>
  </si>
  <si>
    <t>D+M Napojení kabeláže v rozvaděči skleníku - Specifikace dle PD - V3</t>
  </si>
  <si>
    <t>" V ceně napojení na rozvaděč, zapojení, odzkoušení systému. " 1,00</t>
  </si>
  <si>
    <t>460999214 SPC 021</t>
  </si>
  <si>
    <t>D+M Napojení kabeláže na areálové osvětlení - Specifikace dle PD - V6, V8</t>
  </si>
  <si>
    <t>" V ceně napojení na osvětlení, zapojení, odzkoušení systému. " 2,00</t>
  </si>
  <si>
    <t>460999215 SPC 021</t>
  </si>
  <si>
    <t>D+M Napojení kabeláže na čerpadlo - Specifikace dle PD - V7</t>
  </si>
  <si>
    <t>" V ceně napojení na čerpadlo, zapojení, odzkoušení systému. " 1,00</t>
  </si>
  <si>
    <t>460999216 SPC 021</t>
  </si>
  <si>
    <t>D+M Veškerý podružný materiál potřebný pro montáž</t>
  </si>
  <si>
    <t>460999217 SPC 021</t>
  </si>
  <si>
    <t>" Včetně vypracování revizní zprávy" 1,00</t>
  </si>
  <si>
    <t>460999218 SPC 021</t>
  </si>
  <si>
    <t>46-M</t>
  </si>
  <si>
    <t>Zemní práce při extr.mont.pracích</t>
  </si>
  <si>
    <t>460671114 046</t>
  </si>
  <si>
    <t>Krytí kabelů výstražnou fólií šířky 40 cm</t>
  </si>
  <si>
    <t>(2,3+12,6+10,7+44,1+23,5+7,7+7,7+35,7+15,2+15,6+10,2)*1,2</t>
  </si>
  <si>
    <t>Objekt24 - SO D.1.4.8.b.15.Ar.el.-el.komun</t>
  </si>
  <si>
    <t>132251103 001</t>
  </si>
  <si>
    <t>Hloubení rýh nezapažených  š do 800 mm v hornině třídy těžitelnosti I, skupiny 3 objem do 100 m3 strojně</t>
  </si>
  <si>
    <t>" Hloubení rýhy pro areálové elektro. " (2,4+2,9+51,0+7,7+7,7+16,5+11,1)*0,6*1,0*0,50</t>
  </si>
  <si>
    <t>132351103 001</t>
  </si>
  <si>
    <t>Hloubení rýh nezapažených  š do 800 mm v hornině třídy těžitelnosti II, skupiny 4 objem do 100 m3 strojně</t>
  </si>
  <si>
    <t>" Pažení rýhy pro arealove elektro, 30% " (2,4+2,9+51,0+7,7+7,7+16,5+11,1)*1,0*2*0,3</t>
  </si>
  <si>
    <t>" Zpětný zásyp kabeláže " (2,4+2,9+51,0+7,7+7,7+16,5+11,1)*0,6*(1,0-0,250)</t>
  </si>
  <si>
    <t>" Zpětný zásyp potrubí štěrkem " 44,69*2,0</t>
  </si>
  <si>
    <t>" Lože pro kabeláž tl. 100mm, obsyp nad kabel tl. 100mm " (2,4+2,9+51,0+7,7+7,7+16,5+11,1)*0,6*0,250</t>
  </si>
  <si>
    <t>" Trasa A3 - výkop " 2,4*1,2</t>
  </si>
  <si>
    <t>" Trasa A4 - výkop " 16,5*1,2</t>
  </si>
  <si>
    <t>" Trasa A5 - výkop " 11,1*1,2</t>
  </si>
  <si>
    <t xml:space="preserve">" Kabeláž v objektech zahrnuta v rozpočtech: D.1.4.8. EL. KOMUNIKACE - CHODSKE NAM. 1 / KLATOVSKA TR. 51. " </t>
  </si>
  <si>
    <t>D+M Kabel 2x OS2 4 vl. mm - Specifikace dle PD</t>
  </si>
  <si>
    <t>" Trasa A6 - výkop " 38,0*1,2</t>
  </si>
  <si>
    <t>" Trasa A7 - výkop " 51,0*1,2</t>
  </si>
  <si>
    <t>" Dodávka a montáž, včetně přesunu hmot. " (2,4+2,9+51,0+7,7+7,7+16,5+11,1)*1,2</t>
  </si>
  <si>
    <t>460999204 SPC 021</t>
  </si>
  <si>
    <t>210999205 SPC 021</t>
  </si>
  <si>
    <t>" Včetně uložení a napojení, včetně přesunu hmot. "40,00</t>
  </si>
  <si>
    <t>210999206 SPC 021</t>
  </si>
  <si>
    <t>460999208 SPC 021</t>
  </si>
  <si>
    <t>" Areálové vedení " (2,4+2,9+51,0+7,7+7,7+16,5+11,1)*1,2</t>
  </si>
  <si>
    <t>460999209 SPC 021</t>
  </si>
  <si>
    <t>D+M Prostup vedení budovou - Specifikace dle PD - N1-N7</t>
  </si>
  <si>
    <t>" V ceně chránička, kotvení chráničky, vytvoření a zapravení prostupů, systémové utěsnění prostupu, ukončení a zapojení kabeláže, přesun hmot. " 7,0</t>
  </si>
  <si>
    <t>D+M Napojení kabeláže na brány a branky - Specifikace dle PD - D1, D2, D4, D5, D6, D7</t>
  </si>
  <si>
    <t>" V ceně napojení na bránu, zapojení, odzkoušení systému. " 6,00</t>
  </si>
  <si>
    <t>D+M Napojení kabeláže do skleníku - Specifikace dle PD - D3</t>
  </si>
  <si>
    <t>" Stavební práce a dodávky spojené s provedením funkčního celku M-21 + M-46. " 25,00</t>
  </si>
  <si>
    <t>(2,4+2,9+51,0+7,7+7,7+16,5+11,1)*1,2</t>
  </si>
  <si>
    <t>Objekt25 - SO D.1.4.10.1.Sad.úpravy I.</t>
  </si>
  <si>
    <t xml:space="preserve">    5 - Komunikace</t>
  </si>
  <si>
    <t>111151103 001</t>
  </si>
  <si>
    <t>Odstranění travin z celkové plochy přes 500 m2 strojně</t>
  </si>
  <si>
    <t>" Odstranění travin. " 86,0+120,4+178,9+13,2+78,3+86,1+81,4+49,4+19,7+33,5+218,1</t>
  </si>
  <si>
    <t>111211101 001</t>
  </si>
  <si>
    <t>Odstranění křovin a stromů průměru kmene do 100 mm i s kořeny sklonu terénu do 1:5 ručně</t>
  </si>
  <si>
    <t>" Odstranění křovin. " 81,4+33,5</t>
  </si>
  <si>
    <t>121151123 001</t>
  </si>
  <si>
    <t>Sejmutí ornice plochy přes 500 m2 tl vrstvy do 200 mm strojně</t>
  </si>
  <si>
    <t>" Sejmutí ornice. " 86,0+120,4+178,9+13,2+78,3+86,1+81,4+49,4+19,7+33,5+218,1</t>
  </si>
  <si>
    <t>" V ceně naložení ornice na dopravní prostředek, vodorovné přemístění na dočasnou skládku na vzdálenost do 50,0m. "</t>
  </si>
  <si>
    <t>122251103 001</t>
  </si>
  <si>
    <t>Odkopávky a prokopávky nezapažené v hornině třídy těžitelnosti I, skupiny 3 objem do 100 m3 strojně, včetně naložení výkopku</t>
  </si>
  <si>
    <t>" Odkopávka pro založení záhonu s kačírkem " 117,3*(0,300+0,100)</t>
  </si>
  <si>
    <t>" Odkopávka pro založení skalky " 18,8*(0,300)</t>
  </si>
  <si>
    <t>" Odkopávka pro založení záhonu ve svahu " 53,7*(0,300)</t>
  </si>
  <si>
    <t>" Odkopávka pro sedací schody " 49,1*0,690</t>
  </si>
  <si>
    <t>155131313 171</t>
  </si>
  <si>
    <t>Zřízení protierozního zpevnění svahů geomříží, georohoží sklonu přes 1:1 včetně kotvení</t>
  </si>
  <si>
    <t>" Zpevnění svahu" 53,70</t>
  </si>
  <si>
    <t>" Sanace svahu" 31,10</t>
  </si>
  <si>
    <t>" V ceně ukotvení horního okraje geomříže nebo georohože do mělké rýhy ocelovými skobami, na zřízení rýhy i její zasypání "</t>
  </si>
  <si>
    <t xml:space="preserve">" na instalaci geomříže nebo georohože včetně přesahů a na plošné kotvení ocelovými skobami z betonářské oceli." </t>
  </si>
  <si>
    <t>61894012 171</t>
  </si>
  <si>
    <t>síť protierozní z kokosových vláken 400g/m2</t>
  </si>
  <si>
    <t>" Sanace svahu" 31,1*1,15</t>
  </si>
  <si>
    <t>69321024 171</t>
  </si>
  <si>
    <t>geomříž jednoosá HDPE s tahovou pevností 110kN/m</t>
  </si>
  <si>
    <t>" Zpevnění svahu" 53,7*1,15</t>
  </si>
  <si>
    <t>171151103 171</t>
  </si>
  <si>
    <t>Uložení sypaniny z hornin soudržných do násypů zhutněných</t>
  </si>
  <si>
    <t>" Dosypání terénu - u zásobovací plochy z vegetační dlažby " 134,6*0,300</t>
  </si>
  <si>
    <t>" Dosypání terénu - u sedacích schodů " 76,3*0,200</t>
  </si>
  <si>
    <t>180405111 231</t>
  </si>
  <si>
    <t>Založení trávníku ve vegetačních prefabrikátech výsevem semene v rovině a ve svahu do 1:5</t>
  </si>
  <si>
    <t>" Založení lučního trávníku - výsev - vegetační dlažba " 95,1</t>
  </si>
  <si>
    <t>00572410 005</t>
  </si>
  <si>
    <t>osivo směs travní parková</t>
  </si>
  <si>
    <t>" Osivo pro založení trávníku ve vegetační dlažbě trávníku - spotřeba 20 g/m2 " (95,1)*0,02</t>
  </si>
  <si>
    <t>180802112 231</t>
  </si>
  <si>
    <t>Květinová skalka z přírodního kamene při zakrytí povrchu kameny do 50 %</t>
  </si>
  <si>
    <t>" Založení skalky. " 18,80</t>
  </si>
  <si>
    <t xml:space="preserve">" V cenách jsou započteny i náklady na dodání štěrkopísku a kamene s vyhloubením drenážních stružek a jejich vyplněním štěrkopískem. " </t>
  </si>
  <si>
    <t>181006112 181</t>
  </si>
  <si>
    <t>Rozprostření zemint l vrstvy do 0,15 m schopných zúrodnění v rovině a sklonu do 1:5</t>
  </si>
  <si>
    <t>" Rozprostření ornice - trávník. " 27,2+89,0+184,4+29,4+95,2+4,8+9,3+20,9+31,1+10,6+12,1+170,6+53,0</t>
  </si>
  <si>
    <t>181006114 181</t>
  </si>
  <si>
    <t>Rozprostření zemin tl vrstvy do 0,3 m schopných zúrodnění v rovině a sklonu do 1:5</t>
  </si>
  <si>
    <t>" Rozprostření ornice - záhon s kačírkem. " 13,9+23,8+13,0+6,7+10,8+21,6+18,8+8,7</t>
  </si>
  <si>
    <t>" Rozprostření ornice - skalka. " 18,80</t>
  </si>
  <si>
    <t>181006124 181</t>
  </si>
  <si>
    <t>Rozprostření zemin tl vrstvy do 0,3 m schopných zúrodnění ve sklonu přes 1:5</t>
  </si>
  <si>
    <t>" Rozprostření ornice - záhon ve svahu. " 23,5+30,2</t>
  </si>
  <si>
    <t>10364101 005</t>
  </si>
  <si>
    <t>zemina pro terénní úpravy -  ornice</t>
  </si>
  <si>
    <t xml:space="preserve">" Dovoz chybějící zeminy pro sadové úpravy " </t>
  </si>
  <si>
    <t>" Potřebná ornice " (737,6*0,150+(117,3+53,7+18,8)*0,300+95,1*0,100)*1,7</t>
  </si>
  <si>
    <t>" Odpočet sejmuté ornice " (-144,75)*1,7</t>
  </si>
  <si>
    <t>181111123 181</t>
  </si>
  <si>
    <t>Plošná úprava terénu do 500 m2 zemina tř 1 až 4 nerovnosti do 150 mm ve svahu do 1:1</t>
  </si>
  <si>
    <t>" Úprava ploch - záhon ve svahu - 2 vrstvy - tloušťka ornice pro záhony 300mm. " (23,5+30,2)*2</t>
  </si>
  <si>
    <t>181151321 181</t>
  </si>
  <si>
    <t>Plošná úprava terénu přes 500 m2 zemina tř 1 až 4 nerovnosti do 150 mm v rovinně a svahu do 1:5</t>
  </si>
  <si>
    <t>" Úprava ploch - trávník. " 27,2+89,0+184,4+29,4+95,2+4,8+9,3+20,9+31,1+10,6+12,1+170,6+53,0</t>
  </si>
  <si>
    <t>" Úprava ploch - záhon s kačírkem - 2 vrstvy - tloušťka ornice pro záhony 300mm. " (13,9+23,8+13,0+6,7+10,8+21,6+18,8+8,7)*2</t>
  </si>
  <si>
    <t>" Úprava ploch - skalka - 2 vrstvy - tloušťka ornice pro záhony 300mm. " (18,8)*2</t>
  </si>
  <si>
    <t>181411151 181</t>
  </si>
  <si>
    <t>Založení parkového trávníku travním kobercem plochy do 1000 m2 v rovině a ve svahu do 1:5</t>
  </si>
  <si>
    <t>" Založení travního koberce"  27,2+89,0+184,4+29,4+95,2+4,8+9,3+20,9+31,1+10,6+12,1+170,6+53,0</t>
  </si>
  <si>
    <t>69334007 RTO 181</t>
  </si>
  <si>
    <t>koberec trávníkový - luxusní, rekreační</t>
  </si>
  <si>
    <t>" Založení trávníku "  (27,2+89,0+184,4+29,4+95,2+4,8+9,3+20,9+31,1+10,6+12,1+170,6+53,0)*1,1</t>
  </si>
  <si>
    <t>182251101 182</t>
  </si>
  <si>
    <t>Svahování násypů</t>
  </si>
  <si>
    <t>" Úprava svahu - záhon ve svahu " 23,5+30,2+9,3+31,1+9,3+13,2+5,9</t>
  </si>
  <si>
    <t>182313101 001</t>
  </si>
  <si>
    <t>Vyplnění otvorů tvárnic nebo panelů ornicí</t>
  </si>
  <si>
    <t>" Vyplnění vegetační dlažby ornicí " 95,1</t>
  </si>
  <si>
    <t>183101114 231</t>
  </si>
  <si>
    <t>Hloubení jamek bez výměny půdy zeminy tř 1 až 4 objem do 0,125 m3 v rovině a svahu do 1:5</t>
  </si>
  <si>
    <t>" Hloubení jamek - Juka Vláknitá " 2,00</t>
  </si>
  <si>
    <t>" Hloubení jamek - Netřesk Sompervivum " 35,00</t>
  </si>
  <si>
    <t>" Hloubení jamek - Abélie " 24,00</t>
  </si>
  <si>
    <t>183101115 231</t>
  </si>
  <si>
    <t>Hloubení jamek bez výměny půdy zeminy tř 1 až 4 objem do 0,4 m3 v rovině a svahu do 1:5</t>
  </si>
  <si>
    <t>" Hloubení jamek - Javor Japonský Červený " 3,00</t>
  </si>
  <si>
    <t>" Hloubení jamek - Pustoryl - Nepravý Jasmín " 1,00</t>
  </si>
  <si>
    <t>" Hloubení jamek - Vajgélie Lvětnatá " 6,00</t>
  </si>
  <si>
    <t>" Hloubení jamek - Ibišek Bahenní " 1,00</t>
  </si>
  <si>
    <t>" Hloubení jamek - Šeřík Meyerův " 6,00</t>
  </si>
  <si>
    <t>" Hloubení jamek - Motýlí keř - Komule " 1,00</t>
  </si>
  <si>
    <t>" Hloubení jamek - Tuje Západní " 10,00</t>
  </si>
  <si>
    <t>183111114 231</t>
  </si>
  <si>
    <t>Hloubení jamek bez výměny půdy zeminy tř 1 až 4 objem do 0,02 m3 v rovině a svahu do 1:5</t>
  </si>
  <si>
    <t>" Hloubení jamek - Levisie " 44,00</t>
  </si>
  <si>
    <t>" Hloubení jamek - Plámenka Phlox" 60,00</t>
  </si>
  <si>
    <t>" Hloubení jamek - Zvonek Klubkatý" 10,00</t>
  </si>
  <si>
    <t>" Hloubení jamek - Levandule Lékařská" 4,00</t>
  </si>
  <si>
    <t>" Hloubení jamek - Mateřídouška Tymián" 5,00</t>
  </si>
  <si>
    <t>" Hloubení jamek - Kosatec Německý Hybridní " 33,00</t>
  </si>
  <si>
    <t>" Hloubení jamek - Tulipán Plný Raný " 39,00</t>
  </si>
  <si>
    <t>183205112 231</t>
  </si>
  <si>
    <t>Založení záhonu v rovině a svahu do 1:5 zemina tř 3</t>
  </si>
  <si>
    <t>" Založení záhonu s kačírkem. " 13,9+23,8+13,0+6,7+10,8+21,6+18,8+8,7</t>
  </si>
  <si>
    <t>183205132 231</t>
  </si>
  <si>
    <t>Založení záhonu ve svahu do 1:2 zemina tř 3</t>
  </si>
  <si>
    <t>" Založení záhonu ve svahu. " 23,5+30,2</t>
  </si>
  <si>
    <t>183211312 231</t>
  </si>
  <si>
    <t>Výsadba trvalek prostokořenných se zalitím</t>
  </si>
  <si>
    <t>" Juka Vláknitá " 2,00</t>
  </si>
  <si>
    <t>" Netřesk Sompervivum " 35,00</t>
  </si>
  <si>
    <t>" Abélie " 24,00</t>
  </si>
  <si>
    <t>" Levisie " 44,00</t>
  </si>
  <si>
    <t>" Plámenka Phlox" 60,00</t>
  </si>
  <si>
    <t>" Zvonek Klubkatý" 10,00</t>
  </si>
  <si>
    <t>" Levandule Lékařská" 4,00</t>
  </si>
  <si>
    <t>" Mateřídouška Tymián" 5,00</t>
  </si>
  <si>
    <t>183211313 231</t>
  </si>
  <si>
    <t>Výsadba cibulí nebo hlíz se zalitím</t>
  </si>
  <si>
    <t>" Kosatec Německý Hybridní " 33,00</t>
  </si>
  <si>
    <t>" Tulipán Plný Raný " 39,00</t>
  </si>
  <si>
    <t>005991 SPC 005</t>
  </si>
  <si>
    <t>Juka Vláknitá - sazenice</t>
  </si>
  <si>
    <t>005992 SPC 005</t>
  </si>
  <si>
    <t>Netřesk Sompervivum - sazenice</t>
  </si>
  <si>
    <t>005993 SPC 005</t>
  </si>
  <si>
    <t>Abélie - sazenice - sazenice</t>
  </si>
  <si>
    <t>005994 SPC 005</t>
  </si>
  <si>
    <t>Levisie - sazenice - sazenice</t>
  </si>
  <si>
    <t>005995 SPC 005</t>
  </si>
  <si>
    <t>Plaménka Phlox - sazenice</t>
  </si>
  <si>
    <t>005996 SPC 005</t>
  </si>
  <si>
    <t>Zvonek Klubkatý - sazenice</t>
  </si>
  <si>
    <t>005997 SPC 005</t>
  </si>
  <si>
    <t>Levandule Lékařská - sazenice</t>
  </si>
  <si>
    <t>005998 SPC 005</t>
  </si>
  <si>
    <t>Mateřídouška Tymián - sazenice</t>
  </si>
  <si>
    <t>005999 SPC 005</t>
  </si>
  <si>
    <t>Kosatec Německý Hybridní - cibule</t>
  </si>
  <si>
    <t>0059100 SPC 005</t>
  </si>
  <si>
    <t>Tulipán Plný Raný - cibule</t>
  </si>
  <si>
    <t>0059101 SPC 005</t>
  </si>
  <si>
    <t>Javor Japonský Červený - sazenice v. 0,6-0,8m</t>
  </si>
  <si>
    <t>0059102 SPC 005</t>
  </si>
  <si>
    <t>Pustoryl - Nepravý Jasmín - sazenice v. 0,8-1,0m</t>
  </si>
  <si>
    <t>0059103 SPC 005</t>
  </si>
  <si>
    <t>Vajgélie Květnatá - sazenice v. 0,6-0,8m</t>
  </si>
  <si>
    <t>0059104 SPC 005</t>
  </si>
  <si>
    <t>Ibišek Bahenní - sazenice</t>
  </si>
  <si>
    <t>0059105 SPC 005</t>
  </si>
  <si>
    <t>Šeřík Meyerův - sazenice v. 0,4-0,6m</t>
  </si>
  <si>
    <t>0059106 SPC 005</t>
  </si>
  <si>
    <t>Motýlí keř - Komule - sazenice</t>
  </si>
  <si>
    <t>0059107 SPC 005</t>
  </si>
  <si>
    <t>Tuje Západní - sazenice</t>
  </si>
  <si>
    <t>183403113 183</t>
  </si>
  <si>
    <t>Obdělání půdy frézováním v rovině a svahu do 1:5</t>
  </si>
  <si>
    <t>" Příprava zeminy před sadovými úpravami. - 2x  " (737,6+117,3+18,8+24,4)*2</t>
  </si>
  <si>
    <t>183403152 184</t>
  </si>
  <si>
    <t>Obdělání půdy vláčením v rovině a svahu do 1:5</t>
  </si>
  <si>
    <t>183403153 112</t>
  </si>
  <si>
    <t>Obdělání půdy hrabáním v rovině a svahu do 1:5</t>
  </si>
  <si>
    <t>" Příprava zeminy před sadovými úpravami. - 1x  " 737,6+117,3+18,8+24,4</t>
  </si>
  <si>
    <t>183403161 112</t>
  </si>
  <si>
    <t>Obdělání půdy válením v rovině a svahu do 1:5</t>
  </si>
  <si>
    <t>183403213 231</t>
  </si>
  <si>
    <t>Obdělání půdy frézováním ve svahu do 1:2</t>
  </si>
  <si>
    <t>" Příprava zeminy před sadovými úpravami. - 2x  " 53,7*2</t>
  </si>
  <si>
    <t>183403252 231</t>
  </si>
  <si>
    <t>Obdělání půdy vláčením ve svahu do 1:2</t>
  </si>
  <si>
    <t>183403253 231</t>
  </si>
  <si>
    <t>Obdělání půdy hrabáním ve svahu do 1:2</t>
  </si>
  <si>
    <t>" Příprava zeminy před sadovými úpravami. - 1x  "  53,70</t>
  </si>
  <si>
    <t>183403261 231</t>
  </si>
  <si>
    <t>Obdělání půdy válením ve svahu do 1:2</t>
  </si>
  <si>
    <t>184102115 231</t>
  </si>
  <si>
    <t>Výsadba dřeviny s balem D do 0,6 m do jamky se zalitím v rovině a svahu do 1:5</t>
  </si>
  <si>
    <t>" Javor Japonský Červený " 3,00</t>
  </si>
  <si>
    <t>" Tuje Západní " 10,00</t>
  </si>
  <si>
    <t>184102311 231</t>
  </si>
  <si>
    <t>Výsadba keře bez balu v do 2 m do jamky se zalitím v rovině a svahu do 1:5</t>
  </si>
  <si>
    <t>" Pustoryl - Nepravý Jasmín " 1,00</t>
  </si>
  <si>
    <t>" Vajgélie Lvětnatá " 6,00</t>
  </si>
  <si>
    <t>" Ibišek Bahenní " 1,00</t>
  </si>
  <si>
    <t>" Šeřík Meyerův " 6,00</t>
  </si>
  <si>
    <t>" Motýlí keř - Komule " 1,00</t>
  </si>
  <si>
    <t>184215132 RTO 111</t>
  </si>
  <si>
    <t>D+M Ukotvení kmene dřevin třemi kůly D do 0,1 m délky do 2 m - Specifikace dle PD</t>
  </si>
  <si>
    <t>" Ukotvení kmene třemi kůli včetně nákladů na ochranu kmene v místě vzepření, pružné uvázky, spojovací materiál. "  1,00</t>
  </si>
  <si>
    <t>184801121 111</t>
  </si>
  <si>
    <t>Ošetřování vysazených dřevin soliterních v rovině a svahu do 1:5</t>
  </si>
  <si>
    <t>" Ošetření nových sazenic stromů a keřů " 3,0+1,0+6,0+1,0+6,0+1,0+10,0</t>
  </si>
  <si>
    <t>184853511 174</t>
  </si>
  <si>
    <t>Chemické odplevelení před založením kultury nad 20 m2 postřikem na široko v rovině a svahu do 1:5</t>
  </si>
  <si>
    <t>" Dvojnásobné odplevelení před realizací sadových úprav. "  (737,6+117,3+18,8)*2</t>
  </si>
  <si>
    <t>184853512 231</t>
  </si>
  <si>
    <t>Chemické odplevelení před založením kultury nad 20 m2 postřikem na široko ve svahu do 1:2</t>
  </si>
  <si>
    <t>" Dvojnásobné odplevelení před realizací sadových úprav. " 53,7*2</t>
  </si>
  <si>
    <t>184818233 112</t>
  </si>
  <si>
    <t>Ochrana kmene průměru přes 500 do 700 mm bedněním výšky do 2 m</t>
  </si>
  <si>
    <t>" Ochrana stávajících stromů.  " 3,0+4,0+10,0</t>
  </si>
  <si>
    <t>184911161 184</t>
  </si>
  <si>
    <t>Mulčování záhonů kačírkem tl. vrstvy do 0,1 m v rovině a svahu do 1:5</t>
  </si>
  <si>
    <t>" Záhony s kačírkem. " 117,30</t>
  </si>
  <si>
    <t>" Mulčování kolem stávajících dřevin. " 24,40</t>
  </si>
  <si>
    <t>58337403 231</t>
  </si>
  <si>
    <t>kamenivo dekorační (kačírek) frakce 16/32</t>
  </si>
  <si>
    <t>" Záhony s kačírkem. " 117,3*0,100*1,1*2,0</t>
  </si>
  <si>
    <t>" Mulčování kolem stávajících dřevin. " 24,4*0,100*1,1*2,0</t>
  </si>
  <si>
    <t>185802113 RTO 111</t>
  </si>
  <si>
    <t>D+M Hnojení půdy umělým hnojivem na široko v rovině a svahu do 1:1 - Specifikace dle PD</t>
  </si>
  <si>
    <t>" Hnojení nového trávníku. "  737,60</t>
  </si>
  <si>
    <t>185803111 111</t>
  </si>
  <si>
    <t>Ošetření trávníku shrabáním v rovině a ve svahu do 1:5</t>
  </si>
  <si>
    <t>" Ošetření plochy pro sadové úpravy " 737,6+24,4</t>
  </si>
  <si>
    <t>185804111 111</t>
  </si>
  <si>
    <t>Ošetření vysazených květin v rovině a svahu do 1:5</t>
  </si>
  <si>
    <t>" Ošetření nových sazenic " 23,5+30,2+117,3+18,8</t>
  </si>
  <si>
    <t>185804129 111</t>
  </si>
  <si>
    <t>Příplatek k ošetření květin za ošetření vysazených květin na skalkách</t>
  </si>
  <si>
    <t xml:space="preserve">" Ošetření nových sazenic " 18,80 </t>
  </si>
  <si>
    <t>185804312 111</t>
  </si>
  <si>
    <t>Zalití rostlin vodou plocha přes 20 m2</t>
  </si>
  <si>
    <t>" Zalití trávníku, vegetační dlažby a stávajících dřevin - 18 l/m2 " 18*(737,6+95,1+24,4)*0,001</t>
  </si>
  <si>
    <t>185804514 001</t>
  </si>
  <si>
    <t>Odplevelení souvislých keřových skupin v rovině a svahu do 1:5</t>
  </si>
  <si>
    <t>" Odplevelení kolem stávajících dřevin. " 24,40</t>
  </si>
  <si>
    <t>18599901 SPC 001</t>
  </si>
  <si>
    <t>D+M Ozdravný řez stávajících dřevin - Specifikace dle PD</t>
  </si>
  <si>
    <t>18599902 SPC 111</t>
  </si>
  <si>
    <t>D+M Porealizační péče</t>
  </si>
  <si>
    <t>Komunikace</t>
  </si>
  <si>
    <t>596999101 SPC 596</t>
  </si>
  <si>
    <t>D+M Chodník z betonových šlapáků - Specifikace dle PD</t>
  </si>
  <si>
    <t>596999102 SPC 596</t>
  </si>
  <si>
    <t>D+M Sedací schody - Specifikace dle PD</t>
  </si>
  <si>
    <t>596999103 SPC 596</t>
  </si>
  <si>
    <t>D+M Břidlicové pláty pro záhony - Specifikace dle PD</t>
  </si>
  <si>
    <t>" V ceně doprava, naložení a osazení do záhonů. " 53,70</t>
  </si>
  <si>
    <t>596999104 SPC 596</t>
  </si>
  <si>
    <t>D+M Kameny do skalky - Specifikace dle PD</t>
  </si>
  <si>
    <t>" V ceně doprava, naložení a osazení do záhonů. " 18,80</t>
  </si>
  <si>
    <t>916331112 221</t>
  </si>
  <si>
    <t>Osazení zahradního obrubníku betonového do lože z betonu s boční opěrou do lože z betonu prostého třídy C 12/15</t>
  </si>
  <si>
    <t>" Osazení chodníkového obrubníku kolem záhonu ve svahu" 5,6+8,0</t>
  </si>
  <si>
    <t>59217002 592</t>
  </si>
  <si>
    <t>obrubník betonový zahradní šedý 1000x50x200mm</t>
  </si>
  <si>
    <t>" Osazení chodníkového obrubníku kolem záhonu ve svahu" (5,6+8,0)*1,1</t>
  </si>
  <si>
    <t>916331112 RTO 221</t>
  </si>
  <si>
    <t>Osazení záhonového lemu</t>
  </si>
  <si>
    <t>" Osazení lemu kolem záhonů " 6,1+5,5+10,9+16,0+5,6+6,3+7,0</t>
  </si>
  <si>
    <t>59217003 RTO 592</t>
  </si>
  <si>
    <t>záhonový lem</t>
  </si>
  <si>
    <t>" Osazení lemu kolem záhonů " (( 6,1+5,5+10,9+16,0+5,6+6,3+7,0)/0,217)*1,1</t>
  </si>
  <si>
    <t>916331112 RTO 221.1</t>
  </si>
  <si>
    <t>Osazení ocelového obrubníku</t>
  </si>
  <si>
    <t>" Osazení obrubníku kolem záhonů " 6,1+5,5+10,9+16,0+5,6+6,3+7,0+11,4+8,2</t>
  </si>
  <si>
    <t>59217004 RTO 592</t>
  </si>
  <si>
    <t>ocelový obrubník</t>
  </si>
  <si>
    <t>919726122 111</t>
  </si>
  <si>
    <t>Geotextilie pro ochranu, separaci a filtraci netkaná měrná hmotnost do 300 g/m2</t>
  </si>
  <si>
    <t>" Textílie pod kačírek " 117,3*1,15</t>
  </si>
  <si>
    <t>" Textílie pod skalku " 18,8*1,15</t>
  </si>
  <si>
    <t>" Textílie pod záhony ve svahu " 53,7*1,15</t>
  </si>
  <si>
    <t>" Textílie pod kačírek u stávající zeleně " 24,4*1,15</t>
  </si>
  <si>
    <t>" Odvoz zeminy z výkopových prací " 102,55-3,02-55,64</t>
  </si>
  <si>
    <t>" - Nakládání výkopku z hornin třídy těžitelnosti I, skupiny 1 až 3 do 100 m3 "</t>
  </si>
  <si>
    <t>" - Vodorovné přemístění do 10000 m výkopku/sypaniny z horniny třídy těžitelnosti I, skupiny 1 až 3 "</t>
  </si>
  <si>
    <t>" - Příplatek k vodorovnému přemístění výkopku/sypaniny z horniny třídy těžitelnosti I, skupiny 1 až 3 ZKD 1000 m přes 10000 m "</t>
  </si>
  <si>
    <t>" - Uložení sypaniny na skládky nebo meziskládky "</t>
  </si>
  <si>
    <t>" - Poplatek za uložení na skládce (skládkovné) zeminy a kamení kód odpadu 17 05 04 "</t>
  </si>
  <si>
    <t>97999933 SPC 001</t>
  </si>
  <si>
    <t>Náklady spojené s odvozem a uložením bilogického odpadu</t>
  </si>
  <si>
    <t>998231311 998</t>
  </si>
  <si>
    <t>Přesun hmot pro sadovnické a krajinářské úpravy vodorovně do 5000 m</t>
  </si>
  <si>
    <t>HZS1291 999</t>
  </si>
  <si>
    <t>Objekt26 - SO D.1.4.10.1.Sad.úpravy II.</t>
  </si>
  <si>
    <t>" Odstranění travin. " 140,3+388,1+3,9+31,8</t>
  </si>
  <si>
    <t>" Sejmutí ornice. " 140,3+388,1+3,9+31,8</t>
  </si>
  <si>
    <t>" Hloubení odvodňovacích rýh. " 15,4*1,9*0,3+6,9*1,4*0,3</t>
  </si>
  <si>
    <t>" V cenách jsou započteny i náklady na přehození výkopku na přilehlém terénu na vzdálenost do 3 m od okraje jámy nebo naložení na dopravní prostřede</t>
  </si>
  <si>
    <t xml:space="preserve">" V ceně také zohledněna lepivost vytěžené zeminy. " </t>
  </si>
  <si>
    <t>" Rozprostření ornice - trávník. " 39,4+3,9+154,9+34,2+73,3+13,0</t>
  </si>
  <si>
    <t>181111121 181</t>
  </si>
  <si>
    <t>Plošná úprava terénu do 500 m2 zemina tř 1 až 4 nerovnosti do 150 mm v rovinně a svahu do 1:5</t>
  </si>
  <si>
    <t>" Úprava ploch - trávník. " 39,4+3,9+154,9+34,2+73,3+13,0</t>
  </si>
  <si>
    <t>" Založení travního koberce"  39,4+3,9+154,9+34,2+73,3+13,0</t>
  </si>
  <si>
    <t>" Založení trávníku "  (39,4+3,9+154,9+34,2+73,3+13,0)*1,1</t>
  </si>
  <si>
    <t>182151111 182</t>
  </si>
  <si>
    <t>Svahování v zářezech v hornině třídy těžitelnosti I, skupiny 1 až 3</t>
  </si>
  <si>
    <t>" Úprava odvodňovacích rýh " 15,4*1,9+6,9*1,4</t>
  </si>
  <si>
    <t>" Příprava zeminy před sadovými úpravami. - 2x  " (318,7)*2</t>
  </si>
  <si>
    <t>" Příprava zeminy před sadovými úpravami. - 1x  "  318,70</t>
  </si>
  <si>
    <t>" Dvojnásobné odplevelení před realizací sadových úprav. "  (318,7)*2</t>
  </si>
  <si>
    <t>" Ochrana stávajících stromů.  " 5,00</t>
  </si>
  <si>
    <t>" Hnojení nového trávníku. "  318,70</t>
  </si>
  <si>
    <t>" Ošetření plochy pro sadové úpravy "  318,70</t>
  </si>
  <si>
    <t>" Zalití sadových úprav 18 l/m2 " 18*(318,7)*0,001</t>
  </si>
  <si>
    <t>18599901 SPC 111</t>
  </si>
  <si>
    <t>Náklady spojené s dovozem ornice z meziskládky pro zpětné použití</t>
  </si>
  <si>
    <t>97899945 SPC 978</t>
  </si>
  <si>
    <t>Náklady spojené s odvozem a uložením ornice - do 10,0km</t>
  </si>
  <si>
    <t>97899946 SPC 997</t>
  </si>
  <si>
    <t>" Stavební práce a dodávky spojené s provedením funkčního celku HSV - výpomoce, doplňkové práce a dodávky,kompletace apod." 5,00</t>
  </si>
  <si>
    <t>Objekt27 - SO D.1.4.10.1.Venk.vybavení I.</t>
  </si>
  <si>
    <t xml:space="preserve">    790 - Venkovní vybavení</t>
  </si>
  <si>
    <t>Venkovní vybavení</t>
  </si>
  <si>
    <t>D+M Parková lavička - Specifikace dle PD - 1</t>
  </si>
  <si>
    <t>" V ceně zemní práce, manipulace s výkopkem, základy, kotevní prvky lavičky a plochy pod lavičkou. " 19,00</t>
  </si>
  <si>
    <t>" a změně vyhlášky š. 383/2001 Sb., o podrobnostech nakládání s odpady. Likvidace dle technologie a místa určené zhotovitelem, včetně poplatků za ul</t>
  </si>
  <si>
    <t>D+M Parkový stůl, betonový D=1,2m - Specifikace dle PD - 2</t>
  </si>
  <si>
    <t>" V ceně zemní práce, manipulace s výkopkem, základy, kotevní prvky stolu. " 7,00</t>
  </si>
  <si>
    <t>D+M Parkový taburet, betonový D=0,45m - Specifikace dle PD - 3</t>
  </si>
  <si>
    <t>" V ceně zemní práce, manipulace s výkopkem, základy, kotevní prvky taburetu. " 28,00</t>
  </si>
  <si>
    <t>D+M Odpadkový koš - Specifikace dle PD - 4</t>
  </si>
  <si>
    <t>998790201 SPC 790</t>
  </si>
  <si>
    <t>Přesun hmot pro venkovní vybavení</t>
  </si>
  <si>
    <t>" Stavební práce a dodávky spojené s provedením funkčního celku 790 "  8,00</t>
  </si>
  <si>
    <t>Objekt28 - SO D.1.4.10.1.Venk.vybavení II.</t>
  </si>
  <si>
    <t>D+M Přístřešek pro kola - Specifikace dle PD - 8</t>
  </si>
  <si>
    <t>Objekt29 - SO D.1.4.10.1.Skleník I.</t>
  </si>
  <si>
    <t xml:space="preserve">    721 - Zdravotně technické instalace budov</t>
  </si>
  <si>
    <t xml:space="preserve">    741 - Elektromontáže</t>
  </si>
  <si>
    <t xml:space="preserve">    764 - Klempířské konstrukce</t>
  </si>
  <si>
    <t>171152501 001</t>
  </si>
  <si>
    <t>Zhutnění podloží z hornin soudržných nebo nesoudržných pod násypy</t>
  </si>
  <si>
    <t>" Zhutnění podloží pod základy " 0,8*(8,0*2+4,0*2)+0,75*6,38+0,75*3,6+0,70*0,850+8,0*4,0</t>
  </si>
  <si>
    <t>174111102 171</t>
  </si>
  <si>
    <t>Zásyp v uzavřených prostorech sypaninou se zhutněním ručně</t>
  </si>
  <si>
    <t>" Částečný zásyp pěstebních záhonů a výkopů zeminou z výkopů " 63,61-16,25</t>
  </si>
  <si>
    <t>" Částečný zásyp pěstebních záhonů dovezeným substrátem " 0,850*0,800*6,03</t>
  </si>
  <si>
    <t>10311100 RTO 171</t>
  </si>
  <si>
    <t>pěstební substrát</t>
  </si>
  <si>
    <t>" Částečný zásyp pěstebních záhonů dovezeným substrátem " 4,1*1,2</t>
  </si>
  <si>
    <t>" Zemina do pěstebních stolů " (1,1+1,1+2,1)*0,550*1,2</t>
  </si>
  <si>
    <t>" Úprava před založením skleníku. " 5,6*9,6</t>
  </si>
  <si>
    <t>274321511 274</t>
  </si>
  <si>
    <t>Základové pasy ze ŽB bez zvýšených nároků na prostředí tř. C 25/30 - XC2</t>
  </si>
  <si>
    <t>" Základové pasy skleníku. " (0,6*0,8*(8,0*2+4,0*2)+0,55*0,8*(6,38+3,6)+0,5*0,8*0,85)*1,05</t>
  </si>
  <si>
    <t>" Cena zahrnuje veškeré systémové prvky ( těsnící profily, bobtnající pásy, pohledové lišty, dilatační krycí lišty apod.). "</t>
  </si>
  <si>
    <t>" Bednění základových pásů skleníku." 0,8*8,0*4+0,8*6,38*2+0,8*4,0*4+0,8*3,6*2+0,8*0,850*2</t>
  </si>
  <si>
    <t>310999301 SPC 310</t>
  </si>
  <si>
    <t>D+M Zasklení skleníku - Specifikace dle PD</t>
  </si>
  <si>
    <t>" Prosklení z bezpečnostního skla včetně těsnění, otevíravá střešní okna. "</t>
  </si>
  <si>
    <t>(4,0+4,0+4,0+8,0+8,0)*1,4+((2,0*0,8)/2)*6+2,2*8,0*2</t>
  </si>
  <si>
    <t>" POZN. Vybavení skleníku jako hydropinické / aeroponické systémy, závlahy apod. - nejsou součástí dodávky. "</t>
  </si>
  <si>
    <t>310999302 SPC 310</t>
  </si>
  <si>
    <t>D+M Posuvné uzamykatelné dveře 1,2x2,1m - vnější - Specifikace dle PD</t>
  </si>
  <si>
    <t>" Cena zahrnuje zárubeň, kování, práh, těsnění a příslušenství dveří dle PD. " 1,00</t>
  </si>
  <si>
    <t>310999303 SPC 310</t>
  </si>
  <si>
    <t>D+M Dvoukřídlové dveře 1,2x2,1m - vnitřní - Specifikace dle PD</t>
  </si>
  <si>
    <t>311321814 311</t>
  </si>
  <si>
    <t>Nosná zeď ze ŽB pohledového tř. C 25/30 bez výztuže - XC4, TŘ PB2</t>
  </si>
  <si>
    <t>" Zdi skleníku. " (0,200*1,02*8,0*2+0,200*1,02*4,0*2+0,150*0,920*6,03+0,150*0,920*3,6+0,100*0,920*0,850)*1,05</t>
  </si>
  <si>
    <t>" Cena zahrnuje veškeré systémové prvky ( těsnící profily, bobtnající pásy, pohledové lišty, dilatační krycí lišty apod.). Horní hrany stěn zaoblit.</t>
  </si>
  <si>
    <t>311351121 311</t>
  </si>
  <si>
    <t>" Bednění zdí skleníku." 1,02*8,0*2*2+1,02*4,0*2*2+0,920*6,03*2+0,920*3,6*2+0,920*0,850*2</t>
  </si>
  <si>
    <t>311351122 311</t>
  </si>
  <si>
    <t>311351911 311</t>
  </si>
  <si>
    <t>311361821 311</t>
  </si>
  <si>
    <t>" Výztuž zdí 80 kg/m3, hmotnost výztuže včetně ztratného. " (6,62/1,05)*0,080</t>
  </si>
  <si>
    <t>" Podkladní beton pod základové pasy. " 0,8*(8,0*2+4,0*2)+0,75*6,38+0,75*3,6+0,70*0,850</t>
  </si>
  <si>
    <t>711999111 SPC 711</t>
  </si>
  <si>
    <t>D+M Ochranný nátěr na pohledový beton, vodoodpudivý - Specifikace dle PD</t>
  </si>
  <si>
    <t>" Ochranný nátěr na pohledový beton-vodou ředitelný nátěr pro ochranu a barevné sjednocení pohledových betonů "</t>
  </si>
  <si>
    <t xml:space="preserve">" nátěr na bázi akrylových pryskyřic, odolný proti povětrnostním vlivům, proti alkaliím a proti stárnutí. " </t>
  </si>
  <si>
    <t>" Ochrana pohledového betonu. " 68,24+0,200*(8,0*2+4,0*2)+0,150*(3,6+6,03)+0,100*0,850</t>
  </si>
  <si>
    <t>711999112 SPC 711</t>
  </si>
  <si>
    <t>D+M Hydroizolační stěrka / nátěr - Specifikace dle PD</t>
  </si>
  <si>
    <t>" Ochrana betonu v pěstebních záhonech. " (0,850*4+6,03)*(0,800+0,200)+6,03*(0,900+0,200)</t>
  </si>
  <si>
    <t>HZS2161 711</t>
  </si>
  <si>
    <t>" Doplňkové práce,kompletace,zřízení prostupů,zapravení prostupů, apod." 1,00</t>
  </si>
  <si>
    <t>" Stavební dělník, pomocný stavební dělník. "</t>
  </si>
  <si>
    <t>Zdravotně technické instalace budov</t>
  </si>
  <si>
    <t>D+M Vpusť podlahová - Specifikace dle PD - VP</t>
  </si>
  <si>
    <t>D+M Nerezový pracovní stůl s dřezem a policí 1400x700x900mm včetně el. průtokového ohřívače - Specifikace dle PD - D5</t>
  </si>
  <si>
    <t>D+M Nezámrzný nerezový vodovodní kohout DN 20 - Specifikace dle PD</t>
  </si>
  <si>
    <t>" Součástí baterie, rohové ventily. Sifon vodní dřezový. " 1,00</t>
  </si>
  <si>
    <t>72199904 SPC 721</t>
  </si>
  <si>
    <t>D+M Potrubí vodovodní plastové Systém Stabi Plus, D 25x3,5 mm + TI tl. 9 mm + topný kabel - Specifikace dle PD</t>
  </si>
  <si>
    <t>" Studená voda. " 6,80</t>
  </si>
  <si>
    <t>" V ceně veškeré příslušenství, topný kabel, napojení na elektro, tvarovky, kotvící prvky a spojovací materiál, výměra včetně ztratného. "</t>
  </si>
  <si>
    <t>721174044 RTO 721</t>
  </si>
  <si>
    <t>Potrubí kanalizační z PP připojovací DN 75</t>
  </si>
  <si>
    <t>" V ceně veškeré příslušenství, tvarovky,kotvící prvky a spojovací materiál, výměra včetně ztratného " 1,50</t>
  </si>
  <si>
    <t>721174005 271</t>
  </si>
  <si>
    <t>Potrubí kanalizační z PP svodné DN 110</t>
  </si>
  <si>
    <t>" Svodné kanalizační potrubí " 11,3+3,0</t>
  </si>
  <si>
    <t>72199906 SPC 741</t>
  </si>
  <si>
    <t>D+M Vedení potrubí - výkop - Specifikace dle PD</t>
  </si>
  <si>
    <t>" Vedení kanalizace v prostoru skleníku. "  11,30</t>
  </si>
  <si>
    <t>" Součástí zemní práce, manipulace s výkopkem, odvoz výkopku, lože pod potrubí, obsyp potrubí štěrkopískem, výstražná fólie, zásyp rýhy štěrkem. "</t>
  </si>
  <si>
    <t>HZS3111 HZS</t>
  </si>
  <si>
    <t>Hodinová zúčtovací sazba montér potrubí</t>
  </si>
  <si>
    <t>" Stavební práce a dodávky spojené s provedením funkčního celku 721 " 2,00</t>
  </si>
  <si>
    <t>Elektromontáže</t>
  </si>
  <si>
    <t>D+M Vypínač řaz. 1, IP 66 - Specfikace dle PD</t>
  </si>
  <si>
    <t>" Včetně instalace, napojení, rámečku, krytu a instalačních krabic. " 1,00</t>
  </si>
  <si>
    <t>D+M Vypínač řaz. 6, IP 66 - Specfikace dle PD</t>
  </si>
  <si>
    <t>" Včetně instalace, napojení, rámečku, krytu a instalačních krabic. " 2,00</t>
  </si>
  <si>
    <t>D+M Zásuvka 230V, IP 66 - Specifikace dle PD</t>
  </si>
  <si>
    <t>" Včetně instalace, napojení, rámečku, instalační krabice. " 2,00</t>
  </si>
  <si>
    <t>" Včetně montáže, krabice, rámečku. " 1,00</t>
  </si>
  <si>
    <t>D+M CYKY 3×1,5 - Specifikace dle PD</t>
  </si>
  <si>
    <t>" Včetně úložného materiálu, zapojení a ukončení " 50,00</t>
  </si>
  <si>
    <t>741999305 SPC 741.1</t>
  </si>
  <si>
    <t>D+M CYKY 3×2,5 - Specifikace dle PD</t>
  </si>
  <si>
    <t>" Včetně úložného materiálu, zapojení a ukončení " 15,00</t>
  </si>
  <si>
    <t>D+M CYKY 5×4 - Specifikace dle PD</t>
  </si>
  <si>
    <t>D+M Kabel FTP Cat 6a - Specifikace dle PD</t>
  </si>
  <si>
    <t>" Včetně úložného materiálu, zapojení a ukončení " 10,00</t>
  </si>
  <si>
    <t>D+M Rozvaděč IP 65 - Specifikace dle PD - R-S</t>
  </si>
  <si>
    <t>D+M Závěsné svítidlo 1575x135x100mm, IP 65 - Specifikace dle PD</t>
  </si>
  <si>
    <t>" Včetně montáže a zapojení. " 4,00</t>
  </si>
  <si>
    <t>D+M Venkovní vedení kabeláže - výkop + chránička - Specifikace dle PD</t>
  </si>
  <si>
    <t>998741201 741</t>
  </si>
  <si>
    <t>Přesun hmot procentní pro silnoproud v objektech v do 6 m</t>
  </si>
  <si>
    <t>" Stavební práce a dodávky spojené s provedením funkčního celku 741 " 2,00</t>
  </si>
  <si>
    <t>Klempířské konstrukce</t>
  </si>
  <si>
    <t>764999301 SPC 764</t>
  </si>
  <si>
    <t>D+M Klempířské prvky a konstrukce - Specifikace dle PD</t>
  </si>
  <si>
    <t>" Klempířské prvky ( žlaby, svody, okapní plechy, závětrné lišty apod. ) včetně podpůrné konstrukce, upevňovacích prvků. " 1,00</t>
  </si>
  <si>
    <t>" Svody opatřeny výklopnými klapkami. "</t>
  </si>
  <si>
    <t>998764201 764</t>
  </si>
  <si>
    <t>Přesun hmot procentní pro konstrukce klempířské v objektech v do 6 m</t>
  </si>
  <si>
    <t>" Stavební práce a dodávky spojené s provedením funkčního celku 764 " 2,00</t>
  </si>
  <si>
    <t>D+M Pěstební stůl - 1460x720x550m - Specifikace dle PD</t>
  </si>
  <si>
    <t>D+M Pracovní stůl nerezový s policí 1400x800x900mm - Specifikace dle PD</t>
  </si>
  <si>
    <t>D+M Sud na dešťovou vodu D 750mm, objem 200l - Specifikace dle PD</t>
  </si>
  <si>
    <t>998790201 RTO 790</t>
  </si>
  <si>
    <t>Přesun hmot procentní pro ostatní výrobky v objektech v do 12 m</t>
  </si>
  <si>
    <t>" Stavební práce a dodávky spojené s provedením funkčního celku 790 "  1,00</t>
  </si>
  <si>
    <t>D+M Ocelových konstrukcí včetně povchové úpravy pozinkováním S 235 - Specifikace dle PD</t>
  </si>
  <si>
    <t>" Ocelová konstrukce včetně závětrování, táhel. "</t>
  </si>
  <si>
    <t>" Cena obsahuje také kotvení ocelových konstrukcí pomocí trnů, kotev do betonu M12, šroubů, navrtání, ocelových kotevních desek "</t>
  </si>
  <si>
    <t>" patních a roznášecích plechů, chemického zakotvení, podlití, tepelně izolačních podložek."</t>
  </si>
  <si>
    <t>" Ocelová konstrukce výrobní skupiny EXC2 dle ČSN EN 1090, nosné ocelové prvky dle ČSN EN 10025+A1 z oceli S325. "</t>
  </si>
  <si>
    <t>" Vnější ocelové konstrukce otrýskány na stupeň Sa 2,5, povrchová úprava v min. tloušťce 100 µm pozinkováním a finální nátěr dle požadavku architekt</t>
  </si>
  <si>
    <t>" Cena včetně opravy nátěru po montážních svarech, veškerý spojovací materiál z pozinkované oceli nebo opatřen antikorózní úpravou "</t>
  </si>
  <si>
    <t>" Skleník. " 950</t>
  </si>
  <si>
    <t>HZS3121 943</t>
  </si>
  <si>
    <t>Objekt30 - SO D.1.4.10.1.Oplocení-Dvůr I.</t>
  </si>
  <si>
    <t>311999201 SPC 311</t>
  </si>
  <si>
    <t>D+M Vstupní otevíravá jednokřídlové branka 1000x1800mm - Specifikace dle PD - 1</t>
  </si>
  <si>
    <t>" Otočná jednokřídlová branka, včetně přesunu hmot. " 1,00</t>
  </si>
  <si>
    <t>" Kovaná konstrukce, kopie dle stávající branky, původní vzhled i členění. Kování klika/klika "</t>
  </si>
  <si>
    <t>"  zámek mechanický, cylindrická vložka, plný štítek, kotvení do zděných pilířů, zděný pilíř po levé straně bude nově vyzděn. Povrchová úprava - nát</t>
  </si>
  <si>
    <t>" Součástí zemní práce pro základy, manipulace s výkopkem, základy včetně zřízení a odtranění bednění, přesun hmot. "</t>
  </si>
  <si>
    <t>" V ceně demontáž stávající branky. "</t>
  </si>
  <si>
    <t>"  Včetně naložení, svislého a vodorovného přesunu suti, odvoz stavební suti.  Likvidace v souladu se zákonem č. 185/2001 Sb. "</t>
  </si>
  <si>
    <t>" o odpadech a související vyhláškou MŽP ČR č. 294/2005 Sb. o podmínkách ukládání odpadů na skládky a jejich využívání na povrchu terénu a změně "</t>
  </si>
  <si>
    <t>" vyhlášky š. 383/2001 Sb., o podrobnostech nakládání s odpady. Likvidace dle technologie a místa určené zhotovitelem, včetně poplatků za uložení od</t>
  </si>
  <si>
    <t>311999202 SPC 311</t>
  </si>
  <si>
    <t>D+M Výměna vjezdové otevíravé dvoukřídlové brány včetně přístupového systému 3000x2000mm - Specifikace dle PD - 2</t>
  </si>
  <si>
    <t>" Otevíravá dvoukřídlová brána, kovaná konstrukce včetně přesunu hmot. " 1,00</t>
  </si>
  <si>
    <t>" Včetně elektrického přístupového systému, pohon na obou křídlech, bezpotenciálový kontakt - automat při požárním výjezdu, automatické zavírání "</t>
  </si>
  <si>
    <t>" bezpečnostní optosenzory, signální LED lampa, monitoring stavu vrat apod. "</t>
  </si>
  <si>
    <t>" V ceně demontáž a zpětná montáž dopravních značek a bezpečnostních tabulek. "</t>
  </si>
  <si>
    <t>" V ceně demontáž stávající brány. "</t>
  </si>
  <si>
    <t>311999203 SPC 311</t>
  </si>
  <si>
    <t>D+M Výměna vjezdové otevíravé dvoukřídlové brány včetně přístupového systému 3200x1800mm - Specifikace dle PD - 3</t>
  </si>
  <si>
    <t>" Kovaná konstrukce, která bude vzhledově i výškově navazovat na nové kované oplocení (typu A), podél ulice Edvarda Beneše. Povrchová úprava - nátěr</t>
  </si>
  <si>
    <t>" Včetně elektrického přístupového systému - ovládání tlačítkem z vrátnice, kartový systém, pohon na obou křídlech, bezpotenciálový kontakt - automa</t>
  </si>
  <si>
    <t>" automatické zavírání, bezpečnostní optosenzory, signální LED lampa, monitoring stavu vrat apod. "</t>
  </si>
  <si>
    <t>311999204 SPC 311</t>
  </si>
  <si>
    <t>D+M Vstupní otevíravá jednokřídlové branka 1200x1800mm - Specifikace dle PD - 6</t>
  </si>
  <si>
    <t>" Kovaná konstrukce, která bude vzhledově i výškově navazovat na nové kované oplocení (typu C). Kování klika/klika, zámek mechanický "</t>
  </si>
  <si>
    <t>" cylindrická vložka, plný štítek, nosné ocelové sloupky. Povrchová úprava - nátěr - kovářská čerň. "</t>
  </si>
  <si>
    <t>311999205 SPC 311</t>
  </si>
  <si>
    <t>D+M Rekonstrukce stávajícího oplocení s kamenným soklem, zděnými pilíři a kovanými plotovými poli v. 2,2m - Specifikace dle PD - A</t>
  </si>
  <si>
    <t>" Kamenná podezdívka a zděné pilíře včetně krycích desek budou očištěny tlakovou vodou a otrýskány pískem " 37,30</t>
  </si>
  <si>
    <t>"  vypadlé a degradované části budou vyspraveny, spáry přespárovány. Zděný pilíř po levé straně bude nově vyzděn. Povrchová úprava "</t>
  </si>
  <si>
    <t>" Kovaná plotová pole budou otrýskány a ručně dočištěny, vyspraveny poškozené a chybějící části. Povrchová úprava - nátěr - kovářská čerň. Výška kov</t>
  </si>
  <si>
    <t>" celková výška oplocení cca 2,2m. "</t>
  </si>
  <si>
    <t>" Ochrana stávajícího chodníku, očištění, zpětné zapravení po stavební úpravě oplocení. "</t>
  </si>
  <si>
    <t>311999206 SPC 311</t>
  </si>
  <si>
    <t>D+M Rekonstrukce stávajícího oplocení se zděným soklem a pilíři s novými kovanými plotovými poli v. 2,2m - Specifikace dle PD - B</t>
  </si>
  <si>
    <t>" Zděná soklová část a pilířky budou očištěny tlakovou vodou a otrýskány pískem " 29,00</t>
  </si>
  <si>
    <t xml:space="preserve">" vypadlé a degradované části budou vyspraveny a opatřeny novou omítkou s nátěrem světle šedé barvy (RAL 7047). " </t>
  </si>
  <si>
    <t>" Krycí desky budou nahrazeny novými betonovými, nosné sloupky plotových polí budou otrýskány a ručně dočištěny - nová povrchová úprava nátěrem v ko</t>
  </si>
  <si>
    <t>" Stávající plotová pole s pletivem budou odstraněna a nahrazena kovanými plotovými dílci s vertikálním členěním čtyřhranů a vodorovných pásovin, hl</t>
  </si>
  <si>
    <t>" Zjednodušené členění vycházející z členění kovaných plotových polí navazujícího oplocení (A)."</t>
  </si>
  <si>
    <t>" Dodávka včetně kotevních prvků. Z jedné strany pole kotveno do zděného pilíře, z druhé strany na ocelový sloupek. Povrchová úprava - nátěr - kovář</t>
  </si>
  <si>
    <t>"  Včetně naložení, svislého a vodorovného přesunu suti, odvoz stavební suti.  Likvidace v souladu se zákonem č. 185/2001 Sb., o odpadech a souvisej</t>
  </si>
  <si>
    <t>" MŽP ČR č. 294/2005 Sb. o podmínkách ukládání odpadů na skládky a jejich využívání na povrchu terénu a změně vyhlášky č. 383/2001 Sb., o podrobnost</t>
  </si>
  <si>
    <t>" Likvidace dle technologie a místa určené zhotovitelem, včetně poplatků za uložení odpadu. "</t>
  </si>
  <si>
    <t>311999207 SPC 311</t>
  </si>
  <si>
    <t>D+M Rekonstrukce stávající zídky se schody s novým kovaným oplocením - kopie kovaného vzoru plotových polí typu A v. 2,2m - Specifikace dle PD - C</t>
  </si>
  <si>
    <t>Objekt31 - SO D.1.4.10.1.Oplocení-Dvůr II.</t>
  </si>
  <si>
    <t>311999301 SPC 311</t>
  </si>
  <si>
    <t>D+M Výměna vstupní otevíravé jednokřídlové branky včetně přístupového systému 1150x1600mm - Specifikace dle PD - 4</t>
  </si>
  <si>
    <t>" Kovaná konstrukce, která bude vzhledově i výškově navazovat na nové kované oplocení (typu B), s vertikálním členěním čtyřhranů a vodorovných pásov</t>
  </si>
  <si>
    <t>" provedení hladké a nezdobné. Kování klika/klika, zámek elektromechanický, cylindrická vložka, plný štítek. Povrchová úprava - nátěr - kovářská čer</t>
  </si>
  <si>
    <t>" Repase stávajících sloupků - odstranění stávajícího nátěru, přebroušení, výměna "</t>
  </si>
  <si>
    <t>" oprava jednotlivých prvků, očištění konstrukce, nový antikorózní nátěr, finální nátěr v barvě dle investora, přesun hmot. "</t>
  </si>
  <si>
    <t>" Včetně elektrického přístupového systému, kartový systém, domácího telefonu, samozavírače. "</t>
  </si>
  <si>
    <t>311999302 SPC 311</t>
  </si>
  <si>
    <t>D+M Výměna vjezdové otevíravé dvoukřídlové brány včetně přístupového systému 3700x1600mm - Specifikace dle PD - 5</t>
  </si>
  <si>
    <t>" provedení hladké a nezdobné. Povrchová úprava - nátěr - kovářská čerň. "</t>
  </si>
  <si>
    <t>" Včetně elektrického přístupového systému - ovládání tlačítkem z vrátnice, kartový systém, pohon na obou křídlech, bezpotenciálový kontakt "</t>
  </si>
  <si>
    <t>" automat při požárním výjezdu, automatické zavírání, bezpečnostní optosenzory, signální LED lampa, monitoring stavu vrat apod. "</t>
  </si>
  <si>
    <t>311999303 SPC 311</t>
  </si>
  <si>
    <t>" Zděná soklová část a pilířky budou očištěny tlakovou vodou a otrýskány pískem, vypadlé a degradované části budou vyspraveny " 9,00</t>
  </si>
  <si>
    <t>" a opatřeny novou omítkou s nátěrem světle šedé barvy (RAL 7047). "</t>
  </si>
  <si>
    <t>Objekt32 - SO D.2.1.Technol.výdeje jídel</t>
  </si>
  <si>
    <t>D1 - Název</t>
  </si>
  <si>
    <t xml:space="preserve">    D2 - Výdej jídel</t>
  </si>
  <si>
    <t xml:space="preserve">    D3 - Mytí nádobí a termoportů</t>
  </si>
  <si>
    <t xml:space="preserve">    D4 - Sklad</t>
  </si>
  <si>
    <t xml:space="preserve">    D5 - </t>
  </si>
  <si>
    <t>Název</t>
  </si>
  <si>
    <t>Výdej jídel</t>
  </si>
  <si>
    <t>Pol36</t>
  </si>
  <si>
    <t>stůl výdejní neutrální s policí otevřený je tuhé samonosné celonerezové konstrukce, nohy stolu jsou opatřeny seřiditelnými patkami, vrchní nerezová pracovní deska bez zadního lemu tl 40mm, v pracovní desce průchodka pro napojení postmixu, 1200x700x900</t>
  </si>
  <si>
    <t>Pol37</t>
  </si>
  <si>
    <t>celonerezový post-mix na výrobu čtyř druhů různých nápojů, stáčení chlazené vody a sodové vody, ovládání probíhá skleněným dotykovým panelem s displejem, elektronicky nastavitelné poměry sirupů, velikosti dávek, možnost sledovat množství vydaných nápojů a</t>
  </si>
  <si>
    <t>Pol38</t>
  </si>
  <si>
    <t>automatický výrobník filtrované (překapávané) kávy a čaje v celonerezovém dvouplášťovém izolovaném provedení o obsahu 13,5l, s vnitřním vyjímatelným permamentním jemným filtrem (není třeba vyměňovat jako papírové filtry). Po ukončení výroby se výrobník au</t>
  </si>
  <si>
    <t>Pol39</t>
  </si>
  <si>
    <t>automatický varný a udržovací termos v celonerezovém dvouplášťovém izolovaném provedení o obsahu 19l. Automatický systém výroby horké vody nebo udržení připravených nápojů na požadované teplotě. Výdej horké vody je přes výpustný kohout a množství nápoje v</t>
  </si>
  <si>
    <t>Pol40</t>
  </si>
  <si>
    <t>stůl výdejní s chalzenou ventilovanou samoobslužnou čtyřpatrovou vitrínou s vyklápěcími dvířky, stůl je tuhé, samonosné celonerezové konstrukce, nohy stolu jsou opatřeny seřiditelnými patkami, chladící ventilovaná vitrína slouží k dočasnému uložení a výde</t>
  </si>
  <si>
    <t>Pol41</t>
  </si>
  <si>
    <t>stůl výdejní neutrální s policí otevřený je tuhé samonosné celonerezové konstrukce, nohy stolu jsou opatřeny seřiditelnými patkami, vrchní nerezová pracovní deska bez zadního lemu tl 40mm, otvory pro zapuštění kotlíků na polévku, 1800x700x900</t>
  </si>
  <si>
    <t>Pol42</t>
  </si>
  <si>
    <t>kotlík elektrický k zapuštění do pracovní desky, nepřímý ohřev, digitální nastavení teploty udržovaného jídla, nastavení času udržování, nerezová nádoba na udržované jídlo, nerezové sklopné víko s otvorem pro naběračku 340x380, 230V/1,1kW</t>
  </si>
  <si>
    <t>Pol43</t>
  </si>
  <si>
    <t>teplá výdejní vana dělená na 3GN 1/1 200, teplá výdejní vana je tuhé samonosné celonerezové svařované konstrukce skříně, nohy stolu jsou opatřeny seřiditelnými patkami, spodní část tvoří police, v pracovní desce stolu je vevařená vyhřívaná vana s dvojitým</t>
  </si>
  <si>
    <t>Pol44</t>
  </si>
  <si>
    <t>zákryt hygienický jednopatrový samoobslužný s osvětlením nad teplou výdejní vanou, hygienický zákryt tvoří stojny z nerezových jaklů pevně uchycených do pracovní desky stolu, mezi stojnami jsou pomocí držáků uchyceny zákryty ze skla, mezi skly je umístěna</t>
  </si>
  <si>
    <t>Pol45</t>
  </si>
  <si>
    <t>GN 4x 1/2 200 + 4x víko s výřezem na naběračku, 6x 1/3 200 + víko s výřezem na naběračku, 4x 1/4 200 + víko s výřezem na naběračku</t>
  </si>
  <si>
    <t>Pol46</t>
  </si>
  <si>
    <t>stůl výdejní neutrální s policemi otevřený je tuhé samonosné celonerezové konstrukce, nohy stolu jsou opatřeny seřiditelnými patkami, vrchní nerezová pracovní deska bez zadního lemu tl 40mm, 1350x700x900</t>
  </si>
  <si>
    <t>Pol47</t>
  </si>
  <si>
    <t>dráha na tácy plná je celonerezové tuhé konstrukce z plechu, s prolisovanými odlehčovacími dráhami, je pevně spojena s příčnými konzolemi, které se připevňují pomocí šroubů na čelní stěnu výdejní linky, plné provedení výrazně usnadňuje čištění, začátek po</t>
  </si>
  <si>
    <t>Pol48</t>
  </si>
  <si>
    <t>celonerezový pracovní stůl s vevařeným lisovaným dřezem a policemi, otvor pro baterii, pod dřezem prostor pro umístění koše, průchodka pro kabely u pokladny, průchodka u hot dogu, 1850x550x900</t>
  </si>
  <si>
    <t>Pol49</t>
  </si>
  <si>
    <t>baterie stolní profi s pákovým ovládáním a otočným ramínkem, model je v robustní nerezovém provedení</t>
  </si>
  <si>
    <t>Pol50</t>
  </si>
  <si>
    <t>celonerezový hot dog třítrnný s ohřívací nádobou na párky, samostatné ovládání trnů a nádoby, regulace teploty 50 až 90°C, skleněná nádoba na ohřev párků s košíkem na párky, 480x300x350, 230V/1,1kW</t>
  </si>
  <si>
    <t>Pol51</t>
  </si>
  <si>
    <t>pojízdný výdejní vozík na talíře jednotubusový s ohřevem, je opatřen pro snadnou manipulaci čtyřmi kolečky, ze kterých jsou dvě vybaveny aretační brzdou, možnost seřídi vodící lišty podle průměru talíře a misek, výška výdeje talířů se nastavuje v závislos</t>
  </si>
  <si>
    <t>Pol52</t>
  </si>
  <si>
    <t>pojízdný teplý výdejní vozík na 2GN 1/1, postaven na sařovaném podnoží z uzavřených profilů 30x30, ve spodní části je vyztužen policí pevně spojenou s nohami, pro sandnou manipulaci je postaven na  4 kolečkách o Ø 125mm, s šedou pryžovou obručí, ze kterýc</t>
  </si>
  <si>
    <t>Pol53</t>
  </si>
  <si>
    <t>celonerezový pracovní stůl s policí a dvěma zásuvkami pod pracovní deskou stolu, prostor pro chlazený stůl, 2300x950x900</t>
  </si>
  <si>
    <t>Pol54</t>
  </si>
  <si>
    <t>celonerezová police dvoupatrová na jaklové konstrukci uchycená do podlahy a k pracovnímu stolu, spodní police široká 500, horní 350, 2300x500/350x1700</t>
  </si>
  <si>
    <t>Pol55</t>
  </si>
  <si>
    <t>chlazený pracovní stůl se 4 zásuvkami GN 1/1 150, v celonerezovém provedení, elektronický termostat, vnitřní ventilátor, automatické odmrazování, izolace stěn 60mm, pracovní teplota  0°C až  + 10°C, ventilované chlazení, chladivo R134a, výparník s hliníko</t>
  </si>
  <si>
    <t>Pol56</t>
  </si>
  <si>
    <t>teplý udržovací vozík v celonerezovém dvouplášťovém provedení na 15GN 1/1 65, systém ventilovaného ohřevu s cirkulací je bezpečně umístěn ve spodní vyjímatelné zásuvce s vaičkou na vodu pro mechanické přivlhčení komoy, jednoduché ovládání s přehledným dis</t>
  </si>
  <si>
    <t>Pol57</t>
  </si>
  <si>
    <t>bílá profi chladící skříň s prosklenými dveřmi o objemu 379l, 2x prosklené dveře, ventilované chlazení, digitální termostat,  automatické odtávání, 6x roštové police, chaldivo R 600a, rozsah teplot +1°C až +10°C, LED osvětlení, 600x600x2000, 230V/0,6kW</t>
  </si>
  <si>
    <t>Pol58</t>
  </si>
  <si>
    <t>profi chladící skříň bílá o objemu 340l/265, plné dveře, ventilované chlazení, termostat, digitální termostat s teploměrem na čelním panelu, automatické odtávání, 4 výškové roštově stavitelné police, zabudovaný zámek, chaldivo R 600a, snadno vyměnitelné t</t>
  </si>
  <si>
    <t>Pol59</t>
  </si>
  <si>
    <t>celonerezový pracovní stůl s vevařeným lisovaným dřezem a policeí, 1x zásuvka pod pracovní deskou stolu, otvor pro baterii, 2350x700x850</t>
  </si>
  <si>
    <t>Pol60</t>
  </si>
  <si>
    <t>celonerezová výlevka kombinovaná s umyvadlem, mechanická bterie pro 2 vody s otočným raménkem pro výlevku i umyvadlo, odnímatelný nerezový rošt, 500x700x900</t>
  </si>
  <si>
    <t>Pol61</t>
  </si>
  <si>
    <t>stolní kuchyňská váha cejchuschopná voděodolná, váživost 4kg nebo 8kg, provoz na kumulátor nebo adaptér do sítě, nerezová miska 230x190, velký podsvícený LCD displej, tárování-nulování-limitní navažování, 260x290x140, 230V/0,01kW</t>
  </si>
  <si>
    <t>Pol62</t>
  </si>
  <si>
    <t>el. konvektomat 7 GN 1/1Horký vzduch 30 – 300 °C, Kombinovaný režim 30 – 300 °C, Vaření v páře 30 – 130 °C, Bio vaření 30 – 98 °C, Vaření/pečení přes noc – šetří čas i peníze, Časování zásuvů – možnost nastavit různý čas pro každý zásuv, AHC (Active Humid</t>
  </si>
  <si>
    <t>Pol63</t>
  </si>
  <si>
    <t>speciélní podstavec s trny pro bezpečné usazení konvektomatu, vsuny pro GN</t>
  </si>
  <si>
    <t>Pol64</t>
  </si>
  <si>
    <t>změkčovač s filtrem na vodu instalovaný pro konvektomat s kapacitou 7.900l, systém představuje  komplexní filtrační bezúdržbový systém, filtr z vody odstraňuje mechanické nečistoty do velikosti 10µm, nežádoucí zápachy a příchutě (např. chlor), zejména vša</t>
  </si>
  <si>
    <t>Pol65</t>
  </si>
  <si>
    <t>sada GN ke konvektomatu</t>
  </si>
  <si>
    <t>Pol66</t>
  </si>
  <si>
    <t>digestoř nástěnná nad varnou kinku s řadou tukových nerezových filtrů z tahokovu pro dlouhou životnost, záchytný kanálek dookola celé digestoře, perforované spodní uchycení filtrů pro odvod kondenzátu, výpustný ventil pro zachycení kondenzátu a tuků, napo</t>
  </si>
  <si>
    <t>Mytí nádobí a termoportů</t>
  </si>
  <si>
    <t>Pol67</t>
  </si>
  <si>
    <t>vozík plošinový pro přepravu termoportů se 4 kolečky s gumovou obručkou 2 z tohu s brzdou, 1000x500x850</t>
  </si>
  <si>
    <t>Pol68</t>
  </si>
  <si>
    <t>celonerezový podstavec pod termoporty, 1330x700x500</t>
  </si>
  <si>
    <t>Pol69</t>
  </si>
  <si>
    <t>celonerezový mycí stůl s vevařeným lisovaným dřezem 800x500x320, 2000x700x850</t>
  </si>
  <si>
    <t>Pol70</t>
  </si>
  <si>
    <t>tlaková předmývací sprcha se směšovací baterií s kohoutky pro teplou a studenou vodu, napouštěcí raménko ze sprchy, tlaková sprcha star, tlaková hadice s vyvažovací pružinou, úchyt na zeď a háček na sprchu, zabudovaná v mycím stole</t>
  </si>
  <si>
    <t>Pol71</t>
  </si>
  <si>
    <t>výstupní stůl k myčce nádobí s prolisem na vedení košů, roštová police, 700x700x900</t>
  </si>
  <si>
    <t>Pol72</t>
  </si>
  <si>
    <t>dvouplášťová průchozí myčka nádobí poklopová, celonerezové provední, dávkovač mycího i oplachovacího prostředku řízený časově, filtr na hrubou nečistotu, filtr na mycím čerpadle, mycí čerpadla - horní a spodní mycí ramena, regulovatelný termostat boileru,</t>
  </si>
  <si>
    <t>Pol73</t>
  </si>
  <si>
    <t>změkčovač s filtrem na vodu instalovaný pro myčku s kapacitou 12.000l, systém představuje  komplexní filtrační bezúdržbový systém, filtr z vody odstraňuje mechanické nečistoty do velikosti 10µm, nežádoucí zápachy a příchutě (např. chlor), zejména však zař</t>
  </si>
  <si>
    <t>Pol74</t>
  </si>
  <si>
    <t>vstupní stůl k myčce nádobí s prolisem na vedení košů a vevařeným lisovaným dřezem 600x450, roštová police, 1400x700x900</t>
  </si>
  <si>
    <t>Pol75</t>
  </si>
  <si>
    <t>nádoba z vysoce odolného plastu na odpad 90l, 280x510x762</t>
  </si>
  <si>
    <t>Pol76</t>
  </si>
  <si>
    <t>celonerezový regál na nádobí s 5 policemi</t>
  </si>
  <si>
    <t>Pol77</t>
  </si>
  <si>
    <t>vozík na sběr použitého nádobí se vsuny na tácy - podle šířky jídelních podnosů, 1100x600x1800</t>
  </si>
  <si>
    <t>Sklad</t>
  </si>
  <si>
    <t>Pol78</t>
  </si>
  <si>
    <t>profi chladící skříň bílá o objemu 570/476l, plné dveře, ventilované chlazení, termostat, digitální termostat s teploměrem na čelním panelu, automatické odtávání, 4 výškové roštově stavitelné police, zabudovaný zámek, chaldivo R600a, snadno vyměnitelné tě</t>
  </si>
  <si>
    <t>Pol79</t>
  </si>
  <si>
    <t>bílá profi mrazící skříň o objemu 570l/469, s plnými dveřmi, statické chlazení, termostat, digitální termostat s teploměrem na čelním panelu, manuální odtávání, 6 pevných výparníkových polic, zabudovaný zámek, chaldivo R600a, snadno vyměnitelné těsnění, r</t>
  </si>
  <si>
    <t>Pol80</t>
  </si>
  <si>
    <t>skladový regál, povrchová úprava komaxit, 5 polic, bílá laminovaá dřevotřísková police s nosností 250kg, 900x500x1800</t>
  </si>
  <si>
    <t>Objekt33 - SO ZPaK mimo areál-Dvůr I.</t>
  </si>
  <si>
    <t>113106121 221</t>
  </si>
  <si>
    <t>Rozebrání dlažeb z betonových nebo kamenných dlaždic komunikací pro pěší ručně</t>
  </si>
  <si>
    <t>" Rozebrání kamenné dlažby mimo areál pro zpětné použití " 104,75</t>
  </si>
  <si>
    <t>" Rozebrání zatravňovací dlažby " 9,6+21,45</t>
  </si>
  <si>
    <t>" Rozebrání dlažby v areálu " 8,55+2,1</t>
  </si>
  <si>
    <t>113106123 221</t>
  </si>
  <si>
    <t>Rozebrání dlažeb ze zámkových dlaždic komunikací pro pěší ručně</t>
  </si>
  <si>
    <t>" Odstranění zámkové dlažby kolem objektu " 147,4+36,5+4,0+9,2+37,25+2,5+112,05+11,35</t>
  </si>
  <si>
    <t>113106151 221</t>
  </si>
  <si>
    <t>Rozebrání dlažeb vozovek z velkých kostek s ložem z kameniva ručně</t>
  </si>
  <si>
    <t>" Rozebrání kostek z vjezdu určeného pro předláždění. " 27,8</t>
  </si>
  <si>
    <t>113106901 SPC 221</t>
  </si>
  <si>
    <t>Odstrannění travin ze spar dlažby mimo areál určené pro zpětné použití vč. jejich likvidace - Specifikace dle PD</t>
  </si>
  <si>
    <t>" Odstranění travin ze spar kamenných dlažeb určených pro zpětné použití " 104,75</t>
  </si>
  <si>
    <t>" V ceně veškeré nutné práce související s odstranění travin / zeleně ze spar vč. jejich likvidace. "</t>
  </si>
  <si>
    <t>" - Včetně naložení, svislého a vodorovného přesun bioodpadu (dřevin, travin, křovin), odvoz biodpadu. Likvidace v souladu se zákonem č. 185/2001 Sb</t>
  </si>
  <si>
    <t>" MŽP ČR č. 294/2005 Sb. o podmínkách ukládání odpadů na skládky a jejich využívání na povrchu terénu a změně vyhlášky š. 383/2001 Sb., o podrobnost</t>
  </si>
  <si>
    <t>"  Likvidace dle technologie a místa určené zhotovitelem "</t>
  </si>
  <si>
    <t>"  včetně poplatků za uložení biologického odpadu. "</t>
  </si>
  <si>
    <t>" POZN: Plocha vztažena na plochu dlažby vč. spar, nikoli pouze na plochu spar. "</t>
  </si>
  <si>
    <t>113107112 221</t>
  </si>
  <si>
    <t>Odstranění podkladu z kameniva těženého tl 200 mm ručně</t>
  </si>
  <si>
    <t>" Odstrannění plochy ručně "</t>
  </si>
  <si>
    <t>" Odstranění kačírku " 1,9</t>
  </si>
  <si>
    <t>113107122 221</t>
  </si>
  <si>
    <t>Odstranění podkladu z kameniva drceného tl 200 mm ručně</t>
  </si>
  <si>
    <t>" Odstrannění plochy kameniva pod zpevněnými plochami ručně. "</t>
  </si>
  <si>
    <t>" Odstranění podkladu pod dlažbou mimo areál pro zpětné použití " 104,75</t>
  </si>
  <si>
    <t>" Odstranění podkladu pod zatravňovací dlažbou v areálu " 9,6+21,45</t>
  </si>
  <si>
    <t>" Odstranění podkladu pod dlažbou v areálu " 8,55+2,1</t>
  </si>
  <si>
    <t>" Odstranění podkladu pod zámkovou dlažbou " 147,4+36,5+4,0+9,2+37,25+2,5+112,05+11,35</t>
  </si>
  <si>
    <t>" Odstranění podkladu pod žluvoými kostami vjezdu " 27,8</t>
  </si>
  <si>
    <t>" Případné odstranění štěrku v zatravňovacích dlažbách " (9,6+21,45)</t>
  </si>
  <si>
    <t>113107123 221</t>
  </si>
  <si>
    <t>Odstranění podkladu z kameniva drceného tl 300 mm ručně</t>
  </si>
  <si>
    <t>" Odstrannění podkladů asfaltové plochy ručně "</t>
  </si>
  <si>
    <t>" Odstranění podkladu pod asfaltovou komunikací  v areálu " 18,4</t>
  </si>
  <si>
    <t>" Odstranění podkladu pod asfaltovou komunikací  mimo areál - chodník " 295,4</t>
  </si>
  <si>
    <t>" Odstranění podkladu betonových ploch ručně "</t>
  </si>
  <si>
    <t>" Odstranění podkladu  pod betonem " 3,6+0,45+4,9+0,35+24,9+2,4+2,45+8,0+29,45+17,9+0,65+82,4</t>
  </si>
  <si>
    <t>113107143 221</t>
  </si>
  <si>
    <t>Odstranění podkladu živičného tl 150 mm ručně</t>
  </si>
  <si>
    <t>" Odstranění živičné vrstvy asfaltové komunikace ručně "</t>
  </si>
  <si>
    <t>" Odstranění asfaltu v areálu " 18,4</t>
  </si>
  <si>
    <t>" Odstranění asfaltu mimo areál - chodník " 295,4</t>
  </si>
  <si>
    <t>113107137 221</t>
  </si>
  <si>
    <t>Odstranění podkladu z betonu vyztuženého sítěmi tl 300 mm ručně</t>
  </si>
  <si>
    <t>" Odstranění betonových ploch - vrchní vrstvy - ručně "</t>
  </si>
  <si>
    <t>" Odstranění betonové vrstvy " 3,6+0,45+4,9+0,35+24,9+2,4+2,45+8,0+29,45+17,9+0,65+82,4</t>
  </si>
  <si>
    <t>113201112 221</t>
  </si>
  <si>
    <t>Vytrhání obrub silničních ležatých</t>
  </si>
  <si>
    <t>" Vytrhání žulových ležatých obrub u schodiště pro očištění " 9,2</t>
  </si>
  <si>
    <t>" V ceně také vybourání lože. "</t>
  </si>
  <si>
    <t>113202111 221</t>
  </si>
  <si>
    <t>Vytrhání obrub krajníků obrubníků stojatých</t>
  </si>
  <si>
    <t>" Vytrhání stojatých obrub - chodníkových / silničních " 0,85+0,85+0,85</t>
  </si>
  <si>
    <t>113203111 221</t>
  </si>
  <si>
    <t>Vytrhání obrub z dlažebních kostek</t>
  </si>
  <si>
    <t>" Vytrhání žulových dlažebních kostek " 1,8</t>
  </si>
  <si>
    <t>113204111 221</t>
  </si>
  <si>
    <t>Vytrhání obrub záhonových</t>
  </si>
  <si>
    <t>" Vytrhání obrub záhonových " (43,6+19,0+11,0+17,0+40,9+3,5+3,5+16,6+6,4+15,8+14,7+7,8+16,9+9,9+19,3+6,9+7,0+6,5)+(8,3)</t>
  </si>
  <si>
    <t>D+M + DMTŽ Ochrana / zajištění stávajících šachet při provádění a bourání zpevněných ploch  - Specifikace dle PD</t>
  </si>
  <si>
    <t>" Ochrana / zajištění stávajících šachet, podzemních hydrantů, vpustí, atd. při provádění a bourání zpevněných ploch. " 1,00</t>
  </si>
  <si>
    <t>" V ceně veškeré nutné příslušenství související s ochranou a zajištěním stávajících šachet, vpustí "</t>
  </si>
  <si>
    <t>" podzemních hydrantů a dalších věcí související s provedením a bouráním zpevněných ploch vč. pozdějšího odstranění.  V ceně také přesun hmot. "</t>
  </si>
  <si>
    <t>119999902 SPC 001</t>
  </si>
  <si>
    <t>D+M Výšková úprava poklopů, mříží - Specifikace dle PD</t>
  </si>
  <si>
    <t>" Výšková úprava snížením / zvýšením mříží, poklopů, krycích hrnců, šoupat, hydrantů při rekonstrukci komunikace apod. " 1,00</t>
  </si>
  <si>
    <t>" V ceně veškeré práce související s výškovou úpravou vč. případného odstranění stávajícího poklopu a nahrazení novým. V ceně také přesun hmot a sut</t>
  </si>
  <si>
    <t>" - Likvidace v souladu se zákonem č. 185/2001 Sb., o odpadech a související vyhláškou "</t>
  </si>
  <si>
    <t>" Likvidace dle technologie a místa určené zhotovitelem, včetně poplatků za uložení sypaniny / výkopku / navážky. "</t>
  </si>
  <si>
    <t>119999903 SPC 001</t>
  </si>
  <si>
    <t>D+M Zajištění ochrany stávajících svodů / dočasné demontáže a zpětné montáže a ostatních prvků na fasádach objektů - Specifikace dle PD</t>
  </si>
  <si>
    <t>119999904 SPC 001</t>
  </si>
  <si>
    <t>D+M Zajištění ochrany / oprava stávajícícho poutače - Specifikace dle PD</t>
  </si>
  <si>
    <t>" Ochrana / zajištění / oprava stávajícího reklamního poutače v místě odstraňované dlažby " 1,00</t>
  </si>
  <si>
    <t>" V ceně veškeré práce a materiál související s ochranou, opravou, zajištěním stávajícího reklamního poutače vč. případného pozdějšího odstranění. V</t>
  </si>
  <si>
    <t>" terénu a změně vyhlášky š. 383/2001 Sb., o podrobnostech nakládání s odpady. Likvidace dle technologie a místa určené zhotovitelem, včetně poplatk</t>
  </si>
  <si>
    <t>119999905 SPC 001</t>
  </si>
  <si>
    <t>D+M Ochrana / zajištění stávajících sloupů VO - Specifikace dle PD</t>
  </si>
  <si>
    <t>" Ochrana / zajištění stávajících sloupů VO "  4,00</t>
  </si>
  <si>
    <t>" V ceně veškeré práce a materiál související s ochranou, opravou, zajištěním stávajících sloupů VO vč. případného pozdějšího odstranění. V ceně tak</t>
  </si>
  <si>
    <t>122211101 001</t>
  </si>
  <si>
    <t>Odkopávky a prokopávky v hornině třídy těžitelnosti I, skupiny 3 ručně</t>
  </si>
  <si>
    <t>122251104 001</t>
  </si>
  <si>
    <t>Odkopávky a prokopávky nezapažené v hornině třídy těžitelnosti I, skupiny 3 objem do 500 m3 strojně</t>
  </si>
  <si>
    <t>" Odkopávky pro zpevněné plochy - uvažováno - 65 % strojně z celkové kubatury. "</t>
  </si>
  <si>
    <t>" Odkopávka pro zpevněné plochy - vegetační dlažba " ((94,4)*0,37)*0,65</t>
  </si>
  <si>
    <t>" Odkopávka pro zpevněné plochy - komunikace pro BUS " ((148,8)*0,47)*0,65</t>
  </si>
  <si>
    <t>" Odkopávka pro zpevněné plochy - zámková dlažba tl. 80 mm  " ((213,0+32,0)*0,37)*0,65</t>
  </si>
  <si>
    <t>" Odkopávka pro zpevněné plochy - okapový chodník  " ((89,8)*0,23)*0,65</t>
  </si>
  <si>
    <t>" Odkopávka pro zpevněné plochy - mimoareálová velkoformátová dlažba " ((104,75)*0,24)*0,65</t>
  </si>
  <si>
    <t>" Odkopávka pro zpevněné plochy - asfaltový chodník " ((295,4)*0,25)*0,65</t>
  </si>
  <si>
    <t>" Odkopávka pro zpevněné plochy - chodník s krytem z kartáčovaného betonu " ((33,8)*0,27)*0,65</t>
  </si>
  <si>
    <t>" Odkopávka pro zpevněné plochy - předláždění z vjezdu ze žulových kostek " ((27,8)*0,49)*0,65</t>
  </si>
  <si>
    <t>" Odkopávka pro zpevněné plochy - sanace pláně " ((94,4+148,8+213,0+104,75+295,4+33,8+27,8)*0,3)*0,65</t>
  </si>
  <si>
    <t>129001101 001</t>
  </si>
  <si>
    <t>Příplatek za ztížení odkopávky nebo prokopávky v blízkosti inženýrských sítí</t>
  </si>
  <si>
    <t>" Příplatek 5 % " (214,65+398,64)*0,05</t>
  </si>
  <si>
    <t>" Zhutnění podloží před realizací zpevněných ploch - vegetační dlažba " (94,4)</t>
  </si>
  <si>
    <t>" Zhutnění podloží před realizací zpevněných ploch - komunikace pro BUS " (148,8)</t>
  </si>
  <si>
    <t>" Zhutnění podloží před realizací zpevněných ploch - zámková dlažba tl. 80 mm  " (213,0+32,0)</t>
  </si>
  <si>
    <t>" Zhutnění podloží před realizací zpevněných ploch - okapový chodník  " (89,8)</t>
  </si>
  <si>
    <t>" Zhutnění podloží před realizací zpevněných ploch - mimoareálová velkoformátová dlažba " (104,75)</t>
  </si>
  <si>
    <t>" Zhutnění podloží před realizací zpevněných ploch - asfaltový chodník " (295,4)</t>
  </si>
  <si>
    <t>" Zhutnění podloží před realizací zpevněných ploch - chodník s krytem z kartáčovaného betonu " (33,8)</t>
  </si>
  <si>
    <t>" Zhutnění podloží před realizací zpevněných ploch - předláždění z vjezdu ze žulových kostek " (27,8)</t>
  </si>
  <si>
    <t>181411901 SPC 231</t>
  </si>
  <si>
    <t>D+M Práce související s odstranění ornice a zeminy, zpětným osazením a vysetím trávníku na ulici v travním ostrůvku v komunikaci  - Specifikace dle PD</t>
  </si>
  <si>
    <t>" Práce související s úpravou zeleně v ostrůvku v komunikaci " 0,5</t>
  </si>
  <si>
    <t>" V ceně sejmutí drnu, uložení na dočasnou skládku, a zpětné provedení, nový výsev vč. dodání osiva, provedení výsevu, zalití, hnojení, a obdělání p</t>
  </si>
  <si>
    <t>" hrabáním, vláčením, válením, shrabáním, chemické odplevelení a další práce související s odstraněním a obnovou trávníku. V ceně také nutné zapísko</t>
  </si>
  <si>
    <t>181411902 SPC 231</t>
  </si>
  <si>
    <t>D+M Práce související s úpravou povrchu ve vnitřním atriu - nové schody do m. KL 144 - Specifikace dle PD</t>
  </si>
  <si>
    <t>" Práce související s úpravou plochy ve vnitřním atriu. " 75,85</t>
  </si>
  <si>
    <t>" V ceně případné vyklizení, odstranění a vybourání zpevněných ploch vč. podkladních vrstev a přídavných prvků (krajníků, obrubníků, vybavení …) "</t>
  </si>
  <si>
    <t>" případná nová skladba dle původních / požadavků investora, vč. zhutnění, vyrovnání povrchu  a dalších přídavných prací "</t>
  </si>
  <si>
    <t>" V ceně veškerý přesun hmot, odvoz a likvidace suti, bioodpadu.  V ceně veškeré další práce související s provedením úpravy vnitřního atria. "</t>
  </si>
  <si>
    <t>181151321 231</t>
  </si>
  <si>
    <t>" Úprava ploch před realizací zpevněných ploch. " 94,4+148,8+245,0+89,8+104,75+295,4+33,8+27,8</t>
  </si>
  <si>
    <t>181999801 SPC 001</t>
  </si>
  <si>
    <t>596999101 SPC 221</t>
  </si>
  <si>
    <t>D+M Areálová zásobovací plocha - betonová vegetační dlažba - Specifikace dle PD</t>
  </si>
  <si>
    <t>596999102 SPC 221</t>
  </si>
  <si>
    <t>D+M Areálová komunikace pro BUS - betonová dlažba zámková - tl. 80 mm - Specifikace dle PD</t>
  </si>
  <si>
    <t>596999103 SPC 221</t>
  </si>
  <si>
    <t>D+M Areálová komunikace - betonová dlažba zámková - tl. 80 mm - Specifikace dle PD</t>
  </si>
  <si>
    <t>" V ceně : "</t>
  </si>
  <si>
    <t>" - Betonová zámková dlažba - tl. 80 mm - 269,5 m2 "</t>
  </si>
  <si>
    <t>" - Lože ze štěrkodrtě frakce 4-8 - tl. 40 mm - vč. štěrkodrtě pro vmetení do spar - 19,6 t "</t>
  </si>
  <si>
    <t>" - Podklad ze štěrkodrti ŠD-B frakce 0-32 mm - tl. 250 mm - 269,5 m2 "</t>
  </si>
  <si>
    <t>" Betonová dlažba zámková " 213,0+32,0</t>
  </si>
  <si>
    <t xml:space="preserve">" Cena skladby včetně ztratného a přehutnění hutnitelných vrstev " </t>
  </si>
  <si>
    <t>596999104 SPC 221</t>
  </si>
  <si>
    <t>D+M Okapový chodník - betonová dlažba tl. 50 mm - Specifikace dle PD</t>
  </si>
  <si>
    <t>" - Betonová dlažba 500×500×50 mm - tl. 50 mm - 98,8 m2 "</t>
  </si>
  <si>
    <t>" - Lože ze štěrkodrtě frakce 4-8 - tl. 30 mm - vč. štěrkodrtě pro vmetení do spar - 5,4 t "</t>
  </si>
  <si>
    <t>" - Podklad ze štěrkodrti ŠD-B frakce 0-32 mm - tl. 150 mm - 98,8 m2 "</t>
  </si>
  <si>
    <t>" - Černá separační zahradní tkaná geotextílie 90 g/m2 - 103,3 m2 "</t>
  </si>
  <si>
    <t>" Okapový chodník " 6,8+3,6+14,5+7,7+14,4+18,0+2,5+7,3+8,7+6,3</t>
  </si>
  <si>
    <t>596999105 SPC 221</t>
  </si>
  <si>
    <t>D+M Chodník mimo areál - velkoformátová dlažba tl. 60 mm - Specifikace dle PD</t>
  </si>
  <si>
    <t>" - Montáž očištěné betonové dlažby - 104,75 m2 "</t>
  </si>
  <si>
    <t>" - Betonová dlažba - rezerva - ± 10 % → 10,5 m2 "</t>
  </si>
  <si>
    <t>" - Lože ze štěrkodrtě frakce 4-8 - tl. 30 mm - vč. štěrkodrtě pro vmetení do spar - 6,3 t "</t>
  </si>
  <si>
    <t>" - Podklad ze štěrkodrti ŠD-B frakce 0-32 mm - tl. 150 mm - 115,25 m2 "</t>
  </si>
  <si>
    <t>" Chodník mimo areál z betonových velkoformátových dlaždic "  29,05+48,8+26,9</t>
  </si>
  <si>
    <t>596999106 SPC 221</t>
  </si>
  <si>
    <t>D+M Chodník mimo areál - živičný kryt - Specifikace dle PD</t>
  </si>
  <si>
    <t>" - Obrusná vrstva - asfaltový beton ACO 8 - tl. 40 mm - 324,95 m2 "</t>
  </si>
  <si>
    <t>" - Spojovací postřik PS-E - 0,70 kg/m2 - 324,95 m2 "</t>
  </si>
  <si>
    <t>" - Podklad z recyklátu frakce 0-32 mm - tl. 60 mm - 324,95 m2 "</t>
  </si>
  <si>
    <t>" - Podklad ze štěrkodrti ŠD-B frakce 0-32 mm - tl. 150 mm - 324,95 m2 "</t>
  </si>
  <si>
    <t>" Chodník mimo areál z živičného krytu " 295,4</t>
  </si>
  <si>
    <t>596999107 SPC 221</t>
  </si>
  <si>
    <t>D+M Areálový chodník s krytem z kartáčovaného betonu - Specifikace dle PD</t>
  </si>
  <si>
    <t>" - Kryt kartáčovaný cementobetonový - CB III vč. vytvoření kartáčovaného povrchu (hlazení a zakratáčování) - tl. 120 mm - 37,2 m2 "</t>
  </si>
  <si>
    <t>" - Postřik cementobetonového krytu ochrannou emulzí - 37,2 m2 "</t>
  </si>
  <si>
    <t>" - Mechanicky zpevněné zemina - tl. 150 mm - 37,2 m2 "</t>
  </si>
  <si>
    <t>" Kartáčovaný beton rampy a podesty " (33,8)</t>
  </si>
  <si>
    <t xml:space="preserve">" Cena skladby včetně ztratného " </t>
  </si>
  <si>
    <t>596999108 SPC 221</t>
  </si>
  <si>
    <t>D+M Konstrukce předlážděného vjezdu - dlažba ze žulových kostek tl. 100 mm - Specifikace dle PD</t>
  </si>
  <si>
    <t>" - Montáž očištěné dlažby ze žulových kostek tl. 100 mm - 27,8 m2 "</t>
  </si>
  <si>
    <t>" - Žulové kostky - rezerva - ± 10 % → 3,0 m2 "</t>
  </si>
  <si>
    <t>" - Lože ze štěrkodrtě frakce 4-8 - tl. 40 mm - vč. štěrkodrtě pro vmetení do spar - 6,3 t "</t>
  </si>
  <si>
    <t>" - Podklad ze štěrkodrti ŠD-A frakce 0-32 mm - tl. 150 mm - 30,6 m2 "</t>
  </si>
  <si>
    <t>" - Podklad ze štěrkodrti ŠD-B frakce 32-63 mm - tl. 200 mm - 30,6 m2 "</t>
  </si>
  <si>
    <t xml:space="preserve">" Předlážděný vjezd ze žulových kostek " 27,8  </t>
  </si>
  <si>
    <t>596999109 SPC 221</t>
  </si>
  <si>
    <t>D+M Zvýšení únosnosti podloží - sanace pláně - Specifikace dle PD</t>
  </si>
  <si>
    <t>" Sanace plochy - skladba:</t>
  </si>
  <si>
    <t>" - Štěrkodrť frakce 32-63 mm - tl. 300 mm - 1044,95 m2. "</t>
  </si>
  <si>
    <t>" - Separační geotextílie netkaná 400 g/m2 - 1092,45 m2. "</t>
  </si>
  <si>
    <t>" Sanace pláně - vegetační dlažba " (94,4)</t>
  </si>
  <si>
    <t>" Sanace pláně - komunikace pro BUS " (148,8)</t>
  </si>
  <si>
    <t>" Sanace pláně - zámková dlažba tl. 80 mm  " (213,0+32,0)</t>
  </si>
  <si>
    <t>" Sanace pláně - mimoareálová velkoformátová dlažba " (104,75)</t>
  </si>
  <si>
    <t>" Sanace pláně - asfaltový chodník " (295,40)</t>
  </si>
  <si>
    <t>" Sanace pláně - chodník s krytem z kartáčovaného betonu " (33,8)</t>
  </si>
  <si>
    <t>" Sanace pláně - konstrukce předlážděného vjezdu ze žulových kostek " (27,8)</t>
  </si>
  <si>
    <t>916111111 221</t>
  </si>
  <si>
    <t>Osazení obruby z velkých kostek bez boční opěry do lože z kameniva těženého</t>
  </si>
  <si>
    <t>" Zpětné osazení očištěných žulových kostek jako obrub " 1,8</t>
  </si>
  <si>
    <t>916131213 221</t>
  </si>
  <si>
    <t>Osazení silničního obrubníku betonového stojatého s boční opěrou do lože z betonu prostého třídy C 12/15</t>
  </si>
  <si>
    <t>" Osazení silničního obrubníku kolem komunikací " 19,7+22,25</t>
  </si>
  <si>
    <t>59217031 592</t>
  </si>
  <si>
    <t>obrubník betonový silniční 1000x150x250mm</t>
  </si>
  <si>
    <t>" Sliniční obrubník " (19,7+22,25)*1,05</t>
  </si>
  <si>
    <t>" V ceně a množství zahrnuty i speciální druhy - snížené, náběhové, obloukové, rohové, apod. "</t>
  </si>
  <si>
    <t>916241113 221</t>
  </si>
  <si>
    <t>Osazení obrubníku kamenného ležatého s boční opěrou do lože z betonu prostého třídy C 12/15</t>
  </si>
  <si>
    <t>" Osazení očištěného žulového obrubníku " 9,2</t>
  </si>
  <si>
    <t>58380099 SPC 583</t>
  </si>
  <si>
    <t>obrubník kamenný žulový</t>
  </si>
  <si>
    <t>" Rezerva obrubníku - druh a rozměr dle stávajících " 1,0</t>
  </si>
  <si>
    <t>916241213 221</t>
  </si>
  <si>
    <t>Osazení obrubníku kamenného stojatého s boční opěrou do lože z betonu prostého třídy C 12/15</t>
  </si>
  <si>
    <t>" Osazení nového žulového obrubníku v místě předláždění vjezdu " 8,3</t>
  </si>
  <si>
    <t>58380007 583</t>
  </si>
  <si>
    <t>obrubník kamenný žulový přímý 150x250mm</t>
  </si>
  <si>
    <t>" Kamenný žulový obrubník - 1000×150×250 mm " (8,3)*1,05</t>
  </si>
  <si>
    <t>" Záhonový obrubník " ((29,8+12,4+9,5+27,9+16,2+34,65+6,65+25,5+31,0+20,2+4,2+12,3+13,25+0,55+5,9+42,8+4,5+24,0+0,5+0,5+40,25+3,6)+(6,5+2,4))*1,05</t>
  </si>
  <si>
    <t>935112111 221</t>
  </si>
  <si>
    <t>Osazení příkopového žlabu do betonu tl 100 mm z betonových tvárnic š 500 mm</t>
  </si>
  <si>
    <t>" Osazení betonové žlabovky v ploše mezi zásobovací plochou a průjezdem do objektu. " (11,9+6,0)</t>
  </si>
  <si>
    <t>59227029 592</t>
  </si>
  <si>
    <t>žlabovka příkopová betonová 500x680x60mm</t>
  </si>
  <si>
    <t>" Žlabovka pro odvodnění " (11,9+6,0)*1,05</t>
  </si>
  <si>
    <t>966999901 SPC 221</t>
  </si>
  <si>
    <t>D+M Vyspravení / úprava / doplnění / případná sanace stávajícíopěrné zdi rampy u přístavby  - Specifikace dle PD</t>
  </si>
  <si>
    <t>" Vyspravení / úprava / doplnění stávajícíopěrné zdi u rampy " (15,6*2+0,35*2)*2,3+15,6*0,35</t>
  </si>
  <si>
    <t>" V ceně: očištění ploch, případné vyspravení případné odstranění posprejovaných částí, výsledná ochrana - např. sanační omítkou, hydrofobním nátěre</t>
  </si>
  <si>
    <t>"  apod., odstranění nesoudržných částí, doplnění betonu / zdiva, a další veškeré nutné práce a materiál související s provedením vyspravení stávají</t>
  </si>
  <si>
    <t>" V ceně také přesun hmot, odvoz a likvidace suti. "</t>
  </si>
  <si>
    <t>968999901 SPC 968</t>
  </si>
  <si>
    <t>DMTŽ + zpětná MTŽ Vstupní rampa - Specifikace dle PD</t>
  </si>
  <si>
    <t>" Dočasná demontáž, uskladnění, oprava, výměna a zpetná montáž rampy vč. plechu a zábradlí " 15,35</t>
  </si>
  <si>
    <t>" V ceně demontáž rampy, její uskladnění, doplnění chybějících prvků, výměna poškozených prvků, případné provedení nového nátěru a odstranění stávaj</t>
  </si>
  <si>
    <t>" POZN: Jedná se o půdorysnou plochu. "</t>
  </si>
  <si>
    <t>968999902 SPC 968</t>
  </si>
  <si>
    <t>D+M Úprava / repase / výměny stávajícího schodiště u vstupu - Specifikace dle PD</t>
  </si>
  <si>
    <t>" Provedení úpravy / repase / výměny stávajícího vstupního schodiště do KL 100 "</t>
  </si>
  <si>
    <t xml:space="preserve"> " Schodiště přímé - u rampy - z ul. Stehlíkova  - půdorysná plocha - stupnice " 6,55</t>
  </si>
  <si>
    <t>" Schodiště boční  - z ul. Klatovská tř.  - půdorysná plocha - stupnice " 10,65</t>
  </si>
  <si>
    <t>" V ceně případné vybroušení, vyčištění, vyleštění, výměna poškozených kusů, vytmelení a úprava méně poškozených částí, případná dodávka nových prvk</t>
  </si>
  <si>
    <t>968999903 SPC 968</t>
  </si>
  <si>
    <t>D+M Provedení úpravy venkovního schodiště / stupňů do m. KL 028 - Specifikace dle PD</t>
  </si>
  <si>
    <t>" Provedení úpravy stávajícího venkovního schodiště do KL 028 " 1,2</t>
  </si>
  <si>
    <t>971999901 SPC 971</t>
  </si>
  <si>
    <t>D+M Výškové napojení nové skladby na stávající zpevněné plochy - nových dlážděných ploch - Specifikace dle PD</t>
  </si>
  <si>
    <t>" Výškové napojení dlážděných ploch na stávající komunikaci " 52,9+4,05+3,0</t>
  </si>
  <si>
    <t xml:space="preserve">" V ceně:  - případné řezání krytu / dlažby;  - zarovnání styčných ploch;  - úprava čela krytu / napojení dlažby;  - předláždění stávající plochy;  </t>
  </si>
  <si>
    <t>971999902 SPC 971</t>
  </si>
  <si>
    <t>D+M Výškové napojení nové skladby na stávající zpevněné plochy - nových asfaltových a betonových ploch - Specifikace dle PD</t>
  </si>
  <si>
    <t>" Výškové napojení asfaltových ploch na stávající komunikaci " 146,35</t>
  </si>
  <si>
    <t>" V ceně:  - řezání asfaltového / betonového krytu;   - frézování;  - zarovnání styčných ploch;  - úprava čela betonového / asfaltového krytu;  - sp</t>
  </si>
  <si>
    <t>976085901 SPC 976</t>
  </si>
  <si>
    <t>Výměna stávajícího poklopu pro horkovod za poklop litinový - Specifikace dle PD</t>
  </si>
  <si>
    <t>" Výměna stávajícího poklopu pro horkovod za nový litinový  - rozměr 0,85×0,85 m. TŘ. D400. " 1</t>
  </si>
  <si>
    <t xml:space="preserve">" V ceně vybourání stávajícího poklopu, úprava šachty / konstrukce s umístěním poklopu, dodávka a osazení nového poklopu, zapravení v okolí a další </t>
  </si>
  <si>
    <t>" V ceně také přesn hmot, odvoz a likvidace suti, "</t>
  </si>
  <si>
    <t>976085901 SPC 976.1</t>
  </si>
  <si>
    <t>D+M Prefabrikovaný kanál pro stávající potrubí horkovodu vč. lože - Specifikace dle PD</t>
  </si>
  <si>
    <t>" Prefabriukovaný kanál pro ochranu stávajícího horkovodu v místě zásypů pod rampou vč. podkladního lože a zákrytových desek  " (6,0)</t>
  </si>
  <si>
    <t>" V ceně dodávka a montáž energokanálu vč. zákrytové desky stávající potrubí vč. veškerého příslušenství - utěsňovacího materiálu, případného obalen</t>
  </si>
  <si>
    <t>" zatmelení - a dalšních nutných prací a materiálu související s umístěním stávajícího potrubí horkovodu do energokanálu "</t>
  </si>
  <si>
    <t>" V ceně podkladní betonové lože tl. 100 mm s přesahem na každou stranu 150 mm. V ceně také přesun hmot a případný odvoz a likvidace suti. "</t>
  </si>
  <si>
    <t>979024443 221</t>
  </si>
  <si>
    <t>Očištění vybouraných obrubníků a krajníků silničních</t>
  </si>
  <si>
    <t>" Očištění vybouraného žulového obrubníku " 9,2</t>
  </si>
  <si>
    <t>979054441 221</t>
  </si>
  <si>
    <t>Očištění vybouraných z desek nebo dlaždic s původním spárováním z kameniva těženého</t>
  </si>
  <si>
    <t>" Očištění dlažby mimo areál pro zpětné položení " 104,75</t>
  </si>
  <si>
    <t>979071111 221</t>
  </si>
  <si>
    <t>Očištění dlažebních kostek velkých s původním spárováním kamenivem těženým</t>
  </si>
  <si>
    <t>" Očištění vybouraných dlažebních kostek jako obruby před zpětným osazením " (1,8)*0,15</t>
  </si>
  <si>
    <t>" Očištění vybouraných kostek z vjezdu určeného pro předláždění " 27,8</t>
  </si>
  <si>
    <t>997999901 SPC 997</t>
  </si>
  <si>
    <t>Náklady spojené s odvozem a uložením suti - lože pod komunikacemi</t>
  </si>
  <si>
    <t>997999902 SPC 997</t>
  </si>
  <si>
    <t>Náklady spojené s odvozem a uložením suti - asfalt a živice z komunikací</t>
  </si>
  <si>
    <t>997999903 SPC 997</t>
  </si>
  <si>
    <t>Náklady spojené s odvozem a uložením suti - obrubníky, dlažby, betonová vozovka</t>
  </si>
  <si>
    <t>998223011 221</t>
  </si>
  <si>
    <t>Přesun hmot pro pozemní komunikace s krytem dlážděným</t>
  </si>
  <si>
    <t>998225111 221</t>
  </si>
  <si>
    <t>Přesun hmot pro pozemní komunikace s krytem z kamene, monolitickým betonovým nebo živičným</t>
  </si>
  <si>
    <t>" Stavební práce a dodávky spojené s provedením funkčního celku HSV - výpomoce, doplňkové práce a dodávky,kompletace apod. " 30,00</t>
  </si>
  <si>
    <t>Objekt34 - SO ZPaK Dvůr-ul.Stehlíkova II.</t>
  </si>
  <si>
    <t>" Rozebrání betonové dlažby v areálu - předláždění - pro zpětné položení " 110,9</t>
  </si>
  <si>
    <t>" Rozebrání betonové dlažby v areálu " 3,75</t>
  </si>
  <si>
    <t>" Rozebrání zatravňovací dlažby " 63,15</t>
  </si>
  <si>
    <t>" Odstranění zámkové dlažby kolem objektu " 7,45+4,8</t>
  </si>
  <si>
    <t>" Odstranění podkladu pod betonovou dlažbou v areálu - předláždění - pro zpětné položení " 110,9</t>
  </si>
  <si>
    <t>" Odstranění podkladu pod betonovou dlažbou v areálu " 3,75</t>
  </si>
  <si>
    <t>" Odstranění podkladu pod zatravňovací dlažbou v areálu " 63,15</t>
  </si>
  <si>
    <t>" Odstranění podkladu pod zámkovou dlažbou " 7,45+4,8</t>
  </si>
  <si>
    <t>" Případné odstranění štěrku v zatravňovacích dlažbách + a v okolí rampy " (63,15)+(38,3+81,0)</t>
  </si>
  <si>
    <t>" Odstranění podkladu  pod betonem " 8,3+1,55+16,6+2,05+2,05</t>
  </si>
  <si>
    <t>" Odstranění betonové vrstvy " 8,3+1,55+16,6+2,05+2,05</t>
  </si>
  <si>
    <t>" Vytrhání stojatých obrub - chodníkových / silničních " 11,3</t>
  </si>
  <si>
    <t>" Vytrhání obrub záhonových " 12,9+14,15</t>
  </si>
  <si>
    <t>113204901 SPC 221</t>
  </si>
  <si>
    <t>Vybourání / odstranění stávajících betonových zábran - Specifikace dle PD</t>
  </si>
  <si>
    <t>" Vytrhání betonových zábran " 3</t>
  </si>
  <si>
    <t>" V ceně také případné vybourání lože, přesun suti. "</t>
  </si>
  <si>
    <t>"  změně vyhlášky č. 383/2001 Sb., o podrobnostech nakládání s odpady. Likvidace dle technologie a místa určené zhotovitelem, včetně poplatků za ulo</t>
  </si>
  <si>
    <t>D+M + DMTŽ Ochrana / zajištění stávajících šachet a veškerých dalších prvků při provádění a bourání zpevněných ploch  - Specifikace dle PD</t>
  </si>
  <si>
    <t xml:space="preserve">" V ceně veškeré nutné příslušenství související s ochranou a zajištěním stávajících šachet, vpustí, podzemních hydrantů a dalších věcí související </t>
  </si>
  <si>
    <t>D+M Provedení restaurování stávajících soch vč. podstavců - Specifikace dle PD</t>
  </si>
  <si>
    <t>" Provedení restaurování stávajících soch vč. podstavců. " 4</t>
  </si>
  <si>
    <t>" V ceně zohledněna případná šetrná demontáž soch, jejich odvezení, provedení restaurování "</t>
  </si>
  <si>
    <t>" vč. veškerých prací s restaurováním související, zpětná doprava, osazaní, případné jejich zajištění, ochrana, apod a další nuitné práce souvisejíc</t>
  </si>
  <si>
    <t>" Odkopávka pro zpevněné plochy - zámková dlažba tl. 80 mm  " ((269,0)*0,37)*0,65</t>
  </si>
  <si>
    <t>" Odkopávka pro zpevněné plochy - zámková dlažba tl. 60 mm  " ((70,7)*0,24)*0,65</t>
  </si>
  <si>
    <t>" Odkopávka pro zpevněné plochy - okapový chodník  " ((30,6)*0,23)*0,65</t>
  </si>
  <si>
    <t>" Odkopávka pro zpevněné plochy - areálový chodník pro předláždění " ((110,9)*0,24)*0,65</t>
  </si>
  <si>
    <t>" Odkopávka pro zpevněné plochy - sanace pláně " ((269,0+70,7+110,9)*0,3)*0,65</t>
  </si>
  <si>
    <t>" Příplatek 5 % " (99,87+185,47)*0,05</t>
  </si>
  <si>
    <t>" Hloubení rýh pro palisády " (7,0)*0,5*0,6</t>
  </si>
  <si>
    <t>" Příplatek - 5 % " (2,1)*0,05</t>
  </si>
  <si>
    <t>" Zhutnění podloží před realizací zpevněných ploch - zámková dlažba tl. 80 mm  " (269,0)</t>
  </si>
  <si>
    <t>" Zhutnění podloží před realizací zpevněných ploch - zámková dlažba tl. 60 mm  " (70,7)</t>
  </si>
  <si>
    <t>" Zhutnění podloží před realizací zpevněných ploch - okapový chodník  " (30,6)</t>
  </si>
  <si>
    <t>" Zhutnění podloží před realizací zpevněných ploch - areálový chodník pro předláždění " (110,9)</t>
  </si>
  <si>
    <t>" Zpětný zásyp vytěženou zeminou po osazení palisád " 2,1-(0,175*0,2*0,2)*40</t>
  </si>
  <si>
    <t>181111121 231</t>
  </si>
  <si>
    <t>" Úprava ploch před realizací zpevněných ploch. " 269,0+70,7+30,6+110,9</t>
  </si>
  <si>
    <t>" Odvoz zeminy z výkopových prací - odkopávky " (99,87+185,47)</t>
  </si>
  <si>
    <t>" Odvoz zeminy z výkopových prací - rýhy pro palisády " 2,1-1,82</t>
  </si>
  <si>
    <t>" - Nakládání výkopku z hornin třídy těžitelnosti I, skupiny 1 až 3 přes 100 m3 "</t>
  </si>
  <si>
    <t>" - Příplatek k vodorovnému přemístění výkopku/sypaniny z horniny třídy těžitelnosti I, skupiny 1 až 3 ZKD 1000 m přes 10000 m - uvažována skládka v</t>
  </si>
  <si>
    <t>" změně vyhlášky č. 383/2001 Sb., o podrobnostech nakládání s odpady. Likvidace dle technologie a místa určené zhotovitelem, včetně poplatků za ulož</t>
  </si>
  <si>
    <t>339921132 231</t>
  </si>
  <si>
    <t>Osazování betonových palisád do betonového základu v řadě výšky prvku přes 0,5 do 1 m</t>
  </si>
  <si>
    <t>" Osazení betonové palisády 175×200×600 mm " (2,5+1,5+3,0)</t>
  </si>
  <si>
    <t>59228423 592</t>
  </si>
  <si>
    <t>palisáda betonová tyčová půlkulatá barevná 175x200x600mm</t>
  </si>
  <si>
    <t>" Betonová palisáda okolo chodníku " (7,0/0,175)*1,05</t>
  </si>
  <si>
    <t>" - Betonová zámková dlažba - tl. 80 mm - 295,9 m2 "</t>
  </si>
  <si>
    <t>" - Lože ze štěrkodrtě frakce 4-8 - tl. 40 mm - vč. štěrkodrtě pro vmetení do spar - 21,55 t "</t>
  </si>
  <si>
    <t>" - Podklad ze štěrkodrti ŠD-B frakce 0-32 mm - tl. 250 mm - 295,9 m2 "</t>
  </si>
  <si>
    <t>" Betonová dlažba zámková " 269,0</t>
  </si>
  <si>
    <t>D+M Areálové chodníky - betonová dlažba zámková - tl. 60 mm - Specifikace dle PD</t>
  </si>
  <si>
    <t>" - Betonová zámková dlažba - tl. 60 mm - 77,8 m2 "</t>
  </si>
  <si>
    <t>" - Lože ze štěrkodrtě frakce 4-8 - tl. 30 mm - vč. štěrkodrtě pro vmetení do spar - 4,25 t "</t>
  </si>
  <si>
    <t>" - Podklad ze štěrkodrti ŠD-B frakce 0-32 mm - tl. 150 mm - 77,8 m2 "</t>
  </si>
  <si>
    <t>" Betonová dlažba zámková " 28,5+17,4+8,0+16,8</t>
  </si>
  <si>
    <t>" - Betonová dlažba 500×500×50 mm - tl. 50 mm - 33,7 m2 "</t>
  </si>
  <si>
    <t>" - Lože ze štěrkodrtě frakce 4-8 - tl. 30 mm - vč. štěrkodrtě pro vmetení do spar - 1,85 t "</t>
  </si>
  <si>
    <t>" - Podklad ze štěrkodrti ŠD-B frakce 0-32 mm - tl. 150 mm - 33,7 m2 "</t>
  </si>
  <si>
    <t>" - Černá separační zahradní tkaná geotextílie 90 g/m2 - 35,2 m2 "</t>
  </si>
  <si>
    <t>" Okapový chodník " 5,7+2,8+9,0+13,1</t>
  </si>
  <si>
    <t>D+M Areálový chodník - předláždění - velkoformátová dlažba tl. 60 mm - Specifikace dle PD</t>
  </si>
  <si>
    <t>" - Montáž očištěné betonové dlažby - 110,9 m2 "</t>
  </si>
  <si>
    <t>" - Betonová dlažba - rezerva - ± 10 % → 11,25 m2 "</t>
  </si>
  <si>
    <t>" - Lože ze štěrkodrtě frakce 4-8 - tl. 30 mm - vč. štěrkodrtě pro vmetení do spar - 6,7 t "</t>
  </si>
  <si>
    <t>" - Podklad ze štěrkodrti ŠD-B frakce 0-32 mm - tl. 150 mm - 122,0 m2 "</t>
  </si>
  <si>
    <t>" Chodník mimo areál z betonových velkoformátových dlaždic "  35,4+75,5</t>
  </si>
  <si>
    <t>" - Štěrkodrť frakce 32-63 mm - tl. 300 mm - 495,7 m2. "</t>
  </si>
  <si>
    <t>" - Separační geotextílie netkaná 400 g/m2 - 518,2 m2. "</t>
  </si>
  <si>
    <t>" Sanace pláně - zámková dlažba tl. 80 mm  " (269,0)</t>
  </si>
  <si>
    <t>" Sanace pláně - zámková dlažba tl. 60 mm  " (70,7)</t>
  </si>
  <si>
    <t>" Sanace pláně - areálový chodník pro předláždění " (110,9)</t>
  </si>
  <si>
    <t>" Osazení silničního obrubníku kolem komunikací " 52,3</t>
  </si>
  <si>
    <t>" Sliniční obrubník " (52,3)*1,05</t>
  </si>
  <si>
    <t>" Osazení zahradního obrubníku kolem komunikací " (15,8+23,8+0,5+1,25+0,5+0,5+0,5+31,6+11,0+26,4)</t>
  </si>
  <si>
    <t>" Osazení obrůbníku pro vytvoření schodišťvých stupňů " (1,5)*2</t>
  </si>
  <si>
    <t>" Zahradní obrubník " (15,8+23,8+0,5+1,25+0,5+0,5+0,5+31,6+11,0+26,4)*1,05</t>
  </si>
  <si>
    <t>59217001 592</t>
  </si>
  <si>
    <t>obrubník betonový zahradní 1000x50x250mm</t>
  </si>
  <si>
    <t>" Zahradní obrubník - pro vytvoření schodiště " (1,5*2)*1,05</t>
  </si>
  <si>
    <t>966008211 221</t>
  </si>
  <si>
    <t>Bourání odvodňovacího žlabu z betonových příkopových tvárnic š do 500 mm</t>
  </si>
  <si>
    <t>" Vybourání betonových žlabovek v terénu " 18,75+8,2</t>
  </si>
  <si>
    <t>D+M Vyspravení stávající pojízdné betonové konstrukce vjezdové rampy - Specifikace dle PD</t>
  </si>
  <si>
    <t>" Vyspravení / úprava / doplnění stávající pojízdné betonové konstrukce vjezdové rampy " 43,6</t>
  </si>
  <si>
    <t>" V ceně: odstranění / vybourání nesoudržných částí, doplnění výtluků vhodnou hmotou a materiálem vč. zajištění napojení, vyčištění, apod., případné</t>
  </si>
  <si>
    <t>"  vč. jejich výpně, a další veškeré práce a materiál související s uvedením do původního stavu pojízdné plochy rampy. "</t>
  </si>
  <si>
    <t>966999902 SPC 221</t>
  </si>
  <si>
    <t>D+M Vyspravení / úprava / doplnění stávajících bočních zídek rampy - Specifikace dle PD</t>
  </si>
  <si>
    <t>" Vyspravení / úprava / doplnění stávajících bočních zídek rampy " 2,6*2+3,4*1,0*2</t>
  </si>
  <si>
    <t>" V ceně: očištění ploch, případné vyspravení případné odstranění posprejovaných částí, výsledná ochrana - např. omítkou, hydrofobním nátěrem, apod.</t>
  </si>
  <si>
    <t>"  zdiva a další veškeré nutné práce a materiál související s provedením vyspravení bočních ploch vjezdové rampy.  "</t>
  </si>
  <si>
    <t>966999911 SPC 221</t>
  </si>
  <si>
    <t>D+M Nátěr / úprava / výměna / doplnění stávajícího nízkého zábradlí vjezdové rampy - Specifikace dle PD</t>
  </si>
  <si>
    <t>" Nátěr / úprava / výměna / doplnění stávajícího nízkého zábradlé vjezdové rampy " 7,25*2</t>
  </si>
  <si>
    <t>" V ceně očištění, odstranění nátěru, rzí, mastnot a nečistot, nový nátěr (základní, mezinátěr, krycí)a další veškeré práce související s úpravou st</t>
  </si>
  <si>
    <t>" V ceně také případné odstranění nevchodných řástí vč. řezání, nová část vč. napojení a nátěru, , úprava a zjištění ukotvení, a další veškeré práce</t>
  </si>
  <si>
    <t>966999912 SPC 221</t>
  </si>
  <si>
    <t>D+M Nátěr / úprava / výměna / doplnění stávajícího vysokého zábradlí horní plochy vč. zábradlí schodiště - Specifikace dle PD</t>
  </si>
  <si>
    <t>" Nátěr / úprava / výměna / doplněnístávajícího vysokého zábradlé horní plochy rampy vč. zábradlí schodiště " (3,4+2,0+1,6)+(2,1*2)</t>
  </si>
  <si>
    <t>D+M Výškové napojení nové skladby na stávající zpevněné plochy - dlážděných ploch - Specifikace dle PD</t>
  </si>
  <si>
    <t>" Výškové napojení dlážděných ploch na stávající komunikaci " 3,7</t>
  </si>
  <si>
    <t>971999902 SPC 231</t>
  </si>
  <si>
    <t>D+M Ochrana palisády nopovou fólií - Specifikace dle PD</t>
  </si>
  <si>
    <t>" Ochrana palisády nopovou fólií " ((7,0+7,0+0,2+0,2)*0,6)*1,1</t>
  </si>
  <si>
    <t xml:space="preserve">" Včetně kotvících a spojovacích prvků a dalšího nutného příslušenství. V ceně také přesun hmot. " </t>
  </si>
  <si>
    <t>" Očištění dlažby v areálu - předláždění - pro zpětné položení " 110,9</t>
  </si>
  <si>
    <t>998232131 RTO 231</t>
  </si>
  <si>
    <t>Přesun hmot pro oplocení z betonu v do 3 m</t>
  </si>
  <si>
    <t>" Přesun hmot pro palisádu " 1,689+9,045</t>
  </si>
  <si>
    <t>Objekt35 - VRN_01_CH</t>
  </si>
  <si>
    <t>000 - Vedlejší rozpočtové a ostatní náklady</t>
  </si>
  <si>
    <t>000</t>
  </si>
  <si>
    <t>Vedlejší rozpočtové a ostatní náklady</t>
  </si>
  <si>
    <t>011002001 RTO</t>
  </si>
  <si>
    <t>Zajištění průzkumů, zkoušek, atestů, sond a revizí apod. uvedených v rozhodnutích a v projektové dokumetnaci nezbytně nutných k provedení díla.</t>
  </si>
  <si>
    <t>011002002 RTO</t>
  </si>
  <si>
    <t>Zpracování geodetického zaměření skutečného provedení stavby a geometrických plánů dle SoD a dle požadavků DOSS a zápisu do KN (je-li vyžadováno).</t>
  </si>
  <si>
    <t>011002003 RTO</t>
  </si>
  <si>
    <t>Vypracování dokumentace skutečného provedení stavby  dle SoD, platné legislativy, podmínek a požadavků investora a uživatele zajištění požadovaných dokladů a vyjádření DOSS.</t>
  </si>
  <si>
    <t>011002004 RTO</t>
  </si>
  <si>
    <t>Vypracování zhotovitelské realizačnÍ a výrobní projektové dokumentace a její koordinace.</t>
  </si>
  <si>
    <t>011002005 RTO</t>
  </si>
  <si>
    <t>Zpracování harmonogramu stavby a ZOV včetně průběžné aktualizace.</t>
  </si>
  <si>
    <t>011002006 RTO</t>
  </si>
  <si>
    <t>Vytýčení inženýrských sítí  - vč. případných kopaných sond, vč. projednání se správci, apod.</t>
  </si>
  <si>
    <t>011002007 RTO</t>
  </si>
  <si>
    <t>Vytýčení prostorové polohy dopravní a technické infrastruktury.</t>
  </si>
  <si>
    <t>011002008 RTO</t>
  </si>
  <si>
    <t>Zařízení staveniště</t>
  </si>
  <si>
    <t>011002009 RTO</t>
  </si>
  <si>
    <t>Zajištění a projednání všech nezbytných administrativních úkonů spojených s realizací stavby.</t>
  </si>
  <si>
    <t>011002010 RTO</t>
  </si>
  <si>
    <t>Zajištění kompletační a koordinační činnosti spojených s realizací stavby a následným dáním do užívání.</t>
  </si>
  <si>
    <t>011002011 RTO</t>
  </si>
  <si>
    <t>Provedení veškerých měření a zkoušek, zkoušek provedených násypů, revizních zpráv apod. dle platné legislativy a dle SoD.</t>
  </si>
  <si>
    <t>011002012 RTO</t>
  </si>
  <si>
    <t>Jednání s dotčenými institucemi, s dotčenými orgány státní správy a samosprávy - například zajištění dokladů nutných k získání kolaudačního souhlasu, povolení a rozhodnutí nutných k realizaci stavby apod. "</t>
  </si>
  <si>
    <t>011002013 RTO</t>
  </si>
  <si>
    <t>Součinnost se všemi zúčastněnými stranami - investorem, budoucím uživatelem, prjektantem, zástupci organizací státní správy, koordinátorem BOZP apod.</t>
  </si>
  <si>
    <t>011002014 RTO</t>
  </si>
  <si>
    <t>Zajištění splnění podmínek vyplývajících z vydaných rozhodnutí a povolení apod.</t>
  </si>
  <si>
    <t>011002015 RTO</t>
  </si>
  <si>
    <t>Spolupráce na technických řešení stavby odchylek zjištěných v průběhu stavby.</t>
  </si>
  <si>
    <t>011002016 RTO</t>
  </si>
  <si>
    <t>Technická řešení kolizí se skrytými konstrukcemi, které nemohl projektant předvídat (kolize s podzemními sítěmi a konstrukcemi, apod.).</t>
  </si>
  <si>
    <t>011002017 RTO</t>
  </si>
  <si>
    <t>Technická řešení rozdílů skutečně zjištěného stavu se stavem předpokládaného projektantem apod.</t>
  </si>
  <si>
    <t>011002018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</si>
  <si>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</si>
  <si>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011002019 RTO</t>
  </si>
  <si>
    <t>Územní vlivy</t>
  </si>
  <si>
    <t>011002020 RTO</t>
  </si>
  <si>
    <t>Provozní vlivy</t>
  </si>
  <si>
    <t>011002021 RTO</t>
  </si>
  <si>
    <t>Dočasný billboard</t>
  </si>
  <si>
    <t>011002022 RTO</t>
  </si>
  <si>
    <t>Stálá pamětní deska</t>
  </si>
  <si>
    <t>011002023 RTO</t>
  </si>
  <si>
    <t>Bezpečnostní opatření na ochranu osob a majetku v rozsahu platné legislativy a dle podmínek v SoD.</t>
  </si>
  <si>
    <t>011002024 RTO</t>
  </si>
  <si>
    <t>Fotodokumentace průběhu výstavby a dle specifikace uvedené SoD a podmínek dotačního titulu.</t>
  </si>
  <si>
    <t>011002025 RTO</t>
  </si>
  <si>
    <t>Archeologický průzkum</t>
  </si>
  <si>
    <t>011002026 RTO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</si>
  <si>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</si>
  <si>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011002027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</si>
  <si>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</si>
  <si>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011002028 RTO</t>
  </si>
  <si>
    <t>Vzorkování materiálu</t>
  </si>
  <si>
    <t>011002029 RTO</t>
  </si>
  <si>
    <t>Bankovní záruky</t>
  </si>
  <si>
    <t>011002030 RTO</t>
  </si>
  <si>
    <t>Pojištění stavby</t>
  </si>
  <si>
    <t>Západočeská univerzita v Plzni, Univerzitní 2732/8, 301 00 Plzeň</t>
  </si>
  <si>
    <t>BAUING KV, s.r.o., V Březinkách 185, 360 01 Otovice</t>
  </si>
  <si>
    <t>CZ4977513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</si>
</sst>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7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49" fontId="37" fillId="0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37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2"/>
  <sheetViews>
    <sheetView showGridLines="0" tabSelected="1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1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E5" s="228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2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E6" s="229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9"/>
      <c r="BS7" s="17" t="s">
        <v>6</v>
      </c>
    </row>
    <row r="8" spans="1:74" s="1" customFormat="1" ht="12" customHeight="1">
      <c r="B8" s="20"/>
      <c r="D8" s="27" t="s">
        <v>20</v>
      </c>
      <c r="K8" s="197" t="s">
        <v>198</v>
      </c>
      <c r="AK8" s="27" t="s">
        <v>22</v>
      </c>
      <c r="AN8" s="196" t="s">
        <v>23</v>
      </c>
      <c r="AR8" s="20"/>
      <c r="BE8" s="229"/>
      <c r="BS8" s="17" t="s">
        <v>6</v>
      </c>
    </row>
    <row r="9" spans="1:74" s="1" customFormat="1" ht="14.45" customHeight="1">
      <c r="B9" s="20"/>
      <c r="AR9" s="20"/>
      <c r="BE9" s="229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>
        <v>49777513</v>
      </c>
      <c r="AR10" s="20"/>
      <c r="BE10" s="229"/>
      <c r="BS10" s="17" t="s">
        <v>6</v>
      </c>
    </row>
    <row r="11" spans="1:74" s="1" customFormat="1" ht="18.399999999999999" customHeight="1">
      <c r="B11" s="20"/>
      <c r="E11" s="197" t="s">
        <v>8880</v>
      </c>
      <c r="AK11" s="27" t="s">
        <v>28</v>
      </c>
      <c r="AN11" s="197" t="s">
        <v>8882</v>
      </c>
      <c r="AR11" s="20"/>
      <c r="BE11" s="229"/>
      <c r="BS11" s="17" t="s">
        <v>6</v>
      </c>
    </row>
    <row r="12" spans="1:74" s="1" customFormat="1" ht="6.95" customHeight="1">
      <c r="B12" s="20"/>
      <c r="AR12" s="20"/>
      <c r="BE12" s="229"/>
      <c r="BS12" s="17" t="s">
        <v>6</v>
      </c>
    </row>
    <row r="13" spans="1:74" s="1" customFormat="1" ht="12" customHeight="1">
      <c r="B13" s="20"/>
      <c r="D13" s="27" t="s">
        <v>30</v>
      </c>
      <c r="AK13" s="27" t="s">
        <v>25</v>
      </c>
      <c r="AN13" s="198"/>
      <c r="AR13" s="20"/>
      <c r="BE13" s="229"/>
      <c r="BS13" s="17" t="s">
        <v>6</v>
      </c>
    </row>
    <row r="14" spans="1:74" ht="12.75">
      <c r="B14" s="20"/>
      <c r="E14" s="233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28</v>
      </c>
      <c r="AN14" s="198"/>
      <c r="AR14" s="20"/>
      <c r="BE14" s="229"/>
      <c r="BS14" s="17" t="s">
        <v>6</v>
      </c>
    </row>
    <row r="15" spans="1:74" s="1" customFormat="1" ht="6.95" customHeight="1">
      <c r="B15" s="20"/>
      <c r="AR15" s="20"/>
      <c r="BE15" s="229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1</v>
      </c>
      <c r="AR16" s="20"/>
      <c r="BE16" s="229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29"/>
      <c r="BS17" s="17" t="s">
        <v>33</v>
      </c>
    </row>
    <row r="18" spans="1:71" s="1" customFormat="1" ht="6.95" customHeight="1">
      <c r="B18" s="20"/>
      <c r="AR18" s="20"/>
      <c r="BE18" s="229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35</v>
      </c>
      <c r="AR19" s="20"/>
      <c r="BE19" s="229"/>
      <c r="BS19" s="17" t="s">
        <v>6</v>
      </c>
    </row>
    <row r="20" spans="1:71" s="1" customFormat="1" ht="18.399999999999999" customHeight="1">
      <c r="B20" s="20"/>
      <c r="E20" s="25" t="s">
        <v>8881</v>
      </c>
      <c r="AK20" s="27" t="s">
        <v>28</v>
      </c>
      <c r="AN20" s="25" t="s">
        <v>37</v>
      </c>
      <c r="AR20" s="20"/>
      <c r="BE20" s="229"/>
      <c r="BS20" s="17" t="s">
        <v>33</v>
      </c>
    </row>
    <row r="21" spans="1:71" s="1" customFormat="1" ht="6.95" customHeight="1">
      <c r="B21" s="20"/>
      <c r="AR21" s="20"/>
      <c r="BE21" s="229"/>
    </row>
    <row r="22" spans="1:71" s="1" customFormat="1" ht="12" customHeight="1">
      <c r="B22" s="20"/>
      <c r="D22" s="27" t="s">
        <v>38</v>
      </c>
      <c r="AR22" s="20"/>
      <c r="BE22" s="229"/>
    </row>
    <row r="23" spans="1:71" s="1" customFormat="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9"/>
    </row>
    <row r="24" spans="1:71" s="1" customFormat="1" ht="6.95" customHeight="1">
      <c r="B24" s="20"/>
      <c r="AR24" s="20"/>
      <c r="BE24" s="229"/>
    </row>
    <row r="25" spans="1:71" s="1" customFormat="1" ht="6.95" customHeight="1">
      <c r="B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0"/>
      <c r="BE25" s="229"/>
    </row>
    <row r="26" spans="1:71" s="2" customFormat="1" ht="25.9" customHeight="1">
      <c r="A26" s="31"/>
      <c r="B26" s="32"/>
      <c r="C26" s="31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6">
        <f>ROUND(AG94,2)</f>
        <v>0</v>
      </c>
      <c r="AL26" s="237"/>
      <c r="AM26" s="237"/>
      <c r="AN26" s="237"/>
      <c r="AO26" s="237"/>
      <c r="AP26" s="31"/>
      <c r="AQ26" s="31"/>
      <c r="AR26" s="32"/>
      <c r="BE26" s="229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9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8" t="s">
        <v>40</v>
      </c>
      <c r="M28" s="238"/>
      <c r="N28" s="238"/>
      <c r="O28" s="238"/>
      <c r="P28" s="238"/>
      <c r="Q28" s="31"/>
      <c r="R28" s="31"/>
      <c r="S28" s="31"/>
      <c r="T28" s="31"/>
      <c r="U28" s="31"/>
      <c r="V28" s="31"/>
      <c r="W28" s="238" t="s">
        <v>41</v>
      </c>
      <c r="X28" s="238"/>
      <c r="Y28" s="238"/>
      <c r="Z28" s="238"/>
      <c r="AA28" s="238"/>
      <c r="AB28" s="238"/>
      <c r="AC28" s="238"/>
      <c r="AD28" s="238"/>
      <c r="AE28" s="238"/>
      <c r="AF28" s="31"/>
      <c r="AG28" s="31"/>
      <c r="AH28" s="31"/>
      <c r="AI28" s="31"/>
      <c r="AJ28" s="31"/>
      <c r="AK28" s="238" t="s">
        <v>42</v>
      </c>
      <c r="AL28" s="238"/>
      <c r="AM28" s="238"/>
      <c r="AN28" s="238"/>
      <c r="AO28" s="238"/>
      <c r="AP28" s="31"/>
      <c r="AQ28" s="31"/>
      <c r="AR28" s="32"/>
      <c r="BE28" s="229"/>
    </row>
    <row r="29" spans="1:71" s="3" customFormat="1" ht="14.45" customHeight="1">
      <c r="B29" s="36"/>
      <c r="D29" s="27" t="s">
        <v>43</v>
      </c>
      <c r="F29" s="27" t="s">
        <v>44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6"/>
      <c r="BE29" s="230"/>
    </row>
    <row r="30" spans="1:71" s="3" customFormat="1" ht="14.45" customHeight="1">
      <c r="B30" s="36"/>
      <c r="F30" s="27" t="s">
        <v>45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6"/>
      <c r="BE30" s="230"/>
    </row>
    <row r="31" spans="1:71" s="3" customFormat="1" ht="14.45" hidden="1" customHeight="1">
      <c r="B31" s="36"/>
      <c r="F31" s="27" t="s">
        <v>46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6"/>
      <c r="BE31" s="230"/>
    </row>
    <row r="32" spans="1:71" s="3" customFormat="1" ht="14.45" hidden="1" customHeight="1">
      <c r="B32" s="36"/>
      <c r="F32" s="27" t="s">
        <v>47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6"/>
      <c r="BE32" s="230"/>
    </row>
    <row r="33" spans="1:57" s="3" customFormat="1" ht="14.45" hidden="1" customHeight="1">
      <c r="B33" s="36"/>
      <c r="F33" s="27" t="s">
        <v>48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6"/>
      <c r="BE33" s="230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9"/>
    </row>
    <row r="35" spans="1:57" s="2" customFormat="1" ht="25.9" customHeight="1">
      <c r="A35" s="31"/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25" t="s">
        <v>51</v>
      </c>
      <c r="Y35" s="223"/>
      <c r="Z35" s="223"/>
      <c r="AA35" s="223"/>
      <c r="AB35" s="223"/>
      <c r="AC35" s="39"/>
      <c r="AD35" s="39"/>
      <c r="AE35" s="39"/>
      <c r="AF35" s="39"/>
      <c r="AG35" s="39"/>
      <c r="AH35" s="39"/>
      <c r="AI35" s="39"/>
      <c r="AJ35" s="39"/>
      <c r="AK35" s="222">
        <f>SUM(AK26:AK33)</f>
        <v>0</v>
      </c>
      <c r="AL35" s="223"/>
      <c r="AM35" s="223"/>
      <c r="AN35" s="223"/>
      <c r="AO35" s="22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1"/>
      <c r="D49" s="42" t="s">
        <v>52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53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4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54</v>
      </c>
      <c r="AI60" s="34"/>
      <c r="AJ60" s="34"/>
      <c r="AK60" s="34"/>
      <c r="AL60" s="34"/>
      <c r="AM60" s="44" t="s">
        <v>55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1"/>
      <c r="B64" s="32"/>
      <c r="C64" s="31"/>
      <c r="D64" s="42" t="s">
        <v>56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57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4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54</v>
      </c>
      <c r="AI75" s="34"/>
      <c r="AJ75" s="34"/>
      <c r="AK75" s="34"/>
      <c r="AL75" s="34"/>
      <c r="AM75" s="44" t="s">
        <v>55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1" t="s">
        <v>58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7" t="s">
        <v>13</v>
      </c>
      <c r="L84" s="4" t="str">
        <f>K5</f>
        <v>TO-570-DPS</v>
      </c>
      <c r="AR84" s="50"/>
    </row>
    <row r="85" spans="1:91" s="5" customFormat="1" ht="36.950000000000003" customHeight="1">
      <c r="B85" s="51"/>
      <c r="C85" s="52" t="s">
        <v>16</v>
      </c>
      <c r="L85" s="218" t="str">
        <f>K6</f>
        <v>ZU - rekonstrukce objektu Klatovská 51/ Chodské náměstí 1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7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01 - Rekonstrukce objektu - Chodské náměstí 1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7" t="s">
        <v>22</v>
      </c>
      <c r="AJ87" s="31"/>
      <c r="AK87" s="31"/>
      <c r="AL87" s="31"/>
      <c r="AM87" s="200" t="str">
        <f>IF(AN8= "","",AN8)</f>
        <v>17. 11. 2022</v>
      </c>
      <c r="AN87" s="200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7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Západočeská univerzita v Plzni, Univerzitní 2732/8, 301 00 Plzeň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7" t="s">
        <v>31</v>
      </c>
      <c r="AJ89" s="31"/>
      <c r="AK89" s="31"/>
      <c r="AL89" s="31"/>
      <c r="AM89" s="201" t="str">
        <f>IF(E17="","",E17)</f>
        <v xml:space="preserve"> </v>
      </c>
      <c r="AN89" s="202"/>
      <c r="AO89" s="202"/>
      <c r="AP89" s="202"/>
      <c r="AQ89" s="31"/>
      <c r="AR89" s="32"/>
      <c r="AS89" s="203" t="s">
        <v>59</v>
      </c>
      <c r="AT89" s="20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7" t="s">
        <v>30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7" t="s">
        <v>34</v>
      </c>
      <c r="AJ90" s="31"/>
      <c r="AK90" s="31"/>
      <c r="AL90" s="31"/>
      <c r="AM90" s="201" t="str">
        <f>IF(E20="","",E20)</f>
        <v>BAUING KV, s.r.o., V Březinkách 185, 360 01 Otovice</v>
      </c>
      <c r="AN90" s="202"/>
      <c r="AO90" s="202"/>
      <c r="AP90" s="202"/>
      <c r="AQ90" s="31"/>
      <c r="AR90" s="32"/>
      <c r="AS90" s="205"/>
      <c r="AT90" s="206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5"/>
      <c r="AT91" s="206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0" t="s">
        <v>60</v>
      </c>
      <c r="D92" s="208"/>
      <c r="E92" s="208"/>
      <c r="F92" s="208"/>
      <c r="G92" s="208"/>
      <c r="H92" s="59"/>
      <c r="I92" s="209" t="s">
        <v>61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7" t="s">
        <v>62</v>
      </c>
      <c r="AH92" s="208"/>
      <c r="AI92" s="208"/>
      <c r="AJ92" s="208"/>
      <c r="AK92" s="208"/>
      <c r="AL92" s="208"/>
      <c r="AM92" s="208"/>
      <c r="AN92" s="209" t="s">
        <v>63</v>
      </c>
      <c r="AO92" s="208"/>
      <c r="AP92" s="210"/>
      <c r="AQ92" s="60" t="s">
        <v>64</v>
      </c>
      <c r="AR92" s="32"/>
      <c r="AS92" s="61" t="s">
        <v>65</v>
      </c>
      <c r="AT92" s="62" t="s">
        <v>66</v>
      </c>
      <c r="AU92" s="62" t="s">
        <v>67</v>
      </c>
      <c r="AV92" s="62" t="s">
        <v>68</v>
      </c>
      <c r="AW92" s="62" t="s">
        <v>69</v>
      </c>
      <c r="AX92" s="62" t="s">
        <v>70</v>
      </c>
      <c r="AY92" s="62" t="s">
        <v>71</v>
      </c>
      <c r="AZ92" s="62" t="s">
        <v>72</v>
      </c>
      <c r="BA92" s="62" t="s">
        <v>73</v>
      </c>
      <c r="BB92" s="62" t="s">
        <v>74</v>
      </c>
      <c r="BC92" s="62" t="s">
        <v>75</v>
      </c>
      <c r="BD92" s="63" t="s">
        <v>76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77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 t="shared" ref="AN94:AN130" si="0">SUM(AG94,AT94)</f>
        <v>0</v>
      </c>
      <c r="AO94" s="217"/>
      <c r="AP94" s="217"/>
      <c r="AQ94" s="71" t="s">
        <v>1</v>
      </c>
      <c r="AR94" s="67"/>
      <c r="AS94" s="72">
        <f>ROUND(AS95,2)</f>
        <v>0</v>
      </c>
      <c r="AT94" s="73">
        <f t="shared" ref="AT94:AT130" si="1"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78</v>
      </c>
      <c r="BT94" s="76" t="s">
        <v>79</v>
      </c>
      <c r="BU94" s="77" t="s">
        <v>80</v>
      </c>
      <c r="BV94" s="76" t="s">
        <v>81</v>
      </c>
      <c r="BW94" s="76" t="s">
        <v>4</v>
      </c>
      <c r="BX94" s="76" t="s">
        <v>82</v>
      </c>
      <c r="CL94" s="76" t="s">
        <v>1</v>
      </c>
    </row>
    <row r="95" spans="1:91" s="7" customFormat="1" ht="24.75" customHeight="1">
      <c r="B95" s="78"/>
      <c r="C95" s="79"/>
      <c r="D95" s="221" t="s">
        <v>83</v>
      </c>
      <c r="E95" s="221"/>
      <c r="F95" s="221"/>
      <c r="G95" s="221"/>
      <c r="H95" s="221"/>
      <c r="I95" s="80"/>
      <c r="J95" s="221" t="s">
        <v>84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3">
        <f>ROUND(SUM(AG96:AG130),2)</f>
        <v>0</v>
      </c>
      <c r="AH95" s="212"/>
      <c r="AI95" s="212"/>
      <c r="AJ95" s="212"/>
      <c r="AK95" s="212"/>
      <c r="AL95" s="212"/>
      <c r="AM95" s="212"/>
      <c r="AN95" s="211">
        <f t="shared" si="0"/>
        <v>0</v>
      </c>
      <c r="AO95" s="212"/>
      <c r="AP95" s="212"/>
      <c r="AQ95" s="81" t="s">
        <v>85</v>
      </c>
      <c r="AR95" s="78"/>
      <c r="AS95" s="82">
        <f>ROUND(SUM(AS96:AS130),2)</f>
        <v>0</v>
      </c>
      <c r="AT95" s="83">
        <f t="shared" si="1"/>
        <v>0</v>
      </c>
      <c r="AU95" s="84">
        <f>ROUND(SUM(AU96:AU130),5)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ROUND(SUM(AZ96:AZ130),2)</f>
        <v>0</v>
      </c>
      <c r="BA95" s="83">
        <f>ROUND(SUM(BA96:BA130),2)</f>
        <v>0</v>
      </c>
      <c r="BB95" s="83">
        <f>ROUND(SUM(BB96:BB130),2)</f>
        <v>0</v>
      </c>
      <c r="BC95" s="83">
        <f>ROUND(SUM(BC96:BC130),2)</f>
        <v>0</v>
      </c>
      <c r="BD95" s="85">
        <f>ROUND(SUM(BD96:BD130),2)</f>
        <v>0</v>
      </c>
      <c r="BS95" s="86" t="s">
        <v>78</v>
      </c>
      <c r="BT95" s="86" t="s">
        <v>86</v>
      </c>
      <c r="BU95" s="86" t="s">
        <v>80</v>
      </c>
      <c r="BV95" s="86" t="s">
        <v>81</v>
      </c>
      <c r="BW95" s="86" t="s">
        <v>87</v>
      </c>
      <c r="BX95" s="86" t="s">
        <v>4</v>
      </c>
      <c r="CL95" s="86" t="s">
        <v>1</v>
      </c>
      <c r="CM95" s="86" t="s">
        <v>88</v>
      </c>
    </row>
    <row r="96" spans="1:91" s="4" customFormat="1" ht="16.5" customHeight="1">
      <c r="A96" s="87" t="s">
        <v>89</v>
      </c>
      <c r="B96" s="50"/>
      <c r="C96" s="10"/>
      <c r="D96" s="10"/>
      <c r="E96" s="199" t="s">
        <v>90</v>
      </c>
      <c r="F96" s="199"/>
      <c r="G96" s="199"/>
      <c r="H96" s="199"/>
      <c r="I96" s="199"/>
      <c r="J96" s="10"/>
      <c r="K96" s="199" t="s">
        <v>91</v>
      </c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14">
        <f>'Objekt1 - SO D.1.1.ASŘ Bo...'!J32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8" t="s">
        <v>92</v>
      </c>
      <c r="AR96" s="50"/>
      <c r="AS96" s="89">
        <v>0</v>
      </c>
      <c r="AT96" s="90">
        <f t="shared" si="1"/>
        <v>0</v>
      </c>
      <c r="AU96" s="91">
        <f>'Objekt1 - SO D.1.1.ASŘ Bo...'!P151</f>
        <v>0</v>
      </c>
      <c r="AV96" s="90">
        <f>'Objekt1 - SO D.1.1.ASŘ Bo...'!J35</f>
        <v>0</v>
      </c>
      <c r="AW96" s="90">
        <f>'Objekt1 - SO D.1.1.ASŘ Bo...'!J36</f>
        <v>0</v>
      </c>
      <c r="AX96" s="90">
        <f>'Objekt1 - SO D.1.1.ASŘ Bo...'!J37</f>
        <v>0</v>
      </c>
      <c r="AY96" s="90">
        <f>'Objekt1 - SO D.1.1.ASŘ Bo...'!J38</f>
        <v>0</v>
      </c>
      <c r="AZ96" s="90">
        <f>'Objekt1 - SO D.1.1.ASŘ Bo...'!F35</f>
        <v>0</v>
      </c>
      <c r="BA96" s="90">
        <f>'Objekt1 - SO D.1.1.ASŘ Bo...'!F36</f>
        <v>0</v>
      </c>
      <c r="BB96" s="90">
        <f>'Objekt1 - SO D.1.1.ASŘ Bo...'!F37</f>
        <v>0</v>
      </c>
      <c r="BC96" s="90">
        <f>'Objekt1 - SO D.1.1.ASŘ Bo...'!F38</f>
        <v>0</v>
      </c>
      <c r="BD96" s="92">
        <f>'Objekt1 - SO D.1.1.ASŘ Bo...'!F39</f>
        <v>0</v>
      </c>
      <c r="BT96" s="25" t="s">
        <v>88</v>
      </c>
      <c r="BV96" s="25" t="s">
        <v>81</v>
      </c>
      <c r="BW96" s="25" t="s">
        <v>93</v>
      </c>
      <c r="BX96" s="25" t="s">
        <v>87</v>
      </c>
      <c r="CL96" s="25" t="s">
        <v>1</v>
      </c>
    </row>
    <row r="97" spans="1:90" s="4" customFormat="1" ht="16.5" customHeight="1">
      <c r="A97" s="87" t="s">
        <v>89</v>
      </c>
      <c r="B97" s="50"/>
      <c r="C97" s="10"/>
      <c r="D97" s="10"/>
      <c r="E97" s="199" t="s">
        <v>94</v>
      </c>
      <c r="F97" s="199"/>
      <c r="G97" s="199"/>
      <c r="H97" s="199"/>
      <c r="I97" s="199"/>
      <c r="J97" s="10"/>
      <c r="K97" s="199" t="s">
        <v>95</v>
      </c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14">
        <f>'Objekt2 - SO D.1.1.ASŘ No...'!J32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8" t="s">
        <v>92</v>
      </c>
      <c r="AR97" s="50"/>
      <c r="AS97" s="89">
        <v>0</v>
      </c>
      <c r="AT97" s="90">
        <f t="shared" si="1"/>
        <v>0</v>
      </c>
      <c r="AU97" s="91">
        <f>'Objekt2 - SO D.1.1.ASŘ No...'!P149</f>
        <v>0</v>
      </c>
      <c r="AV97" s="90">
        <f>'Objekt2 - SO D.1.1.ASŘ No...'!J35</f>
        <v>0</v>
      </c>
      <c r="AW97" s="90">
        <f>'Objekt2 - SO D.1.1.ASŘ No...'!J36</f>
        <v>0</v>
      </c>
      <c r="AX97" s="90">
        <f>'Objekt2 - SO D.1.1.ASŘ No...'!J37</f>
        <v>0</v>
      </c>
      <c r="AY97" s="90">
        <f>'Objekt2 - SO D.1.1.ASŘ No...'!J38</f>
        <v>0</v>
      </c>
      <c r="AZ97" s="90">
        <f>'Objekt2 - SO D.1.1.ASŘ No...'!F35</f>
        <v>0</v>
      </c>
      <c r="BA97" s="90">
        <f>'Objekt2 - SO D.1.1.ASŘ No...'!F36</f>
        <v>0</v>
      </c>
      <c r="BB97" s="90">
        <f>'Objekt2 - SO D.1.1.ASŘ No...'!F37</f>
        <v>0</v>
      </c>
      <c r="BC97" s="90">
        <f>'Objekt2 - SO D.1.1.ASŘ No...'!F38</f>
        <v>0</v>
      </c>
      <c r="BD97" s="92">
        <f>'Objekt2 - SO D.1.1.ASŘ No...'!F39</f>
        <v>0</v>
      </c>
      <c r="BT97" s="25" t="s">
        <v>88</v>
      </c>
      <c r="BV97" s="25" t="s">
        <v>81</v>
      </c>
      <c r="BW97" s="25" t="s">
        <v>96</v>
      </c>
      <c r="BX97" s="25" t="s">
        <v>87</v>
      </c>
      <c r="CL97" s="25" t="s">
        <v>1</v>
      </c>
    </row>
    <row r="98" spans="1:90" s="4" customFormat="1" ht="16.5" customHeight="1">
      <c r="A98" s="87" t="s">
        <v>89</v>
      </c>
      <c r="B98" s="50"/>
      <c r="C98" s="10"/>
      <c r="D98" s="10"/>
      <c r="E98" s="199" t="s">
        <v>97</v>
      </c>
      <c r="F98" s="199"/>
      <c r="G98" s="199"/>
      <c r="H98" s="199"/>
      <c r="I98" s="199"/>
      <c r="J98" s="10"/>
      <c r="K98" s="199" t="s">
        <v>98</v>
      </c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14">
        <f>'Objekt3 - SO D.1.1.c.01.V...'!J32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88" t="s">
        <v>92</v>
      </c>
      <c r="AR98" s="50"/>
      <c r="AS98" s="89">
        <v>0</v>
      </c>
      <c r="AT98" s="90">
        <f t="shared" si="1"/>
        <v>0</v>
      </c>
      <c r="AU98" s="91">
        <f>'Objekt3 - SO D.1.1.c.01.V...'!P122</f>
        <v>0</v>
      </c>
      <c r="AV98" s="90">
        <f>'Objekt3 - SO D.1.1.c.01.V...'!J35</f>
        <v>0</v>
      </c>
      <c r="AW98" s="90">
        <f>'Objekt3 - SO D.1.1.c.01.V...'!J36</f>
        <v>0</v>
      </c>
      <c r="AX98" s="90">
        <f>'Objekt3 - SO D.1.1.c.01.V...'!J37</f>
        <v>0</v>
      </c>
      <c r="AY98" s="90">
        <f>'Objekt3 - SO D.1.1.c.01.V...'!J38</f>
        <v>0</v>
      </c>
      <c r="AZ98" s="90">
        <f>'Objekt3 - SO D.1.1.c.01.V...'!F35</f>
        <v>0</v>
      </c>
      <c r="BA98" s="90">
        <f>'Objekt3 - SO D.1.1.c.01.V...'!F36</f>
        <v>0</v>
      </c>
      <c r="BB98" s="90">
        <f>'Objekt3 - SO D.1.1.c.01.V...'!F37</f>
        <v>0</v>
      </c>
      <c r="BC98" s="90">
        <f>'Objekt3 - SO D.1.1.c.01.V...'!F38</f>
        <v>0</v>
      </c>
      <c r="BD98" s="92">
        <f>'Objekt3 - SO D.1.1.c.01.V...'!F39</f>
        <v>0</v>
      </c>
      <c r="BT98" s="25" t="s">
        <v>88</v>
      </c>
      <c r="BV98" s="25" t="s">
        <v>81</v>
      </c>
      <c r="BW98" s="25" t="s">
        <v>99</v>
      </c>
      <c r="BX98" s="25" t="s">
        <v>87</v>
      </c>
      <c r="CL98" s="25" t="s">
        <v>1</v>
      </c>
    </row>
    <row r="99" spans="1:90" s="4" customFormat="1" ht="16.5" customHeight="1">
      <c r="A99" s="87" t="s">
        <v>89</v>
      </c>
      <c r="B99" s="50"/>
      <c r="C99" s="10"/>
      <c r="D99" s="10"/>
      <c r="E99" s="199" t="s">
        <v>100</v>
      </c>
      <c r="F99" s="199"/>
      <c r="G99" s="199"/>
      <c r="H99" s="199"/>
      <c r="I99" s="199"/>
      <c r="J99" s="10"/>
      <c r="K99" s="199" t="s">
        <v>101</v>
      </c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14">
        <f>'Objekt4 - SO D.1.1.c.02.V...'!J32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88" t="s">
        <v>92</v>
      </c>
      <c r="AR99" s="50"/>
      <c r="AS99" s="89">
        <v>0</v>
      </c>
      <c r="AT99" s="90">
        <f t="shared" si="1"/>
        <v>0</v>
      </c>
      <c r="AU99" s="91">
        <f>'Objekt4 - SO D.1.1.c.02.V...'!P122</f>
        <v>0</v>
      </c>
      <c r="AV99" s="90">
        <f>'Objekt4 - SO D.1.1.c.02.V...'!J35</f>
        <v>0</v>
      </c>
      <c r="AW99" s="90">
        <f>'Objekt4 - SO D.1.1.c.02.V...'!J36</f>
        <v>0</v>
      </c>
      <c r="AX99" s="90">
        <f>'Objekt4 - SO D.1.1.c.02.V...'!J37</f>
        <v>0</v>
      </c>
      <c r="AY99" s="90">
        <f>'Objekt4 - SO D.1.1.c.02.V...'!J38</f>
        <v>0</v>
      </c>
      <c r="AZ99" s="90">
        <f>'Objekt4 - SO D.1.1.c.02.V...'!F35</f>
        <v>0</v>
      </c>
      <c r="BA99" s="90">
        <f>'Objekt4 - SO D.1.1.c.02.V...'!F36</f>
        <v>0</v>
      </c>
      <c r="BB99" s="90">
        <f>'Objekt4 - SO D.1.1.c.02.V...'!F37</f>
        <v>0</v>
      </c>
      <c r="BC99" s="90">
        <f>'Objekt4 - SO D.1.1.c.02.V...'!F38</f>
        <v>0</v>
      </c>
      <c r="BD99" s="92">
        <f>'Objekt4 - SO D.1.1.c.02.V...'!F39</f>
        <v>0</v>
      </c>
      <c r="BT99" s="25" t="s">
        <v>88</v>
      </c>
      <c r="BV99" s="25" t="s">
        <v>81</v>
      </c>
      <c r="BW99" s="25" t="s">
        <v>102</v>
      </c>
      <c r="BX99" s="25" t="s">
        <v>87</v>
      </c>
      <c r="CL99" s="25" t="s">
        <v>1</v>
      </c>
    </row>
    <row r="100" spans="1:90" s="4" customFormat="1" ht="16.5" customHeight="1">
      <c r="A100" s="87" t="s">
        <v>89</v>
      </c>
      <c r="B100" s="50"/>
      <c r="C100" s="10"/>
      <c r="D100" s="10"/>
      <c r="E100" s="199" t="s">
        <v>103</v>
      </c>
      <c r="F100" s="199"/>
      <c r="G100" s="199"/>
      <c r="H100" s="199"/>
      <c r="I100" s="199"/>
      <c r="J100" s="10"/>
      <c r="K100" s="199" t="s">
        <v>104</v>
      </c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214">
        <f>'Objekt5 - SO D.1.1.c.04.V...'!J32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88" t="s">
        <v>92</v>
      </c>
      <c r="AR100" s="50"/>
      <c r="AS100" s="89">
        <v>0</v>
      </c>
      <c r="AT100" s="90">
        <f t="shared" si="1"/>
        <v>0</v>
      </c>
      <c r="AU100" s="91">
        <f>'Objekt5 - SO D.1.1.c.04.V...'!P122</f>
        <v>0</v>
      </c>
      <c r="AV100" s="90">
        <f>'Objekt5 - SO D.1.1.c.04.V...'!J35</f>
        <v>0</v>
      </c>
      <c r="AW100" s="90">
        <f>'Objekt5 - SO D.1.1.c.04.V...'!J36</f>
        <v>0</v>
      </c>
      <c r="AX100" s="90">
        <f>'Objekt5 - SO D.1.1.c.04.V...'!J37</f>
        <v>0</v>
      </c>
      <c r="AY100" s="90">
        <f>'Objekt5 - SO D.1.1.c.04.V...'!J38</f>
        <v>0</v>
      </c>
      <c r="AZ100" s="90">
        <f>'Objekt5 - SO D.1.1.c.04.V...'!F35</f>
        <v>0</v>
      </c>
      <c r="BA100" s="90">
        <f>'Objekt5 - SO D.1.1.c.04.V...'!F36</f>
        <v>0</v>
      </c>
      <c r="BB100" s="90">
        <f>'Objekt5 - SO D.1.1.c.04.V...'!F37</f>
        <v>0</v>
      </c>
      <c r="BC100" s="90">
        <f>'Objekt5 - SO D.1.1.c.04.V...'!F38</f>
        <v>0</v>
      </c>
      <c r="BD100" s="92">
        <f>'Objekt5 - SO D.1.1.c.04.V...'!F39</f>
        <v>0</v>
      </c>
      <c r="BT100" s="25" t="s">
        <v>88</v>
      </c>
      <c r="BV100" s="25" t="s">
        <v>81</v>
      </c>
      <c r="BW100" s="25" t="s">
        <v>105</v>
      </c>
      <c r="BX100" s="25" t="s">
        <v>87</v>
      </c>
      <c r="CL100" s="25" t="s">
        <v>1</v>
      </c>
    </row>
    <row r="101" spans="1:90" s="4" customFormat="1" ht="16.5" customHeight="1">
      <c r="A101" s="87" t="s">
        <v>89</v>
      </c>
      <c r="B101" s="50"/>
      <c r="C101" s="10"/>
      <c r="D101" s="10"/>
      <c r="E101" s="199" t="s">
        <v>106</v>
      </c>
      <c r="F101" s="199"/>
      <c r="G101" s="199"/>
      <c r="H101" s="199"/>
      <c r="I101" s="199"/>
      <c r="J101" s="10"/>
      <c r="K101" s="199" t="s">
        <v>107</v>
      </c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214">
        <f>'Objekt6 - SO D.1.1.c.05.V...'!J32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88" t="s">
        <v>92</v>
      </c>
      <c r="AR101" s="50"/>
      <c r="AS101" s="89">
        <v>0</v>
      </c>
      <c r="AT101" s="90">
        <f t="shared" si="1"/>
        <v>0</v>
      </c>
      <c r="AU101" s="91">
        <f>'Objekt6 - SO D.1.1.c.05.V...'!P122</f>
        <v>0</v>
      </c>
      <c r="AV101" s="90">
        <f>'Objekt6 - SO D.1.1.c.05.V...'!J35</f>
        <v>0</v>
      </c>
      <c r="AW101" s="90">
        <f>'Objekt6 - SO D.1.1.c.05.V...'!J36</f>
        <v>0</v>
      </c>
      <c r="AX101" s="90">
        <f>'Objekt6 - SO D.1.1.c.05.V...'!J37</f>
        <v>0</v>
      </c>
      <c r="AY101" s="90">
        <f>'Objekt6 - SO D.1.1.c.05.V...'!J38</f>
        <v>0</v>
      </c>
      <c r="AZ101" s="90">
        <f>'Objekt6 - SO D.1.1.c.05.V...'!F35</f>
        <v>0</v>
      </c>
      <c r="BA101" s="90">
        <f>'Objekt6 - SO D.1.1.c.05.V...'!F36</f>
        <v>0</v>
      </c>
      <c r="BB101" s="90">
        <f>'Objekt6 - SO D.1.1.c.05.V...'!F37</f>
        <v>0</v>
      </c>
      <c r="BC101" s="90">
        <f>'Objekt6 - SO D.1.1.c.05.V...'!F38</f>
        <v>0</v>
      </c>
      <c r="BD101" s="92">
        <f>'Objekt6 - SO D.1.1.c.05.V...'!F39</f>
        <v>0</v>
      </c>
      <c r="BT101" s="25" t="s">
        <v>88</v>
      </c>
      <c r="BV101" s="25" t="s">
        <v>81</v>
      </c>
      <c r="BW101" s="25" t="s">
        <v>108</v>
      </c>
      <c r="BX101" s="25" t="s">
        <v>87</v>
      </c>
      <c r="CL101" s="25" t="s">
        <v>1</v>
      </c>
    </row>
    <row r="102" spans="1:90" s="4" customFormat="1" ht="16.5" customHeight="1">
      <c r="A102" s="87" t="s">
        <v>89</v>
      </c>
      <c r="B102" s="50"/>
      <c r="C102" s="10"/>
      <c r="D102" s="10"/>
      <c r="E102" s="199" t="s">
        <v>109</v>
      </c>
      <c r="F102" s="199"/>
      <c r="G102" s="199"/>
      <c r="H102" s="199"/>
      <c r="I102" s="199"/>
      <c r="J102" s="10"/>
      <c r="K102" s="199" t="s">
        <v>110</v>
      </c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214">
        <f>'Objekt7 - SO D.1.1.c.06.V...'!J32</f>
        <v>0</v>
      </c>
      <c r="AH102" s="215"/>
      <c r="AI102" s="215"/>
      <c r="AJ102" s="215"/>
      <c r="AK102" s="215"/>
      <c r="AL102" s="215"/>
      <c r="AM102" s="215"/>
      <c r="AN102" s="214">
        <f t="shared" si="0"/>
        <v>0</v>
      </c>
      <c r="AO102" s="215"/>
      <c r="AP102" s="215"/>
      <c r="AQ102" s="88" t="s">
        <v>92</v>
      </c>
      <c r="AR102" s="50"/>
      <c r="AS102" s="89">
        <v>0</v>
      </c>
      <c r="AT102" s="90">
        <f t="shared" si="1"/>
        <v>0</v>
      </c>
      <c r="AU102" s="91">
        <f>'Objekt7 - SO D.1.1.c.06.V...'!P122</f>
        <v>0</v>
      </c>
      <c r="AV102" s="90">
        <f>'Objekt7 - SO D.1.1.c.06.V...'!J35</f>
        <v>0</v>
      </c>
      <c r="AW102" s="90">
        <f>'Objekt7 - SO D.1.1.c.06.V...'!J36</f>
        <v>0</v>
      </c>
      <c r="AX102" s="90">
        <f>'Objekt7 - SO D.1.1.c.06.V...'!J37</f>
        <v>0</v>
      </c>
      <c r="AY102" s="90">
        <f>'Objekt7 - SO D.1.1.c.06.V...'!J38</f>
        <v>0</v>
      </c>
      <c r="AZ102" s="90">
        <f>'Objekt7 - SO D.1.1.c.06.V...'!F35</f>
        <v>0</v>
      </c>
      <c r="BA102" s="90">
        <f>'Objekt7 - SO D.1.1.c.06.V...'!F36</f>
        <v>0</v>
      </c>
      <c r="BB102" s="90">
        <f>'Objekt7 - SO D.1.1.c.06.V...'!F37</f>
        <v>0</v>
      </c>
      <c r="BC102" s="90">
        <f>'Objekt7 - SO D.1.1.c.06.V...'!F38</f>
        <v>0</v>
      </c>
      <c r="BD102" s="92">
        <f>'Objekt7 - SO D.1.1.c.06.V...'!F39</f>
        <v>0</v>
      </c>
      <c r="BT102" s="25" t="s">
        <v>88</v>
      </c>
      <c r="BV102" s="25" t="s">
        <v>81</v>
      </c>
      <c r="BW102" s="25" t="s">
        <v>111</v>
      </c>
      <c r="BX102" s="25" t="s">
        <v>87</v>
      </c>
      <c r="CL102" s="25" t="s">
        <v>1</v>
      </c>
    </row>
    <row r="103" spans="1:90" s="4" customFormat="1" ht="16.5" customHeight="1">
      <c r="A103" s="87" t="s">
        <v>89</v>
      </c>
      <c r="B103" s="50"/>
      <c r="C103" s="10"/>
      <c r="D103" s="10"/>
      <c r="E103" s="199" t="s">
        <v>112</v>
      </c>
      <c r="F103" s="199"/>
      <c r="G103" s="199"/>
      <c r="H103" s="199"/>
      <c r="I103" s="199"/>
      <c r="J103" s="10"/>
      <c r="K103" s="199" t="s">
        <v>113</v>
      </c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214">
        <f>'Objekt8 - SO D.1.1.c.07.V...'!J32</f>
        <v>0</v>
      </c>
      <c r="AH103" s="215"/>
      <c r="AI103" s="215"/>
      <c r="AJ103" s="215"/>
      <c r="AK103" s="215"/>
      <c r="AL103" s="215"/>
      <c r="AM103" s="215"/>
      <c r="AN103" s="214">
        <f t="shared" si="0"/>
        <v>0</v>
      </c>
      <c r="AO103" s="215"/>
      <c r="AP103" s="215"/>
      <c r="AQ103" s="88" t="s">
        <v>92</v>
      </c>
      <c r="AR103" s="50"/>
      <c r="AS103" s="89">
        <v>0</v>
      </c>
      <c r="AT103" s="90">
        <f t="shared" si="1"/>
        <v>0</v>
      </c>
      <c r="AU103" s="91">
        <f>'Objekt8 - SO D.1.1.c.07.V...'!P122</f>
        <v>0</v>
      </c>
      <c r="AV103" s="90">
        <f>'Objekt8 - SO D.1.1.c.07.V...'!J35</f>
        <v>0</v>
      </c>
      <c r="AW103" s="90">
        <f>'Objekt8 - SO D.1.1.c.07.V...'!J36</f>
        <v>0</v>
      </c>
      <c r="AX103" s="90">
        <f>'Objekt8 - SO D.1.1.c.07.V...'!J37</f>
        <v>0</v>
      </c>
      <c r="AY103" s="90">
        <f>'Objekt8 - SO D.1.1.c.07.V...'!J38</f>
        <v>0</v>
      </c>
      <c r="AZ103" s="90">
        <f>'Objekt8 - SO D.1.1.c.07.V...'!F35</f>
        <v>0</v>
      </c>
      <c r="BA103" s="90">
        <f>'Objekt8 - SO D.1.1.c.07.V...'!F36</f>
        <v>0</v>
      </c>
      <c r="BB103" s="90">
        <f>'Objekt8 - SO D.1.1.c.07.V...'!F37</f>
        <v>0</v>
      </c>
      <c r="BC103" s="90">
        <f>'Objekt8 - SO D.1.1.c.07.V...'!F38</f>
        <v>0</v>
      </c>
      <c r="BD103" s="92">
        <f>'Objekt8 - SO D.1.1.c.07.V...'!F39</f>
        <v>0</v>
      </c>
      <c r="BT103" s="25" t="s">
        <v>88</v>
      </c>
      <c r="BV103" s="25" t="s">
        <v>81</v>
      </c>
      <c r="BW103" s="25" t="s">
        <v>114</v>
      </c>
      <c r="BX103" s="25" t="s">
        <v>87</v>
      </c>
      <c r="CL103" s="25" t="s">
        <v>1</v>
      </c>
    </row>
    <row r="104" spans="1:90" s="4" customFormat="1" ht="16.5" customHeight="1">
      <c r="A104" s="87" t="s">
        <v>89</v>
      </c>
      <c r="B104" s="50"/>
      <c r="C104" s="10"/>
      <c r="D104" s="10"/>
      <c r="E104" s="199" t="s">
        <v>115</v>
      </c>
      <c r="F104" s="199"/>
      <c r="G104" s="199"/>
      <c r="H104" s="199"/>
      <c r="I104" s="199"/>
      <c r="J104" s="10"/>
      <c r="K104" s="199" t="s">
        <v>116</v>
      </c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214">
        <f>'Objekt9 - SO D.1.4.1. ZTI'!J32</f>
        <v>0</v>
      </c>
      <c r="AH104" s="215"/>
      <c r="AI104" s="215"/>
      <c r="AJ104" s="215"/>
      <c r="AK104" s="215"/>
      <c r="AL104" s="215"/>
      <c r="AM104" s="215"/>
      <c r="AN104" s="214">
        <f t="shared" si="0"/>
        <v>0</v>
      </c>
      <c r="AO104" s="215"/>
      <c r="AP104" s="215"/>
      <c r="AQ104" s="88" t="s">
        <v>92</v>
      </c>
      <c r="AR104" s="50"/>
      <c r="AS104" s="89">
        <v>0</v>
      </c>
      <c r="AT104" s="90">
        <f t="shared" si="1"/>
        <v>0</v>
      </c>
      <c r="AU104" s="91">
        <f>'Objekt9 - SO D.1.4.1. ZTI'!P129</f>
        <v>0</v>
      </c>
      <c r="AV104" s="90">
        <f>'Objekt9 - SO D.1.4.1. ZTI'!J35</f>
        <v>0</v>
      </c>
      <c r="AW104" s="90">
        <f>'Objekt9 - SO D.1.4.1. ZTI'!J36</f>
        <v>0</v>
      </c>
      <c r="AX104" s="90">
        <f>'Objekt9 - SO D.1.4.1. ZTI'!J37</f>
        <v>0</v>
      </c>
      <c r="AY104" s="90">
        <f>'Objekt9 - SO D.1.4.1. ZTI'!J38</f>
        <v>0</v>
      </c>
      <c r="AZ104" s="90">
        <f>'Objekt9 - SO D.1.4.1. ZTI'!F35</f>
        <v>0</v>
      </c>
      <c r="BA104" s="90">
        <f>'Objekt9 - SO D.1.4.1. ZTI'!F36</f>
        <v>0</v>
      </c>
      <c r="BB104" s="90">
        <f>'Objekt9 - SO D.1.4.1. ZTI'!F37</f>
        <v>0</v>
      </c>
      <c r="BC104" s="90">
        <f>'Objekt9 - SO D.1.4.1. ZTI'!F38</f>
        <v>0</v>
      </c>
      <c r="BD104" s="92">
        <f>'Objekt9 - SO D.1.4.1. ZTI'!F39</f>
        <v>0</v>
      </c>
      <c r="BT104" s="25" t="s">
        <v>88</v>
      </c>
      <c r="BV104" s="25" t="s">
        <v>81</v>
      </c>
      <c r="BW104" s="25" t="s">
        <v>117</v>
      </c>
      <c r="BX104" s="25" t="s">
        <v>87</v>
      </c>
      <c r="CL104" s="25" t="s">
        <v>1</v>
      </c>
    </row>
    <row r="105" spans="1:90" s="4" customFormat="1" ht="16.5" customHeight="1">
      <c r="A105" s="87" t="s">
        <v>89</v>
      </c>
      <c r="B105" s="50"/>
      <c r="C105" s="10"/>
      <c r="D105" s="10"/>
      <c r="E105" s="199" t="s">
        <v>118</v>
      </c>
      <c r="F105" s="199"/>
      <c r="G105" s="199"/>
      <c r="H105" s="199"/>
      <c r="I105" s="199"/>
      <c r="J105" s="10"/>
      <c r="K105" s="199" t="s">
        <v>119</v>
      </c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214">
        <f>'Objekt10 - SO D.1.4.2. PLYN'!J32</f>
        <v>0</v>
      </c>
      <c r="AH105" s="215"/>
      <c r="AI105" s="215"/>
      <c r="AJ105" s="215"/>
      <c r="AK105" s="215"/>
      <c r="AL105" s="215"/>
      <c r="AM105" s="215"/>
      <c r="AN105" s="214">
        <f t="shared" si="0"/>
        <v>0</v>
      </c>
      <c r="AO105" s="215"/>
      <c r="AP105" s="215"/>
      <c r="AQ105" s="88" t="s">
        <v>92</v>
      </c>
      <c r="AR105" s="50"/>
      <c r="AS105" s="89">
        <v>0</v>
      </c>
      <c r="AT105" s="90">
        <f t="shared" si="1"/>
        <v>0</v>
      </c>
      <c r="AU105" s="91">
        <f>'Objekt10 - SO D.1.4.2. PLYN'!P132</f>
        <v>0</v>
      </c>
      <c r="AV105" s="90">
        <f>'Objekt10 - SO D.1.4.2. PLYN'!J35</f>
        <v>0</v>
      </c>
      <c r="AW105" s="90">
        <f>'Objekt10 - SO D.1.4.2. PLYN'!J36</f>
        <v>0</v>
      </c>
      <c r="AX105" s="90">
        <f>'Objekt10 - SO D.1.4.2. PLYN'!J37</f>
        <v>0</v>
      </c>
      <c r="AY105" s="90">
        <f>'Objekt10 - SO D.1.4.2. PLYN'!J38</f>
        <v>0</v>
      </c>
      <c r="AZ105" s="90">
        <f>'Objekt10 - SO D.1.4.2. PLYN'!F35</f>
        <v>0</v>
      </c>
      <c r="BA105" s="90">
        <f>'Objekt10 - SO D.1.4.2. PLYN'!F36</f>
        <v>0</v>
      </c>
      <c r="BB105" s="90">
        <f>'Objekt10 - SO D.1.4.2. PLYN'!F37</f>
        <v>0</v>
      </c>
      <c r="BC105" s="90">
        <f>'Objekt10 - SO D.1.4.2. PLYN'!F38</f>
        <v>0</v>
      </c>
      <c r="BD105" s="92">
        <f>'Objekt10 - SO D.1.4.2. PLYN'!F39</f>
        <v>0</v>
      </c>
      <c r="BT105" s="25" t="s">
        <v>88</v>
      </c>
      <c r="BV105" s="25" t="s">
        <v>81</v>
      </c>
      <c r="BW105" s="25" t="s">
        <v>120</v>
      </c>
      <c r="BX105" s="25" t="s">
        <v>87</v>
      </c>
      <c r="CL105" s="25" t="s">
        <v>1</v>
      </c>
    </row>
    <row r="106" spans="1:90" s="4" customFormat="1" ht="16.5" customHeight="1">
      <c r="A106" s="87" t="s">
        <v>89</v>
      </c>
      <c r="B106" s="50"/>
      <c r="C106" s="10"/>
      <c r="D106" s="10"/>
      <c r="E106" s="199" t="s">
        <v>121</v>
      </c>
      <c r="F106" s="199"/>
      <c r="G106" s="199"/>
      <c r="H106" s="199"/>
      <c r="I106" s="199"/>
      <c r="J106" s="10"/>
      <c r="K106" s="199" t="s">
        <v>122</v>
      </c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214">
        <f>'Objekt11 - SO D.1.4.3.Vzd...'!J32</f>
        <v>0</v>
      </c>
      <c r="AH106" s="215"/>
      <c r="AI106" s="215"/>
      <c r="AJ106" s="215"/>
      <c r="AK106" s="215"/>
      <c r="AL106" s="215"/>
      <c r="AM106" s="215"/>
      <c r="AN106" s="214">
        <f t="shared" si="0"/>
        <v>0</v>
      </c>
      <c r="AO106" s="215"/>
      <c r="AP106" s="215"/>
      <c r="AQ106" s="88" t="s">
        <v>92</v>
      </c>
      <c r="AR106" s="50"/>
      <c r="AS106" s="89">
        <v>0</v>
      </c>
      <c r="AT106" s="90">
        <f t="shared" si="1"/>
        <v>0</v>
      </c>
      <c r="AU106" s="91">
        <f>'Objekt11 - SO D.1.4.3.Vzd...'!P127</f>
        <v>0</v>
      </c>
      <c r="AV106" s="90">
        <f>'Objekt11 - SO D.1.4.3.Vzd...'!J35</f>
        <v>0</v>
      </c>
      <c r="AW106" s="90">
        <f>'Objekt11 - SO D.1.4.3.Vzd...'!J36</f>
        <v>0</v>
      </c>
      <c r="AX106" s="90">
        <f>'Objekt11 - SO D.1.4.3.Vzd...'!J37</f>
        <v>0</v>
      </c>
      <c r="AY106" s="90">
        <f>'Objekt11 - SO D.1.4.3.Vzd...'!J38</f>
        <v>0</v>
      </c>
      <c r="AZ106" s="90">
        <f>'Objekt11 - SO D.1.4.3.Vzd...'!F35</f>
        <v>0</v>
      </c>
      <c r="BA106" s="90">
        <f>'Objekt11 - SO D.1.4.3.Vzd...'!F36</f>
        <v>0</v>
      </c>
      <c r="BB106" s="90">
        <f>'Objekt11 - SO D.1.4.3.Vzd...'!F37</f>
        <v>0</v>
      </c>
      <c r="BC106" s="90">
        <f>'Objekt11 - SO D.1.4.3.Vzd...'!F38</f>
        <v>0</v>
      </c>
      <c r="BD106" s="92">
        <f>'Objekt11 - SO D.1.4.3.Vzd...'!F39</f>
        <v>0</v>
      </c>
      <c r="BT106" s="25" t="s">
        <v>88</v>
      </c>
      <c r="BV106" s="25" t="s">
        <v>81</v>
      </c>
      <c r="BW106" s="25" t="s">
        <v>123</v>
      </c>
      <c r="BX106" s="25" t="s">
        <v>87</v>
      </c>
      <c r="CL106" s="25" t="s">
        <v>1</v>
      </c>
    </row>
    <row r="107" spans="1:90" s="4" customFormat="1" ht="16.5" customHeight="1">
      <c r="A107" s="87" t="s">
        <v>89</v>
      </c>
      <c r="B107" s="50"/>
      <c r="C107" s="10"/>
      <c r="D107" s="10"/>
      <c r="E107" s="199" t="s">
        <v>124</v>
      </c>
      <c r="F107" s="199"/>
      <c r="G107" s="199"/>
      <c r="H107" s="199"/>
      <c r="I107" s="199"/>
      <c r="J107" s="10"/>
      <c r="K107" s="199" t="s">
        <v>125</v>
      </c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214">
        <f>'Objekt12 - SO D.1.4.4.Vyt...'!J32</f>
        <v>0</v>
      </c>
      <c r="AH107" s="215"/>
      <c r="AI107" s="215"/>
      <c r="AJ107" s="215"/>
      <c r="AK107" s="215"/>
      <c r="AL107" s="215"/>
      <c r="AM107" s="215"/>
      <c r="AN107" s="214">
        <f t="shared" si="0"/>
        <v>0</v>
      </c>
      <c r="AO107" s="215"/>
      <c r="AP107" s="215"/>
      <c r="AQ107" s="88" t="s">
        <v>92</v>
      </c>
      <c r="AR107" s="50"/>
      <c r="AS107" s="89">
        <v>0</v>
      </c>
      <c r="AT107" s="90">
        <f t="shared" si="1"/>
        <v>0</v>
      </c>
      <c r="AU107" s="91">
        <f>'Objekt12 - SO D.1.4.4.Vyt...'!P125</f>
        <v>0</v>
      </c>
      <c r="AV107" s="90">
        <f>'Objekt12 - SO D.1.4.4.Vyt...'!J35</f>
        <v>0</v>
      </c>
      <c r="AW107" s="90">
        <f>'Objekt12 - SO D.1.4.4.Vyt...'!J36</f>
        <v>0</v>
      </c>
      <c r="AX107" s="90">
        <f>'Objekt12 - SO D.1.4.4.Vyt...'!J37</f>
        <v>0</v>
      </c>
      <c r="AY107" s="90">
        <f>'Objekt12 - SO D.1.4.4.Vyt...'!J38</f>
        <v>0</v>
      </c>
      <c r="AZ107" s="90">
        <f>'Objekt12 - SO D.1.4.4.Vyt...'!F35</f>
        <v>0</v>
      </c>
      <c r="BA107" s="90">
        <f>'Objekt12 - SO D.1.4.4.Vyt...'!F36</f>
        <v>0</v>
      </c>
      <c r="BB107" s="90">
        <f>'Objekt12 - SO D.1.4.4.Vyt...'!F37</f>
        <v>0</v>
      </c>
      <c r="BC107" s="90">
        <f>'Objekt12 - SO D.1.4.4.Vyt...'!F38</f>
        <v>0</v>
      </c>
      <c r="BD107" s="92">
        <f>'Objekt12 - SO D.1.4.4.Vyt...'!F39</f>
        <v>0</v>
      </c>
      <c r="BT107" s="25" t="s">
        <v>88</v>
      </c>
      <c r="BV107" s="25" t="s">
        <v>81</v>
      </c>
      <c r="BW107" s="25" t="s">
        <v>126</v>
      </c>
      <c r="BX107" s="25" t="s">
        <v>87</v>
      </c>
      <c r="CL107" s="25" t="s">
        <v>1</v>
      </c>
    </row>
    <row r="108" spans="1:90" s="4" customFormat="1" ht="16.5" customHeight="1">
      <c r="A108" s="87" t="s">
        <v>89</v>
      </c>
      <c r="B108" s="50"/>
      <c r="C108" s="10"/>
      <c r="D108" s="10"/>
      <c r="E108" s="199" t="s">
        <v>127</v>
      </c>
      <c r="F108" s="199"/>
      <c r="G108" s="199"/>
      <c r="H108" s="199"/>
      <c r="I108" s="199"/>
      <c r="J108" s="10"/>
      <c r="K108" s="199" t="s">
        <v>128</v>
      </c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214">
        <f>'Objekt13 - SO D.1.4.5.Chl...'!J32</f>
        <v>0</v>
      </c>
      <c r="AH108" s="215"/>
      <c r="AI108" s="215"/>
      <c r="AJ108" s="215"/>
      <c r="AK108" s="215"/>
      <c r="AL108" s="215"/>
      <c r="AM108" s="215"/>
      <c r="AN108" s="214">
        <f t="shared" si="0"/>
        <v>0</v>
      </c>
      <c r="AO108" s="215"/>
      <c r="AP108" s="215"/>
      <c r="AQ108" s="88" t="s">
        <v>92</v>
      </c>
      <c r="AR108" s="50"/>
      <c r="AS108" s="89">
        <v>0</v>
      </c>
      <c r="AT108" s="90">
        <f t="shared" si="1"/>
        <v>0</v>
      </c>
      <c r="AU108" s="91">
        <f>'Objekt13 - SO D.1.4.5.Chl...'!P123</f>
        <v>0</v>
      </c>
      <c r="AV108" s="90">
        <f>'Objekt13 - SO D.1.4.5.Chl...'!J35</f>
        <v>0</v>
      </c>
      <c r="AW108" s="90">
        <f>'Objekt13 - SO D.1.4.5.Chl...'!J36</f>
        <v>0</v>
      </c>
      <c r="AX108" s="90">
        <f>'Objekt13 - SO D.1.4.5.Chl...'!J37</f>
        <v>0</v>
      </c>
      <c r="AY108" s="90">
        <f>'Objekt13 - SO D.1.4.5.Chl...'!J38</f>
        <v>0</v>
      </c>
      <c r="AZ108" s="90">
        <f>'Objekt13 - SO D.1.4.5.Chl...'!F35</f>
        <v>0</v>
      </c>
      <c r="BA108" s="90">
        <f>'Objekt13 - SO D.1.4.5.Chl...'!F36</f>
        <v>0</v>
      </c>
      <c r="BB108" s="90">
        <f>'Objekt13 - SO D.1.4.5.Chl...'!F37</f>
        <v>0</v>
      </c>
      <c r="BC108" s="90">
        <f>'Objekt13 - SO D.1.4.5.Chl...'!F38</f>
        <v>0</v>
      </c>
      <c r="BD108" s="92">
        <f>'Objekt13 - SO D.1.4.5.Chl...'!F39</f>
        <v>0</v>
      </c>
      <c r="BT108" s="25" t="s">
        <v>88</v>
      </c>
      <c r="BV108" s="25" t="s">
        <v>81</v>
      </c>
      <c r="BW108" s="25" t="s">
        <v>129</v>
      </c>
      <c r="BX108" s="25" t="s">
        <v>87</v>
      </c>
      <c r="CL108" s="25" t="s">
        <v>1</v>
      </c>
    </row>
    <row r="109" spans="1:90" s="4" customFormat="1" ht="16.5" customHeight="1">
      <c r="A109" s="87" t="s">
        <v>89</v>
      </c>
      <c r="B109" s="50"/>
      <c r="C109" s="10"/>
      <c r="D109" s="10"/>
      <c r="E109" s="199" t="s">
        <v>130</v>
      </c>
      <c r="F109" s="199"/>
      <c r="G109" s="199"/>
      <c r="H109" s="199"/>
      <c r="I109" s="199"/>
      <c r="J109" s="10"/>
      <c r="K109" s="199" t="s">
        <v>131</v>
      </c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214">
        <f>'Objekt14 - SO D.1.4.7. Si...'!J32</f>
        <v>0</v>
      </c>
      <c r="AH109" s="215"/>
      <c r="AI109" s="215"/>
      <c r="AJ109" s="215"/>
      <c r="AK109" s="215"/>
      <c r="AL109" s="215"/>
      <c r="AM109" s="215"/>
      <c r="AN109" s="214">
        <f t="shared" si="0"/>
        <v>0</v>
      </c>
      <c r="AO109" s="215"/>
      <c r="AP109" s="215"/>
      <c r="AQ109" s="88" t="s">
        <v>92</v>
      </c>
      <c r="AR109" s="50"/>
      <c r="AS109" s="89">
        <v>0</v>
      </c>
      <c r="AT109" s="90">
        <f t="shared" si="1"/>
        <v>0</v>
      </c>
      <c r="AU109" s="91">
        <f>'Objekt14 - SO D.1.4.7. Si...'!P128</f>
        <v>0</v>
      </c>
      <c r="AV109" s="90">
        <f>'Objekt14 - SO D.1.4.7. Si...'!J35</f>
        <v>0</v>
      </c>
      <c r="AW109" s="90">
        <f>'Objekt14 - SO D.1.4.7. Si...'!J36</f>
        <v>0</v>
      </c>
      <c r="AX109" s="90">
        <f>'Objekt14 - SO D.1.4.7. Si...'!J37</f>
        <v>0</v>
      </c>
      <c r="AY109" s="90">
        <f>'Objekt14 - SO D.1.4.7. Si...'!J38</f>
        <v>0</v>
      </c>
      <c r="AZ109" s="90">
        <f>'Objekt14 - SO D.1.4.7. Si...'!F35</f>
        <v>0</v>
      </c>
      <c r="BA109" s="90">
        <f>'Objekt14 - SO D.1.4.7. Si...'!F36</f>
        <v>0</v>
      </c>
      <c r="BB109" s="90">
        <f>'Objekt14 - SO D.1.4.7. Si...'!F37</f>
        <v>0</v>
      </c>
      <c r="BC109" s="90">
        <f>'Objekt14 - SO D.1.4.7. Si...'!F38</f>
        <v>0</v>
      </c>
      <c r="BD109" s="92">
        <f>'Objekt14 - SO D.1.4.7. Si...'!F39</f>
        <v>0</v>
      </c>
      <c r="BT109" s="25" t="s">
        <v>88</v>
      </c>
      <c r="BV109" s="25" t="s">
        <v>81</v>
      </c>
      <c r="BW109" s="25" t="s">
        <v>132</v>
      </c>
      <c r="BX109" s="25" t="s">
        <v>87</v>
      </c>
      <c r="CL109" s="25" t="s">
        <v>1</v>
      </c>
    </row>
    <row r="110" spans="1:90" s="4" customFormat="1" ht="16.5" customHeight="1">
      <c r="A110" s="87" t="s">
        <v>89</v>
      </c>
      <c r="B110" s="50"/>
      <c r="C110" s="10"/>
      <c r="D110" s="10"/>
      <c r="E110" s="199" t="s">
        <v>133</v>
      </c>
      <c r="F110" s="199"/>
      <c r="G110" s="199"/>
      <c r="H110" s="199"/>
      <c r="I110" s="199"/>
      <c r="J110" s="10"/>
      <c r="K110" s="199" t="s">
        <v>134</v>
      </c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214">
        <f>'Objekt15 - SO D.1.4.6.MaR'!J32</f>
        <v>0</v>
      </c>
      <c r="AH110" s="215"/>
      <c r="AI110" s="215"/>
      <c r="AJ110" s="215"/>
      <c r="AK110" s="215"/>
      <c r="AL110" s="215"/>
      <c r="AM110" s="215"/>
      <c r="AN110" s="214">
        <f t="shared" si="0"/>
        <v>0</v>
      </c>
      <c r="AO110" s="215"/>
      <c r="AP110" s="215"/>
      <c r="AQ110" s="88" t="s">
        <v>92</v>
      </c>
      <c r="AR110" s="50"/>
      <c r="AS110" s="89">
        <v>0</v>
      </c>
      <c r="AT110" s="90">
        <f t="shared" si="1"/>
        <v>0</v>
      </c>
      <c r="AU110" s="91">
        <f>'Objekt15 - SO D.1.4.6.MaR'!P127</f>
        <v>0</v>
      </c>
      <c r="AV110" s="90">
        <f>'Objekt15 - SO D.1.4.6.MaR'!J35</f>
        <v>0</v>
      </c>
      <c r="AW110" s="90">
        <f>'Objekt15 - SO D.1.4.6.MaR'!J36</f>
        <v>0</v>
      </c>
      <c r="AX110" s="90">
        <f>'Objekt15 - SO D.1.4.6.MaR'!J37</f>
        <v>0</v>
      </c>
      <c r="AY110" s="90">
        <f>'Objekt15 - SO D.1.4.6.MaR'!J38</f>
        <v>0</v>
      </c>
      <c r="AZ110" s="90">
        <f>'Objekt15 - SO D.1.4.6.MaR'!F35</f>
        <v>0</v>
      </c>
      <c r="BA110" s="90">
        <f>'Objekt15 - SO D.1.4.6.MaR'!F36</f>
        <v>0</v>
      </c>
      <c r="BB110" s="90">
        <f>'Objekt15 - SO D.1.4.6.MaR'!F37</f>
        <v>0</v>
      </c>
      <c r="BC110" s="90">
        <f>'Objekt15 - SO D.1.4.6.MaR'!F38</f>
        <v>0</v>
      </c>
      <c r="BD110" s="92">
        <f>'Objekt15 - SO D.1.4.6.MaR'!F39</f>
        <v>0</v>
      </c>
      <c r="BT110" s="25" t="s">
        <v>88</v>
      </c>
      <c r="BV110" s="25" t="s">
        <v>81</v>
      </c>
      <c r="BW110" s="25" t="s">
        <v>135</v>
      </c>
      <c r="BX110" s="25" t="s">
        <v>87</v>
      </c>
      <c r="CL110" s="25" t="s">
        <v>1</v>
      </c>
    </row>
    <row r="111" spans="1:90" s="4" customFormat="1" ht="16.5" customHeight="1">
      <c r="A111" s="87" t="s">
        <v>89</v>
      </c>
      <c r="B111" s="50"/>
      <c r="C111" s="10"/>
      <c r="D111" s="10"/>
      <c r="E111" s="199" t="s">
        <v>136</v>
      </c>
      <c r="F111" s="199"/>
      <c r="G111" s="199"/>
      <c r="H111" s="199"/>
      <c r="I111" s="199"/>
      <c r="J111" s="10"/>
      <c r="K111" s="199" t="s">
        <v>137</v>
      </c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214">
        <f>'Objekt16 - SO D.1.4.8.El....'!J32</f>
        <v>0</v>
      </c>
      <c r="AH111" s="215"/>
      <c r="AI111" s="215"/>
      <c r="AJ111" s="215"/>
      <c r="AK111" s="215"/>
      <c r="AL111" s="215"/>
      <c r="AM111" s="215"/>
      <c r="AN111" s="214">
        <f t="shared" si="0"/>
        <v>0</v>
      </c>
      <c r="AO111" s="215"/>
      <c r="AP111" s="215"/>
      <c r="AQ111" s="88" t="s">
        <v>92</v>
      </c>
      <c r="AR111" s="50"/>
      <c r="AS111" s="89">
        <v>0</v>
      </c>
      <c r="AT111" s="90">
        <f t="shared" si="1"/>
        <v>0</v>
      </c>
      <c r="AU111" s="91">
        <f>'Objekt16 - SO D.1.4.8.El....'!P127</f>
        <v>0</v>
      </c>
      <c r="AV111" s="90">
        <f>'Objekt16 - SO D.1.4.8.El....'!J35</f>
        <v>0</v>
      </c>
      <c r="AW111" s="90">
        <f>'Objekt16 - SO D.1.4.8.El....'!J36</f>
        <v>0</v>
      </c>
      <c r="AX111" s="90">
        <f>'Objekt16 - SO D.1.4.8.El....'!J37</f>
        <v>0</v>
      </c>
      <c r="AY111" s="90">
        <f>'Objekt16 - SO D.1.4.8.El....'!J38</f>
        <v>0</v>
      </c>
      <c r="AZ111" s="90">
        <f>'Objekt16 - SO D.1.4.8.El....'!F35</f>
        <v>0</v>
      </c>
      <c r="BA111" s="90">
        <f>'Objekt16 - SO D.1.4.8.El....'!F36</f>
        <v>0</v>
      </c>
      <c r="BB111" s="90">
        <f>'Objekt16 - SO D.1.4.8.El....'!F37</f>
        <v>0</v>
      </c>
      <c r="BC111" s="90">
        <f>'Objekt16 - SO D.1.4.8.El....'!F38</f>
        <v>0</v>
      </c>
      <c r="BD111" s="92">
        <f>'Objekt16 - SO D.1.4.8.El....'!F39</f>
        <v>0</v>
      </c>
      <c r="BT111" s="25" t="s">
        <v>88</v>
      </c>
      <c r="BV111" s="25" t="s">
        <v>81</v>
      </c>
      <c r="BW111" s="25" t="s">
        <v>138</v>
      </c>
      <c r="BX111" s="25" t="s">
        <v>87</v>
      </c>
      <c r="CL111" s="25" t="s">
        <v>1</v>
      </c>
    </row>
    <row r="112" spans="1:90" s="4" customFormat="1" ht="16.5" customHeight="1">
      <c r="A112" s="87" t="s">
        <v>89</v>
      </c>
      <c r="B112" s="50"/>
      <c r="C112" s="10"/>
      <c r="D112" s="10"/>
      <c r="E112" s="199" t="s">
        <v>139</v>
      </c>
      <c r="F112" s="199"/>
      <c r="G112" s="199"/>
      <c r="H112" s="199"/>
      <c r="I112" s="199"/>
      <c r="J112" s="10"/>
      <c r="K112" s="199" t="s">
        <v>140</v>
      </c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214">
        <f>'Objekt17 - SO D.1.4.1.b.0...'!J32</f>
        <v>0</v>
      </c>
      <c r="AH112" s="215"/>
      <c r="AI112" s="215"/>
      <c r="AJ112" s="215"/>
      <c r="AK112" s="215"/>
      <c r="AL112" s="215"/>
      <c r="AM112" s="215"/>
      <c r="AN112" s="214">
        <f t="shared" si="0"/>
        <v>0</v>
      </c>
      <c r="AO112" s="215"/>
      <c r="AP112" s="215"/>
      <c r="AQ112" s="88" t="s">
        <v>92</v>
      </c>
      <c r="AR112" s="50"/>
      <c r="AS112" s="89">
        <v>0</v>
      </c>
      <c r="AT112" s="90">
        <f t="shared" si="1"/>
        <v>0</v>
      </c>
      <c r="AU112" s="91">
        <f>'Objekt17 - SO D.1.4.1.b.0...'!P126</f>
        <v>0</v>
      </c>
      <c r="AV112" s="90">
        <f>'Objekt17 - SO D.1.4.1.b.0...'!J35</f>
        <v>0</v>
      </c>
      <c r="AW112" s="90">
        <f>'Objekt17 - SO D.1.4.1.b.0...'!J36</f>
        <v>0</v>
      </c>
      <c r="AX112" s="90">
        <f>'Objekt17 - SO D.1.4.1.b.0...'!J37</f>
        <v>0</v>
      </c>
      <c r="AY112" s="90">
        <f>'Objekt17 - SO D.1.4.1.b.0...'!J38</f>
        <v>0</v>
      </c>
      <c r="AZ112" s="90">
        <f>'Objekt17 - SO D.1.4.1.b.0...'!F35</f>
        <v>0</v>
      </c>
      <c r="BA112" s="90">
        <f>'Objekt17 - SO D.1.4.1.b.0...'!F36</f>
        <v>0</v>
      </c>
      <c r="BB112" s="90">
        <f>'Objekt17 - SO D.1.4.1.b.0...'!F37</f>
        <v>0</v>
      </c>
      <c r="BC112" s="90">
        <f>'Objekt17 - SO D.1.4.1.b.0...'!F38</f>
        <v>0</v>
      </c>
      <c r="BD112" s="92">
        <f>'Objekt17 - SO D.1.4.1.b.0...'!F39</f>
        <v>0</v>
      </c>
      <c r="BT112" s="25" t="s">
        <v>88</v>
      </c>
      <c r="BV112" s="25" t="s">
        <v>81</v>
      </c>
      <c r="BW112" s="25" t="s">
        <v>141</v>
      </c>
      <c r="BX112" s="25" t="s">
        <v>87</v>
      </c>
      <c r="CL112" s="25" t="s">
        <v>1</v>
      </c>
    </row>
    <row r="113" spans="1:90" s="4" customFormat="1" ht="16.5" customHeight="1">
      <c r="A113" s="87" t="s">
        <v>89</v>
      </c>
      <c r="B113" s="50"/>
      <c r="C113" s="10"/>
      <c r="D113" s="10"/>
      <c r="E113" s="199" t="s">
        <v>142</v>
      </c>
      <c r="F113" s="199"/>
      <c r="G113" s="199"/>
      <c r="H113" s="199"/>
      <c r="I113" s="199"/>
      <c r="J113" s="10"/>
      <c r="K113" s="199" t="s">
        <v>143</v>
      </c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214">
        <f>'Objekt18 - SO D.1.4.1.b.1...'!J32</f>
        <v>0</v>
      </c>
      <c r="AH113" s="215"/>
      <c r="AI113" s="215"/>
      <c r="AJ113" s="215"/>
      <c r="AK113" s="215"/>
      <c r="AL113" s="215"/>
      <c r="AM113" s="215"/>
      <c r="AN113" s="214">
        <f t="shared" si="0"/>
        <v>0</v>
      </c>
      <c r="AO113" s="215"/>
      <c r="AP113" s="215"/>
      <c r="AQ113" s="88" t="s">
        <v>92</v>
      </c>
      <c r="AR113" s="50"/>
      <c r="AS113" s="89">
        <v>0</v>
      </c>
      <c r="AT113" s="90">
        <f t="shared" si="1"/>
        <v>0</v>
      </c>
      <c r="AU113" s="91">
        <f>'Objekt18 - SO D.1.4.1.b.1...'!P126</f>
        <v>0</v>
      </c>
      <c r="AV113" s="90">
        <f>'Objekt18 - SO D.1.4.1.b.1...'!J35</f>
        <v>0</v>
      </c>
      <c r="AW113" s="90">
        <f>'Objekt18 - SO D.1.4.1.b.1...'!J36</f>
        <v>0</v>
      </c>
      <c r="AX113" s="90">
        <f>'Objekt18 - SO D.1.4.1.b.1...'!J37</f>
        <v>0</v>
      </c>
      <c r="AY113" s="90">
        <f>'Objekt18 - SO D.1.4.1.b.1...'!J38</f>
        <v>0</v>
      </c>
      <c r="AZ113" s="90">
        <f>'Objekt18 - SO D.1.4.1.b.1...'!F35</f>
        <v>0</v>
      </c>
      <c r="BA113" s="90">
        <f>'Objekt18 - SO D.1.4.1.b.1...'!F36</f>
        <v>0</v>
      </c>
      <c r="BB113" s="90">
        <f>'Objekt18 - SO D.1.4.1.b.1...'!F37</f>
        <v>0</v>
      </c>
      <c r="BC113" s="90">
        <f>'Objekt18 - SO D.1.4.1.b.1...'!F38</f>
        <v>0</v>
      </c>
      <c r="BD113" s="92">
        <f>'Objekt18 - SO D.1.4.1.b.1...'!F39</f>
        <v>0</v>
      </c>
      <c r="BT113" s="25" t="s">
        <v>88</v>
      </c>
      <c r="BV113" s="25" t="s">
        <v>81</v>
      </c>
      <c r="BW113" s="25" t="s">
        <v>144</v>
      </c>
      <c r="BX113" s="25" t="s">
        <v>87</v>
      </c>
      <c r="CL113" s="25" t="s">
        <v>1</v>
      </c>
    </row>
    <row r="114" spans="1:90" s="4" customFormat="1" ht="16.5" customHeight="1">
      <c r="A114" s="87" t="s">
        <v>89</v>
      </c>
      <c r="B114" s="50"/>
      <c r="C114" s="10"/>
      <c r="D114" s="10"/>
      <c r="E114" s="199" t="s">
        <v>145</v>
      </c>
      <c r="F114" s="199"/>
      <c r="G114" s="199"/>
      <c r="H114" s="199"/>
      <c r="I114" s="199"/>
      <c r="J114" s="10"/>
      <c r="K114" s="199" t="s">
        <v>146</v>
      </c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214">
        <f>'Objekt19 - SO D.1.4.1.b.1...'!J32</f>
        <v>0</v>
      </c>
      <c r="AH114" s="215"/>
      <c r="AI114" s="215"/>
      <c r="AJ114" s="215"/>
      <c r="AK114" s="215"/>
      <c r="AL114" s="215"/>
      <c r="AM114" s="215"/>
      <c r="AN114" s="214">
        <f t="shared" si="0"/>
        <v>0</v>
      </c>
      <c r="AO114" s="215"/>
      <c r="AP114" s="215"/>
      <c r="AQ114" s="88" t="s">
        <v>92</v>
      </c>
      <c r="AR114" s="50"/>
      <c r="AS114" s="89">
        <v>0</v>
      </c>
      <c r="AT114" s="90">
        <f t="shared" si="1"/>
        <v>0</v>
      </c>
      <c r="AU114" s="91">
        <f>'Objekt19 - SO D.1.4.1.b.1...'!P128</f>
        <v>0</v>
      </c>
      <c r="AV114" s="90">
        <f>'Objekt19 - SO D.1.4.1.b.1...'!J35</f>
        <v>0</v>
      </c>
      <c r="AW114" s="90">
        <f>'Objekt19 - SO D.1.4.1.b.1...'!J36</f>
        <v>0</v>
      </c>
      <c r="AX114" s="90">
        <f>'Objekt19 - SO D.1.4.1.b.1...'!J37</f>
        <v>0</v>
      </c>
      <c r="AY114" s="90">
        <f>'Objekt19 - SO D.1.4.1.b.1...'!J38</f>
        <v>0</v>
      </c>
      <c r="AZ114" s="90">
        <f>'Objekt19 - SO D.1.4.1.b.1...'!F35</f>
        <v>0</v>
      </c>
      <c r="BA114" s="90">
        <f>'Objekt19 - SO D.1.4.1.b.1...'!F36</f>
        <v>0</v>
      </c>
      <c r="BB114" s="90">
        <f>'Objekt19 - SO D.1.4.1.b.1...'!F37</f>
        <v>0</v>
      </c>
      <c r="BC114" s="90">
        <f>'Objekt19 - SO D.1.4.1.b.1...'!F38</f>
        <v>0</v>
      </c>
      <c r="BD114" s="92">
        <f>'Objekt19 - SO D.1.4.1.b.1...'!F39</f>
        <v>0</v>
      </c>
      <c r="BT114" s="25" t="s">
        <v>88</v>
      </c>
      <c r="BV114" s="25" t="s">
        <v>81</v>
      </c>
      <c r="BW114" s="25" t="s">
        <v>147</v>
      </c>
      <c r="BX114" s="25" t="s">
        <v>87</v>
      </c>
      <c r="CL114" s="25" t="s">
        <v>1</v>
      </c>
    </row>
    <row r="115" spans="1:90" s="4" customFormat="1" ht="16.5" customHeight="1">
      <c r="A115" s="87" t="s">
        <v>89</v>
      </c>
      <c r="B115" s="50"/>
      <c r="C115" s="10"/>
      <c r="D115" s="10"/>
      <c r="E115" s="199" t="s">
        <v>148</v>
      </c>
      <c r="F115" s="199"/>
      <c r="G115" s="199"/>
      <c r="H115" s="199"/>
      <c r="I115" s="199"/>
      <c r="J115" s="10"/>
      <c r="K115" s="199" t="s">
        <v>149</v>
      </c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214">
        <f>'Objekt20 - SO D.1.4.1.b.1...'!J32</f>
        <v>0</v>
      </c>
      <c r="AH115" s="215"/>
      <c r="AI115" s="215"/>
      <c r="AJ115" s="215"/>
      <c r="AK115" s="215"/>
      <c r="AL115" s="215"/>
      <c r="AM115" s="215"/>
      <c r="AN115" s="214">
        <f t="shared" si="0"/>
        <v>0</v>
      </c>
      <c r="AO115" s="215"/>
      <c r="AP115" s="215"/>
      <c r="AQ115" s="88" t="s">
        <v>92</v>
      </c>
      <c r="AR115" s="50"/>
      <c r="AS115" s="89">
        <v>0</v>
      </c>
      <c r="AT115" s="90">
        <f t="shared" si="1"/>
        <v>0</v>
      </c>
      <c r="AU115" s="91">
        <f>'Objekt20 - SO D.1.4.1.b.1...'!P128</f>
        <v>0</v>
      </c>
      <c r="AV115" s="90">
        <f>'Objekt20 - SO D.1.4.1.b.1...'!J35</f>
        <v>0</v>
      </c>
      <c r="AW115" s="90">
        <f>'Objekt20 - SO D.1.4.1.b.1...'!J36</f>
        <v>0</v>
      </c>
      <c r="AX115" s="90">
        <f>'Objekt20 - SO D.1.4.1.b.1...'!J37</f>
        <v>0</v>
      </c>
      <c r="AY115" s="90">
        <f>'Objekt20 - SO D.1.4.1.b.1...'!J38</f>
        <v>0</v>
      </c>
      <c r="AZ115" s="90">
        <f>'Objekt20 - SO D.1.4.1.b.1...'!F35</f>
        <v>0</v>
      </c>
      <c r="BA115" s="90">
        <f>'Objekt20 - SO D.1.4.1.b.1...'!F36</f>
        <v>0</v>
      </c>
      <c r="BB115" s="90">
        <f>'Objekt20 - SO D.1.4.1.b.1...'!F37</f>
        <v>0</v>
      </c>
      <c r="BC115" s="90">
        <f>'Objekt20 - SO D.1.4.1.b.1...'!F38</f>
        <v>0</v>
      </c>
      <c r="BD115" s="92">
        <f>'Objekt20 - SO D.1.4.1.b.1...'!F39</f>
        <v>0</v>
      </c>
      <c r="BT115" s="25" t="s">
        <v>88</v>
      </c>
      <c r="BV115" s="25" t="s">
        <v>81</v>
      </c>
      <c r="BW115" s="25" t="s">
        <v>150</v>
      </c>
      <c r="BX115" s="25" t="s">
        <v>87</v>
      </c>
      <c r="CL115" s="25" t="s">
        <v>1</v>
      </c>
    </row>
    <row r="116" spans="1:90" s="4" customFormat="1" ht="16.5" customHeight="1">
      <c r="A116" s="87" t="s">
        <v>89</v>
      </c>
      <c r="B116" s="50"/>
      <c r="C116" s="10"/>
      <c r="D116" s="10"/>
      <c r="E116" s="199" t="s">
        <v>151</v>
      </c>
      <c r="F116" s="199"/>
      <c r="G116" s="199"/>
      <c r="H116" s="199"/>
      <c r="I116" s="199"/>
      <c r="J116" s="10"/>
      <c r="K116" s="199" t="s">
        <v>152</v>
      </c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214">
        <f>'Objekt21 - SO D.1.4.1.b.1...'!J32</f>
        <v>0</v>
      </c>
      <c r="AH116" s="215"/>
      <c r="AI116" s="215"/>
      <c r="AJ116" s="215"/>
      <c r="AK116" s="215"/>
      <c r="AL116" s="215"/>
      <c r="AM116" s="215"/>
      <c r="AN116" s="214">
        <f t="shared" si="0"/>
        <v>0</v>
      </c>
      <c r="AO116" s="215"/>
      <c r="AP116" s="215"/>
      <c r="AQ116" s="88" t="s">
        <v>92</v>
      </c>
      <c r="AR116" s="50"/>
      <c r="AS116" s="89">
        <v>0</v>
      </c>
      <c r="AT116" s="90">
        <f t="shared" si="1"/>
        <v>0</v>
      </c>
      <c r="AU116" s="91">
        <f>'Objekt21 - SO D.1.4.1.b.1...'!P126</f>
        <v>0</v>
      </c>
      <c r="AV116" s="90">
        <f>'Objekt21 - SO D.1.4.1.b.1...'!J35</f>
        <v>0</v>
      </c>
      <c r="AW116" s="90">
        <f>'Objekt21 - SO D.1.4.1.b.1...'!J36</f>
        <v>0</v>
      </c>
      <c r="AX116" s="90">
        <f>'Objekt21 - SO D.1.4.1.b.1...'!J37</f>
        <v>0</v>
      </c>
      <c r="AY116" s="90">
        <f>'Objekt21 - SO D.1.4.1.b.1...'!J38</f>
        <v>0</v>
      </c>
      <c r="AZ116" s="90">
        <f>'Objekt21 - SO D.1.4.1.b.1...'!F35</f>
        <v>0</v>
      </c>
      <c r="BA116" s="90">
        <f>'Objekt21 - SO D.1.4.1.b.1...'!F36</f>
        <v>0</v>
      </c>
      <c r="BB116" s="90">
        <f>'Objekt21 - SO D.1.4.1.b.1...'!F37</f>
        <v>0</v>
      </c>
      <c r="BC116" s="90">
        <f>'Objekt21 - SO D.1.4.1.b.1...'!F38</f>
        <v>0</v>
      </c>
      <c r="BD116" s="92">
        <f>'Objekt21 - SO D.1.4.1.b.1...'!F39</f>
        <v>0</v>
      </c>
      <c r="BT116" s="25" t="s">
        <v>88</v>
      </c>
      <c r="BV116" s="25" t="s">
        <v>81</v>
      </c>
      <c r="BW116" s="25" t="s">
        <v>153</v>
      </c>
      <c r="BX116" s="25" t="s">
        <v>87</v>
      </c>
      <c r="CL116" s="25" t="s">
        <v>1</v>
      </c>
    </row>
    <row r="117" spans="1:90" s="4" customFormat="1" ht="16.5" customHeight="1">
      <c r="A117" s="87" t="s">
        <v>89</v>
      </c>
      <c r="B117" s="50"/>
      <c r="C117" s="10"/>
      <c r="D117" s="10"/>
      <c r="E117" s="199" t="s">
        <v>154</v>
      </c>
      <c r="F117" s="199"/>
      <c r="G117" s="199"/>
      <c r="H117" s="199"/>
      <c r="I117" s="199"/>
      <c r="J117" s="10"/>
      <c r="K117" s="199" t="s">
        <v>155</v>
      </c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214">
        <f>'Objekt22 - SO D.1.4.1.b.2...'!J32</f>
        <v>0</v>
      </c>
      <c r="AH117" s="215"/>
      <c r="AI117" s="215"/>
      <c r="AJ117" s="215"/>
      <c r="AK117" s="215"/>
      <c r="AL117" s="215"/>
      <c r="AM117" s="215"/>
      <c r="AN117" s="214">
        <f t="shared" si="0"/>
        <v>0</v>
      </c>
      <c r="AO117" s="215"/>
      <c r="AP117" s="215"/>
      <c r="AQ117" s="88" t="s">
        <v>92</v>
      </c>
      <c r="AR117" s="50"/>
      <c r="AS117" s="89">
        <v>0</v>
      </c>
      <c r="AT117" s="90">
        <f t="shared" si="1"/>
        <v>0</v>
      </c>
      <c r="AU117" s="91">
        <f>'Objekt22 - SO D.1.4.1.b.2...'!P126</f>
        <v>0</v>
      </c>
      <c r="AV117" s="90">
        <f>'Objekt22 - SO D.1.4.1.b.2...'!J35</f>
        <v>0</v>
      </c>
      <c r="AW117" s="90">
        <f>'Objekt22 - SO D.1.4.1.b.2...'!J36</f>
        <v>0</v>
      </c>
      <c r="AX117" s="90">
        <f>'Objekt22 - SO D.1.4.1.b.2...'!J37</f>
        <v>0</v>
      </c>
      <c r="AY117" s="90">
        <f>'Objekt22 - SO D.1.4.1.b.2...'!J38</f>
        <v>0</v>
      </c>
      <c r="AZ117" s="90">
        <f>'Objekt22 - SO D.1.4.1.b.2...'!F35</f>
        <v>0</v>
      </c>
      <c r="BA117" s="90">
        <f>'Objekt22 - SO D.1.4.1.b.2...'!F36</f>
        <v>0</v>
      </c>
      <c r="BB117" s="90">
        <f>'Objekt22 - SO D.1.4.1.b.2...'!F37</f>
        <v>0</v>
      </c>
      <c r="BC117" s="90">
        <f>'Objekt22 - SO D.1.4.1.b.2...'!F38</f>
        <v>0</v>
      </c>
      <c r="BD117" s="92">
        <f>'Objekt22 - SO D.1.4.1.b.2...'!F39</f>
        <v>0</v>
      </c>
      <c r="BT117" s="25" t="s">
        <v>88</v>
      </c>
      <c r="BV117" s="25" t="s">
        <v>81</v>
      </c>
      <c r="BW117" s="25" t="s">
        <v>156</v>
      </c>
      <c r="BX117" s="25" t="s">
        <v>87</v>
      </c>
      <c r="CL117" s="25" t="s">
        <v>1</v>
      </c>
    </row>
    <row r="118" spans="1:90" s="4" customFormat="1" ht="16.5" customHeight="1">
      <c r="A118" s="87" t="s">
        <v>89</v>
      </c>
      <c r="B118" s="50"/>
      <c r="C118" s="10"/>
      <c r="D118" s="10"/>
      <c r="E118" s="199" t="s">
        <v>157</v>
      </c>
      <c r="F118" s="199"/>
      <c r="G118" s="199"/>
      <c r="H118" s="199"/>
      <c r="I118" s="199"/>
      <c r="J118" s="10"/>
      <c r="K118" s="199" t="s">
        <v>158</v>
      </c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214">
        <f>'Objekt23 - SO D.1.4.7.b.1...'!J32</f>
        <v>0</v>
      </c>
      <c r="AH118" s="215"/>
      <c r="AI118" s="215"/>
      <c r="AJ118" s="215"/>
      <c r="AK118" s="215"/>
      <c r="AL118" s="215"/>
      <c r="AM118" s="215"/>
      <c r="AN118" s="214">
        <f t="shared" si="0"/>
        <v>0</v>
      </c>
      <c r="AO118" s="215"/>
      <c r="AP118" s="215"/>
      <c r="AQ118" s="88" t="s">
        <v>92</v>
      </c>
      <c r="AR118" s="50"/>
      <c r="AS118" s="89">
        <v>0</v>
      </c>
      <c r="AT118" s="90">
        <f t="shared" si="1"/>
        <v>0</v>
      </c>
      <c r="AU118" s="91">
        <f>'Objekt23 - SO D.1.4.7.b.1...'!P128</f>
        <v>0</v>
      </c>
      <c r="AV118" s="90">
        <f>'Objekt23 - SO D.1.4.7.b.1...'!J35</f>
        <v>0</v>
      </c>
      <c r="AW118" s="90">
        <f>'Objekt23 - SO D.1.4.7.b.1...'!J36</f>
        <v>0</v>
      </c>
      <c r="AX118" s="90">
        <f>'Objekt23 - SO D.1.4.7.b.1...'!J37</f>
        <v>0</v>
      </c>
      <c r="AY118" s="90">
        <f>'Objekt23 - SO D.1.4.7.b.1...'!J38</f>
        <v>0</v>
      </c>
      <c r="AZ118" s="90">
        <f>'Objekt23 - SO D.1.4.7.b.1...'!F35</f>
        <v>0</v>
      </c>
      <c r="BA118" s="90">
        <f>'Objekt23 - SO D.1.4.7.b.1...'!F36</f>
        <v>0</v>
      </c>
      <c r="BB118" s="90">
        <f>'Objekt23 - SO D.1.4.7.b.1...'!F37</f>
        <v>0</v>
      </c>
      <c r="BC118" s="90">
        <f>'Objekt23 - SO D.1.4.7.b.1...'!F38</f>
        <v>0</v>
      </c>
      <c r="BD118" s="92">
        <f>'Objekt23 - SO D.1.4.7.b.1...'!F39</f>
        <v>0</v>
      </c>
      <c r="BT118" s="25" t="s">
        <v>88</v>
      </c>
      <c r="BV118" s="25" t="s">
        <v>81</v>
      </c>
      <c r="BW118" s="25" t="s">
        <v>159</v>
      </c>
      <c r="BX118" s="25" t="s">
        <v>87</v>
      </c>
      <c r="CL118" s="25" t="s">
        <v>1</v>
      </c>
    </row>
    <row r="119" spans="1:90" s="4" customFormat="1" ht="16.5" customHeight="1">
      <c r="A119" s="87" t="s">
        <v>89</v>
      </c>
      <c r="B119" s="50"/>
      <c r="C119" s="10"/>
      <c r="D119" s="10"/>
      <c r="E119" s="199" t="s">
        <v>160</v>
      </c>
      <c r="F119" s="199"/>
      <c r="G119" s="199"/>
      <c r="H119" s="199"/>
      <c r="I119" s="199"/>
      <c r="J119" s="10"/>
      <c r="K119" s="199" t="s">
        <v>161</v>
      </c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214">
        <f>'Objekt24 - SO D.1.4.8.b.1...'!J32</f>
        <v>0</v>
      </c>
      <c r="AH119" s="215"/>
      <c r="AI119" s="215"/>
      <c r="AJ119" s="215"/>
      <c r="AK119" s="215"/>
      <c r="AL119" s="215"/>
      <c r="AM119" s="215"/>
      <c r="AN119" s="214">
        <f t="shared" si="0"/>
        <v>0</v>
      </c>
      <c r="AO119" s="215"/>
      <c r="AP119" s="215"/>
      <c r="AQ119" s="88" t="s">
        <v>92</v>
      </c>
      <c r="AR119" s="50"/>
      <c r="AS119" s="89">
        <v>0</v>
      </c>
      <c r="AT119" s="90">
        <f t="shared" si="1"/>
        <v>0</v>
      </c>
      <c r="AU119" s="91">
        <f>'Objekt24 - SO D.1.4.8.b.1...'!P128</f>
        <v>0</v>
      </c>
      <c r="AV119" s="90">
        <f>'Objekt24 - SO D.1.4.8.b.1...'!J35</f>
        <v>0</v>
      </c>
      <c r="AW119" s="90">
        <f>'Objekt24 - SO D.1.4.8.b.1...'!J36</f>
        <v>0</v>
      </c>
      <c r="AX119" s="90">
        <f>'Objekt24 - SO D.1.4.8.b.1...'!J37</f>
        <v>0</v>
      </c>
      <c r="AY119" s="90">
        <f>'Objekt24 - SO D.1.4.8.b.1...'!J38</f>
        <v>0</v>
      </c>
      <c r="AZ119" s="90">
        <f>'Objekt24 - SO D.1.4.8.b.1...'!F35</f>
        <v>0</v>
      </c>
      <c r="BA119" s="90">
        <f>'Objekt24 - SO D.1.4.8.b.1...'!F36</f>
        <v>0</v>
      </c>
      <c r="BB119" s="90">
        <f>'Objekt24 - SO D.1.4.8.b.1...'!F37</f>
        <v>0</v>
      </c>
      <c r="BC119" s="90">
        <f>'Objekt24 - SO D.1.4.8.b.1...'!F38</f>
        <v>0</v>
      </c>
      <c r="BD119" s="92">
        <f>'Objekt24 - SO D.1.4.8.b.1...'!F39</f>
        <v>0</v>
      </c>
      <c r="BT119" s="25" t="s">
        <v>88</v>
      </c>
      <c r="BV119" s="25" t="s">
        <v>81</v>
      </c>
      <c r="BW119" s="25" t="s">
        <v>162</v>
      </c>
      <c r="BX119" s="25" t="s">
        <v>87</v>
      </c>
      <c r="CL119" s="25" t="s">
        <v>1</v>
      </c>
    </row>
    <row r="120" spans="1:90" s="4" customFormat="1" ht="16.5" customHeight="1">
      <c r="A120" s="87" t="s">
        <v>89</v>
      </c>
      <c r="B120" s="50"/>
      <c r="C120" s="10"/>
      <c r="D120" s="10"/>
      <c r="E120" s="199" t="s">
        <v>163</v>
      </c>
      <c r="F120" s="199"/>
      <c r="G120" s="199"/>
      <c r="H120" s="199"/>
      <c r="I120" s="199"/>
      <c r="J120" s="10"/>
      <c r="K120" s="199" t="s">
        <v>164</v>
      </c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214">
        <f>'Objekt25 - SO D.1.4.10.1....'!J32</f>
        <v>0</v>
      </c>
      <c r="AH120" s="215"/>
      <c r="AI120" s="215"/>
      <c r="AJ120" s="215"/>
      <c r="AK120" s="215"/>
      <c r="AL120" s="215"/>
      <c r="AM120" s="215"/>
      <c r="AN120" s="214">
        <f t="shared" si="0"/>
        <v>0</v>
      </c>
      <c r="AO120" s="215"/>
      <c r="AP120" s="215"/>
      <c r="AQ120" s="88" t="s">
        <v>92</v>
      </c>
      <c r="AR120" s="50"/>
      <c r="AS120" s="89">
        <v>0</v>
      </c>
      <c r="AT120" s="90">
        <f t="shared" si="1"/>
        <v>0</v>
      </c>
      <c r="AU120" s="91">
        <f>'Objekt25 - SO D.1.4.10.1....'!P125</f>
        <v>0</v>
      </c>
      <c r="AV120" s="90">
        <f>'Objekt25 - SO D.1.4.10.1....'!J35</f>
        <v>0</v>
      </c>
      <c r="AW120" s="90">
        <f>'Objekt25 - SO D.1.4.10.1....'!J36</f>
        <v>0</v>
      </c>
      <c r="AX120" s="90">
        <f>'Objekt25 - SO D.1.4.10.1....'!J37</f>
        <v>0</v>
      </c>
      <c r="AY120" s="90">
        <f>'Objekt25 - SO D.1.4.10.1....'!J38</f>
        <v>0</v>
      </c>
      <c r="AZ120" s="90">
        <f>'Objekt25 - SO D.1.4.10.1....'!F35</f>
        <v>0</v>
      </c>
      <c r="BA120" s="90">
        <f>'Objekt25 - SO D.1.4.10.1....'!F36</f>
        <v>0</v>
      </c>
      <c r="BB120" s="90">
        <f>'Objekt25 - SO D.1.4.10.1....'!F37</f>
        <v>0</v>
      </c>
      <c r="BC120" s="90">
        <f>'Objekt25 - SO D.1.4.10.1....'!F38</f>
        <v>0</v>
      </c>
      <c r="BD120" s="92">
        <f>'Objekt25 - SO D.1.4.10.1....'!F39</f>
        <v>0</v>
      </c>
      <c r="BT120" s="25" t="s">
        <v>88</v>
      </c>
      <c r="BV120" s="25" t="s">
        <v>81</v>
      </c>
      <c r="BW120" s="25" t="s">
        <v>165</v>
      </c>
      <c r="BX120" s="25" t="s">
        <v>87</v>
      </c>
      <c r="CL120" s="25" t="s">
        <v>1</v>
      </c>
    </row>
    <row r="121" spans="1:90" s="4" customFormat="1" ht="16.5" customHeight="1">
      <c r="A121" s="87" t="s">
        <v>89</v>
      </c>
      <c r="B121" s="50"/>
      <c r="C121" s="10"/>
      <c r="D121" s="10"/>
      <c r="E121" s="199" t="s">
        <v>166</v>
      </c>
      <c r="F121" s="199"/>
      <c r="G121" s="199"/>
      <c r="H121" s="199"/>
      <c r="I121" s="199"/>
      <c r="J121" s="10"/>
      <c r="K121" s="199" t="s">
        <v>167</v>
      </c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214">
        <f>'Objekt26 - SO D.1.4.10.1....'!J32</f>
        <v>0</v>
      </c>
      <c r="AH121" s="215"/>
      <c r="AI121" s="215"/>
      <c r="AJ121" s="215"/>
      <c r="AK121" s="215"/>
      <c r="AL121" s="215"/>
      <c r="AM121" s="215"/>
      <c r="AN121" s="214">
        <f t="shared" si="0"/>
        <v>0</v>
      </c>
      <c r="AO121" s="215"/>
      <c r="AP121" s="215"/>
      <c r="AQ121" s="88" t="s">
        <v>92</v>
      </c>
      <c r="AR121" s="50"/>
      <c r="AS121" s="89">
        <v>0</v>
      </c>
      <c r="AT121" s="90">
        <f t="shared" si="1"/>
        <v>0</v>
      </c>
      <c r="AU121" s="91">
        <f>'Objekt26 - SO D.1.4.10.1....'!P124</f>
        <v>0</v>
      </c>
      <c r="AV121" s="90">
        <f>'Objekt26 - SO D.1.4.10.1....'!J35</f>
        <v>0</v>
      </c>
      <c r="AW121" s="90">
        <f>'Objekt26 - SO D.1.4.10.1....'!J36</f>
        <v>0</v>
      </c>
      <c r="AX121" s="90">
        <f>'Objekt26 - SO D.1.4.10.1....'!J37</f>
        <v>0</v>
      </c>
      <c r="AY121" s="90">
        <f>'Objekt26 - SO D.1.4.10.1....'!J38</f>
        <v>0</v>
      </c>
      <c r="AZ121" s="90">
        <f>'Objekt26 - SO D.1.4.10.1....'!F35</f>
        <v>0</v>
      </c>
      <c r="BA121" s="90">
        <f>'Objekt26 - SO D.1.4.10.1....'!F36</f>
        <v>0</v>
      </c>
      <c r="BB121" s="90">
        <f>'Objekt26 - SO D.1.4.10.1....'!F37</f>
        <v>0</v>
      </c>
      <c r="BC121" s="90">
        <f>'Objekt26 - SO D.1.4.10.1....'!F38</f>
        <v>0</v>
      </c>
      <c r="BD121" s="92">
        <f>'Objekt26 - SO D.1.4.10.1....'!F39</f>
        <v>0</v>
      </c>
      <c r="BT121" s="25" t="s">
        <v>88</v>
      </c>
      <c r="BV121" s="25" t="s">
        <v>81</v>
      </c>
      <c r="BW121" s="25" t="s">
        <v>168</v>
      </c>
      <c r="BX121" s="25" t="s">
        <v>87</v>
      </c>
      <c r="CL121" s="25" t="s">
        <v>1</v>
      </c>
    </row>
    <row r="122" spans="1:90" s="4" customFormat="1" ht="16.5" customHeight="1">
      <c r="A122" s="87" t="s">
        <v>89</v>
      </c>
      <c r="B122" s="50"/>
      <c r="C122" s="10"/>
      <c r="D122" s="10"/>
      <c r="E122" s="199" t="s">
        <v>169</v>
      </c>
      <c r="F122" s="199"/>
      <c r="G122" s="199"/>
      <c r="H122" s="199"/>
      <c r="I122" s="199"/>
      <c r="J122" s="10"/>
      <c r="K122" s="199" t="s">
        <v>170</v>
      </c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214">
        <f>'Objekt27 - SO D.1.4.10.1....'!J32</f>
        <v>0</v>
      </c>
      <c r="AH122" s="215"/>
      <c r="AI122" s="215"/>
      <c r="AJ122" s="215"/>
      <c r="AK122" s="215"/>
      <c r="AL122" s="215"/>
      <c r="AM122" s="215"/>
      <c r="AN122" s="214">
        <f t="shared" si="0"/>
        <v>0</v>
      </c>
      <c r="AO122" s="215"/>
      <c r="AP122" s="215"/>
      <c r="AQ122" s="88" t="s">
        <v>92</v>
      </c>
      <c r="AR122" s="50"/>
      <c r="AS122" s="89">
        <v>0</v>
      </c>
      <c r="AT122" s="90">
        <f t="shared" si="1"/>
        <v>0</v>
      </c>
      <c r="AU122" s="91">
        <f>'Objekt27 - SO D.1.4.10.1....'!P122</f>
        <v>0</v>
      </c>
      <c r="AV122" s="90">
        <f>'Objekt27 - SO D.1.4.10.1....'!J35</f>
        <v>0</v>
      </c>
      <c r="AW122" s="90">
        <f>'Objekt27 - SO D.1.4.10.1....'!J36</f>
        <v>0</v>
      </c>
      <c r="AX122" s="90">
        <f>'Objekt27 - SO D.1.4.10.1....'!J37</f>
        <v>0</v>
      </c>
      <c r="AY122" s="90">
        <f>'Objekt27 - SO D.1.4.10.1....'!J38</f>
        <v>0</v>
      </c>
      <c r="AZ122" s="90">
        <f>'Objekt27 - SO D.1.4.10.1....'!F35</f>
        <v>0</v>
      </c>
      <c r="BA122" s="90">
        <f>'Objekt27 - SO D.1.4.10.1....'!F36</f>
        <v>0</v>
      </c>
      <c r="BB122" s="90">
        <f>'Objekt27 - SO D.1.4.10.1....'!F37</f>
        <v>0</v>
      </c>
      <c r="BC122" s="90">
        <f>'Objekt27 - SO D.1.4.10.1....'!F38</f>
        <v>0</v>
      </c>
      <c r="BD122" s="92">
        <f>'Objekt27 - SO D.1.4.10.1....'!F39</f>
        <v>0</v>
      </c>
      <c r="BT122" s="25" t="s">
        <v>88</v>
      </c>
      <c r="BV122" s="25" t="s">
        <v>81</v>
      </c>
      <c r="BW122" s="25" t="s">
        <v>171</v>
      </c>
      <c r="BX122" s="25" t="s">
        <v>87</v>
      </c>
      <c r="CL122" s="25" t="s">
        <v>1</v>
      </c>
    </row>
    <row r="123" spans="1:90" s="4" customFormat="1" ht="16.5" customHeight="1">
      <c r="A123" s="87" t="s">
        <v>89</v>
      </c>
      <c r="B123" s="50"/>
      <c r="C123" s="10"/>
      <c r="D123" s="10"/>
      <c r="E123" s="199" t="s">
        <v>172</v>
      </c>
      <c r="F123" s="199"/>
      <c r="G123" s="199"/>
      <c r="H123" s="199"/>
      <c r="I123" s="199"/>
      <c r="J123" s="10"/>
      <c r="K123" s="199" t="s">
        <v>173</v>
      </c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214">
        <f>'Objekt28 - SO D.1.4.10.1....'!J32</f>
        <v>0</v>
      </c>
      <c r="AH123" s="215"/>
      <c r="AI123" s="215"/>
      <c r="AJ123" s="215"/>
      <c r="AK123" s="215"/>
      <c r="AL123" s="215"/>
      <c r="AM123" s="215"/>
      <c r="AN123" s="214">
        <f t="shared" si="0"/>
        <v>0</v>
      </c>
      <c r="AO123" s="215"/>
      <c r="AP123" s="215"/>
      <c r="AQ123" s="88" t="s">
        <v>92</v>
      </c>
      <c r="AR123" s="50"/>
      <c r="AS123" s="89">
        <v>0</v>
      </c>
      <c r="AT123" s="90">
        <f t="shared" si="1"/>
        <v>0</v>
      </c>
      <c r="AU123" s="91">
        <f>'Objekt28 - SO D.1.4.10.1....'!P122</f>
        <v>0</v>
      </c>
      <c r="AV123" s="90">
        <f>'Objekt28 - SO D.1.4.10.1....'!J35</f>
        <v>0</v>
      </c>
      <c r="AW123" s="90">
        <f>'Objekt28 - SO D.1.4.10.1....'!J36</f>
        <v>0</v>
      </c>
      <c r="AX123" s="90">
        <f>'Objekt28 - SO D.1.4.10.1....'!J37</f>
        <v>0</v>
      </c>
      <c r="AY123" s="90">
        <f>'Objekt28 - SO D.1.4.10.1....'!J38</f>
        <v>0</v>
      </c>
      <c r="AZ123" s="90">
        <f>'Objekt28 - SO D.1.4.10.1....'!F35</f>
        <v>0</v>
      </c>
      <c r="BA123" s="90">
        <f>'Objekt28 - SO D.1.4.10.1....'!F36</f>
        <v>0</v>
      </c>
      <c r="BB123" s="90">
        <f>'Objekt28 - SO D.1.4.10.1....'!F37</f>
        <v>0</v>
      </c>
      <c r="BC123" s="90">
        <f>'Objekt28 - SO D.1.4.10.1....'!F38</f>
        <v>0</v>
      </c>
      <c r="BD123" s="92">
        <f>'Objekt28 - SO D.1.4.10.1....'!F39</f>
        <v>0</v>
      </c>
      <c r="BT123" s="25" t="s">
        <v>88</v>
      </c>
      <c r="BV123" s="25" t="s">
        <v>81</v>
      </c>
      <c r="BW123" s="25" t="s">
        <v>174</v>
      </c>
      <c r="BX123" s="25" t="s">
        <v>87</v>
      </c>
      <c r="CL123" s="25" t="s">
        <v>1</v>
      </c>
    </row>
    <row r="124" spans="1:90" s="4" customFormat="1" ht="16.5" customHeight="1">
      <c r="A124" s="87" t="s">
        <v>89</v>
      </c>
      <c r="B124" s="50"/>
      <c r="C124" s="10"/>
      <c r="D124" s="10"/>
      <c r="E124" s="199" t="s">
        <v>175</v>
      </c>
      <c r="F124" s="199"/>
      <c r="G124" s="199"/>
      <c r="H124" s="199"/>
      <c r="I124" s="199"/>
      <c r="J124" s="10"/>
      <c r="K124" s="199" t="s">
        <v>176</v>
      </c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214">
        <f>'Objekt29 - SO D.1.4.10.1....'!J32</f>
        <v>0</v>
      </c>
      <c r="AH124" s="215"/>
      <c r="AI124" s="215"/>
      <c r="AJ124" s="215"/>
      <c r="AK124" s="215"/>
      <c r="AL124" s="215"/>
      <c r="AM124" s="215"/>
      <c r="AN124" s="214">
        <f t="shared" si="0"/>
        <v>0</v>
      </c>
      <c r="AO124" s="215"/>
      <c r="AP124" s="215"/>
      <c r="AQ124" s="88" t="s">
        <v>92</v>
      </c>
      <c r="AR124" s="50"/>
      <c r="AS124" s="89">
        <v>0</v>
      </c>
      <c r="AT124" s="90">
        <f t="shared" si="1"/>
        <v>0</v>
      </c>
      <c r="AU124" s="91">
        <f>'Objekt29 - SO D.1.4.10.1....'!P135</f>
        <v>0</v>
      </c>
      <c r="AV124" s="90">
        <f>'Objekt29 - SO D.1.4.10.1....'!J35</f>
        <v>0</v>
      </c>
      <c r="AW124" s="90">
        <f>'Objekt29 - SO D.1.4.10.1....'!J36</f>
        <v>0</v>
      </c>
      <c r="AX124" s="90">
        <f>'Objekt29 - SO D.1.4.10.1....'!J37</f>
        <v>0</v>
      </c>
      <c r="AY124" s="90">
        <f>'Objekt29 - SO D.1.4.10.1....'!J38</f>
        <v>0</v>
      </c>
      <c r="AZ124" s="90">
        <f>'Objekt29 - SO D.1.4.10.1....'!F35</f>
        <v>0</v>
      </c>
      <c r="BA124" s="90">
        <f>'Objekt29 - SO D.1.4.10.1....'!F36</f>
        <v>0</v>
      </c>
      <c r="BB124" s="90">
        <f>'Objekt29 - SO D.1.4.10.1....'!F37</f>
        <v>0</v>
      </c>
      <c r="BC124" s="90">
        <f>'Objekt29 - SO D.1.4.10.1....'!F38</f>
        <v>0</v>
      </c>
      <c r="BD124" s="92">
        <f>'Objekt29 - SO D.1.4.10.1....'!F39</f>
        <v>0</v>
      </c>
      <c r="BT124" s="25" t="s">
        <v>88</v>
      </c>
      <c r="BV124" s="25" t="s">
        <v>81</v>
      </c>
      <c r="BW124" s="25" t="s">
        <v>177</v>
      </c>
      <c r="BX124" s="25" t="s">
        <v>87</v>
      </c>
      <c r="CL124" s="25" t="s">
        <v>1</v>
      </c>
    </row>
    <row r="125" spans="1:90" s="4" customFormat="1" ht="16.5" customHeight="1">
      <c r="A125" s="87" t="s">
        <v>89</v>
      </c>
      <c r="B125" s="50"/>
      <c r="C125" s="10"/>
      <c r="D125" s="10"/>
      <c r="E125" s="199" t="s">
        <v>178</v>
      </c>
      <c r="F125" s="199"/>
      <c r="G125" s="199"/>
      <c r="H125" s="199"/>
      <c r="I125" s="199"/>
      <c r="J125" s="10"/>
      <c r="K125" s="199" t="s">
        <v>179</v>
      </c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214">
        <f>'Objekt30 - SO D.1.4.10.1....'!J32</f>
        <v>0</v>
      </c>
      <c r="AH125" s="215"/>
      <c r="AI125" s="215"/>
      <c r="AJ125" s="215"/>
      <c r="AK125" s="215"/>
      <c r="AL125" s="215"/>
      <c r="AM125" s="215"/>
      <c r="AN125" s="214">
        <f t="shared" si="0"/>
        <v>0</v>
      </c>
      <c r="AO125" s="215"/>
      <c r="AP125" s="215"/>
      <c r="AQ125" s="88" t="s">
        <v>92</v>
      </c>
      <c r="AR125" s="50"/>
      <c r="AS125" s="89">
        <v>0</v>
      </c>
      <c r="AT125" s="90">
        <f t="shared" si="1"/>
        <v>0</v>
      </c>
      <c r="AU125" s="91">
        <f>'Objekt30 - SO D.1.4.10.1....'!P123</f>
        <v>0</v>
      </c>
      <c r="AV125" s="90">
        <f>'Objekt30 - SO D.1.4.10.1....'!J35</f>
        <v>0</v>
      </c>
      <c r="AW125" s="90">
        <f>'Objekt30 - SO D.1.4.10.1....'!J36</f>
        <v>0</v>
      </c>
      <c r="AX125" s="90">
        <f>'Objekt30 - SO D.1.4.10.1....'!J37</f>
        <v>0</v>
      </c>
      <c r="AY125" s="90">
        <f>'Objekt30 - SO D.1.4.10.1....'!J38</f>
        <v>0</v>
      </c>
      <c r="AZ125" s="90">
        <f>'Objekt30 - SO D.1.4.10.1....'!F35</f>
        <v>0</v>
      </c>
      <c r="BA125" s="90">
        <f>'Objekt30 - SO D.1.4.10.1....'!F36</f>
        <v>0</v>
      </c>
      <c r="BB125" s="90">
        <f>'Objekt30 - SO D.1.4.10.1....'!F37</f>
        <v>0</v>
      </c>
      <c r="BC125" s="90">
        <f>'Objekt30 - SO D.1.4.10.1....'!F38</f>
        <v>0</v>
      </c>
      <c r="BD125" s="92">
        <f>'Objekt30 - SO D.1.4.10.1....'!F39</f>
        <v>0</v>
      </c>
      <c r="BT125" s="25" t="s">
        <v>88</v>
      </c>
      <c r="BV125" s="25" t="s">
        <v>81</v>
      </c>
      <c r="BW125" s="25" t="s">
        <v>180</v>
      </c>
      <c r="BX125" s="25" t="s">
        <v>87</v>
      </c>
      <c r="CL125" s="25" t="s">
        <v>1</v>
      </c>
    </row>
    <row r="126" spans="1:90" s="4" customFormat="1" ht="16.5" customHeight="1">
      <c r="A126" s="87" t="s">
        <v>89</v>
      </c>
      <c r="B126" s="50"/>
      <c r="C126" s="10"/>
      <c r="D126" s="10"/>
      <c r="E126" s="199" t="s">
        <v>181</v>
      </c>
      <c r="F126" s="199"/>
      <c r="G126" s="199"/>
      <c r="H126" s="199"/>
      <c r="I126" s="199"/>
      <c r="J126" s="10"/>
      <c r="K126" s="199" t="s">
        <v>182</v>
      </c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214">
        <f>'Objekt31 - SO D.1.4.10.1....'!J32</f>
        <v>0</v>
      </c>
      <c r="AH126" s="215"/>
      <c r="AI126" s="215"/>
      <c r="AJ126" s="215"/>
      <c r="AK126" s="215"/>
      <c r="AL126" s="215"/>
      <c r="AM126" s="215"/>
      <c r="AN126" s="214">
        <f t="shared" si="0"/>
        <v>0</v>
      </c>
      <c r="AO126" s="215"/>
      <c r="AP126" s="215"/>
      <c r="AQ126" s="88" t="s">
        <v>92</v>
      </c>
      <c r="AR126" s="50"/>
      <c r="AS126" s="89">
        <v>0</v>
      </c>
      <c r="AT126" s="90">
        <f t="shared" si="1"/>
        <v>0</v>
      </c>
      <c r="AU126" s="91">
        <f>'Objekt31 - SO D.1.4.10.1....'!P123</f>
        <v>0</v>
      </c>
      <c r="AV126" s="90">
        <f>'Objekt31 - SO D.1.4.10.1....'!J35</f>
        <v>0</v>
      </c>
      <c r="AW126" s="90">
        <f>'Objekt31 - SO D.1.4.10.1....'!J36</f>
        <v>0</v>
      </c>
      <c r="AX126" s="90">
        <f>'Objekt31 - SO D.1.4.10.1....'!J37</f>
        <v>0</v>
      </c>
      <c r="AY126" s="90">
        <f>'Objekt31 - SO D.1.4.10.1....'!J38</f>
        <v>0</v>
      </c>
      <c r="AZ126" s="90">
        <f>'Objekt31 - SO D.1.4.10.1....'!F35</f>
        <v>0</v>
      </c>
      <c r="BA126" s="90">
        <f>'Objekt31 - SO D.1.4.10.1....'!F36</f>
        <v>0</v>
      </c>
      <c r="BB126" s="90">
        <f>'Objekt31 - SO D.1.4.10.1....'!F37</f>
        <v>0</v>
      </c>
      <c r="BC126" s="90">
        <f>'Objekt31 - SO D.1.4.10.1....'!F38</f>
        <v>0</v>
      </c>
      <c r="BD126" s="92">
        <f>'Objekt31 - SO D.1.4.10.1....'!F39</f>
        <v>0</v>
      </c>
      <c r="BT126" s="25" t="s">
        <v>88</v>
      </c>
      <c r="BV126" s="25" t="s">
        <v>81</v>
      </c>
      <c r="BW126" s="25" t="s">
        <v>183</v>
      </c>
      <c r="BX126" s="25" t="s">
        <v>87</v>
      </c>
      <c r="CL126" s="25" t="s">
        <v>1</v>
      </c>
    </row>
    <row r="127" spans="1:90" s="4" customFormat="1" ht="16.5" customHeight="1">
      <c r="A127" s="87" t="s">
        <v>89</v>
      </c>
      <c r="B127" s="50"/>
      <c r="C127" s="10"/>
      <c r="D127" s="10"/>
      <c r="E127" s="199" t="s">
        <v>184</v>
      </c>
      <c r="F127" s="199"/>
      <c r="G127" s="199"/>
      <c r="H127" s="199"/>
      <c r="I127" s="199"/>
      <c r="J127" s="10"/>
      <c r="K127" s="199" t="s">
        <v>185</v>
      </c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214">
        <f>'Objekt32 - SO D.2.1.Techn...'!J32</f>
        <v>0</v>
      </c>
      <c r="AH127" s="215"/>
      <c r="AI127" s="215"/>
      <c r="AJ127" s="215"/>
      <c r="AK127" s="215"/>
      <c r="AL127" s="215"/>
      <c r="AM127" s="215"/>
      <c r="AN127" s="214">
        <f t="shared" si="0"/>
        <v>0</v>
      </c>
      <c r="AO127" s="215"/>
      <c r="AP127" s="215"/>
      <c r="AQ127" s="88" t="s">
        <v>92</v>
      </c>
      <c r="AR127" s="50"/>
      <c r="AS127" s="89">
        <v>0</v>
      </c>
      <c r="AT127" s="90">
        <f t="shared" si="1"/>
        <v>0</v>
      </c>
      <c r="AU127" s="91">
        <f>'Objekt32 - SO D.2.1.Techn...'!P125</f>
        <v>0</v>
      </c>
      <c r="AV127" s="90">
        <f>'Objekt32 - SO D.2.1.Techn...'!J35</f>
        <v>0</v>
      </c>
      <c r="AW127" s="90">
        <f>'Objekt32 - SO D.2.1.Techn...'!J36</f>
        <v>0</v>
      </c>
      <c r="AX127" s="90">
        <f>'Objekt32 - SO D.2.1.Techn...'!J37</f>
        <v>0</v>
      </c>
      <c r="AY127" s="90">
        <f>'Objekt32 - SO D.2.1.Techn...'!J38</f>
        <v>0</v>
      </c>
      <c r="AZ127" s="90">
        <f>'Objekt32 - SO D.2.1.Techn...'!F35</f>
        <v>0</v>
      </c>
      <c r="BA127" s="90">
        <f>'Objekt32 - SO D.2.1.Techn...'!F36</f>
        <v>0</v>
      </c>
      <c r="BB127" s="90">
        <f>'Objekt32 - SO D.2.1.Techn...'!F37</f>
        <v>0</v>
      </c>
      <c r="BC127" s="90">
        <f>'Objekt32 - SO D.2.1.Techn...'!F38</f>
        <v>0</v>
      </c>
      <c r="BD127" s="92">
        <f>'Objekt32 - SO D.2.1.Techn...'!F39</f>
        <v>0</v>
      </c>
      <c r="BT127" s="25" t="s">
        <v>88</v>
      </c>
      <c r="BV127" s="25" t="s">
        <v>81</v>
      </c>
      <c r="BW127" s="25" t="s">
        <v>186</v>
      </c>
      <c r="BX127" s="25" t="s">
        <v>87</v>
      </c>
      <c r="CL127" s="25" t="s">
        <v>1</v>
      </c>
    </row>
    <row r="128" spans="1:90" s="4" customFormat="1" ht="16.5" customHeight="1">
      <c r="A128" s="87" t="s">
        <v>89</v>
      </c>
      <c r="B128" s="50"/>
      <c r="C128" s="10"/>
      <c r="D128" s="10"/>
      <c r="E128" s="199" t="s">
        <v>187</v>
      </c>
      <c r="F128" s="199"/>
      <c r="G128" s="199"/>
      <c r="H128" s="199"/>
      <c r="I128" s="199"/>
      <c r="J128" s="10"/>
      <c r="K128" s="199" t="s">
        <v>188</v>
      </c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214">
        <f>'Objekt33 - SO ZPaK mimo a...'!J32</f>
        <v>0</v>
      </c>
      <c r="AH128" s="215"/>
      <c r="AI128" s="215"/>
      <c r="AJ128" s="215"/>
      <c r="AK128" s="215"/>
      <c r="AL128" s="215"/>
      <c r="AM128" s="215"/>
      <c r="AN128" s="214">
        <f t="shared" si="0"/>
        <v>0</v>
      </c>
      <c r="AO128" s="215"/>
      <c r="AP128" s="215"/>
      <c r="AQ128" s="88" t="s">
        <v>92</v>
      </c>
      <c r="AR128" s="50"/>
      <c r="AS128" s="89">
        <v>0</v>
      </c>
      <c r="AT128" s="90">
        <f t="shared" si="1"/>
        <v>0</v>
      </c>
      <c r="AU128" s="91">
        <f>'Objekt33 - SO ZPaK mimo a...'!P125</f>
        <v>0</v>
      </c>
      <c r="AV128" s="90">
        <f>'Objekt33 - SO ZPaK mimo a...'!J35</f>
        <v>0</v>
      </c>
      <c r="AW128" s="90">
        <f>'Objekt33 - SO ZPaK mimo a...'!J36</f>
        <v>0</v>
      </c>
      <c r="AX128" s="90">
        <f>'Objekt33 - SO ZPaK mimo a...'!J37</f>
        <v>0</v>
      </c>
      <c r="AY128" s="90">
        <f>'Objekt33 - SO ZPaK mimo a...'!J38</f>
        <v>0</v>
      </c>
      <c r="AZ128" s="90">
        <f>'Objekt33 - SO ZPaK mimo a...'!F35</f>
        <v>0</v>
      </c>
      <c r="BA128" s="90">
        <f>'Objekt33 - SO ZPaK mimo a...'!F36</f>
        <v>0</v>
      </c>
      <c r="BB128" s="90">
        <f>'Objekt33 - SO ZPaK mimo a...'!F37</f>
        <v>0</v>
      </c>
      <c r="BC128" s="90">
        <f>'Objekt33 - SO ZPaK mimo a...'!F38</f>
        <v>0</v>
      </c>
      <c r="BD128" s="92">
        <f>'Objekt33 - SO ZPaK mimo a...'!F39</f>
        <v>0</v>
      </c>
      <c r="BT128" s="25" t="s">
        <v>88</v>
      </c>
      <c r="BV128" s="25" t="s">
        <v>81</v>
      </c>
      <c r="BW128" s="25" t="s">
        <v>189</v>
      </c>
      <c r="BX128" s="25" t="s">
        <v>87</v>
      </c>
      <c r="CL128" s="25" t="s">
        <v>1</v>
      </c>
    </row>
    <row r="129" spans="1:90" s="4" customFormat="1" ht="16.5" customHeight="1">
      <c r="A129" s="87" t="s">
        <v>89</v>
      </c>
      <c r="B129" s="50"/>
      <c r="C129" s="10"/>
      <c r="D129" s="10"/>
      <c r="E129" s="199" t="s">
        <v>190</v>
      </c>
      <c r="F129" s="199"/>
      <c r="G129" s="199"/>
      <c r="H129" s="199"/>
      <c r="I129" s="199"/>
      <c r="J129" s="10"/>
      <c r="K129" s="199" t="s">
        <v>191</v>
      </c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214">
        <f>'Objekt34 - SO ZPaK Dvůr-u...'!J32</f>
        <v>0</v>
      </c>
      <c r="AH129" s="215"/>
      <c r="AI129" s="215"/>
      <c r="AJ129" s="215"/>
      <c r="AK129" s="215"/>
      <c r="AL129" s="215"/>
      <c r="AM129" s="215"/>
      <c r="AN129" s="214">
        <f t="shared" si="0"/>
        <v>0</v>
      </c>
      <c r="AO129" s="215"/>
      <c r="AP129" s="215"/>
      <c r="AQ129" s="88" t="s">
        <v>92</v>
      </c>
      <c r="AR129" s="50"/>
      <c r="AS129" s="89">
        <v>0</v>
      </c>
      <c r="AT129" s="90">
        <f t="shared" si="1"/>
        <v>0</v>
      </c>
      <c r="AU129" s="91">
        <f>'Objekt34 - SO ZPaK Dvůr-u...'!P126</f>
        <v>0</v>
      </c>
      <c r="AV129" s="90">
        <f>'Objekt34 - SO ZPaK Dvůr-u...'!J35</f>
        <v>0</v>
      </c>
      <c r="AW129" s="90">
        <f>'Objekt34 - SO ZPaK Dvůr-u...'!J36</f>
        <v>0</v>
      </c>
      <c r="AX129" s="90">
        <f>'Objekt34 - SO ZPaK Dvůr-u...'!J37</f>
        <v>0</v>
      </c>
      <c r="AY129" s="90">
        <f>'Objekt34 - SO ZPaK Dvůr-u...'!J38</f>
        <v>0</v>
      </c>
      <c r="AZ129" s="90">
        <f>'Objekt34 - SO ZPaK Dvůr-u...'!F35</f>
        <v>0</v>
      </c>
      <c r="BA129" s="90">
        <f>'Objekt34 - SO ZPaK Dvůr-u...'!F36</f>
        <v>0</v>
      </c>
      <c r="BB129" s="90">
        <f>'Objekt34 - SO ZPaK Dvůr-u...'!F37</f>
        <v>0</v>
      </c>
      <c r="BC129" s="90">
        <f>'Objekt34 - SO ZPaK Dvůr-u...'!F38</f>
        <v>0</v>
      </c>
      <c r="BD129" s="92">
        <f>'Objekt34 - SO ZPaK Dvůr-u...'!F39</f>
        <v>0</v>
      </c>
      <c r="BT129" s="25" t="s">
        <v>88</v>
      </c>
      <c r="BV129" s="25" t="s">
        <v>81</v>
      </c>
      <c r="BW129" s="25" t="s">
        <v>192</v>
      </c>
      <c r="BX129" s="25" t="s">
        <v>87</v>
      </c>
      <c r="CL129" s="25" t="s">
        <v>1</v>
      </c>
    </row>
    <row r="130" spans="1:90" s="4" customFormat="1" ht="16.5" customHeight="1">
      <c r="A130" s="87" t="s">
        <v>89</v>
      </c>
      <c r="B130" s="50"/>
      <c r="C130" s="10"/>
      <c r="D130" s="10"/>
      <c r="E130" s="199" t="s">
        <v>193</v>
      </c>
      <c r="F130" s="199"/>
      <c r="G130" s="199"/>
      <c r="H130" s="199"/>
      <c r="I130" s="199"/>
      <c r="J130" s="10"/>
      <c r="K130" s="199" t="s">
        <v>194</v>
      </c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214">
        <f>'Objekt35 - VRN_01_CH'!J32</f>
        <v>0</v>
      </c>
      <c r="AH130" s="215"/>
      <c r="AI130" s="215"/>
      <c r="AJ130" s="215"/>
      <c r="AK130" s="215"/>
      <c r="AL130" s="215"/>
      <c r="AM130" s="215"/>
      <c r="AN130" s="214">
        <f t="shared" si="0"/>
        <v>0</v>
      </c>
      <c r="AO130" s="215"/>
      <c r="AP130" s="215"/>
      <c r="AQ130" s="88" t="s">
        <v>92</v>
      </c>
      <c r="AR130" s="50"/>
      <c r="AS130" s="93">
        <v>0</v>
      </c>
      <c r="AT130" s="94">
        <f t="shared" si="1"/>
        <v>0</v>
      </c>
      <c r="AU130" s="95">
        <f>'Objekt35 - VRN_01_CH'!P121</f>
        <v>0</v>
      </c>
      <c r="AV130" s="94">
        <f>'Objekt35 - VRN_01_CH'!J35</f>
        <v>0</v>
      </c>
      <c r="AW130" s="94">
        <f>'Objekt35 - VRN_01_CH'!J36</f>
        <v>0</v>
      </c>
      <c r="AX130" s="94">
        <f>'Objekt35 - VRN_01_CH'!J37</f>
        <v>0</v>
      </c>
      <c r="AY130" s="94">
        <f>'Objekt35 - VRN_01_CH'!J38</f>
        <v>0</v>
      </c>
      <c r="AZ130" s="94">
        <f>'Objekt35 - VRN_01_CH'!F35</f>
        <v>0</v>
      </c>
      <c r="BA130" s="94">
        <f>'Objekt35 - VRN_01_CH'!F36</f>
        <v>0</v>
      </c>
      <c r="BB130" s="94">
        <f>'Objekt35 - VRN_01_CH'!F37</f>
        <v>0</v>
      </c>
      <c r="BC130" s="94">
        <f>'Objekt35 - VRN_01_CH'!F38</f>
        <v>0</v>
      </c>
      <c r="BD130" s="96">
        <f>'Objekt35 - VRN_01_CH'!F39</f>
        <v>0</v>
      </c>
      <c r="BT130" s="25" t="s">
        <v>88</v>
      </c>
      <c r="BV130" s="25" t="s">
        <v>81</v>
      </c>
      <c r="BW130" s="25" t="s">
        <v>195</v>
      </c>
      <c r="BX130" s="25" t="s">
        <v>87</v>
      </c>
      <c r="CL130" s="25" t="s">
        <v>1</v>
      </c>
    </row>
    <row r="131" spans="1:90" s="2" customFormat="1" ht="30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2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</row>
    <row r="132" spans="1:90" s="2" customFormat="1" ht="6.95" customHeight="1">
      <c r="A132" s="3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32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</row>
  </sheetData>
  <mergeCells count="182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G110:AM110"/>
    <mergeCell ref="AN111:AP111"/>
    <mergeCell ref="AG111:AM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22:AP122"/>
    <mergeCell ref="AG122:AM122"/>
    <mergeCell ref="AN123:AP123"/>
    <mergeCell ref="AG123:AM12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L85:AO85"/>
    <mergeCell ref="I92:AF92"/>
    <mergeCell ref="C92:G92"/>
    <mergeCell ref="D95:H95"/>
    <mergeCell ref="J95:AF95"/>
    <mergeCell ref="E96:I96"/>
    <mergeCell ref="K96:AF96"/>
    <mergeCell ref="E97:I97"/>
    <mergeCell ref="K97:AF97"/>
    <mergeCell ref="E98:I98"/>
    <mergeCell ref="K98:AF98"/>
    <mergeCell ref="K99:AF99"/>
    <mergeCell ref="E99:I99"/>
    <mergeCell ref="K100:AF100"/>
    <mergeCell ref="E100:I100"/>
    <mergeCell ref="E101:I101"/>
    <mergeCell ref="K101:AF101"/>
    <mergeCell ref="K102:AF102"/>
    <mergeCell ref="E102:I102"/>
    <mergeCell ref="K103:AF103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4:AM94"/>
    <mergeCell ref="AN94:AP94"/>
    <mergeCell ref="K110:AF110"/>
    <mergeCell ref="K116:AF116"/>
    <mergeCell ref="K115:AF115"/>
    <mergeCell ref="K114:AF114"/>
    <mergeCell ref="K113:AF113"/>
    <mergeCell ref="K121:AF121"/>
    <mergeCell ref="E103:I103"/>
    <mergeCell ref="AM87:AN87"/>
    <mergeCell ref="AM89:AP89"/>
    <mergeCell ref="AN98:AP98"/>
    <mergeCell ref="AG98:AM98"/>
    <mergeCell ref="AN99:AP99"/>
    <mergeCell ref="AG99:AM99"/>
    <mergeCell ref="AN100:AP100"/>
    <mergeCell ref="AG100:AM100"/>
    <mergeCell ref="AN119:AP119"/>
    <mergeCell ref="AG119:AM119"/>
    <mergeCell ref="AN120:AP120"/>
    <mergeCell ref="AG120:AM120"/>
    <mergeCell ref="AG121:AM121"/>
    <mergeCell ref="AN121:AP121"/>
    <mergeCell ref="AN109:AP109"/>
    <mergeCell ref="AG109:AM109"/>
    <mergeCell ref="AN110:AP110"/>
    <mergeCell ref="E121:I121"/>
    <mergeCell ref="E112:I112"/>
    <mergeCell ref="E129:I129"/>
    <mergeCell ref="E107:I107"/>
    <mergeCell ref="E106:I106"/>
    <mergeCell ref="E108:I108"/>
    <mergeCell ref="K105:AF105"/>
    <mergeCell ref="K126:AF126"/>
    <mergeCell ref="K107:AF107"/>
    <mergeCell ref="K125:AF125"/>
    <mergeCell ref="K106:AF106"/>
    <mergeCell ref="K124:AF124"/>
    <mergeCell ref="K128:AF128"/>
    <mergeCell ref="K123:AF123"/>
    <mergeCell ref="K127:AF127"/>
    <mergeCell ref="K122:AF122"/>
    <mergeCell ref="K111:AF111"/>
    <mergeCell ref="K112:AF112"/>
    <mergeCell ref="K120:AF120"/>
    <mergeCell ref="K108:AF108"/>
    <mergeCell ref="K119:AF119"/>
    <mergeCell ref="K118:AF118"/>
    <mergeCell ref="K109:AF109"/>
    <mergeCell ref="K117:AF117"/>
    <mergeCell ref="E105:I105"/>
    <mergeCell ref="E110:I110"/>
    <mergeCell ref="E109:I109"/>
    <mergeCell ref="E111:I111"/>
    <mergeCell ref="E104:I104"/>
    <mergeCell ref="E130:I130"/>
    <mergeCell ref="K104:AF104"/>
    <mergeCell ref="K129:AF129"/>
    <mergeCell ref="K130:AF130"/>
    <mergeCell ref="E116:I116"/>
    <mergeCell ref="E114:I114"/>
    <mergeCell ref="E115:I115"/>
    <mergeCell ref="E128:I128"/>
    <mergeCell ref="E117:I117"/>
    <mergeCell ref="E118:I118"/>
    <mergeCell ref="E119:I119"/>
    <mergeCell ref="E113:I113"/>
    <mergeCell ref="E120:I120"/>
    <mergeCell ref="E122:I122"/>
    <mergeCell ref="E123:I123"/>
    <mergeCell ref="E124:I124"/>
    <mergeCell ref="E125:I125"/>
    <mergeCell ref="E126:I126"/>
    <mergeCell ref="E127:I127"/>
  </mergeCells>
  <hyperlinks>
    <hyperlink ref="A96" location="'Objekt1 - SO D.1.1.ASŘ Bo...'!C2" display="/" xr:uid="{00000000-0004-0000-0000-000000000000}"/>
    <hyperlink ref="A97" location="'Objekt2 - SO D.1.1.ASŘ No...'!C2" display="/" xr:uid="{00000000-0004-0000-0000-000001000000}"/>
    <hyperlink ref="A98" location="'Objekt3 - SO D.1.1.c.01.V...'!C2" display="/" xr:uid="{00000000-0004-0000-0000-000002000000}"/>
    <hyperlink ref="A99" location="'Objekt4 - SO D.1.1.c.02.V...'!C2" display="/" xr:uid="{00000000-0004-0000-0000-000003000000}"/>
    <hyperlink ref="A100" location="'Objekt5 - SO D.1.1.c.04.V...'!C2" display="/" xr:uid="{00000000-0004-0000-0000-000004000000}"/>
    <hyperlink ref="A101" location="'Objekt6 - SO D.1.1.c.05.V...'!C2" display="/" xr:uid="{00000000-0004-0000-0000-000005000000}"/>
    <hyperlink ref="A102" location="'Objekt7 - SO D.1.1.c.06.V...'!C2" display="/" xr:uid="{00000000-0004-0000-0000-000006000000}"/>
    <hyperlink ref="A103" location="'Objekt8 - SO D.1.1.c.07.V...'!C2" display="/" xr:uid="{00000000-0004-0000-0000-000007000000}"/>
    <hyperlink ref="A104" location="'Objekt9 - SO D.1.4.1. ZTI'!C2" display="/" xr:uid="{00000000-0004-0000-0000-000008000000}"/>
    <hyperlink ref="A105" location="'Objekt10 - SO D.1.4.2. PLYN'!C2" display="/" xr:uid="{00000000-0004-0000-0000-000009000000}"/>
    <hyperlink ref="A106" location="'Objekt11 - SO D.1.4.3.Vzd...'!C2" display="/" xr:uid="{00000000-0004-0000-0000-00000A000000}"/>
    <hyperlink ref="A107" location="'Objekt12 - SO D.1.4.4.Vyt...'!C2" display="/" xr:uid="{00000000-0004-0000-0000-00000B000000}"/>
    <hyperlink ref="A108" location="'Objekt13 - SO D.1.4.5.Chl...'!C2" display="/" xr:uid="{00000000-0004-0000-0000-00000C000000}"/>
    <hyperlink ref="A109" location="'Objekt14 - SO D.1.4.7. Si...'!C2" display="/" xr:uid="{00000000-0004-0000-0000-00000D000000}"/>
    <hyperlink ref="A110" location="'Objekt15 - SO D.1.4.6.MaR'!C2" display="/" xr:uid="{00000000-0004-0000-0000-00000E000000}"/>
    <hyperlink ref="A111" location="'Objekt16 - SO D.1.4.8.El....'!C2" display="/" xr:uid="{00000000-0004-0000-0000-00000F000000}"/>
    <hyperlink ref="A112" location="'Objekt17 - SO D.1.4.1.b.0...'!C2" display="/" xr:uid="{00000000-0004-0000-0000-000010000000}"/>
    <hyperlink ref="A113" location="'Objekt18 - SO D.1.4.1.b.1...'!C2" display="/" xr:uid="{00000000-0004-0000-0000-000011000000}"/>
    <hyperlink ref="A114" location="'Objekt19 - SO D.1.4.1.b.1...'!C2" display="/" xr:uid="{00000000-0004-0000-0000-000012000000}"/>
    <hyperlink ref="A115" location="'Objekt20 - SO D.1.4.1.b.1...'!C2" display="/" xr:uid="{00000000-0004-0000-0000-000013000000}"/>
    <hyperlink ref="A116" location="'Objekt21 - SO D.1.4.1.b.1...'!C2" display="/" xr:uid="{00000000-0004-0000-0000-000014000000}"/>
    <hyperlink ref="A117" location="'Objekt22 - SO D.1.4.1.b.2...'!C2" display="/" xr:uid="{00000000-0004-0000-0000-000015000000}"/>
    <hyperlink ref="A118" location="'Objekt23 - SO D.1.4.7.b.1...'!C2" display="/" xr:uid="{00000000-0004-0000-0000-000016000000}"/>
    <hyperlink ref="A119" location="'Objekt24 - SO D.1.4.8.b.1...'!C2" display="/" xr:uid="{00000000-0004-0000-0000-000017000000}"/>
    <hyperlink ref="A120" location="'Objekt25 - SO D.1.4.10.1....'!C2" display="/" xr:uid="{00000000-0004-0000-0000-000018000000}"/>
    <hyperlink ref="A121" location="'Objekt26 - SO D.1.4.10.1....'!C2" display="/" xr:uid="{00000000-0004-0000-0000-000019000000}"/>
    <hyperlink ref="A122" location="'Objekt27 - SO D.1.4.10.1....'!C2" display="/" xr:uid="{00000000-0004-0000-0000-00001A000000}"/>
    <hyperlink ref="A123" location="'Objekt28 - SO D.1.4.10.1....'!C2" display="/" xr:uid="{00000000-0004-0000-0000-00001B000000}"/>
    <hyperlink ref="A124" location="'Objekt29 - SO D.1.4.10.1....'!C2" display="/" xr:uid="{00000000-0004-0000-0000-00001C000000}"/>
    <hyperlink ref="A125" location="'Objekt30 - SO D.1.4.10.1....'!C2" display="/" xr:uid="{00000000-0004-0000-0000-00001D000000}"/>
    <hyperlink ref="A126" location="'Objekt31 - SO D.1.4.10.1....'!C2" display="/" xr:uid="{00000000-0004-0000-0000-00001E000000}"/>
    <hyperlink ref="A127" location="'Objekt32 - SO D.2.1.Techn...'!C2" display="/" xr:uid="{00000000-0004-0000-0000-00001F000000}"/>
    <hyperlink ref="A128" location="'Objekt33 - SO ZPaK mimo a...'!C2" display="/" xr:uid="{00000000-0004-0000-0000-000020000000}"/>
    <hyperlink ref="A129" location="'Objekt34 - SO ZPaK Dvůr-u...'!C2" display="/" xr:uid="{00000000-0004-0000-0000-000021000000}"/>
    <hyperlink ref="A130" location="'Objekt35 - VRN_01_CH'!C2" display="/" xr:uid="{00000000-0004-0000-0000-00002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200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ROUND(J151,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ROUND((SUM(BE151:BE1705)),  2)</f>
        <v>0</v>
      </c>
      <c r="G35" s="31"/>
      <c r="H35" s="31"/>
      <c r="I35" s="104">
        <v>0.21</v>
      </c>
      <c r="J35" s="103">
        <f>ROUND(((SUM(BE151:BE1705))*I35),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ROUND((SUM(BF151:BF1705)),  2)</f>
        <v>0</v>
      </c>
      <c r="G36" s="31"/>
      <c r="H36" s="31"/>
      <c r="I36" s="104">
        <v>0.15</v>
      </c>
      <c r="J36" s="103">
        <f>ROUND(((SUM(BF151:BF1705))*I36),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ROUND((SUM(BG151:BG1705)),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ROUND((SUM(BH151:BH1705)),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ROUND((SUM(BI151:BI1705)),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Objekt1 - SO D.1.1.ASŘ Bourací práce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J151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J152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J153</f>
        <v>0</v>
      </c>
      <c r="L100" s="120"/>
    </row>
    <row r="101" spans="1:47" s="10" customFormat="1" ht="19.899999999999999" customHeight="1">
      <c r="B101" s="120"/>
      <c r="D101" s="121" t="s">
        <v>208</v>
      </c>
      <c r="E101" s="122"/>
      <c r="F101" s="122"/>
      <c r="G101" s="122"/>
      <c r="H101" s="122"/>
      <c r="I101" s="122"/>
      <c r="J101" s="123">
        <f>J206</f>
        <v>0</v>
      </c>
      <c r="L101" s="120"/>
    </row>
    <row r="102" spans="1:47" s="10" customFormat="1" ht="19.899999999999999" customHeight="1">
      <c r="B102" s="120"/>
      <c r="D102" s="121" t="s">
        <v>209</v>
      </c>
      <c r="E102" s="122"/>
      <c r="F102" s="122"/>
      <c r="G102" s="122"/>
      <c r="H102" s="122"/>
      <c r="I102" s="122"/>
      <c r="J102" s="123">
        <f>J393</f>
        <v>0</v>
      </c>
      <c r="L102" s="120"/>
    </row>
    <row r="103" spans="1:47" s="10" customFormat="1" ht="19.899999999999999" customHeight="1">
      <c r="B103" s="120"/>
      <c r="D103" s="121" t="s">
        <v>210</v>
      </c>
      <c r="E103" s="122"/>
      <c r="F103" s="122"/>
      <c r="G103" s="122"/>
      <c r="H103" s="122"/>
      <c r="I103" s="122"/>
      <c r="J103" s="123">
        <f>J395</f>
        <v>0</v>
      </c>
      <c r="L103" s="120"/>
    </row>
    <row r="104" spans="1:47" s="10" customFormat="1" ht="19.899999999999999" customHeight="1">
      <c r="B104" s="120"/>
      <c r="D104" s="121" t="s">
        <v>211</v>
      </c>
      <c r="E104" s="122"/>
      <c r="F104" s="122"/>
      <c r="G104" s="122"/>
      <c r="H104" s="122"/>
      <c r="I104" s="122"/>
      <c r="J104" s="123">
        <f>J398</f>
        <v>0</v>
      </c>
      <c r="L104" s="120"/>
    </row>
    <row r="105" spans="1:47" s="10" customFormat="1" ht="19.899999999999999" customHeight="1">
      <c r="B105" s="120"/>
      <c r="D105" s="121" t="s">
        <v>212</v>
      </c>
      <c r="E105" s="122"/>
      <c r="F105" s="122"/>
      <c r="G105" s="122"/>
      <c r="H105" s="122"/>
      <c r="I105" s="122"/>
      <c r="J105" s="123">
        <f>J1158</f>
        <v>0</v>
      </c>
      <c r="L105" s="120"/>
    </row>
    <row r="106" spans="1:47" s="9" customFormat="1" ht="24.95" customHeight="1">
      <c r="B106" s="116"/>
      <c r="D106" s="117" t="s">
        <v>213</v>
      </c>
      <c r="E106" s="118"/>
      <c r="F106" s="118"/>
      <c r="G106" s="118"/>
      <c r="H106" s="118"/>
      <c r="I106" s="118"/>
      <c r="J106" s="119">
        <f>J1165</f>
        <v>0</v>
      </c>
      <c r="L106" s="116"/>
    </row>
    <row r="107" spans="1:47" s="10" customFormat="1" ht="19.899999999999999" customHeight="1">
      <c r="B107" s="120"/>
      <c r="D107" s="121" t="s">
        <v>214</v>
      </c>
      <c r="E107" s="122"/>
      <c r="F107" s="122"/>
      <c r="G107" s="122"/>
      <c r="H107" s="122"/>
      <c r="I107" s="122"/>
      <c r="J107" s="123">
        <f>J1166</f>
        <v>0</v>
      </c>
      <c r="L107" s="120"/>
    </row>
    <row r="108" spans="1:47" s="10" customFormat="1" ht="19.899999999999999" customHeight="1">
      <c r="B108" s="120"/>
      <c r="D108" s="121" t="s">
        <v>215</v>
      </c>
      <c r="E108" s="122"/>
      <c r="F108" s="122"/>
      <c r="G108" s="122"/>
      <c r="H108" s="122"/>
      <c r="I108" s="122"/>
      <c r="J108" s="123">
        <f>J1175</f>
        <v>0</v>
      </c>
      <c r="L108" s="120"/>
    </row>
    <row r="109" spans="1:47" s="10" customFormat="1" ht="19.899999999999999" customHeight="1">
      <c r="B109" s="120"/>
      <c r="D109" s="121" t="s">
        <v>216</v>
      </c>
      <c r="E109" s="122"/>
      <c r="F109" s="122"/>
      <c r="G109" s="122"/>
      <c r="H109" s="122"/>
      <c r="I109" s="122"/>
      <c r="J109" s="123">
        <f>J1184</f>
        <v>0</v>
      </c>
      <c r="L109" s="120"/>
    </row>
    <row r="110" spans="1:47" s="10" customFormat="1" ht="19.899999999999999" customHeight="1">
      <c r="B110" s="120"/>
      <c r="D110" s="121" t="s">
        <v>217</v>
      </c>
      <c r="E110" s="122"/>
      <c r="F110" s="122"/>
      <c r="G110" s="122"/>
      <c r="H110" s="122"/>
      <c r="I110" s="122"/>
      <c r="J110" s="123">
        <f>J1195</f>
        <v>0</v>
      </c>
      <c r="L110" s="120"/>
    </row>
    <row r="111" spans="1:47" s="10" customFormat="1" ht="19.899999999999999" customHeight="1">
      <c r="B111" s="120"/>
      <c r="D111" s="121" t="s">
        <v>218</v>
      </c>
      <c r="E111" s="122"/>
      <c r="F111" s="122"/>
      <c r="G111" s="122"/>
      <c r="H111" s="122"/>
      <c r="I111" s="122"/>
      <c r="J111" s="123">
        <f>J1207</f>
        <v>0</v>
      </c>
      <c r="L111" s="120"/>
    </row>
    <row r="112" spans="1:47" s="10" customFormat="1" ht="19.899999999999999" customHeight="1">
      <c r="B112" s="120"/>
      <c r="D112" s="121" t="s">
        <v>219</v>
      </c>
      <c r="E112" s="122"/>
      <c r="F112" s="122"/>
      <c r="G112" s="122"/>
      <c r="H112" s="122"/>
      <c r="I112" s="122"/>
      <c r="J112" s="123">
        <f>J1225</f>
        <v>0</v>
      </c>
      <c r="L112" s="120"/>
    </row>
    <row r="113" spans="2:12" s="10" customFormat="1" ht="19.899999999999999" customHeight="1">
      <c r="B113" s="120"/>
      <c r="D113" s="121" t="s">
        <v>220</v>
      </c>
      <c r="E113" s="122"/>
      <c r="F113" s="122"/>
      <c r="G113" s="122"/>
      <c r="H113" s="122"/>
      <c r="I113" s="122"/>
      <c r="J113" s="123">
        <f>J1238</f>
        <v>0</v>
      </c>
      <c r="L113" s="120"/>
    </row>
    <row r="114" spans="2:12" s="10" customFormat="1" ht="19.899999999999999" customHeight="1">
      <c r="B114" s="120"/>
      <c r="D114" s="121" t="s">
        <v>221</v>
      </c>
      <c r="E114" s="122"/>
      <c r="F114" s="122"/>
      <c r="G114" s="122"/>
      <c r="H114" s="122"/>
      <c r="I114" s="122"/>
      <c r="J114" s="123">
        <f>J1320</f>
        <v>0</v>
      </c>
      <c r="L114" s="120"/>
    </row>
    <row r="115" spans="2:12" s="10" customFormat="1" ht="19.899999999999999" customHeight="1">
      <c r="B115" s="120"/>
      <c r="D115" s="121" t="s">
        <v>222</v>
      </c>
      <c r="E115" s="122"/>
      <c r="F115" s="122"/>
      <c r="G115" s="122"/>
      <c r="H115" s="122"/>
      <c r="I115" s="122"/>
      <c r="J115" s="123">
        <f>J1333</f>
        <v>0</v>
      </c>
      <c r="L115" s="120"/>
    </row>
    <row r="116" spans="2:12" s="10" customFormat="1" ht="19.899999999999999" customHeight="1">
      <c r="B116" s="120"/>
      <c r="D116" s="121" t="s">
        <v>223</v>
      </c>
      <c r="E116" s="122"/>
      <c r="F116" s="122"/>
      <c r="G116" s="122"/>
      <c r="H116" s="122"/>
      <c r="I116" s="122"/>
      <c r="J116" s="123">
        <f>J1362</f>
        <v>0</v>
      </c>
      <c r="L116" s="120"/>
    </row>
    <row r="117" spans="2:12" s="10" customFormat="1" ht="19.899999999999999" customHeight="1">
      <c r="B117" s="120"/>
      <c r="D117" s="121" t="s">
        <v>224</v>
      </c>
      <c r="E117" s="122"/>
      <c r="F117" s="122"/>
      <c r="G117" s="122"/>
      <c r="H117" s="122"/>
      <c r="I117" s="122"/>
      <c r="J117" s="123">
        <f>J1374</f>
        <v>0</v>
      </c>
      <c r="L117" s="120"/>
    </row>
    <row r="118" spans="2:12" s="10" customFormat="1" ht="19.899999999999999" customHeight="1">
      <c r="B118" s="120"/>
      <c r="D118" s="121" t="s">
        <v>225</v>
      </c>
      <c r="E118" s="122"/>
      <c r="F118" s="122"/>
      <c r="G118" s="122"/>
      <c r="H118" s="122"/>
      <c r="I118" s="122"/>
      <c r="J118" s="123">
        <f>J1387</f>
        <v>0</v>
      </c>
      <c r="L118" s="120"/>
    </row>
    <row r="119" spans="2:12" s="10" customFormat="1" ht="19.899999999999999" customHeight="1">
      <c r="B119" s="120"/>
      <c r="D119" s="121" t="s">
        <v>226</v>
      </c>
      <c r="E119" s="122"/>
      <c r="F119" s="122"/>
      <c r="G119" s="122"/>
      <c r="H119" s="122"/>
      <c r="I119" s="122"/>
      <c r="J119" s="123">
        <f>J1450</f>
        <v>0</v>
      </c>
      <c r="L119" s="120"/>
    </row>
    <row r="120" spans="2:12" s="10" customFormat="1" ht="19.899999999999999" customHeight="1">
      <c r="B120" s="120"/>
      <c r="D120" s="121" t="s">
        <v>227</v>
      </c>
      <c r="E120" s="122"/>
      <c r="F120" s="122"/>
      <c r="G120" s="122"/>
      <c r="H120" s="122"/>
      <c r="I120" s="122"/>
      <c r="J120" s="123">
        <f>J1463</f>
        <v>0</v>
      </c>
      <c r="L120" s="120"/>
    </row>
    <row r="121" spans="2:12" s="10" customFormat="1" ht="19.899999999999999" customHeight="1">
      <c r="B121" s="120"/>
      <c r="D121" s="121" t="s">
        <v>228</v>
      </c>
      <c r="E121" s="122"/>
      <c r="F121" s="122"/>
      <c r="G121" s="122"/>
      <c r="H121" s="122"/>
      <c r="I121" s="122"/>
      <c r="J121" s="123">
        <f>J1534</f>
        <v>0</v>
      </c>
      <c r="L121" s="120"/>
    </row>
    <row r="122" spans="2:12" s="10" customFormat="1" ht="19.899999999999999" customHeight="1">
      <c r="B122" s="120"/>
      <c r="D122" s="121" t="s">
        <v>229</v>
      </c>
      <c r="E122" s="122"/>
      <c r="F122" s="122"/>
      <c r="G122" s="122"/>
      <c r="H122" s="122"/>
      <c r="I122" s="122"/>
      <c r="J122" s="123">
        <f>J1546</f>
        <v>0</v>
      </c>
      <c r="L122" s="120"/>
    </row>
    <row r="123" spans="2:12" s="10" customFormat="1" ht="19.899999999999999" customHeight="1">
      <c r="B123" s="120"/>
      <c r="D123" s="121" t="s">
        <v>230</v>
      </c>
      <c r="E123" s="122"/>
      <c r="F123" s="122"/>
      <c r="G123" s="122"/>
      <c r="H123" s="122"/>
      <c r="I123" s="122"/>
      <c r="J123" s="123">
        <f>J1578</f>
        <v>0</v>
      </c>
      <c r="L123" s="120"/>
    </row>
    <row r="124" spans="2:12" s="10" customFormat="1" ht="19.899999999999999" customHeight="1">
      <c r="B124" s="120"/>
      <c r="D124" s="121" t="s">
        <v>231</v>
      </c>
      <c r="E124" s="122"/>
      <c r="F124" s="122"/>
      <c r="G124" s="122"/>
      <c r="H124" s="122"/>
      <c r="I124" s="122"/>
      <c r="J124" s="123">
        <f>J1605</f>
        <v>0</v>
      </c>
      <c r="L124" s="120"/>
    </row>
    <row r="125" spans="2:12" s="10" customFormat="1" ht="19.899999999999999" customHeight="1">
      <c r="B125" s="120"/>
      <c r="D125" s="121" t="s">
        <v>232</v>
      </c>
      <c r="E125" s="122"/>
      <c r="F125" s="122"/>
      <c r="G125" s="122"/>
      <c r="H125" s="122"/>
      <c r="I125" s="122"/>
      <c r="J125" s="123">
        <f>J1619</f>
        <v>0</v>
      </c>
      <c r="L125" s="120"/>
    </row>
    <row r="126" spans="2:12" s="10" customFormat="1" ht="19.899999999999999" customHeight="1">
      <c r="B126" s="120"/>
      <c r="D126" s="121" t="s">
        <v>233</v>
      </c>
      <c r="E126" s="122"/>
      <c r="F126" s="122"/>
      <c r="G126" s="122"/>
      <c r="H126" s="122"/>
      <c r="I126" s="122"/>
      <c r="J126" s="123">
        <f>J1633</f>
        <v>0</v>
      </c>
      <c r="L126" s="120"/>
    </row>
    <row r="127" spans="2:12" s="10" customFormat="1" ht="19.899999999999999" customHeight="1">
      <c r="B127" s="120"/>
      <c r="D127" s="121" t="s">
        <v>234</v>
      </c>
      <c r="E127" s="122"/>
      <c r="F127" s="122"/>
      <c r="G127" s="122"/>
      <c r="H127" s="122"/>
      <c r="I127" s="122"/>
      <c r="J127" s="123">
        <f>J1671</f>
        <v>0</v>
      </c>
      <c r="L127" s="120"/>
    </row>
    <row r="128" spans="2:12" s="9" customFormat="1" ht="24.95" customHeight="1">
      <c r="B128" s="116"/>
      <c r="D128" s="117" t="s">
        <v>235</v>
      </c>
      <c r="E128" s="118"/>
      <c r="F128" s="118"/>
      <c r="G128" s="118"/>
      <c r="H128" s="118"/>
      <c r="I128" s="118"/>
      <c r="J128" s="119">
        <f>J1695</f>
        <v>0</v>
      </c>
      <c r="L128" s="116"/>
    </row>
    <row r="129" spans="1:31" s="10" customFormat="1" ht="19.899999999999999" customHeight="1">
      <c r="B129" s="120"/>
      <c r="D129" s="121" t="s">
        <v>236</v>
      </c>
      <c r="E129" s="122"/>
      <c r="F129" s="122"/>
      <c r="G129" s="122"/>
      <c r="H129" s="122"/>
      <c r="I129" s="122"/>
      <c r="J129" s="123">
        <f>J1696</f>
        <v>0</v>
      </c>
      <c r="L129" s="120"/>
    </row>
    <row r="130" spans="1:31" s="2" customFormat="1" ht="21.7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s="2" customFormat="1" ht="6.95" customHeight="1">
      <c r="A131" s="31"/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5" spans="1:31" s="2" customFormat="1" ht="6.95" customHeight="1">
      <c r="A135" s="31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24.95" customHeight="1">
      <c r="A136" s="31"/>
      <c r="B136" s="32"/>
      <c r="C136" s="21" t="s">
        <v>237</v>
      </c>
      <c r="D136" s="31"/>
      <c r="E136" s="31"/>
      <c r="F136" s="31"/>
      <c r="G136" s="31"/>
      <c r="H136" s="31"/>
      <c r="I136" s="31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2" customHeight="1">
      <c r="A138" s="31"/>
      <c r="B138" s="32"/>
      <c r="C138" s="27" t="s">
        <v>16</v>
      </c>
      <c r="D138" s="31"/>
      <c r="E138" s="31"/>
      <c r="F138" s="31"/>
      <c r="G138" s="31"/>
      <c r="H138" s="31"/>
      <c r="I138" s="31"/>
      <c r="J138" s="31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16.5" customHeight="1">
      <c r="A139" s="31"/>
      <c r="B139" s="32"/>
      <c r="C139" s="31"/>
      <c r="D139" s="31"/>
      <c r="E139" s="243" t="str">
        <f>E7</f>
        <v>ZU - rekonstrukce objektu Klatovská 51/ Chodské náměstí 1</v>
      </c>
      <c r="F139" s="244"/>
      <c r="G139" s="244"/>
      <c r="H139" s="244"/>
      <c r="I139" s="31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1" customFormat="1" ht="12" customHeight="1">
      <c r="B140" s="20"/>
      <c r="C140" s="27" t="s">
        <v>197</v>
      </c>
      <c r="L140" s="20"/>
    </row>
    <row r="141" spans="1:31" s="2" customFormat="1" ht="16.5" customHeight="1">
      <c r="A141" s="31"/>
      <c r="B141" s="32"/>
      <c r="C141" s="31"/>
      <c r="D141" s="31"/>
      <c r="E141" s="243" t="s">
        <v>198</v>
      </c>
      <c r="F141" s="242"/>
      <c r="G141" s="242"/>
      <c r="H141" s="242"/>
      <c r="I141" s="31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12" customHeight="1">
      <c r="A142" s="31"/>
      <c r="B142" s="32"/>
      <c r="C142" s="27" t="s">
        <v>199</v>
      </c>
      <c r="D142" s="31"/>
      <c r="E142" s="31"/>
      <c r="F142" s="31"/>
      <c r="G142" s="31"/>
      <c r="H142" s="31"/>
      <c r="I142" s="31"/>
      <c r="J142" s="31"/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6.5" customHeight="1">
      <c r="A143" s="31"/>
      <c r="B143" s="32"/>
      <c r="C143" s="31"/>
      <c r="D143" s="31"/>
      <c r="E143" s="218" t="str">
        <f>E11</f>
        <v>Objekt1 - SO D.1.1.ASŘ Bourací práce</v>
      </c>
      <c r="F143" s="242"/>
      <c r="G143" s="242"/>
      <c r="H143" s="242"/>
      <c r="I143" s="31"/>
      <c r="J143" s="31"/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6.95" customHeight="1">
      <c r="A144" s="31"/>
      <c r="B144" s="32"/>
      <c r="C144" s="31"/>
      <c r="D144" s="31"/>
      <c r="E144" s="31"/>
      <c r="F144" s="31"/>
      <c r="G144" s="31"/>
      <c r="H144" s="31"/>
      <c r="I144" s="31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12" customHeight="1">
      <c r="A145" s="31"/>
      <c r="B145" s="32"/>
      <c r="C145" s="27" t="s">
        <v>20</v>
      </c>
      <c r="D145" s="31"/>
      <c r="E145" s="31"/>
      <c r="F145" s="25" t="str">
        <f>F14</f>
        <v>Plzeň</v>
      </c>
      <c r="G145" s="31"/>
      <c r="H145" s="31"/>
      <c r="I145" s="27" t="s">
        <v>22</v>
      </c>
      <c r="J145" s="54" t="str">
        <f>IF(J14="","",J14)</f>
        <v>17. 11. 2022</v>
      </c>
      <c r="K145" s="31"/>
      <c r="L145" s="4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6.95" customHeight="1">
      <c r="A146" s="31"/>
      <c r="B146" s="32"/>
      <c r="C146" s="31"/>
      <c r="D146" s="31"/>
      <c r="E146" s="31"/>
      <c r="F146" s="31"/>
      <c r="G146" s="31"/>
      <c r="H146" s="31"/>
      <c r="I146" s="31"/>
      <c r="J146" s="31"/>
      <c r="K146" s="31"/>
      <c r="L146" s="4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5.2" customHeight="1">
      <c r="A147" s="31"/>
      <c r="B147" s="32"/>
      <c r="C147" s="27" t="s">
        <v>24</v>
      </c>
      <c r="D147" s="31"/>
      <c r="E147" s="31"/>
      <c r="F147" s="25" t="str">
        <f>E17</f>
        <v>Západočeská univerzita v Plzni</v>
      </c>
      <c r="G147" s="31"/>
      <c r="H147" s="31"/>
      <c r="I147" s="27" t="s">
        <v>31</v>
      </c>
      <c r="J147" s="29" t="str">
        <f>E23</f>
        <v xml:space="preserve"> </v>
      </c>
      <c r="K147" s="31"/>
      <c r="L147" s="4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15.2" customHeight="1">
      <c r="A148" s="31"/>
      <c r="B148" s="32"/>
      <c r="C148" s="27" t="s">
        <v>30</v>
      </c>
      <c r="D148" s="31"/>
      <c r="E148" s="31"/>
      <c r="F148" s="25">
        <f>IF(E20="","",E20)</f>
        <v>0</v>
      </c>
      <c r="G148" s="31"/>
      <c r="H148" s="31"/>
      <c r="I148" s="27" t="s">
        <v>34</v>
      </c>
      <c r="J148" s="29" t="str">
        <f>E26</f>
        <v>BAUING KV, s.r.o.</v>
      </c>
      <c r="K148" s="31"/>
      <c r="L148" s="4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10.35" customHeight="1">
      <c r="A149" s="31"/>
      <c r="B149" s="32"/>
      <c r="C149" s="31"/>
      <c r="D149" s="31"/>
      <c r="E149" s="31"/>
      <c r="F149" s="31"/>
      <c r="G149" s="31"/>
      <c r="H149" s="31"/>
      <c r="I149" s="31"/>
      <c r="J149" s="31"/>
      <c r="K149" s="31"/>
      <c r="L149" s="4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11" customFormat="1" ht="29.25" customHeight="1">
      <c r="A150" s="124"/>
      <c r="B150" s="125"/>
      <c r="C150" s="126" t="s">
        <v>238</v>
      </c>
      <c r="D150" s="127" t="s">
        <v>64</v>
      </c>
      <c r="E150" s="127" t="s">
        <v>60</v>
      </c>
      <c r="F150" s="127" t="s">
        <v>61</v>
      </c>
      <c r="G150" s="127" t="s">
        <v>239</v>
      </c>
      <c r="H150" s="127" t="s">
        <v>240</v>
      </c>
      <c r="I150" s="127" t="s">
        <v>241</v>
      </c>
      <c r="J150" s="128" t="s">
        <v>203</v>
      </c>
      <c r="K150" s="129" t="s">
        <v>242</v>
      </c>
      <c r="L150" s="130"/>
      <c r="M150" s="61" t="s">
        <v>1</v>
      </c>
      <c r="N150" s="62" t="s">
        <v>43</v>
      </c>
      <c r="O150" s="62" t="s">
        <v>243</v>
      </c>
      <c r="P150" s="62" t="s">
        <v>244</v>
      </c>
      <c r="Q150" s="62" t="s">
        <v>245</v>
      </c>
      <c r="R150" s="62" t="s">
        <v>246</v>
      </c>
      <c r="S150" s="62" t="s">
        <v>247</v>
      </c>
      <c r="T150" s="63" t="s">
        <v>248</v>
      </c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</row>
    <row r="151" spans="1:65" s="2" customFormat="1" ht="22.9" customHeight="1">
      <c r="A151" s="31"/>
      <c r="B151" s="32"/>
      <c r="C151" s="68" t="s">
        <v>249</v>
      </c>
      <c r="D151" s="31"/>
      <c r="E151" s="31"/>
      <c r="F151" s="31"/>
      <c r="G151" s="31"/>
      <c r="H151" s="31"/>
      <c r="I151" s="31"/>
      <c r="J151" s="131">
        <f>BK151</f>
        <v>0</v>
      </c>
      <c r="K151" s="31"/>
      <c r="L151" s="32"/>
      <c r="M151" s="64"/>
      <c r="N151" s="55"/>
      <c r="O151" s="65"/>
      <c r="P151" s="132">
        <f>P152+P1165+P1695</f>
        <v>0</v>
      </c>
      <c r="Q151" s="65"/>
      <c r="R151" s="132">
        <f>R152+R1165+R1695</f>
        <v>0</v>
      </c>
      <c r="S151" s="65"/>
      <c r="T151" s="133">
        <f>T152+T1165+T1695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7" t="s">
        <v>78</v>
      </c>
      <c r="AU151" s="17" t="s">
        <v>205</v>
      </c>
      <c r="BK151" s="134">
        <f>BK152+BK1165+BK1695</f>
        <v>0</v>
      </c>
    </row>
    <row r="152" spans="1:65" s="12" customFormat="1" ht="25.9" customHeight="1">
      <c r="B152" s="135"/>
      <c r="D152" s="136" t="s">
        <v>78</v>
      </c>
      <c r="E152" s="137" t="s">
        <v>250</v>
      </c>
      <c r="F152" s="137" t="s">
        <v>251</v>
      </c>
      <c r="I152" s="138"/>
      <c r="J152" s="139">
        <f>BK152</f>
        <v>0</v>
      </c>
      <c r="L152" s="135"/>
      <c r="M152" s="140"/>
      <c r="N152" s="141"/>
      <c r="O152" s="141"/>
      <c r="P152" s="142">
        <f>P153+P206+P393+P395+P398+P1158</f>
        <v>0</v>
      </c>
      <c r="Q152" s="141"/>
      <c r="R152" s="142">
        <f>R153+R206+R393+R395+R398+R1158</f>
        <v>0</v>
      </c>
      <c r="S152" s="141"/>
      <c r="T152" s="143">
        <f>T153+T206+T393+T395+T398+T1158</f>
        <v>0</v>
      </c>
      <c r="AR152" s="136" t="s">
        <v>86</v>
      </c>
      <c r="AT152" s="144" t="s">
        <v>78</v>
      </c>
      <c r="AU152" s="144" t="s">
        <v>79</v>
      </c>
      <c r="AY152" s="136" t="s">
        <v>252</v>
      </c>
      <c r="BK152" s="145">
        <f>BK153+BK206+BK393+BK395+BK398+BK1158</f>
        <v>0</v>
      </c>
    </row>
    <row r="153" spans="1:65" s="12" customFormat="1" ht="22.9" customHeight="1">
      <c r="B153" s="135"/>
      <c r="D153" s="136" t="s">
        <v>78</v>
      </c>
      <c r="E153" s="146" t="s">
        <v>86</v>
      </c>
      <c r="F153" s="146" t="s">
        <v>253</v>
      </c>
      <c r="I153" s="138"/>
      <c r="J153" s="147">
        <f>BK153</f>
        <v>0</v>
      </c>
      <c r="L153" s="135"/>
      <c r="M153" s="140"/>
      <c r="N153" s="141"/>
      <c r="O153" s="141"/>
      <c r="P153" s="142">
        <f>SUM(P154:P205)</f>
        <v>0</v>
      </c>
      <c r="Q153" s="141"/>
      <c r="R153" s="142">
        <f>SUM(R154:R205)</f>
        <v>0</v>
      </c>
      <c r="S153" s="141"/>
      <c r="T153" s="143">
        <f>SUM(T154:T205)</f>
        <v>0</v>
      </c>
      <c r="AR153" s="136" t="s">
        <v>86</v>
      </c>
      <c r="AT153" s="144" t="s">
        <v>78</v>
      </c>
      <c r="AU153" s="144" t="s">
        <v>86</v>
      </c>
      <c r="AY153" s="136" t="s">
        <v>252</v>
      </c>
      <c r="BK153" s="145">
        <f>SUM(BK154:BK205)</f>
        <v>0</v>
      </c>
    </row>
    <row r="154" spans="1:65" s="2" customFormat="1" ht="24.2" customHeight="1">
      <c r="A154" s="31"/>
      <c r="B154" s="148"/>
      <c r="C154" s="149" t="s">
        <v>86</v>
      </c>
      <c r="D154" s="149" t="s">
        <v>254</v>
      </c>
      <c r="E154" s="150" t="s">
        <v>255</v>
      </c>
      <c r="F154" s="151" t="s">
        <v>256</v>
      </c>
      <c r="G154" s="152" t="s">
        <v>257</v>
      </c>
      <c r="H154" s="153">
        <v>80</v>
      </c>
      <c r="I154" s="154"/>
      <c r="J154" s="155">
        <f t="shared" ref="J154:J160" si="0"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 t="shared" ref="P154:P160" si="1">O154*H154</f>
        <v>0</v>
      </c>
      <c r="Q154" s="159">
        <v>0</v>
      </c>
      <c r="R154" s="159">
        <f t="shared" ref="R154:R160" si="2">Q154*H154</f>
        <v>0</v>
      </c>
      <c r="S154" s="159">
        <v>0</v>
      </c>
      <c r="T154" s="160">
        <f t="shared" ref="T154:T160" si="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 t="shared" ref="BE154:BE160" si="4">IF(N154="základní",J154,0)</f>
        <v>0</v>
      </c>
      <c r="BF154" s="162">
        <f t="shared" ref="BF154:BF160" si="5">IF(N154="snížená",J154,0)</f>
        <v>0</v>
      </c>
      <c r="BG154" s="162">
        <f t="shared" ref="BG154:BG160" si="6">IF(N154="zákl. přenesená",J154,0)</f>
        <v>0</v>
      </c>
      <c r="BH154" s="162">
        <f t="shared" ref="BH154:BH160" si="7">IF(N154="sníž. přenesená",J154,0)</f>
        <v>0</v>
      </c>
      <c r="BI154" s="162">
        <f t="shared" ref="BI154:BI160" si="8">IF(N154="nulová",J154,0)</f>
        <v>0</v>
      </c>
      <c r="BJ154" s="17" t="s">
        <v>86</v>
      </c>
      <c r="BK154" s="162">
        <f t="shared" ref="BK154:BK160" si="9">ROUND(I154*H154,2)</f>
        <v>0</v>
      </c>
      <c r="BL154" s="17" t="s">
        <v>258</v>
      </c>
      <c r="BM154" s="161" t="s">
        <v>88</v>
      </c>
    </row>
    <row r="155" spans="1:65" s="2" customFormat="1" ht="24.2" customHeight="1">
      <c r="A155" s="31"/>
      <c r="B155" s="148"/>
      <c r="C155" s="149" t="s">
        <v>88</v>
      </c>
      <c r="D155" s="149" t="s">
        <v>254</v>
      </c>
      <c r="E155" s="150" t="s">
        <v>259</v>
      </c>
      <c r="F155" s="151" t="s">
        <v>260</v>
      </c>
      <c r="G155" s="152" t="s">
        <v>261</v>
      </c>
      <c r="H155" s="153">
        <v>10</v>
      </c>
      <c r="I155" s="154"/>
      <c r="J155" s="155">
        <f t="shared" si="0"/>
        <v>0</v>
      </c>
      <c r="K155" s="156"/>
      <c r="L155" s="32"/>
      <c r="M155" s="157" t="s">
        <v>1</v>
      </c>
      <c r="N155" s="158" t="s">
        <v>44</v>
      </c>
      <c r="O155" s="57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7" t="s">
        <v>86</v>
      </c>
      <c r="BK155" s="162">
        <f t="shared" si="9"/>
        <v>0</v>
      </c>
      <c r="BL155" s="17" t="s">
        <v>258</v>
      </c>
      <c r="BM155" s="161" t="s">
        <v>258</v>
      </c>
    </row>
    <row r="156" spans="1:65" s="2" customFormat="1" ht="24.2" customHeight="1">
      <c r="A156" s="31"/>
      <c r="B156" s="148"/>
      <c r="C156" s="149" t="s">
        <v>262</v>
      </c>
      <c r="D156" s="149" t="s">
        <v>254</v>
      </c>
      <c r="E156" s="150" t="s">
        <v>263</v>
      </c>
      <c r="F156" s="151" t="s">
        <v>264</v>
      </c>
      <c r="G156" s="152" t="s">
        <v>265</v>
      </c>
      <c r="H156" s="153">
        <v>30</v>
      </c>
      <c r="I156" s="154"/>
      <c r="J156" s="155">
        <f t="shared" si="0"/>
        <v>0</v>
      </c>
      <c r="K156" s="156"/>
      <c r="L156" s="32"/>
      <c r="M156" s="157" t="s">
        <v>1</v>
      </c>
      <c r="N156" s="158" t="s">
        <v>44</v>
      </c>
      <c r="O156" s="57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7" t="s">
        <v>86</v>
      </c>
      <c r="BK156" s="162">
        <f t="shared" si="9"/>
        <v>0</v>
      </c>
      <c r="BL156" s="17" t="s">
        <v>258</v>
      </c>
      <c r="BM156" s="161" t="s">
        <v>266</v>
      </c>
    </row>
    <row r="157" spans="1:65" s="2" customFormat="1" ht="16.5" customHeight="1">
      <c r="A157" s="31"/>
      <c r="B157" s="148"/>
      <c r="C157" s="149" t="s">
        <v>258</v>
      </c>
      <c r="D157" s="149" t="s">
        <v>254</v>
      </c>
      <c r="E157" s="150" t="s">
        <v>267</v>
      </c>
      <c r="F157" s="151" t="s">
        <v>268</v>
      </c>
      <c r="G157" s="152" t="s">
        <v>265</v>
      </c>
      <c r="H157" s="153">
        <v>30</v>
      </c>
      <c r="I157" s="154"/>
      <c r="J157" s="155">
        <f t="shared" si="0"/>
        <v>0</v>
      </c>
      <c r="K157" s="156"/>
      <c r="L157" s="32"/>
      <c r="M157" s="157" t="s">
        <v>1</v>
      </c>
      <c r="N157" s="158" t="s">
        <v>44</v>
      </c>
      <c r="O157" s="57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7" t="s">
        <v>86</v>
      </c>
      <c r="BK157" s="162">
        <f t="shared" si="9"/>
        <v>0</v>
      </c>
      <c r="BL157" s="17" t="s">
        <v>258</v>
      </c>
      <c r="BM157" s="161" t="s">
        <v>269</v>
      </c>
    </row>
    <row r="158" spans="1:65" s="2" customFormat="1" ht="24.2" customHeight="1">
      <c r="A158" s="31"/>
      <c r="B158" s="148"/>
      <c r="C158" s="149" t="s">
        <v>270</v>
      </c>
      <c r="D158" s="149" t="s">
        <v>254</v>
      </c>
      <c r="E158" s="150" t="s">
        <v>271</v>
      </c>
      <c r="F158" s="151" t="s">
        <v>272</v>
      </c>
      <c r="G158" s="152" t="s">
        <v>265</v>
      </c>
      <c r="H158" s="153">
        <v>30</v>
      </c>
      <c r="I158" s="154"/>
      <c r="J158" s="155">
        <f t="shared" si="0"/>
        <v>0</v>
      </c>
      <c r="K158" s="156"/>
      <c r="L158" s="32"/>
      <c r="M158" s="157" t="s">
        <v>1</v>
      </c>
      <c r="N158" s="158" t="s">
        <v>44</v>
      </c>
      <c r="O158" s="57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7" t="s">
        <v>86</v>
      </c>
      <c r="BK158" s="162">
        <f t="shared" si="9"/>
        <v>0</v>
      </c>
      <c r="BL158" s="17" t="s">
        <v>258</v>
      </c>
      <c r="BM158" s="161" t="s">
        <v>273</v>
      </c>
    </row>
    <row r="159" spans="1:65" s="2" customFormat="1" ht="24.2" customHeight="1">
      <c r="A159" s="31"/>
      <c r="B159" s="148"/>
      <c r="C159" s="149" t="s">
        <v>266</v>
      </c>
      <c r="D159" s="149" t="s">
        <v>254</v>
      </c>
      <c r="E159" s="150" t="s">
        <v>274</v>
      </c>
      <c r="F159" s="151" t="s">
        <v>275</v>
      </c>
      <c r="G159" s="152" t="s">
        <v>265</v>
      </c>
      <c r="H159" s="153">
        <v>150</v>
      </c>
      <c r="I159" s="154"/>
      <c r="J159" s="155">
        <f t="shared" si="0"/>
        <v>0</v>
      </c>
      <c r="K159" s="156"/>
      <c r="L159" s="32"/>
      <c r="M159" s="157" t="s">
        <v>1</v>
      </c>
      <c r="N159" s="158" t="s">
        <v>44</v>
      </c>
      <c r="O159" s="57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7" t="s">
        <v>86</v>
      </c>
      <c r="BK159" s="162">
        <f t="shared" si="9"/>
        <v>0</v>
      </c>
      <c r="BL159" s="17" t="s">
        <v>258</v>
      </c>
      <c r="BM159" s="161" t="s">
        <v>276</v>
      </c>
    </row>
    <row r="160" spans="1:65" s="2" customFormat="1" ht="37.9" customHeight="1">
      <c r="A160" s="31"/>
      <c r="B160" s="148"/>
      <c r="C160" s="149" t="s">
        <v>277</v>
      </c>
      <c r="D160" s="149" t="s">
        <v>254</v>
      </c>
      <c r="E160" s="150" t="s">
        <v>278</v>
      </c>
      <c r="F160" s="151" t="s">
        <v>279</v>
      </c>
      <c r="G160" s="152" t="s">
        <v>280</v>
      </c>
      <c r="H160" s="153">
        <v>386.20800000000003</v>
      </c>
      <c r="I160" s="154"/>
      <c r="J160" s="155">
        <f t="shared" si="0"/>
        <v>0</v>
      </c>
      <c r="K160" s="156"/>
      <c r="L160" s="32"/>
      <c r="M160" s="157" t="s">
        <v>1</v>
      </c>
      <c r="N160" s="158" t="s">
        <v>44</v>
      </c>
      <c r="O160" s="57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258</v>
      </c>
      <c r="AT160" s="161" t="s">
        <v>254</v>
      </c>
      <c r="AU160" s="161" t="s">
        <v>88</v>
      </c>
      <c r="AY160" s="17" t="s">
        <v>252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7" t="s">
        <v>86</v>
      </c>
      <c r="BK160" s="162">
        <f t="shared" si="9"/>
        <v>0</v>
      </c>
      <c r="BL160" s="17" t="s">
        <v>258</v>
      </c>
      <c r="BM160" s="161" t="s">
        <v>281</v>
      </c>
    </row>
    <row r="161" spans="1:65" s="13" customFormat="1">
      <c r="B161" s="163"/>
      <c r="D161" s="164" t="s">
        <v>282</v>
      </c>
      <c r="E161" s="165" t="s">
        <v>1</v>
      </c>
      <c r="F161" s="166" t="s">
        <v>283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282</v>
      </c>
      <c r="AU161" s="165" t="s">
        <v>88</v>
      </c>
      <c r="AV161" s="13" t="s">
        <v>86</v>
      </c>
      <c r="AW161" s="13" t="s">
        <v>33</v>
      </c>
      <c r="AX161" s="13" t="s">
        <v>79</v>
      </c>
      <c r="AY161" s="165" t="s">
        <v>252</v>
      </c>
    </row>
    <row r="162" spans="1:65" s="13" customFormat="1">
      <c r="B162" s="163"/>
      <c r="D162" s="164" t="s">
        <v>282</v>
      </c>
      <c r="E162" s="165" t="s">
        <v>1</v>
      </c>
      <c r="F162" s="166" t="s">
        <v>284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282</v>
      </c>
      <c r="AU162" s="165" t="s">
        <v>88</v>
      </c>
      <c r="AV162" s="13" t="s">
        <v>86</v>
      </c>
      <c r="AW162" s="13" t="s">
        <v>33</v>
      </c>
      <c r="AX162" s="13" t="s">
        <v>79</v>
      </c>
      <c r="AY162" s="165" t="s">
        <v>252</v>
      </c>
    </row>
    <row r="163" spans="1:65" s="14" customFormat="1" ht="22.5">
      <c r="B163" s="171"/>
      <c r="D163" s="164" t="s">
        <v>282</v>
      </c>
      <c r="E163" s="172" t="s">
        <v>1</v>
      </c>
      <c r="F163" s="173" t="s">
        <v>285</v>
      </c>
      <c r="H163" s="174">
        <v>386.20800000000003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386.20800000000003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37.9" customHeight="1">
      <c r="A165" s="31"/>
      <c r="B165" s="148"/>
      <c r="C165" s="149" t="s">
        <v>269</v>
      </c>
      <c r="D165" s="149" t="s">
        <v>254</v>
      </c>
      <c r="E165" s="150" t="s">
        <v>287</v>
      </c>
      <c r="F165" s="151" t="s">
        <v>288</v>
      </c>
      <c r="G165" s="152" t="s">
        <v>280</v>
      </c>
      <c r="H165" s="153">
        <v>386.20800000000003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289</v>
      </c>
    </row>
    <row r="166" spans="1:65" s="13" customFormat="1">
      <c r="B166" s="163"/>
      <c r="D166" s="164" t="s">
        <v>282</v>
      </c>
      <c r="E166" s="165" t="s">
        <v>1</v>
      </c>
      <c r="F166" s="166" t="s">
        <v>290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282</v>
      </c>
      <c r="AU166" s="165" t="s">
        <v>88</v>
      </c>
      <c r="AV166" s="13" t="s">
        <v>86</v>
      </c>
      <c r="AW166" s="13" t="s">
        <v>33</v>
      </c>
      <c r="AX166" s="13" t="s">
        <v>79</v>
      </c>
      <c r="AY166" s="165" t="s">
        <v>252</v>
      </c>
    </row>
    <row r="167" spans="1:65" s="13" customFormat="1">
      <c r="B167" s="163"/>
      <c r="D167" s="164" t="s">
        <v>282</v>
      </c>
      <c r="E167" s="165" t="s">
        <v>1</v>
      </c>
      <c r="F167" s="166" t="s">
        <v>284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4" customFormat="1" ht="22.5">
      <c r="B168" s="171"/>
      <c r="D168" s="164" t="s">
        <v>282</v>
      </c>
      <c r="E168" s="172" t="s">
        <v>1</v>
      </c>
      <c r="F168" s="173" t="s">
        <v>285</v>
      </c>
      <c r="H168" s="174">
        <v>386.20800000000003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5" customFormat="1">
      <c r="B169" s="179"/>
      <c r="D169" s="164" t="s">
        <v>282</v>
      </c>
      <c r="E169" s="180" t="s">
        <v>1</v>
      </c>
      <c r="F169" s="181" t="s">
        <v>286</v>
      </c>
      <c r="H169" s="182">
        <v>386.20800000000003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282</v>
      </c>
      <c r="AU169" s="180" t="s">
        <v>88</v>
      </c>
      <c r="AV169" s="15" t="s">
        <v>258</v>
      </c>
      <c r="AW169" s="15" t="s">
        <v>33</v>
      </c>
      <c r="AX169" s="15" t="s">
        <v>86</v>
      </c>
      <c r="AY169" s="180" t="s">
        <v>252</v>
      </c>
    </row>
    <row r="170" spans="1:65" s="2" customFormat="1" ht="24.2" customHeight="1">
      <c r="A170" s="31"/>
      <c r="B170" s="148"/>
      <c r="C170" s="149" t="s">
        <v>291</v>
      </c>
      <c r="D170" s="149" t="s">
        <v>254</v>
      </c>
      <c r="E170" s="150" t="s">
        <v>292</v>
      </c>
      <c r="F170" s="151" t="s">
        <v>293</v>
      </c>
      <c r="G170" s="152" t="s">
        <v>280</v>
      </c>
      <c r="H170" s="153">
        <v>231.726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44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258</v>
      </c>
      <c r="AT170" s="161" t="s">
        <v>254</v>
      </c>
      <c r="AU170" s="161" t="s">
        <v>88</v>
      </c>
      <c r="AY170" s="17" t="s">
        <v>252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258</v>
      </c>
      <c r="BM170" s="161" t="s">
        <v>294</v>
      </c>
    </row>
    <row r="171" spans="1:65" s="14" customFormat="1">
      <c r="B171" s="171"/>
      <c r="D171" s="164" t="s">
        <v>282</v>
      </c>
      <c r="E171" s="172" t="s">
        <v>1</v>
      </c>
      <c r="F171" s="173" t="s">
        <v>295</v>
      </c>
      <c r="H171" s="174">
        <v>231.726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231.726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273</v>
      </c>
      <c r="D173" s="149" t="s">
        <v>254</v>
      </c>
      <c r="E173" s="150" t="s">
        <v>296</v>
      </c>
      <c r="F173" s="151" t="s">
        <v>297</v>
      </c>
      <c r="G173" s="152" t="s">
        <v>280</v>
      </c>
      <c r="H173" s="153">
        <v>325.517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258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258</v>
      </c>
      <c r="BM173" s="161" t="s">
        <v>298</v>
      </c>
    </row>
    <row r="174" spans="1:65" s="2" customFormat="1" ht="33" customHeight="1">
      <c r="A174" s="31"/>
      <c r="B174" s="148"/>
      <c r="C174" s="149" t="s">
        <v>299</v>
      </c>
      <c r="D174" s="149" t="s">
        <v>254</v>
      </c>
      <c r="E174" s="150" t="s">
        <v>300</v>
      </c>
      <c r="F174" s="151" t="s">
        <v>301</v>
      </c>
      <c r="G174" s="152" t="s">
        <v>280</v>
      </c>
      <c r="H174" s="153">
        <v>315.33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258</v>
      </c>
      <c r="BM174" s="161" t="s">
        <v>302</v>
      </c>
    </row>
    <row r="175" spans="1:65" s="14" customFormat="1">
      <c r="B175" s="171"/>
      <c r="D175" s="164" t="s">
        <v>282</v>
      </c>
      <c r="E175" s="172" t="s">
        <v>1</v>
      </c>
      <c r="F175" s="173" t="s">
        <v>303</v>
      </c>
      <c r="H175" s="174">
        <v>315.33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315.33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37.9" customHeight="1">
      <c r="A177" s="31"/>
      <c r="B177" s="148"/>
      <c r="C177" s="149" t="s">
        <v>276</v>
      </c>
      <c r="D177" s="149" t="s">
        <v>254</v>
      </c>
      <c r="E177" s="150" t="s">
        <v>304</v>
      </c>
      <c r="F177" s="151" t="s">
        <v>305</v>
      </c>
      <c r="G177" s="152" t="s">
        <v>280</v>
      </c>
      <c r="H177" s="153">
        <v>1261.328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306</v>
      </c>
    </row>
    <row r="178" spans="1:65" s="14" customFormat="1" ht="22.5">
      <c r="B178" s="171"/>
      <c r="D178" s="164" t="s">
        <v>282</v>
      </c>
      <c r="E178" s="172" t="s">
        <v>1</v>
      </c>
      <c r="F178" s="173" t="s">
        <v>307</v>
      </c>
      <c r="H178" s="174">
        <v>1261.328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5" customFormat="1">
      <c r="B179" s="179"/>
      <c r="D179" s="164" t="s">
        <v>282</v>
      </c>
      <c r="E179" s="180" t="s">
        <v>1</v>
      </c>
      <c r="F179" s="181" t="s">
        <v>286</v>
      </c>
      <c r="H179" s="182">
        <v>1261.328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282</v>
      </c>
      <c r="AU179" s="180" t="s">
        <v>88</v>
      </c>
      <c r="AV179" s="15" t="s">
        <v>258</v>
      </c>
      <c r="AW179" s="15" t="s">
        <v>33</v>
      </c>
      <c r="AX179" s="15" t="s">
        <v>86</v>
      </c>
      <c r="AY179" s="180" t="s">
        <v>252</v>
      </c>
    </row>
    <row r="180" spans="1:65" s="2" customFormat="1" ht="33" customHeight="1">
      <c r="A180" s="31"/>
      <c r="B180" s="148"/>
      <c r="C180" s="149" t="s">
        <v>308</v>
      </c>
      <c r="D180" s="149" t="s">
        <v>254</v>
      </c>
      <c r="E180" s="150" t="s">
        <v>309</v>
      </c>
      <c r="F180" s="151" t="s">
        <v>310</v>
      </c>
      <c r="G180" s="152" t="s">
        <v>280</v>
      </c>
      <c r="H180" s="153">
        <v>1087.75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44</v>
      </c>
      <c r="O180" s="57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258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258</v>
      </c>
      <c r="BM180" s="161" t="s">
        <v>311</v>
      </c>
    </row>
    <row r="181" spans="1:65" s="14" customFormat="1" ht="22.5">
      <c r="B181" s="171"/>
      <c r="D181" s="164" t="s">
        <v>282</v>
      </c>
      <c r="E181" s="172" t="s">
        <v>1</v>
      </c>
      <c r="F181" s="173" t="s">
        <v>312</v>
      </c>
      <c r="H181" s="174">
        <v>1087.75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282</v>
      </c>
      <c r="AU181" s="172" t="s">
        <v>88</v>
      </c>
      <c r="AV181" s="14" t="s">
        <v>88</v>
      </c>
      <c r="AW181" s="14" t="s">
        <v>33</v>
      </c>
      <c r="AX181" s="14" t="s">
        <v>79</v>
      </c>
      <c r="AY181" s="172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1087.75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33" customHeight="1">
      <c r="A183" s="31"/>
      <c r="B183" s="148"/>
      <c r="C183" s="149" t="s">
        <v>281</v>
      </c>
      <c r="D183" s="149" t="s">
        <v>254</v>
      </c>
      <c r="E183" s="150" t="s">
        <v>313</v>
      </c>
      <c r="F183" s="151" t="s">
        <v>314</v>
      </c>
      <c r="G183" s="152" t="s">
        <v>280</v>
      </c>
      <c r="H183" s="153">
        <v>1087.75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258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258</v>
      </c>
      <c r="BM183" s="161" t="s">
        <v>315</v>
      </c>
    </row>
    <row r="184" spans="1:65" s="14" customFormat="1">
      <c r="B184" s="171"/>
      <c r="D184" s="164" t="s">
        <v>282</v>
      </c>
      <c r="E184" s="172" t="s">
        <v>1</v>
      </c>
      <c r="F184" s="173" t="s">
        <v>316</v>
      </c>
      <c r="H184" s="174">
        <v>1087.75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5" customFormat="1">
      <c r="B185" s="179"/>
      <c r="D185" s="164" t="s">
        <v>282</v>
      </c>
      <c r="E185" s="180" t="s">
        <v>1</v>
      </c>
      <c r="F185" s="181" t="s">
        <v>286</v>
      </c>
      <c r="H185" s="182">
        <v>1087.75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282</v>
      </c>
      <c r="AU185" s="180" t="s">
        <v>88</v>
      </c>
      <c r="AV185" s="15" t="s">
        <v>258</v>
      </c>
      <c r="AW185" s="15" t="s">
        <v>33</v>
      </c>
      <c r="AX185" s="15" t="s">
        <v>86</v>
      </c>
      <c r="AY185" s="180" t="s">
        <v>252</v>
      </c>
    </row>
    <row r="186" spans="1:65" s="2" customFormat="1" ht="24.2" customHeight="1">
      <c r="A186" s="31"/>
      <c r="B186" s="148"/>
      <c r="C186" s="149" t="s">
        <v>8</v>
      </c>
      <c r="D186" s="149" t="s">
        <v>254</v>
      </c>
      <c r="E186" s="150" t="s">
        <v>317</v>
      </c>
      <c r="F186" s="151" t="s">
        <v>318</v>
      </c>
      <c r="G186" s="152" t="s">
        <v>280</v>
      </c>
      <c r="H186" s="153">
        <v>315.33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258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258</v>
      </c>
      <c r="BM186" s="161" t="s">
        <v>319</v>
      </c>
    </row>
    <row r="187" spans="1:65" s="14" customFormat="1">
      <c r="B187" s="171"/>
      <c r="D187" s="164" t="s">
        <v>282</v>
      </c>
      <c r="E187" s="172" t="s">
        <v>1</v>
      </c>
      <c r="F187" s="173" t="s">
        <v>320</v>
      </c>
      <c r="H187" s="174">
        <v>315.33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315.33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16.5" customHeight="1">
      <c r="A189" s="31"/>
      <c r="B189" s="148"/>
      <c r="C189" s="149" t="s">
        <v>289</v>
      </c>
      <c r="D189" s="149" t="s">
        <v>254</v>
      </c>
      <c r="E189" s="150" t="s">
        <v>321</v>
      </c>
      <c r="F189" s="151" t="s">
        <v>322</v>
      </c>
      <c r="G189" s="152" t="s">
        <v>280</v>
      </c>
      <c r="H189" s="153">
        <v>1087.75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323</v>
      </c>
    </row>
    <row r="190" spans="1:65" s="14" customFormat="1">
      <c r="B190" s="171"/>
      <c r="D190" s="164" t="s">
        <v>282</v>
      </c>
      <c r="E190" s="172" t="s">
        <v>1</v>
      </c>
      <c r="F190" s="173" t="s">
        <v>324</v>
      </c>
      <c r="H190" s="174">
        <v>1087.75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5" customFormat="1">
      <c r="B191" s="179"/>
      <c r="D191" s="164" t="s">
        <v>282</v>
      </c>
      <c r="E191" s="180" t="s">
        <v>1</v>
      </c>
      <c r="F191" s="181" t="s">
        <v>286</v>
      </c>
      <c r="H191" s="182">
        <v>1087.75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282</v>
      </c>
      <c r="AU191" s="180" t="s">
        <v>88</v>
      </c>
      <c r="AV191" s="15" t="s">
        <v>258</v>
      </c>
      <c r="AW191" s="15" t="s">
        <v>33</v>
      </c>
      <c r="AX191" s="15" t="s">
        <v>86</v>
      </c>
      <c r="AY191" s="180" t="s">
        <v>252</v>
      </c>
    </row>
    <row r="192" spans="1:65" s="2" customFormat="1" ht="24.2" customHeight="1">
      <c r="A192" s="31"/>
      <c r="B192" s="148"/>
      <c r="C192" s="149" t="s">
        <v>325</v>
      </c>
      <c r="D192" s="149" t="s">
        <v>254</v>
      </c>
      <c r="E192" s="150" t="s">
        <v>326</v>
      </c>
      <c r="F192" s="151" t="s">
        <v>327</v>
      </c>
      <c r="G192" s="152" t="s">
        <v>280</v>
      </c>
      <c r="H192" s="153">
        <v>772.41600000000005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258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258</v>
      </c>
      <c r="BM192" s="161" t="s">
        <v>328</v>
      </c>
    </row>
    <row r="193" spans="1:65" s="13" customFormat="1" ht="22.5">
      <c r="B193" s="163"/>
      <c r="D193" s="164" t="s">
        <v>282</v>
      </c>
      <c r="E193" s="165" t="s">
        <v>1</v>
      </c>
      <c r="F193" s="166" t="s">
        <v>329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282</v>
      </c>
      <c r="AU193" s="165" t="s">
        <v>88</v>
      </c>
      <c r="AV193" s="13" t="s">
        <v>86</v>
      </c>
      <c r="AW193" s="13" t="s">
        <v>33</v>
      </c>
      <c r="AX193" s="13" t="s">
        <v>79</v>
      </c>
      <c r="AY193" s="165" t="s">
        <v>252</v>
      </c>
    </row>
    <row r="194" spans="1:65" s="14" customFormat="1">
      <c r="B194" s="171"/>
      <c r="D194" s="164" t="s">
        <v>282</v>
      </c>
      <c r="E194" s="172" t="s">
        <v>1</v>
      </c>
      <c r="F194" s="173" t="s">
        <v>330</v>
      </c>
      <c r="H194" s="174">
        <v>212.96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4" customFormat="1" ht="22.5">
      <c r="B195" s="171"/>
      <c r="D195" s="164" t="s">
        <v>282</v>
      </c>
      <c r="E195" s="172" t="s">
        <v>1</v>
      </c>
      <c r="F195" s="173" t="s">
        <v>331</v>
      </c>
      <c r="H195" s="174">
        <v>173.24799999999999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1:65" s="13" customFormat="1" ht="22.5">
      <c r="B196" s="163"/>
      <c r="D196" s="164" t="s">
        <v>282</v>
      </c>
      <c r="E196" s="165" t="s">
        <v>1</v>
      </c>
      <c r="F196" s="166" t="s">
        <v>332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282</v>
      </c>
      <c r="AU196" s="165" t="s">
        <v>88</v>
      </c>
      <c r="AV196" s="13" t="s">
        <v>86</v>
      </c>
      <c r="AW196" s="13" t="s">
        <v>33</v>
      </c>
      <c r="AX196" s="13" t="s">
        <v>79</v>
      </c>
      <c r="AY196" s="165" t="s">
        <v>252</v>
      </c>
    </row>
    <row r="197" spans="1:65" s="14" customFormat="1" ht="22.5">
      <c r="B197" s="171"/>
      <c r="D197" s="164" t="s">
        <v>282</v>
      </c>
      <c r="E197" s="172" t="s">
        <v>1</v>
      </c>
      <c r="F197" s="173" t="s">
        <v>285</v>
      </c>
      <c r="H197" s="174">
        <v>386.20800000000003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772.41599999999994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21.75" customHeight="1">
      <c r="A199" s="31"/>
      <c r="B199" s="148"/>
      <c r="C199" s="149" t="s">
        <v>294</v>
      </c>
      <c r="D199" s="149" t="s">
        <v>254</v>
      </c>
      <c r="E199" s="150" t="s">
        <v>333</v>
      </c>
      <c r="F199" s="151" t="s">
        <v>334</v>
      </c>
      <c r="G199" s="152" t="s">
        <v>280</v>
      </c>
      <c r="H199" s="153">
        <v>10.192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258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258</v>
      </c>
      <c r="BM199" s="161" t="s">
        <v>335</v>
      </c>
    </row>
    <row r="200" spans="1:65" s="13" customFormat="1" ht="22.5">
      <c r="B200" s="163"/>
      <c r="D200" s="164" t="s">
        <v>282</v>
      </c>
      <c r="E200" s="165" t="s">
        <v>1</v>
      </c>
      <c r="F200" s="166" t="s">
        <v>336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282</v>
      </c>
      <c r="AU200" s="165" t="s">
        <v>88</v>
      </c>
      <c r="AV200" s="13" t="s">
        <v>86</v>
      </c>
      <c r="AW200" s="13" t="s">
        <v>33</v>
      </c>
      <c r="AX200" s="13" t="s">
        <v>79</v>
      </c>
      <c r="AY200" s="165" t="s">
        <v>252</v>
      </c>
    </row>
    <row r="201" spans="1:65" s="14" customFormat="1">
      <c r="B201" s="171"/>
      <c r="D201" s="164" t="s">
        <v>282</v>
      </c>
      <c r="E201" s="172" t="s">
        <v>1</v>
      </c>
      <c r="F201" s="173" t="s">
        <v>337</v>
      </c>
      <c r="H201" s="174">
        <v>10.192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1:65" s="15" customFormat="1">
      <c r="B202" s="179"/>
      <c r="D202" s="164" t="s">
        <v>282</v>
      </c>
      <c r="E202" s="180" t="s">
        <v>1</v>
      </c>
      <c r="F202" s="181" t="s">
        <v>286</v>
      </c>
      <c r="H202" s="182">
        <v>10.192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282</v>
      </c>
      <c r="AU202" s="180" t="s">
        <v>88</v>
      </c>
      <c r="AV202" s="15" t="s">
        <v>258</v>
      </c>
      <c r="AW202" s="15" t="s">
        <v>33</v>
      </c>
      <c r="AX202" s="15" t="s">
        <v>86</v>
      </c>
      <c r="AY202" s="180" t="s">
        <v>252</v>
      </c>
    </row>
    <row r="203" spans="1:65" s="2" customFormat="1" ht="16.5" customHeight="1">
      <c r="A203" s="31"/>
      <c r="B203" s="148"/>
      <c r="C203" s="149" t="s">
        <v>338</v>
      </c>
      <c r="D203" s="149" t="s">
        <v>254</v>
      </c>
      <c r="E203" s="150" t="s">
        <v>339</v>
      </c>
      <c r="F203" s="151" t="s">
        <v>340</v>
      </c>
      <c r="G203" s="152" t="s">
        <v>341</v>
      </c>
      <c r="H203" s="153">
        <v>772.42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258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258</v>
      </c>
      <c r="BM203" s="161" t="s">
        <v>342</v>
      </c>
    </row>
    <row r="204" spans="1:65" s="14" customFormat="1">
      <c r="B204" s="171"/>
      <c r="D204" s="164" t="s">
        <v>282</v>
      </c>
      <c r="E204" s="172" t="s">
        <v>1</v>
      </c>
      <c r="F204" s="173" t="s">
        <v>343</v>
      </c>
      <c r="H204" s="174">
        <v>772.42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5" customFormat="1">
      <c r="B205" s="179"/>
      <c r="D205" s="164" t="s">
        <v>282</v>
      </c>
      <c r="E205" s="180" t="s">
        <v>1</v>
      </c>
      <c r="F205" s="181" t="s">
        <v>286</v>
      </c>
      <c r="H205" s="182">
        <v>772.42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282</v>
      </c>
      <c r="AU205" s="180" t="s">
        <v>88</v>
      </c>
      <c r="AV205" s="15" t="s">
        <v>258</v>
      </c>
      <c r="AW205" s="15" t="s">
        <v>33</v>
      </c>
      <c r="AX205" s="15" t="s">
        <v>86</v>
      </c>
      <c r="AY205" s="180" t="s">
        <v>252</v>
      </c>
    </row>
    <row r="206" spans="1:65" s="12" customFormat="1" ht="22.9" customHeight="1">
      <c r="B206" s="135"/>
      <c r="D206" s="136" t="s">
        <v>78</v>
      </c>
      <c r="E206" s="146" t="s">
        <v>262</v>
      </c>
      <c r="F206" s="146" t="s">
        <v>344</v>
      </c>
      <c r="I206" s="138"/>
      <c r="J206" s="147">
        <f>BK206</f>
        <v>0</v>
      </c>
      <c r="L206" s="135"/>
      <c r="M206" s="140"/>
      <c r="N206" s="141"/>
      <c r="O206" s="141"/>
      <c r="P206" s="142">
        <f>SUM(P207:P392)</f>
        <v>0</v>
      </c>
      <c r="Q206" s="141"/>
      <c r="R206" s="142">
        <f>SUM(R207:R392)</f>
        <v>0</v>
      </c>
      <c r="S206" s="141"/>
      <c r="T206" s="143">
        <f>SUM(T207:T392)</f>
        <v>0</v>
      </c>
      <c r="AR206" s="136" t="s">
        <v>86</v>
      </c>
      <c r="AT206" s="144" t="s">
        <v>78</v>
      </c>
      <c r="AU206" s="144" t="s">
        <v>86</v>
      </c>
      <c r="AY206" s="136" t="s">
        <v>252</v>
      </c>
      <c r="BK206" s="145">
        <f>SUM(BK207:BK392)</f>
        <v>0</v>
      </c>
    </row>
    <row r="207" spans="1:65" s="2" customFormat="1" ht="24.2" customHeight="1">
      <c r="A207" s="31"/>
      <c r="B207" s="148"/>
      <c r="C207" s="149" t="s">
        <v>298</v>
      </c>
      <c r="D207" s="149" t="s">
        <v>254</v>
      </c>
      <c r="E207" s="150" t="s">
        <v>345</v>
      </c>
      <c r="F207" s="151" t="s">
        <v>346</v>
      </c>
      <c r="G207" s="152" t="s">
        <v>347</v>
      </c>
      <c r="H207" s="153">
        <v>3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258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258</v>
      </c>
      <c r="BM207" s="161" t="s">
        <v>348</v>
      </c>
    </row>
    <row r="208" spans="1:65" s="13" customFormat="1" ht="22.5">
      <c r="B208" s="163"/>
      <c r="D208" s="164" t="s">
        <v>282</v>
      </c>
      <c r="E208" s="165" t="s">
        <v>1</v>
      </c>
      <c r="F208" s="166" t="s">
        <v>349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3" customFormat="1" ht="22.5">
      <c r="B209" s="163"/>
      <c r="D209" s="164" t="s">
        <v>282</v>
      </c>
      <c r="E209" s="165" t="s">
        <v>1</v>
      </c>
      <c r="F209" s="166" t="s">
        <v>350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3" customFormat="1">
      <c r="B210" s="163"/>
      <c r="D210" s="164" t="s">
        <v>282</v>
      </c>
      <c r="E210" s="165" t="s">
        <v>1</v>
      </c>
      <c r="F210" s="166" t="s">
        <v>351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282</v>
      </c>
      <c r="AU210" s="165" t="s">
        <v>88</v>
      </c>
      <c r="AV210" s="13" t="s">
        <v>86</v>
      </c>
      <c r="AW210" s="13" t="s">
        <v>33</v>
      </c>
      <c r="AX210" s="13" t="s">
        <v>79</v>
      </c>
      <c r="AY210" s="165" t="s">
        <v>252</v>
      </c>
    </row>
    <row r="211" spans="1:65" s="14" customFormat="1">
      <c r="B211" s="171"/>
      <c r="D211" s="164" t="s">
        <v>282</v>
      </c>
      <c r="E211" s="172" t="s">
        <v>1</v>
      </c>
      <c r="F211" s="173" t="s">
        <v>352</v>
      </c>
      <c r="H211" s="174">
        <v>2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4" customFormat="1">
      <c r="B212" s="171"/>
      <c r="D212" s="164" t="s">
        <v>282</v>
      </c>
      <c r="E212" s="172" t="s">
        <v>1</v>
      </c>
      <c r="F212" s="173" t="s">
        <v>353</v>
      </c>
      <c r="H212" s="174">
        <v>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5" customFormat="1">
      <c r="B213" s="179"/>
      <c r="D213" s="164" t="s">
        <v>282</v>
      </c>
      <c r="E213" s="180" t="s">
        <v>1</v>
      </c>
      <c r="F213" s="181" t="s">
        <v>286</v>
      </c>
      <c r="H213" s="182">
        <v>3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282</v>
      </c>
      <c r="AU213" s="180" t="s">
        <v>88</v>
      </c>
      <c r="AV213" s="15" t="s">
        <v>258</v>
      </c>
      <c r="AW213" s="15" t="s">
        <v>33</v>
      </c>
      <c r="AX213" s="15" t="s">
        <v>86</v>
      </c>
      <c r="AY213" s="180" t="s">
        <v>252</v>
      </c>
    </row>
    <row r="214" spans="1:65" s="2" customFormat="1" ht="24.2" customHeight="1">
      <c r="A214" s="31"/>
      <c r="B214" s="148"/>
      <c r="C214" s="149" t="s">
        <v>7</v>
      </c>
      <c r="D214" s="149" t="s">
        <v>254</v>
      </c>
      <c r="E214" s="150" t="s">
        <v>354</v>
      </c>
      <c r="F214" s="151" t="s">
        <v>355</v>
      </c>
      <c r="G214" s="152" t="s">
        <v>347</v>
      </c>
      <c r="H214" s="153">
        <v>32</v>
      </c>
      <c r="I214" s="154"/>
      <c r="J214" s="155">
        <f>ROUND(I214*H214,2)</f>
        <v>0</v>
      </c>
      <c r="K214" s="156"/>
      <c r="L214" s="32"/>
      <c r="M214" s="157" t="s">
        <v>1</v>
      </c>
      <c r="N214" s="158" t="s">
        <v>44</v>
      </c>
      <c r="O214" s="57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1" t="s">
        <v>258</v>
      </c>
      <c r="AT214" s="161" t="s">
        <v>254</v>
      </c>
      <c r="AU214" s="161" t="s">
        <v>88</v>
      </c>
      <c r="AY214" s="17" t="s">
        <v>252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7" t="s">
        <v>86</v>
      </c>
      <c r="BK214" s="162">
        <f>ROUND(I214*H214,2)</f>
        <v>0</v>
      </c>
      <c r="BL214" s="17" t="s">
        <v>258</v>
      </c>
      <c r="BM214" s="161" t="s">
        <v>356</v>
      </c>
    </row>
    <row r="215" spans="1:65" s="13" customFormat="1" ht="22.5">
      <c r="B215" s="163"/>
      <c r="D215" s="164" t="s">
        <v>282</v>
      </c>
      <c r="E215" s="165" t="s">
        <v>1</v>
      </c>
      <c r="F215" s="166" t="s">
        <v>349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282</v>
      </c>
      <c r="AU215" s="165" t="s">
        <v>88</v>
      </c>
      <c r="AV215" s="13" t="s">
        <v>86</v>
      </c>
      <c r="AW215" s="13" t="s">
        <v>33</v>
      </c>
      <c r="AX215" s="13" t="s">
        <v>79</v>
      </c>
      <c r="AY215" s="165" t="s">
        <v>252</v>
      </c>
    </row>
    <row r="216" spans="1:65" s="13" customFormat="1" ht="22.5">
      <c r="B216" s="163"/>
      <c r="D216" s="164" t="s">
        <v>282</v>
      </c>
      <c r="E216" s="165" t="s">
        <v>1</v>
      </c>
      <c r="F216" s="166" t="s">
        <v>350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3" customFormat="1">
      <c r="B217" s="163"/>
      <c r="D217" s="164" t="s">
        <v>282</v>
      </c>
      <c r="E217" s="165" t="s">
        <v>1</v>
      </c>
      <c r="F217" s="166" t="s">
        <v>351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282</v>
      </c>
      <c r="AU217" s="165" t="s">
        <v>88</v>
      </c>
      <c r="AV217" s="13" t="s">
        <v>86</v>
      </c>
      <c r="AW217" s="13" t="s">
        <v>33</v>
      </c>
      <c r="AX217" s="13" t="s">
        <v>79</v>
      </c>
      <c r="AY217" s="165" t="s">
        <v>252</v>
      </c>
    </row>
    <row r="218" spans="1:65" s="14" customFormat="1">
      <c r="B218" s="171"/>
      <c r="D218" s="164" t="s">
        <v>282</v>
      </c>
      <c r="E218" s="172" t="s">
        <v>1</v>
      </c>
      <c r="F218" s="173" t="s">
        <v>357</v>
      </c>
      <c r="H218" s="174">
        <v>2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4" customFormat="1">
      <c r="B219" s="171"/>
      <c r="D219" s="164" t="s">
        <v>282</v>
      </c>
      <c r="E219" s="172" t="s">
        <v>1</v>
      </c>
      <c r="F219" s="173" t="s">
        <v>358</v>
      </c>
      <c r="H219" s="174">
        <v>7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4" customFormat="1">
      <c r="B220" s="171"/>
      <c r="D220" s="164" t="s">
        <v>282</v>
      </c>
      <c r="E220" s="172" t="s">
        <v>1</v>
      </c>
      <c r="F220" s="173" t="s">
        <v>359</v>
      </c>
      <c r="H220" s="174">
        <v>12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360</v>
      </c>
      <c r="H221" s="174">
        <v>11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5" customFormat="1">
      <c r="B222" s="179"/>
      <c r="D222" s="164" t="s">
        <v>282</v>
      </c>
      <c r="E222" s="180" t="s">
        <v>1</v>
      </c>
      <c r="F222" s="181" t="s">
        <v>286</v>
      </c>
      <c r="H222" s="182">
        <v>32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282</v>
      </c>
      <c r="AU222" s="180" t="s">
        <v>88</v>
      </c>
      <c r="AV222" s="15" t="s">
        <v>258</v>
      </c>
      <c r="AW222" s="15" t="s">
        <v>33</v>
      </c>
      <c r="AX222" s="15" t="s">
        <v>86</v>
      </c>
      <c r="AY222" s="180" t="s">
        <v>252</v>
      </c>
    </row>
    <row r="223" spans="1:65" s="2" customFormat="1" ht="24.2" customHeight="1">
      <c r="A223" s="31"/>
      <c r="B223" s="148"/>
      <c r="C223" s="149" t="s">
        <v>302</v>
      </c>
      <c r="D223" s="149" t="s">
        <v>254</v>
      </c>
      <c r="E223" s="150" t="s">
        <v>361</v>
      </c>
      <c r="F223" s="151" t="s">
        <v>362</v>
      </c>
      <c r="G223" s="152" t="s">
        <v>347</v>
      </c>
      <c r="H223" s="153">
        <v>8</v>
      </c>
      <c r="I223" s="154"/>
      <c r="J223" s="155">
        <f>ROUND(I223*H223,2)</f>
        <v>0</v>
      </c>
      <c r="K223" s="156"/>
      <c r="L223" s="32"/>
      <c r="M223" s="157" t="s">
        <v>1</v>
      </c>
      <c r="N223" s="158" t="s">
        <v>44</v>
      </c>
      <c r="O223" s="57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1" t="s">
        <v>258</v>
      </c>
      <c r="AT223" s="161" t="s">
        <v>254</v>
      </c>
      <c r="AU223" s="161" t="s">
        <v>88</v>
      </c>
      <c r="AY223" s="17" t="s">
        <v>252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86</v>
      </c>
      <c r="BK223" s="162">
        <f>ROUND(I223*H223,2)</f>
        <v>0</v>
      </c>
      <c r="BL223" s="17" t="s">
        <v>258</v>
      </c>
      <c r="BM223" s="161" t="s">
        <v>363</v>
      </c>
    </row>
    <row r="224" spans="1:65" s="13" customFormat="1" ht="22.5">
      <c r="B224" s="163"/>
      <c r="D224" s="164" t="s">
        <v>282</v>
      </c>
      <c r="E224" s="165" t="s">
        <v>1</v>
      </c>
      <c r="F224" s="166" t="s">
        <v>349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282</v>
      </c>
      <c r="AU224" s="165" t="s">
        <v>88</v>
      </c>
      <c r="AV224" s="13" t="s">
        <v>86</v>
      </c>
      <c r="AW224" s="13" t="s">
        <v>33</v>
      </c>
      <c r="AX224" s="13" t="s">
        <v>79</v>
      </c>
      <c r="AY224" s="165" t="s">
        <v>252</v>
      </c>
    </row>
    <row r="225" spans="1:65" s="13" customFormat="1" ht="22.5">
      <c r="B225" s="163"/>
      <c r="D225" s="164" t="s">
        <v>282</v>
      </c>
      <c r="E225" s="165" t="s">
        <v>1</v>
      </c>
      <c r="F225" s="166" t="s">
        <v>350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282</v>
      </c>
      <c r="AU225" s="165" t="s">
        <v>88</v>
      </c>
      <c r="AV225" s="13" t="s">
        <v>86</v>
      </c>
      <c r="AW225" s="13" t="s">
        <v>33</v>
      </c>
      <c r="AX225" s="13" t="s">
        <v>79</v>
      </c>
      <c r="AY225" s="165" t="s">
        <v>252</v>
      </c>
    </row>
    <row r="226" spans="1:65" s="13" customFormat="1">
      <c r="B226" s="163"/>
      <c r="D226" s="164" t="s">
        <v>282</v>
      </c>
      <c r="E226" s="165" t="s">
        <v>1</v>
      </c>
      <c r="F226" s="166" t="s">
        <v>351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4" customFormat="1">
      <c r="B227" s="171"/>
      <c r="D227" s="164" t="s">
        <v>282</v>
      </c>
      <c r="E227" s="172" t="s">
        <v>1</v>
      </c>
      <c r="F227" s="173" t="s">
        <v>357</v>
      </c>
      <c r="H227" s="174">
        <v>2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>
      <c r="B228" s="171"/>
      <c r="D228" s="164" t="s">
        <v>282</v>
      </c>
      <c r="E228" s="172" t="s">
        <v>1</v>
      </c>
      <c r="F228" s="173" t="s">
        <v>352</v>
      </c>
      <c r="H228" s="174">
        <v>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4" customFormat="1">
      <c r="B229" s="171"/>
      <c r="D229" s="164" t="s">
        <v>282</v>
      </c>
      <c r="E229" s="172" t="s">
        <v>1</v>
      </c>
      <c r="F229" s="173" t="s">
        <v>364</v>
      </c>
      <c r="H229" s="174">
        <v>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4" customFormat="1">
      <c r="B230" s="171"/>
      <c r="D230" s="164" t="s">
        <v>282</v>
      </c>
      <c r="E230" s="172" t="s">
        <v>1</v>
      </c>
      <c r="F230" s="173" t="s">
        <v>365</v>
      </c>
      <c r="H230" s="174">
        <v>2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8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24.2" customHeight="1">
      <c r="A232" s="31"/>
      <c r="B232" s="148"/>
      <c r="C232" s="149" t="s">
        <v>366</v>
      </c>
      <c r="D232" s="149" t="s">
        <v>254</v>
      </c>
      <c r="E232" s="150" t="s">
        <v>367</v>
      </c>
      <c r="F232" s="151" t="s">
        <v>368</v>
      </c>
      <c r="G232" s="152" t="s">
        <v>347</v>
      </c>
      <c r="H232" s="153">
        <v>1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44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258</v>
      </c>
      <c r="AT232" s="161" t="s">
        <v>254</v>
      </c>
      <c r="AU232" s="161" t="s">
        <v>88</v>
      </c>
      <c r="AY232" s="17" t="s">
        <v>252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86</v>
      </c>
      <c r="BK232" s="162">
        <f>ROUND(I232*H232,2)</f>
        <v>0</v>
      </c>
      <c r="BL232" s="17" t="s">
        <v>258</v>
      </c>
      <c r="BM232" s="161" t="s">
        <v>369</v>
      </c>
    </row>
    <row r="233" spans="1:65" s="13" customFormat="1" ht="22.5">
      <c r="B233" s="163"/>
      <c r="D233" s="164" t="s">
        <v>282</v>
      </c>
      <c r="E233" s="165" t="s">
        <v>1</v>
      </c>
      <c r="F233" s="166" t="s">
        <v>349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282</v>
      </c>
      <c r="AU233" s="165" t="s">
        <v>88</v>
      </c>
      <c r="AV233" s="13" t="s">
        <v>86</v>
      </c>
      <c r="AW233" s="13" t="s">
        <v>33</v>
      </c>
      <c r="AX233" s="13" t="s">
        <v>79</v>
      </c>
      <c r="AY233" s="165" t="s">
        <v>252</v>
      </c>
    </row>
    <row r="234" spans="1:65" s="13" customFormat="1" ht="22.5">
      <c r="B234" s="163"/>
      <c r="D234" s="164" t="s">
        <v>282</v>
      </c>
      <c r="E234" s="165" t="s">
        <v>1</v>
      </c>
      <c r="F234" s="166" t="s">
        <v>350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282</v>
      </c>
      <c r="AU234" s="165" t="s">
        <v>88</v>
      </c>
      <c r="AV234" s="13" t="s">
        <v>86</v>
      </c>
      <c r="AW234" s="13" t="s">
        <v>33</v>
      </c>
      <c r="AX234" s="13" t="s">
        <v>79</v>
      </c>
      <c r="AY234" s="165" t="s">
        <v>252</v>
      </c>
    </row>
    <row r="235" spans="1:65" s="13" customFormat="1">
      <c r="B235" s="163"/>
      <c r="D235" s="164" t="s">
        <v>282</v>
      </c>
      <c r="E235" s="165" t="s">
        <v>1</v>
      </c>
      <c r="F235" s="166" t="s">
        <v>351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282</v>
      </c>
      <c r="AU235" s="165" t="s">
        <v>88</v>
      </c>
      <c r="AV235" s="13" t="s">
        <v>86</v>
      </c>
      <c r="AW235" s="13" t="s">
        <v>33</v>
      </c>
      <c r="AX235" s="13" t="s">
        <v>79</v>
      </c>
      <c r="AY235" s="165" t="s">
        <v>252</v>
      </c>
    </row>
    <row r="236" spans="1:65" s="14" customFormat="1">
      <c r="B236" s="171"/>
      <c r="D236" s="164" t="s">
        <v>282</v>
      </c>
      <c r="E236" s="172" t="s">
        <v>1</v>
      </c>
      <c r="F236" s="173" t="s">
        <v>370</v>
      </c>
      <c r="H236" s="174">
        <v>1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282</v>
      </c>
      <c r="AU236" s="172" t="s">
        <v>88</v>
      </c>
      <c r="AV236" s="14" t="s">
        <v>88</v>
      </c>
      <c r="AW236" s="14" t="s">
        <v>33</v>
      </c>
      <c r="AX236" s="14" t="s">
        <v>79</v>
      </c>
      <c r="AY236" s="172" t="s">
        <v>252</v>
      </c>
    </row>
    <row r="237" spans="1:65" s="15" customFormat="1">
      <c r="B237" s="179"/>
      <c r="D237" s="164" t="s">
        <v>282</v>
      </c>
      <c r="E237" s="180" t="s">
        <v>1</v>
      </c>
      <c r="F237" s="181" t="s">
        <v>286</v>
      </c>
      <c r="H237" s="182">
        <v>1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282</v>
      </c>
      <c r="AU237" s="180" t="s">
        <v>88</v>
      </c>
      <c r="AV237" s="15" t="s">
        <v>258</v>
      </c>
      <c r="AW237" s="15" t="s">
        <v>33</v>
      </c>
      <c r="AX237" s="15" t="s">
        <v>86</v>
      </c>
      <c r="AY237" s="180" t="s">
        <v>252</v>
      </c>
    </row>
    <row r="238" spans="1:65" s="2" customFormat="1" ht="24.2" customHeight="1">
      <c r="A238" s="31"/>
      <c r="B238" s="148"/>
      <c r="C238" s="149" t="s">
        <v>306</v>
      </c>
      <c r="D238" s="149" t="s">
        <v>254</v>
      </c>
      <c r="E238" s="150" t="s">
        <v>371</v>
      </c>
      <c r="F238" s="151" t="s">
        <v>372</v>
      </c>
      <c r="G238" s="152" t="s">
        <v>347</v>
      </c>
      <c r="H238" s="153">
        <v>1</v>
      </c>
      <c r="I238" s="154"/>
      <c r="J238" s="155">
        <f>ROUND(I238*H238,2)</f>
        <v>0</v>
      </c>
      <c r="K238" s="156"/>
      <c r="L238" s="32"/>
      <c r="M238" s="157" t="s">
        <v>1</v>
      </c>
      <c r="N238" s="158" t="s">
        <v>44</v>
      </c>
      <c r="O238" s="57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1" t="s">
        <v>258</v>
      </c>
      <c r="AT238" s="161" t="s">
        <v>254</v>
      </c>
      <c r="AU238" s="161" t="s">
        <v>88</v>
      </c>
      <c r="AY238" s="17" t="s">
        <v>252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86</v>
      </c>
      <c r="BK238" s="162">
        <f>ROUND(I238*H238,2)</f>
        <v>0</v>
      </c>
      <c r="BL238" s="17" t="s">
        <v>258</v>
      </c>
      <c r="BM238" s="161" t="s">
        <v>373</v>
      </c>
    </row>
    <row r="239" spans="1:65" s="13" customFormat="1" ht="22.5">
      <c r="B239" s="163"/>
      <c r="D239" s="164" t="s">
        <v>282</v>
      </c>
      <c r="E239" s="165" t="s">
        <v>1</v>
      </c>
      <c r="F239" s="166" t="s">
        <v>349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3" customFormat="1" ht="22.5">
      <c r="B240" s="163"/>
      <c r="D240" s="164" t="s">
        <v>282</v>
      </c>
      <c r="E240" s="165" t="s">
        <v>1</v>
      </c>
      <c r="F240" s="166" t="s">
        <v>350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282</v>
      </c>
      <c r="AU240" s="165" t="s">
        <v>88</v>
      </c>
      <c r="AV240" s="13" t="s">
        <v>86</v>
      </c>
      <c r="AW240" s="13" t="s">
        <v>33</v>
      </c>
      <c r="AX240" s="13" t="s">
        <v>79</v>
      </c>
      <c r="AY240" s="165" t="s">
        <v>252</v>
      </c>
    </row>
    <row r="241" spans="1:65" s="13" customFormat="1">
      <c r="B241" s="163"/>
      <c r="D241" s="164" t="s">
        <v>282</v>
      </c>
      <c r="E241" s="165" t="s">
        <v>1</v>
      </c>
      <c r="F241" s="166" t="s">
        <v>351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282</v>
      </c>
      <c r="AU241" s="165" t="s">
        <v>88</v>
      </c>
      <c r="AV241" s="13" t="s">
        <v>86</v>
      </c>
      <c r="AW241" s="13" t="s">
        <v>33</v>
      </c>
      <c r="AX241" s="13" t="s">
        <v>79</v>
      </c>
      <c r="AY241" s="165" t="s">
        <v>252</v>
      </c>
    </row>
    <row r="242" spans="1:65" s="14" customFormat="1">
      <c r="B242" s="171"/>
      <c r="D242" s="164" t="s">
        <v>282</v>
      </c>
      <c r="E242" s="172" t="s">
        <v>1</v>
      </c>
      <c r="F242" s="173" t="s">
        <v>374</v>
      </c>
      <c r="H242" s="174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5" customFormat="1">
      <c r="B243" s="179"/>
      <c r="D243" s="164" t="s">
        <v>282</v>
      </c>
      <c r="E243" s="180" t="s">
        <v>1</v>
      </c>
      <c r="F243" s="181" t="s">
        <v>286</v>
      </c>
      <c r="H243" s="182">
        <v>1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282</v>
      </c>
      <c r="AU243" s="180" t="s">
        <v>88</v>
      </c>
      <c r="AV243" s="15" t="s">
        <v>258</v>
      </c>
      <c r="AW243" s="15" t="s">
        <v>33</v>
      </c>
      <c r="AX243" s="15" t="s">
        <v>86</v>
      </c>
      <c r="AY243" s="180" t="s">
        <v>252</v>
      </c>
    </row>
    <row r="244" spans="1:65" s="2" customFormat="1" ht="24.2" customHeight="1">
      <c r="A244" s="31"/>
      <c r="B244" s="148"/>
      <c r="C244" s="149" t="s">
        <v>375</v>
      </c>
      <c r="D244" s="149" t="s">
        <v>254</v>
      </c>
      <c r="E244" s="150" t="s">
        <v>376</v>
      </c>
      <c r="F244" s="151" t="s">
        <v>377</v>
      </c>
      <c r="G244" s="152" t="s">
        <v>347</v>
      </c>
      <c r="H244" s="153">
        <v>14</v>
      </c>
      <c r="I244" s="154"/>
      <c r="J244" s="155">
        <f>ROUND(I244*H244,2)</f>
        <v>0</v>
      </c>
      <c r="K244" s="156"/>
      <c r="L244" s="32"/>
      <c r="M244" s="157" t="s">
        <v>1</v>
      </c>
      <c r="N244" s="158" t="s">
        <v>44</v>
      </c>
      <c r="O244" s="57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1" t="s">
        <v>258</v>
      </c>
      <c r="AT244" s="161" t="s">
        <v>254</v>
      </c>
      <c r="AU244" s="161" t="s">
        <v>88</v>
      </c>
      <c r="AY244" s="17" t="s">
        <v>252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7" t="s">
        <v>86</v>
      </c>
      <c r="BK244" s="162">
        <f>ROUND(I244*H244,2)</f>
        <v>0</v>
      </c>
      <c r="BL244" s="17" t="s">
        <v>258</v>
      </c>
      <c r="BM244" s="161" t="s">
        <v>378</v>
      </c>
    </row>
    <row r="245" spans="1:65" s="13" customFormat="1" ht="22.5">
      <c r="B245" s="163"/>
      <c r="D245" s="164" t="s">
        <v>282</v>
      </c>
      <c r="E245" s="165" t="s">
        <v>1</v>
      </c>
      <c r="F245" s="166" t="s">
        <v>349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282</v>
      </c>
      <c r="AU245" s="165" t="s">
        <v>88</v>
      </c>
      <c r="AV245" s="13" t="s">
        <v>86</v>
      </c>
      <c r="AW245" s="13" t="s">
        <v>33</v>
      </c>
      <c r="AX245" s="13" t="s">
        <v>79</v>
      </c>
      <c r="AY245" s="165" t="s">
        <v>252</v>
      </c>
    </row>
    <row r="246" spans="1:65" s="13" customFormat="1" ht="22.5">
      <c r="B246" s="163"/>
      <c r="D246" s="164" t="s">
        <v>282</v>
      </c>
      <c r="E246" s="165" t="s">
        <v>1</v>
      </c>
      <c r="F246" s="166" t="s">
        <v>350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282</v>
      </c>
      <c r="AU246" s="165" t="s">
        <v>88</v>
      </c>
      <c r="AV246" s="13" t="s">
        <v>86</v>
      </c>
      <c r="AW246" s="13" t="s">
        <v>33</v>
      </c>
      <c r="AX246" s="13" t="s">
        <v>79</v>
      </c>
      <c r="AY246" s="165" t="s">
        <v>252</v>
      </c>
    </row>
    <row r="247" spans="1:65" s="13" customFormat="1">
      <c r="B247" s="163"/>
      <c r="D247" s="164" t="s">
        <v>282</v>
      </c>
      <c r="E247" s="165" t="s">
        <v>1</v>
      </c>
      <c r="F247" s="166" t="s">
        <v>351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4" customFormat="1">
      <c r="B248" s="171"/>
      <c r="D248" s="164" t="s">
        <v>282</v>
      </c>
      <c r="E248" s="172" t="s">
        <v>1</v>
      </c>
      <c r="F248" s="173" t="s">
        <v>379</v>
      </c>
      <c r="H248" s="174">
        <v>6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4" customFormat="1">
      <c r="B249" s="171"/>
      <c r="D249" s="164" t="s">
        <v>282</v>
      </c>
      <c r="E249" s="172" t="s">
        <v>1</v>
      </c>
      <c r="F249" s="173" t="s">
        <v>380</v>
      </c>
      <c r="H249" s="174">
        <v>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4" customFormat="1">
      <c r="B250" s="171"/>
      <c r="D250" s="164" t="s">
        <v>282</v>
      </c>
      <c r="E250" s="172" t="s">
        <v>1</v>
      </c>
      <c r="F250" s="173" t="s">
        <v>381</v>
      </c>
      <c r="H250" s="174">
        <v>4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14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311</v>
      </c>
      <c r="D252" s="149" t="s">
        <v>254</v>
      </c>
      <c r="E252" s="150" t="s">
        <v>382</v>
      </c>
      <c r="F252" s="151" t="s">
        <v>383</v>
      </c>
      <c r="G252" s="152" t="s">
        <v>347</v>
      </c>
      <c r="H252" s="153">
        <v>1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384</v>
      </c>
    </row>
    <row r="253" spans="1:65" s="13" customFormat="1" ht="22.5">
      <c r="B253" s="163"/>
      <c r="D253" s="164" t="s">
        <v>282</v>
      </c>
      <c r="E253" s="165" t="s">
        <v>1</v>
      </c>
      <c r="F253" s="166" t="s">
        <v>349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282</v>
      </c>
      <c r="AU253" s="165" t="s">
        <v>88</v>
      </c>
      <c r="AV253" s="13" t="s">
        <v>86</v>
      </c>
      <c r="AW253" s="13" t="s">
        <v>33</v>
      </c>
      <c r="AX253" s="13" t="s">
        <v>79</v>
      </c>
      <c r="AY253" s="165" t="s">
        <v>252</v>
      </c>
    </row>
    <row r="254" spans="1:65" s="13" customFormat="1" ht="22.5">
      <c r="B254" s="163"/>
      <c r="D254" s="164" t="s">
        <v>282</v>
      </c>
      <c r="E254" s="165" t="s">
        <v>1</v>
      </c>
      <c r="F254" s="166" t="s">
        <v>350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3" customFormat="1">
      <c r="B255" s="163"/>
      <c r="D255" s="164" t="s">
        <v>282</v>
      </c>
      <c r="E255" s="165" t="s">
        <v>1</v>
      </c>
      <c r="F255" s="166" t="s">
        <v>351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4" customFormat="1">
      <c r="B256" s="171"/>
      <c r="D256" s="164" t="s">
        <v>282</v>
      </c>
      <c r="E256" s="172" t="s">
        <v>1</v>
      </c>
      <c r="F256" s="173" t="s">
        <v>385</v>
      </c>
      <c r="H256" s="174">
        <v>1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282</v>
      </c>
      <c r="AU256" s="172" t="s">
        <v>88</v>
      </c>
      <c r="AV256" s="14" t="s">
        <v>88</v>
      </c>
      <c r="AW256" s="14" t="s">
        <v>33</v>
      </c>
      <c r="AX256" s="14" t="s">
        <v>79</v>
      </c>
      <c r="AY256" s="172" t="s">
        <v>252</v>
      </c>
    </row>
    <row r="257" spans="1:65" s="15" customFormat="1">
      <c r="B257" s="179"/>
      <c r="D257" s="164" t="s">
        <v>282</v>
      </c>
      <c r="E257" s="180" t="s">
        <v>1</v>
      </c>
      <c r="F257" s="181" t="s">
        <v>286</v>
      </c>
      <c r="H257" s="182">
        <v>1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282</v>
      </c>
      <c r="AU257" s="180" t="s">
        <v>88</v>
      </c>
      <c r="AV257" s="15" t="s">
        <v>258</v>
      </c>
      <c r="AW257" s="15" t="s">
        <v>33</v>
      </c>
      <c r="AX257" s="15" t="s">
        <v>86</v>
      </c>
      <c r="AY257" s="180" t="s">
        <v>252</v>
      </c>
    </row>
    <row r="258" spans="1:65" s="2" customFormat="1" ht="24.2" customHeight="1">
      <c r="A258" s="31"/>
      <c r="B258" s="148"/>
      <c r="C258" s="149" t="s">
        <v>386</v>
      </c>
      <c r="D258" s="149" t="s">
        <v>254</v>
      </c>
      <c r="E258" s="150" t="s">
        <v>387</v>
      </c>
      <c r="F258" s="151" t="s">
        <v>388</v>
      </c>
      <c r="G258" s="152" t="s">
        <v>347</v>
      </c>
      <c r="H258" s="153">
        <v>6</v>
      </c>
      <c r="I258" s="154"/>
      <c r="J258" s="155">
        <f>ROUND(I258*H258,2)</f>
        <v>0</v>
      </c>
      <c r="K258" s="156"/>
      <c r="L258" s="32"/>
      <c r="M258" s="157" t="s">
        <v>1</v>
      </c>
      <c r="N258" s="158" t="s">
        <v>44</v>
      </c>
      <c r="O258" s="57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258</v>
      </c>
      <c r="AT258" s="161" t="s">
        <v>254</v>
      </c>
      <c r="AU258" s="161" t="s">
        <v>88</v>
      </c>
      <c r="AY258" s="17" t="s">
        <v>252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86</v>
      </c>
      <c r="BK258" s="162">
        <f>ROUND(I258*H258,2)</f>
        <v>0</v>
      </c>
      <c r="BL258" s="17" t="s">
        <v>258</v>
      </c>
      <c r="BM258" s="161" t="s">
        <v>389</v>
      </c>
    </row>
    <row r="259" spans="1:65" s="13" customFormat="1" ht="22.5">
      <c r="B259" s="163"/>
      <c r="D259" s="164" t="s">
        <v>282</v>
      </c>
      <c r="E259" s="165" t="s">
        <v>1</v>
      </c>
      <c r="F259" s="166" t="s">
        <v>349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3" customFormat="1" ht="22.5">
      <c r="B260" s="163"/>
      <c r="D260" s="164" t="s">
        <v>282</v>
      </c>
      <c r="E260" s="165" t="s">
        <v>1</v>
      </c>
      <c r="F260" s="166" t="s">
        <v>350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3" customFormat="1">
      <c r="B261" s="163"/>
      <c r="D261" s="164" t="s">
        <v>282</v>
      </c>
      <c r="E261" s="165" t="s">
        <v>1</v>
      </c>
      <c r="F261" s="166" t="s">
        <v>351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4" customFormat="1">
      <c r="B262" s="171"/>
      <c r="D262" s="164" t="s">
        <v>282</v>
      </c>
      <c r="E262" s="172" t="s">
        <v>1</v>
      </c>
      <c r="F262" s="173" t="s">
        <v>370</v>
      </c>
      <c r="H262" s="174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4" customFormat="1">
      <c r="B263" s="171"/>
      <c r="D263" s="164" t="s">
        <v>282</v>
      </c>
      <c r="E263" s="172" t="s">
        <v>1</v>
      </c>
      <c r="F263" s="173" t="s">
        <v>385</v>
      </c>
      <c r="H263" s="174">
        <v>1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4" customFormat="1">
      <c r="B264" s="171"/>
      <c r="D264" s="164" t="s">
        <v>282</v>
      </c>
      <c r="E264" s="172" t="s">
        <v>1</v>
      </c>
      <c r="F264" s="173" t="s">
        <v>364</v>
      </c>
      <c r="H264" s="174">
        <v>2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282</v>
      </c>
      <c r="AU264" s="172" t="s">
        <v>88</v>
      </c>
      <c r="AV264" s="14" t="s">
        <v>88</v>
      </c>
      <c r="AW264" s="14" t="s">
        <v>33</v>
      </c>
      <c r="AX264" s="14" t="s">
        <v>79</v>
      </c>
      <c r="AY264" s="172" t="s">
        <v>252</v>
      </c>
    </row>
    <row r="265" spans="1:65" s="14" customFormat="1">
      <c r="B265" s="171"/>
      <c r="D265" s="164" t="s">
        <v>282</v>
      </c>
      <c r="E265" s="172" t="s">
        <v>1</v>
      </c>
      <c r="F265" s="173" t="s">
        <v>365</v>
      </c>
      <c r="H265" s="174">
        <v>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6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24.2" customHeight="1">
      <c r="A267" s="31"/>
      <c r="B267" s="148"/>
      <c r="C267" s="149" t="s">
        <v>315</v>
      </c>
      <c r="D267" s="149" t="s">
        <v>254</v>
      </c>
      <c r="E267" s="150" t="s">
        <v>390</v>
      </c>
      <c r="F267" s="151" t="s">
        <v>391</v>
      </c>
      <c r="G267" s="152" t="s">
        <v>347</v>
      </c>
      <c r="H267" s="153">
        <v>7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258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258</v>
      </c>
      <c r="BM267" s="161" t="s">
        <v>392</v>
      </c>
    </row>
    <row r="268" spans="1:65" s="13" customFormat="1" ht="22.5">
      <c r="B268" s="163"/>
      <c r="D268" s="164" t="s">
        <v>282</v>
      </c>
      <c r="E268" s="165" t="s">
        <v>1</v>
      </c>
      <c r="F268" s="166" t="s">
        <v>349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282</v>
      </c>
      <c r="AU268" s="165" t="s">
        <v>88</v>
      </c>
      <c r="AV268" s="13" t="s">
        <v>86</v>
      </c>
      <c r="AW268" s="13" t="s">
        <v>33</v>
      </c>
      <c r="AX268" s="13" t="s">
        <v>79</v>
      </c>
      <c r="AY268" s="165" t="s">
        <v>252</v>
      </c>
    </row>
    <row r="269" spans="1:65" s="13" customFormat="1" ht="22.5">
      <c r="B269" s="163"/>
      <c r="D269" s="164" t="s">
        <v>282</v>
      </c>
      <c r="E269" s="165" t="s">
        <v>1</v>
      </c>
      <c r="F269" s="166" t="s">
        <v>350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282</v>
      </c>
      <c r="AU269" s="165" t="s">
        <v>88</v>
      </c>
      <c r="AV269" s="13" t="s">
        <v>86</v>
      </c>
      <c r="AW269" s="13" t="s">
        <v>33</v>
      </c>
      <c r="AX269" s="13" t="s">
        <v>79</v>
      </c>
      <c r="AY269" s="165" t="s">
        <v>252</v>
      </c>
    </row>
    <row r="270" spans="1:65" s="13" customFormat="1">
      <c r="B270" s="163"/>
      <c r="D270" s="164" t="s">
        <v>282</v>
      </c>
      <c r="E270" s="165" t="s">
        <v>1</v>
      </c>
      <c r="F270" s="166" t="s">
        <v>351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282</v>
      </c>
      <c r="AU270" s="165" t="s">
        <v>88</v>
      </c>
      <c r="AV270" s="13" t="s">
        <v>86</v>
      </c>
      <c r="AW270" s="13" t="s">
        <v>33</v>
      </c>
      <c r="AX270" s="13" t="s">
        <v>79</v>
      </c>
      <c r="AY270" s="165" t="s">
        <v>252</v>
      </c>
    </row>
    <row r="271" spans="1:65" s="14" customFormat="1">
      <c r="B271" s="171"/>
      <c r="D271" s="164" t="s">
        <v>282</v>
      </c>
      <c r="E271" s="172" t="s">
        <v>1</v>
      </c>
      <c r="F271" s="173" t="s">
        <v>370</v>
      </c>
      <c r="H271" s="174">
        <v>1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282</v>
      </c>
      <c r="AU271" s="172" t="s">
        <v>88</v>
      </c>
      <c r="AV271" s="14" t="s">
        <v>88</v>
      </c>
      <c r="AW271" s="14" t="s">
        <v>33</v>
      </c>
      <c r="AX271" s="14" t="s">
        <v>79</v>
      </c>
      <c r="AY271" s="172" t="s">
        <v>252</v>
      </c>
    </row>
    <row r="272" spans="1:65" s="14" customFormat="1">
      <c r="B272" s="171"/>
      <c r="D272" s="164" t="s">
        <v>282</v>
      </c>
      <c r="E272" s="172" t="s">
        <v>1</v>
      </c>
      <c r="F272" s="173" t="s">
        <v>352</v>
      </c>
      <c r="H272" s="174">
        <v>2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4" customFormat="1">
      <c r="B273" s="171"/>
      <c r="D273" s="164" t="s">
        <v>282</v>
      </c>
      <c r="E273" s="172" t="s">
        <v>1</v>
      </c>
      <c r="F273" s="173" t="s">
        <v>364</v>
      </c>
      <c r="H273" s="174">
        <v>2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282</v>
      </c>
      <c r="AU273" s="172" t="s">
        <v>88</v>
      </c>
      <c r="AV273" s="14" t="s">
        <v>88</v>
      </c>
      <c r="AW273" s="14" t="s">
        <v>33</v>
      </c>
      <c r="AX273" s="14" t="s">
        <v>79</v>
      </c>
      <c r="AY273" s="172" t="s">
        <v>252</v>
      </c>
    </row>
    <row r="274" spans="1:65" s="14" customFormat="1">
      <c r="B274" s="171"/>
      <c r="D274" s="164" t="s">
        <v>282</v>
      </c>
      <c r="E274" s="172" t="s">
        <v>1</v>
      </c>
      <c r="F274" s="173" t="s">
        <v>365</v>
      </c>
      <c r="H274" s="174">
        <v>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5" customFormat="1">
      <c r="B275" s="179"/>
      <c r="D275" s="164" t="s">
        <v>282</v>
      </c>
      <c r="E275" s="180" t="s">
        <v>1</v>
      </c>
      <c r="F275" s="181" t="s">
        <v>286</v>
      </c>
      <c r="H275" s="182">
        <v>7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282</v>
      </c>
      <c r="AU275" s="180" t="s">
        <v>88</v>
      </c>
      <c r="AV275" s="15" t="s">
        <v>258</v>
      </c>
      <c r="AW275" s="15" t="s">
        <v>33</v>
      </c>
      <c r="AX275" s="15" t="s">
        <v>86</v>
      </c>
      <c r="AY275" s="180" t="s">
        <v>252</v>
      </c>
    </row>
    <row r="276" spans="1:65" s="2" customFormat="1" ht="24.2" customHeight="1">
      <c r="A276" s="31"/>
      <c r="B276" s="148"/>
      <c r="C276" s="149" t="s">
        <v>393</v>
      </c>
      <c r="D276" s="149" t="s">
        <v>254</v>
      </c>
      <c r="E276" s="150" t="s">
        <v>394</v>
      </c>
      <c r="F276" s="151" t="s">
        <v>395</v>
      </c>
      <c r="G276" s="152" t="s">
        <v>347</v>
      </c>
      <c r="H276" s="153">
        <v>1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258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258</v>
      </c>
      <c r="BM276" s="161" t="s">
        <v>396</v>
      </c>
    </row>
    <row r="277" spans="1:65" s="13" customFormat="1" ht="22.5">
      <c r="B277" s="163"/>
      <c r="D277" s="164" t="s">
        <v>282</v>
      </c>
      <c r="E277" s="165" t="s">
        <v>1</v>
      </c>
      <c r="F277" s="166" t="s">
        <v>349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282</v>
      </c>
      <c r="AU277" s="165" t="s">
        <v>88</v>
      </c>
      <c r="AV277" s="13" t="s">
        <v>86</v>
      </c>
      <c r="AW277" s="13" t="s">
        <v>33</v>
      </c>
      <c r="AX277" s="13" t="s">
        <v>79</v>
      </c>
      <c r="AY277" s="165" t="s">
        <v>252</v>
      </c>
    </row>
    <row r="278" spans="1:65" s="13" customFormat="1" ht="22.5">
      <c r="B278" s="163"/>
      <c r="D278" s="164" t="s">
        <v>282</v>
      </c>
      <c r="E278" s="165" t="s">
        <v>1</v>
      </c>
      <c r="F278" s="166" t="s">
        <v>350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282</v>
      </c>
      <c r="AU278" s="165" t="s">
        <v>88</v>
      </c>
      <c r="AV278" s="13" t="s">
        <v>86</v>
      </c>
      <c r="AW278" s="13" t="s">
        <v>33</v>
      </c>
      <c r="AX278" s="13" t="s">
        <v>79</v>
      </c>
      <c r="AY278" s="165" t="s">
        <v>252</v>
      </c>
    </row>
    <row r="279" spans="1:65" s="13" customFormat="1">
      <c r="B279" s="163"/>
      <c r="D279" s="164" t="s">
        <v>282</v>
      </c>
      <c r="E279" s="165" t="s">
        <v>1</v>
      </c>
      <c r="F279" s="166" t="s">
        <v>351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282</v>
      </c>
      <c r="AU279" s="165" t="s">
        <v>88</v>
      </c>
      <c r="AV279" s="13" t="s">
        <v>86</v>
      </c>
      <c r="AW279" s="13" t="s">
        <v>33</v>
      </c>
      <c r="AX279" s="13" t="s">
        <v>79</v>
      </c>
      <c r="AY279" s="165" t="s">
        <v>252</v>
      </c>
    </row>
    <row r="280" spans="1:65" s="14" customFormat="1">
      <c r="B280" s="171"/>
      <c r="D280" s="164" t="s">
        <v>282</v>
      </c>
      <c r="E280" s="172" t="s">
        <v>1</v>
      </c>
      <c r="F280" s="173" t="s">
        <v>385</v>
      </c>
      <c r="H280" s="174">
        <v>1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1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24.2" customHeight="1">
      <c r="A282" s="31"/>
      <c r="B282" s="148"/>
      <c r="C282" s="149" t="s">
        <v>319</v>
      </c>
      <c r="D282" s="149" t="s">
        <v>254</v>
      </c>
      <c r="E282" s="150" t="s">
        <v>397</v>
      </c>
      <c r="F282" s="151" t="s">
        <v>398</v>
      </c>
      <c r="G282" s="152" t="s">
        <v>347</v>
      </c>
      <c r="H282" s="153">
        <v>2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258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258</v>
      </c>
      <c r="BM282" s="161" t="s">
        <v>399</v>
      </c>
    </row>
    <row r="283" spans="1:65" s="13" customFormat="1" ht="22.5">
      <c r="B283" s="163"/>
      <c r="D283" s="164" t="s">
        <v>282</v>
      </c>
      <c r="E283" s="165" t="s">
        <v>1</v>
      </c>
      <c r="F283" s="166" t="s">
        <v>349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282</v>
      </c>
      <c r="AU283" s="165" t="s">
        <v>88</v>
      </c>
      <c r="AV283" s="13" t="s">
        <v>86</v>
      </c>
      <c r="AW283" s="13" t="s">
        <v>33</v>
      </c>
      <c r="AX283" s="13" t="s">
        <v>79</v>
      </c>
      <c r="AY283" s="165" t="s">
        <v>252</v>
      </c>
    </row>
    <row r="284" spans="1:65" s="13" customFormat="1" ht="22.5">
      <c r="B284" s="163"/>
      <c r="D284" s="164" t="s">
        <v>282</v>
      </c>
      <c r="E284" s="165" t="s">
        <v>1</v>
      </c>
      <c r="F284" s="166" t="s">
        <v>350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282</v>
      </c>
      <c r="AU284" s="165" t="s">
        <v>88</v>
      </c>
      <c r="AV284" s="13" t="s">
        <v>86</v>
      </c>
      <c r="AW284" s="13" t="s">
        <v>33</v>
      </c>
      <c r="AX284" s="13" t="s">
        <v>79</v>
      </c>
      <c r="AY284" s="165" t="s">
        <v>252</v>
      </c>
    </row>
    <row r="285" spans="1:65" s="13" customFormat="1">
      <c r="B285" s="163"/>
      <c r="D285" s="164" t="s">
        <v>282</v>
      </c>
      <c r="E285" s="165" t="s">
        <v>1</v>
      </c>
      <c r="F285" s="166" t="s">
        <v>351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282</v>
      </c>
      <c r="AU285" s="165" t="s">
        <v>88</v>
      </c>
      <c r="AV285" s="13" t="s">
        <v>86</v>
      </c>
      <c r="AW285" s="13" t="s">
        <v>33</v>
      </c>
      <c r="AX285" s="13" t="s">
        <v>79</v>
      </c>
      <c r="AY285" s="165" t="s">
        <v>252</v>
      </c>
    </row>
    <row r="286" spans="1:65" s="14" customFormat="1">
      <c r="B286" s="171"/>
      <c r="D286" s="164" t="s">
        <v>282</v>
      </c>
      <c r="E286" s="172" t="s">
        <v>1</v>
      </c>
      <c r="F286" s="173" t="s">
        <v>370</v>
      </c>
      <c r="H286" s="174">
        <v>1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4" customFormat="1">
      <c r="B287" s="171"/>
      <c r="D287" s="164" t="s">
        <v>282</v>
      </c>
      <c r="E287" s="172" t="s">
        <v>1</v>
      </c>
      <c r="F287" s="173" t="s">
        <v>374</v>
      </c>
      <c r="H287" s="174">
        <v>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282</v>
      </c>
      <c r="AU287" s="172" t="s">
        <v>88</v>
      </c>
      <c r="AV287" s="14" t="s">
        <v>88</v>
      </c>
      <c r="AW287" s="14" t="s">
        <v>33</v>
      </c>
      <c r="AX287" s="14" t="s">
        <v>79</v>
      </c>
      <c r="AY287" s="172" t="s">
        <v>252</v>
      </c>
    </row>
    <row r="288" spans="1:65" s="15" customFormat="1">
      <c r="B288" s="179"/>
      <c r="D288" s="164" t="s">
        <v>282</v>
      </c>
      <c r="E288" s="180" t="s">
        <v>1</v>
      </c>
      <c r="F288" s="181" t="s">
        <v>286</v>
      </c>
      <c r="H288" s="182">
        <v>2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282</v>
      </c>
      <c r="AU288" s="180" t="s">
        <v>88</v>
      </c>
      <c r="AV288" s="15" t="s">
        <v>258</v>
      </c>
      <c r="AW288" s="15" t="s">
        <v>33</v>
      </c>
      <c r="AX288" s="15" t="s">
        <v>86</v>
      </c>
      <c r="AY288" s="180" t="s">
        <v>252</v>
      </c>
    </row>
    <row r="289" spans="1:65" s="2" customFormat="1" ht="24.2" customHeight="1">
      <c r="A289" s="31"/>
      <c r="B289" s="148"/>
      <c r="C289" s="149" t="s">
        <v>400</v>
      </c>
      <c r="D289" s="149" t="s">
        <v>254</v>
      </c>
      <c r="E289" s="150" t="s">
        <v>401</v>
      </c>
      <c r="F289" s="151" t="s">
        <v>402</v>
      </c>
      <c r="G289" s="152" t="s">
        <v>347</v>
      </c>
      <c r="H289" s="153">
        <v>3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258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258</v>
      </c>
      <c r="BM289" s="161" t="s">
        <v>403</v>
      </c>
    </row>
    <row r="290" spans="1:65" s="13" customFormat="1" ht="22.5">
      <c r="B290" s="163"/>
      <c r="D290" s="164" t="s">
        <v>282</v>
      </c>
      <c r="E290" s="165" t="s">
        <v>1</v>
      </c>
      <c r="F290" s="166" t="s">
        <v>349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282</v>
      </c>
      <c r="AU290" s="165" t="s">
        <v>88</v>
      </c>
      <c r="AV290" s="13" t="s">
        <v>86</v>
      </c>
      <c r="AW290" s="13" t="s">
        <v>33</v>
      </c>
      <c r="AX290" s="13" t="s">
        <v>79</v>
      </c>
      <c r="AY290" s="165" t="s">
        <v>252</v>
      </c>
    </row>
    <row r="291" spans="1:65" s="13" customFormat="1" ht="22.5">
      <c r="B291" s="163"/>
      <c r="D291" s="164" t="s">
        <v>282</v>
      </c>
      <c r="E291" s="165" t="s">
        <v>1</v>
      </c>
      <c r="F291" s="166" t="s">
        <v>350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282</v>
      </c>
      <c r="AU291" s="165" t="s">
        <v>88</v>
      </c>
      <c r="AV291" s="13" t="s">
        <v>86</v>
      </c>
      <c r="AW291" s="13" t="s">
        <v>33</v>
      </c>
      <c r="AX291" s="13" t="s">
        <v>79</v>
      </c>
      <c r="AY291" s="165" t="s">
        <v>252</v>
      </c>
    </row>
    <row r="292" spans="1:65" s="13" customFormat="1">
      <c r="B292" s="163"/>
      <c r="D292" s="164" t="s">
        <v>282</v>
      </c>
      <c r="E292" s="165" t="s">
        <v>1</v>
      </c>
      <c r="F292" s="166" t="s">
        <v>351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282</v>
      </c>
      <c r="AU292" s="165" t="s">
        <v>88</v>
      </c>
      <c r="AV292" s="13" t="s">
        <v>86</v>
      </c>
      <c r="AW292" s="13" t="s">
        <v>33</v>
      </c>
      <c r="AX292" s="13" t="s">
        <v>79</v>
      </c>
      <c r="AY292" s="165" t="s">
        <v>252</v>
      </c>
    </row>
    <row r="293" spans="1:65" s="14" customFormat="1">
      <c r="B293" s="171"/>
      <c r="D293" s="164" t="s">
        <v>282</v>
      </c>
      <c r="E293" s="172" t="s">
        <v>1</v>
      </c>
      <c r="F293" s="173" t="s">
        <v>352</v>
      </c>
      <c r="H293" s="174">
        <v>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4" customFormat="1">
      <c r="B294" s="171"/>
      <c r="D294" s="164" t="s">
        <v>282</v>
      </c>
      <c r="E294" s="172" t="s">
        <v>1</v>
      </c>
      <c r="F294" s="173" t="s">
        <v>374</v>
      </c>
      <c r="H294" s="174">
        <v>1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5" customFormat="1">
      <c r="B295" s="179"/>
      <c r="D295" s="164" t="s">
        <v>282</v>
      </c>
      <c r="E295" s="180" t="s">
        <v>1</v>
      </c>
      <c r="F295" s="181" t="s">
        <v>286</v>
      </c>
      <c r="H295" s="182">
        <v>3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282</v>
      </c>
      <c r="AU295" s="180" t="s">
        <v>88</v>
      </c>
      <c r="AV295" s="15" t="s">
        <v>258</v>
      </c>
      <c r="AW295" s="15" t="s">
        <v>33</v>
      </c>
      <c r="AX295" s="15" t="s">
        <v>86</v>
      </c>
      <c r="AY295" s="180" t="s">
        <v>252</v>
      </c>
    </row>
    <row r="296" spans="1:65" s="2" customFormat="1" ht="24.2" customHeight="1">
      <c r="A296" s="31"/>
      <c r="B296" s="148"/>
      <c r="C296" s="149" t="s">
        <v>323</v>
      </c>
      <c r="D296" s="149" t="s">
        <v>254</v>
      </c>
      <c r="E296" s="150" t="s">
        <v>404</v>
      </c>
      <c r="F296" s="151" t="s">
        <v>405</v>
      </c>
      <c r="G296" s="152" t="s">
        <v>347</v>
      </c>
      <c r="H296" s="153">
        <v>5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258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258</v>
      </c>
      <c r="BM296" s="161" t="s">
        <v>406</v>
      </c>
    </row>
    <row r="297" spans="1:65" s="13" customFormat="1" ht="22.5">
      <c r="B297" s="163"/>
      <c r="D297" s="164" t="s">
        <v>282</v>
      </c>
      <c r="E297" s="165" t="s">
        <v>1</v>
      </c>
      <c r="F297" s="166" t="s">
        <v>349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282</v>
      </c>
      <c r="AU297" s="165" t="s">
        <v>88</v>
      </c>
      <c r="AV297" s="13" t="s">
        <v>86</v>
      </c>
      <c r="AW297" s="13" t="s">
        <v>33</v>
      </c>
      <c r="AX297" s="13" t="s">
        <v>79</v>
      </c>
      <c r="AY297" s="165" t="s">
        <v>252</v>
      </c>
    </row>
    <row r="298" spans="1:65" s="13" customFormat="1" ht="22.5">
      <c r="B298" s="163"/>
      <c r="D298" s="164" t="s">
        <v>282</v>
      </c>
      <c r="E298" s="165" t="s">
        <v>1</v>
      </c>
      <c r="F298" s="166" t="s">
        <v>350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282</v>
      </c>
      <c r="AU298" s="165" t="s">
        <v>88</v>
      </c>
      <c r="AV298" s="13" t="s">
        <v>86</v>
      </c>
      <c r="AW298" s="13" t="s">
        <v>33</v>
      </c>
      <c r="AX298" s="13" t="s">
        <v>79</v>
      </c>
      <c r="AY298" s="165" t="s">
        <v>252</v>
      </c>
    </row>
    <row r="299" spans="1:65" s="13" customFormat="1">
      <c r="B299" s="163"/>
      <c r="D299" s="164" t="s">
        <v>282</v>
      </c>
      <c r="E299" s="165" t="s">
        <v>1</v>
      </c>
      <c r="F299" s="166" t="s">
        <v>351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282</v>
      </c>
      <c r="AU299" s="165" t="s">
        <v>88</v>
      </c>
      <c r="AV299" s="13" t="s">
        <v>86</v>
      </c>
      <c r="AW299" s="13" t="s">
        <v>33</v>
      </c>
      <c r="AX299" s="13" t="s">
        <v>79</v>
      </c>
      <c r="AY299" s="165" t="s">
        <v>252</v>
      </c>
    </row>
    <row r="300" spans="1:65" s="14" customFormat="1">
      <c r="B300" s="171"/>
      <c r="D300" s="164" t="s">
        <v>282</v>
      </c>
      <c r="E300" s="172" t="s">
        <v>1</v>
      </c>
      <c r="F300" s="173" t="s">
        <v>352</v>
      </c>
      <c r="H300" s="174">
        <v>2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282</v>
      </c>
      <c r="AU300" s="172" t="s">
        <v>88</v>
      </c>
      <c r="AV300" s="14" t="s">
        <v>88</v>
      </c>
      <c r="AW300" s="14" t="s">
        <v>33</v>
      </c>
      <c r="AX300" s="14" t="s">
        <v>79</v>
      </c>
      <c r="AY300" s="172" t="s">
        <v>252</v>
      </c>
    </row>
    <row r="301" spans="1:65" s="14" customFormat="1">
      <c r="B301" s="171"/>
      <c r="D301" s="164" t="s">
        <v>282</v>
      </c>
      <c r="E301" s="172" t="s">
        <v>1</v>
      </c>
      <c r="F301" s="173" t="s">
        <v>353</v>
      </c>
      <c r="H301" s="174">
        <v>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4" customFormat="1">
      <c r="B302" s="171"/>
      <c r="D302" s="164" t="s">
        <v>282</v>
      </c>
      <c r="E302" s="172" t="s">
        <v>1</v>
      </c>
      <c r="F302" s="173" t="s">
        <v>365</v>
      </c>
      <c r="H302" s="174">
        <v>2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282</v>
      </c>
      <c r="AU302" s="172" t="s">
        <v>88</v>
      </c>
      <c r="AV302" s="14" t="s">
        <v>88</v>
      </c>
      <c r="AW302" s="14" t="s">
        <v>33</v>
      </c>
      <c r="AX302" s="14" t="s">
        <v>79</v>
      </c>
      <c r="AY302" s="172" t="s">
        <v>252</v>
      </c>
    </row>
    <row r="303" spans="1:65" s="15" customFormat="1">
      <c r="B303" s="179"/>
      <c r="D303" s="164" t="s">
        <v>282</v>
      </c>
      <c r="E303" s="180" t="s">
        <v>1</v>
      </c>
      <c r="F303" s="181" t="s">
        <v>286</v>
      </c>
      <c r="H303" s="182">
        <v>5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282</v>
      </c>
      <c r="AU303" s="180" t="s">
        <v>88</v>
      </c>
      <c r="AV303" s="15" t="s">
        <v>258</v>
      </c>
      <c r="AW303" s="15" t="s">
        <v>33</v>
      </c>
      <c r="AX303" s="15" t="s">
        <v>86</v>
      </c>
      <c r="AY303" s="180" t="s">
        <v>252</v>
      </c>
    </row>
    <row r="304" spans="1:65" s="2" customFormat="1" ht="33" customHeight="1">
      <c r="A304" s="31"/>
      <c r="B304" s="148"/>
      <c r="C304" s="149" t="s">
        <v>407</v>
      </c>
      <c r="D304" s="149" t="s">
        <v>254</v>
      </c>
      <c r="E304" s="150" t="s">
        <v>408</v>
      </c>
      <c r="F304" s="151" t="s">
        <v>409</v>
      </c>
      <c r="G304" s="152" t="s">
        <v>347</v>
      </c>
      <c r="H304" s="153">
        <v>2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258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258</v>
      </c>
      <c r="BM304" s="161" t="s">
        <v>410</v>
      </c>
    </row>
    <row r="305" spans="1:65" s="13" customFormat="1" ht="22.5">
      <c r="B305" s="163"/>
      <c r="D305" s="164" t="s">
        <v>282</v>
      </c>
      <c r="E305" s="165" t="s">
        <v>1</v>
      </c>
      <c r="F305" s="166" t="s">
        <v>349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282</v>
      </c>
      <c r="AU305" s="165" t="s">
        <v>88</v>
      </c>
      <c r="AV305" s="13" t="s">
        <v>86</v>
      </c>
      <c r="AW305" s="13" t="s">
        <v>33</v>
      </c>
      <c r="AX305" s="13" t="s">
        <v>79</v>
      </c>
      <c r="AY305" s="165" t="s">
        <v>252</v>
      </c>
    </row>
    <row r="306" spans="1:65" s="13" customFormat="1" ht="22.5">
      <c r="B306" s="163"/>
      <c r="D306" s="164" t="s">
        <v>282</v>
      </c>
      <c r="E306" s="165" t="s">
        <v>1</v>
      </c>
      <c r="F306" s="166" t="s">
        <v>350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3" customFormat="1">
      <c r="B307" s="163"/>
      <c r="D307" s="164" t="s">
        <v>282</v>
      </c>
      <c r="E307" s="165" t="s">
        <v>1</v>
      </c>
      <c r="F307" s="166" t="s">
        <v>351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282</v>
      </c>
      <c r="AU307" s="165" t="s">
        <v>88</v>
      </c>
      <c r="AV307" s="13" t="s">
        <v>86</v>
      </c>
      <c r="AW307" s="13" t="s">
        <v>33</v>
      </c>
      <c r="AX307" s="13" t="s">
        <v>79</v>
      </c>
      <c r="AY307" s="165" t="s">
        <v>252</v>
      </c>
    </row>
    <row r="308" spans="1:65" s="14" customFormat="1">
      <c r="B308" s="171"/>
      <c r="D308" s="164" t="s">
        <v>282</v>
      </c>
      <c r="E308" s="172" t="s">
        <v>1</v>
      </c>
      <c r="F308" s="173" t="s">
        <v>352</v>
      </c>
      <c r="H308" s="174">
        <v>2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5" customFormat="1">
      <c r="B309" s="179"/>
      <c r="D309" s="164" t="s">
        <v>282</v>
      </c>
      <c r="E309" s="180" t="s">
        <v>1</v>
      </c>
      <c r="F309" s="181" t="s">
        <v>286</v>
      </c>
      <c r="H309" s="182">
        <v>2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282</v>
      </c>
      <c r="AU309" s="180" t="s">
        <v>88</v>
      </c>
      <c r="AV309" s="15" t="s">
        <v>258</v>
      </c>
      <c r="AW309" s="15" t="s">
        <v>33</v>
      </c>
      <c r="AX309" s="15" t="s">
        <v>86</v>
      </c>
      <c r="AY309" s="180" t="s">
        <v>252</v>
      </c>
    </row>
    <row r="310" spans="1:65" s="2" customFormat="1" ht="24.2" customHeight="1">
      <c r="A310" s="31"/>
      <c r="B310" s="148"/>
      <c r="C310" s="149" t="s">
        <v>328</v>
      </c>
      <c r="D310" s="149" t="s">
        <v>254</v>
      </c>
      <c r="E310" s="150" t="s">
        <v>411</v>
      </c>
      <c r="F310" s="151" t="s">
        <v>412</v>
      </c>
      <c r="G310" s="152" t="s">
        <v>347</v>
      </c>
      <c r="H310" s="153">
        <v>2</v>
      </c>
      <c r="I310" s="154"/>
      <c r="J310" s="155">
        <f>ROUND(I310*H310,2)</f>
        <v>0</v>
      </c>
      <c r="K310" s="156"/>
      <c r="L310" s="32"/>
      <c r="M310" s="157" t="s">
        <v>1</v>
      </c>
      <c r="N310" s="158" t="s">
        <v>44</v>
      </c>
      <c r="O310" s="57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1" t="s">
        <v>258</v>
      </c>
      <c r="AT310" s="161" t="s">
        <v>254</v>
      </c>
      <c r="AU310" s="161" t="s">
        <v>88</v>
      </c>
      <c r="AY310" s="17" t="s">
        <v>252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7" t="s">
        <v>86</v>
      </c>
      <c r="BK310" s="162">
        <f>ROUND(I310*H310,2)</f>
        <v>0</v>
      </c>
      <c r="BL310" s="17" t="s">
        <v>258</v>
      </c>
      <c r="BM310" s="161" t="s">
        <v>413</v>
      </c>
    </row>
    <row r="311" spans="1:65" s="13" customFormat="1" ht="22.5">
      <c r="B311" s="163"/>
      <c r="D311" s="164" t="s">
        <v>282</v>
      </c>
      <c r="E311" s="165" t="s">
        <v>1</v>
      </c>
      <c r="F311" s="166" t="s">
        <v>349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3" customFormat="1" ht="22.5">
      <c r="B312" s="163"/>
      <c r="D312" s="164" t="s">
        <v>282</v>
      </c>
      <c r="E312" s="165" t="s">
        <v>1</v>
      </c>
      <c r="F312" s="166" t="s">
        <v>350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282</v>
      </c>
      <c r="AU312" s="165" t="s">
        <v>88</v>
      </c>
      <c r="AV312" s="13" t="s">
        <v>86</v>
      </c>
      <c r="AW312" s="13" t="s">
        <v>33</v>
      </c>
      <c r="AX312" s="13" t="s">
        <v>79</v>
      </c>
      <c r="AY312" s="165" t="s">
        <v>252</v>
      </c>
    </row>
    <row r="313" spans="1:65" s="13" customFormat="1">
      <c r="B313" s="163"/>
      <c r="D313" s="164" t="s">
        <v>282</v>
      </c>
      <c r="E313" s="165" t="s">
        <v>1</v>
      </c>
      <c r="F313" s="166" t="s">
        <v>351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282</v>
      </c>
      <c r="AU313" s="165" t="s">
        <v>88</v>
      </c>
      <c r="AV313" s="13" t="s">
        <v>86</v>
      </c>
      <c r="AW313" s="13" t="s">
        <v>33</v>
      </c>
      <c r="AX313" s="13" t="s">
        <v>79</v>
      </c>
      <c r="AY313" s="165" t="s">
        <v>252</v>
      </c>
    </row>
    <row r="314" spans="1:65" s="14" customFormat="1">
      <c r="B314" s="171"/>
      <c r="D314" s="164" t="s">
        <v>282</v>
      </c>
      <c r="E314" s="172" t="s">
        <v>1</v>
      </c>
      <c r="F314" s="173" t="s">
        <v>385</v>
      </c>
      <c r="H314" s="174">
        <v>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4" customFormat="1">
      <c r="B315" s="171"/>
      <c r="D315" s="164" t="s">
        <v>282</v>
      </c>
      <c r="E315" s="172" t="s">
        <v>1</v>
      </c>
      <c r="F315" s="173" t="s">
        <v>353</v>
      </c>
      <c r="H315" s="174">
        <v>1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2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24.2" customHeight="1">
      <c r="A317" s="31"/>
      <c r="B317" s="148"/>
      <c r="C317" s="149" t="s">
        <v>414</v>
      </c>
      <c r="D317" s="149" t="s">
        <v>254</v>
      </c>
      <c r="E317" s="150" t="s">
        <v>415</v>
      </c>
      <c r="F317" s="151" t="s">
        <v>416</v>
      </c>
      <c r="G317" s="152" t="s">
        <v>347</v>
      </c>
      <c r="H317" s="153">
        <v>2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258</v>
      </c>
      <c r="BM317" s="161" t="s">
        <v>417</v>
      </c>
    </row>
    <row r="318" spans="1:65" s="13" customFormat="1" ht="22.5">
      <c r="B318" s="163"/>
      <c r="D318" s="164" t="s">
        <v>282</v>
      </c>
      <c r="E318" s="165" t="s">
        <v>1</v>
      </c>
      <c r="F318" s="166" t="s">
        <v>349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282</v>
      </c>
      <c r="AU318" s="165" t="s">
        <v>88</v>
      </c>
      <c r="AV318" s="13" t="s">
        <v>86</v>
      </c>
      <c r="AW318" s="13" t="s">
        <v>33</v>
      </c>
      <c r="AX318" s="13" t="s">
        <v>79</v>
      </c>
      <c r="AY318" s="165" t="s">
        <v>252</v>
      </c>
    </row>
    <row r="319" spans="1:65" s="13" customFormat="1" ht="22.5">
      <c r="B319" s="163"/>
      <c r="D319" s="164" t="s">
        <v>282</v>
      </c>
      <c r="E319" s="165" t="s">
        <v>1</v>
      </c>
      <c r="F319" s="166" t="s">
        <v>350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282</v>
      </c>
      <c r="AU319" s="165" t="s">
        <v>88</v>
      </c>
      <c r="AV319" s="13" t="s">
        <v>86</v>
      </c>
      <c r="AW319" s="13" t="s">
        <v>33</v>
      </c>
      <c r="AX319" s="13" t="s">
        <v>79</v>
      </c>
      <c r="AY319" s="165" t="s">
        <v>252</v>
      </c>
    </row>
    <row r="320" spans="1:65" s="13" customFormat="1">
      <c r="B320" s="163"/>
      <c r="D320" s="164" t="s">
        <v>282</v>
      </c>
      <c r="E320" s="165" t="s">
        <v>1</v>
      </c>
      <c r="F320" s="166" t="s">
        <v>351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4" customFormat="1">
      <c r="B321" s="171"/>
      <c r="D321" s="164" t="s">
        <v>282</v>
      </c>
      <c r="E321" s="172" t="s">
        <v>1</v>
      </c>
      <c r="F321" s="173" t="s">
        <v>385</v>
      </c>
      <c r="H321" s="174">
        <v>1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282</v>
      </c>
      <c r="AU321" s="172" t="s">
        <v>88</v>
      </c>
      <c r="AV321" s="14" t="s">
        <v>88</v>
      </c>
      <c r="AW321" s="14" t="s">
        <v>33</v>
      </c>
      <c r="AX321" s="14" t="s">
        <v>79</v>
      </c>
      <c r="AY321" s="172" t="s">
        <v>252</v>
      </c>
    </row>
    <row r="322" spans="1:65" s="14" customFormat="1">
      <c r="B322" s="171"/>
      <c r="D322" s="164" t="s">
        <v>282</v>
      </c>
      <c r="E322" s="172" t="s">
        <v>1</v>
      </c>
      <c r="F322" s="173" t="s">
        <v>418</v>
      </c>
      <c r="H322" s="174">
        <v>1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282</v>
      </c>
      <c r="AU322" s="172" t="s">
        <v>88</v>
      </c>
      <c r="AV322" s="14" t="s">
        <v>88</v>
      </c>
      <c r="AW322" s="14" t="s">
        <v>33</v>
      </c>
      <c r="AX322" s="14" t="s">
        <v>79</v>
      </c>
      <c r="AY322" s="172" t="s">
        <v>252</v>
      </c>
    </row>
    <row r="323" spans="1:65" s="15" customFormat="1">
      <c r="B323" s="179"/>
      <c r="D323" s="164" t="s">
        <v>282</v>
      </c>
      <c r="E323" s="180" t="s">
        <v>1</v>
      </c>
      <c r="F323" s="181" t="s">
        <v>286</v>
      </c>
      <c r="H323" s="182">
        <v>2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282</v>
      </c>
      <c r="AU323" s="180" t="s">
        <v>88</v>
      </c>
      <c r="AV323" s="15" t="s">
        <v>258</v>
      </c>
      <c r="AW323" s="15" t="s">
        <v>33</v>
      </c>
      <c r="AX323" s="15" t="s">
        <v>86</v>
      </c>
      <c r="AY323" s="180" t="s">
        <v>252</v>
      </c>
    </row>
    <row r="324" spans="1:65" s="2" customFormat="1" ht="24.2" customHeight="1">
      <c r="A324" s="31"/>
      <c r="B324" s="148"/>
      <c r="C324" s="149" t="s">
        <v>335</v>
      </c>
      <c r="D324" s="149" t="s">
        <v>254</v>
      </c>
      <c r="E324" s="150" t="s">
        <v>419</v>
      </c>
      <c r="F324" s="151" t="s">
        <v>420</v>
      </c>
      <c r="G324" s="152" t="s">
        <v>347</v>
      </c>
      <c r="H324" s="153">
        <v>6</v>
      </c>
      <c r="I324" s="154"/>
      <c r="J324" s="155">
        <f>ROUND(I324*H324,2)</f>
        <v>0</v>
      </c>
      <c r="K324" s="156"/>
      <c r="L324" s="32"/>
      <c r="M324" s="157" t="s">
        <v>1</v>
      </c>
      <c r="N324" s="158" t="s">
        <v>44</v>
      </c>
      <c r="O324" s="57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61" t="s">
        <v>258</v>
      </c>
      <c r="AT324" s="161" t="s">
        <v>254</v>
      </c>
      <c r="AU324" s="161" t="s">
        <v>88</v>
      </c>
      <c r="AY324" s="17" t="s">
        <v>252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7" t="s">
        <v>86</v>
      </c>
      <c r="BK324" s="162">
        <f>ROUND(I324*H324,2)</f>
        <v>0</v>
      </c>
      <c r="BL324" s="17" t="s">
        <v>258</v>
      </c>
      <c r="BM324" s="161" t="s">
        <v>421</v>
      </c>
    </row>
    <row r="325" spans="1:65" s="13" customFormat="1" ht="22.5">
      <c r="B325" s="163"/>
      <c r="D325" s="164" t="s">
        <v>282</v>
      </c>
      <c r="E325" s="165" t="s">
        <v>1</v>
      </c>
      <c r="F325" s="166" t="s">
        <v>349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282</v>
      </c>
      <c r="AU325" s="165" t="s">
        <v>88</v>
      </c>
      <c r="AV325" s="13" t="s">
        <v>86</v>
      </c>
      <c r="AW325" s="13" t="s">
        <v>33</v>
      </c>
      <c r="AX325" s="13" t="s">
        <v>79</v>
      </c>
      <c r="AY325" s="165" t="s">
        <v>252</v>
      </c>
    </row>
    <row r="326" spans="1:65" s="13" customFormat="1" ht="22.5">
      <c r="B326" s="163"/>
      <c r="D326" s="164" t="s">
        <v>282</v>
      </c>
      <c r="E326" s="165" t="s">
        <v>1</v>
      </c>
      <c r="F326" s="166" t="s">
        <v>350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282</v>
      </c>
      <c r="AU326" s="165" t="s">
        <v>88</v>
      </c>
      <c r="AV326" s="13" t="s">
        <v>86</v>
      </c>
      <c r="AW326" s="13" t="s">
        <v>33</v>
      </c>
      <c r="AX326" s="13" t="s">
        <v>79</v>
      </c>
      <c r="AY326" s="165" t="s">
        <v>252</v>
      </c>
    </row>
    <row r="327" spans="1:65" s="13" customFormat="1">
      <c r="B327" s="163"/>
      <c r="D327" s="164" t="s">
        <v>282</v>
      </c>
      <c r="E327" s="165" t="s">
        <v>1</v>
      </c>
      <c r="F327" s="166" t="s">
        <v>351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4" customFormat="1">
      <c r="B328" s="171"/>
      <c r="D328" s="164" t="s">
        <v>282</v>
      </c>
      <c r="E328" s="172" t="s">
        <v>1</v>
      </c>
      <c r="F328" s="173" t="s">
        <v>352</v>
      </c>
      <c r="H328" s="174">
        <v>2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282</v>
      </c>
      <c r="AU328" s="172" t="s">
        <v>88</v>
      </c>
      <c r="AV328" s="14" t="s">
        <v>88</v>
      </c>
      <c r="AW328" s="14" t="s">
        <v>33</v>
      </c>
      <c r="AX328" s="14" t="s">
        <v>79</v>
      </c>
      <c r="AY328" s="172" t="s">
        <v>252</v>
      </c>
    </row>
    <row r="329" spans="1:65" s="14" customFormat="1">
      <c r="B329" s="171"/>
      <c r="D329" s="164" t="s">
        <v>282</v>
      </c>
      <c r="E329" s="172" t="s">
        <v>1</v>
      </c>
      <c r="F329" s="173" t="s">
        <v>364</v>
      </c>
      <c r="H329" s="174">
        <v>2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282</v>
      </c>
      <c r="AU329" s="172" t="s">
        <v>88</v>
      </c>
      <c r="AV329" s="14" t="s">
        <v>88</v>
      </c>
      <c r="AW329" s="14" t="s">
        <v>33</v>
      </c>
      <c r="AX329" s="14" t="s">
        <v>79</v>
      </c>
      <c r="AY329" s="172" t="s">
        <v>252</v>
      </c>
    </row>
    <row r="330" spans="1:65" s="14" customFormat="1">
      <c r="B330" s="171"/>
      <c r="D330" s="164" t="s">
        <v>282</v>
      </c>
      <c r="E330" s="172" t="s">
        <v>1</v>
      </c>
      <c r="F330" s="173" t="s">
        <v>365</v>
      </c>
      <c r="H330" s="174">
        <v>2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282</v>
      </c>
      <c r="AU330" s="172" t="s">
        <v>88</v>
      </c>
      <c r="AV330" s="14" t="s">
        <v>88</v>
      </c>
      <c r="AW330" s="14" t="s">
        <v>33</v>
      </c>
      <c r="AX330" s="14" t="s">
        <v>79</v>
      </c>
      <c r="AY330" s="172" t="s">
        <v>252</v>
      </c>
    </row>
    <row r="331" spans="1:65" s="15" customFormat="1">
      <c r="B331" s="179"/>
      <c r="D331" s="164" t="s">
        <v>282</v>
      </c>
      <c r="E331" s="180" t="s">
        <v>1</v>
      </c>
      <c r="F331" s="181" t="s">
        <v>286</v>
      </c>
      <c r="H331" s="182">
        <v>6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282</v>
      </c>
      <c r="AU331" s="180" t="s">
        <v>88</v>
      </c>
      <c r="AV331" s="15" t="s">
        <v>258</v>
      </c>
      <c r="AW331" s="15" t="s">
        <v>33</v>
      </c>
      <c r="AX331" s="15" t="s">
        <v>86</v>
      </c>
      <c r="AY331" s="180" t="s">
        <v>252</v>
      </c>
    </row>
    <row r="332" spans="1:65" s="2" customFormat="1" ht="24.2" customHeight="1">
      <c r="A332" s="31"/>
      <c r="B332" s="148"/>
      <c r="C332" s="149" t="s">
        <v>422</v>
      </c>
      <c r="D332" s="149" t="s">
        <v>254</v>
      </c>
      <c r="E332" s="150" t="s">
        <v>423</v>
      </c>
      <c r="F332" s="151" t="s">
        <v>424</v>
      </c>
      <c r="G332" s="152" t="s">
        <v>347</v>
      </c>
      <c r="H332" s="153">
        <v>2</v>
      </c>
      <c r="I332" s="154"/>
      <c r="J332" s="155">
        <f>ROUND(I332*H332,2)</f>
        <v>0</v>
      </c>
      <c r="K332" s="156"/>
      <c r="L332" s="32"/>
      <c r="M332" s="157" t="s">
        <v>1</v>
      </c>
      <c r="N332" s="158" t="s">
        <v>44</v>
      </c>
      <c r="O332" s="57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61" t="s">
        <v>258</v>
      </c>
      <c r="AT332" s="161" t="s">
        <v>254</v>
      </c>
      <c r="AU332" s="161" t="s">
        <v>88</v>
      </c>
      <c r="AY332" s="17" t="s">
        <v>252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7" t="s">
        <v>86</v>
      </c>
      <c r="BK332" s="162">
        <f>ROUND(I332*H332,2)</f>
        <v>0</v>
      </c>
      <c r="BL332" s="17" t="s">
        <v>258</v>
      </c>
      <c r="BM332" s="161" t="s">
        <v>425</v>
      </c>
    </row>
    <row r="333" spans="1:65" s="13" customFormat="1" ht="22.5">
      <c r="B333" s="163"/>
      <c r="D333" s="164" t="s">
        <v>282</v>
      </c>
      <c r="E333" s="165" t="s">
        <v>1</v>
      </c>
      <c r="F333" s="166" t="s">
        <v>349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282</v>
      </c>
      <c r="AU333" s="165" t="s">
        <v>88</v>
      </c>
      <c r="AV333" s="13" t="s">
        <v>86</v>
      </c>
      <c r="AW333" s="13" t="s">
        <v>33</v>
      </c>
      <c r="AX333" s="13" t="s">
        <v>79</v>
      </c>
      <c r="AY333" s="165" t="s">
        <v>252</v>
      </c>
    </row>
    <row r="334" spans="1:65" s="13" customFormat="1" ht="22.5">
      <c r="B334" s="163"/>
      <c r="D334" s="164" t="s">
        <v>282</v>
      </c>
      <c r="E334" s="165" t="s">
        <v>1</v>
      </c>
      <c r="F334" s="166" t="s">
        <v>350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282</v>
      </c>
      <c r="AU334" s="165" t="s">
        <v>88</v>
      </c>
      <c r="AV334" s="13" t="s">
        <v>86</v>
      </c>
      <c r="AW334" s="13" t="s">
        <v>33</v>
      </c>
      <c r="AX334" s="13" t="s">
        <v>79</v>
      </c>
      <c r="AY334" s="165" t="s">
        <v>252</v>
      </c>
    </row>
    <row r="335" spans="1:65" s="13" customFormat="1">
      <c r="B335" s="163"/>
      <c r="D335" s="164" t="s">
        <v>282</v>
      </c>
      <c r="E335" s="165" t="s">
        <v>1</v>
      </c>
      <c r="F335" s="166" t="s">
        <v>351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282</v>
      </c>
      <c r="AU335" s="165" t="s">
        <v>88</v>
      </c>
      <c r="AV335" s="13" t="s">
        <v>86</v>
      </c>
      <c r="AW335" s="13" t="s">
        <v>33</v>
      </c>
      <c r="AX335" s="13" t="s">
        <v>79</v>
      </c>
      <c r="AY335" s="165" t="s">
        <v>252</v>
      </c>
    </row>
    <row r="336" spans="1:65" s="14" customFormat="1">
      <c r="B336" s="171"/>
      <c r="D336" s="164" t="s">
        <v>282</v>
      </c>
      <c r="E336" s="172" t="s">
        <v>1</v>
      </c>
      <c r="F336" s="173" t="s">
        <v>352</v>
      </c>
      <c r="H336" s="174">
        <v>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282</v>
      </c>
      <c r="AU336" s="172" t="s">
        <v>88</v>
      </c>
      <c r="AV336" s="14" t="s">
        <v>88</v>
      </c>
      <c r="AW336" s="14" t="s">
        <v>33</v>
      </c>
      <c r="AX336" s="14" t="s">
        <v>79</v>
      </c>
      <c r="AY336" s="172" t="s">
        <v>252</v>
      </c>
    </row>
    <row r="337" spans="1:65" s="15" customFormat="1">
      <c r="B337" s="179"/>
      <c r="D337" s="164" t="s">
        <v>282</v>
      </c>
      <c r="E337" s="180" t="s">
        <v>1</v>
      </c>
      <c r="F337" s="181" t="s">
        <v>286</v>
      </c>
      <c r="H337" s="182">
        <v>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282</v>
      </c>
      <c r="AU337" s="180" t="s">
        <v>88</v>
      </c>
      <c r="AV337" s="15" t="s">
        <v>258</v>
      </c>
      <c r="AW337" s="15" t="s">
        <v>33</v>
      </c>
      <c r="AX337" s="15" t="s">
        <v>86</v>
      </c>
      <c r="AY337" s="180" t="s">
        <v>252</v>
      </c>
    </row>
    <row r="338" spans="1:65" s="2" customFormat="1" ht="24.2" customHeight="1">
      <c r="A338" s="31"/>
      <c r="B338" s="148"/>
      <c r="C338" s="149" t="s">
        <v>342</v>
      </c>
      <c r="D338" s="149" t="s">
        <v>254</v>
      </c>
      <c r="E338" s="150" t="s">
        <v>426</v>
      </c>
      <c r="F338" s="151" t="s">
        <v>427</v>
      </c>
      <c r="G338" s="152" t="s">
        <v>347</v>
      </c>
      <c r="H338" s="153">
        <v>2</v>
      </c>
      <c r="I338" s="154"/>
      <c r="J338" s="155">
        <f>ROUND(I338*H338,2)</f>
        <v>0</v>
      </c>
      <c r="K338" s="156"/>
      <c r="L338" s="32"/>
      <c r="M338" s="157" t="s">
        <v>1</v>
      </c>
      <c r="N338" s="158" t="s">
        <v>44</v>
      </c>
      <c r="O338" s="57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1" t="s">
        <v>258</v>
      </c>
      <c r="AT338" s="161" t="s">
        <v>254</v>
      </c>
      <c r="AU338" s="161" t="s">
        <v>88</v>
      </c>
      <c r="AY338" s="17" t="s">
        <v>252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86</v>
      </c>
      <c r="BK338" s="162">
        <f>ROUND(I338*H338,2)</f>
        <v>0</v>
      </c>
      <c r="BL338" s="17" t="s">
        <v>258</v>
      </c>
      <c r="BM338" s="161" t="s">
        <v>428</v>
      </c>
    </row>
    <row r="339" spans="1:65" s="13" customFormat="1" ht="22.5">
      <c r="B339" s="163"/>
      <c r="D339" s="164" t="s">
        <v>282</v>
      </c>
      <c r="E339" s="165" t="s">
        <v>1</v>
      </c>
      <c r="F339" s="166" t="s">
        <v>349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282</v>
      </c>
      <c r="AU339" s="165" t="s">
        <v>88</v>
      </c>
      <c r="AV339" s="13" t="s">
        <v>86</v>
      </c>
      <c r="AW339" s="13" t="s">
        <v>33</v>
      </c>
      <c r="AX339" s="13" t="s">
        <v>79</v>
      </c>
      <c r="AY339" s="165" t="s">
        <v>252</v>
      </c>
    </row>
    <row r="340" spans="1:65" s="13" customFormat="1" ht="22.5">
      <c r="B340" s="163"/>
      <c r="D340" s="164" t="s">
        <v>282</v>
      </c>
      <c r="E340" s="165" t="s">
        <v>1</v>
      </c>
      <c r="F340" s="166" t="s">
        <v>350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282</v>
      </c>
      <c r="AU340" s="165" t="s">
        <v>88</v>
      </c>
      <c r="AV340" s="13" t="s">
        <v>86</v>
      </c>
      <c r="AW340" s="13" t="s">
        <v>33</v>
      </c>
      <c r="AX340" s="13" t="s">
        <v>79</v>
      </c>
      <c r="AY340" s="165" t="s">
        <v>252</v>
      </c>
    </row>
    <row r="341" spans="1:65" s="13" customFormat="1">
      <c r="B341" s="163"/>
      <c r="D341" s="164" t="s">
        <v>282</v>
      </c>
      <c r="E341" s="165" t="s">
        <v>1</v>
      </c>
      <c r="F341" s="166" t="s">
        <v>351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282</v>
      </c>
      <c r="AU341" s="165" t="s">
        <v>88</v>
      </c>
      <c r="AV341" s="13" t="s">
        <v>86</v>
      </c>
      <c r="AW341" s="13" t="s">
        <v>33</v>
      </c>
      <c r="AX341" s="13" t="s">
        <v>79</v>
      </c>
      <c r="AY341" s="165" t="s">
        <v>252</v>
      </c>
    </row>
    <row r="342" spans="1:65" s="14" customFormat="1">
      <c r="B342" s="171"/>
      <c r="D342" s="164" t="s">
        <v>282</v>
      </c>
      <c r="E342" s="172" t="s">
        <v>1</v>
      </c>
      <c r="F342" s="173" t="s">
        <v>352</v>
      </c>
      <c r="H342" s="174">
        <v>2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282</v>
      </c>
      <c r="AU342" s="172" t="s">
        <v>88</v>
      </c>
      <c r="AV342" s="14" t="s">
        <v>88</v>
      </c>
      <c r="AW342" s="14" t="s">
        <v>33</v>
      </c>
      <c r="AX342" s="14" t="s">
        <v>79</v>
      </c>
      <c r="AY342" s="172" t="s">
        <v>252</v>
      </c>
    </row>
    <row r="343" spans="1:65" s="15" customFormat="1">
      <c r="B343" s="179"/>
      <c r="D343" s="164" t="s">
        <v>282</v>
      </c>
      <c r="E343" s="180" t="s">
        <v>1</v>
      </c>
      <c r="F343" s="181" t="s">
        <v>286</v>
      </c>
      <c r="H343" s="182">
        <v>2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282</v>
      </c>
      <c r="AU343" s="180" t="s">
        <v>88</v>
      </c>
      <c r="AV343" s="15" t="s">
        <v>258</v>
      </c>
      <c r="AW343" s="15" t="s">
        <v>33</v>
      </c>
      <c r="AX343" s="15" t="s">
        <v>86</v>
      </c>
      <c r="AY343" s="180" t="s">
        <v>252</v>
      </c>
    </row>
    <row r="344" spans="1:65" s="2" customFormat="1" ht="24.2" customHeight="1">
      <c r="A344" s="31"/>
      <c r="B344" s="148"/>
      <c r="C344" s="149" t="s">
        <v>429</v>
      </c>
      <c r="D344" s="149" t="s">
        <v>254</v>
      </c>
      <c r="E344" s="150" t="s">
        <v>430</v>
      </c>
      <c r="F344" s="151" t="s">
        <v>431</v>
      </c>
      <c r="G344" s="152" t="s">
        <v>347</v>
      </c>
      <c r="H344" s="153">
        <v>1</v>
      </c>
      <c r="I344" s="154"/>
      <c r="J344" s="155">
        <f>ROUND(I344*H344,2)</f>
        <v>0</v>
      </c>
      <c r="K344" s="156"/>
      <c r="L344" s="32"/>
      <c r="M344" s="157" t="s">
        <v>1</v>
      </c>
      <c r="N344" s="158" t="s">
        <v>44</v>
      </c>
      <c r="O344" s="57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1" t="s">
        <v>258</v>
      </c>
      <c r="AT344" s="161" t="s">
        <v>254</v>
      </c>
      <c r="AU344" s="161" t="s">
        <v>88</v>
      </c>
      <c r="AY344" s="17" t="s">
        <v>252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86</v>
      </c>
      <c r="BK344" s="162">
        <f>ROUND(I344*H344,2)</f>
        <v>0</v>
      </c>
      <c r="BL344" s="17" t="s">
        <v>258</v>
      </c>
      <c r="BM344" s="161" t="s">
        <v>432</v>
      </c>
    </row>
    <row r="345" spans="1:65" s="13" customFormat="1" ht="22.5">
      <c r="B345" s="163"/>
      <c r="D345" s="164" t="s">
        <v>282</v>
      </c>
      <c r="E345" s="165" t="s">
        <v>1</v>
      </c>
      <c r="F345" s="166" t="s">
        <v>349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282</v>
      </c>
      <c r="AU345" s="165" t="s">
        <v>88</v>
      </c>
      <c r="AV345" s="13" t="s">
        <v>86</v>
      </c>
      <c r="AW345" s="13" t="s">
        <v>33</v>
      </c>
      <c r="AX345" s="13" t="s">
        <v>79</v>
      </c>
      <c r="AY345" s="165" t="s">
        <v>252</v>
      </c>
    </row>
    <row r="346" spans="1:65" s="13" customFormat="1" ht="22.5">
      <c r="B346" s="163"/>
      <c r="D346" s="164" t="s">
        <v>282</v>
      </c>
      <c r="E346" s="165" t="s">
        <v>1</v>
      </c>
      <c r="F346" s="166" t="s">
        <v>350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282</v>
      </c>
      <c r="AU346" s="165" t="s">
        <v>88</v>
      </c>
      <c r="AV346" s="13" t="s">
        <v>86</v>
      </c>
      <c r="AW346" s="13" t="s">
        <v>33</v>
      </c>
      <c r="AX346" s="13" t="s">
        <v>79</v>
      </c>
      <c r="AY346" s="165" t="s">
        <v>252</v>
      </c>
    </row>
    <row r="347" spans="1:65" s="13" customFormat="1">
      <c r="B347" s="163"/>
      <c r="D347" s="164" t="s">
        <v>282</v>
      </c>
      <c r="E347" s="165" t="s">
        <v>1</v>
      </c>
      <c r="F347" s="166" t="s">
        <v>351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4" customFormat="1">
      <c r="B348" s="171"/>
      <c r="D348" s="164" t="s">
        <v>282</v>
      </c>
      <c r="E348" s="172" t="s">
        <v>1</v>
      </c>
      <c r="F348" s="173" t="s">
        <v>370</v>
      </c>
      <c r="H348" s="174">
        <v>1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282</v>
      </c>
      <c r="AU348" s="172" t="s">
        <v>88</v>
      </c>
      <c r="AV348" s="14" t="s">
        <v>88</v>
      </c>
      <c r="AW348" s="14" t="s">
        <v>33</v>
      </c>
      <c r="AX348" s="14" t="s">
        <v>79</v>
      </c>
      <c r="AY348" s="172" t="s">
        <v>252</v>
      </c>
    </row>
    <row r="349" spans="1:65" s="15" customFormat="1">
      <c r="B349" s="179"/>
      <c r="D349" s="164" t="s">
        <v>282</v>
      </c>
      <c r="E349" s="180" t="s">
        <v>1</v>
      </c>
      <c r="F349" s="181" t="s">
        <v>286</v>
      </c>
      <c r="H349" s="182">
        <v>1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282</v>
      </c>
      <c r="AU349" s="180" t="s">
        <v>88</v>
      </c>
      <c r="AV349" s="15" t="s">
        <v>258</v>
      </c>
      <c r="AW349" s="15" t="s">
        <v>33</v>
      </c>
      <c r="AX349" s="15" t="s">
        <v>86</v>
      </c>
      <c r="AY349" s="180" t="s">
        <v>252</v>
      </c>
    </row>
    <row r="350" spans="1:65" s="2" customFormat="1" ht="24.2" customHeight="1">
      <c r="A350" s="31"/>
      <c r="B350" s="148"/>
      <c r="C350" s="149" t="s">
        <v>348</v>
      </c>
      <c r="D350" s="149" t="s">
        <v>254</v>
      </c>
      <c r="E350" s="150" t="s">
        <v>433</v>
      </c>
      <c r="F350" s="151" t="s">
        <v>434</v>
      </c>
      <c r="G350" s="152" t="s">
        <v>347</v>
      </c>
      <c r="H350" s="153">
        <v>1</v>
      </c>
      <c r="I350" s="154"/>
      <c r="J350" s="155">
        <f>ROUND(I350*H350,2)</f>
        <v>0</v>
      </c>
      <c r="K350" s="156"/>
      <c r="L350" s="32"/>
      <c r="M350" s="157" t="s">
        <v>1</v>
      </c>
      <c r="N350" s="158" t="s">
        <v>44</v>
      </c>
      <c r="O350" s="57"/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61" t="s">
        <v>258</v>
      </c>
      <c r="AT350" s="161" t="s">
        <v>254</v>
      </c>
      <c r="AU350" s="161" t="s">
        <v>88</v>
      </c>
      <c r="AY350" s="17" t="s">
        <v>252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7" t="s">
        <v>86</v>
      </c>
      <c r="BK350" s="162">
        <f>ROUND(I350*H350,2)</f>
        <v>0</v>
      </c>
      <c r="BL350" s="17" t="s">
        <v>258</v>
      </c>
      <c r="BM350" s="161" t="s">
        <v>435</v>
      </c>
    </row>
    <row r="351" spans="1:65" s="13" customFormat="1" ht="22.5">
      <c r="B351" s="163"/>
      <c r="D351" s="164" t="s">
        <v>282</v>
      </c>
      <c r="E351" s="165" t="s">
        <v>1</v>
      </c>
      <c r="F351" s="166" t="s">
        <v>349</v>
      </c>
      <c r="H351" s="165" t="s">
        <v>1</v>
      </c>
      <c r="I351" s="167"/>
      <c r="L351" s="163"/>
      <c r="M351" s="168"/>
      <c r="N351" s="169"/>
      <c r="O351" s="169"/>
      <c r="P351" s="169"/>
      <c r="Q351" s="169"/>
      <c r="R351" s="169"/>
      <c r="S351" s="169"/>
      <c r="T351" s="170"/>
      <c r="AT351" s="165" t="s">
        <v>282</v>
      </c>
      <c r="AU351" s="165" t="s">
        <v>88</v>
      </c>
      <c r="AV351" s="13" t="s">
        <v>86</v>
      </c>
      <c r="AW351" s="13" t="s">
        <v>33</v>
      </c>
      <c r="AX351" s="13" t="s">
        <v>79</v>
      </c>
      <c r="AY351" s="165" t="s">
        <v>252</v>
      </c>
    </row>
    <row r="352" spans="1:65" s="13" customFormat="1" ht="22.5">
      <c r="B352" s="163"/>
      <c r="D352" s="164" t="s">
        <v>282</v>
      </c>
      <c r="E352" s="165" t="s">
        <v>1</v>
      </c>
      <c r="F352" s="166" t="s">
        <v>350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282</v>
      </c>
      <c r="AU352" s="165" t="s">
        <v>88</v>
      </c>
      <c r="AV352" s="13" t="s">
        <v>86</v>
      </c>
      <c r="AW352" s="13" t="s">
        <v>33</v>
      </c>
      <c r="AX352" s="13" t="s">
        <v>79</v>
      </c>
      <c r="AY352" s="165" t="s">
        <v>252</v>
      </c>
    </row>
    <row r="353" spans="1:65" s="13" customFormat="1">
      <c r="B353" s="163"/>
      <c r="D353" s="164" t="s">
        <v>282</v>
      </c>
      <c r="E353" s="165" t="s">
        <v>1</v>
      </c>
      <c r="F353" s="166" t="s">
        <v>351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282</v>
      </c>
      <c r="AU353" s="165" t="s">
        <v>88</v>
      </c>
      <c r="AV353" s="13" t="s">
        <v>86</v>
      </c>
      <c r="AW353" s="13" t="s">
        <v>33</v>
      </c>
      <c r="AX353" s="13" t="s">
        <v>79</v>
      </c>
      <c r="AY353" s="165" t="s">
        <v>252</v>
      </c>
    </row>
    <row r="354" spans="1:65" s="14" customFormat="1">
      <c r="B354" s="171"/>
      <c r="D354" s="164" t="s">
        <v>282</v>
      </c>
      <c r="E354" s="172" t="s">
        <v>1</v>
      </c>
      <c r="F354" s="173" t="s">
        <v>370</v>
      </c>
      <c r="H354" s="174">
        <v>1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282</v>
      </c>
      <c r="AU354" s="172" t="s">
        <v>88</v>
      </c>
      <c r="AV354" s="14" t="s">
        <v>88</v>
      </c>
      <c r="AW354" s="14" t="s">
        <v>33</v>
      </c>
      <c r="AX354" s="14" t="s">
        <v>79</v>
      </c>
      <c r="AY354" s="172" t="s">
        <v>252</v>
      </c>
    </row>
    <row r="355" spans="1:65" s="15" customFormat="1">
      <c r="B355" s="179"/>
      <c r="D355" s="164" t="s">
        <v>282</v>
      </c>
      <c r="E355" s="180" t="s">
        <v>1</v>
      </c>
      <c r="F355" s="181" t="s">
        <v>286</v>
      </c>
      <c r="H355" s="182">
        <v>1</v>
      </c>
      <c r="I355" s="183"/>
      <c r="L355" s="179"/>
      <c r="M355" s="184"/>
      <c r="N355" s="185"/>
      <c r="O355" s="185"/>
      <c r="P355" s="185"/>
      <c r="Q355" s="185"/>
      <c r="R355" s="185"/>
      <c r="S355" s="185"/>
      <c r="T355" s="186"/>
      <c r="AT355" s="180" t="s">
        <v>282</v>
      </c>
      <c r="AU355" s="180" t="s">
        <v>88</v>
      </c>
      <c r="AV355" s="15" t="s">
        <v>258</v>
      </c>
      <c r="AW355" s="15" t="s">
        <v>33</v>
      </c>
      <c r="AX355" s="15" t="s">
        <v>86</v>
      </c>
      <c r="AY355" s="180" t="s">
        <v>252</v>
      </c>
    </row>
    <row r="356" spans="1:65" s="2" customFormat="1" ht="24.2" customHeight="1">
      <c r="A356" s="31"/>
      <c r="B356" s="148"/>
      <c r="C356" s="149" t="s">
        <v>436</v>
      </c>
      <c r="D356" s="149" t="s">
        <v>254</v>
      </c>
      <c r="E356" s="150" t="s">
        <v>437</v>
      </c>
      <c r="F356" s="151" t="s">
        <v>438</v>
      </c>
      <c r="G356" s="152" t="s">
        <v>347</v>
      </c>
      <c r="H356" s="153">
        <v>1</v>
      </c>
      <c r="I356" s="154"/>
      <c r="J356" s="155">
        <f>ROUND(I356*H356,2)</f>
        <v>0</v>
      </c>
      <c r="K356" s="156"/>
      <c r="L356" s="32"/>
      <c r="M356" s="157" t="s">
        <v>1</v>
      </c>
      <c r="N356" s="158" t="s">
        <v>44</v>
      </c>
      <c r="O356" s="57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61" t="s">
        <v>258</v>
      </c>
      <c r="AT356" s="161" t="s">
        <v>254</v>
      </c>
      <c r="AU356" s="161" t="s">
        <v>88</v>
      </c>
      <c r="AY356" s="17" t="s">
        <v>252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7" t="s">
        <v>86</v>
      </c>
      <c r="BK356" s="162">
        <f>ROUND(I356*H356,2)</f>
        <v>0</v>
      </c>
      <c r="BL356" s="17" t="s">
        <v>258</v>
      </c>
      <c r="BM356" s="161" t="s">
        <v>439</v>
      </c>
    </row>
    <row r="357" spans="1:65" s="13" customFormat="1" ht="22.5">
      <c r="B357" s="163"/>
      <c r="D357" s="164" t="s">
        <v>282</v>
      </c>
      <c r="E357" s="165" t="s">
        <v>1</v>
      </c>
      <c r="F357" s="166" t="s">
        <v>349</v>
      </c>
      <c r="H357" s="165" t="s">
        <v>1</v>
      </c>
      <c r="I357" s="167"/>
      <c r="L357" s="163"/>
      <c r="M357" s="168"/>
      <c r="N357" s="169"/>
      <c r="O357" s="169"/>
      <c r="P357" s="169"/>
      <c r="Q357" s="169"/>
      <c r="R357" s="169"/>
      <c r="S357" s="169"/>
      <c r="T357" s="170"/>
      <c r="AT357" s="165" t="s">
        <v>282</v>
      </c>
      <c r="AU357" s="165" t="s">
        <v>88</v>
      </c>
      <c r="AV357" s="13" t="s">
        <v>86</v>
      </c>
      <c r="AW357" s="13" t="s">
        <v>33</v>
      </c>
      <c r="AX357" s="13" t="s">
        <v>79</v>
      </c>
      <c r="AY357" s="165" t="s">
        <v>252</v>
      </c>
    </row>
    <row r="358" spans="1:65" s="13" customFormat="1" ht="22.5">
      <c r="B358" s="163"/>
      <c r="D358" s="164" t="s">
        <v>282</v>
      </c>
      <c r="E358" s="165" t="s">
        <v>1</v>
      </c>
      <c r="F358" s="166" t="s">
        <v>350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282</v>
      </c>
      <c r="AU358" s="165" t="s">
        <v>88</v>
      </c>
      <c r="AV358" s="13" t="s">
        <v>86</v>
      </c>
      <c r="AW358" s="13" t="s">
        <v>33</v>
      </c>
      <c r="AX358" s="13" t="s">
        <v>79</v>
      </c>
      <c r="AY358" s="165" t="s">
        <v>252</v>
      </c>
    </row>
    <row r="359" spans="1:65" s="13" customFormat="1">
      <c r="B359" s="163"/>
      <c r="D359" s="164" t="s">
        <v>282</v>
      </c>
      <c r="E359" s="165" t="s">
        <v>1</v>
      </c>
      <c r="F359" s="166" t="s">
        <v>351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282</v>
      </c>
      <c r="AU359" s="165" t="s">
        <v>88</v>
      </c>
      <c r="AV359" s="13" t="s">
        <v>86</v>
      </c>
      <c r="AW359" s="13" t="s">
        <v>33</v>
      </c>
      <c r="AX359" s="13" t="s">
        <v>79</v>
      </c>
      <c r="AY359" s="165" t="s">
        <v>252</v>
      </c>
    </row>
    <row r="360" spans="1:65" s="14" customFormat="1">
      <c r="B360" s="171"/>
      <c r="D360" s="164" t="s">
        <v>282</v>
      </c>
      <c r="E360" s="172" t="s">
        <v>1</v>
      </c>
      <c r="F360" s="173" t="s">
        <v>370</v>
      </c>
      <c r="H360" s="174">
        <v>1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282</v>
      </c>
      <c r="AU360" s="172" t="s">
        <v>88</v>
      </c>
      <c r="AV360" s="14" t="s">
        <v>88</v>
      </c>
      <c r="AW360" s="14" t="s">
        <v>33</v>
      </c>
      <c r="AX360" s="14" t="s">
        <v>79</v>
      </c>
      <c r="AY360" s="172" t="s">
        <v>252</v>
      </c>
    </row>
    <row r="361" spans="1:65" s="15" customFormat="1">
      <c r="B361" s="179"/>
      <c r="D361" s="164" t="s">
        <v>282</v>
      </c>
      <c r="E361" s="180" t="s">
        <v>1</v>
      </c>
      <c r="F361" s="181" t="s">
        <v>286</v>
      </c>
      <c r="H361" s="182">
        <v>1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282</v>
      </c>
      <c r="AU361" s="180" t="s">
        <v>88</v>
      </c>
      <c r="AV361" s="15" t="s">
        <v>258</v>
      </c>
      <c r="AW361" s="15" t="s">
        <v>33</v>
      </c>
      <c r="AX361" s="15" t="s">
        <v>86</v>
      </c>
      <c r="AY361" s="180" t="s">
        <v>252</v>
      </c>
    </row>
    <row r="362" spans="1:65" s="2" customFormat="1" ht="24.2" customHeight="1">
      <c r="A362" s="31"/>
      <c r="B362" s="148"/>
      <c r="C362" s="149" t="s">
        <v>356</v>
      </c>
      <c r="D362" s="149" t="s">
        <v>254</v>
      </c>
      <c r="E362" s="150" t="s">
        <v>440</v>
      </c>
      <c r="F362" s="151" t="s">
        <v>441</v>
      </c>
      <c r="G362" s="152" t="s">
        <v>347</v>
      </c>
      <c r="H362" s="153">
        <v>1</v>
      </c>
      <c r="I362" s="154"/>
      <c r="J362" s="155">
        <f>ROUND(I362*H362,2)</f>
        <v>0</v>
      </c>
      <c r="K362" s="156"/>
      <c r="L362" s="32"/>
      <c r="M362" s="157" t="s">
        <v>1</v>
      </c>
      <c r="N362" s="158" t="s">
        <v>44</v>
      </c>
      <c r="O362" s="57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61" t="s">
        <v>258</v>
      </c>
      <c r="AT362" s="161" t="s">
        <v>254</v>
      </c>
      <c r="AU362" s="161" t="s">
        <v>88</v>
      </c>
      <c r="AY362" s="17" t="s">
        <v>252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7" t="s">
        <v>86</v>
      </c>
      <c r="BK362" s="162">
        <f>ROUND(I362*H362,2)</f>
        <v>0</v>
      </c>
      <c r="BL362" s="17" t="s">
        <v>258</v>
      </c>
      <c r="BM362" s="161" t="s">
        <v>442</v>
      </c>
    </row>
    <row r="363" spans="1:65" s="13" customFormat="1" ht="22.5">
      <c r="B363" s="163"/>
      <c r="D363" s="164" t="s">
        <v>282</v>
      </c>
      <c r="E363" s="165" t="s">
        <v>1</v>
      </c>
      <c r="F363" s="166" t="s">
        <v>349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282</v>
      </c>
      <c r="AU363" s="165" t="s">
        <v>88</v>
      </c>
      <c r="AV363" s="13" t="s">
        <v>86</v>
      </c>
      <c r="AW363" s="13" t="s">
        <v>33</v>
      </c>
      <c r="AX363" s="13" t="s">
        <v>79</v>
      </c>
      <c r="AY363" s="165" t="s">
        <v>252</v>
      </c>
    </row>
    <row r="364" spans="1:65" s="13" customFormat="1" ht="22.5">
      <c r="B364" s="163"/>
      <c r="D364" s="164" t="s">
        <v>282</v>
      </c>
      <c r="E364" s="165" t="s">
        <v>1</v>
      </c>
      <c r="F364" s="166" t="s">
        <v>350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282</v>
      </c>
      <c r="AU364" s="165" t="s">
        <v>88</v>
      </c>
      <c r="AV364" s="13" t="s">
        <v>86</v>
      </c>
      <c r="AW364" s="13" t="s">
        <v>33</v>
      </c>
      <c r="AX364" s="13" t="s">
        <v>79</v>
      </c>
      <c r="AY364" s="165" t="s">
        <v>252</v>
      </c>
    </row>
    <row r="365" spans="1:65" s="13" customFormat="1">
      <c r="B365" s="163"/>
      <c r="D365" s="164" t="s">
        <v>282</v>
      </c>
      <c r="E365" s="165" t="s">
        <v>1</v>
      </c>
      <c r="F365" s="166" t="s">
        <v>351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282</v>
      </c>
      <c r="AU365" s="165" t="s">
        <v>88</v>
      </c>
      <c r="AV365" s="13" t="s">
        <v>86</v>
      </c>
      <c r="AW365" s="13" t="s">
        <v>33</v>
      </c>
      <c r="AX365" s="13" t="s">
        <v>79</v>
      </c>
      <c r="AY365" s="165" t="s">
        <v>252</v>
      </c>
    </row>
    <row r="366" spans="1:65" s="14" customFormat="1">
      <c r="B366" s="171"/>
      <c r="D366" s="164" t="s">
        <v>282</v>
      </c>
      <c r="E366" s="172" t="s">
        <v>1</v>
      </c>
      <c r="F366" s="173" t="s">
        <v>353</v>
      </c>
      <c r="H366" s="174">
        <v>1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282</v>
      </c>
      <c r="AU366" s="172" t="s">
        <v>88</v>
      </c>
      <c r="AV366" s="14" t="s">
        <v>88</v>
      </c>
      <c r="AW366" s="14" t="s">
        <v>33</v>
      </c>
      <c r="AX366" s="14" t="s">
        <v>79</v>
      </c>
      <c r="AY366" s="172" t="s">
        <v>252</v>
      </c>
    </row>
    <row r="367" spans="1:65" s="15" customFormat="1">
      <c r="B367" s="179"/>
      <c r="D367" s="164" t="s">
        <v>282</v>
      </c>
      <c r="E367" s="180" t="s">
        <v>1</v>
      </c>
      <c r="F367" s="181" t="s">
        <v>286</v>
      </c>
      <c r="H367" s="182">
        <v>1</v>
      </c>
      <c r="I367" s="183"/>
      <c r="L367" s="179"/>
      <c r="M367" s="184"/>
      <c r="N367" s="185"/>
      <c r="O367" s="185"/>
      <c r="P367" s="185"/>
      <c r="Q367" s="185"/>
      <c r="R367" s="185"/>
      <c r="S367" s="185"/>
      <c r="T367" s="186"/>
      <c r="AT367" s="180" t="s">
        <v>282</v>
      </c>
      <c r="AU367" s="180" t="s">
        <v>88</v>
      </c>
      <c r="AV367" s="15" t="s">
        <v>258</v>
      </c>
      <c r="AW367" s="15" t="s">
        <v>33</v>
      </c>
      <c r="AX367" s="15" t="s">
        <v>86</v>
      </c>
      <c r="AY367" s="180" t="s">
        <v>252</v>
      </c>
    </row>
    <row r="368" spans="1:65" s="2" customFormat="1" ht="24.2" customHeight="1">
      <c r="A368" s="31"/>
      <c r="B368" s="148"/>
      <c r="C368" s="149" t="s">
        <v>443</v>
      </c>
      <c r="D368" s="149" t="s">
        <v>254</v>
      </c>
      <c r="E368" s="150" t="s">
        <v>444</v>
      </c>
      <c r="F368" s="151" t="s">
        <v>445</v>
      </c>
      <c r="G368" s="152" t="s">
        <v>347</v>
      </c>
      <c r="H368" s="153">
        <v>4</v>
      </c>
      <c r="I368" s="154"/>
      <c r="J368" s="155">
        <f>ROUND(I368*H368,2)</f>
        <v>0</v>
      </c>
      <c r="K368" s="156"/>
      <c r="L368" s="32"/>
      <c r="M368" s="157" t="s">
        <v>1</v>
      </c>
      <c r="N368" s="158" t="s">
        <v>44</v>
      </c>
      <c r="O368" s="57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61" t="s">
        <v>258</v>
      </c>
      <c r="AT368" s="161" t="s">
        <v>254</v>
      </c>
      <c r="AU368" s="161" t="s">
        <v>88</v>
      </c>
      <c r="AY368" s="17" t="s">
        <v>252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7" t="s">
        <v>86</v>
      </c>
      <c r="BK368" s="162">
        <f>ROUND(I368*H368,2)</f>
        <v>0</v>
      </c>
      <c r="BL368" s="17" t="s">
        <v>258</v>
      </c>
      <c r="BM368" s="161" t="s">
        <v>446</v>
      </c>
    </row>
    <row r="369" spans="1:65" s="13" customFormat="1" ht="22.5">
      <c r="B369" s="163"/>
      <c r="D369" s="164" t="s">
        <v>282</v>
      </c>
      <c r="E369" s="165" t="s">
        <v>1</v>
      </c>
      <c r="F369" s="166" t="s">
        <v>349</v>
      </c>
      <c r="H369" s="165" t="s">
        <v>1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5" t="s">
        <v>282</v>
      </c>
      <c r="AU369" s="165" t="s">
        <v>88</v>
      </c>
      <c r="AV369" s="13" t="s">
        <v>86</v>
      </c>
      <c r="AW369" s="13" t="s">
        <v>33</v>
      </c>
      <c r="AX369" s="13" t="s">
        <v>79</v>
      </c>
      <c r="AY369" s="165" t="s">
        <v>252</v>
      </c>
    </row>
    <row r="370" spans="1:65" s="13" customFormat="1" ht="22.5">
      <c r="B370" s="163"/>
      <c r="D370" s="164" t="s">
        <v>282</v>
      </c>
      <c r="E370" s="165" t="s">
        <v>1</v>
      </c>
      <c r="F370" s="166" t="s">
        <v>350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282</v>
      </c>
      <c r="AU370" s="165" t="s">
        <v>88</v>
      </c>
      <c r="AV370" s="13" t="s">
        <v>86</v>
      </c>
      <c r="AW370" s="13" t="s">
        <v>33</v>
      </c>
      <c r="AX370" s="13" t="s">
        <v>79</v>
      </c>
      <c r="AY370" s="165" t="s">
        <v>252</v>
      </c>
    </row>
    <row r="371" spans="1:65" s="13" customFormat="1">
      <c r="B371" s="163"/>
      <c r="D371" s="164" t="s">
        <v>282</v>
      </c>
      <c r="E371" s="165" t="s">
        <v>1</v>
      </c>
      <c r="F371" s="166" t="s">
        <v>351</v>
      </c>
      <c r="H371" s="165" t="s">
        <v>1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5" t="s">
        <v>282</v>
      </c>
      <c r="AU371" s="165" t="s">
        <v>88</v>
      </c>
      <c r="AV371" s="13" t="s">
        <v>86</v>
      </c>
      <c r="AW371" s="13" t="s">
        <v>33</v>
      </c>
      <c r="AX371" s="13" t="s">
        <v>79</v>
      </c>
      <c r="AY371" s="165" t="s">
        <v>252</v>
      </c>
    </row>
    <row r="372" spans="1:65" s="14" customFormat="1">
      <c r="B372" s="171"/>
      <c r="D372" s="164" t="s">
        <v>282</v>
      </c>
      <c r="E372" s="172" t="s">
        <v>1</v>
      </c>
      <c r="F372" s="173" t="s">
        <v>364</v>
      </c>
      <c r="H372" s="174">
        <v>2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282</v>
      </c>
      <c r="AU372" s="172" t="s">
        <v>88</v>
      </c>
      <c r="AV372" s="14" t="s">
        <v>88</v>
      </c>
      <c r="AW372" s="14" t="s">
        <v>33</v>
      </c>
      <c r="AX372" s="14" t="s">
        <v>79</v>
      </c>
      <c r="AY372" s="172" t="s">
        <v>252</v>
      </c>
    </row>
    <row r="373" spans="1:65" s="14" customFormat="1">
      <c r="B373" s="171"/>
      <c r="D373" s="164" t="s">
        <v>282</v>
      </c>
      <c r="E373" s="172" t="s">
        <v>1</v>
      </c>
      <c r="F373" s="173" t="s">
        <v>365</v>
      </c>
      <c r="H373" s="174">
        <v>2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282</v>
      </c>
      <c r="AU373" s="172" t="s">
        <v>88</v>
      </c>
      <c r="AV373" s="14" t="s">
        <v>88</v>
      </c>
      <c r="AW373" s="14" t="s">
        <v>33</v>
      </c>
      <c r="AX373" s="14" t="s">
        <v>79</v>
      </c>
      <c r="AY373" s="172" t="s">
        <v>252</v>
      </c>
    </row>
    <row r="374" spans="1:65" s="15" customFormat="1">
      <c r="B374" s="179"/>
      <c r="D374" s="164" t="s">
        <v>282</v>
      </c>
      <c r="E374" s="180" t="s">
        <v>1</v>
      </c>
      <c r="F374" s="181" t="s">
        <v>286</v>
      </c>
      <c r="H374" s="182">
        <v>4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282</v>
      </c>
      <c r="AU374" s="180" t="s">
        <v>88</v>
      </c>
      <c r="AV374" s="15" t="s">
        <v>258</v>
      </c>
      <c r="AW374" s="15" t="s">
        <v>33</v>
      </c>
      <c r="AX374" s="15" t="s">
        <v>86</v>
      </c>
      <c r="AY374" s="180" t="s">
        <v>252</v>
      </c>
    </row>
    <row r="375" spans="1:65" s="2" customFormat="1" ht="24.2" customHeight="1">
      <c r="A375" s="31"/>
      <c r="B375" s="148"/>
      <c r="C375" s="149" t="s">
        <v>363</v>
      </c>
      <c r="D375" s="149" t="s">
        <v>254</v>
      </c>
      <c r="E375" s="150" t="s">
        <v>447</v>
      </c>
      <c r="F375" s="151" t="s">
        <v>448</v>
      </c>
      <c r="G375" s="152" t="s">
        <v>347</v>
      </c>
      <c r="H375" s="153">
        <v>1</v>
      </c>
      <c r="I375" s="154"/>
      <c r="J375" s="155">
        <f>ROUND(I375*H375,2)</f>
        <v>0</v>
      </c>
      <c r="K375" s="156"/>
      <c r="L375" s="32"/>
      <c r="M375" s="157" t="s">
        <v>1</v>
      </c>
      <c r="N375" s="158" t="s">
        <v>44</v>
      </c>
      <c r="O375" s="57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61" t="s">
        <v>258</v>
      </c>
      <c r="AT375" s="161" t="s">
        <v>254</v>
      </c>
      <c r="AU375" s="161" t="s">
        <v>88</v>
      </c>
      <c r="AY375" s="17" t="s">
        <v>252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86</v>
      </c>
      <c r="BK375" s="162">
        <f>ROUND(I375*H375,2)</f>
        <v>0</v>
      </c>
      <c r="BL375" s="17" t="s">
        <v>258</v>
      </c>
      <c r="BM375" s="161" t="s">
        <v>449</v>
      </c>
    </row>
    <row r="376" spans="1:65" s="13" customFormat="1" ht="22.5">
      <c r="B376" s="163"/>
      <c r="D376" s="164" t="s">
        <v>282</v>
      </c>
      <c r="E376" s="165" t="s">
        <v>1</v>
      </c>
      <c r="F376" s="166" t="s">
        <v>349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282</v>
      </c>
      <c r="AU376" s="165" t="s">
        <v>88</v>
      </c>
      <c r="AV376" s="13" t="s">
        <v>86</v>
      </c>
      <c r="AW376" s="13" t="s">
        <v>33</v>
      </c>
      <c r="AX376" s="13" t="s">
        <v>79</v>
      </c>
      <c r="AY376" s="165" t="s">
        <v>252</v>
      </c>
    </row>
    <row r="377" spans="1:65" s="13" customFormat="1" ht="22.5">
      <c r="B377" s="163"/>
      <c r="D377" s="164" t="s">
        <v>282</v>
      </c>
      <c r="E377" s="165" t="s">
        <v>1</v>
      </c>
      <c r="F377" s="166" t="s">
        <v>350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282</v>
      </c>
      <c r="AU377" s="165" t="s">
        <v>88</v>
      </c>
      <c r="AV377" s="13" t="s">
        <v>86</v>
      </c>
      <c r="AW377" s="13" t="s">
        <v>33</v>
      </c>
      <c r="AX377" s="13" t="s">
        <v>79</v>
      </c>
      <c r="AY377" s="165" t="s">
        <v>252</v>
      </c>
    </row>
    <row r="378" spans="1:65" s="13" customFormat="1">
      <c r="B378" s="163"/>
      <c r="D378" s="164" t="s">
        <v>282</v>
      </c>
      <c r="E378" s="165" t="s">
        <v>1</v>
      </c>
      <c r="F378" s="166" t="s">
        <v>351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282</v>
      </c>
      <c r="AU378" s="165" t="s">
        <v>88</v>
      </c>
      <c r="AV378" s="13" t="s">
        <v>86</v>
      </c>
      <c r="AW378" s="13" t="s">
        <v>33</v>
      </c>
      <c r="AX378" s="13" t="s">
        <v>79</v>
      </c>
      <c r="AY378" s="165" t="s">
        <v>252</v>
      </c>
    </row>
    <row r="379" spans="1:65" s="14" customFormat="1">
      <c r="B379" s="171"/>
      <c r="D379" s="164" t="s">
        <v>282</v>
      </c>
      <c r="E379" s="172" t="s">
        <v>1</v>
      </c>
      <c r="F379" s="173" t="s">
        <v>370</v>
      </c>
      <c r="H379" s="174">
        <v>1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282</v>
      </c>
      <c r="AU379" s="172" t="s">
        <v>88</v>
      </c>
      <c r="AV379" s="14" t="s">
        <v>88</v>
      </c>
      <c r="AW379" s="14" t="s">
        <v>33</v>
      </c>
      <c r="AX379" s="14" t="s">
        <v>79</v>
      </c>
      <c r="AY379" s="172" t="s">
        <v>252</v>
      </c>
    </row>
    <row r="380" spans="1:65" s="15" customFormat="1">
      <c r="B380" s="179"/>
      <c r="D380" s="164" t="s">
        <v>282</v>
      </c>
      <c r="E380" s="180" t="s">
        <v>1</v>
      </c>
      <c r="F380" s="181" t="s">
        <v>286</v>
      </c>
      <c r="H380" s="182">
        <v>1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282</v>
      </c>
      <c r="AU380" s="180" t="s">
        <v>88</v>
      </c>
      <c r="AV380" s="15" t="s">
        <v>258</v>
      </c>
      <c r="AW380" s="15" t="s">
        <v>33</v>
      </c>
      <c r="AX380" s="15" t="s">
        <v>86</v>
      </c>
      <c r="AY380" s="180" t="s">
        <v>252</v>
      </c>
    </row>
    <row r="381" spans="1:65" s="2" customFormat="1" ht="24.2" customHeight="1">
      <c r="A381" s="31"/>
      <c r="B381" s="148"/>
      <c r="C381" s="149" t="s">
        <v>450</v>
      </c>
      <c r="D381" s="149" t="s">
        <v>254</v>
      </c>
      <c r="E381" s="150" t="s">
        <v>451</v>
      </c>
      <c r="F381" s="151" t="s">
        <v>452</v>
      </c>
      <c r="G381" s="152" t="s">
        <v>347</v>
      </c>
      <c r="H381" s="153">
        <v>1</v>
      </c>
      <c r="I381" s="154"/>
      <c r="J381" s="155">
        <f>ROUND(I381*H381,2)</f>
        <v>0</v>
      </c>
      <c r="K381" s="156"/>
      <c r="L381" s="32"/>
      <c r="M381" s="157" t="s">
        <v>1</v>
      </c>
      <c r="N381" s="158" t="s">
        <v>44</v>
      </c>
      <c r="O381" s="57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61" t="s">
        <v>258</v>
      </c>
      <c r="AT381" s="161" t="s">
        <v>254</v>
      </c>
      <c r="AU381" s="161" t="s">
        <v>88</v>
      </c>
      <c r="AY381" s="17" t="s">
        <v>252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7" t="s">
        <v>86</v>
      </c>
      <c r="BK381" s="162">
        <f>ROUND(I381*H381,2)</f>
        <v>0</v>
      </c>
      <c r="BL381" s="17" t="s">
        <v>258</v>
      </c>
      <c r="BM381" s="161" t="s">
        <v>453</v>
      </c>
    </row>
    <row r="382" spans="1:65" s="13" customFormat="1" ht="22.5">
      <c r="B382" s="163"/>
      <c r="D382" s="164" t="s">
        <v>282</v>
      </c>
      <c r="E382" s="165" t="s">
        <v>1</v>
      </c>
      <c r="F382" s="166" t="s">
        <v>349</v>
      </c>
      <c r="H382" s="165" t="s">
        <v>1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5" t="s">
        <v>282</v>
      </c>
      <c r="AU382" s="165" t="s">
        <v>88</v>
      </c>
      <c r="AV382" s="13" t="s">
        <v>86</v>
      </c>
      <c r="AW382" s="13" t="s">
        <v>33</v>
      </c>
      <c r="AX382" s="13" t="s">
        <v>79</v>
      </c>
      <c r="AY382" s="165" t="s">
        <v>252</v>
      </c>
    </row>
    <row r="383" spans="1:65" s="13" customFormat="1" ht="22.5">
      <c r="B383" s="163"/>
      <c r="D383" s="164" t="s">
        <v>282</v>
      </c>
      <c r="E383" s="165" t="s">
        <v>1</v>
      </c>
      <c r="F383" s="166" t="s">
        <v>350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282</v>
      </c>
      <c r="AU383" s="165" t="s">
        <v>88</v>
      </c>
      <c r="AV383" s="13" t="s">
        <v>86</v>
      </c>
      <c r="AW383" s="13" t="s">
        <v>33</v>
      </c>
      <c r="AX383" s="13" t="s">
        <v>79</v>
      </c>
      <c r="AY383" s="165" t="s">
        <v>252</v>
      </c>
    </row>
    <row r="384" spans="1:65" s="13" customFormat="1">
      <c r="B384" s="163"/>
      <c r="D384" s="164" t="s">
        <v>282</v>
      </c>
      <c r="E384" s="165" t="s">
        <v>1</v>
      </c>
      <c r="F384" s="166" t="s">
        <v>351</v>
      </c>
      <c r="H384" s="165" t="s">
        <v>1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5" t="s">
        <v>282</v>
      </c>
      <c r="AU384" s="165" t="s">
        <v>88</v>
      </c>
      <c r="AV384" s="13" t="s">
        <v>86</v>
      </c>
      <c r="AW384" s="13" t="s">
        <v>33</v>
      </c>
      <c r="AX384" s="13" t="s">
        <v>79</v>
      </c>
      <c r="AY384" s="165" t="s">
        <v>252</v>
      </c>
    </row>
    <row r="385" spans="1:65" s="14" customFormat="1">
      <c r="B385" s="171"/>
      <c r="D385" s="164" t="s">
        <v>282</v>
      </c>
      <c r="E385" s="172" t="s">
        <v>1</v>
      </c>
      <c r="F385" s="173" t="s">
        <v>353</v>
      </c>
      <c r="H385" s="174">
        <v>1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282</v>
      </c>
      <c r="AU385" s="172" t="s">
        <v>88</v>
      </c>
      <c r="AV385" s="14" t="s">
        <v>88</v>
      </c>
      <c r="AW385" s="14" t="s">
        <v>33</v>
      </c>
      <c r="AX385" s="14" t="s">
        <v>79</v>
      </c>
      <c r="AY385" s="172" t="s">
        <v>252</v>
      </c>
    </row>
    <row r="386" spans="1:65" s="15" customFormat="1">
      <c r="B386" s="179"/>
      <c r="D386" s="164" t="s">
        <v>282</v>
      </c>
      <c r="E386" s="180" t="s">
        <v>1</v>
      </c>
      <c r="F386" s="181" t="s">
        <v>286</v>
      </c>
      <c r="H386" s="182">
        <v>1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282</v>
      </c>
      <c r="AU386" s="180" t="s">
        <v>88</v>
      </c>
      <c r="AV386" s="15" t="s">
        <v>258</v>
      </c>
      <c r="AW386" s="15" t="s">
        <v>33</v>
      </c>
      <c r="AX386" s="15" t="s">
        <v>86</v>
      </c>
      <c r="AY386" s="180" t="s">
        <v>252</v>
      </c>
    </row>
    <row r="387" spans="1:65" s="2" customFormat="1" ht="24.2" customHeight="1">
      <c r="A387" s="31"/>
      <c r="B387" s="148"/>
      <c r="C387" s="149" t="s">
        <v>369</v>
      </c>
      <c r="D387" s="149" t="s">
        <v>254</v>
      </c>
      <c r="E387" s="150" t="s">
        <v>454</v>
      </c>
      <c r="F387" s="151" t="s">
        <v>455</v>
      </c>
      <c r="G387" s="152" t="s">
        <v>347</v>
      </c>
      <c r="H387" s="153">
        <v>1</v>
      </c>
      <c r="I387" s="154"/>
      <c r="J387" s="155">
        <f>ROUND(I387*H387,2)</f>
        <v>0</v>
      </c>
      <c r="K387" s="156"/>
      <c r="L387" s="32"/>
      <c r="M387" s="157" t="s">
        <v>1</v>
      </c>
      <c r="N387" s="158" t="s">
        <v>44</v>
      </c>
      <c r="O387" s="57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61" t="s">
        <v>258</v>
      </c>
      <c r="AT387" s="161" t="s">
        <v>254</v>
      </c>
      <c r="AU387" s="161" t="s">
        <v>88</v>
      </c>
      <c r="AY387" s="17" t="s">
        <v>252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7" t="s">
        <v>86</v>
      </c>
      <c r="BK387" s="162">
        <f>ROUND(I387*H387,2)</f>
        <v>0</v>
      </c>
      <c r="BL387" s="17" t="s">
        <v>258</v>
      </c>
      <c r="BM387" s="161" t="s">
        <v>456</v>
      </c>
    </row>
    <row r="388" spans="1:65" s="13" customFormat="1" ht="22.5">
      <c r="B388" s="163"/>
      <c r="D388" s="164" t="s">
        <v>282</v>
      </c>
      <c r="E388" s="165" t="s">
        <v>1</v>
      </c>
      <c r="F388" s="166" t="s">
        <v>349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282</v>
      </c>
      <c r="AU388" s="165" t="s">
        <v>88</v>
      </c>
      <c r="AV388" s="13" t="s">
        <v>86</v>
      </c>
      <c r="AW388" s="13" t="s">
        <v>33</v>
      </c>
      <c r="AX388" s="13" t="s">
        <v>79</v>
      </c>
      <c r="AY388" s="165" t="s">
        <v>252</v>
      </c>
    </row>
    <row r="389" spans="1:65" s="13" customFormat="1" ht="22.5">
      <c r="B389" s="163"/>
      <c r="D389" s="164" t="s">
        <v>282</v>
      </c>
      <c r="E389" s="165" t="s">
        <v>1</v>
      </c>
      <c r="F389" s="166" t="s">
        <v>350</v>
      </c>
      <c r="H389" s="165" t="s">
        <v>1</v>
      </c>
      <c r="I389" s="167"/>
      <c r="L389" s="163"/>
      <c r="M389" s="168"/>
      <c r="N389" s="169"/>
      <c r="O389" s="169"/>
      <c r="P389" s="169"/>
      <c r="Q389" s="169"/>
      <c r="R389" s="169"/>
      <c r="S389" s="169"/>
      <c r="T389" s="170"/>
      <c r="AT389" s="165" t="s">
        <v>282</v>
      </c>
      <c r="AU389" s="165" t="s">
        <v>88</v>
      </c>
      <c r="AV389" s="13" t="s">
        <v>86</v>
      </c>
      <c r="AW389" s="13" t="s">
        <v>33</v>
      </c>
      <c r="AX389" s="13" t="s">
        <v>79</v>
      </c>
      <c r="AY389" s="165" t="s">
        <v>252</v>
      </c>
    </row>
    <row r="390" spans="1:65" s="13" customFormat="1">
      <c r="B390" s="163"/>
      <c r="D390" s="164" t="s">
        <v>282</v>
      </c>
      <c r="E390" s="165" t="s">
        <v>1</v>
      </c>
      <c r="F390" s="166" t="s">
        <v>351</v>
      </c>
      <c r="H390" s="165" t="s">
        <v>1</v>
      </c>
      <c r="I390" s="167"/>
      <c r="L390" s="163"/>
      <c r="M390" s="168"/>
      <c r="N390" s="169"/>
      <c r="O390" s="169"/>
      <c r="P390" s="169"/>
      <c r="Q390" s="169"/>
      <c r="R390" s="169"/>
      <c r="S390" s="169"/>
      <c r="T390" s="170"/>
      <c r="AT390" s="165" t="s">
        <v>282</v>
      </c>
      <c r="AU390" s="165" t="s">
        <v>88</v>
      </c>
      <c r="AV390" s="13" t="s">
        <v>86</v>
      </c>
      <c r="AW390" s="13" t="s">
        <v>33</v>
      </c>
      <c r="AX390" s="13" t="s">
        <v>79</v>
      </c>
      <c r="AY390" s="165" t="s">
        <v>252</v>
      </c>
    </row>
    <row r="391" spans="1:65" s="14" customFormat="1">
      <c r="B391" s="171"/>
      <c r="D391" s="164" t="s">
        <v>282</v>
      </c>
      <c r="E391" s="172" t="s">
        <v>1</v>
      </c>
      <c r="F391" s="173" t="s">
        <v>385</v>
      </c>
      <c r="H391" s="174">
        <v>1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282</v>
      </c>
      <c r="AU391" s="172" t="s">
        <v>88</v>
      </c>
      <c r="AV391" s="14" t="s">
        <v>88</v>
      </c>
      <c r="AW391" s="14" t="s">
        <v>33</v>
      </c>
      <c r="AX391" s="14" t="s">
        <v>79</v>
      </c>
      <c r="AY391" s="172" t="s">
        <v>252</v>
      </c>
    </row>
    <row r="392" spans="1:65" s="15" customFormat="1">
      <c r="B392" s="179"/>
      <c r="D392" s="164" t="s">
        <v>282</v>
      </c>
      <c r="E392" s="180" t="s">
        <v>1</v>
      </c>
      <c r="F392" s="181" t="s">
        <v>286</v>
      </c>
      <c r="H392" s="182">
        <v>1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282</v>
      </c>
      <c r="AU392" s="180" t="s">
        <v>88</v>
      </c>
      <c r="AV392" s="15" t="s">
        <v>258</v>
      </c>
      <c r="AW392" s="15" t="s">
        <v>33</v>
      </c>
      <c r="AX392" s="15" t="s">
        <v>86</v>
      </c>
      <c r="AY392" s="180" t="s">
        <v>252</v>
      </c>
    </row>
    <row r="393" spans="1:65" s="12" customFormat="1" ht="22.9" customHeight="1">
      <c r="B393" s="135"/>
      <c r="D393" s="136" t="s">
        <v>78</v>
      </c>
      <c r="E393" s="146" t="s">
        <v>258</v>
      </c>
      <c r="F393" s="146" t="s">
        <v>457</v>
      </c>
      <c r="I393" s="138"/>
      <c r="J393" s="147">
        <f>BK393</f>
        <v>0</v>
      </c>
      <c r="L393" s="135"/>
      <c r="M393" s="140"/>
      <c r="N393" s="141"/>
      <c r="O393" s="141"/>
      <c r="P393" s="142">
        <f>P394</f>
        <v>0</v>
      </c>
      <c r="Q393" s="141"/>
      <c r="R393" s="142">
        <f>R394</f>
        <v>0</v>
      </c>
      <c r="S393" s="141"/>
      <c r="T393" s="143">
        <f>T394</f>
        <v>0</v>
      </c>
      <c r="AR393" s="136" t="s">
        <v>86</v>
      </c>
      <c r="AT393" s="144" t="s">
        <v>78</v>
      </c>
      <c r="AU393" s="144" t="s">
        <v>86</v>
      </c>
      <c r="AY393" s="136" t="s">
        <v>252</v>
      </c>
      <c r="BK393" s="145">
        <f>BK394</f>
        <v>0</v>
      </c>
    </row>
    <row r="394" spans="1:65" s="2" customFormat="1" ht="16.5" customHeight="1">
      <c r="A394" s="31"/>
      <c r="B394" s="148"/>
      <c r="C394" s="149" t="s">
        <v>458</v>
      </c>
      <c r="D394" s="149" t="s">
        <v>254</v>
      </c>
      <c r="E394" s="150" t="s">
        <v>459</v>
      </c>
      <c r="F394" s="151" t="s">
        <v>460</v>
      </c>
      <c r="G394" s="152" t="s">
        <v>280</v>
      </c>
      <c r="H394" s="153">
        <v>35.768999999999998</v>
      </c>
      <c r="I394" s="154"/>
      <c r="J394" s="155">
        <f>ROUND(I394*H394,2)</f>
        <v>0</v>
      </c>
      <c r="K394" s="156"/>
      <c r="L394" s="32"/>
      <c r="M394" s="157" t="s">
        <v>1</v>
      </c>
      <c r="N394" s="158" t="s">
        <v>44</v>
      </c>
      <c r="O394" s="57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61" t="s">
        <v>258</v>
      </c>
      <c r="AT394" s="161" t="s">
        <v>254</v>
      </c>
      <c r="AU394" s="161" t="s">
        <v>88</v>
      </c>
      <c r="AY394" s="17" t="s">
        <v>252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7" t="s">
        <v>86</v>
      </c>
      <c r="BK394" s="162">
        <f>ROUND(I394*H394,2)</f>
        <v>0</v>
      </c>
      <c r="BL394" s="17" t="s">
        <v>258</v>
      </c>
      <c r="BM394" s="161" t="s">
        <v>461</v>
      </c>
    </row>
    <row r="395" spans="1:65" s="12" customFormat="1" ht="22.9" customHeight="1">
      <c r="B395" s="135"/>
      <c r="D395" s="136" t="s">
        <v>78</v>
      </c>
      <c r="E395" s="146" t="s">
        <v>266</v>
      </c>
      <c r="F395" s="146" t="s">
        <v>462</v>
      </c>
      <c r="I395" s="138"/>
      <c r="J395" s="147">
        <f>BK395</f>
        <v>0</v>
      </c>
      <c r="L395" s="135"/>
      <c r="M395" s="140"/>
      <c r="N395" s="141"/>
      <c r="O395" s="141"/>
      <c r="P395" s="142">
        <f>SUM(P396:P397)</f>
        <v>0</v>
      </c>
      <c r="Q395" s="141"/>
      <c r="R395" s="142">
        <f>SUM(R396:R397)</f>
        <v>0</v>
      </c>
      <c r="S395" s="141"/>
      <c r="T395" s="143">
        <f>SUM(T396:T397)</f>
        <v>0</v>
      </c>
      <c r="AR395" s="136" t="s">
        <v>86</v>
      </c>
      <c r="AT395" s="144" t="s">
        <v>78</v>
      </c>
      <c r="AU395" s="144" t="s">
        <v>86</v>
      </c>
      <c r="AY395" s="136" t="s">
        <v>252</v>
      </c>
      <c r="BK395" s="145">
        <f>SUM(BK396:BK397)</f>
        <v>0</v>
      </c>
    </row>
    <row r="396" spans="1:65" s="2" customFormat="1" ht="24.2" customHeight="1">
      <c r="A396" s="31"/>
      <c r="B396" s="148"/>
      <c r="C396" s="149" t="s">
        <v>373</v>
      </c>
      <c r="D396" s="149" t="s">
        <v>254</v>
      </c>
      <c r="E396" s="150" t="s">
        <v>463</v>
      </c>
      <c r="F396" s="151" t="s">
        <v>464</v>
      </c>
      <c r="G396" s="152" t="s">
        <v>465</v>
      </c>
      <c r="H396" s="153">
        <v>293.7</v>
      </c>
      <c r="I396" s="154"/>
      <c r="J396" s="155">
        <f>ROUND(I396*H396,2)</f>
        <v>0</v>
      </c>
      <c r="K396" s="156"/>
      <c r="L396" s="32"/>
      <c r="M396" s="157" t="s">
        <v>1</v>
      </c>
      <c r="N396" s="158" t="s">
        <v>44</v>
      </c>
      <c r="O396" s="57"/>
      <c r="P396" s="159">
        <f>O396*H396</f>
        <v>0</v>
      </c>
      <c r="Q396" s="159">
        <v>0</v>
      </c>
      <c r="R396" s="159">
        <f>Q396*H396</f>
        <v>0</v>
      </c>
      <c r="S396" s="159">
        <v>0</v>
      </c>
      <c r="T396" s="160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61" t="s">
        <v>258</v>
      </c>
      <c r="AT396" s="161" t="s">
        <v>254</v>
      </c>
      <c r="AU396" s="161" t="s">
        <v>88</v>
      </c>
      <c r="AY396" s="17" t="s">
        <v>252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7" t="s">
        <v>86</v>
      </c>
      <c r="BK396" s="162">
        <f>ROUND(I396*H396,2)</f>
        <v>0</v>
      </c>
      <c r="BL396" s="17" t="s">
        <v>258</v>
      </c>
      <c r="BM396" s="161" t="s">
        <v>466</v>
      </c>
    </row>
    <row r="397" spans="1:65" s="2" customFormat="1" ht="24.2" customHeight="1">
      <c r="A397" s="31"/>
      <c r="B397" s="148"/>
      <c r="C397" s="149" t="s">
        <v>467</v>
      </c>
      <c r="D397" s="149" t="s">
        <v>254</v>
      </c>
      <c r="E397" s="150" t="s">
        <v>468</v>
      </c>
      <c r="F397" s="151" t="s">
        <v>469</v>
      </c>
      <c r="G397" s="152" t="s">
        <v>465</v>
      </c>
      <c r="H397" s="153">
        <v>293.7</v>
      </c>
      <c r="I397" s="154"/>
      <c r="J397" s="155">
        <f>ROUND(I397*H397,2)</f>
        <v>0</v>
      </c>
      <c r="K397" s="156"/>
      <c r="L397" s="32"/>
      <c r="M397" s="157" t="s">
        <v>1</v>
      </c>
      <c r="N397" s="158" t="s">
        <v>44</v>
      </c>
      <c r="O397" s="57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61" t="s">
        <v>258</v>
      </c>
      <c r="AT397" s="161" t="s">
        <v>254</v>
      </c>
      <c r="AU397" s="161" t="s">
        <v>88</v>
      </c>
      <c r="AY397" s="17" t="s">
        <v>252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7" t="s">
        <v>86</v>
      </c>
      <c r="BK397" s="162">
        <f>ROUND(I397*H397,2)</f>
        <v>0</v>
      </c>
      <c r="BL397" s="17" t="s">
        <v>258</v>
      </c>
      <c r="BM397" s="161" t="s">
        <v>470</v>
      </c>
    </row>
    <row r="398" spans="1:65" s="12" customFormat="1" ht="22.9" customHeight="1">
      <c r="B398" s="135"/>
      <c r="D398" s="136" t="s">
        <v>78</v>
      </c>
      <c r="E398" s="146" t="s">
        <v>291</v>
      </c>
      <c r="F398" s="146" t="s">
        <v>471</v>
      </c>
      <c r="I398" s="138"/>
      <c r="J398" s="147">
        <f>BK398</f>
        <v>0</v>
      </c>
      <c r="L398" s="135"/>
      <c r="M398" s="140"/>
      <c r="N398" s="141"/>
      <c r="O398" s="141"/>
      <c r="P398" s="142">
        <f>SUM(P399:P1157)</f>
        <v>0</v>
      </c>
      <c r="Q398" s="141"/>
      <c r="R398" s="142">
        <f>SUM(R399:R1157)</f>
        <v>0</v>
      </c>
      <c r="S398" s="141"/>
      <c r="T398" s="143">
        <f>SUM(T399:T1157)</f>
        <v>0</v>
      </c>
      <c r="AR398" s="136" t="s">
        <v>86</v>
      </c>
      <c r="AT398" s="144" t="s">
        <v>78</v>
      </c>
      <c r="AU398" s="144" t="s">
        <v>86</v>
      </c>
      <c r="AY398" s="136" t="s">
        <v>252</v>
      </c>
      <c r="BK398" s="145">
        <f>SUM(BK399:BK1157)</f>
        <v>0</v>
      </c>
    </row>
    <row r="399" spans="1:65" s="2" customFormat="1" ht="33" customHeight="1">
      <c r="A399" s="31"/>
      <c r="B399" s="148"/>
      <c r="C399" s="149" t="s">
        <v>378</v>
      </c>
      <c r="D399" s="149" t="s">
        <v>254</v>
      </c>
      <c r="E399" s="150" t="s">
        <v>472</v>
      </c>
      <c r="F399" s="151" t="s">
        <v>473</v>
      </c>
      <c r="G399" s="152" t="s">
        <v>465</v>
      </c>
      <c r="H399" s="153">
        <v>5128.549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258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258</v>
      </c>
      <c r="BM399" s="161" t="s">
        <v>474</v>
      </c>
    </row>
    <row r="400" spans="1:65" s="13" customFormat="1" ht="22.5">
      <c r="B400" s="163"/>
      <c r="D400" s="164" t="s">
        <v>282</v>
      </c>
      <c r="E400" s="165" t="s">
        <v>1</v>
      </c>
      <c r="F400" s="166" t="s">
        <v>475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282</v>
      </c>
      <c r="AU400" s="165" t="s">
        <v>88</v>
      </c>
      <c r="AV400" s="13" t="s">
        <v>86</v>
      </c>
      <c r="AW400" s="13" t="s">
        <v>33</v>
      </c>
      <c r="AX400" s="13" t="s">
        <v>79</v>
      </c>
      <c r="AY400" s="165" t="s">
        <v>252</v>
      </c>
    </row>
    <row r="401" spans="1:65" s="14" customFormat="1" ht="33.75">
      <c r="B401" s="171"/>
      <c r="D401" s="164" t="s">
        <v>282</v>
      </c>
      <c r="E401" s="172" t="s">
        <v>1</v>
      </c>
      <c r="F401" s="173" t="s">
        <v>476</v>
      </c>
      <c r="H401" s="174">
        <v>2889.241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282</v>
      </c>
      <c r="AU401" s="172" t="s">
        <v>88</v>
      </c>
      <c r="AV401" s="14" t="s">
        <v>88</v>
      </c>
      <c r="AW401" s="14" t="s">
        <v>33</v>
      </c>
      <c r="AX401" s="14" t="s">
        <v>79</v>
      </c>
      <c r="AY401" s="172" t="s">
        <v>252</v>
      </c>
    </row>
    <row r="402" spans="1:65" s="14" customFormat="1" ht="22.5">
      <c r="B402" s="171"/>
      <c r="D402" s="164" t="s">
        <v>282</v>
      </c>
      <c r="E402" s="172" t="s">
        <v>1</v>
      </c>
      <c r="F402" s="173" t="s">
        <v>477</v>
      </c>
      <c r="H402" s="174">
        <v>1467.9369999999999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282</v>
      </c>
      <c r="AU402" s="172" t="s">
        <v>88</v>
      </c>
      <c r="AV402" s="14" t="s">
        <v>88</v>
      </c>
      <c r="AW402" s="14" t="s">
        <v>33</v>
      </c>
      <c r="AX402" s="14" t="s">
        <v>79</v>
      </c>
      <c r="AY402" s="172" t="s">
        <v>252</v>
      </c>
    </row>
    <row r="403" spans="1:65" s="14" customFormat="1">
      <c r="B403" s="171"/>
      <c r="D403" s="164" t="s">
        <v>282</v>
      </c>
      <c r="E403" s="172" t="s">
        <v>1</v>
      </c>
      <c r="F403" s="173" t="s">
        <v>478</v>
      </c>
      <c r="H403" s="174">
        <v>771.37099999999998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282</v>
      </c>
      <c r="AU403" s="172" t="s">
        <v>88</v>
      </c>
      <c r="AV403" s="14" t="s">
        <v>88</v>
      </c>
      <c r="AW403" s="14" t="s">
        <v>33</v>
      </c>
      <c r="AX403" s="14" t="s">
        <v>79</v>
      </c>
      <c r="AY403" s="172" t="s">
        <v>252</v>
      </c>
    </row>
    <row r="404" spans="1:65" s="13" customFormat="1">
      <c r="B404" s="163"/>
      <c r="D404" s="164" t="s">
        <v>282</v>
      </c>
      <c r="E404" s="165" t="s">
        <v>1</v>
      </c>
      <c r="F404" s="166" t="s">
        <v>479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282</v>
      </c>
      <c r="AU404" s="165" t="s">
        <v>88</v>
      </c>
      <c r="AV404" s="13" t="s">
        <v>86</v>
      </c>
      <c r="AW404" s="13" t="s">
        <v>33</v>
      </c>
      <c r="AX404" s="13" t="s">
        <v>79</v>
      </c>
      <c r="AY404" s="165" t="s">
        <v>252</v>
      </c>
    </row>
    <row r="405" spans="1:65" s="15" customFormat="1">
      <c r="B405" s="179"/>
      <c r="D405" s="164" t="s">
        <v>282</v>
      </c>
      <c r="E405" s="180" t="s">
        <v>1</v>
      </c>
      <c r="F405" s="181" t="s">
        <v>286</v>
      </c>
      <c r="H405" s="182">
        <v>5128.549</v>
      </c>
      <c r="I405" s="183"/>
      <c r="L405" s="179"/>
      <c r="M405" s="184"/>
      <c r="N405" s="185"/>
      <c r="O405" s="185"/>
      <c r="P405" s="185"/>
      <c r="Q405" s="185"/>
      <c r="R405" s="185"/>
      <c r="S405" s="185"/>
      <c r="T405" s="186"/>
      <c r="AT405" s="180" t="s">
        <v>282</v>
      </c>
      <c r="AU405" s="180" t="s">
        <v>88</v>
      </c>
      <c r="AV405" s="15" t="s">
        <v>258</v>
      </c>
      <c r="AW405" s="15" t="s">
        <v>33</v>
      </c>
      <c r="AX405" s="15" t="s">
        <v>86</v>
      </c>
      <c r="AY405" s="180" t="s">
        <v>252</v>
      </c>
    </row>
    <row r="406" spans="1:65" s="2" customFormat="1" ht="33" customHeight="1">
      <c r="A406" s="31"/>
      <c r="B406" s="148"/>
      <c r="C406" s="149" t="s">
        <v>480</v>
      </c>
      <c r="D406" s="149" t="s">
        <v>254</v>
      </c>
      <c r="E406" s="150" t="s">
        <v>481</v>
      </c>
      <c r="F406" s="151" t="s">
        <v>482</v>
      </c>
      <c r="G406" s="152" t="s">
        <v>465</v>
      </c>
      <c r="H406" s="153">
        <v>923139</v>
      </c>
      <c r="I406" s="154"/>
      <c r="J406" s="155">
        <f>ROUND(I406*H406,2)</f>
        <v>0</v>
      </c>
      <c r="K406" s="156"/>
      <c r="L406" s="32"/>
      <c r="M406" s="157" t="s">
        <v>1</v>
      </c>
      <c r="N406" s="158" t="s">
        <v>44</v>
      </c>
      <c r="O406" s="57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61" t="s">
        <v>258</v>
      </c>
      <c r="AT406" s="161" t="s">
        <v>254</v>
      </c>
      <c r="AU406" s="161" t="s">
        <v>88</v>
      </c>
      <c r="AY406" s="17" t="s">
        <v>252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7" t="s">
        <v>86</v>
      </c>
      <c r="BK406" s="162">
        <f>ROUND(I406*H406,2)</f>
        <v>0</v>
      </c>
      <c r="BL406" s="17" t="s">
        <v>258</v>
      </c>
      <c r="BM406" s="161" t="s">
        <v>483</v>
      </c>
    </row>
    <row r="407" spans="1:65" s="14" customFormat="1">
      <c r="B407" s="171"/>
      <c r="D407" s="164" t="s">
        <v>282</v>
      </c>
      <c r="E407" s="172" t="s">
        <v>1</v>
      </c>
      <c r="F407" s="173" t="s">
        <v>484</v>
      </c>
      <c r="H407" s="174">
        <v>923139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282</v>
      </c>
      <c r="AU407" s="172" t="s">
        <v>88</v>
      </c>
      <c r="AV407" s="14" t="s">
        <v>88</v>
      </c>
      <c r="AW407" s="14" t="s">
        <v>33</v>
      </c>
      <c r="AX407" s="14" t="s">
        <v>79</v>
      </c>
      <c r="AY407" s="172" t="s">
        <v>252</v>
      </c>
    </row>
    <row r="408" spans="1:65" s="15" customFormat="1">
      <c r="B408" s="179"/>
      <c r="D408" s="164" t="s">
        <v>282</v>
      </c>
      <c r="E408" s="180" t="s">
        <v>1</v>
      </c>
      <c r="F408" s="181" t="s">
        <v>286</v>
      </c>
      <c r="H408" s="182">
        <v>923139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282</v>
      </c>
      <c r="AU408" s="180" t="s">
        <v>88</v>
      </c>
      <c r="AV408" s="15" t="s">
        <v>258</v>
      </c>
      <c r="AW408" s="15" t="s">
        <v>33</v>
      </c>
      <c r="AX408" s="15" t="s">
        <v>86</v>
      </c>
      <c r="AY408" s="180" t="s">
        <v>252</v>
      </c>
    </row>
    <row r="409" spans="1:65" s="2" customFormat="1" ht="33" customHeight="1">
      <c r="A409" s="31"/>
      <c r="B409" s="148"/>
      <c r="C409" s="149" t="s">
        <v>384</v>
      </c>
      <c r="D409" s="149" t="s">
        <v>254</v>
      </c>
      <c r="E409" s="150" t="s">
        <v>485</v>
      </c>
      <c r="F409" s="151" t="s">
        <v>486</v>
      </c>
      <c r="G409" s="152" t="s">
        <v>465</v>
      </c>
      <c r="H409" s="153">
        <v>5128.549</v>
      </c>
      <c r="I409" s="154"/>
      <c r="J409" s="155">
        <f>ROUND(I409*H409,2)</f>
        <v>0</v>
      </c>
      <c r="K409" s="156"/>
      <c r="L409" s="32"/>
      <c r="M409" s="157" t="s">
        <v>1</v>
      </c>
      <c r="N409" s="158" t="s">
        <v>44</v>
      </c>
      <c r="O409" s="57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61" t="s">
        <v>258</v>
      </c>
      <c r="AT409" s="161" t="s">
        <v>254</v>
      </c>
      <c r="AU409" s="161" t="s">
        <v>88</v>
      </c>
      <c r="AY409" s="17" t="s">
        <v>252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7" t="s">
        <v>86</v>
      </c>
      <c r="BK409" s="162">
        <f>ROUND(I409*H409,2)</f>
        <v>0</v>
      </c>
      <c r="BL409" s="17" t="s">
        <v>258</v>
      </c>
      <c r="BM409" s="161" t="s">
        <v>487</v>
      </c>
    </row>
    <row r="410" spans="1:65" s="2" customFormat="1" ht="16.5" customHeight="1">
      <c r="A410" s="31"/>
      <c r="B410" s="148"/>
      <c r="C410" s="149" t="s">
        <v>488</v>
      </c>
      <c r="D410" s="149" t="s">
        <v>254</v>
      </c>
      <c r="E410" s="150" t="s">
        <v>489</v>
      </c>
      <c r="F410" s="151" t="s">
        <v>490</v>
      </c>
      <c r="G410" s="152" t="s">
        <v>465</v>
      </c>
      <c r="H410" s="153">
        <v>5128.549</v>
      </c>
      <c r="I410" s="154"/>
      <c r="J410" s="155">
        <f>ROUND(I410*H410,2)</f>
        <v>0</v>
      </c>
      <c r="K410" s="156"/>
      <c r="L410" s="32"/>
      <c r="M410" s="157" t="s">
        <v>1</v>
      </c>
      <c r="N410" s="158" t="s">
        <v>44</v>
      </c>
      <c r="O410" s="57"/>
      <c r="P410" s="159">
        <f>O410*H410</f>
        <v>0</v>
      </c>
      <c r="Q410" s="159">
        <v>0</v>
      </c>
      <c r="R410" s="159">
        <f>Q410*H410</f>
        <v>0</v>
      </c>
      <c r="S410" s="159">
        <v>0</v>
      </c>
      <c r="T410" s="160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61" t="s">
        <v>258</v>
      </c>
      <c r="AT410" s="161" t="s">
        <v>254</v>
      </c>
      <c r="AU410" s="161" t="s">
        <v>88</v>
      </c>
      <c r="AY410" s="17" t="s">
        <v>252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7" t="s">
        <v>86</v>
      </c>
      <c r="BK410" s="162">
        <f>ROUND(I410*H410,2)</f>
        <v>0</v>
      </c>
      <c r="BL410" s="17" t="s">
        <v>258</v>
      </c>
      <c r="BM410" s="161" t="s">
        <v>491</v>
      </c>
    </row>
    <row r="411" spans="1:65" s="2" customFormat="1" ht="21.75" customHeight="1">
      <c r="A411" s="31"/>
      <c r="B411" s="148"/>
      <c r="C411" s="149" t="s">
        <v>389</v>
      </c>
      <c r="D411" s="149" t="s">
        <v>254</v>
      </c>
      <c r="E411" s="150" t="s">
        <v>492</v>
      </c>
      <c r="F411" s="151" t="s">
        <v>493</v>
      </c>
      <c r="G411" s="152" t="s">
        <v>465</v>
      </c>
      <c r="H411" s="153">
        <v>923139</v>
      </c>
      <c r="I411" s="154"/>
      <c r="J411" s="155">
        <f>ROUND(I411*H411,2)</f>
        <v>0</v>
      </c>
      <c r="K411" s="156"/>
      <c r="L411" s="32"/>
      <c r="M411" s="157" t="s">
        <v>1</v>
      </c>
      <c r="N411" s="158" t="s">
        <v>44</v>
      </c>
      <c r="O411" s="57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61" t="s">
        <v>258</v>
      </c>
      <c r="AT411" s="161" t="s">
        <v>254</v>
      </c>
      <c r="AU411" s="161" t="s">
        <v>88</v>
      </c>
      <c r="AY411" s="17" t="s">
        <v>252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7" t="s">
        <v>86</v>
      </c>
      <c r="BK411" s="162">
        <f>ROUND(I411*H411,2)</f>
        <v>0</v>
      </c>
      <c r="BL411" s="17" t="s">
        <v>258</v>
      </c>
      <c r="BM411" s="161" t="s">
        <v>494</v>
      </c>
    </row>
    <row r="412" spans="1:65" s="14" customFormat="1">
      <c r="B412" s="171"/>
      <c r="D412" s="164" t="s">
        <v>282</v>
      </c>
      <c r="E412" s="172" t="s">
        <v>1</v>
      </c>
      <c r="F412" s="173" t="s">
        <v>495</v>
      </c>
      <c r="H412" s="174">
        <v>923139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282</v>
      </c>
      <c r="AU412" s="172" t="s">
        <v>88</v>
      </c>
      <c r="AV412" s="14" t="s">
        <v>88</v>
      </c>
      <c r="AW412" s="14" t="s">
        <v>33</v>
      </c>
      <c r="AX412" s="14" t="s">
        <v>79</v>
      </c>
      <c r="AY412" s="172" t="s">
        <v>252</v>
      </c>
    </row>
    <row r="413" spans="1:65" s="15" customFormat="1">
      <c r="B413" s="179"/>
      <c r="D413" s="164" t="s">
        <v>282</v>
      </c>
      <c r="E413" s="180" t="s">
        <v>1</v>
      </c>
      <c r="F413" s="181" t="s">
        <v>286</v>
      </c>
      <c r="H413" s="182">
        <v>923139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282</v>
      </c>
      <c r="AU413" s="180" t="s">
        <v>88</v>
      </c>
      <c r="AV413" s="15" t="s">
        <v>258</v>
      </c>
      <c r="AW413" s="15" t="s">
        <v>33</v>
      </c>
      <c r="AX413" s="15" t="s">
        <v>86</v>
      </c>
      <c r="AY413" s="180" t="s">
        <v>252</v>
      </c>
    </row>
    <row r="414" spans="1:65" s="2" customFormat="1" ht="21.75" customHeight="1">
      <c r="A414" s="31"/>
      <c r="B414" s="148"/>
      <c r="C414" s="149" t="s">
        <v>496</v>
      </c>
      <c r="D414" s="149" t="s">
        <v>254</v>
      </c>
      <c r="E414" s="150" t="s">
        <v>497</v>
      </c>
      <c r="F414" s="151" t="s">
        <v>498</v>
      </c>
      <c r="G414" s="152" t="s">
        <v>465</v>
      </c>
      <c r="H414" s="153">
        <v>5128.549</v>
      </c>
      <c r="I414" s="154"/>
      <c r="J414" s="155">
        <f>ROUND(I414*H414,2)</f>
        <v>0</v>
      </c>
      <c r="K414" s="156"/>
      <c r="L414" s="32"/>
      <c r="M414" s="157" t="s">
        <v>1</v>
      </c>
      <c r="N414" s="158" t="s">
        <v>44</v>
      </c>
      <c r="O414" s="57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61" t="s">
        <v>258</v>
      </c>
      <c r="AT414" s="161" t="s">
        <v>254</v>
      </c>
      <c r="AU414" s="161" t="s">
        <v>88</v>
      </c>
      <c r="AY414" s="17" t="s">
        <v>252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7" t="s">
        <v>86</v>
      </c>
      <c r="BK414" s="162">
        <f>ROUND(I414*H414,2)</f>
        <v>0</v>
      </c>
      <c r="BL414" s="17" t="s">
        <v>258</v>
      </c>
      <c r="BM414" s="161" t="s">
        <v>499</v>
      </c>
    </row>
    <row r="415" spans="1:65" s="2" customFormat="1" ht="16.5" customHeight="1">
      <c r="A415" s="31"/>
      <c r="B415" s="148"/>
      <c r="C415" s="149" t="s">
        <v>392</v>
      </c>
      <c r="D415" s="149" t="s">
        <v>254</v>
      </c>
      <c r="E415" s="150" t="s">
        <v>500</v>
      </c>
      <c r="F415" s="151" t="s">
        <v>501</v>
      </c>
      <c r="G415" s="152" t="s">
        <v>265</v>
      </c>
      <c r="H415" s="153">
        <v>23.4</v>
      </c>
      <c r="I415" s="154"/>
      <c r="J415" s="155">
        <f>ROUND(I415*H415,2)</f>
        <v>0</v>
      </c>
      <c r="K415" s="156"/>
      <c r="L415" s="32"/>
      <c r="M415" s="157" t="s">
        <v>1</v>
      </c>
      <c r="N415" s="158" t="s">
        <v>44</v>
      </c>
      <c r="O415" s="57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61" t="s">
        <v>258</v>
      </c>
      <c r="AT415" s="161" t="s">
        <v>254</v>
      </c>
      <c r="AU415" s="161" t="s">
        <v>88</v>
      </c>
      <c r="AY415" s="17" t="s">
        <v>252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86</v>
      </c>
      <c r="BK415" s="162">
        <f>ROUND(I415*H415,2)</f>
        <v>0</v>
      </c>
      <c r="BL415" s="17" t="s">
        <v>258</v>
      </c>
      <c r="BM415" s="161" t="s">
        <v>502</v>
      </c>
    </row>
    <row r="416" spans="1:65" s="14" customFormat="1">
      <c r="B416" s="171"/>
      <c r="D416" s="164" t="s">
        <v>282</v>
      </c>
      <c r="E416" s="172" t="s">
        <v>1</v>
      </c>
      <c r="F416" s="173" t="s">
        <v>503</v>
      </c>
      <c r="H416" s="174">
        <v>4.2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282</v>
      </c>
      <c r="AU416" s="172" t="s">
        <v>88</v>
      </c>
      <c r="AV416" s="14" t="s">
        <v>88</v>
      </c>
      <c r="AW416" s="14" t="s">
        <v>33</v>
      </c>
      <c r="AX416" s="14" t="s">
        <v>79</v>
      </c>
      <c r="AY416" s="172" t="s">
        <v>252</v>
      </c>
    </row>
    <row r="417" spans="1:65" s="14" customFormat="1" ht="22.5">
      <c r="B417" s="171"/>
      <c r="D417" s="164" t="s">
        <v>282</v>
      </c>
      <c r="E417" s="172" t="s">
        <v>1</v>
      </c>
      <c r="F417" s="173" t="s">
        <v>504</v>
      </c>
      <c r="H417" s="174">
        <v>19.2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282</v>
      </c>
      <c r="AU417" s="172" t="s">
        <v>88</v>
      </c>
      <c r="AV417" s="14" t="s">
        <v>88</v>
      </c>
      <c r="AW417" s="14" t="s">
        <v>33</v>
      </c>
      <c r="AX417" s="14" t="s">
        <v>79</v>
      </c>
      <c r="AY417" s="172" t="s">
        <v>252</v>
      </c>
    </row>
    <row r="418" spans="1:65" s="13" customFormat="1">
      <c r="B418" s="163"/>
      <c r="D418" s="164" t="s">
        <v>282</v>
      </c>
      <c r="E418" s="165" t="s">
        <v>1</v>
      </c>
      <c r="F418" s="166" t="s">
        <v>505</v>
      </c>
      <c r="H418" s="165" t="s">
        <v>1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282</v>
      </c>
      <c r="AU418" s="165" t="s">
        <v>88</v>
      </c>
      <c r="AV418" s="13" t="s">
        <v>86</v>
      </c>
      <c r="AW418" s="13" t="s">
        <v>33</v>
      </c>
      <c r="AX418" s="13" t="s">
        <v>79</v>
      </c>
      <c r="AY418" s="165" t="s">
        <v>252</v>
      </c>
    </row>
    <row r="419" spans="1:65" s="15" customFormat="1">
      <c r="B419" s="179"/>
      <c r="D419" s="164" t="s">
        <v>282</v>
      </c>
      <c r="E419" s="180" t="s">
        <v>1</v>
      </c>
      <c r="F419" s="181" t="s">
        <v>286</v>
      </c>
      <c r="H419" s="182">
        <v>23.4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282</v>
      </c>
      <c r="AU419" s="180" t="s">
        <v>88</v>
      </c>
      <c r="AV419" s="15" t="s">
        <v>258</v>
      </c>
      <c r="AW419" s="15" t="s">
        <v>33</v>
      </c>
      <c r="AX419" s="15" t="s">
        <v>86</v>
      </c>
      <c r="AY419" s="180" t="s">
        <v>252</v>
      </c>
    </row>
    <row r="420" spans="1:65" s="2" customFormat="1" ht="24.2" customHeight="1">
      <c r="A420" s="31"/>
      <c r="B420" s="148"/>
      <c r="C420" s="149" t="s">
        <v>506</v>
      </c>
      <c r="D420" s="149" t="s">
        <v>254</v>
      </c>
      <c r="E420" s="150" t="s">
        <v>507</v>
      </c>
      <c r="F420" s="151" t="s">
        <v>508</v>
      </c>
      <c r="G420" s="152" t="s">
        <v>265</v>
      </c>
      <c r="H420" s="153">
        <v>4212</v>
      </c>
      <c r="I420" s="154"/>
      <c r="J420" s="155">
        <f>ROUND(I420*H420,2)</f>
        <v>0</v>
      </c>
      <c r="K420" s="156"/>
      <c r="L420" s="32"/>
      <c r="M420" s="157" t="s">
        <v>1</v>
      </c>
      <c r="N420" s="158" t="s">
        <v>44</v>
      </c>
      <c r="O420" s="57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61" t="s">
        <v>258</v>
      </c>
      <c r="AT420" s="161" t="s">
        <v>254</v>
      </c>
      <c r="AU420" s="161" t="s">
        <v>88</v>
      </c>
      <c r="AY420" s="17" t="s">
        <v>252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7" t="s">
        <v>86</v>
      </c>
      <c r="BK420" s="162">
        <f>ROUND(I420*H420,2)</f>
        <v>0</v>
      </c>
      <c r="BL420" s="17" t="s">
        <v>258</v>
      </c>
      <c r="BM420" s="161" t="s">
        <v>509</v>
      </c>
    </row>
    <row r="421" spans="1:65" s="14" customFormat="1">
      <c r="B421" s="171"/>
      <c r="D421" s="164" t="s">
        <v>282</v>
      </c>
      <c r="E421" s="172" t="s">
        <v>1</v>
      </c>
      <c r="F421" s="173" t="s">
        <v>510</v>
      </c>
      <c r="H421" s="174">
        <v>4212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282</v>
      </c>
      <c r="AU421" s="172" t="s">
        <v>88</v>
      </c>
      <c r="AV421" s="14" t="s">
        <v>88</v>
      </c>
      <c r="AW421" s="14" t="s">
        <v>33</v>
      </c>
      <c r="AX421" s="14" t="s">
        <v>79</v>
      </c>
      <c r="AY421" s="172" t="s">
        <v>252</v>
      </c>
    </row>
    <row r="422" spans="1:65" s="15" customFormat="1">
      <c r="B422" s="179"/>
      <c r="D422" s="164" t="s">
        <v>282</v>
      </c>
      <c r="E422" s="180" t="s">
        <v>1</v>
      </c>
      <c r="F422" s="181" t="s">
        <v>286</v>
      </c>
      <c r="H422" s="182">
        <v>4212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282</v>
      </c>
      <c r="AU422" s="180" t="s">
        <v>88</v>
      </c>
      <c r="AV422" s="15" t="s">
        <v>258</v>
      </c>
      <c r="AW422" s="15" t="s">
        <v>33</v>
      </c>
      <c r="AX422" s="15" t="s">
        <v>86</v>
      </c>
      <c r="AY422" s="180" t="s">
        <v>252</v>
      </c>
    </row>
    <row r="423" spans="1:65" s="2" customFormat="1" ht="16.5" customHeight="1">
      <c r="A423" s="31"/>
      <c r="B423" s="148"/>
      <c r="C423" s="149" t="s">
        <v>396</v>
      </c>
      <c r="D423" s="149" t="s">
        <v>254</v>
      </c>
      <c r="E423" s="150" t="s">
        <v>511</v>
      </c>
      <c r="F423" s="151" t="s">
        <v>512</v>
      </c>
      <c r="G423" s="152" t="s">
        <v>265</v>
      </c>
      <c r="H423" s="153">
        <v>23.4</v>
      </c>
      <c r="I423" s="154"/>
      <c r="J423" s="155">
        <f>ROUND(I423*H423,2)</f>
        <v>0</v>
      </c>
      <c r="K423" s="156"/>
      <c r="L423" s="32"/>
      <c r="M423" s="157" t="s">
        <v>1</v>
      </c>
      <c r="N423" s="158" t="s">
        <v>44</v>
      </c>
      <c r="O423" s="57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258</v>
      </c>
      <c r="AT423" s="161" t="s">
        <v>254</v>
      </c>
      <c r="AU423" s="161" t="s">
        <v>88</v>
      </c>
      <c r="AY423" s="17" t="s">
        <v>252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7" t="s">
        <v>86</v>
      </c>
      <c r="BK423" s="162">
        <f>ROUND(I423*H423,2)</f>
        <v>0</v>
      </c>
      <c r="BL423" s="17" t="s">
        <v>258</v>
      </c>
      <c r="BM423" s="161" t="s">
        <v>513</v>
      </c>
    </row>
    <row r="424" spans="1:65" s="2" customFormat="1" ht="33" customHeight="1">
      <c r="A424" s="31"/>
      <c r="B424" s="148"/>
      <c r="C424" s="149" t="s">
        <v>514</v>
      </c>
      <c r="D424" s="149" t="s">
        <v>254</v>
      </c>
      <c r="E424" s="150" t="s">
        <v>515</v>
      </c>
      <c r="F424" s="151" t="s">
        <v>516</v>
      </c>
      <c r="G424" s="152" t="s">
        <v>465</v>
      </c>
      <c r="H424" s="153">
        <v>4147.8900000000003</v>
      </c>
      <c r="I424" s="154"/>
      <c r="J424" s="155">
        <f>ROUND(I424*H424,2)</f>
        <v>0</v>
      </c>
      <c r="K424" s="156"/>
      <c r="L424" s="32"/>
      <c r="M424" s="157" t="s">
        <v>1</v>
      </c>
      <c r="N424" s="158" t="s">
        <v>44</v>
      </c>
      <c r="O424" s="57"/>
      <c r="P424" s="159">
        <f>O424*H424</f>
        <v>0</v>
      </c>
      <c r="Q424" s="159">
        <v>0</v>
      </c>
      <c r="R424" s="159">
        <f>Q424*H424</f>
        <v>0</v>
      </c>
      <c r="S424" s="159">
        <v>0</v>
      </c>
      <c r="T424" s="160">
        <f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61" t="s">
        <v>258</v>
      </c>
      <c r="AT424" s="161" t="s">
        <v>254</v>
      </c>
      <c r="AU424" s="161" t="s">
        <v>88</v>
      </c>
      <c r="AY424" s="17" t="s">
        <v>252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7" t="s">
        <v>86</v>
      </c>
      <c r="BK424" s="162">
        <f>ROUND(I424*H424,2)</f>
        <v>0</v>
      </c>
      <c r="BL424" s="17" t="s">
        <v>258</v>
      </c>
      <c r="BM424" s="161" t="s">
        <v>517</v>
      </c>
    </row>
    <row r="425" spans="1:65" s="13" customFormat="1" ht="22.5">
      <c r="B425" s="163"/>
      <c r="D425" s="164" t="s">
        <v>282</v>
      </c>
      <c r="E425" s="165" t="s">
        <v>1</v>
      </c>
      <c r="F425" s="166" t="s">
        <v>518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282</v>
      </c>
      <c r="AU425" s="165" t="s">
        <v>88</v>
      </c>
      <c r="AV425" s="13" t="s">
        <v>86</v>
      </c>
      <c r="AW425" s="13" t="s">
        <v>33</v>
      </c>
      <c r="AX425" s="13" t="s">
        <v>79</v>
      </c>
      <c r="AY425" s="165" t="s">
        <v>252</v>
      </c>
    </row>
    <row r="426" spans="1:65" s="13" customFormat="1" ht="22.5">
      <c r="B426" s="163"/>
      <c r="D426" s="164" t="s">
        <v>282</v>
      </c>
      <c r="E426" s="165" t="s">
        <v>1</v>
      </c>
      <c r="F426" s="166" t="s">
        <v>519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282</v>
      </c>
      <c r="AU426" s="165" t="s">
        <v>88</v>
      </c>
      <c r="AV426" s="13" t="s">
        <v>86</v>
      </c>
      <c r="AW426" s="13" t="s">
        <v>33</v>
      </c>
      <c r="AX426" s="13" t="s">
        <v>79</v>
      </c>
      <c r="AY426" s="165" t="s">
        <v>252</v>
      </c>
    </row>
    <row r="427" spans="1:65" s="14" customFormat="1" ht="33.75">
      <c r="B427" s="171"/>
      <c r="D427" s="164" t="s">
        <v>282</v>
      </c>
      <c r="E427" s="172" t="s">
        <v>1</v>
      </c>
      <c r="F427" s="173" t="s">
        <v>520</v>
      </c>
      <c r="H427" s="174">
        <v>380.7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282</v>
      </c>
      <c r="AU427" s="172" t="s">
        <v>88</v>
      </c>
      <c r="AV427" s="14" t="s">
        <v>88</v>
      </c>
      <c r="AW427" s="14" t="s">
        <v>33</v>
      </c>
      <c r="AX427" s="14" t="s">
        <v>79</v>
      </c>
      <c r="AY427" s="172" t="s">
        <v>252</v>
      </c>
    </row>
    <row r="428" spans="1:65" s="14" customFormat="1" ht="22.5">
      <c r="B428" s="171"/>
      <c r="D428" s="164" t="s">
        <v>282</v>
      </c>
      <c r="E428" s="172" t="s">
        <v>1</v>
      </c>
      <c r="F428" s="173" t="s">
        <v>521</v>
      </c>
      <c r="H428" s="174">
        <v>330.09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282</v>
      </c>
      <c r="AU428" s="172" t="s">
        <v>88</v>
      </c>
      <c r="AV428" s="14" t="s">
        <v>88</v>
      </c>
      <c r="AW428" s="14" t="s">
        <v>33</v>
      </c>
      <c r="AX428" s="14" t="s">
        <v>79</v>
      </c>
      <c r="AY428" s="172" t="s">
        <v>252</v>
      </c>
    </row>
    <row r="429" spans="1:65" s="14" customFormat="1" ht="33.75">
      <c r="B429" s="171"/>
      <c r="D429" s="164" t="s">
        <v>282</v>
      </c>
      <c r="E429" s="172" t="s">
        <v>1</v>
      </c>
      <c r="F429" s="173" t="s">
        <v>522</v>
      </c>
      <c r="H429" s="174">
        <v>481.83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282</v>
      </c>
      <c r="AU429" s="172" t="s">
        <v>88</v>
      </c>
      <c r="AV429" s="14" t="s">
        <v>88</v>
      </c>
      <c r="AW429" s="14" t="s">
        <v>33</v>
      </c>
      <c r="AX429" s="14" t="s">
        <v>79</v>
      </c>
      <c r="AY429" s="172" t="s">
        <v>252</v>
      </c>
    </row>
    <row r="430" spans="1:65" s="14" customFormat="1" ht="22.5">
      <c r="B430" s="171"/>
      <c r="D430" s="164" t="s">
        <v>282</v>
      </c>
      <c r="E430" s="172" t="s">
        <v>1</v>
      </c>
      <c r="F430" s="173" t="s">
        <v>523</v>
      </c>
      <c r="H430" s="174">
        <v>263.89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4" customFormat="1" ht="22.5">
      <c r="B431" s="171"/>
      <c r="D431" s="164" t="s">
        <v>282</v>
      </c>
      <c r="E431" s="172" t="s">
        <v>1</v>
      </c>
      <c r="F431" s="173" t="s">
        <v>524</v>
      </c>
      <c r="H431" s="174">
        <v>387.79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282</v>
      </c>
      <c r="AU431" s="172" t="s">
        <v>88</v>
      </c>
      <c r="AV431" s="14" t="s">
        <v>88</v>
      </c>
      <c r="AW431" s="14" t="s">
        <v>33</v>
      </c>
      <c r="AX431" s="14" t="s">
        <v>79</v>
      </c>
      <c r="AY431" s="172" t="s">
        <v>252</v>
      </c>
    </row>
    <row r="432" spans="1:65" s="14" customFormat="1" ht="33.75">
      <c r="B432" s="171"/>
      <c r="D432" s="164" t="s">
        <v>282</v>
      </c>
      <c r="E432" s="172" t="s">
        <v>1</v>
      </c>
      <c r="F432" s="173" t="s">
        <v>525</v>
      </c>
      <c r="H432" s="174">
        <v>615.91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282</v>
      </c>
      <c r="AU432" s="172" t="s">
        <v>88</v>
      </c>
      <c r="AV432" s="14" t="s">
        <v>88</v>
      </c>
      <c r="AW432" s="14" t="s">
        <v>33</v>
      </c>
      <c r="AX432" s="14" t="s">
        <v>79</v>
      </c>
      <c r="AY432" s="172" t="s">
        <v>252</v>
      </c>
    </row>
    <row r="433" spans="1:65" s="14" customFormat="1" ht="22.5">
      <c r="B433" s="171"/>
      <c r="D433" s="164" t="s">
        <v>282</v>
      </c>
      <c r="E433" s="172" t="s">
        <v>1</v>
      </c>
      <c r="F433" s="173" t="s">
        <v>526</v>
      </c>
      <c r="H433" s="174">
        <v>384.46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282</v>
      </c>
      <c r="AU433" s="172" t="s">
        <v>88</v>
      </c>
      <c r="AV433" s="14" t="s">
        <v>88</v>
      </c>
      <c r="AW433" s="14" t="s">
        <v>33</v>
      </c>
      <c r="AX433" s="14" t="s">
        <v>79</v>
      </c>
      <c r="AY433" s="172" t="s">
        <v>252</v>
      </c>
    </row>
    <row r="434" spans="1:65" s="14" customFormat="1" ht="22.5">
      <c r="B434" s="171"/>
      <c r="D434" s="164" t="s">
        <v>282</v>
      </c>
      <c r="E434" s="172" t="s">
        <v>1</v>
      </c>
      <c r="F434" s="173" t="s">
        <v>527</v>
      </c>
      <c r="H434" s="174">
        <v>148.4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282</v>
      </c>
      <c r="AU434" s="172" t="s">
        <v>88</v>
      </c>
      <c r="AV434" s="14" t="s">
        <v>88</v>
      </c>
      <c r="AW434" s="14" t="s">
        <v>33</v>
      </c>
      <c r="AX434" s="14" t="s">
        <v>79</v>
      </c>
      <c r="AY434" s="172" t="s">
        <v>252</v>
      </c>
    </row>
    <row r="435" spans="1:65" s="14" customFormat="1" ht="33.75">
      <c r="B435" s="171"/>
      <c r="D435" s="164" t="s">
        <v>282</v>
      </c>
      <c r="E435" s="172" t="s">
        <v>1</v>
      </c>
      <c r="F435" s="173" t="s">
        <v>528</v>
      </c>
      <c r="H435" s="174">
        <v>502.38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282</v>
      </c>
      <c r="AU435" s="172" t="s">
        <v>88</v>
      </c>
      <c r="AV435" s="14" t="s">
        <v>88</v>
      </c>
      <c r="AW435" s="14" t="s">
        <v>33</v>
      </c>
      <c r="AX435" s="14" t="s">
        <v>79</v>
      </c>
      <c r="AY435" s="172" t="s">
        <v>252</v>
      </c>
    </row>
    <row r="436" spans="1:65" s="14" customFormat="1" ht="22.5">
      <c r="B436" s="171"/>
      <c r="D436" s="164" t="s">
        <v>282</v>
      </c>
      <c r="E436" s="172" t="s">
        <v>1</v>
      </c>
      <c r="F436" s="173" t="s">
        <v>529</v>
      </c>
      <c r="H436" s="174">
        <v>504.04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282</v>
      </c>
      <c r="AU436" s="172" t="s">
        <v>88</v>
      </c>
      <c r="AV436" s="14" t="s">
        <v>88</v>
      </c>
      <c r="AW436" s="14" t="s">
        <v>33</v>
      </c>
      <c r="AX436" s="14" t="s">
        <v>79</v>
      </c>
      <c r="AY436" s="172" t="s">
        <v>252</v>
      </c>
    </row>
    <row r="437" spans="1:65" s="14" customFormat="1" ht="22.5">
      <c r="B437" s="171"/>
      <c r="D437" s="164" t="s">
        <v>282</v>
      </c>
      <c r="E437" s="172" t="s">
        <v>1</v>
      </c>
      <c r="F437" s="173" t="s">
        <v>530</v>
      </c>
      <c r="H437" s="174">
        <v>148.4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282</v>
      </c>
      <c r="AU437" s="172" t="s">
        <v>88</v>
      </c>
      <c r="AV437" s="14" t="s">
        <v>88</v>
      </c>
      <c r="AW437" s="14" t="s">
        <v>33</v>
      </c>
      <c r="AX437" s="14" t="s">
        <v>79</v>
      </c>
      <c r="AY437" s="172" t="s">
        <v>252</v>
      </c>
    </row>
    <row r="438" spans="1:65" s="15" customFormat="1">
      <c r="B438" s="179"/>
      <c r="D438" s="164" t="s">
        <v>282</v>
      </c>
      <c r="E438" s="180" t="s">
        <v>1</v>
      </c>
      <c r="F438" s="181" t="s">
        <v>286</v>
      </c>
      <c r="H438" s="182">
        <v>4147.8899999999994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282</v>
      </c>
      <c r="AU438" s="180" t="s">
        <v>88</v>
      </c>
      <c r="AV438" s="15" t="s">
        <v>258</v>
      </c>
      <c r="AW438" s="15" t="s">
        <v>33</v>
      </c>
      <c r="AX438" s="15" t="s">
        <v>86</v>
      </c>
      <c r="AY438" s="180" t="s">
        <v>252</v>
      </c>
    </row>
    <row r="439" spans="1:65" s="2" customFormat="1" ht="37.9" customHeight="1">
      <c r="A439" s="31"/>
      <c r="B439" s="148"/>
      <c r="C439" s="149" t="s">
        <v>399</v>
      </c>
      <c r="D439" s="149" t="s">
        <v>254</v>
      </c>
      <c r="E439" s="150" t="s">
        <v>531</v>
      </c>
      <c r="F439" s="151" t="s">
        <v>532</v>
      </c>
      <c r="G439" s="152" t="s">
        <v>465</v>
      </c>
      <c r="H439" s="153">
        <v>1067.24</v>
      </c>
      <c r="I439" s="154"/>
      <c r="J439" s="155">
        <f>ROUND(I439*H439,2)</f>
        <v>0</v>
      </c>
      <c r="K439" s="156"/>
      <c r="L439" s="32"/>
      <c r="M439" s="157" t="s">
        <v>1</v>
      </c>
      <c r="N439" s="158" t="s">
        <v>44</v>
      </c>
      <c r="O439" s="57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61" t="s">
        <v>258</v>
      </c>
      <c r="AT439" s="161" t="s">
        <v>254</v>
      </c>
      <c r="AU439" s="161" t="s">
        <v>88</v>
      </c>
      <c r="AY439" s="17" t="s">
        <v>252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7" t="s">
        <v>86</v>
      </c>
      <c r="BK439" s="162">
        <f>ROUND(I439*H439,2)</f>
        <v>0</v>
      </c>
      <c r="BL439" s="17" t="s">
        <v>258</v>
      </c>
      <c r="BM439" s="161" t="s">
        <v>533</v>
      </c>
    </row>
    <row r="440" spans="1:65" s="13" customFormat="1" ht="22.5">
      <c r="B440" s="163"/>
      <c r="D440" s="164" t="s">
        <v>282</v>
      </c>
      <c r="E440" s="165" t="s">
        <v>1</v>
      </c>
      <c r="F440" s="166" t="s">
        <v>518</v>
      </c>
      <c r="H440" s="165" t="s">
        <v>1</v>
      </c>
      <c r="I440" s="167"/>
      <c r="L440" s="163"/>
      <c r="M440" s="168"/>
      <c r="N440" s="169"/>
      <c r="O440" s="169"/>
      <c r="P440" s="169"/>
      <c r="Q440" s="169"/>
      <c r="R440" s="169"/>
      <c r="S440" s="169"/>
      <c r="T440" s="170"/>
      <c r="AT440" s="165" t="s">
        <v>282</v>
      </c>
      <c r="AU440" s="165" t="s">
        <v>88</v>
      </c>
      <c r="AV440" s="13" t="s">
        <v>86</v>
      </c>
      <c r="AW440" s="13" t="s">
        <v>33</v>
      </c>
      <c r="AX440" s="13" t="s">
        <v>79</v>
      </c>
      <c r="AY440" s="165" t="s">
        <v>252</v>
      </c>
    </row>
    <row r="441" spans="1:65" s="13" customFormat="1" ht="22.5">
      <c r="B441" s="163"/>
      <c r="D441" s="164" t="s">
        <v>282</v>
      </c>
      <c r="E441" s="165" t="s">
        <v>1</v>
      </c>
      <c r="F441" s="166" t="s">
        <v>519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282</v>
      </c>
      <c r="AU441" s="165" t="s">
        <v>88</v>
      </c>
      <c r="AV441" s="13" t="s">
        <v>86</v>
      </c>
      <c r="AW441" s="13" t="s">
        <v>33</v>
      </c>
      <c r="AX441" s="13" t="s">
        <v>79</v>
      </c>
      <c r="AY441" s="165" t="s">
        <v>252</v>
      </c>
    </row>
    <row r="442" spans="1:65" s="14" customFormat="1">
      <c r="B442" s="171"/>
      <c r="D442" s="164" t="s">
        <v>282</v>
      </c>
      <c r="E442" s="172" t="s">
        <v>1</v>
      </c>
      <c r="F442" s="173" t="s">
        <v>534</v>
      </c>
      <c r="H442" s="174">
        <v>39.94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282</v>
      </c>
      <c r="AU442" s="172" t="s">
        <v>88</v>
      </c>
      <c r="AV442" s="14" t="s">
        <v>88</v>
      </c>
      <c r="AW442" s="14" t="s">
        <v>33</v>
      </c>
      <c r="AX442" s="14" t="s">
        <v>79</v>
      </c>
      <c r="AY442" s="172" t="s">
        <v>252</v>
      </c>
    </row>
    <row r="443" spans="1:65" s="14" customFormat="1" ht="22.5">
      <c r="B443" s="171"/>
      <c r="D443" s="164" t="s">
        <v>282</v>
      </c>
      <c r="E443" s="172" t="s">
        <v>1</v>
      </c>
      <c r="F443" s="173" t="s">
        <v>535</v>
      </c>
      <c r="H443" s="174">
        <v>1027.3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2" t="s">
        <v>282</v>
      </c>
      <c r="AU443" s="172" t="s">
        <v>88</v>
      </c>
      <c r="AV443" s="14" t="s">
        <v>88</v>
      </c>
      <c r="AW443" s="14" t="s">
        <v>33</v>
      </c>
      <c r="AX443" s="14" t="s">
        <v>79</v>
      </c>
      <c r="AY443" s="172" t="s">
        <v>252</v>
      </c>
    </row>
    <row r="444" spans="1:65" s="15" customFormat="1">
      <c r="B444" s="179"/>
      <c r="D444" s="164" t="s">
        <v>282</v>
      </c>
      <c r="E444" s="180" t="s">
        <v>1</v>
      </c>
      <c r="F444" s="181" t="s">
        <v>286</v>
      </c>
      <c r="H444" s="182">
        <v>1067.24</v>
      </c>
      <c r="I444" s="183"/>
      <c r="L444" s="179"/>
      <c r="M444" s="184"/>
      <c r="N444" s="185"/>
      <c r="O444" s="185"/>
      <c r="P444" s="185"/>
      <c r="Q444" s="185"/>
      <c r="R444" s="185"/>
      <c r="S444" s="185"/>
      <c r="T444" s="186"/>
      <c r="AT444" s="180" t="s">
        <v>282</v>
      </c>
      <c r="AU444" s="180" t="s">
        <v>88</v>
      </c>
      <c r="AV444" s="15" t="s">
        <v>258</v>
      </c>
      <c r="AW444" s="15" t="s">
        <v>33</v>
      </c>
      <c r="AX444" s="15" t="s">
        <v>86</v>
      </c>
      <c r="AY444" s="180" t="s">
        <v>252</v>
      </c>
    </row>
    <row r="445" spans="1:65" s="2" customFormat="1" ht="24.2" customHeight="1">
      <c r="A445" s="31"/>
      <c r="B445" s="148"/>
      <c r="C445" s="149" t="s">
        <v>536</v>
      </c>
      <c r="D445" s="149" t="s">
        <v>254</v>
      </c>
      <c r="E445" s="150" t="s">
        <v>537</v>
      </c>
      <c r="F445" s="151" t="s">
        <v>538</v>
      </c>
      <c r="G445" s="152" t="s">
        <v>465</v>
      </c>
      <c r="H445" s="153">
        <v>4147.8900000000003</v>
      </c>
      <c r="I445" s="154"/>
      <c r="J445" s="155">
        <f>ROUND(I445*H445,2)</f>
        <v>0</v>
      </c>
      <c r="K445" s="156"/>
      <c r="L445" s="32"/>
      <c r="M445" s="157" t="s">
        <v>1</v>
      </c>
      <c r="N445" s="158" t="s">
        <v>44</v>
      </c>
      <c r="O445" s="57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61" t="s">
        <v>258</v>
      </c>
      <c r="AT445" s="161" t="s">
        <v>254</v>
      </c>
      <c r="AU445" s="161" t="s">
        <v>88</v>
      </c>
      <c r="AY445" s="17" t="s">
        <v>252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7" t="s">
        <v>86</v>
      </c>
      <c r="BK445" s="162">
        <f>ROUND(I445*H445,2)</f>
        <v>0</v>
      </c>
      <c r="BL445" s="17" t="s">
        <v>258</v>
      </c>
      <c r="BM445" s="161" t="s">
        <v>539</v>
      </c>
    </row>
    <row r="446" spans="1:65" s="13" customFormat="1">
      <c r="B446" s="163"/>
      <c r="D446" s="164" t="s">
        <v>282</v>
      </c>
      <c r="E446" s="165" t="s">
        <v>1</v>
      </c>
      <c r="F446" s="166" t="s">
        <v>540</v>
      </c>
      <c r="H446" s="165" t="s">
        <v>1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282</v>
      </c>
      <c r="AU446" s="165" t="s">
        <v>88</v>
      </c>
      <c r="AV446" s="13" t="s">
        <v>86</v>
      </c>
      <c r="AW446" s="13" t="s">
        <v>33</v>
      </c>
      <c r="AX446" s="13" t="s">
        <v>79</v>
      </c>
      <c r="AY446" s="165" t="s">
        <v>252</v>
      </c>
    </row>
    <row r="447" spans="1:65" s="14" customFormat="1" ht="33.75">
      <c r="B447" s="171"/>
      <c r="D447" s="164" t="s">
        <v>282</v>
      </c>
      <c r="E447" s="172" t="s">
        <v>1</v>
      </c>
      <c r="F447" s="173" t="s">
        <v>541</v>
      </c>
      <c r="H447" s="174">
        <v>399.97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282</v>
      </c>
      <c r="AU447" s="172" t="s">
        <v>88</v>
      </c>
      <c r="AV447" s="14" t="s">
        <v>88</v>
      </c>
      <c r="AW447" s="14" t="s">
        <v>33</v>
      </c>
      <c r="AX447" s="14" t="s">
        <v>79</v>
      </c>
      <c r="AY447" s="172" t="s">
        <v>252</v>
      </c>
    </row>
    <row r="448" spans="1:65" s="14" customFormat="1">
      <c r="B448" s="171"/>
      <c r="D448" s="164" t="s">
        <v>282</v>
      </c>
      <c r="E448" s="172" t="s">
        <v>1</v>
      </c>
      <c r="F448" s="173" t="s">
        <v>542</v>
      </c>
      <c r="H448" s="174">
        <v>310.82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282</v>
      </c>
      <c r="AU448" s="172" t="s">
        <v>88</v>
      </c>
      <c r="AV448" s="14" t="s">
        <v>88</v>
      </c>
      <c r="AW448" s="14" t="s">
        <v>33</v>
      </c>
      <c r="AX448" s="14" t="s">
        <v>79</v>
      </c>
      <c r="AY448" s="172" t="s">
        <v>252</v>
      </c>
    </row>
    <row r="449" spans="1:65" s="14" customFormat="1" ht="33.75">
      <c r="B449" s="171"/>
      <c r="D449" s="164" t="s">
        <v>282</v>
      </c>
      <c r="E449" s="172" t="s">
        <v>1</v>
      </c>
      <c r="F449" s="173" t="s">
        <v>543</v>
      </c>
      <c r="H449" s="174">
        <v>502.21</v>
      </c>
      <c r="I449" s="175"/>
      <c r="L449" s="171"/>
      <c r="M449" s="176"/>
      <c r="N449" s="177"/>
      <c r="O449" s="177"/>
      <c r="P449" s="177"/>
      <c r="Q449" s="177"/>
      <c r="R449" s="177"/>
      <c r="S449" s="177"/>
      <c r="T449" s="178"/>
      <c r="AT449" s="172" t="s">
        <v>282</v>
      </c>
      <c r="AU449" s="172" t="s">
        <v>88</v>
      </c>
      <c r="AV449" s="14" t="s">
        <v>88</v>
      </c>
      <c r="AW449" s="14" t="s">
        <v>33</v>
      </c>
      <c r="AX449" s="14" t="s">
        <v>79</v>
      </c>
      <c r="AY449" s="172" t="s">
        <v>252</v>
      </c>
    </row>
    <row r="450" spans="1:65" s="14" customFormat="1" ht="22.5">
      <c r="B450" s="171"/>
      <c r="D450" s="164" t="s">
        <v>282</v>
      </c>
      <c r="E450" s="172" t="s">
        <v>1</v>
      </c>
      <c r="F450" s="173" t="s">
        <v>544</v>
      </c>
      <c r="H450" s="174">
        <v>315.61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282</v>
      </c>
      <c r="AU450" s="172" t="s">
        <v>88</v>
      </c>
      <c r="AV450" s="14" t="s">
        <v>88</v>
      </c>
      <c r="AW450" s="14" t="s">
        <v>33</v>
      </c>
      <c r="AX450" s="14" t="s">
        <v>79</v>
      </c>
      <c r="AY450" s="172" t="s">
        <v>252</v>
      </c>
    </row>
    <row r="451" spans="1:65" s="14" customFormat="1" ht="22.5">
      <c r="B451" s="171"/>
      <c r="D451" s="164" t="s">
        <v>282</v>
      </c>
      <c r="E451" s="172" t="s">
        <v>1</v>
      </c>
      <c r="F451" s="173" t="s">
        <v>545</v>
      </c>
      <c r="H451" s="174">
        <v>315.69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282</v>
      </c>
      <c r="AU451" s="172" t="s">
        <v>88</v>
      </c>
      <c r="AV451" s="14" t="s">
        <v>88</v>
      </c>
      <c r="AW451" s="14" t="s">
        <v>33</v>
      </c>
      <c r="AX451" s="14" t="s">
        <v>79</v>
      </c>
      <c r="AY451" s="172" t="s">
        <v>252</v>
      </c>
    </row>
    <row r="452" spans="1:65" s="14" customFormat="1" ht="33.75">
      <c r="B452" s="171"/>
      <c r="D452" s="164" t="s">
        <v>282</v>
      </c>
      <c r="E452" s="172" t="s">
        <v>1</v>
      </c>
      <c r="F452" s="173" t="s">
        <v>546</v>
      </c>
      <c r="H452" s="174">
        <v>615.91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282</v>
      </c>
      <c r="AU452" s="172" t="s">
        <v>88</v>
      </c>
      <c r="AV452" s="14" t="s">
        <v>88</v>
      </c>
      <c r="AW452" s="14" t="s">
        <v>33</v>
      </c>
      <c r="AX452" s="14" t="s">
        <v>79</v>
      </c>
      <c r="AY452" s="172" t="s">
        <v>252</v>
      </c>
    </row>
    <row r="453" spans="1:65" s="14" customFormat="1" ht="22.5">
      <c r="B453" s="171"/>
      <c r="D453" s="164" t="s">
        <v>282</v>
      </c>
      <c r="E453" s="172" t="s">
        <v>1</v>
      </c>
      <c r="F453" s="173" t="s">
        <v>526</v>
      </c>
      <c r="H453" s="174">
        <v>384.46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282</v>
      </c>
      <c r="AU453" s="172" t="s">
        <v>88</v>
      </c>
      <c r="AV453" s="14" t="s">
        <v>88</v>
      </c>
      <c r="AW453" s="14" t="s">
        <v>33</v>
      </c>
      <c r="AX453" s="14" t="s">
        <v>79</v>
      </c>
      <c r="AY453" s="172" t="s">
        <v>252</v>
      </c>
    </row>
    <row r="454" spans="1:65" s="14" customFormat="1" ht="22.5">
      <c r="B454" s="171"/>
      <c r="D454" s="164" t="s">
        <v>282</v>
      </c>
      <c r="E454" s="172" t="s">
        <v>1</v>
      </c>
      <c r="F454" s="173" t="s">
        <v>527</v>
      </c>
      <c r="H454" s="174">
        <v>148.4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282</v>
      </c>
      <c r="AU454" s="172" t="s">
        <v>88</v>
      </c>
      <c r="AV454" s="14" t="s">
        <v>88</v>
      </c>
      <c r="AW454" s="14" t="s">
        <v>33</v>
      </c>
      <c r="AX454" s="14" t="s">
        <v>79</v>
      </c>
      <c r="AY454" s="172" t="s">
        <v>252</v>
      </c>
    </row>
    <row r="455" spans="1:65" s="14" customFormat="1" ht="33.75">
      <c r="B455" s="171"/>
      <c r="D455" s="164" t="s">
        <v>282</v>
      </c>
      <c r="E455" s="172" t="s">
        <v>1</v>
      </c>
      <c r="F455" s="173" t="s">
        <v>547</v>
      </c>
      <c r="H455" s="174">
        <v>502.38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282</v>
      </c>
      <c r="AU455" s="172" t="s">
        <v>88</v>
      </c>
      <c r="AV455" s="14" t="s">
        <v>88</v>
      </c>
      <c r="AW455" s="14" t="s">
        <v>33</v>
      </c>
      <c r="AX455" s="14" t="s">
        <v>79</v>
      </c>
      <c r="AY455" s="172" t="s">
        <v>252</v>
      </c>
    </row>
    <row r="456" spans="1:65" s="14" customFormat="1" ht="22.5">
      <c r="B456" s="171"/>
      <c r="D456" s="164" t="s">
        <v>282</v>
      </c>
      <c r="E456" s="172" t="s">
        <v>1</v>
      </c>
      <c r="F456" s="173" t="s">
        <v>529</v>
      </c>
      <c r="H456" s="174">
        <v>504.04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282</v>
      </c>
      <c r="AU456" s="172" t="s">
        <v>88</v>
      </c>
      <c r="AV456" s="14" t="s">
        <v>88</v>
      </c>
      <c r="AW456" s="14" t="s">
        <v>33</v>
      </c>
      <c r="AX456" s="14" t="s">
        <v>79</v>
      </c>
      <c r="AY456" s="172" t="s">
        <v>252</v>
      </c>
    </row>
    <row r="457" spans="1:65" s="14" customFormat="1" ht="22.5">
      <c r="B457" s="171"/>
      <c r="D457" s="164" t="s">
        <v>282</v>
      </c>
      <c r="E457" s="172" t="s">
        <v>1</v>
      </c>
      <c r="F457" s="173" t="s">
        <v>530</v>
      </c>
      <c r="H457" s="174">
        <v>148.4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282</v>
      </c>
      <c r="AU457" s="172" t="s">
        <v>88</v>
      </c>
      <c r="AV457" s="14" t="s">
        <v>88</v>
      </c>
      <c r="AW457" s="14" t="s">
        <v>33</v>
      </c>
      <c r="AX457" s="14" t="s">
        <v>79</v>
      </c>
      <c r="AY457" s="172" t="s">
        <v>252</v>
      </c>
    </row>
    <row r="458" spans="1:65" s="15" customFormat="1">
      <c r="B458" s="179"/>
      <c r="D458" s="164" t="s">
        <v>282</v>
      </c>
      <c r="E458" s="180" t="s">
        <v>1</v>
      </c>
      <c r="F458" s="181" t="s">
        <v>286</v>
      </c>
      <c r="H458" s="182">
        <v>4147.8900000000003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282</v>
      </c>
      <c r="AU458" s="180" t="s">
        <v>88</v>
      </c>
      <c r="AV458" s="15" t="s">
        <v>258</v>
      </c>
      <c r="AW458" s="15" t="s">
        <v>33</v>
      </c>
      <c r="AX458" s="15" t="s">
        <v>86</v>
      </c>
      <c r="AY458" s="180" t="s">
        <v>252</v>
      </c>
    </row>
    <row r="459" spans="1:65" s="2" customFormat="1" ht="24.2" customHeight="1">
      <c r="A459" s="31"/>
      <c r="B459" s="148"/>
      <c r="C459" s="149" t="s">
        <v>403</v>
      </c>
      <c r="D459" s="149" t="s">
        <v>254</v>
      </c>
      <c r="E459" s="150" t="s">
        <v>548</v>
      </c>
      <c r="F459" s="151" t="s">
        <v>549</v>
      </c>
      <c r="G459" s="152" t="s">
        <v>465</v>
      </c>
      <c r="H459" s="153">
        <v>1067.24</v>
      </c>
      <c r="I459" s="154"/>
      <c r="J459" s="155">
        <f>ROUND(I459*H459,2)</f>
        <v>0</v>
      </c>
      <c r="K459" s="156"/>
      <c r="L459" s="32"/>
      <c r="M459" s="157" t="s">
        <v>1</v>
      </c>
      <c r="N459" s="158" t="s">
        <v>44</v>
      </c>
      <c r="O459" s="57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61" t="s">
        <v>258</v>
      </c>
      <c r="AT459" s="161" t="s">
        <v>254</v>
      </c>
      <c r="AU459" s="161" t="s">
        <v>88</v>
      </c>
      <c r="AY459" s="17" t="s">
        <v>252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7" t="s">
        <v>86</v>
      </c>
      <c r="BK459" s="162">
        <f>ROUND(I459*H459,2)</f>
        <v>0</v>
      </c>
      <c r="BL459" s="17" t="s">
        <v>258</v>
      </c>
      <c r="BM459" s="161" t="s">
        <v>550</v>
      </c>
    </row>
    <row r="460" spans="1:65" s="13" customFormat="1">
      <c r="B460" s="163"/>
      <c r="D460" s="164" t="s">
        <v>282</v>
      </c>
      <c r="E460" s="165" t="s">
        <v>1</v>
      </c>
      <c r="F460" s="166" t="s">
        <v>540</v>
      </c>
      <c r="H460" s="165" t="s">
        <v>1</v>
      </c>
      <c r="I460" s="167"/>
      <c r="L460" s="163"/>
      <c r="M460" s="168"/>
      <c r="N460" s="169"/>
      <c r="O460" s="169"/>
      <c r="P460" s="169"/>
      <c r="Q460" s="169"/>
      <c r="R460" s="169"/>
      <c r="S460" s="169"/>
      <c r="T460" s="170"/>
      <c r="AT460" s="165" t="s">
        <v>282</v>
      </c>
      <c r="AU460" s="165" t="s">
        <v>88</v>
      </c>
      <c r="AV460" s="13" t="s">
        <v>86</v>
      </c>
      <c r="AW460" s="13" t="s">
        <v>33</v>
      </c>
      <c r="AX460" s="13" t="s">
        <v>79</v>
      </c>
      <c r="AY460" s="165" t="s">
        <v>252</v>
      </c>
    </row>
    <row r="461" spans="1:65" s="14" customFormat="1">
      <c r="B461" s="171"/>
      <c r="D461" s="164" t="s">
        <v>282</v>
      </c>
      <c r="E461" s="172" t="s">
        <v>1</v>
      </c>
      <c r="F461" s="173" t="s">
        <v>551</v>
      </c>
      <c r="H461" s="174">
        <v>39.94</v>
      </c>
      <c r="I461" s="175"/>
      <c r="L461" s="171"/>
      <c r="M461" s="176"/>
      <c r="N461" s="177"/>
      <c r="O461" s="177"/>
      <c r="P461" s="177"/>
      <c r="Q461" s="177"/>
      <c r="R461" s="177"/>
      <c r="S461" s="177"/>
      <c r="T461" s="178"/>
      <c r="AT461" s="172" t="s">
        <v>282</v>
      </c>
      <c r="AU461" s="172" t="s">
        <v>88</v>
      </c>
      <c r="AV461" s="14" t="s">
        <v>88</v>
      </c>
      <c r="AW461" s="14" t="s">
        <v>33</v>
      </c>
      <c r="AX461" s="14" t="s">
        <v>79</v>
      </c>
      <c r="AY461" s="172" t="s">
        <v>252</v>
      </c>
    </row>
    <row r="462" spans="1:65" s="14" customFormat="1">
      <c r="B462" s="171"/>
      <c r="D462" s="164" t="s">
        <v>282</v>
      </c>
      <c r="E462" s="172" t="s">
        <v>1</v>
      </c>
      <c r="F462" s="173" t="s">
        <v>552</v>
      </c>
      <c r="H462" s="174">
        <v>1027.3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282</v>
      </c>
      <c r="AU462" s="172" t="s">
        <v>88</v>
      </c>
      <c r="AV462" s="14" t="s">
        <v>88</v>
      </c>
      <c r="AW462" s="14" t="s">
        <v>33</v>
      </c>
      <c r="AX462" s="14" t="s">
        <v>79</v>
      </c>
      <c r="AY462" s="172" t="s">
        <v>252</v>
      </c>
    </row>
    <row r="463" spans="1:65" s="15" customFormat="1">
      <c r="B463" s="179"/>
      <c r="D463" s="164" t="s">
        <v>282</v>
      </c>
      <c r="E463" s="180" t="s">
        <v>1</v>
      </c>
      <c r="F463" s="181" t="s">
        <v>286</v>
      </c>
      <c r="H463" s="182">
        <v>1067.24</v>
      </c>
      <c r="I463" s="183"/>
      <c r="L463" s="179"/>
      <c r="M463" s="184"/>
      <c r="N463" s="185"/>
      <c r="O463" s="185"/>
      <c r="P463" s="185"/>
      <c r="Q463" s="185"/>
      <c r="R463" s="185"/>
      <c r="S463" s="185"/>
      <c r="T463" s="186"/>
      <c r="AT463" s="180" t="s">
        <v>282</v>
      </c>
      <c r="AU463" s="180" t="s">
        <v>88</v>
      </c>
      <c r="AV463" s="15" t="s">
        <v>258</v>
      </c>
      <c r="AW463" s="15" t="s">
        <v>33</v>
      </c>
      <c r="AX463" s="15" t="s">
        <v>86</v>
      </c>
      <c r="AY463" s="180" t="s">
        <v>252</v>
      </c>
    </row>
    <row r="464" spans="1:65" s="2" customFormat="1" ht="16.5" customHeight="1">
      <c r="A464" s="31"/>
      <c r="B464" s="148"/>
      <c r="C464" s="149" t="s">
        <v>553</v>
      </c>
      <c r="D464" s="149" t="s">
        <v>254</v>
      </c>
      <c r="E464" s="150" t="s">
        <v>554</v>
      </c>
      <c r="F464" s="151" t="s">
        <v>555</v>
      </c>
      <c r="G464" s="152" t="s">
        <v>465</v>
      </c>
      <c r="H464" s="153">
        <v>1044.76</v>
      </c>
      <c r="I464" s="154"/>
      <c r="J464" s="155">
        <f>ROUND(I464*H464,2)</f>
        <v>0</v>
      </c>
      <c r="K464" s="156"/>
      <c r="L464" s="32"/>
      <c r="M464" s="157" t="s">
        <v>1</v>
      </c>
      <c r="N464" s="158" t="s">
        <v>44</v>
      </c>
      <c r="O464" s="57"/>
      <c r="P464" s="159">
        <f>O464*H464</f>
        <v>0</v>
      </c>
      <c r="Q464" s="159">
        <v>0</v>
      </c>
      <c r="R464" s="159">
        <f>Q464*H464</f>
        <v>0</v>
      </c>
      <c r="S464" s="159">
        <v>0</v>
      </c>
      <c r="T464" s="160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61" t="s">
        <v>258</v>
      </c>
      <c r="AT464" s="161" t="s">
        <v>254</v>
      </c>
      <c r="AU464" s="161" t="s">
        <v>88</v>
      </c>
      <c r="AY464" s="17" t="s">
        <v>252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7" t="s">
        <v>86</v>
      </c>
      <c r="BK464" s="162">
        <f>ROUND(I464*H464,2)</f>
        <v>0</v>
      </c>
      <c r="BL464" s="17" t="s">
        <v>258</v>
      </c>
      <c r="BM464" s="161" t="s">
        <v>556</v>
      </c>
    </row>
    <row r="465" spans="1:65" s="13" customFormat="1" ht="22.5">
      <c r="B465" s="163"/>
      <c r="D465" s="164" t="s">
        <v>282</v>
      </c>
      <c r="E465" s="165" t="s">
        <v>1</v>
      </c>
      <c r="F465" s="166" t="s">
        <v>557</v>
      </c>
      <c r="H465" s="165" t="s">
        <v>1</v>
      </c>
      <c r="I465" s="167"/>
      <c r="L465" s="163"/>
      <c r="M465" s="168"/>
      <c r="N465" s="169"/>
      <c r="O465" s="169"/>
      <c r="P465" s="169"/>
      <c r="Q465" s="169"/>
      <c r="R465" s="169"/>
      <c r="S465" s="169"/>
      <c r="T465" s="170"/>
      <c r="AT465" s="165" t="s">
        <v>282</v>
      </c>
      <c r="AU465" s="165" t="s">
        <v>88</v>
      </c>
      <c r="AV465" s="13" t="s">
        <v>86</v>
      </c>
      <c r="AW465" s="13" t="s">
        <v>33</v>
      </c>
      <c r="AX465" s="13" t="s">
        <v>79</v>
      </c>
      <c r="AY465" s="165" t="s">
        <v>252</v>
      </c>
    </row>
    <row r="466" spans="1:65" s="14" customFormat="1">
      <c r="B466" s="171"/>
      <c r="D466" s="164" t="s">
        <v>282</v>
      </c>
      <c r="E466" s="172" t="s">
        <v>1</v>
      </c>
      <c r="F466" s="173" t="s">
        <v>558</v>
      </c>
      <c r="H466" s="174">
        <v>1044.76</v>
      </c>
      <c r="I466" s="175"/>
      <c r="L466" s="171"/>
      <c r="M466" s="176"/>
      <c r="N466" s="177"/>
      <c r="O466" s="177"/>
      <c r="P466" s="177"/>
      <c r="Q466" s="177"/>
      <c r="R466" s="177"/>
      <c r="S466" s="177"/>
      <c r="T466" s="178"/>
      <c r="AT466" s="172" t="s">
        <v>282</v>
      </c>
      <c r="AU466" s="172" t="s">
        <v>88</v>
      </c>
      <c r="AV466" s="14" t="s">
        <v>88</v>
      </c>
      <c r="AW466" s="14" t="s">
        <v>33</v>
      </c>
      <c r="AX466" s="14" t="s">
        <v>79</v>
      </c>
      <c r="AY466" s="172" t="s">
        <v>252</v>
      </c>
    </row>
    <row r="467" spans="1:65" s="15" customFormat="1">
      <c r="B467" s="179"/>
      <c r="D467" s="164" t="s">
        <v>282</v>
      </c>
      <c r="E467" s="180" t="s">
        <v>1</v>
      </c>
      <c r="F467" s="181" t="s">
        <v>286</v>
      </c>
      <c r="H467" s="182">
        <v>1044.76</v>
      </c>
      <c r="I467" s="183"/>
      <c r="L467" s="179"/>
      <c r="M467" s="184"/>
      <c r="N467" s="185"/>
      <c r="O467" s="185"/>
      <c r="P467" s="185"/>
      <c r="Q467" s="185"/>
      <c r="R467" s="185"/>
      <c r="S467" s="185"/>
      <c r="T467" s="186"/>
      <c r="AT467" s="180" t="s">
        <v>282</v>
      </c>
      <c r="AU467" s="180" t="s">
        <v>88</v>
      </c>
      <c r="AV467" s="15" t="s">
        <v>258</v>
      </c>
      <c r="AW467" s="15" t="s">
        <v>33</v>
      </c>
      <c r="AX467" s="15" t="s">
        <v>86</v>
      </c>
      <c r="AY467" s="180" t="s">
        <v>252</v>
      </c>
    </row>
    <row r="468" spans="1:65" s="2" customFormat="1" ht="24.2" customHeight="1">
      <c r="A468" s="31"/>
      <c r="B468" s="148"/>
      <c r="C468" s="149" t="s">
        <v>406</v>
      </c>
      <c r="D468" s="149" t="s">
        <v>254</v>
      </c>
      <c r="E468" s="150" t="s">
        <v>559</v>
      </c>
      <c r="F468" s="151" t="s">
        <v>560</v>
      </c>
      <c r="G468" s="152" t="s">
        <v>280</v>
      </c>
      <c r="H468" s="153">
        <v>1.1000000000000001</v>
      </c>
      <c r="I468" s="154"/>
      <c r="J468" s="155">
        <f>ROUND(I468*H468,2)</f>
        <v>0</v>
      </c>
      <c r="K468" s="156"/>
      <c r="L468" s="32"/>
      <c r="M468" s="157" t="s">
        <v>1</v>
      </c>
      <c r="N468" s="158" t="s">
        <v>44</v>
      </c>
      <c r="O468" s="57"/>
      <c r="P468" s="159">
        <f>O468*H468</f>
        <v>0</v>
      </c>
      <c r="Q468" s="159">
        <v>0</v>
      </c>
      <c r="R468" s="159">
        <f>Q468*H468</f>
        <v>0</v>
      </c>
      <c r="S468" s="159">
        <v>0</v>
      </c>
      <c r="T468" s="160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61" t="s">
        <v>258</v>
      </c>
      <c r="AT468" s="161" t="s">
        <v>254</v>
      </c>
      <c r="AU468" s="161" t="s">
        <v>88</v>
      </c>
      <c r="AY468" s="17" t="s">
        <v>252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7" t="s">
        <v>86</v>
      </c>
      <c r="BK468" s="162">
        <f>ROUND(I468*H468,2)</f>
        <v>0</v>
      </c>
      <c r="BL468" s="17" t="s">
        <v>258</v>
      </c>
      <c r="BM468" s="161" t="s">
        <v>561</v>
      </c>
    </row>
    <row r="469" spans="1:65" s="14" customFormat="1" ht="22.5">
      <c r="B469" s="171"/>
      <c r="D469" s="164" t="s">
        <v>282</v>
      </c>
      <c r="E469" s="172" t="s">
        <v>1</v>
      </c>
      <c r="F469" s="173" t="s">
        <v>562</v>
      </c>
      <c r="H469" s="174">
        <v>1.1000000000000001</v>
      </c>
      <c r="I469" s="175"/>
      <c r="L469" s="171"/>
      <c r="M469" s="176"/>
      <c r="N469" s="177"/>
      <c r="O469" s="177"/>
      <c r="P469" s="177"/>
      <c r="Q469" s="177"/>
      <c r="R469" s="177"/>
      <c r="S469" s="177"/>
      <c r="T469" s="178"/>
      <c r="AT469" s="172" t="s">
        <v>282</v>
      </c>
      <c r="AU469" s="172" t="s">
        <v>88</v>
      </c>
      <c r="AV469" s="14" t="s">
        <v>88</v>
      </c>
      <c r="AW469" s="14" t="s">
        <v>33</v>
      </c>
      <c r="AX469" s="14" t="s">
        <v>79</v>
      </c>
      <c r="AY469" s="172" t="s">
        <v>252</v>
      </c>
    </row>
    <row r="470" spans="1:65" s="15" customFormat="1">
      <c r="B470" s="179"/>
      <c r="D470" s="164" t="s">
        <v>282</v>
      </c>
      <c r="E470" s="180" t="s">
        <v>1</v>
      </c>
      <c r="F470" s="181" t="s">
        <v>286</v>
      </c>
      <c r="H470" s="182">
        <v>1.1000000000000001</v>
      </c>
      <c r="I470" s="183"/>
      <c r="L470" s="179"/>
      <c r="M470" s="184"/>
      <c r="N470" s="185"/>
      <c r="O470" s="185"/>
      <c r="P470" s="185"/>
      <c r="Q470" s="185"/>
      <c r="R470" s="185"/>
      <c r="S470" s="185"/>
      <c r="T470" s="186"/>
      <c r="AT470" s="180" t="s">
        <v>282</v>
      </c>
      <c r="AU470" s="180" t="s">
        <v>88</v>
      </c>
      <c r="AV470" s="15" t="s">
        <v>258</v>
      </c>
      <c r="AW470" s="15" t="s">
        <v>33</v>
      </c>
      <c r="AX470" s="15" t="s">
        <v>86</v>
      </c>
      <c r="AY470" s="180" t="s">
        <v>252</v>
      </c>
    </row>
    <row r="471" spans="1:65" s="2" customFormat="1" ht="16.5" customHeight="1">
      <c r="A471" s="31"/>
      <c r="B471" s="148"/>
      <c r="C471" s="149" t="s">
        <v>563</v>
      </c>
      <c r="D471" s="149" t="s">
        <v>254</v>
      </c>
      <c r="E471" s="150" t="s">
        <v>564</v>
      </c>
      <c r="F471" s="151" t="s">
        <v>565</v>
      </c>
      <c r="G471" s="152" t="s">
        <v>280</v>
      </c>
      <c r="H471" s="153">
        <v>6.0839999999999996</v>
      </c>
      <c r="I471" s="154"/>
      <c r="J471" s="155">
        <f>ROUND(I471*H471,2)</f>
        <v>0</v>
      </c>
      <c r="K471" s="156"/>
      <c r="L471" s="32"/>
      <c r="M471" s="157" t="s">
        <v>1</v>
      </c>
      <c r="N471" s="158" t="s">
        <v>44</v>
      </c>
      <c r="O471" s="57"/>
      <c r="P471" s="159">
        <f>O471*H471</f>
        <v>0</v>
      </c>
      <c r="Q471" s="159">
        <v>0</v>
      </c>
      <c r="R471" s="159">
        <f>Q471*H471</f>
        <v>0</v>
      </c>
      <c r="S471" s="159">
        <v>0</v>
      </c>
      <c r="T471" s="160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61" t="s">
        <v>258</v>
      </c>
      <c r="AT471" s="161" t="s">
        <v>254</v>
      </c>
      <c r="AU471" s="161" t="s">
        <v>88</v>
      </c>
      <c r="AY471" s="17" t="s">
        <v>252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7" t="s">
        <v>86</v>
      </c>
      <c r="BK471" s="162">
        <f>ROUND(I471*H471,2)</f>
        <v>0</v>
      </c>
      <c r="BL471" s="17" t="s">
        <v>258</v>
      </c>
      <c r="BM471" s="161" t="s">
        <v>566</v>
      </c>
    </row>
    <row r="472" spans="1:65" s="14" customFormat="1" ht="22.5">
      <c r="B472" s="171"/>
      <c r="D472" s="164" t="s">
        <v>282</v>
      </c>
      <c r="E472" s="172" t="s">
        <v>1</v>
      </c>
      <c r="F472" s="173" t="s">
        <v>567</v>
      </c>
      <c r="H472" s="174">
        <v>3.3759999999999999</v>
      </c>
      <c r="I472" s="175"/>
      <c r="L472" s="171"/>
      <c r="M472" s="176"/>
      <c r="N472" s="177"/>
      <c r="O472" s="177"/>
      <c r="P472" s="177"/>
      <c r="Q472" s="177"/>
      <c r="R472" s="177"/>
      <c r="S472" s="177"/>
      <c r="T472" s="178"/>
      <c r="AT472" s="172" t="s">
        <v>282</v>
      </c>
      <c r="AU472" s="172" t="s">
        <v>88</v>
      </c>
      <c r="AV472" s="14" t="s">
        <v>88</v>
      </c>
      <c r="AW472" s="14" t="s">
        <v>33</v>
      </c>
      <c r="AX472" s="14" t="s">
        <v>79</v>
      </c>
      <c r="AY472" s="172" t="s">
        <v>252</v>
      </c>
    </row>
    <row r="473" spans="1:65" s="13" customFormat="1" ht="22.5">
      <c r="B473" s="163"/>
      <c r="D473" s="164" t="s">
        <v>282</v>
      </c>
      <c r="E473" s="165" t="s">
        <v>1</v>
      </c>
      <c r="F473" s="166" t="s">
        <v>568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282</v>
      </c>
      <c r="AU473" s="165" t="s">
        <v>88</v>
      </c>
      <c r="AV473" s="13" t="s">
        <v>86</v>
      </c>
      <c r="AW473" s="13" t="s">
        <v>33</v>
      </c>
      <c r="AX473" s="13" t="s">
        <v>79</v>
      </c>
      <c r="AY473" s="165" t="s">
        <v>252</v>
      </c>
    </row>
    <row r="474" spans="1:65" s="14" customFormat="1">
      <c r="B474" s="171"/>
      <c r="D474" s="164" t="s">
        <v>282</v>
      </c>
      <c r="E474" s="172" t="s">
        <v>1</v>
      </c>
      <c r="F474" s="173" t="s">
        <v>569</v>
      </c>
      <c r="H474" s="174">
        <v>0.74399999999999999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282</v>
      </c>
      <c r="AU474" s="172" t="s">
        <v>88</v>
      </c>
      <c r="AV474" s="14" t="s">
        <v>88</v>
      </c>
      <c r="AW474" s="14" t="s">
        <v>33</v>
      </c>
      <c r="AX474" s="14" t="s">
        <v>79</v>
      </c>
      <c r="AY474" s="172" t="s">
        <v>252</v>
      </c>
    </row>
    <row r="475" spans="1:65" s="13" customFormat="1" ht="22.5">
      <c r="B475" s="163"/>
      <c r="D475" s="164" t="s">
        <v>282</v>
      </c>
      <c r="E475" s="165" t="s">
        <v>1</v>
      </c>
      <c r="F475" s="166" t="s">
        <v>570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282</v>
      </c>
      <c r="AU475" s="165" t="s">
        <v>88</v>
      </c>
      <c r="AV475" s="13" t="s">
        <v>86</v>
      </c>
      <c r="AW475" s="13" t="s">
        <v>33</v>
      </c>
      <c r="AX475" s="13" t="s">
        <v>79</v>
      </c>
      <c r="AY475" s="165" t="s">
        <v>252</v>
      </c>
    </row>
    <row r="476" spans="1:65" s="14" customFormat="1" ht="22.5">
      <c r="B476" s="171"/>
      <c r="D476" s="164" t="s">
        <v>282</v>
      </c>
      <c r="E476" s="172" t="s">
        <v>1</v>
      </c>
      <c r="F476" s="173" t="s">
        <v>571</v>
      </c>
      <c r="H476" s="174">
        <v>1.964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282</v>
      </c>
      <c r="AU476" s="172" t="s">
        <v>88</v>
      </c>
      <c r="AV476" s="14" t="s">
        <v>88</v>
      </c>
      <c r="AW476" s="14" t="s">
        <v>33</v>
      </c>
      <c r="AX476" s="14" t="s">
        <v>79</v>
      </c>
      <c r="AY476" s="172" t="s">
        <v>252</v>
      </c>
    </row>
    <row r="477" spans="1:65" s="15" customFormat="1">
      <c r="B477" s="179"/>
      <c r="D477" s="164" t="s">
        <v>282</v>
      </c>
      <c r="E477" s="180" t="s">
        <v>1</v>
      </c>
      <c r="F477" s="181" t="s">
        <v>286</v>
      </c>
      <c r="H477" s="182">
        <v>6.0839999999999996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282</v>
      </c>
      <c r="AU477" s="180" t="s">
        <v>88</v>
      </c>
      <c r="AV477" s="15" t="s">
        <v>258</v>
      </c>
      <c r="AW477" s="15" t="s">
        <v>33</v>
      </c>
      <c r="AX477" s="15" t="s">
        <v>86</v>
      </c>
      <c r="AY477" s="180" t="s">
        <v>252</v>
      </c>
    </row>
    <row r="478" spans="1:65" s="2" customFormat="1" ht="16.5" customHeight="1">
      <c r="A478" s="31"/>
      <c r="B478" s="148"/>
      <c r="C478" s="149" t="s">
        <v>410</v>
      </c>
      <c r="D478" s="149" t="s">
        <v>254</v>
      </c>
      <c r="E478" s="150" t="s">
        <v>572</v>
      </c>
      <c r="F478" s="151" t="s">
        <v>573</v>
      </c>
      <c r="G478" s="152" t="s">
        <v>280</v>
      </c>
      <c r="H478" s="153">
        <v>4.6139999999999999</v>
      </c>
      <c r="I478" s="154"/>
      <c r="J478" s="155">
        <f>ROUND(I478*H478,2)</f>
        <v>0</v>
      </c>
      <c r="K478" s="156"/>
      <c r="L478" s="32"/>
      <c r="M478" s="157" t="s">
        <v>1</v>
      </c>
      <c r="N478" s="158" t="s">
        <v>44</v>
      </c>
      <c r="O478" s="57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61" t="s">
        <v>258</v>
      </c>
      <c r="AT478" s="161" t="s">
        <v>254</v>
      </c>
      <c r="AU478" s="161" t="s">
        <v>88</v>
      </c>
      <c r="AY478" s="17" t="s">
        <v>252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7" t="s">
        <v>86</v>
      </c>
      <c r="BK478" s="162">
        <f>ROUND(I478*H478,2)</f>
        <v>0</v>
      </c>
      <c r="BL478" s="17" t="s">
        <v>258</v>
      </c>
      <c r="BM478" s="161" t="s">
        <v>574</v>
      </c>
    </row>
    <row r="479" spans="1:65" s="13" customFormat="1" ht="22.5">
      <c r="B479" s="163"/>
      <c r="D479" s="164" t="s">
        <v>282</v>
      </c>
      <c r="E479" s="165" t="s">
        <v>1</v>
      </c>
      <c r="F479" s="166" t="s">
        <v>575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282</v>
      </c>
      <c r="AU479" s="165" t="s">
        <v>88</v>
      </c>
      <c r="AV479" s="13" t="s">
        <v>86</v>
      </c>
      <c r="AW479" s="13" t="s">
        <v>33</v>
      </c>
      <c r="AX479" s="13" t="s">
        <v>79</v>
      </c>
      <c r="AY479" s="165" t="s">
        <v>252</v>
      </c>
    </row>
    <row r="480" spans="1:65" s="14" customFormat="1">
      <c r="B480" s="171"/>
      <c r="D480" s="164" t="s">
        <v>282</v>
      </c>
      <c r="E480" s="172" t="s">
        <v>1</v>
      </c>
      <c r="F480" s="173" t="s">
        <v>576</v>
      </c>
      <c r="H480" s="174">
        <v>1.54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282</v>
      </c>
      <c r="AU480" s="172" t="s">
        <v>88</v>
      </c>
      <c r="AV480" s="14" t="s">
        <v>88</v>
      </c>
      <c r="AW480" s="14" t="s">
        <v>33</v>
      </c>
      <c r="AX480" s="14" t="s">
        <v>79</v>
      </c>
      <c r="AY480" s="172" t="s">
        <v>252</v>
      </c>
    </row>
    <row r="481" spans="1:65" s="14" customFormat="1" ht="22.5">
      <c r="B481" s="171"/>
      <c r="D481" s="164" t="s">
        <v>282</v>
      </c>
      <c r="E481" s="172" t="s">
        <v>1</v>
      </c>
      <c r="F481" s="173" t="s">
        <v>577</v>
      </c>
      <c r="H481" s="174">
        <v>0.27400000000000002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282</v>
      </c>
      <c r="AU481" s="172" t="s">
        <v>88</v>
      </c>
      <c r="AV481" s="14" t="s">
        <v>88</v>
      </c>
      <c r="AW481" s="14" t="s">
        <v>33</v>
      </c>
      <c r="AX481" s="14" t="s">
        <v>79</v>
      </c>
      <c r="AY481" s="172" t="s">
        <v>252</v>
      </c>
    </row>
    <row r="482" spans="1:65" s="14" customFormat="1" ht="22.5">
      <c r="B482" s="171"/>
      <c r="D482" s="164" t="s">
        <v>282</v>
      </c>
      <c r="E482" s="172" t="s">
        <v>1</v>
      </c>
      <c r="F482" s="173" t="s">
        <v>578</v>
      </c>
      <c r="H482" s="174">
        <v>2.8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282</v>
      </c>
      <c r="AU482" s="172" t="s">
        <v>88</v>
      </c>
      <c r="AV482" s="14" t="s">
        <v>88</v>
      </c>
      <c r="AW482" s="14" t="s">
        <v>33</v>
      </c>
      <c r="AX482" s="14" t="s">
        <v>79</v>
      </c>
      <c r="AY482" s="172" t="s">
        <v>252</v>
      </c>
    </row>
    <row r="483" spans="1:65" s="15" customFormat="1">
      <c r="B483" s="179"/>
      <c r="D483" s="164" t="s">
        <v>282</v>
      </c>
      <c r="E483" s="180" t="s">
        <v>1</v>
      </c>
      <c r="F483" s="181" t="s">
        <v>286</v>
      </c>
      <c r="H483" s="182">
        <v>4.6139999999999999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282</v>
      </c>
      <c r="AU483" s="180" t="s">
        <v>88</v>
      </c>
      <c r="AV483" s="15" t="s">
        <v>258</v>
      </c>
      <c r="AW483" s="15" t="s">
        <v>33</v>
      </c>
      <c r="AX483" s="15" t="s">
        <v>86</v>
      </c>
      <c r="AY483" s="180" t="s">
        <v>252</v>
      </c>
    </row>
    <row r="484" spans="1:65" s="2" customFormat="1" ht="24.2" customHeight="1">
      <c r="A484" s="31"/>
      <c r="B484" s="148"/>
      <c r="C484" s="149" t="s">
        <v>579</v>
      </c>
      <c r="D484" s="149" t="s">
        <v>254</v>
      </c>
      <c r="E484" s="150" t="s">
        <v>580</v>
      </c>
      <c r="F484" s="151" t="s">
        <v>581</v>
      </c>
      <c r="G484" s="152" t="s">
        <v>280</v>
      </c>
      <c r="H484" s="153">
        <v>8.6999999999999993</v>
      </c>
      <c r="I484" s="154"/>
      <c r="J484" s="155">
        <f>ROUND(I484*H484,2)</f>
        <v>0</v>
      </c>
      <c r="K484" s="156"/>
      <c r="L484" s="32"/>
      <c r="M484" s="157" t="s">
        <v>1</v>
      </c>
      <c r="N484" s="158" t="s">
        <v>44</v>
      </c>
      <c r="O484" s="57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61" t="s">
        <v>258</v>
      </c>
      <c r="AT484" s="161" t="s">
        <v>254</v>
      </c>
      <c r="AU484" s="161" t="s">
        <v>88</v>
      </c>
      <c r="AY484" s="17" t="s">
        <v>252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7" t="s">
        <v>86</v>
      </c>
      <c r="BK484" s="162">
        <f>ROUND(I484*H484,2)</f>
        <v>0</v>
      </c>
      <c r="BL484" s="17" t="s">
        <v>258</v>
      </c>
      <c r="BM484" s="161" t="s">
        <v>582</v>
      </c>
    </row>
    <row r="485" spans="1:65" s="14" customFormat="1">
      <c r="B485" s="171"/>
      <c r="D485" s="164" t="s">
        <v>282</v>
      </c>
      <c r="E485" s="172" t="s">
        <v>1</v>
      </c>
      <c r="F485" s="173" t="s">
        <v>583</v>
      </c>
      <c r="H485" s="174">
        <v>8.6999999999999993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282</v>
      </c>
      <c r="AU485" s="172" t="s">
        <v>88</v>
      </c>
      <c r="AV485" s="14" t="s">
        <v>88</v>
      </c>
      <c r="AW485" s="14" t="s">
        <v>33</v>
      </c>
      <c r="AX485" s="14" t="s">
        <v>79</v>
      </c>
      <c r="AY485" s="172" t="s">
        <v>252</v>
      </c>
    </row>
    <row r="486" spans="1:65" s="15" customFormat="1">
      <c r="B486" s="179"/>
      <c r="D486" s="164" t="s">
        <v>282</v>
      </c>
      <c r="E486" s="180" t="s">
        <v>1</v>
      </c>
      <c r="F486" s="181" t="s">
        <v>286</v>
      </c>
      <c r="H486" s="182">
        <v>8.6999999999999993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282</v>
      </c>
      <c r="AU486" s="180" t="s">
        <v>88</v>
      </c>
      <c r="AV486" s="15" t="s">
        <v>258</v>
      </c>
      <c r="AW486" s="15" t="s">
        <v>33</v>
      </c>
      <c r="AX486" s="15" t="s">
        <v>86</v>
      </c>
      <c r="AY486" s="180" t="s">
        <v>252</v>
      </c>
    </row>
    <row r="487" spans="1:65" s="2" customFormat="1" ht="21.75" customHeight="1">
      <c r="A487" s="31"/>
      <c r="B487" s="148"/>
      <c r="C487" s="149" t="s">
        <v>413</v>
      </c>
      <c r="D487" s="149" t="s">
        <v>254</v>
      </c>
      <c r="E487" s="150" t="s">
        <v>584</v>
      </c>
      <c r="F487" s="151" t="s">
        <v>585</v>
      </c>
      <c r="G487" s="152" t="s">
        <v>465</v>
      </c>
      <c r="H487" s="153">
        <v>952</v>
      </c>
      <c r="I487" s="154"/>
      <c r="J487" s="155">
        <f>ROUND(I487*H487,2)</f>
        <v>0</v>
      </c>
      <c r="K487" s="156"/>
      <c r="L487" s="32"/>
      <c r="M487" s="157" t="s">
        <v>1</v>
      </c>
      <c r="N487" s="158" t="s">
        <v>44</v>
      </c>
      <c r="O487" s="57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61" t="s">
        <v>258</v>
      </c>
      <c r="AT487" s="161" t="s">
        <v>254</v>
      </c>
      <c r="AU487" s="161" t="s">
        <v>88</v>
      </c>
      <c r="AY487" s="17" t="s">
        <v>252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7" t="s">
        <v>86</v>
      </c>
      <c r="BK487" s="162">
        <f>ROUND(I487*H487,2)</f>
        <v>0</v>
      </c>
      <c r="BL487" s="17" t="s">
        <v>258</v>
      </c>
      <c r="BM487" s="161" t="s">
        <v>586</v>
      </c>
    </row>
    <row r="488" spans="1:65" s="14" customFormat="1">
      <c r="B488" s="171"/>
      <c r="D488" s="164" t="s">
        <v>282</v>
      </c>
      <c r="E488" s="172" t="s">
        <v>1</v>
      </c>
      <c r="F488" s="173" t="s">
        <v>587</v>
      </c>
      <c r="H488" s="174">
        <v>5.5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282</v>
      </c>
      <c r="AU488" s="172" t="s">
        <v>88</v>
      </c>
      <c r="AV488" s="14" t="s">
        <v>88</v>
      </c>
      <c r="AW488" s="14" t="s">
        <v>33</v>
      </c>
      <c r="AX488" s="14" t="s">
        <v>79</v>
      </c>
      <c r="AY488" s="172" t="s">
        <v>252</v>
      </c>
    </row>
    <row r="489" spans="1:65" s="14" customFormat="1">
      <c r="B489" s="171"/>
      <c r="D489" s="164" t="s">
        <v>282</v>
      </c>
      <c r="E489" s="172" t="s">
        <v>1</v>
      </c>
      <c r="F489" s="173" t="s">
        <v>588</v>
      </c>
      <c r="H489" s="174">
        <v>244.1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2" t="s">
        <v>282</v>
      </c>
      <c r="AU489" s="172" t="s">
        <v>88</v>
      </c>
      <c r="AV489" s="14" t="s">
        <v>88</v>
      </c>
      <c r="AW489" s="14" t="s">
        <v>33</v>
      </c>
      <c r="AX489" s="14" t="s">
        <v>79</v>
      </c>
      <c r="AY489" s="172" t="s">
        <v>252</v>
      </c>
    </row>
    <row r="490" spans="1:65" s="14" customFormat="1">
      <c r="B490" s="171"/>
      <c r="D490" s="164" t="s">
        <v>282</v>
      </c>
      <c r="E490" s="172" t="s">
        <v>1</v>
      </c>
      <c r="F490" s="173" t="s">
        <v>589</v>
      </c>
      <c r="H490" s="174">
        <v>350.4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282</v>
      </c>
      <c r="AU490" s="172" t="s">
        <v>88</v>
      </c>
      <c r="AV490" s="14" t="s">
        <v>88</v>
      </c>
      <c r="AW490" s="14" t="s">
        <v>33</v>
      </c>
      <c r="AX490" s="14" t="s">
        <v>79</v>
      </c>
      <c r="AY490" s="172" t="s">
        <v>252</v>
      </c>
    </row>
    <row r="491" spans="1:65" s="14" customFormat="1">
      <c r="B491" s="171"/>
      <c r="D491" s="164" t="s">
        <v>282</v>
      </c>
      <c r="E491" s="172" t="s">
        <v>1</v>
      </c>
      <c r="F491" s="173" t="s">
        <v>590</v>
      </c>
      <c r="H491" s="174">
        <v>352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282</v>
      </c>
      <c r="AU491" s="172" t="s">
        <v>88</v>
      </c>
      <c r="AV491" s="14" t="s">
        <v>88</v>
      </c>
      <c r="AW491" s="14" t="s">
        <v>33</v>
      </c>
      <c r="AX491" s="14" t="s">
        <v>79</v>
      </c>
      <c r="AY491" s="172" t="s">
        <v>252</v>
      </c>
    </row>
    <row r="492" spans="1:65" s="15" customFormat="1">
      <c r="B492" s="179"/>
      <c r="D492" s="164" t="s">
        <v>282</v>
      </c>
      <c r="E492" s="180" t="s">
        <v>1</v>
      </c>
      <c r="F492" s="181" t="s">
        <v>286</v>
      </c>
      <c r="H492" s="182">
        <v>952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282</v>
      </c>
      <c r="AU492" s="180" t="s">
        <v>88</v>
      </c>
      <c r="AV492" s="15" t="s">
        <v>258</v>
      </c>
      <c r="AW492" s="15" t="s">
        <v>33</v>
      </c>
      <c r="AX492" s="15" t="s">
        <v>86</v>
      </c>
      <c r="AY492" s="180" t="s">
        <v>252</v>
      </c>
    </row>
    <row r="493" spans="1:65" s="2" customFormat="1" ht="21.75" customHeight="1">
      <c r="A493" s="31"/>
      <c r="B493" s="148"/>
      <c r="C493" s="149" t="s">
        <v>591</v>
      </c>
      <c r="D493" s="149" t="s">
        <v>254</v>
      </c>
      <c r="E493" s="150" t="s">
        <v>592</v>
      </c>
      <c r="F493" s="151" t="s">
        <v>593</v>
      </c>
      <c r="G493" s="152" t="s">
        <v>465</v>
      </c>
      <c r="H493" s="153">
        <v>210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258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258</v>
      </c>
      <c r="BM493" s="161" t="s">
        <v>594</v>
      </c>
    </row>
    <row r="494" spans="1:65" s="14" customFormat="1">
      <c r="B494" s="171"/>
      <c r="D494" s="164" t="s">
        <v>282</v>
      </c>
      <c r="E494" s="172" t="s">
        <v>1</v>
      </c>
      <c r="F494" s="173" t="s">
        <v>595</v>
      </c>
      <c r="H494" s="174">
        <v>83.8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282</v>
      </c>
      <c r="AU494" s="172" t="s">
        <v>88</v>
      </c>
      <c r="AV494" s="14" t="s">
        <v>88</v>
      </c>
      <c r="AW494" s="14" t="s">
        <v>33</v>
      </c>
      <c r="AX494" s="14" t="s">
        <v>79</v>
      </c>
      <c r="AY494" s="172" t="s">
        <v>252</v>
      </c>
    </row>
    <row r="495" spans="1:65" s="14" customFormat="1">
      <c r="B495" s="171"/>
      <c r="D495" s="164" t="s">
        <v>282</v>
      </c>
      <c r="E495" s="172" t="s">
        <v>1</v>
      </c>
      <c r="F495" s="173" t="s">
        <v>596</v>
      </c>
      <c r="H495" s="174">
        <v>80.8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282</v>
      </c>
      <c r="AU495" s="172" t="s">
        <v>88</v>
      </c>
      <c r="AV495" s="14" t="s">
        <v>88</v>
      </c>
      <c r="AW495" s="14" t="s">
        <v>33</v>
      </c>
      <c r="AX495" s="14" t="s">
        <v>79</v>
      </c>
      <c r="AY495" s="172" t="s">
        <v>252</v>
      </c>
    </row>
    <row r="496" spans="1:65" s="14" customFormat="1">
      <c r="B496" s="171"/>
      <c r="D496" s="164" t="s">
        <v>282</v>
      </c>
      <c r="E496" s="172" t="s">
        <v>1</v>
      </c>
      <c r="F496" s="173" t="s">
        <v>597</v>
      </c>
      <c r="H496" s="174">
        <v>45.4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2" t="s">
        <v>282</v>
      </c>
      <c r="AU496" s="172" t="s">
        <v>88</v>
      </c>
      <c r="AV496" s="14" t="s">
        <v>88</v>
      </c>
      <c r="AW496" s="14" t="s">
        <v>33</v>
      </c>
      <c r="AX496" s="14" t="s">
        <v>79</v>
      </c>
      <c r="AY496" s="172" t="s">
        <v>252</v>
      </c>
    </row>
    <row r="497" spans="1:65" s="15" customFormat="1">
      <c r="B497" s="179"/>
      <c r="D497" s="164" t="s">
        <v>282</v>
      </c>
      <c r="E497" s="180" t="s">
        <v>1</v>
      </c>
      <c r="F497" s="181" t="s">
        <v>286</v>
      </c>
      <c r="H497" s="182">
        <v>210</v>
      </c>
      <c r="I497" s="183"/>
      <c r="L497" s="179"/>
      <c r="M497" s="184"/>
      <c r="N497" s="185"/>
      <c r="O497" s="185"/>
      <c r="P497" s="185"/>
      <c r="Q497" s="185"/>
      <c r="R497" s="185"/>
      <c r="S497" s="185"/>
      <c r="T497" s="186"/>
      <c r="AT497" s="180" t="s">
        <v>282</v>
      </c>
      <c r="AU497" s="180" t="s">
        <v>88</v>
      </c>
      <c r="AV497" s="15" t="s">
        <v>258</v>
      </c>
      <c r="AW497" s="15" t="s">
        <v>33</v>
      </c>
      <c r="AX497" s="15" t="s">
        <v>86</v>
      </c>
      <c r="AY497" s="180" t="s">
        <v>252</v>
      </c>
    </row>
    <row r="498" spans="1:65" s="2" customFormat="1" ht="24.2" customHeight="1">
      <c r="A498" s="31"/>
      <c r="B498" s="148"/>
      <c r="C498" s="149" t="s">
        <v>417</v>
      </c>
      <c r="D498" s="149" t="s">
        <v>254</v>
      </c>
      <c r="E498" s="150" t="s">
        <v>598</v>
      </c>
      <c r="F498" s="151" t="s">
        <v>599</v>
      </c>
      <c r="G498" s="152" t="s">
        <v>280</v>
      </c>
      <c r="H498" s="153">
        <v>112.47</v>
      </c>
      <c r="I498" s="154"/>
      <c r="J498" s="155">
        <f>ROUND(I498*H498,2)</f>
        <v>0</v>
      </c>
      <c r="K498" s="156"/>
      <c r="L498" s="32"/>
      <c r="M498" s="157" t="s">
        <v>1</v>
      </c>
      <c r="N498" s="158" t="s">
        <v>44</v>
      </c>
      <c r="O498" s="57"/>
      <c r="P498" s="159">
        <f>O498*H498</f>
        <v>0</v>
      </c>
      <c r="Q498" s="159">
        <v>0</v>
      </c>
      <c r="R498" s="159">
        <f>Q498*H498</f>
        <v>0</v>
      </c>
      <c r="S498" s="159">
        <v>0</v>
      </c>
      <c r="T498" s="160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61" t="s">
        <v>258</v>
      </c>
      <c r="AT498" s="161" t="s">
        <v>254</v>
      </c>
      <c r="AU498" s="161" t="s">
        <v>88</v>
      </c>
      <c r="AY498" s="17" t="s">
        <v>252</v>
      </c>
      <c r="BE498" s="162">
        <f>IF(N498="základní",J498,0)</f>
        <v>0</v>
      </c>
      <c r="BF498" s="162">
        <f>IF(N498="snížená",J498,0)</f>
        <v>0</v>
      </c>
      <c r="BG498" s="162">
        <f>IF(N498="zákl. přenesená",J498,0)</f>
        <v>0</v>
      </c>
      <c r="BH498" s="162">
        <f>IF(N498="sníž. přenesená",J498,0)</f>
        <v>0</v>
      </c>
      <c r="BI498" s="162">
        <f>IF(N498="nulová",J498,0)</f>
        <v>0</v>
      </c>
      <c r="BJ498" s="17" t="s">
        <v>86</v>
      </c>
      <c r="BK498" s="162">
        <f>ROUND(I498*H498,2)</f>
        <v>0</v>
      </c>
      <c r="BL498" s="17" t="s">
        <v>258</v>
      </c>
      <c r="BM498" s="161" t="s">
        <v>600</v>
      </c>
    </row>
    <row r="499" spans="1:65" s="14" customFormat="1" ht="22.5">
      <c r="B499" s="171"/>
      <c r="D499" s="164" t="s">
        <v>282</v>
      </c>
      <c r="E499" s="172" t="s">
        <v>1</v>
      </c>
      <c r="F499" s="173" t="s">
        <v>601</v>
      </c>
      <c r="H499" s="174">
        <v>1.92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282</v>
      </c>
      <c r="AU499" s="172" t="s">
        <v>88</v>
      </c>
      <c r="AV499" s="14" t="s">
        <v>88</v>
      </c>
      <c r="AW499" s="14" t="s">
        <v>33</v>
      </c>
      <c r="AX499" s="14" t="s">
        <v>79</v>
      </c>
      <c r="AY499" s="172" t="s">
        <v>252</v>
      </c>
    </row>
    <row r="500" spans="1:65" s="14" customFormat="1">
      <c r="B500" s="171"/>
      <c r="D500" s="164" t="s">
        <v>282</v>
      </c>
      <c r="E500" s="172" t="s">
        <v>1</v>
      </c>
      <c r="F500" s="173" t="s">
        <v>602</v>
      </c>
      <c r="H500" s="174">
        <v>5.2</v>
      </c>
      <c r="I500" s="175"/>
      <c r="L500" s="171"/>
      <c r="M500" s="176"/>
      <c r="N500" s="177"/>
      <c r="O500" s="177"/>
      <c r="P500" s="177"/>
      <c r="Q500" s="177"/>
      <c r="R500" s="177"/>
      <c r="S500" s="177"/>
      <c r="T500" s="178"/>
      <c r="AT500" s="172" t="s">
        <v>282</v>
      </c>
      <c r="AU500" s="172" t="s">
        <v>88</v>
      </c>
      <c r="AV500" s="14" t="s">
        <v>88</v>
      </c>
      <c r="AW500" s="14" t="s">
        <v>33</v>
      </c>
      <c r="AX500" s="14" t="s">
        <v>79</v>
      </c>
      <c r="AY500" s="172" t="s">
        <v>252</v>
      </c>
    </row>
    <row r="501" spans="1:65" s="14" customFormat="1">
      <c r="B501" s="171"/>
      <c r="D501" s="164" t="s">
        <v>282</v>
      </c>
      <c r="E501" s="172" t="s">
        <v>1</v>
      </c>
      <c r="F501" s="173" t="s">
        <v>603</v>
      </c>
      <c r="H501" s="174">
        <v>2.14</v>
      </c>
      <c r="I501" s="175"/>
      <c r="L501" s="171"/>
      <c r="M501" s="176"/>
      <c r="N501" s="177"/>
      <c r="O501" s="177"/>
      <c r="P501" s="177"/>
      <c r="Q501" s="177"/>
      <c r="R501" s="177"/>
      <c r="S501" s="177"/>
      <c r="T501" s="178"/>
      <c r="AT501" s="172" t="s">
        <v>282</v>
      </c>
      <c r="AU501" s="172" t="s">
        <v>88</v>
      </c>
      <c r="AV501" s="14" t="s">
        <v>88</v>
      </c>
      <c r="AW501" s="14" t="s">
        <v>33</v>
      </c>
      <c r="AX501" s="14" t="s">
        <v>79</v>
      </c>
      <c r="AY501" s="172" t="s">
        <v>252</v>
      </c>
    </row>
    <row r="502" spans="1:65" s="14" customFormat="1">
      <c r="B502" s="171"/>
      <c r="D502" s="164" t="s">
        <v>282</v>
      </c>
      <c r="E502" s="172" t="s">
        <v>1</v>
      </c>
      <c r="F502" s="173" t="s">
        <v>604</v>
      </c>
      <c r="H502" s="174">
        <v>4.3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282</v>
      </c>
      <c r="AU502" s="172" t="s">
        <v>88</v>
      </c>
      <c r="AV502" s="14" t="s">
        <v>88</v>
      </c>
      <c r="AW502" s="14" t="s">
        <v>33</v>
      </c>
      <c r="AX502" s="14" t="s">
        <v>79</v>
      </c>
      <c r="AY502" s="172" t="s">
        <v>252</v>
      </c>
    </row>
    <row r="503" spans="1:65" s="14" customFormat="1">
      <c r="B503" s="171"/>
      <c r="D503" s="164" t="s">
        <v>282</v>
      </c>
      <c r="E503" s="172" t="s">
        <v>1</v>
      </c>
      <c r="F503" s="173" t="s">
        <v>605</v>
      </c>
      <c r="H503" s="174">
        <v>98.91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282</v>
      </c>
      <c r="AU503" s="172" t="s">
        <v>88</v>
      </c>
      <c r="AV503" s="14" t="s">
        <v>88</v>
      </c>
      <c r="AW503" s="14" t="s">
        <v>33</v>
      </c>
      <c r="AX503" s="14" t="s">
        <v>79</v>
      </c>
      <c r="AY503" s="172" t="s">
        <v>252</v>
      </c>
    </row>
    <row r="504" spans="1:65" s="15" customFormat="1">
      <c r="B504" s="179"/>
      <c r="D504" s="164" t="s">
        <v>282</v>
      </c>
      <c r="E504" s="180" t="s">
        <v>1</v>
      </c>
      <c r="F504" s="181" t="s">
        <v>286</v>
      </c>
      <c r="H504" s="182">
        <v>112.47</v>
      </c>
      <c r="I504" s="183"/>
      <c r="L504" s="179"/>
      <c r="M504" s="184"/>
      <c r="N504" s="185"/>
      <c r="O504" s="185"/>
      <c r="P504" s="185"/>
      <c r="Q504" s="185"/>
      <c r="R504" s="185"/>
      <c r="S504" s="185"/>
      <c r="T504" s="186"/>
      <c r="AT504" s="180" t="s">
        <v>282</v>
      </c>
      <c r="AU504" s="180" t="s">
        <v>88</v>
      </c>
      <c r="AV504" s="15" t="s">
        <v>258</v>
      </c>
      <c r="AW504" s="15" t="s">
        <v>33</v>
      </c>
      <c r="AX504" s="15" t="s">
        <v>86</v>
      </c>
      <c r="AY504" s="180" t="s">
        <v>252</v>
      </c>
    </row>
    <row r="505" spans="1:65" s="2" customFormat="1" ht="21.75" customHeight="1">
      <c r="A505" s="31"/>
      <c r="B505" s="148"/>
      <c r="C505" s="149" t="s">
        <v>606</v>
      </c>
      <c r="D505" s="149" t="s">
        <v>254</v>
      </c>
      <c r="E505" s="150" t="s">
        <v>607</v>
      </c>
      <c r="F505" s="151" t="s">
        <v>608</v>
      </c>
      <c r="G505" s="152" t="s">
        <v>280</v>
      </c>
      <c r="H505" s="153">
        <v>10.99</v>
      </c>
      <c r="I505" s="154"/>
      <c r="J505" s="155">
        <f>ROUND(I505*H505,2)</f>
        <v>0</v>
      </c>
      <c r="K505" s="156"/>
      <c r="L505" s="32"/>
      <c r="M505" s="157" t="s">
        <v>1</v>
      </c>
      <c r="N505" s="158" t="s">
        <v>44</v>
      </c>
      <c r="O505" s="57"/>
      <c r="P505" s="159">
        <f>O505*H505</f>
        <v>0</v>
      </c>
      <c r="Q505" s="159">
        <v>0</v>
      </c>
      <c r="R505" s="159">
        <f>Q505*H505</f>
        <v>0</v>
      </c>
      <c r="S505" s="159">
        <v>0</v>
      </c>
      <c r="T505" s="16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61" t="s">
        <v>258</v>
      </c>
      <c r="AT505" s="161" t="s">
        <v>254</v>
      </c>
      <c r="AU505" s="161" t="s">
        <v>88</v>
      </c>
      <c r="AY505" s="17" t="s">
        <v>252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7" t="s">
        <v>86</v>
      </c>
      <c r="BK505" s="162">
        <f>ROUND(I505*H505,2)</f>
        <v>0</v>
      </c>
      <c r="BL505" s="17" t="s">
        <v>258</v>
      </c>
      <c r="BM505" s="161" t="s">
        <v>609</v>
      </c>
    </row>
    <row r="506" spans="1:65" s="14" customFormat="1">
      <c r="B506" s="171"/>
      <c r="D506" s="164" t="s">
        <v>282</v>
      </c>
      <c r="E506" s="172" t="s">
        <v>1</v>
      </c>
      <c r="F506" s="173" t="s">
        <v>610</v>
      </c>
      <c r="H506" s="174">
        <v>10.99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282</v>
      </c>
      <c r="AU506" s="172" t="s">
        <v>88</v>
      </c>
      <c r="AV506" s="14" t="s">
        <v>88</v>
      </c>
      <c r="AW506" s="14" t="s">
        <v>33</v>
      </c>
      <c r="AX506" s="14" t="s">
        <v>79</v>
      </c>
      <c r="AY506" s="172" t="s">
        <v>252</v>
      </c>
    </row>
    <row r="507" spans="1:65" s="15" customFormat="1">
      <c r="B507" s="179"/>
      <c r="D507" s="164" t="s">
        <v>282</v>
      </c>
      <c r="E507" s="180" t="s">
        <v>1</v>
      </c>
      <c r="F507" s="181" t="s">
        <v>286</v>
      </c>
      <c r="H507" s="182">
        <v>10.99</v>
      </c>
      <c r="I507" s="183"/>
      <c r="L507" s="179"/>
      <c r="M507" s="184"/>
      <c r="N507" s="185"/>
      <c r="O507" s="185"/>
      <c r="P507" s="185"/>
      <c r="Q507" s="185"/>
      <c r="R507" s="185"/>
      <c r="S507" s="185"/>
      <c r="T507" s="186"/>
      <c r="AT507" s="180" t="s">
        <v>282</v>
      </c>
      <c r="AU507" s="180" t="s">
        <v>88</v>
      </c>
      <c r="AV507" s="15" t="s">
        <v>258</v>
      </c>
      <c r="AW507" s="15" t="s">
        <v>33</v>
      </c>
      <c r="AX507" s="15" t="s">
        <v>86</v>
      </c>
      <c r="AY507" s="180" t="s">
        <v>252</v>
      </c>
    </row>
    <row r="508" spans="1:65" s="2" customFormat="1" ht="21.75" customHeight="1">
      <c r="A508" s="31"/>
      <c r="B508" s="148"/>
      <c r="C508" s="149" t="s">
        <v>421</v>
      </c>
      <c r="D508" s="149" t="s">
        <v>254</v>
      </c>
      <c r="E508" s="150" t="s">
        <v>611</v>
      </c>
      <c r="F508" s="151" t="s">
        <v>612</v>
      </c>
      <c r="G508" s="152" t="s">
        <v>465</v>
      </c>
      <c r="H508" s="153">
        <v>7.16</v>
      </c>
      <c r="I508" s="154"/>
      <c r="J508" s="155">
        <f>ROUND(I508*H508,2)</f>
        <v>0</v>
      </c>
      <c r="K508" s="156"/>
      <c r="L508" s="32"/>
      <c r="M508" s="157" t="s">
        <v>1</v>
      </c>
      <c r="N508" s="158" t="s">
        <v>44</v>
      </c>
      <c r="O508" s="57"/>
      <c r="P508" s="159">
        <f>O508*H508</f>
        <v>0</v>
      </c>
      <c r="Q508" s="159">
        <v>0</v>
      </c>
      <c r="R508" s="159">
        <f>Q508*H508</f>
        <v>0</v>
      </c>
      <c r="S508" s="159">
        <v>0</v>
      </c>
      <c r="T508" s="160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61" t="s">
        <v>258</v>
      </c>
      <c r="AT508" s="161" t="s">
        <v>254</v>
      </c>
      <c r="AU508" s="161" t="s">
        <v>88</v>
      </c>
      <c r="AY508" s="17" t="s">
        <v>252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7" t="s">
        <v>86</v>
      </c>
      <c r="BK508" s="162">
        <f>ROUND(I508*H508,2)</f>
        <v>0</v>
      </c>
      <c r="BL508" s="17" t="s">
        <v>258</v>
      </c>
      <c r="BM508" s="161" t="s">
        <v>613</v>
      </c>
    </row>
    <row r="509" spans="1:65" s="14" customFormat="1">
      <c r="B509" s="171"/>
      <c r="D509" s="164" t="s">
        <v>282</v>
      </c>
      <c r="E509" s="172" t="s">
        <v>1</v>
      </c>
      <c r="F509" s="173" t="s">
        <v>614</v>
      </c>
      <c r="H509" s="174">
        <v>3.6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282</v>
      </c>
      <c r="AU509" s="172" t="s">
        <v>88</v>
      </c>
      <c r="AV509" s="14" t="s">
        <v>88</v>
      </c>
      <c r="AW509" s="14" t="s">
        <v>33</v>
      </c>
      <c r="AX509" s="14" t="s">
        <v>79</v>
      </c>
      <c r="AY509" s="172" t="s">
        <v>252</v>
      </c>
    </row>
    <row r="510" spans="1:65" s="14" customFormat="1">
      <c r="B510" s="171"/>
      <c r="D510" s="164" t="s">
        <v>282</v>
      </c>
      <c r="E510" s="172" t="s">
        <v>1</v>
      </c>
      <c r="F510" s="173" t="s">
        <v>615</v>
      </c>
      <c r="H510" s="174">
        <v>0.96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282</v>
      </c>
      <c r="AU510" s="172" t="s">
        <v>88</v>
      </c>
      <c r="AV510" s="14" t="s">
        <v>88</v>
      </c>
      <c r="AW510" s="14" t="s">
        <v>33</v>
      </c>
      <c r="AX510" s="14" t="s">
        <v>79</v>
      </c>
      <c r="AY510" s="172" t="s">
        <v>252</v>
      </c>
    </row>
    <row r="511" spans="1:65" s="14" customFormat="1">
      <c r="B511" s="171"/>
      <c r="D511" s="164" t="s">
        <v>282</v>
      </c>
      <c r="E511" s="172" t="s">
        <v>1</v>
      </c>
      <c r="F511" s="173" t="s">
        <v>616</v>
      </c>
      <c r="H511" s="174">
        <v>2.6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282</v>
      </c>
      <c r="AU511" s="172" t="s">
        <v>88</v>
      </c>
      <c r="AV511" s="14" t="s">
        <v>88</v>
      </c>
      <c r="AW511" s="14" t="s">
        <v>33</v>
      </c>
      <c r="AX511" s="14" t="s">
        <v>79</v>
      </c>
      <c r="AY511" s="172" t="s">
        <v>252</v>
      </c>
    </row>
    <row r="512" spans="1:65" s="15" customFormat="1">
      <c r="B512" s="179"/>
      <c r="D512" s="164" t="s">
        <v>282</v>
      </c>
      <c r="E512" s="180" t="s">
        <v>1</v>
      </c>
      <c r="F512" s="181" t="s">
        <v>286</v>
      </c>
      <c r="H512" s="182">
        <v>7.16</v>
      </c>
      <c r="I512" s="183"/>
      <c r="L512" s="179"/>
      <c r="M512" s="184"/>
      <c r="N512" s="185"/>
      <c r="O512" s="185"/>
      <c r="P512" s="185"/>
      <c r="Q512" s="185"/>
      <c r="R512" s="185"/>
      <c r="S512" s="185"/>
      <c r="T512" s="186"/>
      <c r="AT512" s="180" t="s">
        <v>282</v>
      </c>
      <c r="AU512" s="180" t="s">
        <v>88</v>
      </c>
      <c r="AV512" s="15" t="s">
        <v>258</v>
      </c>
      <c r="AW512" s="15" t="s">
        <v>33</v>
      </c>
      <c r="AX512" s="15" t="s">
        <v>86</v>
      </c>
      <c r="AY512" s="180" t="s">
        <v>252</v>
      </c>
    </row>
    <row r="513" spans="1:65" s="2" customFormat="1" ht="24.2" customHeight="1">
      <c r="A513" s="31"/>
      <c r="B513" s="148"/>
      <c r="C513" s="149" t="s">
        <v>617</v>
      </c>
      <c r="D513" s="149" t="s">
        <v>254</v>
      </c>
      <c r="E513" s="150" t="s">
        <v>618</v>
      </c>
      <c r="F513" s="151" t="s">
        <v>619</v>
      </c>
      <c r="G513" s="152" t="s">
        <v>265</v>
      </c>
      <c r="H513" s="153">
        <v>184.48</v>
      </c>
      <c r="I513" s="154"/>
      <c r="J513" s="155">
        <f>ROUND(I513*H513,2)</f>
        <v>0</v>
      </c>
      <c r="K513" s="156"/>
      <c r="L513" s="32"/>
      <c r="M513" s="157" t="s">
        <v>1</v>
      </c>
      <c r="N513" s="158" t="s">
        <v>44</v>
      </c>
      <c r="O513" s="57"/>
      <c r="P513" s="159">
        <f>O513*H513</f>
        <v>0</v>
      </c>
      <c r="Q513" s="159">
        <v>0</v>
      </c>
      <c r="R513" s="159">
        <f>Q513*H513</f>
        <v>0</v>
      </c>
      <c r="S513" s="159">
        <v>0</v>
      </c>
      <c r="T513" s="160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61" t="s">
        <v>258</v>
      </c>
      <c r="AT513" s="161" t="s">
        <v>254</v>
      </c>
      <c r="AU513" s="161" t="s">
        <v>88</v>
      </c>
      <c r="AY513" s="17" t="s">
        <v>252</v>
      </c>
      <c r="BE513" s="162">
        <f>IF(N513="základní",J513,0)</f>
        <v>0</v>
      </c>
      <c r="BF513" s="162">
        <f>IF(N513="snížená",J513,0)</f>
        <v>0</v>
      </c>
      <c r="BG513" s="162">
        <f>IF(N513="zákl. přenesená",J513,0)</f>
        <v>0</v>
      </c>
      <c r="BH513" s="162">
        <f>IF(N513="sníž. přenesená",J513,0)</f>
        <v>0</v>
      </c>
      <c r="BI513" s="162">
        <f>IF(N513="nulová",J513,0)</f>
        <v>0</v>
      </c>
      <c r="BJ513" s="17" t="s">
        <v>86</v>
      </c>
      <c r="BK513" s="162">
        <f>ROUND(I513*H513,2)</f>
        <v>0</v>
      </c>
      <c r="BL513" s="17" t="s">
        <v>258</v>
      </c>
      <c r="BM513" s="161" t="s">
        <v>620</v>
      </c>
    </row>
    <row r="514" spans="1:65" s="14" customFormat="1" ht="22.5">
      <c r="B514" s="171"/>
      <c r="D514" s="164" t="s">
        <v>282</v>
      </c>
      <c r="E514" s="172" t="s">
        <v>1</v>
      </c>
      <c r="F514" s="173" t="s">
        <v>621</v>
      </c>
      <c r="H514" s="174">
        <v>7.98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282</v>
      </c>
      <c r="AU514" s="172" t="s">
        <v>88</v>
      </c>
      <c r="AV514" s="14" t="s">
        <v>88</v>
      </c>
      <c r="AW514" s="14" t="s">
        <v>33</v>
      </c>
      <c r="AX514" s="14" t="s">
        <v>79</v>
      </c>
      <c r="AY514" s="172" t="s">
        <v>252</v>
      </c>
    </row>
    <row r="515" spans="1:65" s="14" customFormat="1">
      <c r="B515" s="171"/>
      <c r="D515" s="164" t="s">
        <v>282</v>
      </c>
      <c r="E515" s="172" t="s">
        <v>1</v>
      </c>
      <c r="F515" s="173" t="s">
        <v>622</v>
      </c>
      <c r="H515" s="174">
        <v>17.100000000000001</v>
      </c>
      <c r="I515" s="175"/>
      <c r="L515" s="171"/>
      <c r="M515" s="176"/>
      <c r="N515" s="177"/>
      <c r="O515" s="177"/>
      <c r="P515" s="177"/>
      <c r="Q515" s="177"/>
      <c r="R515" s="177"/>
      <c r="S515" s="177"/>
      <c r="T515" s="178"/>
      <c r="AT515" s="172" t="s">
        <v>282</v>
      </c>
      <c r="AU515" s="172" t="s">
        <v>88</v>
      </c>
      <c r="AV515" s="14" t="s">
        <v>88</v>
      </c>
      <c r="AW515" s="14" t="s">
        <v>33</v>
      </c>
      <c r="AX515" s="14" t="s">
        <v>79</v>
      </c>
      <c r="AY515" s="172" t="s">
        <v>252</v>
      </c>
    </row>
    <row r="516" spans="1:65" s="14" customFormat="1">
      <c r="B516" s="171"/>
      <c r="D516" s="164" t="s">
        <v>282</v>
      </c>
      <c r="E516" s="172" t="s">
        <v>1</v>
      </c>
      <c r="F516" s="173" t="s">
        <v>623</v>
      </c>
      <c r="H516" s="174">
        <v>8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282</v>
      </c>
      <c r="AU516" s="172" t="s">
        <v>88</v>
      </c>
      <c r="AV516" s="14" t="s">
        <v>88</v>
      </c>
      <c r="AW516" s="14" t="s">
        <v>33</v>
      </c>
      <c r="AX516" s="14" t="s">
        <v>79</v>
      </c>
      <c r="AY516" s="172" t="s">
        <v>252</v>
      </c>
    </row>
    <row r="517" spans="1:65" s="14" customFormat="1">
      <c r="B517" s="171"/>
      <c r="D517" s="164" t="s">
        <v>282</v>
      </c>
      <c r="E517" s="172" t="s">
        <v>1</v>
      </c>
      <c r="F517" s="173" t="s">
        <v>624</v>
      </c>
      <c r="H517" s="174">
        <v>6.4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282</v>
      </c>
      <c r="AU517" s="172" t="s">
        <v>88</v>
      </c>
      <c r="AV517" s="14" t="s">
        <v>88</v>
      </c>
      <c r="AW517" s="14" t="s">
        <v>33</v>
      </c>
      <c r="AX517" s="14" t="s">
        <v>79</v>
      </c>
      <c r="AY517" s="172" t="s">
        <v>252</v>
      </c>
    </row>
    <row r="518" spans="1:65" s="14" customFormat="1">
      <c r="B518" s="171"/>
      <c r="D518" s="164" t="s">
        <v>282</v>
      </c>
      <c r="E518" s="172" t="s">
        <v>1</v>
      </c>
      <c r="F518" s="173" t="s">
        <v>625</v>
      </c>
      <c r="H518" s="174">
        <v>48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282</v>
      </c>
      <c r="AU518" s="172" t="s">
        <v>88</v>
      </c>
      <c r="AV518" s="14" t="s">
        <v>88</v>
      </c>
      <c r="AW518" s="14" t="s">
        <v>33</v>
      </c>
      <c r="AX518" s="14" t="s">
        <v>79</v>
      </c>
      <c r="AY518" s="172" t="s">
        <v>252</v>
      </c>
    </row>
    <row r="519" spans="1:65" s="14" customFormat="1">
      <c r="B519" s="171"/>
      <c r="D519" s="164" t="s">
        <v>282</v>
      </c>
      <c r="E519" s="172" t="s">
        <v>1</v>
      </c>
      <c r="F519" s="173" t="s">
        <v>626</v>
      </c>
      <c r="H519" s="174">
        <v>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282</v>
      </c>
      <c r="AU519" s="172" t="s">
        <v>88</v>
      </c>
      <c r="AV519" s="14" t="s">
        <v>88</v>
      </c>
      <c r="AW519" s="14" t="s">
        <v>33</v>
      </c>
      <c r="AX519" s="14" t="s">
        <v>79</v>
      </c>
      <c r="AY519" s="172" t="s">
        <v>252</v>
      </c>
    </row>
    <row r="520" spans="1:65" s="14" customFormat="1">
      <c r="B520" s="171"/>
      <c r="D520" s="164" t="s">
        <v>282</v>
      </c>
      <c r="E520" s="172" t="s">
        <v>1</v>
      </c>
      <c r="F520" s="173" t="s">
        <v>627</v>
      </c>
      <c r="H520" s="174">
        <v>48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282</v>
      </c>
      <c r="AU520" s="172" t="s">
        <v>88</v>
      </c>
      <c r="AV520" s="14" t="s">
        <v>88</v>
      </c>
      <c r="AW520" s="14" t="s">
        <v>33</v>
      </c>
      <c r="AX520" s="14" t="s">
        <v>79</v>
      </c>
      <c r="AY520" s="172" t="s">
        <v>252</v>
      </c>
    </row>
    <row r="521" spans="1:65" s="14" customFormat="1">
      <c r="B521" s="171"/>
      <c r="D521" s="164" t="s">
        <v>282</v>
      </c>
      <c r="E521" s="172" t="s">
        <v>1</v>
      </c>
      <c r="F521" s="173" t="s">
        <v>628</v>
      </c>
      <c r="H521" s="174">
        <v>1</v>
      </c>
      <c r="I521" s="175"/>
      <c r="L521" s="171"/>
      <c r="M521" s="176"/>
      <c r="N521" s="177"/>
      <c r="O521" s="177"/>
      <c r="P521" s="177"/>
      <c r="Q521" s="177"/>
      <c r="R521" s="177"/>
      <c r="S521" s="177"/>
      <c r="T521" s="178"/>
      <c r="AT521" s="172" t="s">
        <v>282</v>
      </c>
      <c r="AU521" s="172" t="s">
        <v>88</v>
      </c>
      <c r="AV521" s="14" t="s">
        <v>88</v>
      </c>
      <c r="AW521" s="14" t="s">
        <v>33</v>
      </c>
      <c r="AX521" s="14" t="s">
        <v>79</v>
      </c>
      <c r="AY521" s="172" t="s">
        <v>252</v>
      </c>
    </row>
    <row r="522" spans="1:65" s="15" customFormat="1">
      <c r="B522" s="179"/>
      <c r="D522" s="164" t="s">
        <v>282</v>
      </c>
      <c r="E522" s="180" t="s">
        <v>1</v>
      </c>
      <c r="F522" s="181" t="s">
        <v>286</v>
      </c>
      <c r="H522" s="182">
        <v>184.48</v>
      </c>
      <c r="I522" s="183"/>
      <c r="L522" s="179"/>
      <c r="M522" s="184"/>
      <c r="N522" s="185"/>
      <c r="O522" s="185"/>
      <c r="P522" s="185"/>
      <c r="Q522" s="185"/>
      <c r="R522" s="185"/>
      <c r="S522" s="185"/>
      <c r="T522" s="186"/>
      <c r="AT522" s="180" t="s">
        <v>282</v>
      </c>
      <c r="AU522" s="180" t="s">
        <v>88</v>
      </c>
      <c r="AV522" s="15" t="s">
        <v>258</v>
      </c>
      <c r="AW522" s="15" t="s">
        <v>33</v>
      </c>
      <c r="AX522" s="15" t="s">
        <v>86</v>
      </c>
      <c r="AY522" s="180" t="s">
        <v>252</v>
      </c>
    </row>
    <row r="523" spans="1:65" s="2" customFormat="1" ht="24.2" customHeight="1">
      <c r="A523" s="31"/>
      <c r="B523" s="148"/>
      <c r="C523" s="149" t="s">
        <v>425</v>
      </c>
      <c r="D523" s="149" t="s">
        <v>254</v>
      </c>
      <c r="E523" s="150" t="s">
        <v>629</v>
      </c>
      <c r="F523" s="151" t="s">
        <v>630</v>
      </c>
      <c r="G523" s="152" t="s">
        <v>465</v>
      </c>
      <c r="H523" s="153">
        <v>60.581000000000003</v>
      </c>
      <c r="I523" s="154"/>
      <c r="J523" s="155">
        <f>ROUND(I523*H523,2)</f>
        <v>0</v>
      </c>
      <c r="K523" s="156"/>
      <c r="L523" s="32"/>
      <c r="M523" s="157" t="s">
        <v>1</v>
      </c>
      <c r="N523" s="158" t="s">
        <v>44</v>
      </c>
      <c r="O523" s="57"/>
      <c r="P523" s="159">
        <f>O523*H523</f>
        <v>0</v>
      </c>
      <c r="Q523" s="159">
        <v>0</v>
      </c>
      <c r="R523" s="159">
        <f>Q523*H523</f>
        <v>0</v>
      </c>
      <c r="S523" s="159">
        <v>0</v>
      </c>
      <c r="T523" s="160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61" t="s">
        <v>258</v>
      </c>
      <c r="AT523" s="161" t="s">
        <v>254</v>
      </c>
      <c r="AU523" s="161" t="s">
        <v>88</v>
      </c>
      <c r="AY523" s="17" t="s">
        <v>252</v>
      </c>
      <c r="BE523" s="162">
        <f>IF(N523="základní",J523,0)</f>
        <v>0</v>
      </c>
      <c r="BF523" s="162">
        <f>IF(N523="snížená",J523,0)</f>
        <v>0</v>
      </c>
      <c r="BG523" s="162">
        <f>IF(N523="zákl. přenesená",J523,0)</f>
        <v>0</v>
      </c>
      <c r="BH523" s="162">
        <f>IF(N523="sníž. přenesená",J523,0)</f>
        <v>0</v>
      </c>
      <c r="BI523" s="162">
        <f>IF(N523="nulová",J523,0)</f>
        <v>0</v>
      </c>
      <c r="BJ523" s="17" t="s">
        <v>86</v>
      </c>
      <c r="BK523" s="162">
        <f>ROUND(I523*H523,2)</f>
        <v>0</v>
      </c>
      <c r="BL523" s="17" t="s">
        <v>258</v>
      </c>
      <c r="BM523" s="161" t="s">
        <v>631</v>
      </c>
    </row>
    <row r="524" spans="1:65" s="14" customFormat="1" ht="22.5">
      <c r="B524" s="171"/>
      <c r="D524" s="164" t="s">
        <v>282</v>
      </c>
      <c r="E524" s="172" t="s">
        <v>1</v>
      </c>
      <c r="F524" s="173" t="s">
        <v>632</v>
      </c>
      <c r="H524" s="174">
        <v>2.633</v>
      </c>
      <c r="I524" s="175"/>
      <c r="L524" s="171"/>
      <c r="M524" s="176"/>
      <c r="N524" s="177"/>
      <c r="O524" s="177"/>
      <c r="P524" s="177"/>
      <c r="Q524" s="177"/>
      <c r="R524" s="177"/>
      <c r="S524" s="177"/>
      <c r="T524" s="178"/>
      <c r="AT524" s="172" t="s">
        <v>282</v>
      </c>
      <c r="AU524" s="172" t="s">
        <v>88</v>
      </c>
      <c r="AV524" s="14" t="s">
        <v>88</v>
      </c>
      <c r="AW524" s="14" t="s">
        <v>33</v>
      </c>
      <c r="AX524" s="14" t="s">
        <v>79</v>
      </c>
      <c r="AY524" s="172" t="s">
        <v>252</v>
      </c>
    </row>
    <row r="525" spans="1:65" s="14" customFormat="1">
      <c r="B525" s="171"/>
      <c r="D525" s="164" t="s">
        <v>282</v>
      </c>
      <c r="E525" s="172" t="s">
        <v>1</v>
      </c>
      <c r="F525" s="173" t="s">
        <v>633</v>
      </c>
      <c r="H525" s="174">
        <v>5.5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282</v>
      </c>
      <c r="AU525" s="172" t="s">
        <v>88</v>
      </c>
      <c r="AV525" s="14" t="s">
        <v>88</v>
      </c>
      <c r="AW525" s="14" t="s">
        <v>33</v>
      </c>
      <c r="AX525" s="14" t="s">
        <v>79</v>
      </c>
      <c r="AY525" s="172" t="s">
        <v>252</v>
      </c>
    </row>
    <row r="526" spans="1:65" s="14" customFormat="1">
      <c r="B526" s="171"/>
      <c r="D526" s="164" t="s">
        <v>282</v>
      </c>
      <c r="E526" s="172" t="s">
        <v>1</v>
      </c>
      <c r="F526" s="173" t="s">
        <v>634</v>
      </c>
      <c r="H526" s="174">
        <v>2.048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282</v>
      </c>
      <c r="AU526" s="172" t="s">
        <v>88</v>
      </c>
      <c r="AV526" s="14" t="s">
        <v>88</v>
      </c>
      <c r="AW526" s="14" t="s">
        <v>33</v>
      </c>
      <c r="AX526" s="14" t="s">
        <v>79</v>
      </c>
      <c r="AY526" s="172" t="s">
        <v>252</v>
      </c>
    </row>
    <row r="527" spans="1:65" s="14" customFormat="1">
      <c r="B527" s="171"/>
      <c r="D527" s="164" t="s">
        <v>282</v>
      </c>
      <c r="E527" s="172" t="s">
        <v>1</v>
      </c>
      <c r="F527" s="173" t="s">
        <v>635</v>
      </c>
      <c r="H527" s="174">
        <v>16.8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282</v>
      </c>
      <c r="AU527" s="172" t="s">
        <v>88</v>
      </c>
      <c r="AV527" s="14" t="s">
        <v>88</v>
      </c>
      <c r="AW527" s="14" t="s">
        <v>33</v>
      </c>
      <c r="AX527" s="14" t="s">
        <v>79</v>
      </c>
      <c r="AY527" s="172" t="s">
        <v>252</v>
      </c>
    </row>
    <row r="528" spans="1:65" s="14" customFormat="1">
      <c r="B528" s="171"/>
      <c r="D528" s="164" t="s">
        <v>282</v>
      </c>
      <c r="E528" s="172" t="s">
        <v>1</v>
      </c>
      <c r="F528" s="173" t="s">
        <v>636</v>
      </c>
      <c r="H528" s="174">
        <v>16.8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282</v>
      </c>
      <c r="AU528" s="172" t="s">
        <v>88</v>
      </c>
      <c r="AV528" s="14" t="s">
        <v>88</v>
      </c>
      <c r="AW528" s="14" t="s">
        <v>33</v>
      </c>
      <c r="AX528" s="14" t="s">
        <v>79</v>
      </c>
      <c r="AY528" s="172" t="s">
        <v>252</v>
      </c>
    </row>
    <row r="529" spans="1:65" s="14" customFormat="1">
      <c r="B529" s="171"/>
      <c r="D529" s="164" t="s">
        <v>282</v>
      </c>
      <c r="E529" s="172" t="s">
        <v>1</v>
      </c>
      <c r="F529" s="173" t="s">
        <v>637</v>
      </c>
      <c r="H529" s="174">
        <v>16.8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282</v>
      </c>
      <c r="AU529" s="172" t="s">
        <v>88</v>
      </c>
      <c r="AV529" s="14" t="s">
        <v>88</v>
      </c>
      <c r="AW529" s="14" t="s">
        <v>33</v>
      </c>
      <c r="AX529" s="14" t="s">
        <v>79</v>
      </c>
      <c r="AY529" s="172" t="s">
        <v>252</v>
      </c>
    </row>
    <row r="530" spans="1:65" s="15" customFormat="1">
      <c r="B530" s="179"/>
      <c r="D530" s="164" t="s">
        <v>282</v>
      </c>
      <c r="E530" s="180" t="s">
        <v>1</v>
      </c>
      <c r="F530" s="181" t="s">
        <v>286</v>
      </c>
      <c r="H530" s="182">
        <v>60.581000000000003</v>
      </c>
      <c r="I530" s="183"/>
      <c r="L530" s="179"/>
      <c r="M530" s="184"/>
      <c r="N530" s="185"/>
      <c r="O530" s="185"/>
      <c r="P530" s="185"/>
      <c r="Q530" s="185"/>
      <c r="R530" s="185"/>
      <c r="S530" s="185"/>
      <c r="T530" s="186"/>
      <c r="AT530" s="180" t="s">
        <v>282</v>
      </c>
      <c r="AU530" s="180" t="s">
        <v>88</v>
      </c>
      <c r="AV530" s="15" t="s">
        <v>258</v>
      </c>
      <c r="AW530" s="15" t="s">
        <v>33</v>
      </c>
      <c r="AX530" s="15" t="s">
        <v>86</v>
      </c>
      <c r="AY530" s="180" t="s">
        <v>252</v>
      </c>
    </row>
    <row r="531" spans="1:65" s="2" customFormat="1" ht="21.75" customHeight="1">
      <c r="A531" s="31"/>
      <c r="B531" s="148"/>
      <c r="C531" s="149" t="s">
        <v>638</v>
      </c>
      <c r="D531" s="149" t="s">
        <v>254</v>
      </c>
      <c r="E531" s="150" t="s">
        <v>639</v>
      </c>
      <c r="F531" s="151" t="s">
        <v>640</v>
      </c>
      <c r="G531" s="152" t="s">
        <v>280</v>
      </c>
      <c r="H531" s="153">
        <v>8.0879999999999992</v>
      </c>
      <c r="I531" s="154"/>
      <c r="J531" s="155">
        <f>ROUND(I531*H531,2)</f>
        <v>0</v>
      </c>
      <c r="K531" s="156"/>
      <c r="L531" s="32"/>
      <c r="M531" s="157" t="s">
        <v>1</v>
      </c>
      <c r="N531" s="158" t="s">
        <v>44</v>
      </c>
      <c r="O531" s="57"/>
      <c r="P531" s="159">
        <f>O531*H531</f>
        <v>0</v>
      </c>
      <c r="Q531" s="159">
        <v>0</v>
      </c>
      <c r="R531" s="159">
        <f>Q531*H531</f>
        <v>0</v>
      </c>
      <c r="S531" s="159">
        <v>0</v>
      </c>
      <c r="T531" s="160">
        <f>S531*H531</f>
        <v>0</v>
      </c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R531" s="161" t="s">
        <v>258</v>
      </c>
      <c r="AT531" s="161" t="s">
        <v>254</v>
      </c>
      <c r="AU531" s="161" t="s">
        <v>88</v>
      </c>
      <c r="AY531" s="17" t="s">
        <v>252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7" t="s">
        <v>86</v>
      </c>
      <c r="BK531" s="162">
        <f>ROUND(I531*H531,2)</f>
        <v>0</v>
      </c>
      <c r="BL531" s="17" t="s">
        <v>258</v>
      </c>
      <c r="BM531" s="161" t="s">
        <v>641</v>
      </c>
    </row>
    <row r="532" spans="1:65" s="14" customFormat="1">
      <c r="B532" s="171"/>
      <c r="D532" s="164" t="s">
        <v>282</v>
      </c>
      <c r="E532" s="172" t="s">
        <v>1</v>
      </c>
      <c r="F532" s="173" t="s">
        <v>642</v>
      </c>
      <c r="H532" s="174">
        <v>1.1839999999999999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282</v>
      </c>
      <c r="AU532" s="172" t="s">
        <v>88</v>
      </c>
      <c r="AV532" s="14" t="s">
        <v>88</v>
      </c>
      <c r="AW532" s="14" t="s">
        <v>33</v>
      </c>
      <c r="AX532" s="14" t="s">
        <v>79</v>
      </c>
      <c r="AY532" s="172" t="s">
        <v>252</v>
      </c>
    </row>
    <row r="533" spans="1:65" s="14" customFormat="1">
      <c r="B533" s="171"/>
      <c r="D533" s="164" t="s">
        <v>282</v>
      </c>
      <c r="E533" s="172" t="s">
        <v>1</v>
      </c>
      <c r="F533" s="173" t="s">
        <v>643</v>
      </c>
      <c r="H533" s="174">
        <v>1.1839999999999999</v>
      </c>
      <c r="I533" s="175"/>
      <c r="L533" s="171"/>
      <c r="M533" s="176"/>
      <c r="N533" s="177"/>
      <c r="O533" s="177"/>
      <c r="P533" s="177"/>
      <c r="Q533" s="177"/>
      <c r="R533" s="177"/>
      <c r="S533" s="177"/>
      <c r="T533" s="178"/>
      <c r="AT533" s="172" t="s">
        <v>282</v>
      </c>
      <c r="AU533" s="172" t="s">
        <v>88</v>
      </c>
      <c r="AV533" s="14" t="s">
        <v>88</v>
      </c>
      <c r="AW533" s="14" t="s">
        <v>33</v>
      </c>
      <c r="AX533" s="14" t="s">
        <v>79</v>
      </c>
      <c r="AY533" s="172" t="s">
        <v>252</v>
      </c>
    </row>
    <row r="534" spans="1:65" s="14" customFormat="1">
      <c r="B534" s="171"/>
      <c r="D534" s="164" t="s">
        <v>282</v>
      </c>
      <c r="E534" s="172" t="s">
        <v>1</v>
      </c>
      <c r="F534" s="173" t="s">
        <v>644</v>
      </c>
      <c r="H534" s="174">
        <v>1.1839999999999999</v>
      </c>
      <c r="I534" s="175"/>
      <c r="L534" s="171"/>
      <c r="M534" s="176"/>
      <c r="N534" s="177"/>
      <c r="O534" s="177"/>
      <c r="P534" s="177"/>
      <c r="Q534" s="177"/>
      <c r="R534" s="177"/>
      <c r="S534" s="177"/>
      <c r="T534" s="178"/>
      <c r="AT534" s="172" t="s">
        <v>282</v>
      </c>
      <c r="AU534" s="172" t="s">
        <v>88</v>
      </c>
      <c r="AV534" s="14" t="s">
        <v>88</v>
      </c>
      <c r="AW534" s="14" t="s">
        <v>33</v>
      </c>
      <c r="AX534" s="14" t="s">
        <v>79</v>
      </c>
      <c r="AY534" s="172" t="s">
        <v>252</v>
      </c>
    </row>
    <row r="535" spans="1:65" s="14" customFormat="1">
      <c r="B535" s="171"/>
      <c r="D535" s="164" t="s">
        <v>282</v>
      </c>
      <c r="E535" s="172" t="s">
        <v>1</v>
      </c>
      <c r="F535" s="173" t="s">
        <v>645</v>
      </c>
      <c r="H535" s="174">
        <v>2.952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282</v>
      </c>
      <c r="AU535" s="172" t="s">
        <v>88</v>
      </c>
      <c r="AV535" s="14" t="s">
        <v>88</v>
      </c>
      <c r="AW535" s="14" t="s">
        <v>33</v>
      </c>
      <c r="AX535" s="14" t="s">
        <v>79</v>
      </c>
      <c r="AY535" s="172" t="s">
        <v>252</v>
      </c>
    </row>
    <row r="536" spans="1:65" s="14" customFormat="1">
      <c r="B536" s="171"/>
      <c r="D536" s="164" t="s">
        <v>282</v>
      </c>
      <c r="E536" s="172" t="s">
        <v>1</v>
      </c>
      <c r="F536" s="173" t="s">
        <v>646</v>
      </c>
      <c r="H536" s="174">
        <v>1.5840000000000001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282</v>
      </c>
      <c r="AU536" s="172" t="s">
        <v>88</v>
      </c>
      <c r="AV536" s="14" t="s">
        <v>88</v>
      </c>
      <c r="AW536" s="14" t="s">
        <v>33</v>
      </c>
      <c r="AX536" s="14" t="s">
        <v>79</v>
      </c>
      <c r="AY536" s="172" t="s">
        <v>252</v>
      </c>
    </row>
    <row r="537" spans="1:65" s="15" customFormat="1">
      <c r="B537" s="179"/>
      <c r="D537" s="164" t="s">
        <v>282</v>
      </c>
      <c r="E537" s="180" t="s">
        <v>1</v>
      </c>
      <c r="F537" s="181" t="s">
        <v>286</v>
      </c>
      <c r="H537" s="182">
        <v>8.0879999999999992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282</v>
      </c>
      <c r="AU537" s="180" t="s">
        <v>88</v>
      </c>
      <c r="AV537" s="15" t="s">
        <v>258</v>
      </c>
      <c r="AW537" s="15" t="s">
        <v>33</v>
      </c>
      <c r="AX537" s="15" t="s">
        <v>86</v>
      </c>
      <c r="AY537" s="180" t="s">
        <v>252</v>
      </c>
    </row>
    <row r="538" spans="1:65" s="2" customFormat="1" ht="24.2" customHeight="1">
      <c r="A538" s="31"/>
      <c r="B538" s="148"/>
      <c r="C538" s="149" t="s">
        <v>428</v>
      </c>
      <c r="D538" s="149" t="s">
        <v>254</v>
      </c>
      <c r="E538" s="150" t="s">
        <v>647</v>
      </c>
      <c r="F538" s="151" t="s">
        <v>648</v>
      </c>
      <c r="G538" s="152" t="s">
        <v>280</v>
      </c>
      <c r="H538" s="153">
        <v>3.774</v>
      </c>
      <c r="I538" s="154"/>
      <c r="J538" s="155">
        <f>ROUND(I538*H538,2)</f>
        <v>0</v>
      </c>
      <c r="K538" s="156"/>
      <c r="L538" s="32"/>
      <c r="M538" s="157" t="s">
        <v>1</v>
      </c>
      <c r="N538" s="158" t="s">
        <v>44</v>
      </c>
      <c r="O538" s="57"/>
      <c r="P538" s="159">
        <f>O538*H538</f>
        <v>0</v>
      </c>
      <c r="Q538" s="159">
        <v>0</v>
      </c>
      <c r="R538" s="159">
        <f>Q538*H538</f>
        <v>0</v>
      </c>
      <c r="S538" s="159">
        <v>0</v>
      </c>
      <c r="T538" s="160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61" t="s">
        <v>258</v>
      </c>
      <c r="AT538" s="161" t="s">
        <v>254</v>
      </c>
      <c r="AU538" s="161" t="s">
        <v>88</v>
      </c>
      <c r="AY538" s="17" t="s">
        <v>252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7" t="s">
        <v>86</v>
      </c>
      <c r="BK538" s="162">
        <f>ROUND(I538*H538,2)</f>
        <v>0</v>
      </c>
      <c r="BL538" s="17" t="s">
        <v>258</v>
      </c>
      <c r="BM538" s="161" t="s">
        <v>649</v>
      </c>
    </row>
    <row r="539" spans="1:65" s="14" customFormat="1" ht="22.5">
      <c r="B539" s="171"/>
      <c r="D539" s="164" t="s">
        <v>282</v>
      </c>
      <c r="E539" s="172" t="s">
        <v>1</v>
      </c>
      <c r="F539" s="173" t="s">
        <v>650</v>
      </c>
      <c r="H539" s="174">
        <v>1.887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282</v>
      </c>
      <c r="AU539" s="172" t="s">
        <v>88</v>
      </c>
      <c r="AV539" s="14" t="s">
        <v>88</v>
      </c>
      <c r="AW539" s="14" t="s">
        <v>33</v>
      </c>
      <c r="AX539" s="14" t="s">
        <v>79</v>
      </c>
      <c r="AY539" s="172" t="s">
        <v>252</v>
      </c>
    </row>
    <row r="540" spans="1:65" s="14" customFormat="1" ht="22.5">
      <c r="B540" s="171"/>
      <c r="D540" s="164" t="s">
        <v>282</v>
      </c>
      <c r="E540" s="172" t="s">
        <v>1</v>
      </c>
      <c r="F540" s="173" t="s">
        <v>651</v>
      </c>
      <c r="H540" s="174">
        <v>1.887</v>
      </c>
      <c r="I540" s="175"/>
      <c r="L540" s="171"/>
      <c r="M540" s="176"/>
      <c r="N540" s="177"/>
      <c r="O540" s="177"/>
      <c r="P540" s="177"/>
      <c r="Q540" s="177"/>
      <c r="R540" s="177"/>
      <c r="S540" s="177"/>
      <c r="T540" s="178"/>
      <c r="AT540" s="172" t="s">
        <v>282</v>
      </c>
      <c r="AU540" s="172" t="s">
        <v>88</v>
      </c>
      <c r="AV540" s="14" t="s">
        <v>88</v>
      </c>
      <c r="AW540" s="14" t="s">
        <v>33</v>
      </c>
      <c r="AX540" s="14" t="s">
        <v>79</v>
      </c>
      <c r="AY540" s="172" t="s">
        <v>252</v>
      </c>
    </row>
    <row r="541" spans="1:65" s="15" customFormat="1">
      <c r="B541" s="179"/>
      <c r="D541" s="164" t="s">
        <v>282</v>
      </c>
      <c r="E541" s="180" t="s">
        <v>1</v>
      </c>
      <c r="F541" s="181" t="s">
        <v>286</v>
      </c>
      <c r="H541" s="182">
        <v>3.774</v>
      </c>
      <c r="I541" s="183"/>
      <c r="L541" s="179"/>
      <c r="M541" s="184"/>
      <c r="N541" s="185"/>
      <c r="O541" s="185"/>
      <c r="P541" s="185"/>
      <c r="Q541" s="185"/>
      <c r="R541" s="185"/>
      <c r="S541" s="185"/>
      <c r="T541" s="186"/>
      <c r="AT541" s="180" t="s">
        <v>282</v>
      </c>
      <c r="AU541" s="180" t="s">
        <v>88</v>
      </c>
      <c r="AV541" s="15" t="s">
        <v>258</v>
      </c>
      <c r="AW541" s="15" t="s">
        <v>33</v>
      </c>
      <c r="AX541" s="15" t="s">
        <v>86</v>
      </c>
      <c r="AY541" s="180" t="s">
        <v>252</v>
      </c>
    </row>
    <row r="542" spans="1:65" s="2" customFormat="1" ht="24.2" customHeight="1">
      <c r="A542" s="31"/>
      <c r="B542" s="148"/>
      <c r="C542" s="149" t="s">
        <v>652</v>
      </c>
      <c r="D542" s="149" t="s">
        <v>254</v>
      </c>
      <c r="E542" s="150" t="s">
        <v>653</v>
      </c>
      <c r="F542" s="151" t="s">
        <v>654</v>
      </c>
      <c r="G542" s="152" t="s">
        <v>341</v>
      </c>
      <c r="H542" s="153">
        <v>1.7070000000000001</v>
      </c>
      <c r="I542" s="154"/>
      <c r="J542" s="155">
        <f>ROUND(I542*H542,2)</f>
        <v>0</v>
      </c>
      <c r="K542" s="156"/>
      <c r="L542" s="32"/>
      <c r="M542" s="157" t="s">
        <v>1</v>
      </c>
      <c r="N542" s="158" t="s">
        <v>44</v>
      </c>
      <c r="O542" s="57"/>
      <c r="P542" s="159">
        <f>O542*H542</f>
        <v>0</v>
      </c>
      <c r="Q542" s="159">
        <v>0</v>
      </c>
      <c r="R542" s="159">
        <f>Q542*H542</f>
        <v>0</v>
      </c>
      <c r="S542" s="159">
        <v>0</v>
      </c>
      <c r="T542" s="160">
        <f>S542*H542</f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61" t="s">
        <v>258</v>
      </c>
      <c r="AT542" s="161" t="s">
        <v>254</v>
      </c>
      <c r="AU542" s="161" t="s">
        <v>88</v>
      </c>
      <c r="AY542" s="17" t="s">
        <v>252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7" t="s">
        <v>86</v>
      </c>
      <c r="BK542" s="162">
        <f>ROUND(I542*H542,2)</f>
        <v>0</v>
      </c>
      <c r="BL542" s="17" t="s">
        <v>258</v>
      </c>
      <c r="BM542" s="161" t="s">
        <v>655</v>
      </c>
    </row>
    <row r="543" spans="1:65" s="13" customFormat="1" ht="22.5">
      <c r="B543" s="163"/>
      <c r="D543" s="164" t="s">
        <v>282</v>
      </c>
      <c r="E543" s="165" t="s">
        <v>1</v>
      </c>
      <c r="F543" s="166" t="s">
        <v>656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282</v>
      </c>
      <c r="AU543" s="165" t="s">
        <v>88</v>
      </c>
      <c r="AV543" s="13" t="s">
        <v>86</v>
      </c>
      <c r="AW543" s="13" t="s">
        <v>33</v>
      </c>
      <c r="AX543" s="13" t="s">
        <v>79</v>
      </c>
      <c r="AY543" s="165" t="s">
        <v>252</v>
      </c>
    </row>
    <row r="544" spans="1:65" s="14" customFormat="1" ht="22.5">
      <c r="B544" s="171"/>
      <c r="D544" s="164" t="s">
        <v>282</v>
      </c>
      <c r="E544" s="172" t="s">
        <v>1</v>
      </c>
      <c r="F544" s="173" t="s">
        <v>657</v>
      </c>
      <c r="H544" s="174">
        <v>0.38300000000000001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282</v>
      </c>
      <c r="AU544" s="172" t="s">
        <v>88</v>
      </c>
      <c r="AV544" s="14" t="s">
        <v>88</v>
      </c>
      <c r="AW544" s="14" t="s">
        <v>33</v>
      </c>
      <c r="AX544" s="14" t="s">
        <v>79</v>
      </c>
      <c r="AY544" s="172" t="s">
        <v>252</v>
      </c>
    </row>
    <row r="545" spans="1:65" s="14" customFormat="1" ht="22.5">
      <c r="B545" s="171"/>
      <c r="D545" s="164" t="s">
        <v>282</v>
      </c>
      <c r="E545" s="172" t="s">
        <v>1</v>
      </c>
      <c r="F545" s="173" t="s">
        <v>658</v>
      </c>
      <c r="H545" s="174">
        <v>0.38300000000000001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282</v>
      </c>
      <c r="AU545" s="172" t="s">
        <v>88</v>
      </c>
      <c r="AV545" s="14" t="s">
        <v>88</v>
      </c>
      <c r="AW545" s="14" t="s">
        <v>33</v>
      </c>
      <c r="AX545" s="14" t="s">
        <v>79</v>
      </c>
      <c r="AY545" s="172" t="s">
        <v>252</v>
      </c>
    </row>
    <row r="546" spans="1:65" s="14" customFormat="1" ht="22.5">
      <c r="B546" s="171"/>
      <c r="D546" s="164" t="s">
        <v>282</v>
      </c>
      <c r="E546" s="172" t="s">
        <v>1</v>
      </c>
      <c r="F546" s="173" t="s">
        <v>659</v>
      </c>
      <c r="H546" s="174">
        <v>0.38300000000000001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282</v>
      </c>
      <c r="AU546" s="172" t="s">
        <v>88</v>
      </c>
      <c r="AV546" s="14" t="s">
        <v>88</v>
      </c>
      <c r="AW546" s="14" t="s">
        <v>33</v>
      </c>
      <c r="AX546" s="14" t="s">
        <v>79</v>
      </c>
      <c r="AY546" s="172" t="s">
        <v>252</v>
      </c>
    </row>
    <row r="547" spans="1:65" s="14" customFormat="1">
      <c r="B547" s="171"/>
      <c r="D547" s="164" t="s">
        <v>282</v>
      </c>
      <c r="E547" s="172" t="s">
        <v>1</v>
      </c>
      <c r="F547" s="173" t="s">
        <v>660</v>
      </c>
      <c r="H547" s="174">
        <v>0.372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282</v>
      </c>
      <c r="AU547" s="172" t="s">
        <v>88</v>
      </c>
      <c r="AV547" s="14" t="s">
        <v>88</v>
      </c>
      <c r="AW547" s="14" t="s">
        <v>33</v>
      </c>
      <c r="AX547" s="14" t="s">
        <v>79</v>
      </c>
      <c r="AY547" s="172" t="s">
        <v>252</v>
      </c>
    </row>
    <row r="548" spans="1:65" s="14" customFormat="1">
      <c r="B548" s="171"/>
      <c r="D548" s="164" t="s">
        <v>282</v>
      </c>
      <c r="E548" s="172" t="s">
        <v>1</v>
      </c>
      <c r="F548" s="173" t="s">
        <v>661</v>
      </c>
      <c r="H548" s="174">
        <v>0.186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282</v>
      </c>
      <c r="AU548" s="172" t="s">
        <v>88</v>
      </c>
      <c r="AV548" s="14" t="s">
        <v>88</v>
      </c>
      <c r="AW548" s="14" t="s">
        <v>33</v>
      </c>
      <c r="AX548" s="14" t="s">
        <v>79</v>
      </c>
      <c r="AY548" s="172" t="s">
        <v>252</v>
      </c>
    </row>
    <row r="549" spans="1:65" s="15" customFormat="1">
      <c r="B549" s="179"/>
      <c r="D549" s="164" t="s">
        <v>282</v>
      </c>
      <c r="E549" s="180" t="s">
        <v>1</v>
      </c>
      <c r="F549" s="181" t="s">
        <v>286</v>
      </c>
      <c r="H549" s="182">
        <v>1.7069999999999999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282</v>
      </c>
      <c r="AU549" s="180" t="s">
        <v>88</v>
      </c>
      <c r="AV549" s="15" t="s">
        <v>258</v>
      </c>
      <c r="AW549" s="15" t="s">
        <v>33</v>
      </c>
      <c r="AX549" s="15" t="s">
        <v>86</v>
      </c>
      <c r="AY549" s="180" t="s">
        <v>252</v>
      </c>
    </row>
    <row r="550" spans="1:65" s="2" customFormat="1" ht="37.9" customHeight="1">
      <c r="A550" s="31"/>
      <c r="B550" s="148"/>
      <c r="C550" s="149" t="s">
        <v>432</v>
      </c>
      <c r="D550" s="149" t="s">
        <v>254</v>
      </c>
      <c r="E550" s="150" t="s">
        <v>662</v>
      </c>
      <c r="F550" s="151" t="s">
        <v>663</v>
      </c>
      <c r="G550" s="152" t="s">
        <v>465</v>
      </c>
      <c r="H550" s="153">
        <v>1166.5899999999999</v>
      </c>
      <c r="I550" s="154"/>
      <c r="J550" s="155">
        <f>ROUND(I550*H550,2)</f>
        <v>0</v>
      </c>
      <c r="K550" s="156"/>
      <c r="L550" s="32"/>
      <c r="M550" s="157" t="s">
        <v>1</v>
      </c>
      <c r="N550" s="158" t="s">
        <v>44</v>
      </c>
      <c r="O550" s="57"/>
      <c r="P550" s="159">
        <f>O550*H550</f>
        <v>0</v>
      </c>
      <c r="Q550" s="159">
        <v>0</v>
      </c>
      <c r="R550" s="159">
        <f>Q550*H550</f>
        <v>0</v>
      </c>
      <c r="S550" s="159">
        <v>0</v>
      </c>
      <c r="T550" s="160">
        <f>S550*H550</f>
        <v>0</v>
      </c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R550" s="161" t="s">
        <v>258</v>
      </c>
      <c r="AT550" s="161" t="s">
        <v>254</v>
      </c>
      <c r="AU550" s="161" t="s">
        <v>88</v>
      </c>
      <c r="AY550" s="17" t="s">
        <v>252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7" t="s">
        <v>86</v>
      </c>
      <c r="BK550" s="162">
        <f>ROUND(I550*H550,2)</f>
        <v>0</v>
      </c>
      <c r="BL550" s="17" t="s">
        <v>258</v>
      </c>
      <c r="BM550" s="161" t="s">
        <v>664</v>
      </c>
    </row>
    <row r="551" spans="1:65" s="14" customFormat="1" ht="33.75">
      <c r="B551" s="171"/>
      <c r="D551" s="164" t="s">
        <v>282</v>
      </c>
      <c r="E551" s="172" t="s">
        <v>1</v>
      </c>
      <c r="F551" s="173" t="s">
        <v>665</v>
      </c>
      <c r="H551" s="174">
        <v>347.82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282</v>
      </c>
      <c r="AU551" s="172" t="s">
        <v>88</v>
      </c>
      <c r="AV551" s="14" t="s">
        <v>88</v>
      </c>
      <c r="AW551" s="14" t="s">
        <v>33</v>
      </c>
      <c r="AX551" s="14" t="s">
        <v>79</v>
      </c>
      <c r="AY551" s="172" t="s">
        <v>252</v>
      </c>
    </row>
    <row r="552" spans="1:65" s="14" customFormat="1" ht="22.5">
      <c r="B552" s="171"/>
      <c r="D552" s="164" t="s">
        <v>282</v>
      </c>
      <c r="E552" s="172" t="s">
        <v>1</v>
      </c>
      <c r="F552" s="173" t="s">
        <v>666</v>
      </c>
      <c r="H552" s="174">
        <v>398.51</v>
      </c>
      <c r="I552" s="175"/>
      <c r="L552" s="171"/>
      <c r="M552" s="176"/>
      <c r="N552" s="177"/>
      <c r="O552" s="177"/>
      <c r="P552" s="177"/>
      <c r="Q552" s="177"/>
      <c r="R552" s="177"/>
      <c r="S552" s="177"/>
      <c r="T552" s="178"/>
      <c r="AT552" s="172" t="s">
        <v>282</v>
      </c>
      <c r="AU552" s="172" t="s">
        <v>88</v>
      </c>
      <c r="AV552" s="14" t="s">
        <v>88</v>
      </c>
      <c r="AW552" s="14" t="s">
        <v>33</v>
      </c>
      <c r="AX552" s="14" t="s">
        <v>79</v>
      </c>
      <c r="AY552" s="172" t="s">
        <v>252</v>
      </c>
    </row>
    <row r="553" spans="1:65" s="13" customFormat="1" ht="22.5">
      <c r="B553" s="163"/>
      <c r="D553" s="164" t="s">
        <v>282</v>
      </c>
      <c r="E553" s="165" t="s">
        <v>1</v>
      </c>
      <c r="F553" s="166" t="s">
        <v>667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282</v>
      </c>
      <c r="AU553" s="165" t="s">
        <v>88</v>
      </c>
      <c r="AV553" s="13" t="s">
        <v>86</v>
      </c>
      <c r="AW553" s="13" t="s">
        <v>33</v>
      </c>
      <c r="AX553" s="13" t="s">
        <v>79</v>
      </c>
      <c r="AY553" s="165" t="s">
        <v>252</v>
      </c>
    </row>
    <row r="554" spans="1:65" s="14" customFormat="1">
      <c r="B554" s="171"/>
      <c r="D554" s="164" t="s">
        <v>282</v>
      </c>
      <c r="E554" s="172" t="s">
        <v>1</v>
      </c>
      <c r="F554" s="173" t="s">
        <v>668</v>
      </c>
      <c r="H554" s="174">
        <v>417.46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282</v>
      </c>
      <c r="AU554" s="172" t="s">
        <v>88</v>
      </c>
      <c r="AV554" s="14" t="s">
        <v>88</v>
      </c>
      <c r="AW554" s="14" t="s">
        <v>33</v>
      </c>
      <c r="AX554" s="14" t="s">
        <v>79</v>
      </c>
      <c r="AY554" s="172" t="s">
        <v>252</v>
      </c>
    </row>
    <row r="555" spans="1:65" s="14" customFormat="1" ht="22.5">
      <c r="B555" s="171"/>
      <c r="D555" s="164" t="s">
        <v>282</v>
      </c>
      <c r="E555" s="172" t="s">
        <v>1</v>
      </c>
      <c r="F555" s="173" t="s">
        <v>669</v>
      </c>
      <c r="H555" s="174">
        <v>2.8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282</v>
      </c>
      <c r="AU555" s="172" t="s">
        <v>88</v>
      </c>
      <c r="AV555" s="14" t="s">
        <v>88</v>
      </c>
      <c r="AW555" s="14" t="s">
        <v>33</v>
      </c>
      <c r="AX555" s="14" t="s">
        <v>79</v>
      </c>
      <c r="AY555" s="172" t="s">
        <v>252</v>
      </c>
    </row>
    <row r="556" spans="1:65" s="13" customFormat="1" ht="22.5">
      <c r="B556" s="163"/>
      <c r="D556" s="164" t="s">
        <v>282</v>
      </c>
      <c r="E556" s="165" t="s">
        <v>1</v>
      </c>
      <c r="F556" s="166" t="s">
        <v>670</v>
      </c>
      <c r="H556" s="165" t="s">
        <v>1</v>
      </c>
      <c r="I556" s="167"/>
      <c r="L556" s="163"/>
      <c r="M556" s="168"/>
      <c r="N556" s="169"/>
      <c r="O556" s="169"/>
      <c r="P556" s="169"/>
      <c r="Q556" s="169"/>
      <c r="R556" s="169"/>
      <c r="S556" s="169"/>
      <c r="T556" s="170"/>
      <c r="AT556" s="165" t="s">
        <v>282</v>
      </c>
      <c r="AU556" s="165" t="s">
        <v>88</v>
      </c>
      <c r="AV556" s="13" t="s">
        <v>86</v>
      </c>
      <c r="AW556" s="13" t="s">
        <v>33</v>
      </c>
      <c r="AX556" s="13" t="s">
        <v>79</v>
      </c>
      <c r="AY556" s="165" t="s">
        <v>252</v>
      </c>
    </row>
    <row r="557" spans="1:65" s="13" customFormat="1" ht="22.5">
      <c r="B557" s="163"/>
      <c r="D557" s="164" t="s">
        <v>282</v>
      </c>
      <c r="E557" s="165" t="s">
        <v>1</v>
      </c>
      <c r="F557" s="166" t="s">
        <v>671</v>
      </c>
      <c r="H557" s="165" t="s">
        <v>1</v>
      </c>
      <c r="I557" s="167"/>
      <c r="L557" s="163"/>
      <c r="M557" s="168"/>
      <c r="N557" s="169"/>
      <c r="O557" s="169"/>
      <c r="P557" s="169"/>
      <c r="Q557" s="169"/>
      <c r="R557" s="169"/>
      <c r="S557" s="169"/>
      <c r="T557" s="170"/>
      <c r="AT557" s="165" t="s">
        <v>282</v>
      </c>
      <c r="AU557" s="165" t="s">
        <v>88</v>
      </c>
      <c r="AV557" s="13" t="s">
        <v>86</v>
      </c>
      <c r="AW557" s="13" t="s">
        <v>33</v>
      </c>
      <c r="AX557" s="13" t="s">
        <v>79</v>
      </c>
      <c r="AY557" s="165" t="s">
        <v>252</v>
      </c>
    </row>
    <row r="558" spans="1:65" s="13" customFormat="1" ht="22.5">
      <c r="B558" s="163"/>
      <c r="D558" s="164" t="s">
        <v>282</v>
      </c>
      <c r="E558" s="165" t="s">
        <v>1</v>
      </c>
      <c r="F558" s="166" t="s">
        <v>672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282</v>
      </c>
      <c r="AU558" s="165" t="s">
        <v>88</v>
      </c>
      <c r="AV558" s="13" t="s">
        <v>86</v>
      </c>
      <c r="AW558" s="13" t="s">
        <v>33</v>
      </c>
      <c r="AX558" s="13" t="s">
        <v>79</v>
      </c>
      <c r="AY558" s="165" t="s">
        <v>252</v>
      </c>
    </row>
    <row r="559" spans="1:65" s="13" customFormat="1" ht="22.5">
      <c r="B559" s="163"/>
      <c r="D559" s="164" t="s">
        <v>282</v>
      </c>
      <c r="E559" s="165" t="s">
        <v>1</v>
      </c>
      <c r="F559" s="166" t="s">
        <v>673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282</v>
      </c>
      <c r="AU559" s="165" t="s">
        <v>88</v>
      </c>
      <c r="AV559" s="13" t="s">
        <v>86</v>
      </c>
      <c r="AW559" s="13" t="s">
        <v>33</v>
      </c>
      <c r="AX559" s="13" t="s">
        <v>79</v>
      </c>
      <c r="AY559" s="165" t="s">
        <v>252</v>
      </c>
    </row>
    <row r="560" spans="1:65" s="13" customFormat="1" ht="22.5">
      <c r="B560" s="163"/>
      <c r="D560" s="164" t="s">
        <v>282</v>
      </c>
      <c r="E560" s="165" t="s">
        <v>1</v>
      </c>
      <c r="F560" s="166" t="s">
        <v>674</v>
      </c>
      <c r="H560" s="165" t="s">
        <v>1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5" t="s">
        <v>282</v>
      </c>
      <c r="AU560" s="165" t="s">
        <v>88</v>
      </c>
      <c r="AV560" s="13" t="s">
        <v>86</v>
      </c>
      <c r="AW560" s="13" t="s">
        <v>33</v>
      </c>
      <c r="AX560" s="13" t="s">
        <v>79</v>
      </c>
      <c r="AY560" s="165" t="s">
        <v>252</v>
      </c>
    </row>
    <row r="561" spans="1:65" s="13" customFormat="1" ht="22.5">
      <c r="B561" s="163"/>
      <c r="D561" s="164" t="s">
        <v>282</v>
      </c>
      <c r="E561" s="165" t="s">
        <v>1</v>
      </c>
      <c r="F561" s="166" t="s">
        <v>675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282</v>
      </c>
      <c r="AU561" s="165" t="s">
        <v>88</v>
      </c>
      <c r="AV561" s="13" t="s">
        <v>86</v>
      </c>
      <c r="AW561" s="13" t="s">
        <v>33</v>
      </c>
      <c r="AX561" s="13" t="s">
        <v>79</v>
      </c>
      <c r="AY561" s="165" t="s">
        <v>252</v>
      </c>
    </row>
    <row r="562" spans="1:65" s="13" customFormat="1" ht="22.5">
      <c r="B562" s="163"/>
      <c r="D562" s="164" t="s">
        <v>282</v>
      </c>
      <c r="E562" s="165" t="s">
        <v>1</v>
      </c>
      <c r="F562" s="166" t="s">
        <v>676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282</v>
      </c>
      <c r="AU562" s="165" t="s">
        <v>88</v>
      </c>
      <c r="AV562" s="13" t="s">
        <v>86</v>
      </c>
      <c r="AW562" s="13" t="s">
        <v>33</v>
      </c>
      <c r="AX562" s="13" t="s">
        <v>79</v>
      </c>
      <c r="AY562" s="165" t="s">
        <v>252</v>
      </c>
    </row>
    <row r="563" spans="1:65" s="13" customFormat="1" ht="22.5">
      <c r="B563" s="163"/>
      <c r="D563" s="164" t="s">
        <v>282</v>
      </c>
      <c r="E563" s="165" t="s">
        <v>1</v>
      </c>
      <c r="F563" s="166" t="s">
        <v>677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282</v>
      </c>
      <c r="AU563" s="165" t="s">
        <v>88</v>
      </c>
      <c r="AV563" s="13" t="s">
        <v>86</v>
      </c>
      <c r="AW563" s="13" t="s">
        <v>33</v>
      </c>
      <c r="AX563" s="13" t="s">
        <v>79</v>
      </c>
      <c r="AY563" s="165" t="s">
        <v>252</v>
      </c>
    </row>
    <row r="564" spans="1:65" s="13" customFormat="1">
      <c r="B564" s="163"/>
      <c r="D564" s="164" t="s">
        <v>282</v>
      </c>
      <c r="E564" s="165" t="s">
        <v>1</v>
      </c>
      <c r="F564" s="166" t="s">
        <v>678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282</v>
      </c>
      <c r="AU564" s="165" t="s">
        <v>88</v>
      </c>
      <c r="AV564" s="13" t="s">
        <v>86</v>
      </c>
      <c r="AW564" s="13" t="s">
        <v>33</v>
      </c>
      <c r="AX564" s="13" t="s">
        <v>79</v>
      </c>
      <c r="AY564" s="165" t="s">
        <v>252</v>
      </c>
    </row>
    <row r="565" spans="1:65" s="15" customFormat="1">
      <c r="B565" s="179"/>
      <c r="D565" s="164" t="s">
        <v>282</v>
      </c>
      <c r="E565" s="180" t="s">
        <v>1</v>
      </c>
      <c r="F565" s="181" t="s">
        <v>286</v>
      </c>
      <c r="H565" s="182">
        <v>1166.5899999999999</v>
      </c>
      <c r="I565" s="183"/>
      <c r="L565" s="179"/>
      <c r="M565" s="184"/>
      <c r="N565" s="185"/>
      <c r="O565" s="185"/>
      <c r="P565" s="185"/>
      <c r="Q565" s="185"/>
      <c r="R565" s="185"/>
      <c r="S565" s="185"/>
      <c r="T565" s="186"/>
      <c r="AT565" s="180" t="s">
        <v>282</v>
      </c>
      <c r="AU565" s="180" t="s">
        <v>88</v>
      </c>
      <c r="AV565" s="15" t="s">
        <v>258</v>
      </c>
      <c r="AW565" s="15" t="s">
        <v>33</v>
      </c>
      <c r="AX565" s="15" t="s">
        <v>86</v>
      </c>
      <c r="AY565" s="180" t="s">
        <v>252</v>
      </c>
    </row>
    <row r="566" spans="1:65" s="2" customFormat="1" ht="37.9" customHeight="1">
      <c r="A566" s="31"/>
      <c r="B566" s="148"/>
      <c r="C566" s="149" t="s">
        <v>679</v>
      </c>
      <c r="D566" s="149" t="s">
        <v>254</v>
      </c>
      <c r="E566" s="150" t="s">
        <v>680</v>
      </c>
      <c r="F566" s="151" t="s">
        <v>681</v>
      </c>
      <c r="G566" s="152" t="s">
        <v>280</v>
      </c>
      <c r="H566" s="153">
        <v>124.628</v>
      </c>
      <c r="I566" s="154"/>
      <c r="J566" s="155">
        <f>ROUND(I566*H566,2)</f>
        <v>0</v>
      </c>
      <c r="K566" s="156"/>
      <c r="L566" s="32"/>
      <c r="M566" s="157" t="s">
        <v>1</v>
      </c>
      <c r="N566" s="158" t="s">
        <v>44</v>
      </c>
      <c r="O566" s="57"/>
      <c r="P566" s="159">
        <f>O566*H566</f>
        <v>0</v>
      </c>
      <c r="Q566" s="159">
        <v>0</v>
      </c>
      <c r="R566" s="159">
        <f>Q566*H566</f>
        <v>0</v>
      </c>
      <c r="S566" s="159">
        <v>0</v>
      </c>
      <c r="T566" s="160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61" t="s">
        <v>258</v>
      </c>
      <c r="AT566" s="161" t="s">
        <v>254</v>
      </c>
      <c r="AU566" s="161" t="s">
        <v>88</v>
      </c>
      <c r="AY566" s="17" t="s">
        <v>252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7" t="s">
        <v>86</v>
      </c>
      <c r="BK566" s="162">
        <f>ROUND(I566*H566,2)</f>
        <v>0</v>
      </c>
      <c r="BL566" s="17" t="s">
        <v>258</v>
      </c>
      <c r="BM566" s="161" t="s">
        <v>682</v>
      </c>
    </row>
    <row r="567" spans="1:65" s="13" customFormat="1" ht="22.5">
      <c r="B567" s="163"/>
      <c r="D567" s="164" t="s">
        <v>282</v>
      </c>
      <c r="E567" s="165" t="s">
        <v>1</v>
      </c>
      <c r="F567" s="166" t="s">
        <v>683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282</v>
      </c>
      <c r="AU567" s="165" t="s">
        <v>88</v>
      </c>
      <c r="AV567" s="13" t="s">
        <v>86</v>
      </c>
      <c r="AW567" s="13" t="s">
        <v>33</v>
      </c>
      <c r="AX567" s="13" t="s">
        <v>79</v>
      </c>
      <c r="AY567" s="165" t="s">
        <v>252</v>
      </c>
    </row>
    <row r="568" spans="1:65" s="14" customFormat="1">
      <c r="B568" s="171"/>
      <c r="D568" s="164" t="s">
        <v>282</v>
      </c>
      <c r="E568" s="172" t="s">
        <v>1</v>
      </c>
      <c r="F568" s="173" t="s">
        <v>684</v>
      </c>
      <c r="H568" s="174">
        <v>6.1820000000000004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282</v>
      </c>
      <c r="AU568" s="172" t="s">
        <v>88</v>
      </c>
      <c r="AV568" s="14" t="s">
        <v>88</v>
      </c>
      <c r="AW568" s="14" t="s">
        <v>33</v>
      </c>
      <c r="AX568" s="14" t="s">
        <v>79</v>
      </c>
      <c r="AY568" s="172" t="s">
        <v>252</v>
      </c>
    </row>
    <row r="569" spans="1:65" s="13" customFormat="1" ht="22.5">
      <c r="B569" s="163"/>
      <c r="D569" s="164" t="s">
        <v>282</v>
      </c>
      <c r="E569" s="165" t="s">
        <v>1</v>
      </c>
      <c r="F569" s="166" t="s">
        <v>685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282</v>
      </c>
      <c r="AU569" s="165" t="s">
        <v>88</v>
      </c>
      <c r="AV569" s="13" t="s">
        <v>86</v>
      </c>
      <c r="AW569" s="13" t="s">
        <v>33</v>
      </c>
      <c r="AX569" s="13" t="s">
        <v>79</v>
      </c>
      <c r="AY569" s="165" t="s">
        <v>252</v>
      </c>
    </row>
    <row r="570" spans="1:65" s="14" customFormat="1" ht="33.75">
      <c r="B570" s="171"/>
      <c r="D570" s="164" t="s">
        <v>282</v>
      </c>
      <c r="E570" s="172" t="s">
        <v>1</v>
      </c>
      <c r="F570" s="173" t="s">
        <v>686</v>
      </c>
      <c r="H570" s="174">
        <v>8.1479999999999997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282</v>
      </c>
      <c r="AU570" s="172" t="s">
        <v>88</v>
      </c>
      <c r="AV570" s="14" t="s">
        <v>88</v>
      </c>
      <c r="AW570" s="14" t="s">
        <v>33</v>
      </c>
      <c r="AX570" s="14" t="s">
        <v>79</v>
      </c>
      <c r="AY570" s="172" t="s">
        <v>252</v>
      </c>
    </row>
    <row r="571" spans="1:65" s="14" customFormat="1" ht="33.75">
      <c r="B571" s="171"/>
      <c r="D571" s="164" t="s">
        <v>282</v>
      </c>
      <c r="E571" s="172" t="s">
        <v>1</v>
      </c>
      <c r="F571" s="173" t="s">
        <v>687</v>
      </c>
      <c r="H571" s="174">
        <v>5.5579999999999998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282</v>
      </c>
      <c r="AU571" s="172" t="s">
        <v>88</v>
      </c>
      <c r="AV571" s="14" t="s">
        <v>88</v>
      </c>
      <c r="AW571" s="14" t="s">
        <v>33</v>
      </c>
      <c r="AX571" s="14" t="s">
        <v>79</v>
      </c>
      <c r="AY571" s="172" t="s">
        <v>252</v>
      </c>
    </row>
    <row r="572" spans="1:65" s="14" customFormat="1" ht="22.5">
      <c r="B572" s="171"/>
      <c r="D572" s="164" t="s">
        <v>282</v>
      </c>
      <c r="E572" s="172" t="s">
        <v>1</v>
      </c>
      <c r="F572" s="173" t="s">
        <v>688</v>
      </c>
      <c r="H572" s="174">
        <v>2.548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282</v>
      </c>
      <c r="AU572" s="172" t="s">
        <v>88</v>
      </c>
      <c r="AV572" s="14" t="s">
        <v>88</v>
      </c>
      <c r="AW572" s="14" t="s">
        <v>33</v>
      </c>
      <c r="AX572" s="14" t="s">
        <v>79</v>
      </c>
      <c r="AY572" s="172" t="s">
        <v>252</v>
      </c>
    </row>
    <row r="573" spans="1:65" s="14" customFormat="1" ht="33.75">
      <c r="B573" s="171"/>
      <c r="D573" s="164" t="s">
        <v>282</v>
      </c>
      <c r="E573" s="172" t="s">
        <v>1</v>
      </c>
      <c r="F573" s="173" t="s">
        <v>689</v>
      </c>
      <c r="H573" s="174">
        <v>6.3209999999999997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282</v>
      </c>
      <c r="AU573" s="172" t="s">
        <v>88</v>
      </c>
      <c r="AV573" s="14" t="s">
        <v>88</v>
      </c>
      <c r="AW573" s="14" t="s">
        <v>33</v>
      </c>
      <c r="AX573" s="14" t="s">
        <v>79</v>
      </c>
      <c r="AY573" s="172" t="s">
        <v>252</v>
      </c>
    </row>
    <row r="574" spans="1:65" s="14" customFormat="1" ht="33.75">
      <c r="B574" s="171"/>
      <c r="D574" s="164" t="s">
        <v>282</v>
      </c>
      <c r="E574" s="172" t="s">
        <v>1</v>
      </c>
      <c r="F574" s="173" t="s">
        <v>690</v>
      </c>
      <c r="H574" s="174">
        <v>6.3979999999999997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282</v>
      </c>
      <c r="AU574" s="172" t="s">
        <v>88</v>
      </c>
      <c r="AV574" s="14" t="s">
        <v>88</v>
      </c>
      <c r="AW574" s="14" t="s">
        <v>33</v>
      </c>
      <c r="AX574" s="14" t="s">
        <v>79</v>
      </c>
      <c r="AY574" s="172" t="s">
        <v>252</v>
      </c>
    </row>
    <row r="575" spans="1:65" s="13" customFormat="1" ht="22.5">
      <c r="B575" s="163"/>
      <c r="D575" s="164" t="s">
        <v>282</v>
      </c>
      <c r="E575" s="165" t="s">
        <v>1</v>
      </c>
      <c r="F575" s="166" t="s">
        <v>691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282</v>
      </c>
      <c r="AU575" s="165" t="s">
        <v>88</v>
      </c>
      <c r="AV575" s="13" t="s">
        <v>86</v>
      </c>
      <c r="AW575" s="13" t="s">
        <v>33</v>
      </c>
      <c r="AX575" s="13" t="s">
        <v>79</v>
      </c>
      <c r="AY575" s="165" t="s">
        <v>252</v>
      </c>
    </row>
    <row r="576" spans="1:65" s="14" customFormat="1">
      <c r="B576" s="171"/>
      <c r="D576" s="164" t="s">
        <v>282</v>
      </c>
      <c r="E576" s="172" t="s">
        <v>1</v>
      </c>
      <c r="F576" s="173" t="s">
        <v>692</v>
      </c>
      <c r="H576" s="174">
        <v>0.628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282</v>
      </c>
      <c r="AU576" s="172" t="s">
        <v>88</v>
      </c>
      <c r="AV576" s="14" t="s">
        <v>88</v>
      </c>
      <c r="AW576" s="14" t="s">
        <v>33</v>
      </c>
      <c r="AX576" s="14" t="s">
        <v>79</v>
      </c>
      <c r="AY576" s="172" t="s">
        <v>252</v>
      </c>
    </row>
    <row r="577" spans="1:65" s="14" customFormat="1" ht="22.5">
      <c r="B577" s="171"/>
      <c r="D577" s="164" t="s">
        <v>282</v>
      </c>
      <c r="E577" s="172" t="s">
        <v>1</v>
      </c>
      <c r="F577" s="173" t="s">
        <v>693</v>
      </c>
      <c r="H577" s="174">
        <v>0.78300000000000003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282</v>
      </c>
      <c r="AU577" s="172" t="s">
        <v>88</v>
      </c>
      <c r="AV577" s="14" t="s">
        <v>88</v>
      </c>
      <c r="AW577" s="14" t="s">
        <v>33</v>
      </c>
      <c r="AX577" s="14" t="s">
        <v>79</v>
      </c>
      <c r="AY577" s="172" t="s">
        <v>252</v>
      </c>
    </row>
    <row r="578" spans="1:65" s="13" customFormat="1" ht="22.5">
      <c r="B578" s="163"/>
      <c r="D578" s="164" t="s">
        <v>282</v>
      </c>
      <c r="E578" s="165" t="s">
        <v>1</v>
      </c>
      <c r="F578" s="166" t="s">
        <v>694</v>
      </c>
      <c r="H578" s="165" t="s">
        <v>1</v>
      </c>
      <c r="I578" s="167"/>
      <c r="L578" s="163"/>
      <c r="M578" s="168"/>
      <c r="N578" s="169"/>
      <c r="O578" s="169"/>
      <c r="P578" s="169"/>
      <c r="Q578" s="169"/>
      <c r="R578" s="169"/>
      <c r="S578" s="169"/>
      <c r="T578" s="170"/>
      <c r="AT578" s="165" t="s">
        <v>282</v>
      </c>
      <c r="AU578" s="165" t="s">
        <v>88</v>
      </c>
      <c r="AV578" s="13" t="s">
        <v>86</v>
      </c>
      <c r="AW578" s="13" t="s">
        <v>33</v>
      </c>
      <c r="AX578" s="13" t="s">
        <v>79</v>
      </c>
      <c r="AY578" s="165" t="s">
        <v>252</v>
      </c>
    </row>
    <row r="579" spans="1:65" s="14" customFormat="1" ht="33.75">
      <c r="B579" s="171"/>
      <c r="D579" s="164" t="s">
        <v>282</v>
      </c>
      <c r="E579" s="172" t="s">
        <v>1</v>
      </c>
      <c r="F579" s="173" t="s">
        <v>695</v>
      </c>
      <c r="H579" s="174">
        <v>14.933999999999999</v>
      </c>
      <c r="I579" s="175"/>
      <c r="L579" s="171"/>
      <c r="M579" s="176"/>
      <c r="N579" s="177"/>
      <c r="O579" s="177"/>
      <c r="P579" s="177"/>
      <c r="Q579" s="177"/>
      <c r="R579" s="177"/>
      <c r="S579" s="177"/>
      <c r="T579" s="178"/>
      <c r="AT579" s="172" t="s">
        <v>282</v>
      </c>
      <c r="AU579" s="172" t="s">
        <v>88</v>
      </c>
      <c r="AV579" s="14" t="s">
        <v>88</v>
      </c>
      <c r="AW579" s="14" t="s">
        <v>33</v>
      </c>
      <c r="AX579" s="14" t="s">
        <v>79</v>
      </c>
      <c r="AY579" s="172" t="s">
        <v>252</v>
      </c>
    </row>
    <row r="580" spans="1:65" s="14" customFormat="1" ht="22.5">
      <c r="B580" s="171"/>
      <c r="D580" s="164" t="s">
        <v>282</v>
      </c>
      <c r="E580" s="172" t="s">
        <v>1</v>
      </c>
      <c r="F580" s="173" t="s">
        <v>696</v>
      </c>
      <c r="H580" s="174">
        <v>24.574999999999999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282</v>
      </c>
      <c r="AU580" s="172" t="s">
        <v>88</v>
      </c>
      <c r="AV580" s="14" t="s">
        <v>88</v>
      </c>
      <c r="AW580" s="14" t="s">
        <v>33</v>
      </c>
      <c r="AX580" s="14" t="s">
        <v>79</v>
      </c>
      <c r="AY580" s="172" t="s">
        <v>252</v>
      </c>
    </row>
    <row r="581" spans="1:65" s="14" customFormat="1" ht="22.5">
      <c r="B581" s="171"/>
      <c r="D581" s="164" t="s">
        <v>282</v>
      </c>
      <c r="E581" s="172" t="s">
        <v>1</v>
      </c>
      <c r="F581" s="173" t="s">
        <v>697</v>
      </c>
      <c r="H581" s="174">
        <v>24.866</v>
      </c>
      <c r="I581" s="175"/>
      <c r="L581" s="171"/>
      <c r="M581" s="176"/>
      <c r="N581" s="177"/>
      <c r="O581" s="177"/>
      <c r="P581" s="177"/>
      <c r="Q581" s="177"/>
      <c r="R581" s="177"/>
      <c r="S581" s="177"/>
      <c r="T581" s="178"/>
      <c r="AT581" s="172" t="s">
        <v>282</v>
      </c>
      <c r="AU581" s="172" t="s">
        <v>88</v>
      </c>
      <c r="AV581" s="14" t="s">
        <v>88</v>
      </c>
      <c r="AW581" s="14" t="s">
        <v>33</v>
      </c>
      <c r="AX581" s="14" t="s">
        <v>79</v>
      </c>
      <c r="AY581" s="172" t="s">
        <v>252</v>
      </c>
    </row>
    <row r="582" spans="1:65" s="13" customFormat="1" ht="22.5">
      <c r="B582" s="163"/>
      <c r="D582" s="164" t="s">
        <v>282</v>
      </c>
      <c r="E582" s="165" t="s">
        <v>1</v>
      </c>
      <c r="F582" s="166" t="s">
        <v>698</v>
      </c>
      <c r="H582" s="165" t="s">
        <v>1</v>
      </c>
      <c r="I582" s="167"/>
      <c r="L582" s="163"/>
      <c r="M582" s="168"/>
      <c r="N582" s="169"/>
      <c r="O582" s="169"/>
      <c r="P582" s="169"/>
      <c r="Q582" s="169"/>
      <c r="R582" s="169"/>
      <c r="S582" s="169"/>
      <c r="T582" s="170"/>
      <c r="AT582" s="165" t="s">
        <v>282</v>
      </c>
      <c r="AU582" s="165" t="s">
        <v>88</v>
      </c>
      <c r="AV582" s="13" t="s">
        <v>86</v>
      </c>
      <c r="AW582" s="13" t="s">
        <v>33</v>
      </c>
      <c r="AX582" s="13" t="s">
        <v>79</v>
      </c>
      <c r="AY582" s="165" t="s">
        <v>252</v>
      </c>
    </row>
    <row r="583" spans="1:65" s="14" customFormat="1">
      <c r="B583" s="171"/>
      <c r="D583" s="164" t="s">
        <v>282</v>
      </c>
      <c r="E583" s="172" t="s">
        <v>1</v>
      </c>
      <c r="F583" s="173" t="s">
        <v>699</v>
      </c>
      <c r="H583" s="174">
        <v>4.8920000000000003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282</v>
      </c>
      <c r="AU583" s="172" t="s">
        <v>88</v>
      </c>
      <c r="AV583" s="14" t="s">
        <v>88</v>
      </c>
      <c r="AW583" s="14" t="s">
        <v>33</v>
      </c>
      <c r="AX583" s="14" t="s">
        <v>79</v>
      </c>
      <c r="AY583" s="172" t="s">
        <v>252</v>
      </c>
    </row>
    <row r="584" spans="1:65" s="14" customFormat="1">
      <c r="B584" s="171"/>
      <c r="D584" s="164" t="s">
        <v>282</v>
      </c>
      <c r="E584" s="172" t="s">
        <v>1</v>
      </c>
      <c r="F584" s="173" t="s">
        <v>700</v>
      </c>
      <c r="H584" s="174">
        <v>4.9889999999999999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282</v>
      </c>
      <c r="AU584" s="172" t="s">
        <v>88</v>
      </c>
      <c r="AV584" s="14" t="s">
        <v>88</v>
      </c>
      <c r="AW584" s="14" t="s">
        <v>33</v>
      </c>
      <c r="AX584" s="14" t="s">
        <v>79</v>
      </c>
      <c r="AY584" s="172" t="s">
        <v>252</v>
      </c>
    </row>
    <row r="585" spans="1:65" s="13" customFormat="1" ht="22.5">
      <c r="B585" s="163"/>
      <c r="D585" s="164" t="s">
        <v>282</v>
      </c>
      <c r="E585" s="165" t="s">
        <v>1</v>
      </c>
      <c r="F585" s="166" t="s">
        <v>701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282</v>
      </c>
      <c r="AU585" s="165" t="s">
        <v>88</v>
      </c>
      <c r="AV585" s="13" t="s">
        <v>86</v>
      </c>
      <c r="AW585" s="13" t="s">
        <v>33</v>
      </c>
      <c r="AX585" s="13" t="s">
        <v>79</v>
      </c>
      <c r="AY585" s="165" t="s">
        <v>252</v>
      </c>
    </row>
    <row r="586" spans="1:65" s="14" customFormat="1" ht="33.75">
      <c r="B586" s="171"/>
      <c r="D586" s="164" t="s">
        <v>282</v>
      </c>
      <c r="E586" s="172" t="s">
        <v>1</v>
      </c>
      <c r="F586" s="173" t="s">
        <v>702</v>
      </c>
      <c r="H586" s="174">
        <v>13.805999999999999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2" t="s">
        <v>282</v>
      </c>
      <c r="AU586" s="172" t="s">
        <v>88</v>
      </c>
      <c r="AV586" s="14" t="s">
        <v>88</v>
      </c>
      <c r="AW586" s="14" t="s">
        <v>33</v>
      </c>
      <c r="AX586" s="14" t="s">
        <v>79</v>
      </c>
      <c r="AY586" s="172" t="s">
        <v>252</v>
      </c>
    </row>
    <row r="587" spans="1:65" s="15" customFormat="1">
      <c r="B587" s="179"/>
      <c r="D587" s="164" t="s">
        <v>282</v>
      </c>
      <c r="E587" s="180" t="s">
        <v>1</v>
      </c>
      <c r="F587" s="181" t="s">
        <v>286</v>
      </c>
      <c r="H587" s="182">
        <v>124.628</v>
      </c>
      <c r="I587" s="183"/>
      <c r="L587" s="179"/>
      <c r="M587" s="184"/>
      <c r="N587" s="185"/>
      <c r="O587" s="185"/>
      <c r="P587" s="185"/>
      <c r="Q587" s="185"/>
      <c r="R587" s="185"/>
      <c r="S587" s="185"/>
      <c r="T587" s="186"/>
      <c r="AT587" s="180" t="s">
        <v>282</v>
      </c>
      <c r="AU587" s="180" t="s">
        <v>88</v>
      </c>
      <c r="AV587" s="15" t="s">
        <v>258</v>
      </c>
      <c r="AW587" s="15" t="s">
        <v>33</v>
      </c>
      <c r="AX587" s="15" t="s">
        <v>86</v>
      </c>
      <c r="AY587" s="180" t="s">
        <v>252</v>
      </c>
    </row>
    <row r="588" spans="1:65" s="2" customFormat="1" ht="37.9" customHeight="1">
      <c r="A588" s="31"/>
      <c r="B588" s="148"/>
      <c r="C588" s="149" t="s">
        <v>435</v>
      </c>
      <c r="D588" s="149" t="s">
        <v>254</v>
      </c>
      <c r="E588" s="150" t="s">
        <v>703</v>
      </c>
      <c r="F588" s="151" t="s">
        <v>704</v>
      </c>
      <c r="G588" s="152" t="s">
        <v>280</v>
      </c>
      <c r="H588" s="153">
        <v>22.434999999999999</v>
      </c>
      <c r="I588" s="154"/>
      <c r="J588" s="155">
        <f>ROUND(I588*H588,2)</f>
        <v>0</v>
      </c>
      <c r="K588" s="156"/>
      <c r="L588" s="32"/>
      <c r="M588" s="157" t="s">
        <v>1</v>
      </c>
      <c r="N588" s="158" t="s">
        <v>44</v>
      </c>
      <c r="O588" s="57"/>
      <c r="P588" s="159">
        <f>O588*H588</f>
        <v>0</v>
      </c>
      <c r="Q588" s="159">
        <v>0</v>
      </c>
      <c r="R588" s="159">
        <f>Q588*H588</f>
        <v>0</v>
      </c>
      <c r="S588" s="159">
        <v>0</v>
      </c>
      <c r="T588" s="160">
        <f>S588*H588</f>
        <v>0</v>
      </c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R588" s="161" t="s">
        <v>258</v>
      </c>
      <c r="AT588" s="161" t="s">
        <v>254</v>
      </c>
      <c r="AU588" s="161" t="s">
        <v>88</v>
      </c>
      <c r="AY588" s="17" t="s">
        <v>252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7" t="s">
        <v>86</v>
      </c>
      <c r="BK588" s="162">
        <f>ROUND(I588*H588,2)</f>
        <v>0</v>
      </c>
      <c r="BL588" s="17" t="s">
        <v>258</v>
      </c>
      <c r="BM588" s="161" t="s">
        <v>705</v>
      </c>
    </row>
    <row r="589" spans="1:65" s="13" customFormat="1" ht="22.5">
      <c r="B589" s="163"/>
      <c r="D589" s="164" t="s">
        <v>282</v>
      </c>
      <c r="E589" s="165" t="s">
        <v>1</v>
      </c>
      <c r="F589" s="166" t="s">
        <v>706</v>
      </c>
      <c r="H589" s="165" t="s">
        <v>1</v>
      </c>
      <c r="I589" s="167"/>
      <c r="L589" s="163"/>
      <c r="M589" s="168"/>
      <c r="N589" s="169"/>
      <c r="O589" s="169"/>
      <c r="P589" s="169"/>
      <c r="Q589" s="169"/>
      <c r="R589" s="169"/>
      <c r="S589" s="169"/>
      <c r="T589" s="170"/>
      <c r="AT589" s="165" t="s">
        <v>282</v>
      </c>
      <c r="AU589" s="165" t="s">
        <v>88</v>
      </c>
      <c r="AV589" s="13" t="s">
        <v>86</v>
      </c>
      <c r="AW589" s="13" t="s">
        <v>33</v>
      </c>
      <c r="AX589" s="13" t="s">
        <v>79</v>
      </c>
      <c r="AY589" s="165" t="s">
        <v>252</v>
      </c>
    </row>
    <row r="590" spans="1:65" s="14" customFormat="1" ht="33.75">
      <c r="B590" s="171"/>
      <c r="D590" s="164" t="s">
        <v>282</v>
      </c>
      <c r="E590" s="172" t="s">
        <v>1</v>
      </c>
      <c r="F590" s="173" t="s">
        <v>707</v>
      </c>
      <c r="H590" s="174">
        <v>22.434999999999999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5" customFormat="1">
      <c r="B591" s="179"/>
      <c r="D591" s="164" t="s">
        <v>282</v>
      </c>
      <c r="E591" s="180" t="s">
        <v>1</v>
      </c>
      <c r="F591" s="181" t="s">
        <v>286</v>
      </c>
      <c r="H591" s="182">
        <v>22.434999999999999</v>
      </c>
      <c r="I591" s="183"/>
      <c r="L591" s="179"/>
      <c r="M591" s="184"/>
      <c r="N591" s="185"/>
      <c r="O591" s="185"/>
      <c r="P591" s="185"/>
      <c r="Q591" s="185"/>
      <c r="R591" s="185"/>
      <c r="S591" s="185"/>
      <c r="T591" s="186"/>
      <c r="AT591" s="180" t="s">
        <v>282</v>
      </c>
      <c r="AU591" s="180" t="s">
        <v>88</v>
      </c>
      <c r="AV591" s="15" t="s">
        <v>258</v>
      </c>
      <c r="AW591" s="15" t="s">
        <v>33</v>
      </c>
      <c r="AX591" s="15" t="s">
        <v>86</v>
      </c>
      <c r="AY591" s="180" t="s">
        <v>252</v>
      </c>
    </row>
    <row r="592" spans="1:65" s="2" customFormat="1" ht="33" customHeight="1">
      <c r="A592" s="31"/>
      <c r="B592" s="148"/>
      <c r="C592" s="149" t="s">
        <v>708</v>
      </c>
      <c r="D592" s="149" t="s">
        <v>254</v>
      </c>
      <c r="E592" s="150" t="s">
        <v>709</v>
      </c>
      <c r="F592" s="151" t="s">
        <v>710</v>
      </c>
      <c r="G592" s="152" t="s">
        <v>280</v>
      </c>
      <c r="H592" s="153">
        <v>116.679</v>
      </c>
      <c r="I592" s="154"/>
      <c r="J592" s="155">
        <f>ROUND(I592*H592,2)</f>
        <v>0</v>
      </c>
      <c r="K592" s="156"/>
      <c r="L592" s="32"/>
      <c r="M592" s="157" t="s">
        <v>1</v>
      </c>
      <c r="N592" s="158" t="s">
        <v>44</v>
      </c>
      <c r="O592" s="57"/>
      <c r="P592" s="159">
        <f>O592*H592</f>
        <v>0</v>
      </c>
      <c r="Q592" s="159">
        <v>0</v>
      </c>
      <c r="R592" s="159">
        <f>Q592*H592</f>
        <v>0</v>
      </c>
      <c r="S592" s="159">
        <v>0</v>
      </c>
      <c r="T592" s="160">
        <f>S592*H592</f>
        <v>0</v>
      </c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R592" s="161" t="s">
        <v>258</v>
      </c>
      <c r="AT592" s="161" t="s">
        <v>254</v>
      </c>
      <c r="AU592" s="161" t="s">
        <v>88</v>
      </c>
      <c r="AY592" s="17" t="s">
        <v>252</v>
      </c>
      <c r="BE592" s="162">
        <f>IF(N592="základní",J592,0)</f>
        <v>0</v>
      </c>
      <c r="BF592" s="162">
        <f>IF(N592="snížená",J592,0)</f>
        <v>0</v>
      </c>
      <c r="BG592" s="162">
        <f>IF(N592="zákl. přenesená",J592,0)</f>
        <v>0</v>
      </c>
      <c r="BH592" s="162">
        <f>IF(N592="sníž. přenesená",J592,0)</f>
        <v>0</v>
      </c>
      <c r="BI592" s="162">
        <f>IF(N592="nulová",J592,0)</f>
        <v>0</v>
      </c>
      <c r="BJ592" s="17" t="s">
        <v>86</v>
      </c>
      <c r="BK592" s="162">
        <f>ROUND(I592*H592,2)</f>
        <v>0</v>
      </c>
      <c r="BL592" s="17" t="s">
        <v>258</v>
      </c>
      <c r="BM592" s="161" t="s">
        <v>711</v>
      </c>
    </row>
    <row r="593" spans="1:65" s="2" customFormat="1" ht="24.2" customHeight="1">
      <c r="A593" s="31"/>
      <c r="B593" s="148"/>
      <c r="C593" s="149" t="s">
        <v>439</v>
      </c>
      <c r="D593" s="149" t="s">
        <v>254</v>
      </c>
      <c r="E593" s="150" t="s">
        <v>712</v>
      </c>
      <c r="F593" s="151" t="s">
        <v>713</v>
      </c>
      <c r="G593" s="152" t="s">
        <v>465</v>
      </c>
      <c r="H593" s="153">
        <v>1448.64</v>
      </c>
      <c r="I593" s="154"/>
      <c r="J593" s="155">
        <f>ROUND(I593*H593,2)</f>
        <v>0</v>
      </c>
      <c r="K593" s="156"/>
      <c r="L593" s="32"/>
      <c r="M593" s="157" t="s">
        <v>1</v>
      </c>
      <c r="N593" s="158" t="s">
        <v>44</v>
      </c>
      <c r="O593" s="57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61" t="s">
        <v>258</v>
      </c>
      <c r="AT593" s="161" t="s">
        <v>254</v>
      </c>
      <c r="AU593" s="161" t="s">
        <v>88</v>
      </c>
      <c r="AY593" s="17" t="s">
        <v>252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7" t="s">
        <v>86</v>
      </c>
      <c r="BK593" s="162">
        <f>ROUND(I593*H593,2)</f>
        <v>0</v>
      </c>
      <c r="BL593" s="17" t="s">
        <v>258</v>
      </c>
      <c r="BM593" s="161" t="s">
        <v>714</v>
      </c>
    </row>
    <row r="594" spans="1:65" s="13" customFormat="1">
      <c r="B594" s="163"/>
      <c r="D594" s="164" t="s">
        <v>282</v>
      </c>
      <c r="E594" s="165" t="s">
        <v>1</v>
      </c>
      <c r="F594" s="166" t="s">
        <v>715</v>
      </c>
      <c r="H594" s="165" t="s">
        <v>1</v>
      </c>
      <c r="I594" s="167"/>
      <c r="L594" s="163"/>
      <c r="M594" s="168"/>
      <c r="N594" s="169"/>
      <c r="O594" s="169"/>
      <c r="P594" s="169"/>
      <c r="Q594" s="169"/>
      <c r="R594" s="169"/>
      <c r="S594" s="169"/>
      <c r="T594" s="170"/>
      <c r="AT594" s="165" t="s">
        <v>282</v>
      </c>
      <c r="AU594" s="165" t="s">
        <v>88</v>
      </c>
      <c r="AV594" s="13" t="s">
        <v>86</v>
      </c>
      <c r="AW594" s="13" t="s">
        <v>33</v>
      </c>
      <c r="AX594" s="13" t="s">
        <v>79</v>
      </c>
      <c r="AY594" s="165" t="s">
        <v>252</v>
      </c>
    </row>
    <row r="595" spans="1:65" s="14" customFormat="1" ht="33.75">
      <c r="B595" s="171"/>
      <c r="D595" s="164" t="s">
        <v>282</v>
      </c>
      <c r="E595" s="172" t="s">
        <v>1</v>
      </c>
      <c r="F595" s="173" t="s">
        <v>716</v>
      </c>
      <c r="H595" s="174">
        <v>407.41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282</v>
      </c>
      <c r="AU595" s="172" t="s">
        <v>88</v>
      </c>
      <c r="AV595" s="14" t="s">
        <v>88</v>
      </c>
      <c r="AW595" s="14" t="s">
        <v>33</v>
      </c>
      <c r="AX595" s="14" t="s">
        <v>79</v>
      </c>
      <c r="AY595" s="172" t="s">
        <v>252</v>
      </c>
    </row>
    <row r="596" spans="1:65" s="14" customFormat="1" ht="33.75">
      <c r="B596" s="171"/>
      <c r="D596" s="164" t="s">
        <v>282</v>
      </c>
      <c r="E596" s="172" t="s">
        <v>1</v>
      </c>
      <c r="F596" s="173" t="s">
        <v>717</v>
      </c>
      <c r="H596" s="174">
        <v>281.06</v>
      </c>
      <c r="I596" s="175"/>
      <c r="L596" s="171"/>
      <c r="M596" s="176"/>
      <c r="N596" s="177"/>
      <c r="O596" s="177"/>
      <c r="P596" s="177"/>
      <c r="Q596" s="177"/>
      <c r="R596" s="177"/>
      <c r="S596" s="177"/>
      <c r="T596" s="178"/>
      <c r="AT596" s="172" t="s">
        <v>282</v>
      </c>
      <c r="AU596" s="172" t="s">
        <v>88</v>
      </c>
      <c r="AV596" s="14" t="s">
        <v>88</v>
      </c>
      <c r="AW596" s="14" t="s">
        <v>33</v>
      </c>
      <c r="AX596" s="14" t="s">
        <v>79</v>
      </c>
      <c r="AY596" s="172" t="s">
        <v>252</v>
      </c>
    </row>
    <row r="597" spans="1:65" s="14" customFormat="1" ht="22.5">
      <c r="B597" s="171"/>
      <c r="D597" s="164" t="s">
        <v>282</v>
      </c>
      <c r="E597" s="172" t="s">
        <v>1</v>
      </c>
      <c r="F597" s="173" t="s">
        <v>718</v>
      </c>
      <c r="H597" s="174">
        <v>124.24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282</v>
      </c>
      <c r="AU597" s="172" t="s">
        <v>88</v>
      </c>
      <c r="AV597" s="14" t="s">
        <v>88</v>
      </c>
      <c r="AW597" s="14" t="s">
        <v>33</v>
      </c>
      <c r="AX597" s="14" t="s">
        <v>79</v>
      </c>
      <c r="AY597" s="172" t="s">
        <v>252</v>
      </c>
    </row>
    <row r="598" spans="1:65" s="14" customFormat="1" ht="33.75">
      <c r="B598" s="171"/>
      <c r="D598" s="164" t="s">
        <v>282</v>
      </c>
      <c r="E598" s="172" t="s">
        <v>1</v>
      </c>
      <c r="F598" s="173" t="s">
        <v>719</v>
      </c>
      <c r="H598" s="174">
        <v>316.02999999999997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282</v>
      </c>
      <c r="AU598" s="172" t="s">
        <v>88</v>
      </c>
      <c r="AV598" s="14" t="s">
        <v>88</v>
      </c>
      <c r="AW598" s="14" t="s">
        <v>33</v>
      </c>
      <c r="AX598" s="14" t="s">
        <v>79</v>
      </c>
      <c r="AY598" s="172" t="s">
        <v>252</v>
      </c>
    </row>
    <row r="599" spans="1:65" s="14" customFormat="1" ht="33.75">
      <c r="B599" s="171"/>
      <c r="D599" s="164" t="s">
        <v>282</v>
      </c>
      <c r="E599" s="172" t="s">
        <v>1</v>
      </c>
      <c r="F599" s="173" t="s">
        <v>720</v>
      </c>
      <c r="H599" s="174">
        <v>319.89999999999998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282</v>
      </c>
      <c r="AU599" s="172" t="s">
        <v>88</v>
      </c>
      <c r="AV599" s="14" t="s">
        <v>88</v>
      </c>
      <c r="AW599" s="14" t="s">
        <v>33</v>
      </c>
      <c r="AX599" s="14" t="s">
        <v>79</v>
      </c>
      <c r="AY599" s="172" t="s">
        <v>252</v>
      </c>
    </row>
    <row r="600" spans="1:65" s="15" customFormat="1">
      <c r="B600" s="179"/>
      <c r="D600" s="164" t="s">
        <v>282</v>
      </c>
      <c r="E600" s="180" t="s">
        <v>1</v>
      </c>
      <c r="F600" s="181" t="s">
        <v>286</v>
      </c>
      <c r="H600" s="182">
        <v>1448.6399999999999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282</v>
      </c>
      <c r="AU600" s="180" t="s">
        <v>88</v>
      </c>
      <c r="AV600" s="15" t="s">
        <v>258</v>
      </c>
      <c r="AW600" s="15" t="s">
        <v>33</v>
      </c>
      <c r="AX600" s="15" t="s">
        <v>86</v>
      </c>
      <c r="AY600" s="180" t="s">
        <v>252</v>
      </c>
    </row>
    <row r="601" spans="1:65" s="2" customFormat="1" ht="16.5" customHeight="1">
      <c r="A601" s="31"/>
      <c r="B601" s="148"/>
      <c r="C601" s="149" t="s">
        <v>721</v>
      </c>
      <c r="D601" s="149" t="s">
        <v>254</v>
      </c>
      <c r="E601" s="150" t="s">
        <v>722</v>
      </c>
      <c r="F601" s="151" t="s">
        <v>723</v>
      </c>
      <c r="G601" s="152" t="s">
        <v>265</v>
      </c>
      <c r="H601" s="153">
        <v>54.9</v>
      </c>
      <c r="I601" s="154"/>
      <c r="J601" s="155">
        <f>ROUND(I601*H601,2)</f>
        <v>0</v>
      </c>
      <c r="K601" s="156"/>
      <c r="L601" s="32"/>
      <c r="M601" s="157" t="s">
        <v>1</v>
      </c>
      <c r="N601" s="158" t="s">
        <v>44</v>
      </c>
      <c r="O601" s="57"/>
      <c r="P601" s="159">
        <f>O601*H601</f>
        <v>0</v>
      </c>
      <c r="Q601" s="159">
        <v>0</v>
      </c>
      <c r="R601" s="159">
        <f>Q601*H601</f>
        <v>0</v>
      </c>
      <c r="S601" s="159">
        <v>0</v>
      </c>
      <c r="T601" s="160">
        <f>S601*H601</f>
        <v>0</v>
      </c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61" t="s">
        <v>258</v>
      </c>
      <c r="AT601" s="161" t="s">
        <v>254</v>
      </c>
      <c r="AU601" s="161" t="s">
        <v>88</v>
      </c>
      <c r="AY601" s="17" t="s">
        <v>252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7" t="s">
        <v>86</v>
      </c>
      <c r="BK601" s="162">
        <f>ROUND(I601*H601,2)</f>
        <v>0</v>
      </c>
      <c r="BL601" s="17" t="s">
        <v>258</v>
      </c>
      <c r="BM601" s="161" t="s">
        <v>724</v>
      </c>
    </row>
    <row r="602" spans="1:65" s="13" customFormat="1">
      <c r="B602" s="163"/>
      <c r="D602" s="164" t="s">
        <v>282</v>
      </c>
      <c r="E602" s="165" t="s">
        <v>1</v>
      </c>
      <c r="F602" s="166" t="s">
        <v>725</v>
      </c>
      <c r="H602" s="165" t="s">
        <v>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282</v>
      </c>
      <c r="AU602" s="165" t="s">
        <v>88</v>
      </c>
      <c r="AV602" s="13" t="s">
        <v>86</v>
      </c>
      <c r="AW602" s="13" t="s">
        <v>33</v>
      </c>
      <c r="AX602" s="13" t="s">
        <v>79</v>
      </c>
      <c r="AY602" s="165" t="s">
        <v>252</v>
      </c>
    </row>
    <row r="603" spans="1:65" s="14" customFormat="1">
      <c r="B603" s="171"/>
      <c r="D603" s="164" t="s">
        <v>282</v>
      </c>
      <c r="E603" s="172" t="s">
        <v>1</v>
      </c>
      <c r="F603" s="173" t="s">
        <v>726</v>
      </c>
      <c r="H603" s="174">
        <v>18.3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282</v>
      </c>
      <c r="AU603" s="172" t="s">
        <v>88</v>
      </c>
      <c r="AV603" s="14" t="s">
        <v>88</v>
      </c>
      <c r="AW603" s="14" t="s">
        <v>33</v>
      </c>
      <c r="AX603" s="14" t="s">
        <v>79</v>
      </c>
      <c r="AY603" s="172" t="s">
        <v>252</v>
      </c>
    </row>
    <row r="604" spans="1:65" s="14" customFormat="1">
      <c r="B604" s="171"/>
      <c r="D604" s="164" t="s">
        <v>282</v>
      </c>
      <c r="E604" s="172" t="s">
        <v>1</v>
      </c>
      <c r="F604" s="173" t="s">
        <v>727</v>
      </c>
      <c r="H604" s="174">
        <v>18.3</v>
      </c>
      <c r="I604" s="175"/>
      <c r="L604" s="171"/>
      <c r="M604" s="176"/>
      <c r="N604" s="177"/>
      <c r="O604" s="177"/>
      <c r="P604" s="177"/>
      <c r="Q604" s="177"/>
      <c r="R604" s="177"/>
      <c r="S604" s="177"/>
      <c r="T604" s="178"/>
      <c r="AT604" s="172" t="s">
        <v>282</v>
      </c>
      <c r="AU604" s="172" t="s">
        <v>88</v>
      </c>
      <c r="AV604" s="14" t="s">
        <v>88</v>
      </c>
      <c r="AW604" s="14" t="s">
        <v>33</v>
      </c>
      <c r="AX604" s="14" t="s">
        <v>79</v>
      </c>
      <c r="AY604" s="172" t="s">
        <v>252</v>
      </c>
    </row>
    <row r="605" spans="1:65" s="14" customFormat="1">
      <c r="B605" s="171"/>
      <c r="D605" s="164" t="s">
        <v>282</v>
      </c>
      <c r="E605" s="172" t="s">
        <v>1</v>
      </c>
      <c r="F605" s="173" t="s">
        <v>728</v>
      </c>
      <c r="H605" s="174">
        <v>18.3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282</v>
      </c>
      <c r="AU605" s="172" t="s">
        <v>88</v>
      </c>
      <c r="AV605" s="14" t="s">
        <v>88</v>
      </c>
      <c r="AW605" s="14" t="s">
        <v>33</v>
      </c>
      <c r="AX605" s="14" t="s">
        <v>79</v>
      </c>
      <c r="AY605" s="172" t="s">
        <v>252</v>
      </c>
    </row>
    <row r="606" spans="1:65" s="15" customFormat="1">
      <c r="B606" s="179"/>
      <c r="D606" s="164" t="s">
        <v>282</v>
      </c>
      <c r="E606" s="180" t="s">
        <v>1</v>
      </c>
      <c r="F606" s="181" t="s">
        <v>286</v>
      </c>
      <c r="H606" s="182">
        <v>54.900000000000006</v>
      </c>
      <c r="I606" s="183"/>
      <c r="L606" s="179"/>
      <c r="M606" s="184"/>
      <c r="N606" s="185"/>
      <c r="O606" s="185"/>
      <c r="P606" s="185"/>
      <c r="Q606" s="185"/>
      <c r="R606" s="185"/>
      <c r="S606" s="185"/>
      <c r="T606" s="186"/>
      <c r="AT606" s="180" t="s">
        <v>282</v>
      </c>
      <c r="AU606" s="180" t="s">
        <v>88</v>
      </c>
      <c r="AV606" s="15" t="s">
        <v>258</v>
      </c>
      <c r="AW606" s="15" t="s">
        <v>33</v>
      </c>
      <c r="AX606" s="15" t="s">
        <v>86</v>
      </c>
      <c r="AY606" s="180" t="s">
        <v>252</v>
      </c>
    </row>
    <row r="607" spans="1:65" s="2" customFormat="1" ht="16.5" customHeight="1">
      <c r="A607" s="31"/>
      <c r="B607" s="148"/>
      <c r="C607" s="149" t="s">
        <v>442</v>
      </c>
      <c r="D607" s="149" t="s">
        <v>254</v>
      </c>
      <c r="E607" s="150" t="s">
        <v>729</v>
      </c>
      <c r="F607" s="151" t="s">
        <v>730</v>
      </c>
      <c r="G607" s="152" t="s">
        <v>265</v>
      </c>
      <c r="H607" s="153">
        <v>863.7</v>
      </c>
      <c r="I607" s="154"/>
      <c r="J607" s="155">
        <f>ROUND(I607*H607,2)</f>
        <v>0</v>
      </c>
      <c r="K607" s="156"/>
      <c r="L607" s="32"/>
      <c r="M607" s="157" t="s">
        <v>1</v>
      </c>
      <c r="N607" s="158" t="s">
        <v>44</v>
      </c>
      <c r="O607" s="57"/>
      <c r="P607" s="159">
        <f>O607*H607</f>
        <v>0</v>
      </c>
      <c r="Q607" s="159">
        <v>0</v>
      </c>
      <c r="R607" s="159">
        <f>Q607*H607</f>
        <v>0</v>
      </c>
      <c r="S607" s="159">
        <v>0</v>
      </c>
      <c r="T607" s="160">
        <f>S607*H607</f>
        <v>0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61" t="s">
        <v>258</v>
      </c>
      <c r="AT607" s="161" t="s">
        <v>254</v>
      </c>
      <c r="AU607" s="161" t="s">
        <v>88</v>
      </c>
      <c r="AY607" s="17" t="s">
        <v>252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7" t="s">
        <v>86</v>
      </c>
      <c r="BK607" s="162">
        <f>ROUND(I607*H607,2)</f>
        <v>0</v>
      </c>
      <c r="BL607" s="17" t="s">
        <v>258</v>
      </c>
      <c r="BM607" s="161" t="s">
        <v>731</v>
      </c>
    </row>
    <row r="608" spans="1:65" s="13" customFormat="1">
      <c r="B608" s="163"/>
      <c r="D608" s="164" t="s">
        <v>282</v>
      </c>
      <c r="E608" s="165" t="s">
        <v>1</v>
      </c>
      <c r="F608" s="166" t="s">
        <v>732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282</v>
      </c>
      <c r="AU608" s="165" t="s">
        <v>88</v>
      </c>
      <c r="AV608" s="13" t="s">
        <v>86</v>
      </c>
      <c r="AW608" s="13" t="s">
        <v>33</v>
      </c>
      <c r="AX608" s="13" t="s">
        <v>79</v>
      </c>
      <c r="AY608" s="165" t="s">
        <v>252</v>
      </c>
    </row>
    <row r="609" spans="1:65" s="14" customFormat="1" ht="33.75">
      <c r="B609" s="171"/>
      <c r="D609" s="164" t="s">
        <v>282</v>
      </c>
      <c r="E609" s="172" t="s">
        <v>1</v>
      </c>
      <c r="F609" s="173" t="s">
        <v>733</v>
      </c>
      <c r="H609" s="174">
        <v>129.86000000000001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282</v>
      </c>
      <c r="AU609" s="172" t="s">
        <v>88</v>
      </c>
      <c r="AV609" s="14" t="s">
        <v>88</v>
      </c>
      <c r="AW609" s="14" t="s">
        <v>33</v>
      </c>
      <c r="AX609" s="14" t="s">
        <v>79</v>
      </c>
      <c r="AY609" s="172" t="s">
        <v>252</v>
      </c>
    </row>
    <row r="610" spans="1:65" s="14" customFormat="1" ht="22.5">
      <c r="B610" s="171"/>
      <c r="D610" s="164" t="s">
        <v>282</v>
      </c>
      <c r="E610" s="172" t="s">
        <v>1</v>
      </c>
      <c r="F610" s="173" t="s">
        <v>734</v>
      </c>
      <c r="H610" s="174">
        <v>105.78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282</v>
      </c>
      <c r="AU610" s="172" t="s">
        <v>88</v>
      </c>
      <c r="AV610" s="14" t="s">
        <v>88</v>
      </c>
      <c r="AW610" s="14" t="s">
        <v>33</v>
      </c>
      <c r="AX610" s="14" t="s">
        <v>79</v>
      </c>
      <c r="AY610" s="172" t="s">
        <v>252</v>
      </c>
    </row>
    <row r="611" spans="1:65" s="14" customFormat="1">
      <c r="B611" s="171"/>
      <c r="D611" s="164" t="s">
        <v>282</v>
      </c>
      <c r="E611" s="172" t="s">
        <v>1</v>
      </c>
      <c r="F611" s="173" t="s">
        <v>735</v>
      </c>
      <c r="H611" s="174">
        <v>49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282</v>
      </c>
      <c r="AU611" s="172" t="s">
        <v>88</v>
      </c>
      <c r="AV611" s="14" t="s">
        <v>88</v>
      </c>
      <c r="AW611" s="14" t="s">
        <v>33</v>
      </c>
      <c r="AX611" s="14" t="s">
        <v>79</v>
      </c>
      <c r="AY611" s="172" t="s">
        <v>252</v>
      </c>
    </row>
    <row r="612" spans="1:65" s="14" customFormat="1" ht="33.75">
      <c r="B612" s="171"/>
      <c r="D612" s="164" t="s">
        <v>282</v>
      </c>
      <c r="E612" s="172" t="s">
        <v>1</v>
      </c>
      <c r="F612" s="173" t="s">
        <v>736</v>
      </c>
      <c r="H612" s="174">
        <v>105.35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282</v>
      </c>
      <c r="AU612" s="172" t="s">
        <v>88</v>
      </c>
      <c r="AV612" s="14" t="s">
        <v>88</v>
      </c>
      <c r="AW612" s="14" t="s">
        <v>33</v>
      </c>
      <c r="AX612" s="14" t="s">
        <v>79</v>
      </c>
      <c r="AY612" s="172" t="s">
        <v>252</v>
      </c>
    </row>
    <row r="613" spans="1:65" s="14" customFormat="1">
      <c r="B613" s="171"/>
      <c r="D613" s="164" t="s">
        <v>282</v>
      </c>
      <c r="E613" s="172" t="s">
        <v>1</v>
      </c>
      <c r="F613" s="173" t="s">
        <v>737</v>
      </c>
      <c r="H613" s="174">
        <v>78.3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282</v>
      </c>
      <c r="AU613" s="172" t="s">
        <v>88</v>
      </c>
      <c r="AV613" s="14" t="s">
        <v>88</v>
      </c>
      <c r="AW613" s="14" t="s">
        <v>33</v>
      </c>
      <c r="AX613" s="14" t="s">
        <v>79</v>
      </c>
      <c r="AY613" s="172" t="s">
        <v>252</v>
      </c>
    </row>
    <row r="614" spans="1:65" s="14" customFormat="1" ht="33.75">
      <c r="B614" s="171"/>
      <c r="D614" s="164" t="s">
        <v>282</v>
      </c>
      <c r="E614" s="172" t="s">
        <v>1</v>
      </c>
      <c r="F614" s="173" t="s">
        <v>738</v>
      </c>
      <c r="H614" s="174">
        <v>145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282</v>
      </c>
      <c r="AU614" s="172" t="s">
        <v>88</v>
      </c>
      <c r="AV614" s="14" t="s">
        <v>88</v>
      </c>
      <c r="AW614" s="14" t="s">
        <v>33</v>
      </c>
      <c r="AX614" s="14" t="s">
        <v>79</v>
      </c>
      <c r="AY614" s="172" t="s">
        <v>252</v>
      </c>
    </row>
    <row r="615" spans="1:65" s="14" customFormat="1">
      <c r="B615" s="171"/>
      <c r="D615" s="164" t="s">
        <v>282</v>
      </c>
      <c r="E615" s="172" t="s">
        <v>1</v>
      </c>
      <c r="F615" s="173" t="s">
        <v>739</v>
      </c>
      <c r="H615" s="174">
        <v>52.63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282</v>
      </c>
      <c r="AU615" s="172" t="s">
        <v>88</v>
      </c>
      <c r="AV615" s="14" t="s">
        <v>88</v>
      </c>
      <c r="AW615" s="14" t="s">
        <v>33</v>
      </c>
      <c r="AX615" s="14" t="s">
        <v>79</v>
      </c>
      <c r="AY615" s="172" t="s">
        <v>252</v>
      </c>
    </row>
    <row r="616" spans="1:65" s="14" customFormat="1" ht="33.75">
      <c r="B616" s="171"/>
      <c r="D616" s="164" t="s">
        <v>282</v>
      </c>
      <c r="E616" s="172" t="s">
        <v>1</v>
      </c>
      <c r="F616" s="173" t="s">
        <v>740</v>
      </c>
      <c r="H616" s="174">
        <v>145.15</v>
      </c>
      <c r="I616" s="175"/>
      <c r="L616" s="171"/>
      <c r="M616" s="176"/>
      <c r="N616" s="177"/>
      <c r="O616" s="177"/>
      <c r="P616" s="177"/>
      <c r="Q616" s="177"/>
      <c r="R616" s="177"/>
      <c r="S616" s="177"/>
      <c r="T616" s="178"/>
      <c r="AT616" s="172" t="s">
        <v>282</v>
      </c>
      <c r="AU616" s="172" t="s">
        <v>88</v>
      </c>
      <c r="AV616" s="14" t="s">
        <v>88</v>
      </c>
      <c r="AW616" s="14" t="s">
        <v>33</v>
      </c>
      <c r="AX616" s="14" t="s">
        <v>79</v>
      </c>
      <c r="AY616" s="172" t="s">
        <v>252</v>
      </c>
    </row>
    <row r="617" spans="1:65" s="14" customFormat="1">
      <c r="B617" s="171"/>
      <c r="D617" s="164" t="s">
        <v>282</v>
      </c>
      <c r="E617" s="172" t="s">
        <v>1</v>
      </c>
      <c r="F617" s="173" t="s">
        <v>741</v>
      </c>
      <c r="H617" s="174">
        <v>52.63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282</v>
      </c>
      <c r="AU617" s="172" t="s">
        <v>88</v>
      </c>
      <c r="AV617" s="14" t="s">
        <v>88</v>
      </c>
      <c r="AW617" s="14" t="s">
        <v>33</v>
      </c>
      <c r="AX617" s="14" t="s">
        <v>79</v>
      </c>
      <c r="AY617" s="172" t="s">
        <v>252</v>
      </c>
    </row>
    <row r="618" spans="1:65" s="15" customFormat="1">
      <c r="B618" s="179"/>
      <c r="D618" s="164" t="s">
        <v>282</v>
      </c>
      <c r="E618" s="180" t="s">
        <v>1</v>
      </c>
      <c r="F618" s="181" t="s">
        <v>286</v>
      </c>
      <c r="H618" s="182">
        <v>863.69999999999993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282</v>
      </c>
      <c r="AU618" s="180" t="s">
        <v>88</v>
      </c>
      <c r="AV618" s="15" t="s">
        <v>258</v>
      </c>
      <c r="AW618" s="15" t="s">
        <v>33</v>
      </c>
      <c r="AX618" s="15" t="s">
        <v>86</v>
      </c>
      <c r="AY618" s="180" t="s">
        <v>252</v>
      </c>
    </row>
    <row r="619" spans="1:65" s="2" customFormat="1" ht="24.2" customHeight="1">
      <c r="A619" s="31"/>
      <c r="B619" s="148"/>
      <c r="C619" s="149" t="s">
        <v>742</v>
      </c>
      <c r="D619" s="149" t="s">
        <v>254</v>
      </c>
      <c r="E619" s="150" t="s">
        <v>743</v>
      </c>
      <c r="F619" s="151" t="s">
        <v>744</v>
      </c>
      <c r="G619" s="152" t="s">
        <v>280</v>
      </c>
      <c r="H619" s="153">
        <v>274.86700000000002</v>
      </c>
      <c r="I619" s="154"/>
      <c r="J619" s="155">
        <f>ROUND(I619*H619,2)</f>
        <v>0</v>
      </c>
      <c r="K619" s="156"/>
      <c r="L619" s="32"/>
      <c r="M619" s="157" t="s">
        <v>1</v>
      </c>
      <c r="N619" s="158" t="s">
        <v>44</v>
      </c>
      <c r="O619" s="57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61" t="s">
        <v>258</v>
      </c>
      <c r="AT619" s="161" t="s">
        <v>254</v>
      </c>
      <c r="AU619" s="161" t="s">
        <v>88</v>
      </c>
      <c r="AY619" s="17" t="s">
        <v>252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7" t="s">
        <v>86</v>
      </c>
      <c r="BK619" s="162">
        <f>ROUND(I619*H619,2)</f>
        <v>0</v>
      </c>
      <c r="BL619" s="17" t="s">
        <v>258</v>
      </c>
      <c r="BM619" s="161" t="s">
        <v>745</v>
      </c>
    </row>
    <row r="620" spans="1:65" s="2" customFormat="1" ht="21.75" customHeight="1">
      <c r="A620" s="31"/>
      <c r="B620" s="148"/>
      <c r="C620" s="149" t="s">
        <v>446</v>
      </c>
      <c r="D620" s="149" t="s">
        <v>254</v>
      </c>
      <c r="E620" s="150" t="s">
        <v>746</v>
      </c>
      <c r="F620" s="151" t="s">
        <v>747</v>
      </c>
      <c r="G620" s="152" t="s">
        <v>280</v>
      </c>
      <c r="H620" s="153">
        <v>520.38</v>
      </c>
      <c r="I620" s="154"/>
      <c r="J620" s="155">
        <f>ROUND(I620*H620,2)</f>
        <v>0</v>
      </c>
      <c r="K620" s="156"/>
      <c r="L620" s="32"/>
      <c r="M620" s="157" t="s">
        <v>1</v>
      </c>
      <c r="N620" s="158" t="s">
        <v>44</v>
      </c>
      <c r="O620" s="57"/>
      <c r="P620" s="159">
        <f>O620*H620</f>
        <v>0</v>
      </c>
      <c r="Q620" s="159">
        <v>0</v>
      </c>
      <c r="R620" s="159">
        <f>Q620*H620</f>
        <v>0</v>
      </c>
      <c r="S620" s="159">
        <v>0</v>
      </c>
      <c r="T620" s="160">
        <f>S620*H620</f>
        <v>0</v>
      </c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R620" s="161" t="s">
        <v>258</v>
      </c>
      <c r="AT620" s="161" t="s">
        <v>254</v>
      </c>
      <c r="AU620" s="161" t="s">
        <v>88</v>
      </c>
      <c r="AY620" s="17" t="s">
        <v>252</v>
      </c>
      <c r="BE620" s="162">
        <f>IF(N620="základní",J620,0)</f>
        <v>0</v>
      </c>
      <c r="BF620" s="162">
        <f>IF(N620="snížená",J620,0)</f>
        <v>0</v>
      </c>
      <c r="BG620" s="162">
        <f>IF(N620="zákl. přenesená",J620,0)</f>
        <v>0</v>
      </c>
      <c r="BH620" s="162">
        <f>IF(N620="sníž. přenesená",J620,0)</f>
        <v>0</v>
      </c>
      <c r="BI620" s="162">
        <f>IF(N620="nulová",J620,0)</f>
        <v>0</v>
      </c>
      <c r="BJ620" s="17" t="s">
        <v>86</v>
      </c>
      <c r="BK620" s="162">
        <f>ROUND(I620*H620,2)</f>
        <v>0</v>
      </c>
      <c r="BL620" s="17" t="s">
        <v>258</v>
      </c>
      <c r="BM620" s="161" t="s">
        <v>748</v>
      </c>
    </row>
    <row r="621" spans="1:65" s="13" customFormat="1">
      <c r="B621" s="163"/>
      <c r="D621" s="164" t="s">
        <v>282</v>
      </c>
      <c r="E621" s="165" t="s">
        <v>1</v>
      </c>
      <c r="F621" s="166" t="s">
        <v>749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282</v>
      </c>
      <c r="AU621" s="165" t="s">
        <v>88</v>
      </c>
      <c r="AV621" s="13" t="s">
        <v>86</v>
      </c>
      <c r="AW621" s="13" t="s">
        <v>33</v>
      </c>
      <c r="AX621" s="13" t="s">
        <v>79</v>
      </c>
      <c r="AY621" s="165" t="s">
        <v>252</v>
      </c>
    </row>
    <row r="622" spans="1:65" s="14" customFormat="1" ht="33.75">
      <c r="B622" s="171"/>
      <c r="D622" s="164" t="s">
        <v>282</v>
      </c>
      <c r="E622" s="172" t="s">
        <v>1</v>
      </c>
      <c r="F622" s="173" t="s">
        <v>750</v>
      </c>
      <c r="H622" s="174">
        <v>44.802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282</v>
      </c>
      <c r="AU622" s="172" t="s">
        <v>88</v>
      </c>
      <c r="AV622" s="14" t="s">
        <v>88</v>
      </c>
      <c r="AW622" s="14" t="s">
        <v>33</v>
      </c>
      <c r="AX622" s="14" t="s">
        <v>79</v>
      </c>
      <c r="AY622" s="172" t="s">
        <v>252</v>
      </c>
    </row>
    <row r="623" spans="1:65" s="14" customFormat="1" ht="22.5">
      <c r="B623" s="171"/>
      <c r="D623" s="164" t="s">
        <v>282</v>
      </c>
      <c r="E623" s="172" t="s">
        <v>1</v>
      </c>
      <c r="F623" s="173" t="s">
        <v>751</v>
      </c>
      <c r="H623" s="174">
        <v>73.724999999999994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282</v>
      </c>
      <c r="AU623" s="172" t="s">
        <v>88</v>
      </c>
      <c r="AV623" s="14" t="s">
        <v>88</v>
      </c>
      <c r="AW623" s="14" t="s">
        <v>33</v>
      </c>
      <c r="AX623" s="14" t="s">
        <v>79</v>
      </c>
      <c r="AY623" s="172" t="s">
        <v>252</v>
      </c>
    </row>
    <row r="624" spans="1:65" s="14" customFormat="1" ht="22.5">
      <c r="B624" s="171"/>
      <c r="D624" s="164" t="s">
        <v>282</v>
      </c>
      <c r="E624" s="172" t="s">
        <v>1</v>
      </c>
      <c r="F624" s="173" t="s">
        <v>752</v>
      </c>
      <c r="H624" s="174">
        <v>74.597999999999999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282</v>
      </c>
      <c r="AU624" s="172" t="s">
        <v>88</v>
      </c>
      <c r="AV624" s="14" t="s">
        <v>88</v>
      </c>
      <c r="AW624" s="14" t="s">
        <v>33</v>
      </c>
      <c r="AX624" s="14" t="s">
        <v>79</v>
      </c>
      <c r="AY624" s="172" t="s">
        <v>252</v>
      </c>
    </row>
    <row r="625" spans="1:65" s="13" customFormat="1">
      <c r="B625" s="163"/>
      <c r="D625" s="164" t="s">
        <v>282</v>
      </c>
      <c r="E625" s="165" t="s">
        <v>1</v>
      </c>
      <c r="F625" s="166" t="s">
        <v>753</v>
      </c>
      <c r="H625" s="165" t="s">
        <v>1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282</v>
      </c>
      <c r="AU625" s="165" t="s">
        <v>88</v>
      </c>
      <c r="AV625" s="13" t="s">
        <v>86</v>
      </c>
      <c r="AW625" s="13" t="s">
        <v>33</v>
      </c>
      <c r="AX625" s="13" t="s">
        <v>79</v>
      </c>
      <c r="AY625" s="165" t="s">
        <v>252</v>
      </c>
    </row>
    <row r="626" spans="1:65" s="14" customFormat="1" ht="33.75">
      <c r="B626" s="171"/>
      <c r="D626" s="164" t="s">
        <v>282</v>
      </c>
      <c r="E626" s="172" t="s">
        <v>1</v>
      </c>
      <c r="F626" s="173" t="s">
        <v>754</v>
      </c>
      <c r="H626" s="174">
        <v>226.27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282</v>
      </c>
      <c r="AU626" s="172" t="s">
        <v>88</v>
      </c>
      <c r="AV626" s="14" t="s">
        <v>88</v>
      </c>
      <c r="AW626" s="14" t="s">
        <v>33</v>
      </c>
      <c r="AX626" s="14" t="s">
        <v>79</v>
      </c>
      <c r="AY626" s="172" t="s">
        <v>252</v>
      </c>
    </row>
    <row r="627" spans="1:65" s="14" customFormat="1">
      <c r="B627" s="171"/>
      <c r="D627" s="164" t="s">
        <v>282</v>
      </c>
      <c r="E627" s="172" t="s">
        <v>1</v>
      </c>
      <c r="F627" s="173" t="s">
        <v>755</v>
      </c>
      <c r="H627" s="174">
        <v>78.34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282</v>
      </c>
      <c r="AU627" s="172" t="s">
        <v>88</v>
      </c>
      <c r="AV627" s="14" t="s">
        <v>88</v>
      </c>
      <c r="AW627" s="14" t="s">
        <v>33</v>
      </c>
      <c r="AX627" s="14" t="s">
        <v>79</v>
      </c>
      <c r="AY627" s="172" t="s">
        <v>252</v>
      </c>
    </row>
    <row r="628" spans="1:65" s="14" customFormat="1">
      <c r="B628" s="171"/>
      <c r="D628" s="164" t="s">
        <v>282</v>
      </c>
      <c r="E628" s="172" t="s">
        <v>1</v>
      </c>
      <c r="F628" s="173" t="s">
        <v>756</v>
      </c>
      <c r="H628" s="174">
        <v>22.645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282</v>
      </c>
      <c r="AU628" s="172" t="s">
        <v>88</v>
      </c>
      <c r="AV628" s="14" t="s">
        <v>88</v>
      </c>
      <c r="AW628" s="14" t="s">
        <v>33</v>
      </c>
      <c r="AX628" s="14" t="s">
        <v>79</v>
      </c>
      <c r="AY628" s="172" t="s">
        <v>252</v>
      </c>
    </row>
    <row r="629" spans="1:65" s="15" customFormat="1">
      <c r="B629" s="179"/>
      <c r="D629" s="164" t="s">
        <v>282</v>
      </c>
      <c r="E629" s="180" t="s">
        <v>1</v>
      </c>
      <c r="F629" s="181" t="s">
        <v>286</v>
      </c>
      <c r="H629" s="182">
        <v>520.38</v>
      </c>
      <c r="I629" s="183"/>
      <c r="L629" s="179"/>
      <c r="M629" s="184"/>
      <c r="N629" s="185"/>
      <c r="O629" s="185"/>
      <c r="P629" s="185"/>
      <c r="Q629" s="185"/>
      <c r="R629" s="185"/>
      <c r="S629" s="185"/>
      <c r="T629" s="186"/>
      <c r="AT629" s="180" t="s">
        <v>282</v>
      </c>
      <c r="AU629" s="180" t="s">
        <v>88</v>
      </c>
      <c r="AV629" s="15" t="s">
        <v>258</v>
      </c>
      <c r="AW629" s="15" t="s">
        <v>33</v>
      </c>
      <c r="AX629" s="15" t="s">
        <v>86</v>
      </c>
      <c r="AY629" s="180" t="s">
        <v>252</v>
      </c>
    </row>
    <row r="630" spans="1:65" s="2" customFormat="1" ht="33" customHeight="1">
      <c r="A630" s="31"/>
      <c r="B630" s="148"/>
      <c r="C630" s="149" t="s">
        <v>757</v>
      </c>
      <c r="D630" s="149" t="s">
        <v>254</v>
      </c>
      <c r="E630" s="150" t="s">
        <v>758</v>
      </c>
      <c r="F630" s="151" t="s">
        <v>759</v>
      </c>
      <c r="G630" s="152" t="s">
        <v>465</v>
      </c>
      <c r="H630" s="153">
        <v>4.05</v>
      </c>
      <c r="I630" s="154"/>
      <c r="J630" s="155">
        <f>ROUND(I630*H630,2)</f>
        <v>0</v>
      </c>
      <c r="K630" s="156"/>
      <c r="L630" s="32"/>
      <c r="M630" s="157" t="s">
        <v>1</v>
      </c>
      <c r="N630" s="158" t="s">
        <v>44</v>
      </c>
      <c r="O630" s="57"/>
      <c r="P630" s="159">
        <f>O630*H630</f>
        <v>0</v>
      </c>
      <c r="Q630" s="159">
        <v>0</v>
      </c>
      <c r="R630" s="159">
        <f>Q630*H630</f>
        <v>0</v>
      </c>
      <c r="S630" s="159">
        <v>0</v>
      </c>
      <c r="T630" s="160">
        <f>S630*H630</f>
        <v>0</v>
      </c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R630" s="161" t="s">
        <v>258</v>
      </c>
      <c r="AT630" s="161" t="s">
        <v>254</v>
      </c>
      <c r="AU630" s="161" t="s">
        <v>88</v>
      </c>
      <c r="AY630" s="17" t="s">
        <v>252</v>
      </c>
      <c r="BE630" s="162">
        <f>IF(N630="základní",J630,0)</f>
        <v>0</v>
      </c>
      <c r="BF630" s="162">
        <f>IF(N630="snížená",J630,0)</f>
        <v>0</v>
      </c>
      <c r="BG630" s="162">
        <f>IF(N630="zákl. přenesená",J630,0)</f>
        <v>0</v>
      </c>
      <c r="BH630" s="162">
        <f>IF(N630="sníž. přenesená",J630,0)</f>
        <v>0</v>
      </c>
      <c r="BI630" s="162">
        <f>IF(N630="nulová",J630,0)</f>
        <v>0</v>
      </c>
      <c r="BJ630" s="17" t="s">
        <v>86</v>
      </c>
      <c r="BK630" s="162">
        <f>ROUND(I630*H630,2)</f>
        <v>0</v>
      </c>
      <c r="BL630" s="17" t="s">
        <v>258</v>
      </c>
      <c r="BM630" s="161" t="s">
        <v>760</v>
      </c>
    </row>
    <row r="631" spans="1:65" s="14" customFormat="1">
      <c r="B631" s="171"/>
      <c r="D631" s="164" t="s">
        <v>282</v>
      </c>
      <c r="E631" s="172" t="s">
        <v>1</v>
      </c>
      <c r="F631" s="173" t="s">
        <v>761</v>
      </c>
      <c r="H631" s="174">
        <v>4.05</v>
      </c>
      <c r="I631" s="175"/>
      <c r="L631" s="171"/>
      <c r="M631" s="176"/>
      <c r="N631" s="177"/>
      <c r="O631" s="177"/>
      <c r="P631" s="177"/>
      <c r="Q631" s="177"/>
      <c r="R631" s="177"/>
      <c r="S631" s="177"/>
      <c r="T631" s="178"/>
      <c r="AT631" s="172" t="s">
        <v>282</v>
      </c>
      <c r="AU631" s="172" t="s">
        <v>88</v>
      </c>
      <c r="AV631" s="14" t="s">
        <v>88</v>
      </c>
      <c r="AW631" s="14" t="s">
        <v>33</v>
      </c>
      <c r="AX631" s="14" t="s">
        <v>79</v>
      </c>
      <c r="AY631" s="172" t="s">
        <v>252</v>
      </c>
    </row>
    <row r="632" spans="1:65" s="15" customFormat="1">
      <c r="B632" s="179"/>
      <c r="D632" s="164" t="s">
        <v>282</v>
      </c>
      <c r="E632" s="180" t="s">
        <v>1</v>
      </c>
      <c r="F632" s="181" t="s">
        <v>286</v>
      </c>
      <c r="H632" s="182">
        <v>4.05</v>
      </c>
      <c r="I632" s="183"/>
      <c r="L632" s="179"/>
      <c r="M632" s="184"/>
      <c r="N632" s="185"/>
      <c r="O632" s="185"/>
      <c r="P632" s="185"/>
      <c r="Q632" s="185"/>
      <c r="R632" s="185"/>
      <c r="S632" s="185"/>
      <c r="T632" s="186"/>
      <c r="AT632" s="180" t="s">
        <v>282</v>
      </c>
      <c r="AU632" s="180" t="s">
        <v>88</v>
      </c>
      <c r="AV632" s="15" t="s">
        <v>258</v>
      </c>
      <c r="AW632" s="15" t="s">
        <v>33</v>
      </c>
      <c r="AX632" s="15" t="s">
        <v>86</v>
      </c>
      <c r="AY632" s="180" t="s">
        <v>252</v>
      </c>
    </row>
    <row r="633" spans="1:65" s="2" customFormat="1" ht="24.2" customHeight="1">
      <c r="A633" s="31"/>
      <c r="B633" s="148"/>
      <c r="C633" s="149" t="s">
        <v>449</v>
      </c>
      <c r="D633" s="149" t="s">
        <v>254</v>
      </c>
      <c r="E633" s="150" t="s">
        <v>762</v>
      </c>
      <c r="F633" s="151" t="s">
        <v>763</v>
      </c>
      <c r="G633" s="152" t="s">
        <v>465</v>
      </c>
      <c r="H633" s="153">
        <v>66.147999999999996</v>
      </c>
      <c r="I633" s="154"/>
      <c r="J633" s="155">
        <f>ROUND(I633*H633,2)</f>
        <v>0</v>
      </c>
      <c r="K633" s="156"/>
      <c r="L633" s="32"/>
      <c r="M633" s="157" t="s">
        <v>1</v>
      </c>
      <c r="N633" s="158" t="s">
        <v>44</v>
      </c>
      <c r="O633" s="57"/>
      <c r="P633" s="159">
        <f>O633*H633</f>
        <v>0</v>
      </c>
      <c r="Q633" s="159">
        <v>0</v>
      </c>
      <c r="R633" s="159">
        <f>Q633*H633</f>
        <v>0</v>
      </c>
      <c r="S633" s="159">
        <v>0</v>
      </c>
      <c r="T633" s="160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61" t="s">
        <v>258</v>
      </c>
      <c r="AT633" s="161" t="s">
        <v>254</v>
      </c>
      <c r="AU633" s="161" t="s">
        <v>88</v>
      </c>
      <c r="AY633" s="17" t="s">
        <v>252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7" t="s">
        <v>86</v>
      </c>
      <c r="BK633" s="162">
        <f>ROUND(I633*H633,2)</f>
        <v>0</v>
      </c>
      <c r="BL633" s="17" t="s">
        <v>258</v>
      </c>
      <c r="BM633" s="161" t="s">
        <v>764</v>
      </c>
    </row>
    <row r="634" spans="1:65" s="14" customFormat="1" ht="22.5">
      <c r="B634" s="171"/>
      <c r="D634" s="164" t="s">
        <v>282</v>
      </c>
      <c r="E634" s="172" t="s">
        <v>1</v>
      </c>
      <c r="F634" s="173" t="s">
        <v>765</v>
      </c>
      <c r="H634" s="174">
        <v>66.147999999999996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282</v>
      </c>
      <c r="AU634" s="172" t="s">
        <v>88</v>
      </c>
      <c r="AV634" s="14" t="s">
        <v>88</v>
      </c>
      <c r="AW634" s="14" t="s">
        <v>33</v>
      </c>
      <c r="AX634" s="14" t="s">
        <v>79</v>
      </c>
      <c r="AY634" s="172" t="s">
        <v>252</v>
      </c>
    </row>
    <row r="635" spans="1:65" s="15" customFormat="1">
      <c r="B635" s="179"/>
      <c r="D635" s="164" t="s">
        <v>282</v>
      </c>
      <c r="E635" s="180" t="s">
        <v>1</v>
      </c>
      <c r="F635" s="181" t="s">
        <v>286</v>
      </c>
      <c r="H635" s="182">
        <v>66.147999999999996</v>
      </c>
      <c r="I635" s="183"/>
      <c r="L635" s="179"/>
      <c r="M635" s="184"/>
      <c r="N635" s="185"/>
      <c r="O635" s="185"/>
      <c r="P635" s="185"/>
      <c r="Q635" s="185"/>
      <c r="R635" s="185"/>
      <c r="S635" s="185"/>
      <c r="T635" s="186"/>
      <c r="AT635" s="180" t="s">
        <v>282</v>
      </c>
      <c r="AU635" s="180" t="s">
        <v>88</v>
      </c>
      <c r="AV635" s="15" t="s">
        <v>258</v>
      </c>
      <c r="AW635" s="15" t="s">
        <v>33</v>
      </c>
      <c r="AX635" s="15" t="s">
        <v>86</v>
      </c>
      <c r="AY635" s="180" t="s">
        <v>252</v>
      </c>
    </row>
    <row r="636" spans="1:65" s="2" customFormat="1" ht="33" customHeight="1">
      <c r="A636" s="31"/>
      <c r="B636" s="148"/>
      <c r="C636" s="149" t="s">
        <v>766</v>
      </c>
      <c r="D636" s="149" t="s">
        <v>254</v>
      </c>
      <c r="E636" s="150" t="s">
        <v>767</v>
      </c>
      <c r="F636" s="151" t="s">
        <v>768</v>
      </c>
      <c r="G636" s="152" t="s">
        <v>465</v>
      </c>
      <c r="H636" s="153">
        <v>548.38800000000003</v>
      </c>
      <c r="I636" s="154"/>
      <c r="J636" s="155">
        <f>ROUND(I636*H636,2)</f>
        <v>0</v>
      </c>
      <c r="K636" s="156"/>
      <c r="L636" s="32"/>
      <c r="M636" s="157" t="s">
        <v>1</v>
      </c>
      <c r="N636" s="158" t="s">
        <v>44</v>
      </c>
      <c r="O636" s="57"/>
      <c r="P636" s="159">
        <f>O636*H636</f>
        <v>0</v>
      </c>
      <c r="Q636" s="159">
        <v>0</v>
      </c>
      <c r="R636" s="159">
        <f>Q636*H636</f>
        <v>0</v>
      </c>
      <c r="S636" s="159">
        <v>0</v>
      </c>
      <c r="T636" s="160">
        <f>S636*H636</f>
        <v>0</v>
      </c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R636" s="161" t="s">
        <v>258</v>
      </c>
      <c r="AT636" s="161" t="s">
        <v>254</v>
      </c>
      <c r="AU636" s="161" t="s">
        <v>88</v>
      </c>
      <c r="AY636" s="17" t="s">
        <v>252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7" t="s">
        <v>86</v>
      </c>
      <c r="BK636" s="162">
        <f>ROUND(I636*H636,2)</f>
        <v>0</v>
      </c>
      <c r="BL636" s="17" t="s">
        <v>258</v>
      </c>
      <c r="BM636" s="161" t="s">
        <v>769</v>
      </c>
    </row>
    <row r="637" spans="1:65" s="14" customFormat="1" ht="33.75">
      <c r="B637" s="171"/>
      <c r="D637" s="164" t="s">
        <v>282</v>
      </c>
      <c r="E637" s="172" t="s">
        <v>1</v>
      </c>
      <c r="F637" s="173" t="s">
        <v>770</v>
      </c>
      <c r="H637" s="174">
        <v>16.405000000000001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282</v>
      </c>
      <c r="AU637" s="172" t="s">
        <v>88</v>
      </c>
      <c r="AV637" s="14" t="s">
        <v>88</v>
      </c>
      <c r="AW637" s="14" t="s">
        <v>33</v>
      </c>
      <c r="AX637" s="14" t="s">
        <v>79</v>
      </c>
      <c r="AY637" s="172" t="s">
        <v>252</v>
      </c>
    </row>
    <row r="638" spans="1:65" s="14" customFormat="1" ht="33.75">
      <c r="B638" s="171"/>
      <c r="D638" s="164" t="s">
        <v>282</v>
      </c>
      <c r="E638" s="172" t="s">
        <v>1</v>
      </c>
      <c r="F638" s="173" t="s">
        <v>771</v>
      </c>
      <c r="H638" s="174">
        <v>85.242999999999995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282</v>
      </c>
      <c r="AU638" s="172" t="s">
        <v>88</v>
      </c>
      <c r="AV638" s="14" t="s">
        <v>88</v>
      </c>
      <c r="AW638" s="14" t="s">
        <v>33</v>
      </c>
      <c r="AX638" s="14" t="s">
        <v>79</v>
      </c>
      <c r="AY638" s="172" t="s">
        <v>252</v>
      </c>
    </row>
    <row r="639" spans="1:65" s="14" customFormat="1" ht="22.5">
      <c r="B639" s="171"/>
      <c r="D639" s="164" t="s">
        <v>282</v>
      </c>
      <c r="E639" s="172" t="s">
        <v>1</v>
      </c>
      <c r="F639" s="173" t="s">
        <v>772</v>
      </c>
      <c r="H639" s="174">
        <v>37.71</v>
      </c>
      <c r="I639" s="175"/>
      <c r="L639" s="171"/>
      <c r="M639" s="176"/>
      <c r="N639" s="177"/>
      <c r="O639" s="177"/>
      <c r="P639" s="177"/>
      <c r="Q639" s="177"/>
      <c r="R639" s="177"/>
      <c r="S639" s="177"/>
      <c r="T639" s="178"/>
      <c r="AT639" s="172" t="s">
        <v>282</v>
      </c>
      <c r="AU639" s="172" t="s">
        <v>88</v>
      </c>
      <c r="AV639" s="14" t="s">
        <v>88</v>
      </c>
      <c r="AW639" s="14" t="s">
        <v>33</v>
      </c>
      <c r="AX639" s="14" t="s">
        <v>79</v>
      </c>
      <c r="AY639" s="172" t="s">
        <v>252</v>
      </c>
    </row>
    <row r="640" spans="1:65" s="14" customFormat="1">
      <c r="B640" s="171"/>
      <c r="D640" s="164" t="s">
        <v>282</v>
      </c>
      <c r="E640" s="172" t="s">
        <v>1</v>
      </c>
      <c r="F640" s="173" t="s">
        <v>773</v>
      </c>
      <c r="H640" s="174">
        <v>23.76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282</v>
      </c>
      <c r="AU640" s="172" t="s">
        <v>88</v>
      </c>
      <c r="AV640" s="14" t="s">
        <v>88</v>
      </c>
      <c r="AW640" s="14" t="s">
        <v>33</v>
      </c>
      <c r="AX640" s="14" t="s">
        <v>79</v>
      </c>
      <c r="AY640" s="172" t="s">
        <v>252</v>
      </c>
    </row>
    <row r="641" spans="2:51" s="14" customFormat="1">
      <c r="B641" s="171"/>
      <c r="D641" s="164" t="s">
        <v>282</v>
      </c>
      <c r="E641" s="172" t="s">
        <v>1</v>
      </c>
      <c r="F641" s="173" t="s">
        <v>774</v>
      </c>
      <c r="H641" s="174">
        <v>1.1399999999999999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282</v>
      </c>
      <c r="AU641" s="172" t="s">
        <v>88</v>
      </c>
      <c r="AV641" s="14" t="s">
        <v>88</v>
      </c>
      <c r="AW641" s="14" t="s">
        <v>33</v>
      </c>
      <c r="AX641" s="14" t="s">
        <v>79</v>
      </c>
      <c r="AY641" s="172" t="s">
        <v>252</v>
      </c>
    </row>
    <row r="642" spans="2:51" s="14" customFormat="1" ht="33.75">
      <c r="B642" s="171"/>
      <c r="D642" s="164" t="s">
        <v>282</v>
      </c>
      <c r="E642" s="172" t="s">
        <v>1</v>
      </c>
      <c r="F642" s="173" t="s">
        <v>775</v>
      </c>
      <c r="H642" s="174">
        <v>128.80000000000001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282</v>
      </c>
      <c r="AU642" s="172" t="s">
        <v>88</v>
      </c>
      <c r="AV642" s="14" t="s">
        <v>88</v>
      </c>
      <c r="AW642" s="14" t="s">
        <v>33</v>
      </c>
      <c r="AX642" s="14" t="s">
        <v>79</v>
      </c>
      <c r="AY642" s="172" t="s">
        <v>252</v>
      </c>
    </row>
    <row r="643" spans="2:51" s="14" customFormat="1" ht="22.5">
      <c r="B643" s="171"/>
      <c r="D643" s="164" t="s">
        <v>282</v>
      </c>
      <c r="E643" s="172" t="s">
        <v>1</v>
      </c>
      <c r="F643" s="173" t="s">
        <v>776</v>
      </c>
      <c r="H643" s="174">
        <v>55.97</v>
      </c>
      <c r="I643" s="175"/>
      <c r="L643" s="171"/>
      <c r="M643" s="176"/>
      <c r="N643" s="177"/>
      <c r="O643" s="177"/>
      <c r="P643" s="177"/>
      <c r="Q643" s="177"/>
      <c r="R643" s="177"/>
      <c r="S643" s="177"/>
      <c r="T643" s="178"/>
      <c r="AT643" s="172" t="s">
        <v>282</v>
      </c>
      <c r="AU643" s="172" t="s">
        <v>88</v>
      </c>
      <c r="AV643" s="14" t="s">
        <v>88</v>
      </c>
      <c r="AW643" s="14" t="s">
        <v>33</v>
      </c>
      <c r="AX643" s="14" t="s">
        <v>79</v>
      </c>
      <c r="AY643" s="172" t="s">
        <v>252</v>
      </c>
    </row>
    <row r="644" spans="2:51" s="14" customFormat="1">
      <c r="B644" s="171"/>
      <c r="D644" s="164" t="s">
        <v>282</v>
      </c>
      <c r="E644" s="172" t="s">
        <v>1</v>
      </c>
      <c r="F644" s="173" t="s">
        <v>777</v>
      </c>
      <c r="H644" s="174">
        <v>4.5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282</v>
      </c>
      <c r="AU644" s="172" t="s">
        <v>88</v>
      </c>
      <c r="AV644" s="14" t="s">
        <v>88</v>
      </c>
      <c r="AW644" s="14" t="s">
        <v>33</v>
      </c>
      <c r="AX644" s="14" t="s">
        <v>79</v>
      </c>
      <c r="AY644" s="172" t="s">
        <v>252</v>
      </c>
    </row>
    <row r="645" spans="2:51" s="14" customFormat="1" ht="33.75">
      <c r="B645" s="171"/>
      <c r="D645" s="164" t="s">
        <v>282</v>
      </c>
      <c r="E645" s="172" t="s">
        <v>1</v>
      </c>
      <c r="F645" s="173" t="s">
        <v>778</v>
      </c>
      <c r="H645" s="174">
        <v>113.68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282</v>
      </c>
      <c r="AU645" s="172" t="s">
        <v>88</v>
      </c>
      <c r="AV645" s="14" t="s">
        <v>88</v>
      </c>
      <c r="AW645" s="14" t="s">
        <v>33</v>
      </c>
      <c r="AX645" s="14" t="s">
        <v>79</v>
      </c>
      <c r="AY645" s="172" t="s">
        <v>252</v>
      </c>
    </row>
    <row r="646" spans="2:51" s="14" customFormat="1">
      <c r="B646" s="171"/>
      <c r="D646" s="164" t="s">
        <v>282</v>
      </c>
      <c r="E646" s="172" t="s">
        <v>1</v>
      </c>
      <c r="F646" s="173" t="s">
        <v>779</v>
      </c>
      <c r="H646" s="174">
        <v>69.290000000000006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282</v>
      </c>
      <c r="AU646" s="172" t="s">
        <v>88</v>
      </c>
      <c r="AV646" s="14" t="s">
        <v>88</v>
      </c>
      <c r="AW646" s="14" t="s">
        <v>33</v>
      </c>
      <c r="AX646" s="14" t="s">
        <v>79</v>
      </c>
      <c r="AY646" s="172" t="s">
        <v>252</v>
      </c>
    </row>
    <row r="647" spans="2:51" s="14" customFormat="1" ht="22.5">
      <c r="B647" s="171"/>
      <c r="D647" s="164" t="s">
        <v>282</v>
      </c>
      <c r="E647" s="172" t="s">
        <v>1</v>
      </c>
      <c r="F647" s="173" t="s">
        <v>780</v>
      </c>
      <c r="H647" s="174">
        <v>7.25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282</v>
      </c>
      <c r="AU647" s="172" t="s">
        <v>88</v>
      </c>
      <c r="AV647" s="14" t="s">
        <v>88</v>
      </c>
      <c r="AW647" s="14" t="s">
        <v>33</v>
      </c>
      <c r="AX647" s="14" t="s">
        <v>79</v>
      </c>
      <c r="AY647" s="172" t="s">
        <v>252</v>
      </c>
    </row>
    <row r="648" spans="2:51" s="14" customFormat="1">
      <c r="B648" s="171"/>
      <c r="D648" s="164" t="s">
        <v>282</v>
      </c>
      <c r="E648" s="172" t="s">
        <v>1</v>
      </c>
      <c r="F648" s="173" t="s">
        <v>781</v>
      </c>
      <c r="H648" s="174">
        <v>4.6399999999999997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282</v>
      </c>
      <c r="AU648" s="172" t="s">
        <v>88</v>
      </c>
      <c r="AV648" s="14" t="s">
        <v>88</v>
      </c>
      <c r="AW648" s="14" t="s">
        <v>33</v>
      </c>
      <c r="AX648" s="14" t="s">
        <v>79</v>
      </c>
      <c r="AY648" s="172" t="s">
        <v>252</v>
      </c>
    </row>
    <row r="649" spans="2:51" s="13" customFormat="1" ht="22.5">
      <c r="B649" s="163"/>
      <c r="D649" s="164" t="s">
        <v>282</v>
      </c>
      <c r="E649" s="165" t="s">
        <v>1</v>
      </c>
      <c r="F649" s="166" t="s">
        <v>782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282</v>
      </c>
      <c r="AU649" s="165" t="s">
        <v>88</v>
      </c>
      <c r="AV649" s="13" t="s">
        <v>86</v>
      </c>
      <c r="AW649" s="13" t="s">
        <v>33</v>
      </c>
      <c r="AX649" s="13" t="s">
        <v>79</v>
      </c>
      <c r="AY649" s="165" t="s">
        <v>252</v>
      </c>
    </row>
    <row r="650" spans="2:51" s="13" customFormat="1" ht="22.5">
      <c r="B650" s="163"/>
      <c r="D650" s="164" t="s">
        <v>282</v>
      </c>
      <c r="E650" s="165" t="s">
        <v>1</v>
      </c>
      <c r="F650" s="166" t="s">
        <v>783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282</v>
      </c>
      <c r="AU650" s="165" t="s">
        <v>88</v>
      </c>
      <c r="AV650" s="13" t="s">
        <v>86</v>
      </c>
      <c r="AW650" s="13" t="s">
        <v>33</v>
      </c>
      <c r="AX650" s="13" t="s">
        <v>79</v>
      </c>
      <c r="AY650" s="165" t="s">
        <v>252</v>
      </c>
    </row>
    <row r="651" spans="2:51" s="13" customFormat="1" ht="22.5">
      <c r="B651" s="163"/>
      <c r="D651" s="164" t="s">
        <v>282</v>
      </c>
      <c r="E651" s="165" t="s">
        <v>1</v>
      </c>
      <c r="F651" s="166" t="s">
        <v>784</v>
      </c>
      <c r="H651" s="165" t="s">
        <v>1</v>
      </c>
      <c r="I651" s="167"/>
      <c r="L651" s="163"/>
      <c r="M651" s="168"/>
      <c r="N651" s="169"/>
      <c r="O651" s="169"/>
      <c r="P651" s="169"/>
      <c r="Q651" s="169"/>
      <c r="R651" s="169"/>
      <c r="S651" s="169"/>
      <c r="T651" s="170"/>
      <c r="AT651" s="165" t="s">
        <v>282</v>
      </c>
      <c r="AU651" s="165" t="s">
        <v>88</v>
      </c>
      <c r="AV651" s="13" t="s">
        <v>86</v>
      </c>
      <c r="AW651" s="13" t="s">
        <v>33</v>
      </c>
      <c r="AX651" s="13" t="s">
        <v>79</v>
      </c>
      <c r="AY651" s="165" t="s">
        <v>252</v>
      </c>
    </row>
    <row r="652" spans="2:51" s="13" customFormat="1" ht="22.5">
      <c r="B652" s="163"/>
      <c r="D652" s="164" t="s">
        <v>282</v>
      </c>
      <c r="E652" s="165" t="s">
        <v>1</v>
      </c>
      <c r="F652" s="166" t="s">
        <v>785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282</v>
      </c>
      <c r="AU652" s="165" t="s">
        <v>88</v>
      </c>
      <c r="AV652" s="13" t="s">
        <v>86</v>
      </c>
      <c r="AW652" s="13" t="s">
        <v>33</v>
      </c>
      <c r="AX652" s="13" t="s">
        <v>79</v>
      </c>
      <c r="AY652" s="165" t="s">
        <v>252</v>
      </c>
    </row>
    <row r="653" spans="2:51" s="13" customFormat="1" ht="22.5">
      <c r="B653" s="163"/>
      <c r="D653" s="164" t="s">
        <v>282</v>
      </c>
      <c r="E653" s="165" t="s">
        <v>1</v>
      </c>
      <c r="F653" s="166" t="s">
        <v>786</v>
      </c>
      <c r="H653" s="165" t="s">
        <v>1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5" t="s">
        <v>282</v>
      </c>
      <c r="AU653" s="165" t="s">
        <v>88</v>
      </c>
      <c r="AV653" s="13" t="s">
        <v>86</v>
      </c>
      <c r="AW653" s="13" t="s">
        <v>33</v>
      </c>
      <c r="AX653" s="13" t="s">
        <v>79</v>
      </c>
      <c r="AY653" s="165" t="s">
        <v>252</v>
      </c>
    </row>
    <row r="654" spans="2:51" s="13" customFormat="1" ht="22.5">
      <c r="B654" s="163"/>
      <c r="D654" s="164" t="s">
        <v>282</v>
      </c>
      <c r="E654" s="165" t="s">
        <v>1</v>
      </c>
      <c r="F654" s="166" t="s">
        <v>787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282</v>
      </c>
      <c r="AU654" s="165" t="s">
        <v>88</v>
      </c>
      <c r="AV654" s="13" t="s">
        <v>86</v>
      </c>
      <c r="AW654" s="13" t="s">
        <v>33</v>
      </c>
      <c r="AX654" s="13" t="s">
        <v>79</v>
      </c>
      <c r="AY654" s="165" t="s">
        <v>252</v>
      </c>
    </row>
    <row r="655" spans="2:51" s="13" customFormat="1">
      <c r="B655" s="163"/>
      <c r="D655" s="164" t="s">
        <v>282</v>
      </c>
      <c r="E655" s="165" t="s">
        <v>1</v>
      </c>
      <c r="F655" s="166" t="s">
        <v>788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282</v>
      </c>
      <c r="AU655" s="165" t="s">
        <v>88</v>
      </c>
      <c r="AV655" s="13" t="s">
        <v>86</v>
      </c>
      <c r="AW655" s="13" t="s">
        <v>33</v>
      </c>
      <c r="AX655" s="13" t="s">
        <v>79</v>
      </c>
      <c r="AY655" s="165" t="s">
        <v>252</v>
      </c>
    </row>
    <row r="656" spans="2:51" s="15" customFormat="1">
      <c r="B656" s="179"/>
      <c r="D656" s="164" t="s">
        <v>282</v>
      </c>
      <c r="E656" s="180" t="s">
        <v>1</v>
      </c>
      <c r="F656" s="181" t="s">
        <v>286</v>
      </c>
      <c r="H656" s="182">
        <v>548.38800000000003</v>
      </c>
      <c r="I656" s="183"/>
      <c r="L656" s="179"/>
      <c r="M656" s="184"/>
      <c r="N656" s="185"/>
      <c r="O656" s="185"/>
      <c r="P656" s="185"/>
      <c r="Q656" s="185"/>
      <c r="R656" s="185"/>
      <c r="S656" s="185"/>
      <c r="T656" s="186"/>
      <c r="AT656" s="180" t="s">
        <v>282</v>
      </c>
      <c r="AU656" s="180" t="s">
        <v>88</v>
      </c>
      <c r="AV656" s="15" t="s">
        <v>258</v>
      </c>
      <c r="AW656" s="15" t="s">
        <v>33</v>
      </c>
      <c r="AX656" s="15" t="s">
        <v>86</v>
      </c>
      <c r="AY656" s="180" t="s">
        <v>252</v>
      </c>
    </row>
    <row r="657" spans="1:65" s="2" customFormat="1" ht="24.2" customHeight="1">
      <c r="A657" s="31"/>
      <c r="B657" s="148"/>
      <c r="C657" s="149" t="s">
        <v>453</v>
      </c>
      <c r="D657" s="149" t="s">
        <v>254</v>
      </c>
      <c r="E657" s="150" t="s">
        <v>789</v>
      </c>
      <c r="F657" s="151" t="s">
        <v>790</v>
      </c>
      <c r="G657" s="152" t="s">
        <v>465</v>
      </c>
      <c r="H657" s="153">
        <v>309.67200000000003</v>
      </c>
      <c r="I657" s="154"/>
      <c r="J657" s="155">
        <f>ROUND(I657*H657,2)</f>
        <v>0</v>
      </c>
      <c r="K657" s="156"/>
      <c r="L657" s="32"/>
      <c r="M657" s="157" t="s">
        <v>1</v>
      </c>
      <c r="N657" s="158" t="s">
        <v>44</v>
      </c>
      <c r="O657" s="57"/>
      <c r="P657" s="159">
        <f>O657*H657</f>
        <v>0</v>
      </c>
      <c r="Q657" s="159">
        <v>0</v>
      </c>
      <c r="R657" s="159">
        <f>Q657*H657</f>
        <v>0</v>
      </c>
      <c r="S657" s="159">
        <v>0</v>
      </c>
      <c r="T657" s="160">
        <f>S657*H657</f>
        <v>0</v>
      </c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R657" s="161" t="s">
        <v>258</v>
      </c>
      <c r="AT657" s="161" t="s">
        <v>254</v>
      </c>
      <c r="AU657" s="161" t="s">
        <v>88</v>
      </c>
      <c r="AY657" s="17" t="s">
        <v>252</v>
      </c>
      <c r="BE657" s="162">
        <f>IF(N657="základní",J657,0)</f>
        <v>0</v>
      </c>
      <c r="BF657" s="162">
        <f>IF(N657="snížená",J657,0)</f>
        <v>0</v>
      </c>
      <c r="BG657" s="162">
        <f>IF(N657="zákl. přenesená",J657,0)</f>
        <v>0</v>
      </c>
      <c r="BH657" s="162">
        <f>IF(N657="sníž. přenesená",J657,0)</f>
        <v>0</v>
      </c>
      <c r="BI657" s="162">
        <f>IF(N657="nulová",J657,0)</f>
        <v>0</v>
      </c>
      <c r="BJ657" s="17" t="s">
        <v>86</v>
      </c>
      <c r="BK657" s="162">
        <f>ROUND(I657*H657,2)</f>
        <v>0</v>
      </c>
      <c r="BL657" s="17" t="s">
        <v>258</v>
      </c>
      <c r="BM657" s="161" t="s">
        <v>791</v>
      </c>
    </row>
    <row r="658" spans="1:65" s="14" customFormat="1" ht="22.5">
      <c r="B658" s="171"/>
      <c r="D658" s="164" t="s">
        <v>282</v>
      </c>
      <c r="E658" s="172" t="s">
        <v>1</v>
      </c>
      <c r="F658" s="173" t="s">
        <v>792</v>
      </c>
      <c r="H658" s="174">
        <v>18.084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282</v>
      </c>
      <c r="AU658" s="172" t="s">
        <v>88</v>
      </c>
      <c r="AV658" s="14" t="s">
        <v>88</v>
      </c>
      <c r="AW658" s="14" t="s">
        <v>33</v>
      </c>
      <c r="AX658" s="14" t="s">
        <v>79</v>
      </c>
      <c r="AY658" s="172" t="s">
        <v>252</v>
      </c>
    </row>
    <row r="659" spans="1:65" s="14" customFormat="1" ht="33.75">
      <c r="B659" s="171"/>
      <c r="D659" s="164" t="s">
        <v>282</v>
      </c>
      <c r="E659" s="172" t="s">
        <v>1</v>
      </c>
      <c r="F659" s="173" t="s">
        <v>793</v>
      </c>
      <c r="H659" s="174">
        <v>82.921000000000006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282</v>
      </c>
      <c r="AU659" s="172" t="s">
        <v>88</v>
      </c>
      <c r="AV659" s="14" t="s">
        <v>88</v>
      </c>
      <c r="AW659" s="14" t="s">
        <v>33</v>
      </c>
      <c r="AX659" s="14" t="s">
        <v>79</v>
      </c>
      <c r="AY659" s="172" t="s">
        <v>252</v>
      </c>
    </row>
    <row r="660" spans="1:65" s="14" customFormat="1" ht="22.5">
      <c r="B660" s="171"/>
      <c r="D660" s="164" t="s">
        <v>282</v>
      </c>
      <c r="E660" s="172" t="s">
        <v>1</v>
      </c>
      <c r="F660" s="173" t="s">
        <v>794</v>
      </c>
      <c r="H660" s="174">
        <v>36.901000000000003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282</v>
      </c>
      <c r="AU660" s="172" t="s">
        <v>88</v>
      </c>
      <c r="AV660" s="14" t="s">
        <v>88</v>
      </c>
      <c r="AW660" s="14" t="s">
        <v>33</v>
      </c>
      <c r="AX660" s="14" t="s">
        <v>79</v>
      </c>
      <c r="AY660" s="172" t="s">
        <v>252</v>
      </c>
    </row>
    <row r="661" spans="1:65" s="14" customFormat="1">
      <c r="B661" s="171"/>
      <c r="D661" s="164" t="s">
        <v>282</v>
      </c>
      <c r="E661" s="172" t="s">
        <v>1</v>
      </c>
      <c r="F661" s="173" t="s">
        <v>795</v>
      </c>
      <c r="H661" s="174">
        <v>13.6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282</v>
      </c>
      <c r="AU661" s="172" t="s">
        <v>88</v>
      </c>
      <c r="AV661" s="14" t="s">
        <v>88</v>
      </c>
      <c r="AW661" s="14" t="s">
        <v>33</v>
      </c>
      <c r="AX661" s="14" t="s">
        <v>79</v>
      </c>
      <c r="AY661" s="172" t="s">
        <v>252</v>
      </c>
    </row>
    <row r="662" spans="1:65" s="14" customFormat="1" ht="22.5">
      <c r="B662" s="171"/>
      <c r="D662" s="164" t="s">
        <v>282</v>
      </c>
      <c r="E662" s="172" t="s">
        <v>1</v>
      </c>
      <c r="F662" s="173" t="s">
        <v>796</v>
      </c>
      <c r="H662" s="174">
        <v>79.992000000000004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282</v>
      </c>
      <c r="AU662" s="172" t="s">
        <v>88</v>
      </c>
      <c r="AV662" s="14" t="s">
        <v>88</v>
      </c>
      <c r="AW662" s="14" t="s">
        <v>33</v>
      </c>
      <c r="AX662" s="14" t="s">
        <v>79</v>
      </c>
      <c r="AY662" s="172" t="s">
        <v>252</v>
      </c>
    </row>
    <row r="663" spans="1:65" s="14" customFormat="1" ht="22.5">
      <c r="B663" s="171"/>
      <c r="D663" s="164" t="s">
        <v>282</v>
      </c>
      <c r="E663" s="172" t="s">
        <v>1</v>
      </c>
      <c r="F663" s="173" t="s">
        <v>797</v>
      </c>
      <c r="H663" s="174">
        <v>78.174000000000007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282</v>
      </c>
      <c r="AU663" s="172" t="s">
        <v>88</v>
      </c>
      <c r="AV663" s="14" t="s">
        <v>88</v>
      </c>
      <c r="AW663" s="14" t="s">
        <v>33</v>
      </c>
      <c r="AX663" s="14" t="s">
        <v>79</v>
      </c>
      <c r="AY663" s="172" t="s">
        <v>252</v>
      </c>
    </row>
    <row r="664" spans="1:65" s="13" customFormat="1" ht="22.5">
      <c r="B664" s="163"/>
      <c r="D664" s="164" t="s">
        <v>282</v>
      </c>
      <c r="E664" s="165" t="s">
        <v>1</v>
      </c>
      <c r="F664" s="166" t="s">
        <v>798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282</v>
      </c>
      <c r="AU664" s="165" t="s">
        <v>88</v>
      </c>
      <c r="AV664" s="13" t="s">
        <v>86</v>
      </c>
      <c r="AW664" s="13" t="s">
        <v>33</v>
      </c>
      <c r="AX664" s="13" t="s">
        <v>79</v>
      </c>
      <c r="AY664" s="165" t="s">
        <v>252</v>
      </c>
    </row>
    <row r="665" spans="1:65" s="13" customFormat="1" ht="22.5">
      <c r="B665" s="163"/>
      <c r="D665" s="164" t="s">
        <v>282</v>
      </c>
      <c r="E665" s="165" t="s">
        <v>1</v>
      </c>
      <c r="F665" s="166" t="s">
        <v>799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282</v>
      </c>
      <c r="AU665" s="165" t="s">
        <v>88</v>
      </c>
      <c r="AV665" s="13" t="s">
        <v>86</v>
      </c>
      <c r="AW665" s="13" t="s">
        <v>33</v>
      </c>
      <c r="AX665" s="13" t="s">
        <v>79</v>
      </c>
      <c r="AY665" s="165" t="s">
        <v>252</v>
      </c>
    </row>
    <row r="666" spans="1:65" s="13" customFormat="1" ht="22.5">
      <c r="B666" s="163"/>
      <c r="D666" s="164" t="s">
        <v>282</v>
      </c>
      <c r="E666" s="165" t="s">
        <v>1</v>
      </c>
      <c r="F666" s="166" t="s">
        <v>800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282</v>
      </c>
      <c r="AU666" s="165" t="s">
        <v>88</v>
      </c>
      <c r="AV666" s="13" t="s">
        <v>86</v>
      </c>
      <c r="AW666" s="13" t="s">
        <v>33</v>
      </c>
      <c r="AX666" s="13" t="s">
        <v>79</v>
      </c>
      <c r="AY666" s="165" t="s">
        <v>252</v>
      </c>
    </row>
    <row r="667" spans="1:65" s="13" customFormat="1" ht="22.5">
      <c r="B667" s="163"/>
      <c r="D667" s="164" t="s">
        <v>282</v>
      </c>
      <c r="E667" s="165" t="s">
        <v>1</v>
      </c>
      <c r="F667" s="166" t="s">
        <v>785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282</v>
      </c>
      <c r="AU667" s="165" t="s">
        <v>88</v>
      </c>
      <c r="AV667" s="13" t="s">
        <v>86</v>
      </c>
      <c r="AW667" s="13" t="s">
        <v>33</v>
      </c>
      <c r="AX667" s="13" t="s">
        <v>79</v>
      </c>
      <c r="AY667" s="165" t="s">
        <v>252</v>
      </c>
    </row>
    <row r="668" spans="1:65" s="13" customFormat="1" ht="22.5">
      <c r="B668" s="163"/>
      <c r="D668" s="164" t="s">
        <v>282</v>
      </c>
      <c r="E668" s="165" t="s">
        <v>1</v>
      </c>
      <c r="F668" s="166" t="s">
        <v>801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282</v>
      </c>
      <c r="AU668" s="165" t="s">
        <v>88</v>
      </c>
      <c r="AV668" s="13" t="s">
        <v>86</v>
      </c>
      <c r="AW668" s="13" t="s">
        <v>33</v>
      </c>
      <c r="AX668" s="13" t="s">
        <v>79</v>
      </c>
      <c r="AY668" s="165" t="s">
        <v>252</v>
      </c>
    </row>
    <row r="669" spans="1:65" s="13" customFormat="1" ht="22.5">
      <c r="B669" s="163"/>
      <c r="D669" s="164" t="s">
        <v>282</v>
      </c>
      <c r="E669" s="165" t="s">
        <v>1</v>
      </c>
      <c r="F669" s="166" t="s">
        <v>787</v>
      </c>
      <c r="H669" s="165" t="s">
        <v>1</v>
      </c>
      <c r="I669" s="167"/>
      <c r="L669" s="163"/>
      <c r="M669" s="168"/>
      <c r="N669" s="169"/>
      <c r="O669" s="169"/>
      <c r="P669" s="169"/>
      <c r="Q669" s="169"/>
      <c r="R669" s="169"/>
      <c r="S669" s="169"/>
      <c r="T669" s="170"/>
      <c r="AT669" s="165" t="s">
        <v>282</v>
      </c>
      <c r="AU669" s="165" t="s">
        <v>88</v>
      </c>
      <c r="AV669" s="13" t="s">
        <v>86</v>
      </c>
      <c r="AW669" s="13" t="s">
        <v>33</v>
      </c>
      <c r="AX669" s="13" t="s">
        <v>79</v>
      </c>
      <c r="AY669" s="165" t="s">
        <v>252</v>
      </c>
    </row>
    <row r="670" spans="1:65" s="13" customFormat="1">
      <c r="B670" s="163"/>
      <c r="D670" s="164" t="s">
        <v>282</v>
      </c>
      <c r="E670" s="165" t="s">
        <v>1</v>
      </c>
      <c r="F670" s="166" t="s">
        <v>788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282</v>
      </c>
      <c r="AU670" s="165" t="s">
        <v>88</v>
      </c>
      <c r="AV670" s="13" t="s">
        <v>86</v>
      </c>
      <c r="AW670" s="13" t="s">
        <v>33</v>
      </c>
      <c r="AX670" s="13" t="s">
        <v>79</v>
      </c>
      <c r="AY670" s="165" t="s">
        <v>252</v>
      </c>
    </row>
    <row r="671" spans="1:65" s="15" customFormat="1">
      <c r="B671" s="179"/>
      <c r="D671" s="164" t="s">
        <v>282</v>
      </c>
      <c r="E671" s="180" t="s">
        <v>1</v>
      </c>
      <c r="F671" s="181" t="s">
        <v>286</v>
      </c>
      <c r="H671" s="182">
        <v>309.67200000000003</v>
      </c>
      <c r="I671" s="183"/>
      <c r="L671" s="179"/>
      <c r="M671" s="184"/>
      <c r="N671" s="185"/>
      <c r="O671" s="185"/>
      <c r="P671" s="185"/>
      <c r="Q671" s="185"/>
      <c r="R671" s="185"/>
      <c r="S671" s="185"/>
      <c r="T671" s="186"/>
      <c r="AT671" s="180" t="s">
        <v>282</v>
      </c>
      <c r="AU671" s="180" t="s">
        <v>88</v>
      </c>
      <c r="AV671" s="15" t="s">
        <v>258</v>
      </c>
      <c r="AW671" s="15" t="s">
        <v>33</v>
      </c>
      <c r="AX671" s="15" t="s">
        <v>86</v>
      </c>
      <c r="AY671" s="180" t="s">
        <v>252</v>
      </c>
    </row>
    <row r="672" spans="1:65" s="2" customFormat="1" ht="24.2" customHeight="1">
      <c r="A672" s="31"/>
      <c r="B672" s="148"/>
      <c r="C672" s="149" t="s">
        <v>802</v>
      </c>
      <c r="D672" s="149" t="s">
        <v>254</v>
      </c>
      <c r="E672" s="150" t="s">
        <v>803</v>
      </c>
      <c r="F672" s="151" t="s">
        <v>804</v>
      </c>
      <c r="G672" s="152" t="s">
        <v>465</v>
      </c>
      <c r="H672" s="153">
        <v>2076.5500000000002</v>
      </c>
      <c r="I672" s="154"/>
      <c r="J672" s="155">
        <f>ROUND(I672*H672,2)</f>
        <v>0</v>
      </c>
      <c r="K672" s="156"/>
      <c r="L672" s="32"/>
      <c r="M672" s="157" t="s">
        <v>1</v>
      </c>
      <c r="N672" s="158" t="s">
        <v>44</v>
      </c>
      <c r="O672" s="57"/>
      <c r="P672" s="159">
        <f>O672*H672</f>
        <v>0</v>
      </c>
      <c r="Q672" s="159">
        <v>0</v>
      </c>
      <c r="R672" s="159">
        <f>Q672*H672</f>
        <v>0</v>
      </c>
      <c r="S672" s="159">
        <v>0</v>
      </c>
      <c r="T672" s="160">
        <f>S672*H672</f>
        <v>0</v>
      </c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R672" s="161" t="s">
        <v>258</v>
      </c>
      <c r="AT672" s="161" t="s">
        <v>254</v>
      </c>
      <c r="AU672" s="161" t="s">
        <v>88</v>
      </c>
      <c r="AY672" s="17" t="s">
        <v>252</v>
      </c>
      <c r="BE672" s="162">
        <f>IF(N672="základní",J672,0)</f>
        <v>0</v>
      </c>
      <c r="BF672" s="162">
        <f>IF(N672="snížená",J672,0)</f>
        <v>0</v>
      </c>
      <c r="BG672" s="162">
        <f>IF(N672="zákl. přenesená",J672,0)</f>
        <v>0</v>
      </c>
      <c r="BH672" s="162">
        <f>IF(N672="sníž. přenesená",J672,0)</f>
        <v>0</v>
      </c>
      <c r="BI672" s="162">
        <f>IF(N672="nulová",J672,0)</f>
        <v>0</v>
      </c>
      <c r="BJ672" s="17" t="s">
        <v>86</v>
      </c>
      <c r="BK672" s="162">
        <f>ROUND(I672*H672,2)</f>
        <v>0</v>
      </c>
      <c r="BL672" s="17" t="s">
        <v>258</v>
      </c>
      <c r="BM672" s="161" t="s">
        <v>805</v>
      </c>
    </row>
    <row r="673" spans="1:65" s="14" customFormat="1" ht="22.5">
      <c r="B673" s="171"/>
      <c r="D673" s="164" t="s">
        <v>282</v>
      </c>
      <c r="E673" s="172" t="s">
        <v>1</v>
      </c>
      <c r="F673" s="173" t="s">
        <v>806</v>
      </c>
      <c r="H673" s="174">
        <v>2076.5500000000002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282</v>
      </c>
      <c r="AU673" s="172" t="s">
        <v>88</v>
      </c>
      <c r="AV673" s="14" t="s">
        <v>88</v>
      </c>
      <c r="AW673" s="14" t="s">
        <v>33</v>
      </c>
      <c r="AX673" s="14" t="s">
        <v>79</v>
      </c>
      <c r="AY673" s="172" t="s">
        <v>252</v>
      </c>
    </row>
    <row r="674" spans="1:65" s="15" customFormat="1">
      <c r="B674" s="179"/>
      <c r="D674" s="164" t="s">
        <v>282</v>
      </c>
      <c r="E674" s="180" t="s">
        <v>1</v>
      </c>
      <c r="F674" s="181" t="s">
        <v>286</v>
      </c>
      <c r="H674" s="182">
        <v>2076.5500000000002</v>
      </c>
      <c r="I674" s="183"/>
      <c r="L674" s="179"/>
      <c r="M674" s="184"/>
      <c r="N674" s="185"/>
      <c r="O674" s="185"/>
      <c r="P674" s="185"/>
      <c r="Q674" s="185"/>
      <c r="R674" s="185"/>
      <c r="S674" s="185"/>
      <c r="T674" s="186"/>
      <c r="AT674" s="180" t="s">
        <v>282</v>
      </c>
      <c r="AU674" s="180" t="s">
        <v>88</v>
      </c>
      <c r="AV674" s="15" t="s">
        <v>258</v>
      </c>
      <c r="AW674" s="15" t="s">
        <v>33</v>
      </c>
      <c r="AX674" s="15" t="s">
        <v>86</v>
      </c>
      <c r="AY674" s="180" t="s">
        <v>252</v>
      </c>
    </row>
    <row r="675" spans="1:65" s="2" customFormat="1" ht="24.2" customHeight="1">
      <c r="A675" s="31"/>
      <c r="B675" s="148"/>
      <c r="C675" s="149" t="s">
        <v>456</v>
      </c>
      <c r="D675" s="149" t="s">
        <v>254</v>
      </c>
      <c r="E675" s="150" t="s">
        <v>807</v>
      </c>
      <c r="F675" s="151" t="s">
        <v>808</v>
      </c>
      <c r="G675" s="152" t="s">
        <v>280</v>
      </c>
      <c r="H675" s="153">
        <v>0.67</v>
      </c>
      <c r="I675" s="154"/>
      <c r="J675" s="155">
        <f>ROUND(I675*H675,2)</f>
        <v>0</v>
      </c>
      <c r="K675" s="156"/>
      <c r="L675" s="32"/>
      <c r="M675" s="157" t="s">
        <v>1</v>
      </c>
      <c r="N675" s="158" t="s">
        <v>44</v>
      </c>
      <c r="O675" s="57"/>
      <c r="P675" s="159">
        <f>O675*H675</f>
        <v>0</v>
      </c>
      <c r="Q675" s="159">
        <v>0</v>
      </c>
      <c r="R675" s="159">
        <f>Q675*H675</f>
        <v>0</v>
      </c>
      <c r="S675" s="159">
        <v>0</v>
      </c>
      <c r="T675" s="160">
        <f>S675*H675</f>
        <v>0</v>
      </c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R675" s="161" t="s">
        <v>258</v>
      </c>
      <c r="AT675" s="161" t="s">
        <v>254</v>
      </c>
      <c r="AU675" s="161" t="s">
        <v>88</v>
      </c>
      <c r="AY675" s="17" t="s">
        <v>252</v>
      </c>
      <c r="BE675" s="162">
        <f>IF(N675="základní",J675,0)</f>
        <v>0</v>
      </c>
      <c r="BF675" s="162">
        <f>IF(N675="snížená",J675,0)</f>
        <v>0</v>
      </c>
      <c r="BG675" s="162">
        <f>IF(N675="zákl. přenesená",J675,0)</f>
        <v>0</v>
      </c>
      <c r="BH675" s="162">
        <f>IF(N675="sníž. přenesená",J675,0)</f>
        <v>0</v>
      </c>
      <c r="BI675" s="162">
        <f>IF(N675="nulová",J675,0)</f>
        <v>0</v>
      </c>
      <c r="BJ675" s="17" t="s">
        <v>86</v>
      </c>
      <c r="BK675" s="162">
        <f>ROUND(I675*H675,2)</f>
        <v>0</v>
      </c>
      <c r="BL675" s="17" t="s">
        <v>258</v>
      </c>
      <c r="BM675" s="161" t="s">
        <v>809</v>
      </c>
    </row>
    <row r="676" spans="1:65" s="14" customFormat="1">
      <c r="B676" s="171"/>
      <c r="D676" s="164" t="s">
        <v>282</v>
      </c>
      <c r="E676" s="172" t="s">
        <v>1</v>
      </c>
      <c r="F676" s="173" t="s">
        <v>810</v>
      </c>
      <c r="H676" s="174">
        <v>0.67</v>
      </c>
      <c r="I676" s="175"/>
      <c r="L676" s="171"/>
      <c r="M676" s="176"/>
      <c r="N676" s="177"/>
      <c r="O676" s="177"/>
      <c r="P676" s="177"/>
      <c r="Q676" s="177"/>
      <c r="R676" s="177"/>
      <c r="S676" s="177"/>
      <c r="T676" s="178"/>
      <c r="AT676" s="172" t="s">
        <v>282</v>
      </c>
      <c r="AU676" s="172" t="s">
        <v>88</v>
      </c>
      <c r="AV676" s="14" t="s">
        <v>88</v>
      </c>
      <c r="AW676" s="14" t="s">
        <v>33</v>
      </c>
      <c r="AX676" s="14" t="s">
        <v>79</v>
      </c>
      <c r="AY676" s="172" t="s">
        <v>252</v>
      </c>
    </row>
    <row r="677" spans="1:65" s="15" customFormat="1">
      <c r="B677" s="179"/>
      <c r="D677" s="164" t="s">
        <v>282</v>
      </c>
      <c r="E677" s="180" t="s">
        <v>1</v>
      </c>
      <c r="F677" s="181" t="s">
        <v>286</v>
      </c>
      <c r="H677" s="182">
        <v>0.67</v>
      </c>
      <c r="I677" s="183"/>
      <c r="L677" s="179"/>
      <c r="M677" s="184"/>
      <c r="N677" s="185"/>
      <c r="O677" s="185"/>
      <c r="P677" s="185"/>
      <c r="Q677" s="185"/>
      <c r="R677" s="185"/>
      <c r="S677" s="185"/>
      <c r="T677" s="186"/>
      <c r="AT677" s="180" t="s">
        <v>282</v>
      </c>
      <c r="AU677" s="180" t="s">
        <v>88</v>
      </c>
      <c r="AV677" s="15" t="s">
        <v>258</v>
      </c>
      <c r="AW677" s="15" t="s">
        <v>33</v>
      </c>
      <c r="AX677" s="15" t="s">
        <v>86</v>
      </c>
      <c r="AY677" s="180" t="s">
        <v>252</v>
      </c>
    </row>
    <row r="678" spans="1:65" s="2" customFormat="1" ht="24.2" customHeight="1">
      <c r="A678" s="31"/>
      <c r="B678" s="148"/>
      <c r="C678" s="149" t="s">
        <v>811</v>
      </c>
      <c r="D678" s="149" t="s">
        <v>254</v>
      </c>
      <c r="E678" s="150" t="s">
        <v>812</v>
      </c>
      <c r="F678" s="151" t="s">
        <v>813</v>
      </c>
      <c r="G678" s="152" t="s">
        <v>280</v>
      </c>
      <c r="H678" s="153">
        <v>1.94</v>
      </c>
      <c r="I678" s="154"/>
      <c r="J678" s="155">
        <f>ROUND(I678*H678,2)</f>
        <v>0</v>
      </c>
      <c r="K678" s="156"/>
      <c r="L678" s="32"/>
      <c r="M678" s="157" t="s">
        <v>1</v>
      </c>
      <c r="N678" s="158" t="s">
        <v>44</v>
      </c>
      <c r="O678" s="57"/>
      <c r="P678" s="159">
        <f>O678*H678</f>
        <v>0</v>
      </c>
      <c r="Q678" s="159">
        <v>0</v>
      </c>
      <c r="R678" s="159">
        <f>Q678*H678</f>
        <v>0</v>
      </c>
      <c r="S678" s="159">
        <v>0</v>
      </c>
      <c r="T678" s="160">
        <f>S678*H678</f>
        <v>0</v>
      </c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R678" s="161" t="s">
        <v>258</v>
      </c>
      <c r="AT678" s="161" t="s">
        <v>254</v>
      </c>
      <c r="AU678" s="161" t="s">
        <v>88</v>
      </c>
      <c r="AY678" s="17" t="s">
        <v>252</v>
      </c>
      <c r="BE678" s="162">
        <f>IF(N678="základní",J678,0)</f>
        <v>0</v>
      </c>
      <c r="BF678" s="162">
        <f>IF(N678="snížená",J678,0)</f>
        <v>0</v>
      </c>
      <c r="BG678" s="162">
        <f>IF(N678="zákl. přenesená",J678,0)</f>
        <v>0</v>
      </c>
      <c r="BH678" s="162">
        <f>IF(N678="sníž. přenesená",J678,0)</f>
        <v>0</v>
      </c>
      <c r="BI678" s="162">
        <f>IF(N678="nulová",J678,0)</f>
        <v>0</v>
      </c>
      <c r="BJ678" s="17" t="s">
        <v>86</v>
      </c>
      <c r="BK678" s="162">
        <f>ROUND(I678*H678,2)</f>
        <v>0</v>
      </c>
      <c r="BL678" s="17" t="s">
        <v>258</v>
      </c>
      <c r="BM678" s="161" t="s">
        <v>814</v>
      </c>
    </row>
    <row r="679" spans="1:65" s="14" customFormat="1">
      <c r="B679" s="171"/>
      <c r="D679" s="164" t="s">
        <v>282</v>
      </c>
      <c r="E679" s="172" t="s">
        <v>1</v>
      </c>
      <c r="F679" s="173" t="s">
        <v>815</v>
      </c>
      <c r="H679" s="174">
        <v>1.94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282</v>
      </c>
      <c r="AU679" s="172" t="s">
        <v>88</v>
      </c>
      <c r="AV679" s="14" t="s">
        <v>88</v>
      </c>
      <c r="AW679" s="14" t="s">
        <v>33</v>
      </c>
      <c r="AX679" s="14" t="s">
        <v>79</v>
      </c>
      <c r="AY679" s="172" t="s">
        <v>252</v>
      </c>
    </row>
    <row r="680" spans="1:65" s="15" customFormat="1">
      <c r="B680" s="179"/>
      <c r="D680" s="164" t="s">
        <v>282</v>
      </c>
      <c r="E680" s="180" t="s">
        <v>1</v>
      </c>
      <c r="F680" s="181" t="s">
        <v>286</v>
      </c>
      <c r="H680" s="182">
        <v>1.94</v>
      </c>
      <c r="I680" s="183"/>
      <c r="L680" s="179"/>
      <c r="M680" s="184"/>
      <c r="N680" s="185"/>
      <c r="O680" s="185"/>
      <c r="P680" s="185"/>
      <c r="Q680" s="185"/>
      <c r="R680" s="185"/>
      <c r="S680" s="185"/>
      <c r="T680" s="186"/>
      <c r="AT680" s="180" t="s">
        <v>282</v>
      </c>
      <c r="AU680" s="180" t="s">
        <v>88</v>
      </c>
      <c r="AV680" s="15" t="s">
        <v>258</v>
      </c>
      <c r="AW680" s="15" t="s">
        <v>33</v>
      </c>
      <c r="AX680" s="15" t="s">
        <v>86</v>
      </c>
      <c r="AY680" s="180" t="s">
        <v>252</v>
      </c>
    </row>
    <row r="681" spans="1:65" s="2" customFormat="1" ht="24.2" customHeight="1">
      <c r="A681" s="31"/>
      <c r="B681" s="148"/>
      <c r="C681" s="149" t="s">
        <v>461</v>
      </c>
      <c r="D681" s="149" t="s">
        <v>254</v>
      </c>
      <c r="E681" s="150" t="s">
        <v>816</v>
      </c>
      <c r="F681" s="151" t="s">
        <v>817</v>
      </c>
      <c r="G681" s="152" t="s">
        <v>280</v>
      </c>
      <c r="H681" s="153">
        <v>3.12</v>
      </c>
      <c r="I681" s="154"/>
      <c r="J681" s="155">
        <f>ROUND(I681*H681,2)</f>
        <v>0</v>
      </c>
      <c r="K681" s="156"/>
      <c r="L681" s="32"/>
      <c r="M681" s="157" t="s">
        <v>1</v>
      </c>
      <c r="N681" s="158" t="s">
        <v>44</v>
      </c>
      <c r="O681" s="57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R681" s="161" t="s">
        <v>258</v>
      </c>
      <c r="AT681" s="161" t="s">
        <v>254</v>
      </c>
      <c r="AU681" s="161" t="s">
        <v>88</v>
      </c>
      <c r="AY681" s="17" t="s">
        <v>252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7" t="s">
        <v>86</v>
      </c>
      <c r="BK681" s="162">
        <f>ROUND(I681*H681,2)</f>
        <v>0</v>
      </c>
      <c r="BL681" s="17" t="s">
        <v>258</v>
      </c>
      <c r="BM681" s="161" t="s">
        <v>818</v>
      </c>
    </row>
    <row r="682" spans="1:65" s="14" customFormat="1">
      <c r="B682" s="171"/>
      <c r="D682" s="164" t="s">
        <v>282</v>
      </c>
      <c r="E682" s="172" t="s">
        <v>1</v>
      </c>
      <c r="F682" s="173" t="s">
        <v>819</v>
      </c>
      <c r="H682" s="174">
        <v>3.12</v>
      </c>
      <c r="I682" s="175"/>
      <c r="L682" s="171"/>
      <c r="M682" s="176"/>
      <c r="N682" s="177"/>
      <c r="O682" s="177"/>
      <c r="P682" s="177"/>
      <c r="Q682" s="177"/>
      <c r="R682" s="177"/>
      <c r="S682" s="177"/>
      <c r="T682" s="178"/>
      <c r="AT682" s="172" t="s">
        <v>282</v>
      </c>
      <c r="AU682" s="172" t="s">
        <v>88</v>
      </c>
      <c r="AV682" s="14" t="s">
        <v>88</v>
      </c>
      <c r="AW682" s="14" t="s">
        <v>33</v>
      </c>
      <c r="AX682" s="14" t="s">
        <v>79</v>
      </c>
      <c r="AY682" s="172" t="s">
        <v>252</v>
      </c>
    </row>
    <row r="683" spans="1:65" s="15" customFormat="1">
      <c r="B683" s="179"/>
      <c r="D683" s="164" t="s">
        <v>282</v>
      </c>
      <c r="E683" s="180" t="s">
        <v>1</v>
      </c>
      <c r="F683" s="181" t="s">
        <v>286</v>
      </c>
      <c r="H683" s="182">
        <v>3.12</v>
      </c>
      <c r="I683" s="183"/>
      <c r="L683" s="179"/>
      <c r="M683" s="184"/>
      <c r="N683" s="185"/>
      <c r="O683" s="185"/>
      <c r="P683" s="185"/>
      <c r="Q683" s="185"/>
      <c r="R683" s="185"/>
      <c r="S683" s="185"/>
      <c r="T683" s="186"/>
      <c r="AT683" s="180" t="s">
        <v>282</v>
      </c>
      <c r="AU683" s="180" t="s">
        <v>88</v>
      </c>
      <c r="AV683" s="15" t="s">
        <v>258</v>
      </c>
      <c r="AW683" s="15" t="s">
        <v>33</v>
      </c>
      <c r="AX683" s="15" t="s">
        <v>86</v>
      </c>
      <c r="AY683" s="180" t="s">
        <v>252</v>
      </c>
    </row>
    <row r="684" spans="1:65" s="2" customFormat="1" ht="24.2" customHeight="1">
      <c r="A684" s="31"/>
      <c r="B684" s="148"/>
      <c r="C684" s="149" t="s">
        <v>820</v>
      </c>
      <c r="D684" s="149" t="s">
        <v>254</v>
      </c>
      <c r="E684" s="150" t="s">
        <v>821</v>
      </c>
      <c r="F684" s="151" t="s">
        <v>822</v>
      </c>
      <c r="G684" s="152" t="s">
        <v>280</v>
      </c>
      <c r="H684" s="153">
        <v>4.63</v>
      </c>
      <c r="I684" s="154"/>
      <c r="J684" s="155">
        <f>ROUND(I684*H684,2)</f>
        <v>0</v>
      </c>
      <c r="K684" s="156"/>
      <c r="L684" s="32"/>
      <c r="M684" s="157" t="s">
        <v>1</v>
      </c>
      <c r="N684" s="158" t="s">
        <v>44</v>
      </c>
      <c r="O684" s="57"/>
      <c r="P684" s="159">
        <f>O684*H684</f>
        <v>0</v>
      </c>
      <c r="Q684" s="159">
        <v>0</v>
      </c>
      <c r="R684" s="159">
        <f>Q684*H684</f>
        <v>0</v>
      </c>
      <c r="S684" s="159">
        <v>0</v>
      </c>
      <c r="T684" s="160">
        <f>S684*H684</f>
        <v>0</v>
      </c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R684" s="161" t="s">
        <v>258</v>
      </c>
      <c r="AT684" s="161" t="s">
        <v>254</v>
      </c>
      <c r="AU684" s="161" t="s">
        <v>88</v>
      </c>
      <c r="AY684" s="17" t="s">
        <v>252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7" t="s">
        <v>86</v>
      </c>
      <c r="BK684" s="162">
        <f>ROUND(I684*H684,2)</f>
        <v>0</v>
      </c>
      <c r="BL684" s="17" t="s">
        <v>258</v>
      </c>
      <c r="BM684" s="161" t="s">
        <v>823</v>
      </c>
    </row>
    <row r="685" spans="1:65" s="14" customFormat="1">
      <c r="B685" s="171"/>
      <c r="D685" s="164" t="s">
        <v>282</v>
      </c>
      <c r="E685" s="172" t="s">
        <v>1</v>
      </c>
      <c r="F685" s="173" t="s">
        <v>824</v>
      </c>
      <c r="H685" s="174">
        <v>1.39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282</v>
      </c>
      <c r="AU685" s="172" t="s">
        <v>88</v>
      </c>
      <c r="AV685" s="14" t="s">
        <v>88</v>
      </c>
      <c r="AW685" s="14" t="s">
        <v>33</v>
      </c>
      <c r="AX685" s="14" t="s">
        <v>79</v>
      </c>
      <c r="AY685" s="172" t="s">
        <v>252</v>
      </c>
    </row>
    <row r="686" spans="1:65" s="14" customFormat="1">
      <c r="B686" s="171"/>
      <c r="D686" s="164" t="s">
        <v>282</v>
      </c>
      <c r="E686" s="172" t="s">
        <v>1</v>
      </c>
      <c r="F686" s="173" t="s">
        <v>825</v>
      </c>
      <c r="H686" s="174">
        <v>2.64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282</v>
      </c>
      <c r="AU686" s="172" t="s">
        <v>88</v>
      </c>
      <c r="AV686" s="14" t="s">
        <v>88</v>
      </c>
      <c r="AW686" s="14" t="s">
        <v>33</v>
      </c>
      <c r="AX686" s="14" t="s">
        <v>79</v>
      </c>
      <c r="AY686" s="172" t="s">
        <v>252</v>
      </c>
    </row>
    <row r="687" spans="1:65" s="14" customFormat="1">
      <c r="B687" s="171"/>
      <c r="D687" s="164" t="s">
        <v>282</v>
      </c>
      <c r="E687" s="172" t="s">
        <v>1</v>
      </c>
      <c r="F687" s="173" t="s">
        <v>826</v>
      </c>
      <c r="H687" s="174">
        <v>0.6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282</v>
      </c>
      <c r="AU687" s="172" t="s">
        <v>88</v>
      </c>
      <c r="AV687" s="14" t="s">
        <v>88</v>
      </c>
      <c r="AW687" s="14" t="s">
        <v>33</v>
      </c>
      <c r="AX687" s="14" t="s">
        <v>79</v>
      </c>
      <c r="AY687" s="172" t="s">
        <v>252</v>
      </c>
    </row>
    <row r="688" spans="1:65" s="15" customFormat="1">
      <c r="B688" s="179"/>
      <c r="D688" s="164" t="s">
        <v>282</v>
      </c>
      <c r="E688" s="180" t="s">
        <v>1</v>
      </c>
      <c r="F688" s="181" t="s">
        <v>286</v>
      </c>
      <c r="H688" s="182">
        <v>4.63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282</v>
      </c>
      <c r="AU688" s="180" t="s">
        <v>88</v>
      </c>
      <c r="AV688" s="15" t="s">
        <v>258</v>
      </c>
      <c r="AW688" s="15" t="s">
        <v>33</v>
      </c>
      <c r="AX688" s="15" t="s">
        <v>86</v>
      </c>
      <c r="AY688" s="180" t="s">
        <v>252</v>
      </c>
    </row>
    <row r="689" spans="1:65" s="2" customFormat="1" ht="24.2" customHeight="1">
      <c r="A689" s="31"/>
      <c r="B689" s="148"/>
      <c r="C689" s="149" t="s">
        <v>466</v>
      </c>
      <c r="D689" s="149" t="s">
        <v>254</v>
      </c>
      <c r="E689" s="150" t="s">
        <v>827</v>
      </c>
      <c r="F689" s="151" t="s">
        <v>828</v>
      </c>
      <c r="G689" s="152" t="s">
        <v>280</v>
      </c>
      <c r="H689" s="153">
        <v>34.97</v>
      </c>
      <c r="I689" s="154"/>
      <c r="J689" s="155">
        <f>ROUND(I689*H689,2)</f>
        <v>0</v>
      </c>
      <c r="K689" s="156"/>
      <c r="L689" s="32"/>
      <c r="M689" s="157" t="s">
        <v>1</v>
      </c>
      <c r="N689" s="158" t="s">
        <v>44</v>
      </c>
      <c r="O689" s="57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R689" s="161" t="s">
        <v>258</v>
      </c>
      <c r="AT689" s="161" t="s">
        <v>254</v>
      </c>
      <c r="AU689" s="161" t="s">
        <v>88</v>
      </c>
      <c r="AY689" s="17" t="s">
        <v>252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86</v>
      </c>
      <c r="BK689" s="162">
        <f>ROUND(I689*H689,2)</f>
        <v>0</v>
      </c>
      <c r="BL689" s="17" t="s">
        <v>258</v>
      </c>
      <c r="BM689" s="161" t="s">
        <v>829</v>
      </c>
    </row>
    <row r="690" spans="1:65" s="14" customFormat="1" ht="22.5">
      <c r="B690" s="171"/>
      <c r="D690" s="164" t="s">
        <v>282</v>
      </c>
      <c r="E690" s="172" t="s">
        <v>1</v>
      </c>
      <c r="F690" s="173" t="s">
        <v>830</v>
      </c>
      <c r="H690" s="174">
        <v>11.88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282</v>
      </c>
      <c r="AU690" s="172" t="s">
        <v>88</v>
      </c>
      <c r="AV690" s="14" t="s">
        <v>88</v>
      </c>
      <c r="AW690" s="14" t="s">
        <v>33</v>
      </c>
      <c r="AX690" s="14" t="s">
        <v>79</v>
      </c>
      <c r="AY690" s="172" t="s">
        <v>252</v>
      </c>
    </row>
    <row r="691" spans="1:65" s="14" customFormat="1" ht="22.5">
      <c r="B691" s="171"/>
      <c r="D691" s="164" t="s">
        <v>282</v>
      </c>
      <c r="E691" s="172" t="s">
        <v>1</v>
      </c>
      <c r="F691" s="173" t="s">
        <v>831</v>
      </c>
      <c r="H691" s="174">
        <v>12.96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282</v>
      </c>
      <c r="AU691" s="172" t="s">
        <v>88</v>
      </c>
      <c r="AV691" s="14" t="s">
        <v>88</v>
      </c>
      <c r="AW691" s="14" t="s">
        <v>33</v>
      </c>
      <c r="AX691" s="14" t="s">
        <v>79</v>
      </c>
      <c r="AY691" s="172" t="s">
        <v>252</v>
      </c>
    </row>
    <row r="692" spans="1:65" s="14" customFormat="1">
      <c r="B692" s="171"/>
      <c r="D692" s="164" t="s">
        <v>282</v>
      </c>
      <c r="E692" s="172" t="s">
        <v>1</v>
      </c>
      <c r="F692" s="173" t="s">
        <v>832</v>
      </c>
      <c r="H692" s="174">
        <v>10.130000000000001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282</v>
      </c>
      <c r="AU692" s="172" t="s">
        <v>88</v>
      </c>
      <c r="AV692" s="14" t="s">
        <v>88</v>
      </c>
      <c r="AW692" s="14" t="s">
        <v>33</v>
      </c>
      <c r="AX692" s="14" t="s">
        <v>79</v>
      </c>
      <c r="AY692" s="172" t="s">
        <v>252</v>
      </c>
    </row>
    <row r="693" spans="1:65" s="15" customFormat="1">
      <c r="B693" s="179"/>
      <c r="D693" s="164" t="s">
        <v>282</v>
      </c>
      <c r="E693" s="180" t="s">
        <v>1</v>
      </c>
      <c r="F693" s="181" t="s">
        <v>286</v>
      </c>
      <c r="H693" s="182">
        <v>34.970000000000006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282</v>
      </c>
      <c r="AU693" s="180" t="s">
        <v>88</v>
      </c>
      <c r="AV693" s="15" t="s">
        <v>258</v>
      </c>
      <c r="AW693" s="15" t="s">
        <v>33</v>
      </c>
      <c r="AX693" s="15" t="s">
        <v>86</v>
      </c>
      <c r="AY693" s="180" t="s">
        <v>252</v>
      </c>
    </row>
    <row r="694" spans="1:65" s="2" customFormat="1" ht="24.2" customHeight="1">
      <c r="A694" s="31"/>
      <c r="B694" s="148"/>
      <c r="C694" s="149" t="s">
        <v>833</v>
      </c>
      <c r="D694" s="149" t="s">
        <v>254</v>
      </c>
      <c r="E694" s="150" t="s">
        <v>834</v>
      </c>
      <c r="F694" s="151" t="s">
        <v>835</v>
      </c>
      <c r="G694" s="152" t="s">
        <v>280</v>
      </c>
      <c r="H694" s="153">
        <v>2.54</v>
      </c>
      <c r="I694" s="154"/>
      <c r="J694" s="155">
        <f>ROUND(I694*H694,2)</f>
        <v>0</v>
      </c>
      <c r="K694" s="156"/>
      <c r="L694" s="32"/>
      <c r="M694" s="157" t="s">
        <v>1</v>
      </c>
      <c r="N694" s="158" t="s">
        <v>44</v>
      </c>
      <c r="O694" s="57"/>
      <c r="P694" s="159">
        <f>O694*H694</f>
        <v>0</v>
      </c>
      <c r="Q694" s="159">
        <v>0</v>
      </c>
      <c r="R694" s="159">
        <f>Q694*H694</f>
        <v>0</v>
      </c>
      <c r="S694" s="159">
        <v>0</v>
      </c>
      <c r="T694" s="160">
        <f>S694*H694</f>
        <v>0</v>
      </c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R694" s="161" t="s">
        <v>258</v>
      </c>
      <c r="AT694" s="161" t="s">
        <v>254</v>
      </c>
      <c r="AU694" s="161" t="s">
        <v>88</v>
      </c>
      <c r="AY694" s="17" t="s">
        <v>252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7" t="s">
        <v>86</v>
      </c>
      <c r="BK694" s="162">
        <f>ROUND(I694*H694,2)</f>
        <v>0</v>
      </c>
      <c r="BL694" s="17" t="s">
        <v>258</v>
      </c>
      <c r="BM694" s="161" t="s">
        <v>836</v>
      </c>
    </row>
    <row r="695" spans="1:65" s="14" customFormat="1">
      <c r="B695" s="171"/>
      <c r="D695" s="164" t="s">
        <v>282</v>
      </c>
      <c r="E695" s="172" t="s">
        <v>1</v>
      </c>
      <c r="F695" s="173" t="s">
        <v>837</v>
      </c>
      <c r="H695" s="174">
        <v>2.54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282</v>
      </c>
      <c r="AU695" s="172" t="s">
        <v>88</v>
      </c>
      <c r="AV695" s="14" t="s">
        <v>88</v>
      </c>
      <c r="AW695" s="14" t="s">
        <v>33</v>
      </c>
      <c r="AX695" s="14" t="s">
        <v>79</v>
      </c>
      <c r="AY695" s="172" t="s">
        <v>252</v>
      </c>
    </row>
    <row r="696" spans="1:65" s="15" customFormat="1">
      <c r="B696" s="179"/>
      <c r="D696" s="164" t="s">
        <v>282</v>
      </c>
      <c r="E696" s="180" t="s">
        <v>1</v>
      </c>
      <c r="F696" s="181" t="s">
        <v>286</v>
      </c>
      <c r="H696" s="182">
        <v>2.54</v>
      </c>
      <c r="I696" s="183"/>
      <c r="L696" s="179"/>
      <c r="M696" s="184"/>
      <c r="N696" s="185"/>
      <c r="O696" s="185"/>
      <c r="P696" s="185"/>
      <c r="Q696" s="185"/>
      <c r="R696" s="185"/>
      <c r="S696" s="185"/>
      <c r="T696" s="186"/>
      <c r="AT696" s="180" t="s">
        <v>282</v>
      </c>
      <c r="AU696" s="180" t="s">
        <v>88</v>
      </c>
      <c r="AV696" s="15" t="s">
        <v>258</v>
      </c>
      <c r="AW696" s="15" t="s">
        <v>33</v>
      </c>
      <c r="AX696" s="15" t="s">
        <v>86</v>
      </c>
      <c r="AY696" s="180" t="s">
        <v>252</v>
      </c>
    </row>
    <row r="697" spans="1:65" s="2" customFormat="1" ht="24.2" customHeight="1">
      <c r="A697" s="31"/>
      <c r="B697" s="148"/>
      <c r="C697" s="149" t="s">
        <v>470</v>
      </c>
      <c r="D697" s="149" t="s">
        <v>254</v>
      </c>
      <c r="E697" s="150" t="s">
        <v>838</v>
      </c>
      <c r="F697" s="151" t="s">
        <v>839</v>
      </c>
      <c r="G697" s="152" t="s">
        <v>465</v>
      </c>
      <c r="H697" s="153">
        <v>5.4009999999999998</v>
      </c>
      <c r="I697" s="154"/>
      <c r="J697" s="155">
        <f>ROUND(I697*H697,2)</f>
        <v>0</v>
      </c>
      <c r="K697" s="156"/>
      <c r="L697" s="32"/>
      <c r="M697" s="157" t="s">
        <v>1</v>
      </c>
      <c r="N697" s="158" t="s">
        <v>44</v>
      </c>
      <c r="O697" s="57"/>
      <c r="P697" s="159">
        <f>O697*H697</f>
        <v>0</v>
      </c>
      <c r="Q697" s="159">
        <v>0</v>
      </c>
      <c r="R697" s="159">
        <f>Q697*H697</f>
        <v>0</v>
      </c>
      <c r="S697" s="159">
        <v>0</v>
      </c>
      <c r="T697" s="160">
        <f>S697*H697</f>
        <v>0</v>
      </c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R697" s="161" t="s">
        <v>258</v>
      </c>
      <c r="AT697" s="161" t="s">
        <v>254</v>
      </c>
      <c r="AU697" s="161" t="s">
        <v>88</v>
      </c>
      <c r="AY697" s="17" t="s">
        <v>252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7" t="s">
        <v>86</v>
      </c>
      <c r="BK697" s="162">
        <f>ROUND(I697*H697,2)</f>
        <v>0</v>
      </c>
      <c r="BL697" s="17" t="s">
        <v>258</v>
      </c>
      <c r="BM697" s="161" t="s">
        <v>840</v>
      </c>
    </row>
    <row r="698" spans="1:65" s="14" customFormat="1">
      <c r="B698" s="171"/>
      <c r="D698" s="164" t="s">
        <v>282</v>
      </c>
      <c r="E698" s="172" t="s">
        <v>1</v>
      </c>
      <c r="F698" s="173" t="s">
        <v>841</v>
      </c>
      <c r="H698" s="174">
        <v>0.44800000000000001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282</v>
      </c>
      <c r="AU698" s="172" t="s">
        <v>88</v>
      </c>
      <c r="AV698" s="14" t="s">
        <v>88</v>
      </c>
      <c r="AW698" s="14" t="s">
        <v>33</v>
      </c>
      <c r="AX698" s="14" t="s">
        <v>79</v>
      </c>
      <c r="AY698" s="172" t="s">
        <v>252</v>
      </c>
    </row>
    <row r="699" spans="1:65" s="14" customFormat="1">
      <c r="B699" s="171"/>
      <c r="D699" s="164" t="s">
        <v>282</v>
      </c>
      <c r="E699" s="172" t="s">
        <v>1</v>
      </c>
      <c r="F699" s="173" t="s">
        <v>842</v>
      </c>
      <c r="H699" s="174">
        <v>1.857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282</v>
      </c>
      <c r="AU699" s="172" t="s">
        <v>88</v>
      </c>
      <c r="AV699" s="14" t="s">
        <v>88</v>
      </c>
      <c r="AW699" s="14" t="s">
        <v>33</v>
      </c>
      <c r="AX699" s="14" t="s">
        <v>79</v>
      </c>
      <c r="AY699" s="172" t="s">
        <v>252</v>
      </c>
    </row>
    <row r="700" spans="1:65" s="14" customFormat="1">
      <c r="B700" s="171"/>
      <c r="D700" s="164" t="s">
        <v>282</v>
      </c>
      <c r="E700" s="172" t="s">
        <v>1</v>
      </c>
      <c r="F700" s="173" t="s">
        <v>843</v>
      </c>
      <c r="H700" s="174">
        <v>3.0960000000000001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282</v>
      </c>
      <c r="AU700" s="172" t="s">
        <v>88</v>
      </c>
      <c r="AV700" s="14" t="s">
        <v>88</v>
      </c>
      <c r="AW700" s="14" t="s">
        <v>33</v>
      </c>
      <c r="AX700" s="14" t="s">
        <v>79</v>
      </c>
      <c r="AY700" s="172" t="s">
        <v>252</v>
      </c>
    </row>
    <row r="701" spans="1:65" s="15" customFormat="1">
      <c r="B701" s="179"/>
      <c r="D701" s="164" t="s">
        <v>282</v>
      </c>
      <c r="E701" s="180" t="s">
        <v>1</v>
      </c>
      <c r="F701" s="181" t="s">
        <v>286</v>
      </c>
      <c r="H701" s="182">
        <v>5.4009999999999998</v>
      </c>
      <c r="I701" s="183"/>
      <c r="L701" s="179"/>
      <c r="M701" s="184"/>
      <c r="N701" s="185"/>
      <c r="O701" s="185"/>
      <c r="P701" s="185"/>
      <c r="Q701" s="185"/>
      <c r="R701" s="185"/>
      <c r="S701" s="185"/>
      <c r="T701" s="186"/>
      <c r="AT701" s="180" t="s">
        <v>282</v>
      </c>
      <c r="AU701" s="180" t="s">
        <v>88</v>
      </c>
      <c r="AV701" s="15" t="s">
        <v>258</v>
      </c>
      <c r="AW701" s="15" t="s">
        <v>33</v>
      </c>
      <c r="AX701" s="15" t="s">
        <v>86</v>
      </c>
      <c r="AY701" s="180" t="s">
        <v>252</v>
      </c>
    </row>
    <row r="702" spans="1:65" s="2" customFormat="1" ht="24.2" customHeight="1">
      <c r="A702" s="31"/>
      <c r="B702" s="148"/>
      <c r="C702" s="149" t="s">
        <v>844</v>
      </c>
      <c r="D702" s="149" t="s">
        <v>254</v>
      </c>
      <c r="E702" s="150" t="s">
        <v>845</v>
      </c>
      <c r="F702" s="151" t="s">
        <v>846</v>
      </c>
      <c r="G702" s="152" t="s">
        <v>465</v>
      </c>
      <c r="H702" s="153">
        <v>3.0960000000000001</v>
      </c>
      <c r="I702" s="154"/>
      <c r="J702" s="155">
        <f>ROUND(I702*H702,2)</f>
        <v>0</v>
      </c>
      <c r="K702" s="156"/>
      <c r="L702" s="32"/>
      <c r="M702" s="157" t="s">
        <v>1</v>
      </c>
      <c r="N702" s="158" t="s">
        <v>44</v>
      </c>
      <c r="O702" s="57"/>
      <c r="P702" s="159">
        <f>O702*H702</f>
        <v>0</v>
      </c>
      <c r="Q702" s="159">
        <v>0</v>
      </c>
      <c r="R702" s="159">
        <f>Q702*H702</f>
        <v>0</v>
      </c>
      <c r="S702" s="159">
        <v>0</v>
      </c>
      <c r="T702" s="160">
        <f>S702*H702</f>
        <v>0</v>
      </c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R702" s="161" t="s">
        <v>258</v>
      </c>
      <c r="AT702" s="161" t="s">
        <v>254</v>
      </c>
      <c r="AU702" s="161" t="s">
        <v>88</v>
      </c>
      <c r="AY702" s="17" t="s">
        <v>252</v>
      </c>
      <c r="BE702" s="162">
        <f>IF(N702="základní",J702,0)</f>
        <v>0</v>
      </c>
      <c r="BF702" s="162">
        <f>IF(N702="snížená",J702,0)</f>
        <v>0</v>
      </c>
      <c r="BG702" s="162">
        <f>IF(N702="zákl. přenesená",J702,0)</f>
        <v>0</v>
      </c>
      <c r="BH702" s="162">
        <f>IF(N702="sníž. přenesená",J702,0)</f>
        <v>0</v>
      </c>
      <c r="BI702" s="162">
        <f>IF(N702="nulová",J702,0)</f>
        <v>0</v>
      </c>
      <c r="BJ702" s="17" t="s">
        <v>86</v>
      </c>
      <c r="BK702" s="162">
        <f>ROUND(I702*H702,2)</f>
        <v>0</v>
      </c>
      <c r="BL702" s="17" t="s">
        <v>258</v>
      </c>
      <c r="BM702" s="161" t="s">
        <v>847</v>
      </c>
    </row>
    <row r="703" spans="1:65" s="14" customFormat="1">
      <c r="B703" s="171"/>
      <c r="D703" s="164" t="s">
        <v>282</v>
      </c>
      <c r="E703" s="172" t="s">
        <v>1</v>
      </c>
      <c r="F703" s="173" t="s">
        <v>843</v>
      </c>
      <c r="H703" s="174">
        <v>3.0960000000000001</v>
      </c>
      <c r="I703" s="175"/>
      <c r="L703" s="171"/>
      <c r="M703" s="176"/>
      <c r="N703" s="177"/>
      <c r="O703" s="177"/>
      <c r="P703" s="177"/>
      <c r="Q703" s="177"/>
      <c r="R703" s="177"/>
      <c r="S703" s="177"/>
      <c r="T703" s="178"/>
      <c r="AT703" s="172" t="s">
        <v>282</v>
      </c>
      <c r="AU703" s="172" t="s">
        <v>88</v>
      </c>
      <c r="AV703" s="14" t="s">
        <v>88</v>
      </c>
      <c r="AW703" s="14" t="s">
        <v>33</v>
      </c>
      <c r="AX703" s="14" t="s">
        <v>79</v>
      </c>
      <c r="AY703" s="172" t="s">
        <v>252</v>
      </c>
    </row>
    <row r="704" spans="1:65" s="15" customFormat="1">
      <c r="B704" s="179"/>
      <c r="D704" s="164" t="s">
        <v>282</v>
      </c>
      <c r="E704" s="180" t="s">
        <v>1</v>
      </c>
      <c r="F704" s="181" t="s">
        <v>286</v>
      </c>
      <c r="H704" s="182">
        <v>3.0960000000000001</v>
      </c>
      <c r="I704" s="183"/>
      <c r="L704" s="179"/>
      <c r="M704" s="184"/>
      <c r="N704" s="185"/>
      <c r="O704" s="185"/>
      <c r="P704" s="185"/>
      <c r="Q704" s="185"/>
      <c r="R704" s="185"/>
      <c r="S704" s="185"/>
      <c r="T704" s="186"/>
      <c r="AT704" s="180" t="s">
        <v>282</v>
      </c>
      <c r="AU704" s="180" t="s">
        <v>88</v>
      </c>
      <c r="AV704" s="15" t="s">
        <v>258</v>
      </c>
      <c r="AW704" s="15" t="s">
        <v>33</v>
      </c>
      <c r="AX704" s="15" t="s">
        <v>86</v>
      </c>
      <c r="AY704" s="180" t="s">
        <v>252</v>
      </c>
    </row>
    <row r="705" spans="1:65" s="2" customFormat="1" ht="21.75" customHeight="1">
      <c r="A705" s="31"/>
      <c r="B705" s="148"/>
      <c r="C705" s="149" t="s">
        <v>474</v>
      </c>
      <c r="D705" s="149" t="s">
        <v>254</v>
      </c>
      <c r="E705" s="150" t="s">
        <v>848</v>
      </c>
      <c r="F705" s="151" t="s">
        <v>849</v>
      </c>
      <c r="G705" s="152" t="s">
        <v>280</v>
      </c>
      <c r="H705" s="153">
        <v>0.39900000000000002</v>
      </c>
      <c r="I705" s="154"/>
      <c r="J705" s="155">
        <f>ROUND(I705*H705,2)</f>
        <v>0</v>
      </c>
      <c r="K705" s="156"/>
      <c r="L705" s="32"/>
      <c r="M705" s="157" t="s">
        <v>1</v>
      </c>
      <c r="N705" s="158" t="s">
        <v>44</v>
      </c>
      <c r="O705" s="57"/>
      <c r="P705" s="159">
        <f>O705*H705</f>
        <v>0</v>
      </c>
      <c r="Q705" s="159">
        <v>0</v>
      </c>
      <c r="R705" s="159">
        <f>Q705*H705</f>
        <v>0</v>
      </c>
      <c r="S705" s="159">
        <v>0</v>
      </c>
      <c r="T705" s="160">
        <f>S705*H705</f>
        <v>0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R705" s="161" t="s">
        <v>258</v>
      </c>
      <c r="AT705" s="161" t="s">
        <v>254</v>
      </c>
      <c r="AU705" s="161" t="s">
        <v>88</v>
      </c>
      <c r="AY705" s="17" t="s">
        <v>252</v>
      </c>
      <c r="BE705" s="162">
        <f>IF(N705="základní",J705,0)</f>
        <v>0</v>
      </c>
      <c r="BF705" s="162">
        <f>IF(N705="snížená",J705,0)</f>
        <v>0</v>
      </c>
      <c r="BG705" s="162">
        <f>IF(N705="zákl. přenesená",J705,0)</f>
        <v>0</v>
      </c>
      <c r="BH705" s="162">
        <f>IF(N705="sníž. přenesená",J705,0)</f>
        <v>0</v>
      </c>
      <c r="BI705" s="162">
        <f>IF(N705="nulová",J705,0)</f>
        <v>0</v>
      </c>
      <c r="BJ705" s="17" t="s">
        <v>86</v>
      </c>
      <c r="BK705" s="162">
        <f>ROUND(I705*H705,2)</f>
        <v>0</v>
      </c>
      <c r="BL705" s="17" t="s">
        <v>258</v>
      </c>
      <c r="BM705" s="161" t="s">
        <v>850</v>
      </c>
    </row>
    <row r="706" spans="1:65" s="14" customFormat="1">
      <c r="B706" s="171"/>
      <c r="D706" s="164" t="s">
        <v>282</v>
      </c>
      <c r="E706" s="172" t="s">
        <v>1</v>
      </c>
      <c r="F706" s="173" t="s">
        <v>851</v>
      </c>
      <c r="H706" s="174">
        <v>0.39900000000000002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282</v>
      </c>
      <c r="AU706" s="172" t="s">
        <v>88</v>
      </c>
      <c r="AV706" s="14" t="s">
        <v>88</v>
      </c>
      <c r="AW706" s="14" t="s">
        <v>33</v>
      </c>
      <c r="AX706" s="14" t="s">
        <v>79</v>
      </c>
      <c r="AY706" s="172" t="s">
        <v>252</v>
      </c>
    </row>
    <row r="707" spans="1:65" s="15" customFormat="1">
      <c r="B707" s="179"/>
      <c r="D707" s="164" t="s">
        <v>282</v>
      </c>
      <c r="E707" s="180" t="s">
        <v>1</v>
      </c>
      <c r="F707" s="181" t="s">
        <v>286</v>
      </c>
      <c r="H707" s="182">
        <v>0.39900000000000002</v>
      </c>
      <c r="I707" s="183"/>
      <c r="L707" s="179"/>
      <c r="M707" s="184"/>
      <c r="N707" s="185"/>
      <c r="O707" s="185"/>
      <c r="P707" s="185"/>
      <c r="Q707" s="185"/>
      <c r="R707" s="185"/>
      <c r="S707" s="185"/>
      <c r="T707" s="186"/>
      <c r="AT707" s="180" t="s">
        <v>282</v>
      </c>
      <c r="AU707" s="180" t="s">
        <v>88</v>
      </c>
      <c r="AV707" s="15" t="s">
        <v>258</v>
      </c>
      <c r="AW707" s="15" t="s">
        <v>33</v>
      </c>
      <c r="AX707" s="15" t="s">
        <v>86</v>
      </c>
      <c r="AY707" s="180" t="s">
        <v>252</v>
      </c>
    </row>
    <row r="708" spans="1:65" s="2" customFormat="1" ht="24.2" customHeight="1">
      <c r="A708" s="31"/>
      <c r="B708" s="148"/>
      <c r="C708" s="149" t="s">
        <v>852</v>
      </c>
      <c r="D708" s="149" t="s">
        <v>254</v>
      </c>
      <c r="E708" s="150" t="s">
        <v>853</v>
      </c>
      <c r="F708" s="151" t="s">
        <v>854</v>
      </c>
      <c r="G708" s="152" t="s">
        <v>347</v>
      </c>
      <c r="H708" s="153">
        <v>24</v>
      </c>
      <c r="I708" s="154"/>
      <c r="J708" s="155">
        <f>ROUND(I708*H708,2)</f>
        <v>0</v>
      </c>
      <c r="K708" s="156"/>
      <c r="L708" s="32"/>
      <c r="M708" s="157" t="s">
        <v>1</v>
      </c>
      <c r="N708" s="158" t="s">
        <v>44</v>
      </c>
      <c r="O708" s="57"/>
      <c r="P708" s="159">
        <f>O708*H708</f>
        <v>0</v>
      </c>
      <c r="Q708" s="159">
        <v>0</v>
      </c>
      <c r="R708" s="159">
        <f>Q708*H708</f>
        <v>0</v>
      </c>
      <c r="S708" s="159">
        <v>0</v>
      </c>
      <c r="T708" s="160">
        <f>S708*H708</f>
        <v>0</v>
      </c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R708" s="161" t="s">
        <v>258</v>
      </c>
      <c r="AT708" s="161" t="s">
        <v>254</v>
      </c>
      <c r="AU708" s="161" t="s">
        <v>88</v>
      </c>
      <c r="AY708" s="17" t="s">
        <v>252</v>
      </c>
      <c r="BE708" s="162">
        <f>IF(N708="základní",J708,0)</f>
        <v>0</v>
      </c>
      <c r="BF708" s="162">
        <f>IF(N708="snížená",J708,0)</f>
        <v>0</v>
      </c>
      <c r="BG708" s="162">
        <f>IF(N708="zákl. přenesená",J708,0)</f>
        <v>0</v>
      </c>
      <c r="BH708" s="162">
        <f>IF(N708="sníž. přenesená",J708,0)</f>
        <v>0</v>
      </c>
      <c r="BI708" s="162">
        <f>IF(N708="nulová",J708,0)</f>
        <v>0</v>
      </c>
      <c r="BJ708" s="17" t="s">
        <v>86</v>
      </c>
      <c r="BK708" s="162">
        <f>ROUND(I708*H708,2)</f>
        <v>0</v>
      </c>
      <c r="BL708" s="17" t="s">
        <v>258</v>
      </c>
      <c r="BM708" s="161" t="s">
        <v>855</v>
      </c>
    </row>
    <row r="709" spans="1:65" s="14" customFormat="1" ht="22.5">
      <c r="B709" s="171"/>
      <c r="D709" s="164" t="s">
        <v>282</v>
      </c>
      <c r="E709" s="172" t="s">
        <v>1</v>
      </c>
      <c r="F709" s="173" t="s">
        <v>856</v>
      </c>
      <c r="H709" s="174">
        <v>12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282</v>
      </c>
      <c r="AU709" s="172" t="s">
        <v>88</v>
      </c>
      <c r="AV709" s="14" t="s">
        <v>88</v>
      </c>
      <c r="AW709" s="14" t="s">
        <v>33</v>
      </c>
      <c r="AX709" s="14" t="s">
        <v>79</v>
      </c>
      <c r="AY709" s="172" t="s">
        <v>252</v>
      </c>
    </row>
    <row r="710" spans="1:65" s="14" customFormat="1">
      <c r="B710" s="171"/>
      <c r="D710" s="164" t="s">
        <v>282</v>
      </c>
      <c r="E710" s="172" t="s">
        <v>1</v>
      </c>
      <c r="F710" s="173" t="s">
        <v>857</v>
      </c>
      <c r="H710" s="174">
        <v>12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282</v>
      </c>
      <c r="AU710" s="172" t="s">
        <v>88</v>
      </c>
      <c r="AV710" s="14" t="s">
        <v>88</v>
      </c>
      <c r="AW710" s="14" t="s">
        <v>33</v>
      </c>
      <c r="AX710" s="14" t="s">
        <v>79</v>
      </c>
      <c r="AY710" s="172" t="s">
        <v>252</v>
      </c>
    </row>
    <row r="711" spans="1:65" s="15" customFormat="1">
      <c r="B711" s="179"/>
      <c r="D711" s="164" t="s">
        <v>282</v>
      </c>
      <c r="E711" s="180" t="s">
        <v>1</v>
      </c>
      <c r="F711" s="181" t="s">
        <v>286</v>
      </c>
      <c r="H711" s="182">
        <v>24</v>
      </c>
      <c r="I711" s="183"/>
      <c r="L711" s="179"/>
      <c r="M711" s="184"/>
      <c r="N711" s="185"/>
      <c r="O711" s="185"/>
      <c r="P711" s="185"/>
      <c r="Q711" s="185"/>
      <c r="R711" s="185"/>
      <c r="S711" s="185"/>
      <c r="T711" s="186"/>
      <c r="AT711" s="180" t="s">
        <v>282</v>
      </c>
      <c r="AU711" s="180" t="s">
        <v>88</v>
      </c>
      <c r="AV711" s="15" t="s">
        <v>258</v>
      </c>
      <c r="AW711" s="15" t="s">
        <v>33</v>
      </c>
      <c r="AX711" s="15" t="s">
        <v>86</v>
      </c>
      <c r="AY711" s="180" t="s">
        <v>252</v>
      </c>
    </row>
    <row r="712" spans="1:65" s="2" customFormat="1" ht="24.2" customHeight="1">
      <c r="A712" s="31"/>
      <c r="B712" s="148"/>
      <c r="C712" s="149" t="s">
        <v>483</v>
      </c>
      <c r="D712" s="149" t="s">
        <v>254</v>
      </c>
      <c r="E712" s="150" t="s">
        <v>858</v>
      </c>
      <c r="F712" s="151" t="s">
        <v>859</v>
      </c>
      <c r="G712" s="152" t="s">
        <v>347</v>
      </c>
      <c r="H712" s="153">
        <v>24</v>
      </c>
      <c r="I712" s="154"/>
      <c r="J712" s="155">
        <f>ROUND(I712*H712,2)</f>
        <v>0</v>
      </c>
      <c r="K712" s="156"/>
      <c r="L712" s="32"/>
      <c r="M712" s="157" t="s">
        <v>1</v>
      </c>
      <c r="N712" s="158" t="s">
        <v>44</v>
      </c>
      <c r="O712" s="57"/>
      <c r="P712" s="159">
        <f>O712*H712</f>
        <v>0</v>
      </c>
      <c r="Q712" s="159">
        <v>0</v>
      </c>
      <c r="R712" s="159">
        <f>Q712*H712</f>
        <v>0</v>
      </c>
      <c r="S712" s="159">
        <v>0</v>
      </c>
      <c r="T712" s="160">
        <f>S712*H712</f>
        <v>0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R712" s="161" t="s">
        <v>258</v>
      </c>
      <c r="AT712" s="161" t="s">
        <v>254</v>
      </c>
      <c r="AU712" s="161" t="s">
        <v>88</v>
      </c>
      <c r="AY712" s="17" t="s">
        <v>252</v>
      </c>
      <c r="BE712" s="162">
        <f>IF(N712="základní",J712,0)</f>
        <v>0</v>
      </c>
      <c r="BF712" s="162">
        <f>IF(N712="snížená",J712,0)</f>
        <v>0</v>
      </c>
      <c r="BG712" s="162">
        <f>IF(N712="zákl. přenesená",J712,0)</f>
        <v>0</v>
      </c>
      <c r="BH712" s="162">
        <f>IF(N712="sníž. přenesená",J712,0)</f>
        <v>0</v>
      </c>
      <c r="BI712" s="162">
        <f>IF(N712="nulová",J712,0)</f>
        <v>0</v>
      </c>
      <c r="BJ712" s="17" t="s">
        <v>86</v>
      </c>
      <c r="BK712" s="162">
        <f>ROUND(I712*H712,2)</f>
        <v>0</v>
      </c>
      <c r="BL712" s="17" t="s">
        <v>258</v>
      </c>
      <c r="BM712" s="161" t="s">
        <v>860</v>
      </c>
    </row>
    <row r="713" spans="1:65" s="14" customFormat="1">
      <c r="B713" s="171"/>
      <c r="D713" s="164" t="s">
        <v>282</v>
      </c>
      <c r="E713" s="172" t="s">
        <v>1</v>
      </c>
      <c r="F713" s="173" t="s">
        <v>861</v>
      </c>
      <c r="H713" s="174">
        <v>24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282</v>
      </c>
      <c r="AU713" s="172" t="s">
        <v>88</v>
      </c>
      <c r="AV713" s="14" t="s">
        <v>88</v>
      </c>
      <c r="AW713" s="14" t="s">
        <v>33</v>
      </c>
      <c r="AX713" s="14" t="s">
        <v>79</v>
      </c>
      <c r="AY713" s="172" t="s">
        <v>252</v>
      </c>
    </row>
    <row r="714" spans="1:65" s="15" customFormat="1">
      <c r="B714" s="179"/>
      <c r="D714" s="164" t="s">
        <v>282</v>
      </c>
      <c r="E714" s="180" t="s">
        <v>1</v>
      </c>
      <c r="F714" s="181" t="s">
        <v>286</v>
      </c>
      <c r="H714" s="182">
        <v>24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282</v>
      </c>
      <c r="AU714" s="180" t="s">
        <v>88</v>
      </c>
      <c r="AV714" s="15" t="s">
        <v>258</v>
      </c>
      <c r="AW714" s="15" t="s">
        <v>33</v>
      </c>
      <c r="AX714" s="15" t="s">
        <v>86</v>
      </c>
      <c r="AY714" s="180" t="s">
        <v>252</v>
      </c>
    </row>
    <row r="715" spans="1:65" s="2" customFormat="1" ht="24.2" customHeight="1">
      <c r="A715" s="31"/>
      <c r="B715" s="148"/>
      <c r="C715" s="149" t="s">
        <v>862</v>
      </c>
      <c r="D715" s="149" t="s">
        <v>254</v>
      </c>
      <c r="E715" s="150" t="s">
        <v>863</v>
      </c>
      <c r="F715" s="151" t="s">
        <v>864</v>
      </c>
      <c r="G715" s="152" t="s">
        <v>280</v>
      </c>
      <c r="H715" s="153">
        <v>4.0839999999999996</v>
      </c>
      <c r="I715" s="154"/>
      <c r="J715" s="155">
        <f>ROUND(I715*H715,2)</f>
        <v>0</v>
      </c>
      <c r="K715" s="156"/>
      <c r="L715" s="32"/>
      <c r="M715" s="157" t="s">
        <v>1</v>
      </c>
      <c r="N715" s="158" t="s">
        <v>44</v>
      </c>
      <c r="O715" s="57"/>
      <c r="P715" s="159">
        <f>O715*H715</f>
        <v>0</v>
      </c>
      <c r="Q715" s="159">
        <v>0</v>
      </c>
      <c r="R715" s="159">
        <f>Q715*H715</f>
        <v>0</v>
      </c>
      <c r="S715" s="159">
        <v>0</v>
      </c>
      <c r="T715" s="160">
        <f>S715*H715</f>
        <v>0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R715" s="161" t="s">
        <v>258</v>
      </c>
      <c r="AT715" s="161" t="s">
        <v>254</v>
      </c>
      <c r="AU715" s="161" t="s">
        <v>88</v>
      </c>
      <c r="AY715" s="17" t="s">
        <v>252</v>
      </c>
      <c r="BE715" s="162">
        <f>IF(N715="základní",J715,0)</f>
        <v>0</v>
      </c>
      <c r="BF715" s="162">
        <f>IF(N715="snížená",J715,0)</f>
        <v>0</v>
      </c>
      <c r="BG715" s="162">
        <f>IF(N715="zákl. přenesená",J715,0)</f>
        <v>0</v>
      </c>
      <c r="BH715" s="162">
        <f>IF(N715="sníž. přenesená",J715,0)</f>
        <v>0</v>
      </c>
      <c r="BI715" s="162">
        <f>IF(N715="nulová",J715,0)</f>
        <v>0</v>
      </c>
      <c r="BJ715" s="17" t="s">
        <v>86</v>
      </c>
      <c r="BK715" s="162">
        <f>ROUND(I715*H715,2)</f>
        <v>0</v>
      </c>
      <c r="BL715" s="17" t="s">
        <v>258</v>
      </c>
      <c r="BM715" s="161" t="s">
        <v>865</v>
      </c>
    </row>
    <row r="716" spans="1:65" s="14" customFormat="1" ht="33.75">
      <c r="B716" s="171"/>
      <c r="D716" s="164" t="s">
        <v>282</v>
      </c>
      <c r="E716" s="172" t="s">
        <v>1</v>
      </c>
      <c r="F716" s="173" t="s">
        <v>866</v>
      </c>
      <c r="H716" s="174">
        <v>1.9710000000000001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282</v>
      </c>
      <c r="AU716" s="172" t="s">
        <v>88</v>
      </c>
      <c r="AV716" s="14" t="s">
        <v>88</v>
      </c>
      <c r="AW716" s="14" t="s">
        <v>33</v>
      </c>
      <c r="AX716" s="14" t="s">
        <v>79</v>
      </c>
      <c r="AY716" s="172" t="s">
        <v>252</v>
      </c>
    </row>
    <row r="717" spans="1:65" s="14" customFormat="1" ht="22.5">
      <c r="B717" s="171"/>
      <c r="D717" s="164" t="s">
        <v>282</v>
      </c>
      <c r="E717" s="172" t="s">
        <v>1</v>
      </c>
      <c r="F717" s="173" t="s">
        <v>867</v>
      </c>
      <c r="H717" s="174">
        <v>1.038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282</v>
      </c>
      <c r="AU717" s="172" t="s">
        <v>88</v>
      </c>
      <c r="AV717" s="14" t="s">
        <v>88</v>
      </c>
      <c r="AW717" s="14" t="s">
        <v>33</v>
      </c>
      <c r="AX717" s="14" t="s">
        <v>79</v>
      </c>
      <c r="AY717" s="172" t="s">
        <v>252</v>
      </c>
    </row>
    <row r="718" spans="1:65" s="14" customFormat="1" ht="33.75">
      <c r="B718" s="171"/>
      <c r="D718" s="164" t="s">
        <v>282</v>
      </c>
      <c r="E718" s="172" t="s">
        <v>1</v>
      </c>
      <c r="F718" s="173" t="s">
        <v>868</v>
      </c>
      <c r="H718" s="174">
        <v>1.075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2" t="s">
        <v>282</v>
      </c>
      <c r="AU718" s="172" t="s">
        <v>88</v>
      </c>
      <c r="AV718" s="14" t="s">
        <v>88</v>
      </c>
      <c r="AW718" s="14" t="s">
        <v>33</v>
      </c>
      <c r="AX718" s="14" t="s">
        <v>79</v>
      </c>
      <c r="AY718" s="172" t="s">
        <v>252</v>
      </c>
    </row>
    <row r="719" spans="1:65" s="15" customFormat="1">
      <c r="B719" s="179"/>
      <c r="D719" s="164" t="s">
        <v>282</v>
      </c>
      <c r="E719" s="180" t="s">
        <v>1</v>
      </c>
      <c r="F719" s="181" t="s">
        <v>286</v>
      </c>
      <c r="H719" s="182">
        <v>4.0840000000000005</v>
      </c>
      <c r="I719" s="183"/>
      <c r="L719" s="179"/>
      <c r="M719" s="184"/>
      <c r="N719" s="185"/>
      <c r="O719" s="185"/>
      <c r="P719" s="185"/>
      <c r="Q719" s="185"/>
      <c r="R719" s="185"/>
      <c r="S719" s="185"/>
      <c r="T719" s="186"/>
      <c r="AT719" s="180" t="s">
        <v>282</v>
      </c>
      <c r="AU719" s="180" t="s">
        <v>88</v>
      </c>
      <c r="AV719" s="15" t="s">
        <v>258</v>
      </c>
      <c r="AW719" s="15" t="s">
        <v>33</v>
      </c>
      <c r="AX719" s="15" t="s">
        <v>86</v>
      </c>
      <c r="AY719" s="180" t="s">
        <v>252</v>
      </c>
    </row>
    <row r="720" spans="1:65" s="2" customFormat="1" ht="24.2" customHeight="1">
      <c r="A720" s="31"/>
      <c r="B720" s="148"/>
      <c r="C720" s="149" t="s">
        <v>487</v>
      </c>
      <c r="D720" s="149" t="s">
        <v>254</v>
      </c>
      <c r="E720" s="150" t="s">
        <v>869</v>
      </c>
      <c r="F720" s="151" t="s">
        <v>870</v>
      </c>
      <c r="G720" s="152" t="s">
        <v>347</v>
      </c>
      <c r="H720" s="153">
        <v>126</v>
      </c>
      <c r="I720" s="154"/>
      <c r="J720" s="155">
        <f>ROUND(I720*H720,2)</f>
        <v>0</v>
      </c>
      <c r="K720" s="156"/>
      <c r="L720" s="32"/>
      <c r="M720" s="157" t="s">
        <v>1</v>
      </c>
      <c r="N720" s="158" t="s">
        <v>44</v>
      </c>
      <c r="O720" s="57"/>
      <c r="P720" s="159">
        <f>O720*H720</f>
        <v>0</v>
      </c>
      <c r="Q720" s="159">
        <v>0</v>
      </c>
      <c r="R720" s="159">
        <f>Q720*H720</f>
        <v>0</v>
      </c>
      <c r="S720" s="159">
        <v>0</v>
      </c>
      <c r="T720" s="160">
        <f>S720*H720</f>
        <v>0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R720" s="161" t="s">
        <v>258</v>
      </c>
      <c r="AT720" s="161" t="s">
        <v>254</v>
      </c>
      <c r="AU720" s="161" t="s">
        <v>88</v>
      </c>
      <c r="AY720" s="17" t="s">
        <v>252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7" t="s">
        <v>86</v>
      </c>
      <c r="BK720" s="162">
        <f>ROUND(I720*H720,2)</f>
        <v>0</v>
      </c>
      <c r="BL720" s="17" t="s">
        <v>258</v>
      </c>
      <c r="BM720" s="161" t="s">
        <v>871</v>
      </c>
    </row>
    <row r="721" spans="1:65" s="14" customFormat="1" ht="22.5">
      <c r="B721" s="171"/>
      <c r="D721" s="164" t="s">
        <v>282</v>
      </c>
      <c r="E721" s="172" t="s">
        <v>1</v>
      </c>
      <c r="F721" s="173" t="s">
        <v>872</v>
      </c>
      <c r="H721" s="174">
        <v>12</v>
      </c>
      <c r="I721" s="175"/>
      <c r="L721" s="171"/>
      <c r="M721" s="176"/>
      <c r="N721" s="177"/>
      <c r="O721" s="177"/>
      <c r="P721" s="177"/>
      <c r="Q721" s="177"/>
      <c r="R721" s="177"/>
      <c r="S721" s="177"/>
      <c r="T721" s="178"/>
      <c r="AT721" s="172" t="s">
        <v>282</v>
      </c>
      <c r="AU721" s="172" t="s">
        <v>88</v>
      </c>
      <c r="AV721" s="14" t="s">
        <v>88</v>
      </c>
      <c r="AW721" s="14" t="s">
        <v>33</v>
      </c>
      <c r="AX721" s="14" t="s">
        <v>79</v>
      </c>
      <c r="AY721" s="172" t="s">
        <v>252</v>
      </c>
    </row>
    <row r="722" spans="1:65" s="14" customFormat="1" ht="22.5">
      <c r="B722" s="171"/>
      <c r="D722" s="164" t="s">
        <v>282</v>
      </c>
      <c r="E722" s="172" t="s">
        <v>1</v>
      </c>
      <c r="F722" s="173" t="s">
        <v>873</v>
      </c>
      <c r="H722" s="174">
        <v>12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282</v>
      </c>
      <c r="AU722" s="172" t="s">
        <v>88</v>
      </c>
      <c r="AV722" s="14" t="s">
        <v>88</v>
      </c>
      <c r="AW722" s="14" t="s">
        <v>33</v>
      </c>
      <c r="AX722" s="14" t="s">
        <v>79</v>
      </c>
      <c r="AY722" s="172" t="s">
        <v>252</v>
      </c>
    </row>
    <row r="723" spans="1:65" s="14" customFormat="1" ht="22.5">
      <c r="B723" s="171"/>
      <c r="D723" s="164" t="s">
        <v>282</v>
      </c>
      <c r="E723" s="172" t="s">
        <v>1</v>
      </c>
      <c r="F723" s="173" t="s">
        <v>873</v>
      </c>
      <c r="H723" s="174">
        <v>12</v>
      </c>
      <c r="I723" s="175"/>
      <c r="L723" s="171"/>
      <c r="M723" s="176"/>
      <c r="N723" s="177"/>
      <c r="O723" s="177"/>
      <c r="P723" s="177"/>
      <c r="Q723" s="177"/>
      <c r="R723" s="177"/>
      <c r="S723" s="177"/>
      <c r="T723" s="178"/>
      <c r="AT723" s="172" t="s">
        <v>282</v>
      </c>
      <c r="AU723" s="172" t="s">
        <v>88</v>
      </c>
      <c r="AV723" s="14" t="s">
        <v>88</v>
      </c>
      <c r="AW723" s="14" t="s">
        <v>33</v>
      </c>
      <c r="AX723" s="14" t="s">
        <v>79</v>
      </c>
      <c r="AY723" s="172" t="s">
        <v>252</v>
      </c>
    </row>
    <row r="724" spans="1:65" s="14" customFormat="1" ht="22.5">
      <c r="B724" s="171"/>
      <c r="D724" s="164" t="s">
        <v>282</v>
      </c>
      <c r="E724" s="172" t="s">
        <v>1</v>
      </c>
      <c r="F724" s="173" t="s">
        <v>874</v>
      </c>
      <c r="H724" s="174">
        <v>4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282</v>
      </c>
      <c r="AU724" s="172" t="s">
        <v>88</v>
      </c>
      <c r="AV724" s="14" t="s">
        <v>88</v>
      </c>
      <c r="AW724" s="14" t="s">
        <v>33</v>
      </c>
      <c r="AX724" s="14" t="s">
        <v>79</v>
      </c>
      <c r="AY724" s="172" t="s">
        <v>252</v>
      </c>
    </row>
    <row r="725" spans="1:65" s="14" customFormat="1" ht="22.5">
      <c r="B725" s="171"/>
      <c r="D725" s="164" t="s">
        <v>282</v>
      </c>
      <c r="E725" s="172" t="s">
        <v>1</v>
      </c>
      <c r="F725" s="173" t="s">
        <v>875</v>
      </c>
      <c r="H725" s="174">
        <v>2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282</v>
      </c>
      <c r="AU725" s="172" t="s">
        <v>88</v>
      </c>
      <c r="AV725" s="14" t="s">
        <v>88</v>
      </c>
      <c r="AW725" s="14" t="s">
        <v>33</v>
      </c>
      <c r="AX725" s="14" t="s">
        <v>79</v>
      </c>
      <c r="AY725" s="172" t="s">
        <v>252</v>
      </c>
    </row>
    <row r="726" spans="1:65" s="14" customFormat="1" ht="22.5">
      <c r="B726" s="171"/>
      <c r="D726" s="164" t="s">
        <v>282</v>
      </c>
      <c r="E726" s="172" t="s">
        <v>1</v>
      </c>
      <c r="F726" s="173" t="s">
        <v>876</v>
      </c>
      <c r="H726" s="174">
        <v>21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282</v>
      </c>
      <c r="AU726" s="172" t="s">
        <v>88</v>
      </c>
      <c r="AV726" s="14" t="s">
        <v>88</v>
      </c>
      <c r="AW726" s="14" t="s">
        <v>33</v>
      </c>
      <c r="AX726" s="14" t="s">
        <v>79</v>
      </c>
      <c r="AY726" s="172" t="s">
        <v>252</v>
      </c>
    </row>
    <row r="727" spans="1:65" s="14" customFormat="1">
      <c r="B727" s="171"/>
      <c r="D727" s="164" t="s">
        <v>282</v>
      </c>
      <c r="E727" s="172" t="s">
        <v>1</v>
      </c>
      <c r="F727" s="173" t="s">
        <v>877</v>
      </c>
      <c r="H727" s="174">
        <v>12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282</v>
      </c>
      <c r="AU727" s="172" t="s">
        <v>88</v>
      </c>
      <c r="AV727" s="14" t="s">
        <v>88</v>
      </c>
      <c r="AW727" s="14" t="s">
        <v>33</v>
      </c>
      <c r="AX727" s="14" t="s">
        <v>79</v>
      </c>
      <c r="AY727" s="172" t="s">
        <v>252</v>
      </c>
    </row>
    <row r="728" spans="1:65" s="14" customFormat="1">
      <c r="B728" s="171"/>
      <c r="D728" s="164" t="s">
        <v>282</v>
      </c>
      <c r="E728" s="172" t="s">
        <v>1</v>
      </c>
      <c r="F728" s="173" t="s">
        <v>878</v>
      </c>
      <c r="H728" s="174">
        <v>12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282</v>
      </c>
      <c r="AU728" s="172" t="s">
        <v>88</v>
      </c>
      <c r="AV728" s="14" t="s">
        <v>88</v>
      </c>
      <c r="AW728" s="14" t="s">
        <v>33</v>
      </c>
      <c r="AX728" s="14" t="s">
        <v>79</v>
      </c>
      <c r="AY728" s="172" t="s">
        <v>252</v>
      </c>
    </row>
    <row r="729" spans="1:65" s="14" customFormat="1">
      <c r="B729" s="171"/>
      <c r="D729" s="164" t="s">
        <v>282</v>
      </c>
      <c r="E729" s="172" t="s">
        <v>1</v>
      </c>
      <c r="F729" s="173" t="s">
        <v>878</v>
      </c>
      <c r="H729" s="174">
        <v>12</v>
      </c>
      <c r="I729" s="175"/>
      <c r="L729" s="171"/>
      <c r="M729" s="176"/>
      <c r="N729" s="177"/>
      <c r="O729" s="177"/>
      <c r="P729" s="177"/>
      <c r="Q729" s="177"/>
      <c r="R729" s="177"/>
      <c r="S729" s="177"/>
      <c r="T729" s="178"/>
      <c r="AT729" s="172" t="s">
        <v>282</v>
      </c>
      <c r="AU729" s="172" t="s">
        <v>88</v>
      </c>
      <c r="AV729" s="14" t="s">
        <v>88</v>
      </c>
      <c r="AW729" s="14" t="s">
        <v>33</v>
      </c>
      <c r="AX729" s="14" t="s">
        <v>79</v>
      </c>
      <c r="AY729" s="172" t="s">
        <v>252</v>
      </c>
    </row>
    <row r="730" spans="1:65" s="14" customFormat="1" ht="22.5">
      <c r="B730" s="171"/>
      <c r="D730" s="164" t="s">
        <v>282</v>
      </c>
      <c r="E730" s="172" t="s">
        <v>1</v>
      </c>
      <c r="F730" s="173" t="s">
        <v>879</v>
      </c>
      <c r="H730" s="174">
        <v>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282</v>
      </c>
      <c r="AU730" s="172" t="s">
        <v>88</v>
      </c>
      <c r="AV730" s="14" t="s">
        <v>88</v>
      </c>
      <c r="AW730" s="14" t="s">
        <v>33</v>
      </c>
      <c r="AX730" s="14" t="s">
        <v>79</v>
      </c>
      <c r="AY730" s="172" t="s">
        <v>252</v>
      </c>
    </row>
    <row r="731" spans="1:65" s="14" customFormat="1" ht="22.5">
      <c r="B731" s="171"/>
      <c r="D731" s="164" t="s">
        <v>282</v>
      </c>
      <c r="E731" s="172" t="s">
        <v>1</v>
      </c>
      <c r="F731" s="173" t="s">
        <v>880</v>
      </c>
      <c r="H731" s="174">
        <v>2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2" t="s">
        <v>282</v>
      </c>
      <c r="AU731" s="172" t="s">
        <v>88</v>
      </c>
      <c r="AV731" s="14" t="s">
        <v>88</v>
      </c>
      <c r="AW731" s="14" t="s">
        <v>33</v>
      </c>
      <c r="AX731" s="14" t="s">
        <v>79</v>
      </c>
      <c r="AY731" s="172" t="s">
        <v>252</v>
      </c>
    </row>
    <row r="732" spans="1:65" s="14" customFormat="1">
      <c r="B732" s="171"/>
      <c r="D732" s="164" t="s">
        <v>282</v>
      </c>
      <c r="E732" s="172" t="s">
        <v>1</v>
      </c>
      <c r="F732" s="173" t="s">
        <v>881</v>
      </c>
      <c r="H732" s="174">
        <v>21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282</v>
      </c>
      <c r="AU732" s="172" t="s">
        <v>88</v>
      </c>
      <c r="AV732" s="14" t="s">
        <v>88</v>
      </c>
      <c r="AW732" s="14" t="s">
        <v>33</v>
      </c>
      <c r="AX732" s="14" t="s">
        <v>79</v>
      </c>
      <c r="AY732" s="172" t="s">
        <v>252</v>
      </c>
    </row>
    <row r="733" spans="1:65" s="15" customFormat="1">
      <c r="B733" s="179"/>
      <c r="D733" s="164" t="s">
        <v>282</v>
      </c>
      <c r="E733" s="180" t="s">
        <v>1</v>
      </c>
      <c r="F733" s="181" t="s">
        <v>286</v>
      </c>
      <c r="H733" s="182">
        <v>126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282</v>
      </c>
      <c r="AU733" s="180" t="s">
        <v>88</v>
      </c>
      <c r="AV733" s="15" t="s">
        <v>258</v>
      </c>
      <c r="AW733" s="15" t="s">
        <v>33</v>
      </c>
      <c r="AX733" s="15" t="s">
        <v>86</v>
      </c>
      <c r="AY733" s="180" t="s">
        <v>252</v>
      </c>
    </row>
    <row r="734" spans="1:65" s="2" customFormat="1" ht="24.2" customHeight="1">
      <c r="A734" s="31"/>
      <c r="B734" s="148"/>
      <c r="C734" s="149" t="s">
        <v>882</v>
      </c>
      <c r="D734" s="149" t="s">
        <v>254</v>
      </c>
      <c r="E734" s="150" t="s">
        <v>883</v>
      </c>
      <c r="F734" s="151" t="s">
        <v>884</v>
      </c>
      <c r="G734" s="152" t="s">
        <v>347</v>
      </c>
      <c r="H734" s="153">
        <v>442</v>
      </c>
      <c r="I734" s="154"/>
      <c r="J734" s="155">
        <f>ROUND(I734*H734,2)</f>
        <v>0</v>
      </c>
      <c r="K734" s="156"/>
      <c r="L734" s="32"/>
      <c r="M734" s="157" t="s">
        <v>1</v>
      </c>
      <c r="N734" s="158" t="s">
        <v>44</v>
      </c>
      <c r="O734" s="57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R734" s="161" t="s">
        <v>258</v>
      </c>
      <c r="AT734" s="161" t="s">
        <v>254</v>
      </c>
      <c r="AU734" s="161" t="s">
        <v>88</v>
      </c>
      <c r="AY734" s="17" t="s">
        <v>252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7" t="s">
        <v>86</v>
      </c>
      <c r="BK734" s="162">
        <f>ROUND(I734*H734,2)</f>
        <v>0</v>
      </c>
      <c r="BL734" s="17" t="s">
        <v>258</v>
      </c>
      <c r="BM734" s="161" t="s">
        <v>885</v>
      </c>
    </row>
    <row r="735" spans="1:65" s="13" customFormat="1">
      <c r="B735" s="163"/>
      <c r="D735" s="164" t="s">
        <v>282</v>
      </c>
      <c r="E735" s="165" t="s">
        <v>1</v>
      </c>
      <c r="F735" s="166" t="s">
        <v>886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282</v>
      </c>
      <c r="AU735" s="165" t="s">
        <v>88</v>
      </c>
      <c r="AV735" s="13" t="s">
        <v>86</v>
      </c>
      <c r="AW735" s="13" t="s">
        <v>33</v>
      </c>
      <c r="AX735" s="13" t="s">
        <v>79</v>
      </c>
      <c r="AY735" s="165" t="s">
        <v>252</v>
      </c>
    </row>
    <row r="736" spans="1:65" s="14" customFormat="1">
      <c r="B736" s="171"/>
      <c r="D736" s="164" t="s">
        <v>282</v>
      </c>
      <c r="E736" s="172" t="s">
        <v>1</v>
      </c>
      <c r="F736" s="173" t="s">
        <v>887</v>
      </c>
      <c r="H736" s="174">
        <v>74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282</v>
      </c>
      <c r="AU736" s="172" t="s">
        <v>88</v>
      </c>
      <c r="AV736" s="14" t="s">
        <v>88</v>
      </c>
      <c r="AW736" s="14" t="s">
        <v>33</v>
      </c>
      <c r="AX736" s="14" t="s">
        <v>79</v>
      </c>
      <c r="AY736" s="172" t="s">
        <v>252</v>
      </c>
    </row>
    <row r="737" spans="1:65" s="14" customFormat="1">
      <c r="B737" s="171"/>
      <c r="D737" s="164" t="s">
        <v>282</v>
      </c>
      <c r="E737" s="172" t="s">
        <v>1</v>
      </c>
      <c r="F737" s="173" t="s">
        <v>888</v>
      </c>
      <c r="H737" s="174">
        <v>62</v>
      </c>
      <c r="I737" s="175"/>
      <c r="L737" s="171"/>
      <c r="M737" s="176"/>
      <c r="N737" s="177"/>
      <c r="O737" s="177"/>
      <c r="P737" s="177"/>
      <c r="Q737" s="177"/>
      <c r="R737" s="177"/>
      <c r="S737" s="177"/>
      <c r="T737" s="178"/>
      <c r="AT737" s="172" t="s">
        <v>282</v>
      </c>
      <c r="AU737" s="172" t="s">
        <v>88</v>
      </c>
      <c r="AV737" s="14" t="s">
        <v>88</v>
      </c>
      <c r="AW737" s="14" t="s">
        <v>33</v>
      </c>
      <c r="AX737" s="14" t="s">
        <v>79</v>
      </c>
      <c r="AY737" s="172" t="s">
        <v>252</v>
      </c>
    </row>
    <row r="738" spans="1:65" s="14" customFormat="1">
      <c r="B738" s="171"/>
      <c r="D738" s="164" t="s">
        <v>282</v>
      </c>
      <c r="E738" s="172" t="s">
        <v>1</v>
      </c>
      <c r="F738" s="173" t="s">
        <v>889</v>
      </c>
      <c r="H738" s="174">
        <v>60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282</v>
      </c>
      <c r="AU738" s="172" t="s">
        <v>88</v>
      </c>
      <c r="AV738" s="14" t="s">
        <v>88</v>
      </c>
      <c r="AW738" s="14" t="s">
        <v>33</v>
      </c>
      <c r="AX738" s="14" t="s">
        <v>79</v>
      </c>
      <c r="AY738" s="172" t="s">
        <v>252</v>
      </c>
    </row>
    <row r="739" spans="1:65" s="14" customFormat="1">
      <c r="B739" s="171"/>
      <c r="D739" s="164" t="s">
        <v>282</v>
      </c>
      <c r="E739" s="172" t="s">
        <v>1</v>
      </c>
      <c r="F739" s="173" t="s">
        <v>890</v>
      </c>
      <c r="H739" s="174">
        <v>2</v>
      </c>
      <c r="I739" s="175"/>
      <c r="L739" s="171"/>
      <c r="M739" s="176"/>
      <c r="N739" s="177"/>
      <c r="O739" s="177"/>
      <c r="P739" s="177"/>
      <c r="Q739" s="177"/>
      <c r="R739" s="177"/>
      <c r="S739" s="177"/>
      <c r="T739" s="178"/>
      <c r="AT739" s="172" t="s">
        <v>282</v>
      </c>
      <c r="AU739" s="172" t="s">
        <v>88</v>
      </c>
      <c r="AV739" s="14" t="s">
        <v>88</v>
      </c>
      <c r="AW739" s="14" t="s">
        <v>33</v>
      </c>
      <c r="AX739" s="14" t="s">
        <v>79</v>
      </c>
      <c r="AY739" s="172" t="s">
        <v>252</v>
      </c>
    </row>
    <row r="740" spans="1:65" s="13" customFormat="1">
      <c r="B740" s="163"/>
      <c r="D740" s="164" t="s">
        <v>282</v>
      </c>
      <c r="E740" s="165" t="s">
        <v>1</v>
      </c>
      <c r="F740" s="166" t="s">
        <v>891</v>
      </c>
      <c r="H740" s="165" t="s">
        <v>1</v>
      </c>
      <c r="I740" s="167"/>
      <c r="L740" s="163"/>
      <c r="M740" s="168"/>
      <c r="N740" s="169"/>
      <c r="O740" s="169"/>
      <c r="P740" s="169"/>
      <c r="Q740" s="169"/>
      <c r="R740" s="169"/>
      <c r="S740" s="169"/>
      <c r="T740" s="170"/>
      <c r="AT740" s="165" t="s">
        <v>282</v>
      </c>
      <c r="AU740" s="165" t="s">
        <v>88</v>
      </c>
      <c r="AV740" s="13" t="s">
        <v>86</v>
      </c>
      <c r="AW740" s="13" t="s">
        <v>33</v>
      </c>
      <c r="AX740" s="13" t="s">
        <v>79</v>
      </c>
      <c r="AY740" s="165" t="s">
        <v>252</v>
      </c>
    </row>
    <row r="741" spans="1:65" s="14" customFormat="1">
      <c r="B741" s="171"/>
      <c r="D741" s="164" t="s">
        <v>282</v>
      </c>
      <c r="E741" s="172" t="s">
        <v>1</v>
      </c>
      <c r="F741" s="173" t="s">
        <v>892</v>
      </c>
      <c r="H741" s="174">
        <v>28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282</v>
      </c>
      <c r="AU741" s="172" t="s">
        <v>88</v>
      </c>
      <c r="AV741" s="14" t="s">
        <v>88</v>
      </c>
      <c r="AW741" s="14" t="s">
        <v>33</v>
      </c>
      <c r="AX741" s="14" t="s">
        <v>79</v>
      </c>
      <c r="AY741" s="172" t="s">
        <v>252</v>
      </c>
    </row>
    <row r="742" spans="1:65" s="14" customFormat="1">
      <c r="B742" s="171"/>
      <c r="D742" s="164" t="s">
        <v>282</v>
      </c>
      <c r="E742" s="172" t="s">
        <v>1</v>
      </c>
      <c r="F742" s="173" t="s">
        <v>893</v>
      </c>
      <c r="H742" s="174">
        <v>66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282</v>
      </c>
      <c r="AU742" s="172" t="s">
        <v>88</v>
      </c>
      <c r="AV742" s="14" t="s">
        <v>88</v>
      </c>
      <c r="AW742" s="14" t="s">
        <v>33</v>
      </c>
      <c r="AX742" s="14" t="s">
        <v>79</v>
      </c>
      <c r="AY742" s="172" t="s">
        <v>252</v>
      </c>
    </row>
    <row r="743" spans="1:65" s="14" customFormat="1">
      <c r="B743" s="171"/>
      <c r="D743" s="164" t="s">
        <v>282</v>
      </c>
      <c r="E743" s="172" t="s">
        <v>1</v>
      </c>
      <c r="F743" s="173" t="s">
        <v>894</v>
      </c>
      <c r="H743" s="174">
        <v>90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282</v>
      </c>
      <c r="AU743" s="172" t="s">
        <v>88</v>
      </c>
      <c r="AV743" s="14" t="s">
        <v>88</v>
      </c>
      <c r="AW743" s="14" t="s">
        <v>33</v>
      </c>
      <c r="AX743" s="14" t="s">
        <v>79</v>
      </c>
      <c r="AY743" s="172" t="s">
        <v>252</v>
      </c>
    </row>
    <row r="744" spans="1:65" s="14" customFormat="1">
      <c r="B744" s="171"/>
      <c r="D744" s="164" t="s">
        <v>282</v>
      </c>
      <c r="E744" s="172" t="s">
        <v>1</v>
      </c>
      <c r="F744" s="173" t="s">
        <v>889</v>
      </c>
      <c r="H744" s="174">
        <v>60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282</v>
      </c>
      <c r="AU744" s="172" t="s">
        <v>88</v>
      </c>
      <c r="AV744" s="14" t="s">
        <v>88</v>
      </c>
      <c r="AW744" s="14" t="s">
        <v>33</v>
      </c>
      <c r="AX744" s="14" t="s">
        <v>79</v>
      </c>
      <c r="AY744" s="172" t="s">
        <v>252</v>
      </c>
    </row>
    <row r="745" spans="1:65" s="15" customFormat="1">
      <c r="B745" s="179"/>
      <c r="D745" s="164" t="s">
        <v>282</v>
      </c>
      <c r="E745" s="180" t="s">
        <v>1</v>
      </c>
      <c r="F745" s="181" t="s">
        <v>286</v>
      </c>
      <c r="H745" s="182">
        <v>442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282</v>
      </c>
      <c r="AU745" s="180" t="s">
        <v>88</v>
      </c>
      <c r="AV745" s="15" t="s">
        <v>258</v>
      </c>
      <c r="AW745" s="15" t="s">
        <v>33</v>
      </c>
      <c r="AX745" s="15" t="s">
        <v>86</v>
      </c>
      <c r="AY745" s="180" t="s">
        <v>252</v>
      </c>
    </row>
    <row r="746" spans="1:65" s="2" customFormat="1" ht="24.2" customHeight="1">
      <c r="A746" s="31"/>
      <c r="B746" s="148"/>
      <c r="C746" s="149" t="s">
        <v>491</v>
      </c>
      <c r="D746" s="149" t="s">
        <v>254</v>
      </c>
      <c r="E746" s="150" t="s">
        <v>895</v>
      </c>
      <c r="F746" s="151" t="s">
        <v>896</v>
      </c>
      <c r="G746" s="152" t="s">
        <v>347</v>
      </c>
      <c r="H746" s="153">
        <v>2</v>
      </c>
      <c r="I746" s="154"/>
      <c r="J746" s="155">
        <f>ROUND(I746*H746,2)</f>
        <v>0</v>
      </c>
      <c r="K746" s="156"/>
      <c r="L746" s="32"/>
      <c r="M746" s="157" t="s">
        <v>1</v>
      </c>
      <c r="N746" s="158" t="s">
        <v>44</v>
      </c>
      <c r="O746" s="57"/>
      <c r="P746" s="159">
        <f>O746*H746</f>
        <v>0</v>
      </c>
      <c r="Q746" s="159">
        <v>0</v>
      </c>
      <c r="R746" s="159">
        <f>Q746*H746</f>
        <v>0</v>
      </c>
      <c r="S746" s="159">
        <v>0</v>
      </c>
      <c r="T746" s="160">
        <f>S746*H746</f>
        <v>0</v>
      </c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R746" s="161" t="s">
        <v>258</v>
      </c>
      <c r="AT746" s="161" t="s">
        <v>254</v>
      </c>
      <c r="AU746" s="161" t="s">
        <v>88</v>
      </c>
      <c r="AY746" s="17" t="s">
        <v>252</v>
      </c>
      <c r="BE746" s="162">
        <f>IF(N746="základní",J746,0)</f>
        <v>0</v>
      </c>
      <c r="BF746" s="162">
        <f>IF(N746="snížená",J746,0)</f>
        <v>0</v>
      </c>
      <c r="BG746" s="162">
        <f>IF(N746="zákl. přenesená",J746,0)</f>
        <v>0</v>
      </c>
      <c r="BH746" s="162">
        <f>IF(N746="sníž. přenesená",J746,0)</f>
        <v>0</v>
      </c>
      <c r="BI746" s="162">
        <f>IF(N746="nulová",J746,0)</f>
        <v>0</v>
      </c>
      <c r="BJ746" s="17" t="s">
        <v>86</v>
      </c>
      <c r="BK746" s="162">
        <f>ROUND(I746*H746,2)</f>
        <v>0</v>
      </c>
      <c r="BL746" s="17" t="s">
        <v>258</v>
      </c>
      <c r="BM746" s="161" t="s">
        <v>897</v>
      </c>
    </row>
    <row r="747" spans="1:65" s="14" customFormat="1">
      <c r="B747" s="171"/>
      <c r="D747" s="164" t="s">
        <v>282</v>
      </c>
      <c r="E747" s="172" t="s">
        <v>1</v>
      </c>
      <c r="F747" s="173" t="s">
        <v>898</v>
      </c>
      <c r="H747" s="174">
        <v>2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282</v>
      </c>
      <c r="AU747" s="172" t="s">
        <v>88</v>
      </c>
      <c r="AV747" s="14" t="s">
        <v>88</v>
      </c>
      <c r="AW747" s="14" t="s">
        <v>33</v>
      </c>
      <c r="AX747" s="14" t="s">
        <v>79</v>
      </c>
      <c r="AY747" s="172" t="s">
        <v>252</v>
      </c>
    </row>
    <row r="748" spans="1:65" s="15" customFormat="1">
      <c r="B748" s="179"/>
      <c r="D748" s="164" t="s">
        <v>282</v>
      </c>
      <c r="E748" s="180" t="s">
        <v>1</v>
      </c>
      <c r="F748" s="181" t="s">
        <v>286</v>
      </c>
      <c r="H748" s="182">
        <v>2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282</v>
      </c>
      <c r="AU748" s="180" t="s">
        <v>88</v>
      </c>
      <c r="AV748" s="15" t="s">
        <v>258</v>
      </c>
      <c r="AW748" s="15" t="s">
        <v>33</v>
      </c>
      <c r="AX748" s="15" t="s">
        <v>86</v>
      </c>
      <c r="AY748" s="180" t="s">
        <v>252</v>
      </c>
    </row>
    <row r="749" spans="1:65" s="2" customFormat="1" ht="24.2" customHeight="1">
      <c r="A749" s="31"/>
      <c r="B749" s="148"/>
      <c r="C749" s="149" t="s">
        <v>899</v>
      </c>
      <c r="D749" s="149" t="s">
        <v>254</v>
      </c>
      <c r="E749" s="150" t="s">
        <v>900</v>
      </c>
      <c r="F749" s="151" t="s">
        <v>901</v>
      </c>
      <c r="G749" s="152" t="s">
        <v>347</v>
      </c>
      <c r="H749" s="153">
        <v>4</v>
      </c>
      <c r="I749" s="154"/>
      <c r="J749" s="155">
        <f>ROUND(I749*H749,2)</f>
        <v>0</v>
      </c>
      <c r="K749" s="156"/>
      <c r="L749" s="32"/>
      <c r="M749" s="157" t="s">
        <v>1</v>
      </c>
      <c r="N749" s="158" t="s">
        <v>44</v>
      </c>
      <c r="O749" s="57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R749" s="161" t="s">
        <v>258</v>
      </c>
      <c r="AT749" s="161" t="s">
        <v>254</v>
      </c>
      <c r="AU749" s="161" t="s">
        <v>88</v>
      </c>
      <c r="AY749" s="17" t="s">
        <v>252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7" t="s">
        <v>86</v>
      </c>
      <c r="BK749" s="162">
        <f>ROUND(I749*H749,2)</f>
        <v>0</v>
      </c>
      <c r="BL749" s="17" t="s">
        <v>258</v>
      </c>
      <c r="BM749" s="161" t="s">
        <v>902</v>
      </c>
    </row>
    <row r="750" spans="1:65" s="14" customFormat="1">
      <c r="B750" s="171"/>
      <c r="D750" s="164" t="s">
        <v>282</v>
      </c>
      <c r="E750" s="172" t="s">
        <v>1</v>
      </c>
      <c r="F750" s="173" t="s">
        <v>903</v>
      </c>
      <c r="H750" s="174">
        <v>4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282</v>
      </c>
      <c r="AU750" s="172" t="s">
        <v>88</v>
      </c>
      <c r="AV750" s="14" t="s">
        <v>88</v>
      </c>
      <c r="AW750" s="14" t="s">
        <v>33</v>
      </c>
      <c r="AX750" s="14" t="s">
        <v>79</v>
      </c>
      <c r="AY750" s="172" t="s">
        <v>252</v>
      </c>
    </row>
    <row r="751" spans="1:65" s="15" customFormat="1">
      <c r="B751" s="179"/>
      <c r="D751" s="164" t="s">
        <v>282</v>
      </c>
      <c r="E751" s="180" t="s">
        <v>1</v>
      </c>
      <c r="F751" s="181" t="s">
        <v>286</v>
      </c>
      <c r="H751" s="182">
        <v>4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282</v>
      </c>
      <c r="AU751" s="180" t="s">
        <v>88</v>
      </c>
      <c r="AV751" s="15" t="s">
        <v>258</v>
      </c>
      <c r="AW751" s="15" t="s">
        <v>33</v>
      </c>
      <c r="AX751" s="15" t="s">
        <v>86</v>
      </c>
      <c r="AY751" s="180" t="s">
        <v>252</v>
      </c>
    </row>
    <row r="752" spans="1:65" s="2" customFormat="1" ht="24.2" customHeight="1">
      <c r="A752" s="31"/>
      <c r="B752" s="148"/>
      <c r="C752" s="149" t="s">
        <v>494</v>
      </c>
      <c r="D752" s="149" t="s">
        <v>254</v>
      </c>
      <c r="E752" s="150" t="s">
        <v>904</v>
      </c>
      <c r="F752" s="151" t="s">
        <v>905</v>
      </c>
      <c r="G752" s="152" t="s">
        <v>347</v>
      </c>
      <c r="H752" s="153">
        <v>4</v>
      </c>
      <c r="I752" s="154"/>
      <c r="J752" s="155">
        <f>ROUND(I752*H752,2)</f>
        <v>0</v>
      </c>
      <c r="K752" s="156"/>
      <c r="L752" s="32"/>
      <c r="M752" s="157" t="s">
        <v>1</v>
      </c>
      <c r="N752" s="158" t="s">
        <v>44</v>
      </c>
      <c r="O752" s="57"/>
      <c r="P752" s="159">
        <f>O752*H752</f>
        <v>0</v>
      </c>
      <c r="Q752" s="159">
        <v>0</v>
      </c>
      <c r="R752" s="159">
        <f>Q752*H752</f>
        <v>0</v>
      </c>
      <c r="S752" s="159">
        <v>0</v>
      </c>
      <c r="T752" s="160">
        <f>S752*H752</f>
        <v>0</v>
      </c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R752" s="161" t="s">
        <v>258</v>
      </c>
      <c r="AT752" s="161" t="s">
        <v>254</v>
      </c>
      <c r="AU752" s="161" t="s">
        <v>88</v>
      </c>
      <c r="AY752" s="17" t="s">
        <v>252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7" t="s">
        <v>86</v>
      </c>
      <c r="BK752" s="162">
        <f>ROUND(I752*H752,2)</f>
        <v>0</v>
      </c>
      <c r="BL752" s="17" t="s">
        <v>258</v>
      </c>
      <c r="BM752" s="161" t="s">
        <v>906</v>
      </c>
    </row>
    <row r="753" spans="1:65" s="14" customFormat="1">
      <c r="B753" s="171"/>
      <c r="D753" s="164" t="s">
        <v>282</v>
      </c>
      <c r="E753" s="172" t="s">
        <v>1</v>
      </c>
      <c r="F753" s="173" t="s">
        <v>907</v>
      </c>
      <c r="H753" s="174">
        <v>4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282</v>
      </c>
      <c r="AU753" s="172" t="s">
        <v>88</v>
      </c>
      <c r="AV753" s="14" t="s">
        <v>88</v>
      </c>
      <c r="AW753" s="14" t="s">
        <v>33</v>
      </c>
      <c r="AX753" s="14" t="s">
        <v>79</v>
      </c>
      <c r="AY753" s="172" t="s">
        <v>252</v>
      </c>
    </row>
    <row r="754" spans="1:65" s="15" customFormat="1">
      <c r="B754" s="179"/>
      <c r="D754" s="164" t="s">
        <v>282</v>
      </c>
      <c r="E754" s="180" t="s">
        <v>1</v>
      </c>
      <c r="F754" s="181" t="s">
        <v>286</v>
      </c>
      <c r="H754" s="182">
        <v>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282</v>
      </c>
      <c r="AU754" s="180" t="s">
        <v>88</v>
      </c>
      <c r="AV754" s="15" t="s">
        <v>258</v>
      </c>
      <c r="AW754" s="15" t="s">
        <v>33</v>
      </c>
      <c r="AX754" s="15" t="s">
        <v>86</v>
      </c>
      <c r="AY754" s="180" t="s">
        <v>252</v>
      </c>
    </row>
    <row r="755" spans="1:65" s="2" customFormat="1" ht="24.2" customHeight="1">
      <c r="A755" s="31"/>
      <c r="B755" s="148"/>
      <c r="C755" s="149" t="s">
        <v>908</v>
      </c>
      <c r="D755" s="149" t="s">
        <v>254</v>
      </c>
      <c r="E755" s="150" t="s">
        <v>909</v>
      </c>
      <c r="F755" s="151" t="s">
        <v>910</v>
      </c>
      <c r="G755" s="152" t="s">
        <v>265</v>
      </c>
      <c r="H755" s="153">
        <v>6.9</v>
      </c>
      <c r="I755" s="154"/>
      <c r="J755" s="155">
        <f>ROUND(I755*H755,2)</f>
        <v>0</v>
      </c>
      <c r="K755" s="156"/>
      <c r="L755" s="32"/>
      <c r="M755" s="157" t="s">
        <v>1</v>
      </c>
      <c r="N755" s="158" t="s">
        <v>44</v>
      </c>
      <c r="O755" s="57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R755" s="161" t="s">
        <v>258</v>
      </c>
      <c r="AT755" s="161" t="s">
        <v>254</v>
      </c>
      <c r="AU755" s="161" t="s">
        <v>88</v>
      </c>
      <c r="AY755" s="17" t="s">
        <v>252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7" t="s">
        <v>86</v>
      </c>
      <c r="BK755" s="162">
        <f>ROUND(I755*H755,2)</f>
        <v>0</v>
      </c>
      <c r="BL755" s="17" t="s">
        <v>258</v>
      </c>
      <c r="BM755" s="161" t="s">
        <v>911</v>
      </c>
    </row>
    <row r="756" spans="1:65" s="13" customFormat="1">
      <c r="B756" s="163"/>
      <c r="D756" s="164" t="s">
        <v>282</v>
      </c>
      <c r="E756" s="165" t="s">
        <v>1</v>
      </c>
      <c r="F756" s="166" t="s">
        <v>886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282</v>
      </c>
      <c r="AU756" s="165" t="s">
        <v>88</v>
      </c>
      <c r="AV756" s="13" t="s">
        <v>86</v>
      </c>
      <c r="AW756" s="13" t="s">
        <v>33</v>
      </c>
      <c r="AX756" s="13" t="s">
        <v>79</v>
      </c>
      <c r="AY756" s="165" t="s">
        <v>252</v>
      </c>
    </row>
    <row r="757" spans="1:65" s="14" customFormat="1" ht="22.5">
      <c r="B757" s="171"/>
      <c r="D757" s="164" t="s">
        <v>282</v>
      </c>
      <c r="E757" s="172" t="s">
        <v>1</v>
      </c>
      <c r="F757" s="173" t="s">
        <v>912</v>
      </c>
      <c r="H757" s="174">
        <v>6.9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282</v>
      </c>
      <c r="AU757" s="172" t="s">
        <v>88</v>
      </c>
      <c r="AV757" s="14" t="s">
        <v>88</v>
      </c>
      <c r="AW757" s="14" t="s">
        <v>33</v>
      </c>
      <c r="AX757" s="14" t="s">
        <v>79</v>
      </c>
      <c r="AY757" s="172" t="s">
        <v>252</v>
      </c>
    </row>
    <row r="758" spans="1:65" s="15" customFormat="1">
      <c r="B758" s="179"/>
      <c r="D758" s="164" t="s">
        <v>282</v>
      </c>
      <c r="E758" s="180" t="s">
        <v>1</v>
      </c>
      <c r="F758" s="181" t="s">
        <v>286</v>
      </c>
      <c r="H758" s="182">
        <v>6.9</v>
      </c>
      <c r="I758" s="183"/>
      <c r="L758" s="179"/>
      <c r="M758" s="184"/>
      <c r="N758" s="185"/>
      <c r="O758" s="185"/>
      <c r="P758" s="185"/>
      <c r="Q758" s="185"/>
      <c r="R758" s="185"/>
      <c r="S758" s="185"/>
      <c r="T758" s="186"/>
      <c r="AT758" s="180" t="s">
        <v>282</v>
      </c>
      <c r="AU758" s="180" t="s">
        <v>88</v>
      </c>
      <c r="AV758" s="15" t="s">
        <v>258</v>
      </c>
      <c r="AW758" s="15" t="s">
        <v>33</v>
      </c>
      <c r="AX758" s="15" t="s">
        <v>86</v>
      </c>
      <c r="AY758" s="180" t="s">
        <v>252</v>
      </c>
    </row>
    <row r="759" spans="1:65" s="2" customFormat="1" ht="24.2" customHeight="1">
      <c r="A759" s="31"/>
      <c r="B759" s="148"/>
      <c r="C759" s="149" t="s">
        <v>499</v>
      </c>
      <c r="D759" s="149" t="s">
        <v>254</v>
      </c>
      <c r="E759" s="150" t="s">
        <v>913</v>
      </c>
      <c r="F759" s="151" t="s">
        <v>914</v>
      </c>
      <c r="G759" s="152" t="s">
        <v>265</v>
      </c>
      <c r="H759" s="153">
        <v>8.1</v>
      </c>
      <c r="I759" s="154"/>
      <c r="J759" s="155">
        <f>ROUND(I759*H759,2)</f>
        <v>0</v>
      </c>
      <c r="K759" s="156"/>
      <c r="L759" s="32"/>
      <c r="M759" s="157" t="s">
        <v>1</v>
      </c>
      <c r="N759" s="158" t="s">
        <v>44</v>
      </c>
      <c r="O759" s="57"/>
      <c r="P759" s="159">
        <f>O759*H759</f>
        <v>0</v>
      </c>
      <c r="Q759" s="159">
        <v>0</v>
      </c>
      <c r="R759" s="159">
        <f>Q759*H759</f>
        <v>0</v>
      </c>
      <c r="S759" s="159">
        <v>0</v>
      </c>
      <c r="T759" s="160">
        <f>S759*H759</f>
        <v>0</v>
      </c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R759" s="161" t="s">
        <v>258</v>
      </c>
      <c r="AT759" s="161" t="s">
        <v>254</v>
      </c>
      <c r="AU759" s="161" t="s">
        <v>88</v>
      </c>
      <c r="AY759" s="17" t="s">
        <v>252</v>
      </c>
      <c r="BE759" s="162">
        <f>IF(N759="základní",J759,0)</f>
        <v>0</v>
      </c>
      <c r="BF759" s="162">
        <f>IF(N759="snížená",J759,0)</f>
        <v>0</v>
      </c>
      <c r="BG759" s="162">
        <f>IF(N759="zákl. přenesená",J759,0)</f>
        <v>0</v>
      </c>
      <c r="BH759" s="162">
        <f>IF(N759="sníž. přenesená",J759,0)</f>
        <v>0</v>
      </c>
      <c r="BI759" s="162">
        <f>IF(N759="nulová",J759,0)</f>
        <v>0</v>
      </c>
      <c r="BJ759" s="17" t="s">
        <v>86</v>
      </c>
      <c r="BK759" s="162">
        <f>ROUND(I759*H759,2)</f>
        <v>0</v>
      </c>
      <c r="BL759" s="17" t="s">
        <v>258</v>
      </c>
      <c r="BM759" s="161" t="s">
        <v>915</v>
      </c>
    </row>
    <row r="760" spans="1:65" s="13" customFormat="1">
      <c r="B760" s="163"/>
      <c r="D760" s="164" t="s">
        <v>282</v>
      </c>
      <c r="E760" s="165" t="s">
        <v>1</v>
      </c>
      <c r="F760" s="166" t="s">
        <v>886</v>
      </c>
      <c r="H760" s="165" t="s">
        <v>1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5" t="s">
        <v>282</v>
      </c>
      <c r="AU760" s="165" t="s">
        <v>88</v>
      </c>
      <c r="AV760" s="13" t="s">
        <v>86</v>
      </c>
      <c r="AW760" s="13" t="s">
        <v>33</v>
      </c>
      <c r="AX760" s="13" t="s">
        <v>79</v>
      </c>
      <c r="AY760" s="165" t="s">
        <v>252</v>
      </c>
    </row>
    <row r="761" spans="1:65" s="14" customFormat="1" ht="22.5">
      <c r="B761" s="171"/>
      <c r="D761" s="164" t="s">
        <v>282</v>
      </c>
      <c r="E761" s="172" t="s">
        <v>1</v>
      </c>
      <c r="F761" s="173" t="s">
        <v>916</v>
      </c>
      <c r="H761" s="174">
        <v>6.8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282</v>
      </c>
      <c r="AU761" s="172" t="s">
        <v>88</v>
      </c>
      <c r="AV761" s="14" t="s">
        <v>88</v>
      </c>
      <c r="AW761" s="14" t="s">
        <v>33</v>
      </c>
      <c r="AX761" s="14" t="s">
        <v>79</v>
      </c>
      <c r="AY761" s="172" t="s">
        <v>252</v>
      </c>
    </row>
    <row r="762" spans="1:65" s="13" customFormat="1">
      <c r="B762" s="163"/>
      <c r="D762" s="164" t="s">
        <v>282</v>
      </c>
      <c r="E762" s="165" t="s">
        <v>1</v>
      </c>
      <c r="F762" s="166" t="s">
        <v>891</v>
      </c>
      <c r="H762" s="165" t="s">
        <v>1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5" t="s">
        <v>282</v>
      </c>
      <c r="AU762" s="165" t="s">
        <v>88</v>
      </c>
      <c r="AV762" s="13" t="s">
        <v>86</v>
      </c>
      <c r="AW762" s="13" t="s">
        <v>33</v>
      </c>
      <c r="AX762" s="13" t="s">
        <v>79</v>
      </c>
      <c r="AY762" s="165" t="s">
        <v>252</v>
      </c>
    </row>
    <row r="763" spans="1:65" s="14" customFormat="1">
      <c r="B763" s="171"/>
      <c r="D763" s="164" t="s">
        <v>282</v>
      </c>
      <c r="E763" s="172" t="s">
        <v>1</v>
      </c>
      <c r="F763" s="173" t="s">
        <v>917</v>
      </c>
      <c r="H763" s="174">
        <v>1.3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282</v>
      </c>
      <c r="AU763" s="172" t="s">
        <v>88</v>
      </c>
      <c r="AV763" s="14" t="s">
        <v>88</v>
      </c>
      <c r="AW763" s="14" t="s">
        <v>33</v>
      </c>
      <c r="AX763" s="14" t="s">
        <v>79</v>
      </c>
      <c r="AY763" s="172" t="s">
        <v>252</v>
      </c>
    </row>
    <row r="764" spans="1:65" s="15" customFormat="1">
      <c r="B764" s="179"/>
      <c r="D764" s="164" t="s">
        <v>282</v>
      </c>
      <c r="E764" s="180" t="s">
        <v>1</v>
      </c>
      <c r="F764" s="181" t="s">
        <v>286</v>
      </c>
      <c r="H764" s="182">
        <v>8.1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282</v>
      </c>
      <c r="AU764" s="180" t="s">
        <v>88</v>
      </c>
      <c r="AV764" s="15" t="s">
        <v>258</v>
      </c>
      <c r="AW764" s="15" t="s">
        <v>33</v>
      </c>
      <c r="AX764" s="15" t="s">
        <v>86</v>
      </c>
      <c r="AY764" s="180" t="s">
        <v>252</v>
      </c>
    </row>
    <row r="765" spans="1:65" s="2" customFormat="1" ht="24.2" customHeight="1">
      <c r="A765" s="31"/>
      <c r="B765" s="148"/>
      <c r="C765" s="149" t="s">
        <v>918</v>
      </c>
      <c r="D765" s="149" t="s">
        <v>254</v>
      </c>
      <c r="E765" s="150" t="s">
        <v>919</v>
      </c>
      <c r="F765" s="151" t="s">
        <v>920</v>
      </c>
      <c r="G765" s="152" t="s">
        <v>265</v>
      </c>
      <c r="H765" s="153">
        <v>36.299999999999997</v>
      </c>
      <c r="I765" s="154"/>
      <c r="J765" s="155">
        <f>ROUND(I765*H765,2)</f>
        <v>0</v>
      </c>
      <c r="K765" s="156"/>
      <c r="L765" s="32"/>
      <c r="M765" s="157" t="s">
        <v>1</v>
      </c>
      <c r="N765" s="158" t="s">
        <v>44</v>
      </c>
      <c r="O765" s="57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61" t="s">
        <v>258</v>
      </c>
      <c r="AT765" s="161" t="s">
        <v>254</v>
      </c>
      <c r="AU765" s="161" t="s">
        <v>88</v>
      </c>
      <c r="AY765" s="17" t="s">
        <v>252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86</v>
      </c>
      <c r="BK765" s="162">
        <f>ROUND(I765*H765,2)</f>
        <v>0</v>
      </c>
      <c r="BL765" s="17" t="s">
        <v>258</v>
      </c>
      <c r="BM765" s="161" t="s">
        <v>921</v>
      </c>
    </row>
    <row r="766" spans="1:65" s="13" customFormat="1">
      <c r="B766" s="163"/>
      <c r="D766" s="164" t="s">
        <v>282</v>
      </c>
      <c r="E766" s="165" t="s">
        <v>1</v>
      </c>
      <c r="F766" s="166" t="s">
        <v>886</v>
      </c>
      <c r="H766" s="165" t="s">
        <v>1</v>
      </c>
      <c r="I766" s="167"/>
      <c r="L766" s="163"/>
      <c r="M766" s="168"/>
      <c r="N766" s="169"/>
      <c r="O766" s="169"/>
      <c r="P766" s="169"/>
      <c r="Q766" s="169"/>
      <c r="R766" s="169"/>
      <c r="S766" s="169"/>
      <c r="T766" s="170"/>
      <c r="AT766" s="165" t="s">
        <v>282</v>
      </c>
      <c r="AU766" s="165" t="s">
        <v>88</v>
      </c>
      <c r="AV766" s="13" t="s">
        <v>86</v>
      </c>
      <c r="AW766" s="13" t="s">
        <v>33</v>
      </c>
      <c r="AX766" s="13" t="s">
        <v>79</v>
      </c>
      <c r="AY766" s="165" t="s">
        <v>252</v>
      </c>
    </row>
    <row r="767" spans="1:65" s="14" customFormat="1" ht="22.5">
      <c r="B767" s="171"/>
      <c r="D767" s="164" t="s">
        <v>282</v>
      </c>
      <c r="E767" s="172" t="s">
        <v>1</v>
      </c>
      <c r="F767" s="173" t="s">
        <v>922</v>
      </c>
      <c r="H767" s="174">
        <v>7.2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282</v>
      </c>
      <c r="AU767" s="172" t="s">
        <v>88</v>
      </c>
      <c r="AV767" s="14" t="s">
        <v>88</v>
      </c>
      <c r="AW767" s="14" t="s">
        <v>33</v>
      </c>
      <c r="AX767" s="14" t="s">
        <v>79</v>
      </c>
      <c r="AY767" s="172" t="s">
        <v>252</v>
      </c>
    </row>
    <row r="768" spans="1:65" s="14" customFormat="1" ht="22.5">
      <c r="B768" s="171"/>
      <c r="D768" s="164" t="s">
        <v>282</v>
      </c>
      <c r="E768" s="172" t="s">
        <v>1</v>
      </c>
      <c r="F768" s="173" t="s">
        <v>923</v>
      </c>
      <c r="H768" s="174">
        <v>19.5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282</v>
      </c>
      <c r="AU768" s="172" t="s">
        <v>88</v>
      </c>
      <c r="AV768" s="14" t="s">
        <v>88</v>
      </c>
      <c r="AW768" s="14" t="s">
        <v>33</v>
      </c>
      <c r="AX768" s="14" t="s">
        <v>79</v>
      </c>
      <c r="AY768" s="172" t="s">
        <v>252</v>
      </c>
    </row>
    <row r="769" spans="1:65" s="14" customFormat="1" ht="22.5">
      <c r="B769" s="171"/>
      <c r="D769" s="164" t="s">
        <v>282</v>
      </c>
      <c r="E769" s="172" t="s">
        <v>1</v>
      </c>
      <c r="F769" s="173" t="s">
        <v>924</v>
      </c>
      <c r="H769" s="174">
        <v>9.6</v>
      </c>
      <c r="I769" s="175"/>
      <c r="L769" s="171"/>
      <c r="M769" s="176"/>
      <c r="N769" s="177"/>
      <c r="O769" s="177"/>
      <c r="P769" s="177"/>
      <c r="Q769" s="177"/>
      <c r="R769" s="177"/>
      <c r="S769" s="177"/>
      <c r="T769" s="178"/>
      <c r="AT769" s="172" t="s">
        <v>282</v>
      </c>
      <c r="AU769" s="172" t="s">
        <v>88</v>
      </c>
      <c r="AV769" s="14" t="s">
        <v>88</v>
      </c>
      <c r="AW769" s="14" t="s">
        <v>33</v>
      </c>
      <c r="AX769" s="14" t="s">
        <v>79</v>
      </c>
      <c r="AY769" s="172" t="s">
        <v>252</v>
      </c>
    </row>
    <row r="770" spans="1:65" s="15" customFormat="1">
      <c r="B770" s="179"/>
      <c r="D770" s="164" t="s">
        <v>282</v>
      </c>
      <c r="E770" s="180" t="s">
        <v>1</v>
      </c>
      <c r="F770" s="181" t="s">
        <v>286</v>
      </c>
      <c r="H770" s="182">
        <v>36.299999999999997</v>
      </c>
      <c r="I770" s="183"/>
      <c r="L770" s="179"/>
      <c r="M770" s="184"/>
      <c r="N770" s="185"/>
      <c r="O770" s="185"/>
      <c r="P770" s="185"/>
      <c r="Q770" s="185"/>
      <c r="R770" s="185"/>
      <c r="S770" s="185"/>
      <c r="T770" s="186"/>
      <c r="AT770" s="180" t="s">
        <v>282</v>
      </c>
      <c r="AU770" s="180" t="s">
        <v>88</v>
      </c>
      <c r="AV770" s="15" t="s">
        <v>258</v>
      </c>
      <c r="AW770" s="15" t="s">
        <v>33</v>
      </c>
      <c r="AX770" s="15" t="s">
        <v>86</v>
      </c>
      <c r="AY770" s="180" t="s">
        <v>252</v>
      </c>
    </row>
    <row r="771" spans="1:65" s="2" customFormat="1" ht="24.2" customHeight="1">
      <c r="A771" s="31"/>
      <c r="B771" s="148"/>
      <c r="C771" s="149" t="s">
        <v>502</v>
      </c>
      <c r="D771" s="149" t="s">
        <v>254</v>
      </c>
      <c r="E771" s="150" t="s">
        <v>925</v>
      </c>
      <c r="F771" s="151" t="s">
        <v>926</v>
      </c>
      <c r="G771" s="152" t="s">
        <v>265</v>
      </c>
      <c r="H771" s="153">
        <v>20.3</v>
      </c>
      <c r="I771" s="154"/>
      <c r="J771" s="155">
        <f>ROUND(I771*H771,2)</f>
        <v>0</v>
      </c>
      <c r="K771" s="156"/>
      <c r="L771" s="32"/>
      <c r="M771" s="157" t="s">
        <v>1</v>
      </c>
      <c r="N771" s="158" t="s">
        <v>44</v>
      </c>
      <c r="O771" s="57"/>
      <c r="P771" s="159">
        <f>O771*H771</f>
        <v>0</v>
      </c>
      <c r="Q771" s="159">
        <v>0</v>
      </c>
      <c r="R771" s="159">
        <f>Q771*H771</f>
        <v>0</v>
      </c>
      <c r="S771" s="159">
        <v>0</v>
      </c>
      <c r="T771" s="160">
        <f>S771*H771</f>
        <v>0</v>
      </c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R771" s="161" t="s">
        <v>258</v>
      </c>
      <c r="AT771" s="161" t="s">
        <v>254</v>
      </c>
      <c r="AU771" s="161" t="s">
        <v>88</v>
      </c>
      <c r="AY771" s="17" t="s">
        <v>252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7" t="s">
        <v>86</v>
      </c>
      <c r="BK771" s="162">
        <f>ROUND(I771*H771,2)</f>
        <v>0</v>
      </c>
      <c r="BL771" s="17" t="s">
        <v>258</v>
      </c>
      <c r="BM771" s="161" t="s">
        <v>927</v>
      </c>
    </row>
    <row r="772" spans="1:65" s="13" customFormat="1">
      <c r="B772" s="163"/>
      <c r="D772" s="164" t="s">
        <v>282</v>
      </c>
      <c r="E772" s="165" t="s">
        <v>1</v>
      </c>
      <c r="F772" s="166" t="s">
        <v>886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282</v>
      </c>
      <c r="AU772" s="165" t="s">
        <v>88</v>
      </c>
      <c r="AV772" s="13" t="s">
        <v>86</v>
      </c>
      <c r="AW772" s="13" t="s">
        <v>33</v>
      </c>
      <c r="AX772" s="13" t="s">
        <v>79</v>
      </c>
      <c r="AY772" s="165" t="s">
        <v>252</v>
      </c>
    </row>
    <row r="773" spans="1:65" s="14" customFormat="1">
      <c r="B773" s="171"/>
      <c r="D773" s="164" t="s">
        <v>282</v>
      </c>
      <c r="E773" s="172" t="s">
        <v>1</v>
      </c>
      <c r="F773" s="173" t="s">
        <v>928</v>
      </c>
      <c r="H773" s="174">
        <v>4.8</v>
      </c>
      <c r="I773" s="175"/>
      <c r="L773" s="171"/>
      <c r="M773" s="176"/>
      <c r="N773" s="177"/>
      <c r="O773" s="177"/>
      <c r="P773" s="177"/>
      <c r="Q773" s="177"/>
      <c r="R773" s="177"/>
      <c r="S773" s="177"/>
      <c r="T773" s="178"/>
      <c r="AT773" s="172" t="s">
        <v>282</v>
      </c>
      <c r="AU773" s="172" t="s">
        <v>88</v>
      </c>
      <c r="AV773" s="14" t="s">
        <v>88</v>
      </c>
      <c r="AW773" s="14" t="s">
        <v>33</v>
      </c>
      <c r="AX773" s="14" t="s">
        <v>79</v>
      </c>
      <c r="AY773" s="172" t="s">
        <v>252</v>
      </c>
    </row>
    <row r="774" spans="1:65" s="14" customFormat="1">
      <c r="B774" s="171"/>
      <c r="D774" s="164" t="s">
        <v>282</v>
      </c>
      <c r="E774" s="172" t="s">
        <v>1</v>
      </c>
      <c r="F774" s="173" t="s">
        <v>929</v>
      </c>
      <c r="H774" s="174">
        <v>3.2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282</v>
      </c>
      <c r="AU774" s="172" t="s">
        <v>88</v>
      </c>
      <c r="AV774" s="14" t="s">
        <v>88</v>
      </c>
      <c r="AW774" s="14" t="s">
        <v>33</v>
      </c>
      <c r="AX774" s="14" t="s">
        <v>79</v>
      </c>
      <c r="AY774" s="172" t="s">
        <v>252</v>
      </c>
    </row>
    <row r="775" spans="1:65" s="14" customFormat="1">
      <c r="B775" s="171"/>
      <c r="D775" s="164" t="s">
        <v>282</v>
      </c>
      <c r="E775" s="172" t="s">
        <v>1</v>
      </c>
      <c r="F775" s="173" t="s">
        <v>930</v>
      </c>
      <c r="H775" s="174">
        <v>3.2</v>
      </c>
      <c r="I775" s="175"/>
      <c r="L775" s="171"/>
      <c r="M775" s="176"/>
      <c r="N775" s="177"/>
      <c r="O775" s="177"/>
      <c r="P775" s="177"/>
      <c r="Q775" s="177"/>
      <c r="R775" s="177"/>
      <c r="S775" s="177"/>
      <c r="T775" s="178"/>
      <c r="AT775" s="172" t="s">
        <v>282</v>
      </c>
      <c r="AU775" s="172" t="s">
        <v>88</v>
      </c>
      <c r="AV775" s="14" t="s">
        <v>88</v>
      </c>
      <c r="AW775" s="14" t="s">
        <v>33</v>
      </c>
      <c r="AX775" s="14" t="s">
        <v>79</v>
      </c>
      <c r="AY775" s="172" t="s">
        <v>252</v>
      </c>
    </row>
    <row r="776" spans="1:65" s="13" customFormat="1">
      <c r="B776" s="163"/>
      <c r="D776" s="164" t="s">
        <v>282</v>
      </c>
      <c r="E776" s="165" t="s">
        <v>1</v>
      </c>
      <c r="F776" s="166" t="s">
        <v>891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282</v>
      </c>
      <c r="AU776" s="165" t="s">
        <v>88</v>
      </c>
      <c r="AV776" s="13" t="s">
        <v>86</v>
      </c>
      <c r="AW776" s="13" t="s">
        <v>33</v>
      </c>
      <c r="AX776" s="13" t="s">
        <v>79</v>
      </c>
      <c r="AY776" s="165" t="s">
        <v>252</v>
      </c>
    </row>
    <row r="777" spans="1:65" s="14" customFormat="1">
      <c r="B777" s="171"/>
      <c r="D777" s="164" t="s">
        <v>282</v>
      </c>
      <c r="E777" s="172" t="s">
        <v>1</v>
      </c>
      <c r="F777" s="173" t="s">
        <v>931</v>
      </c>
      <c r="H777" s="174">
        <v>2.6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282</v>
      </c>
      <c r="AU777" s="172" t="s">
        <v>88</v>
      </c>
      <c r="AV777" s="14" t="s">
        <v>88</v>
      </c>
      <c r="AW777" s="14" t="s">
        <v>33</v>
      </c>
      <c r="AX777" s="14" t="s">
        <v>79</v>
      </c>
      <c r="AY777" s="172" t="s">
        <v>252</v>
      </c>
    </row>
    <row r="778" spans="1:65" s="14" customFormat="1">
      <c r="B778" s="171"/>
      <c r="D778" s="164" t="s">
        <v>282</v>
      </c>
      <c r="E778" s="172" t="s">
        <v>1</v>
      </c>
      <c r="F778" s="173" t="s">
        <v>932</v>
      </c>
      <c r="H778" s="174">
        <v>3.9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282</v>
      </c>
      <c r="AU778" s="172" t="s">
        <v>88</v>
      </c>
      <c r="AV778" s="14" t="s">
        <v>88</v>
      </c>
      <c r="AW778" s="14" t="s">
        <v>33</v>
      </c>
      <c r="AX778" s="14" t="s">
        <v>79</v>
      </c>
      <c r="AY778" s="172" t="s">
        <v>252</v>
      </c>
    </row>
    <row r="779" spans="1:65" s="14" customFormat="1">
      <c r="B779" s="171"/>
      <c r="D779" s="164" t="s">
        <v>282</v>
      </c>
      <c r="E779" s="172" t="s">
        <v>1</v>
      </c>
      <c r="F779" s="173" t="s">
        <v>933</v>
      </c>
      <c r="H779" s="174">
        <v>2.6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2" t="s">
        <v>282</v>
      </c>
      <c r="AU779" s="172" t="s">
        <v>88</v>
      </c>
      <c r="AV779" s="14" t="s">
        <v>88</v>
      </c>
      <c r="AW779" s="14" t="s">
        <v>33</v>
      </c>
      <c r="AX779" s="14" t="s">
        <v>79</v>
      </c>
      <c r="AY779" s="172" t="s">
        <v>252</v>
      </c>
    </row>
    <row r="780" spans="1:65" s="15" customFormat="1">
      <c r="B780" s="179"/>
      <c r="D780" s="164" t="s">
        <v>282</v>
      </c>
      <c r="E780" s="180" t="s">
        <v>1</v>
      </c>
      <c r="F780" s="181" t="s">
        <v>286</v>
      </c>
      <c r="H780" s="182">
        <v>20.3</v>
      </c>
      <c r="I780" s="183"/>
      <c r="L780" s="179"/>
      <c r="M780" s="184"/>
      <c r="N780" s="185"/>
      <c r="O780" s="185"/>
      <c r="P780" s="185"/>
      <c r="Q780" s="185"/>
      <c r="R780" s="185"/>
      <c r="S780" s="185"/>
      <c r="T780" s="186"/>
      <c r="AT780" s="180" t="s">
        <v>282</v>
      </c>
      <c r="AU780" s="180" t="s">
        <v>88</v>
      </c>
      <c r="AV780" s="15" t="s">
        <v>258</v>
      </c>
      <c r="AW780" s="15" t="s">
        <v>33</v>
      </c>
      <c r="AX780" s="15" t="s">
        <v>86</v>
      </c>
      <c r="AY780" s="180" t="s">
        <v>252</v>
      </c>
    </row>
    <row r="781" spans="1:65" s="2" customFormat="1" ht="24.2" customHeight="1">
      <c r="A781" s="31"/>
      <c r="B781" s="148"/>
      <c r="C781" s="149" t="s">
        <v>934</v>
      </c>
      <c r="D781" s="149" t="s">
        <v>254</v>
      </c>
      <c r="E781" s="150" t="s">
        <v>935</v>
      </c>
      <c r="F781" s="151" t="s">
        <v>936</v>
      </c>
      <c r="G781" s="152" t="s">
        <v>265</v>
      </c>
      <c r="H781" s="153">
        <v>51</v>
      </c>
      <c r="I781" s="154"/>
      <c r="J781" s="155">
        <f>ROUND(I781*H781,2)</f>
        <v>0</v>
      </c>
      <c r="K781" s="156"/>
      <c r="L781" s="32"/>
      <c r="M781" s="157" t="s">
        <v>1</v>
      </c>
      <c r="N781" s="158" t="s">
        <v>44</v>
      </c>
      <c r="O781" s="57"/>
      <c r="P781" s="159">
        <f>O781*H781</f>
        <v>0</v>
      </c>
      <c r="Q781" s="159">
        <v>0</v>
      </c>
      <c r="R781" s="159">
        <f>Q781*H781</f>
        <v>0</v>
      </c>
      <c r="S781" s="159">
        <v>0</v>
      </c>
      <c r="T781" s="160">
        <f>S781*H781</f>
        <v>0</v>
      </c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R781" s="161" t="s">
        <v>258</v>
      </c>
      <c r="AT781" s="161" t="s">
        <v>254</v>
      </c>
      <c r="AU781" s="161" t="s">
        <v>88</v>
      </c>
      <c r="AY781" s="17" t="s">
        <v>252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7" t="s">
        <v>86</v>
      </c>
      <c r="BK781" s="162">
        <f>ROUND(I781*H781,2)</f>
        <v>0</v>
      </c>
      <c r="BL781" s="17" t="s">
        <v>258</v>
      </c>
      <c r="BM781" s="161" t="s">
        <v>937</v>
      </c>
    </row>
    <row r="782" spans="1:65" s="13" customFormat="1">
      <c r="B782" s="163"/>
      <c r="D782" s="164" t="s">
        <v>282</v>
      </c>
      <c r="E782" s="165" t="s">
        <v>1</v>
      </c>
      <c r="F782" s="166" t="s">
        <v>886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282</v>
      </c>
      <c r="AU782" s="165" t="s">
        <v>88</v>
      </c>
      <c r="AV782" s="13" t="s">
        <v>86</v>
      </c>
      <c r="AW782" s="13" t="s">
        <v>33</v>
      </c>
      <c r="AX782" s="13" t="s">
        <v>79</v>
      </c>
      <c r="AY782" s="165" t="s">
        <v>252</v>
      </c>
    </row>
    <row r="783" spans="1:65" s="14" customFormat="1" ht="22.5">
      <c r="B783" s="171"/>
      <c r="D783" s="164" t="s">
        <v>282</v>
      </c>
      <c r="E783" s="172" t="s">
        <v>1</v>
      </c>
      <c r="F783" s="173" t="s">
        <v>938</v>
      </c>
      <c r="H783" s="174">
        <v>14.3</v>
      </c>
      <c r="I783" s="175"/>
      <c r="L783" s="171"/>
      <c r="M783" s="176"/>
      <c r="N783" s="177"/>
      <c r="O783" s="177"/>
      <c r="P783" s="177"/>
      <c r="Q783" s="177"/>
      <c r="R783" s="177"/>
      <c r="S783" s="177"/>
      <c r="T783" s="178"/>
      <c r="AT783" s="172" t="s">
        <v>282</v>
      </c>
      <c r="AU783" s="172" t="s">
        <v>88</v>
      </c>
      <c r="AV783" s="14" t="s">
        <v>88</v>
      </c>
      <c r="AW783" s="14" t="s">
        <v>33</v>
      </c>
      <c r="AX783" s="14" t="s">
        <v>79</v>
      </c>
      <c r="AY783" s="172" t="s">
        <v>252</v>
      </c>
    </row>
    <row r="784" spans="1:65" s="14" customFormat="1" ht="22.5">
      <c r="B784" s="171"/>
      <c r="D784" s="164" t="s">
        <v>282</v>
      </c>
      <c r="E784" s="172" t="s">
        <v>1</v>
      </c>
      <c r="F784" s="173" t="s">
        <v>939</v>
      </c>
      <c r="H784" s="174">
        <v>19.600000000000001</v>
      </c>
      <c r="I784" s="175"/>
      <c r="L784" s="171"/>
      <c r="M784" s="176"/>
      <c r="N784" s="177"/>
      <c r="O784" s="177"/>
      <c r="P784" s="177"/>
      <c r="Q784" s="177"/>
      <c r="R784" s="177"/>
      <c r="S784" s="177"/>
      <c r="T784" s="178"/>
      <c r="AT784" s="172" t="s">
        <v>282</v>
      </c>
      <c r="AU784" s="172" t="s">
        <v>88</v>
      </c>
      <c r="AV784" s="14" t="s">
        <v>88</v>
      </c>
      <c r="AW784" s="14" t="s">
        <v>33</v>
      </c>
      <c r="AX784" s="14" t="s">
        <v>79</v>
      </c>
      <c r="AY784" s="172" t="s">
        <v>252</v>
      </c>
    </row>
    <row r="785" spans="1:65" s="14" customFormat="1" ht="22.5">
      <c r="B785" s="171"/>
      <c r="D785" s="164" t="s">
        <v>282</v>
      </c>
      <c r="E785" s="172" t="s">
        <v>1</v>
      </c>
      <c r="F785" s="173" t="s">
        <v>940</v>
      </c>
      <c r="H785" s="174">
        <v>17.100000000000001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282</v>
      </c>
      <c r="AU785" s="172" t="s">
        <v>88</v>
      </c>
      <c r="AV785" s="14" t="s">
        <v>88</v>
      </c>
      <c r="AW785" s="14" t="s">
        <v>33</v>
      </c>
      <c r="AX785" s="14" t="s">
        <v>79</v>
      </c>
      <c r="AY785" s="172" t="s">
        <v>252</v>
      </c>
    </row>
    <row r="786" spans="1:65" s="15" customFormat="1">
      <c r="B786" s="179"/>
      <c r="D786" s="164" t="s">
        <v>282</v>
      </c>
      <c r="E786" s="180" t="s">
        <v>1</v>
      </c>
      <c r="F786" s="181" t="s">
        <v>286</v>
      </c>
      <c r="H786" s="182">
        <v>51.000000000000007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282</v>
      </c>
      <c r="AU786" s="180" t="s">
        <v>88</v>
      </c>
      <c r="AV786" s="15" t="s">
        <v>258</v>
      </c>
      <c r="AW786" s="15" t="s">
        <v>33</v>
      </c>
      <c r="AX786" s="15" t="s">
        <v>86</v>
      </c>
      <c r="AY786" s="180" t="s">
        <v>252</v>
      </c>
    </row>
    <row r="787" spans="1:65" s="2" customFormat="1" ht="24.2" customHeight="1">
      <c r="A787" s="31"/>
      <c r="B787" s="148"/>
      <c r="C787" s="149" t="s">
        <v>509</v>
      </c>
      <c r="D787" s="149" t="s">
        <v>254</v>
      </c>
      <c r="E787" s="150" t="s">
        <v>941</v>
      </c>
      <c r="F787" s="151" t="s">
        <v>942</v>
      </c>
      <c r="G787" s="152" t="s">
        <v>265</v>
      </c>
      <c r="H787" s="153">
        <v>275.64999999999998</v>
      </c>
      <c r="I787" s="154"/>
      <c r="J787" s="155">
        <f>ROUND(I787*H787,2)</f>
        <v>0</v>
      </c>
      <c r="K787" s="156"/>
      <c r="L787" s="32"/>
      <c r="M787" s="157" t="s">
        <v>1</v>
      </c>
      <c r="N787" s="158" t="s">
        <v>44</v>
      </c>
      <c r="O787" s="57"/>
      <c r="P787" s="159">
        <f>O787*H787</f>
        <v>0</v>
      </c>
      <c r="Q787" s="159">
        <v>0</v>
      </c>
      <c r="R787" s="159">
        <f>Q787*H787</f>
        <v>0</v>
      </c>
      <c r="S787" s="159">
        <v>0</v>
      </c>
      <c r="T787" s="160">
        <f>S787*H787</f>
        <v>0</v>
      </c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R787" s="161" t="s">
        <v>258</v>
      </c>
      <c r="AT787" s="161" t="s">
        <v>254</v>
      </c>
      <c r="AU787" s="161" t="s">
        <v>88</v>
      </c>
      <c r="AY787" s="17" t="s">
        <v>252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7" t="s">
        <v>86</v>
      </c>
      <c r="BK787" s="162">
        <f>ROUND(I787*H787,2)</f>
        <v>0</v>
      </c>
      <c r="BL787" s="17" t="s">
        <v>258</v>
      </c>
      <c r="BM787" s="161" t="s">
        <v>943</v>
      </c>
    </row>
    <row r="788" spans="1:65" s="13" customFormat="1">
      <c r="B788" s="163"/>
      <c r="D788" s="164" t="s">
        <v>282</v>
      </c>
      <c r="E788" s="165" t="s">
        <v>1</v>
      </c>
      <c r="F788" s="166" t="s">
        <v>886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282</v>
      </c>
      <c r="AU788" s="165" t="s">
        <v>88</v>
      </c>
      <c r="AV788" s="13" t="s">
        <v>86</v>
      </c>
      <c r="AW788" s="13" t="s">
        <v>33</v>
      </c>
      <c r="AX788" s="13" t="s">
        <v>79</v>
      </c>
      <c r="AY788" s="165" t="s">
        <v>252</v>
      </c>
    </row>
    <row r="789" spans="1:65" s="13" customFormat="1">
      <c r="B789" s="163"/>
      <c r="D789" s="164" t="s">
        <v>282</v>
      </c>
      <c r="E789" s="165" t="s">
        <v>1</v>
      </c>
      <c r="F789" s="166" t="s">
        <v>944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282</v>
      </c>
      <c r="AU789" s="165" t="s">
        <v>88</v>
      </c>
      <c r="AV789" s="13" t="s">
        <v>86</v>
      </c>
      <c r="AW789" s="13" t="s">
        <v>33</v>
      </c>
      <c r="AX789" s="13" t="s">
        <v>79</v>
      </c>
      <c r="AY789" s="165" t="s">
        <v>252</v>
      </c>
    </row>
    <row r="790" spans="1:65" s="14" customFormat="1">
      <c r="B790" s="171"/>
      <c r="D790" s="164" t="s">
        <v>282</v>
      </c>
      <c r="E790" s="172" t="s">
        <v>1</v>
      </c>
      <c r="F790" s="173" t="s">
        <v>945</v>
      </c>
      <c r="H790" s="174">
        <v>39.4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282</v>
      </c>
      <c r="AU790" s="172" t="s">
        <v>88</v>
      </c>
      <c r="AV790" s="14" t="s">
        <v>88</v>
      </c>
      <c r="AW790" s="14" t="s">
        <v>33</v>
      </c>
      <c r="AX790" s="14" t="s">
        <v>79</v>
      </c>
      <c r="AY790" s="172" t="s">
        <v>252</v>
      </c>
    </row>
    <row r="791" spans="1:65" s="14" customFormat="1" ht="22.5">
      <c r="B791" s="171"/>
      <c r="D791" s="164" t="s">
        <v>282</v>
      </c>
      <c r="E791" s="172" t="s">
        <v>1</v>
      </c>
      <c r="F791" s="173" t="s">
        <v>946</v>
      </c>
      <c r="H791" s="174">
        <v>8.4</v>
      </c>
      <c r="I791" s="175"/>
      <c r="L791" s="171"/>
      <c r="M791" s="176"/>
      <c r="N791" s="177"/>
      <c r="O791" s="177"/>
      <c r="P791" s="177"/>
      <c r="Q791" s="177"/>
      <c r="R791" s="177"/>
      <c r="S791" s="177"/>
      <c r="T791" s="178"/>
      <c r="AT791" s="172" t="s">
        <v>282</v>
      </c>
      <c r="AU791" s="172" t="s">
        <v>88</v>
      </c>
      <c r="AV791" s="14" t="s">
        <v>88</v>
      </c>
      <c r="AW791" s="14" t="s">
        <v>33</v>
      </c>
      <c r="AX791" s="14" t="s">
        <v>79</v>
      </c>
      <c r="AY791" s="172" t="s">
        <v>252</v>
      </c>
    </row>
    <row r="792" spans="1:65" s="14" customFormat="1" ht="22.5">
      <c r="B792" s="171"/>
      <c r="D792" s="164" t="s">
        <v>282</v>
      </c>
      <c r="E792" s="172" t="s">
        <v>1</v>
      </c>
      <c r="F792" s="173" t="s">
        <v>947</v>
      </c>
      <c r="H792" s="174">
        <v>0.65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282</v>
      </c>
      <c r="AU792" s="172" t="s">
        <v>88</v>
      </c>
      <c r="AV792" s="14" t="s">
        <v>88</v>
      </c>
      <c r="AW792" s="14" t="s">
        <v>33</v>
      </c>
      <c r="AX792" s="14" t="s">
        <v>79</v>
      </c>
      <c r="AY792" s="172" t="s">
        <v>252</v>
      </c>
    </row>
    <row r="793" spans="1:65" s="14" customFormat="1" ht="22.5">
      <c r="B793" s="171"/>
      <c r="D793" s="164" t="s">
        <v>282</v>
      </c>
      <c r="E793" s="172" t="s">
        <v>1</v>
      </c>
      <c r="F793" s="173" t="s">
        <v>948</v>
      </c>
      <c r="H793" s="174">
        <v>8.4</v>
      </c>
      <c r="I793" s="175"/>
      <c r="L793" s="171"/>
      <c r="M793" s="176"/>
      <c r="N793" s="177"/>
      <c r="O793" s="177"/>
      <c r="P793" s="177"/>
      <c r="Q793" s="177"/>
      <c r="R793" s="177"/>
      <c r="S793" s="177"/>
      <c r="T793" s="178"/>
      <c r="AT793" s="172" t="s">
        <v>282</v>
      </c>
      <c r="AU793" s="172" t="s">
        <v>88</v>
      </c>
      <c r="AV793" s="14" t="s">
        <v>88</v>
      </c>
      <c r="AW793" s="14" t="s">
        <v>33</v>
      </c>
      <c r="AX793" s="14" t="s">
        <v>79</v>
      </c>
      <c r="AY793" s="172" t="s">
        <v>252</v>
      </c>
    </row>
    <row r="794" spans="1:65" s="13" customFormat="1">
      <c r="B794" s="163"/>
      <c r="D794" s="164" t="s">
        <v>282</v>
      </c>
      <c r="E794" s="165" t="s">
        <v>1</v>
      </c>
      <c r="F794" s="166" t="s">
        <v>891</v>
      </c>
      <c r="H794" s="165" t="s">
        <v>1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282</v>
      </c>
      <c r="AU794" s="165" t="s">
        <v>88</v>
      </c>
      <c r="AV794" s="13" t="s">
        <v>86</v>
      </c>
      <c r="AW794" s="13" t="s">
        <v>33</v>
      </c>
      <c r="AX794" s="13" t="s">
        <v>79</v>
      </c>
      <c r="AY794" s="165" t="s">
        <v>252</v>
      </c>
    </row>
    <row r="795" spans="1:65" s="14" customFormat="1" ht="22.5">
      <c r="B795" s="171"/>
      <c r="D795" s="164" t="s">
        <v>282</v>
      </c>
      <c r="E795" s="172" t="s">
        <v>1</v>
      </c>
      <c r="F795" s="173" t="s">
        <v>949</v>
      </c>
      <c r="H795" s="174">
        <v>20.6</v>
      </c>
      <c r="I795" s="175"/>
      <c r="L795" s="171"/>
      <c r="M795" s="176"/>
      <c r="N795" s="177"/>
      <c r="O795" s="177"/>
      <c r="P795" s="177"/>
      <c r="Q795" s="177"/>
      <c r="R795" s="177"/>
      <c r="S795" s="177"/>
      <c r="T795" s="178"/>
      <c r="AT795" s="172" t="s">
        <v>282</v>
      </c>
      <c r="AU795" s="172" t="s">
        <v>88</v>
      </c>
      <c r="AV795" s="14" t="s">
        <v>88</v>
      </c>
      <c r="AW795" s="14" t="s">
        <v>33</v>
      </c>
      <c r="AX795" s="14" t="s">
        <v>79</v>
      </c>
      <c r="AY795" s="172" t="s">
        <v>252</v>
      </c>
    </row>
    <row r="796" spans="1:65" s="14" customFormat="1" ht="22.5">
      <c r="B796" s="171"/>
      <c r="D796" s="164" t="s">
        <v>282</v>
      </c>
      <c r="E796" s="172" t="s">
        <v>1</v>
      </c>
      <c r="F796" s="173" t="s">
        <v>950</v>
      </c>
      <c r="H796" s="174">
        <v>2.1</v>
      </c>
      <c r="I796" s="175"/>
      <c r="L796" s="171"/>
      <c r="M796" s="176"/>
      <c r="N796" s="177"/>
      <c r="O796" s="177"/>
      <c r="P796" s="177"/>
      <c r="Q796" s="177"/>
      <c r="R796" s="177"/>
      <c r="S796" s="177"/>
      <c r="T796" s="178"/>
      <c r="AT796" s="172" t="s">
        <v>282</v>
      </c>
      <c r="AU796" s="172" t="s">
        <v>88</v>
      </c>
      <c r="AV796" s="14" t="s">
        <v>88</v>
      </c>
      <c r="AW796" s="14" t="s">
        <v>33</v>
      </c>
      <c r="AX796" s="14" t="s">
        <v>79</v>
      </c>
      <c r="AY796" s="172" t="s">
        <v>252</v>
      </c>
    </row>
    <row r="797" spans="1:65" s="14" customFormat="1" ht="22.5">
      <c r="B797" s="171"/>
      <c r="D797" s="164" t="s">
        <v>282</v>
      </c>
      <c r="E797" s="172" t="s">
        <v>1</v>
      </c>
      <c r="F797" s="173" t="s">
        <v>951</v>
      </c>
      <c r="H797" s="174">
        <v>29.2</v>
      </c>
      <c r="I797" s="175"/>
      <c r="L797" s="171"/>
      <c r="M797" s="176"/>
      <c r="N797" s="177"/>
      <c r="O797" s="177"/>
      <c r="P797" s="177"/>
      <c r="Q797" s="177"/>
      <c r="R797" s="177"/>
      <c r="S797" s="177"/>
      <c r="T797" s="178"/>
      <c r="AT797" s="172" t="s">
        <v>282</v>
      </c>
      <c r="AU797" s="172" t="s">
        <v>88</v>
      </c>
      <c r="AV797" s="14" t="s">
        <v>88</v>
      </c>
      <c r="AW797" s="14" t="s">
        <v>33</v>
      </c>
      <c r="AX797" s="14" t="s">
        <v>79</v>
      </c>
      <c r="AY797" s="172" t="s">
        <v>252</v>
      </c>
    </row>
    <row r="798" spans="1:65" s="14" customFormat="1" ht="22.5">
      <c r="B798" s="171"/>
      <c r="D798" s="164" t="s">
        <v>282</v>
      </c>
      <c r="E798" s="172" t="s">
        <v>1</v>
      </c>
      <c r="F798" s="173" t="s">
        <v>952</v>
      </c>
      <c r="H798" s="174">
        <v>40</v>
      </c>
      <c r="I798" s="175"/>
      <c r="L798" s="171"/>
      <c r="M798" s="176"/>
      <c r="N798" s="177"/>
      <c r="O798" s="177"/>
      <c r="P798" s="177"/>
      <c r="Q798" s="177"/>
      <c r="R798" s="177"/>
      <c r="S798" s="177"/>
      <c r="T798" s="178"/>
      <c r="AT798" s="172" t="s">
        <v>282</v>
      </c>
      <c r="AU798" s="172" t="s">
        <v>88</v>
      </c>
      <c r="AV798" s="14" t="s">
        <v>88</v>
      </c>
      <c r="AW798" s="14" t="s">
        <v>33</v>
      </c>
      <c r="AX798" s="14" t="s">
        <v>79</v>
      </c>
      <c r="AY798" s="172" t="s">
        <v>252</v>
      </c>
    </row>
    <row r="799" spans="1:65" s="14" customFormat="1" ht="22.5">
      <c r="B799" s="171"/>
      <c r="D799" s="164" t="s">
        <v>282</v>
      </c>
      <c r="E799" s="172" t="s">
        <v>1</v>
      </c>
      <c r="F799" s="173" t="s">
        <v>953</v>
      </c>
      <c r="H799" s="174">
        <v>17.2</v>
      </c>
      <c r="I799" s="175"/>
      <c r="L799" s="171"/>
      <c r="M799" s="176"/>
      <c r="N799" s="177"/>
      <c r="O799" s="177"/>
      <c r="P799" s="177"/>
      <c r="Q799" s="177"/>
      <c r="R799" s="177"/>
      <c r="S799" s="177"/>
      <c r="T799" s="178"/>
      <c r="AT799" s="172" t="s">
        <v>282</v>
      </c>
      <c r="AU799" s="172" t="s">
        <v>88</v>
      </c>
      <c r="AV799" s="14" t="s">
        <v>88</v>
      </c>
      <c r="AW799" s="14" t="s">
        <v>33</v>
      </c>
      <c r="AX799" s="14" t="s">
        <v>79</v>
      </c>
      <c r="AY799" s="172" t="s">
        <v>252</v>
      </c>
    </row>
    <row r="800" spans="1:65" s="14" customFormat="1" ht="22.5">
      <c r="B800" s="171"/>
      <c r="D800" s="164" t="s">
        <v>282</v>
      </c>
      <c r="E800" s="172" t="s">
        <v>1</v>
      </c>
      <c r="F800" s="173" t="s">
        <v>954</v>
      </c>
      <c r="H800" s="174">
        <v>26.4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282</v>
      </c>
      <c r="AU800" s="172" t="s">
        <v>88</v>
      </c>
      <c r="AV800" s="14" t="s">
        <v>88</v>
      </c>
      <c r="AW800" s="14" t="s">
        <v>33</v>
      </c>
      <c r="AX800" s="14" t="s">
        <v>79</v>
      </c>
      <c r="AY800" s="172" t="s">
        <v>252</v>
      </c>
    </row>
    <row r="801" spans="1:65" s="14" customFormat="1" ht="22.5">
      <c r="B801" s="171"/>
      <c r="D801" s="164" t="s">
        <v>282</v>
      </c>
      <c r="E801" s="172" t="s">
        <v>1</v>
      </c>
      <c r="F801" s="173" t="s">
        <v>955</v>
      </c>
      <c r="H801" s="174">
        <v>8.4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282</v>
      </c>
      <c r="AU801" s="172" t="s">
        <v>88</v>
      </c>
      <c r="AV801" s="14" t="s">
        <v>88</v>
      </c>
      <c r="AW801" s="14" t="s">
        <v>33</v>
      </c>
      <c r="AX801" s="14" t="s">
        <v>79</v>
      </c>
      <c r="AY801" s="172" t="s">
        <v>252</v>
      </c>
    </row>
    <row r="802" spans="1:65" s="14" customFormat="1" ht="22.5">
      <c r="B802" s="171"/>
      <c r="D802" s="164" t="s">
        <v>282</v>
      </c>
      <c r="E802" s="172" t="s">
        <v>1</v>
      </c>
      <c r="F802" s="173" t="s">
        <v>956</v>
      </c>
      <c r="H802" s="174">
        <v>30</v>
      </c>
      <c r="I802" s="175"/>
      <c r="L802" s="171"/>
      <c r="M802" s="176"/>
      <c r="N802" s="177"/>
      <c r="O802" s="177"/>
      <c r="P802" s="177"/>
      <c r="Q802" s="177"/>
      <c r="R802" s="177"/>
      <c r="S802" s="177"/>
      <c r="T802" s="178"/>
      <c r="AT802" s="172" t="s">
        <v>282</v>
      </c>
      <c r="AU802" s="172" t="s">
        <v>88</v>
      </c>
      <c r="AV802" s="14" t="s">
        <v>88</v>
      </c>
      <c r="AW802" s="14" t="s">
        <v>33</v>
      </c>
      <c r="AX802" s="14" t="s">
        <v>79</v>
      </c>
      <c r="AY802" s="172" t="s">
        <v>252</v>
      </c>
    </row>
    <row r="803" spans="1:65" s="14" customFormat="1" ht="22.5">
      <c r="B803" s="171"/>
      <c r="D803" s="164" t="s">
        <v>282</v>
      </c>
      <c r="E803" s="172" t="s">
        <v>1</v>
      </c>
      <c r="F803" s="173" t="s">
        <v>957</v>
      </c>
      <c r="H803" s="174">
        <v>9.6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282</v>
      </c>
      <c r="AU803" s="172" t="s">
        <v>88</v>
      </c>
      <c r="AV803" s="14" t="s">
        <v>88</v>
      </c>
      <c r="AW803" s="14" t="s">
        <v>33</v>
      </c>
      <c r="AX803" s="14" t="s">
        <v>79</v>
      </c>
      <c r="AY803" s="172" t="s">
        <v>252</v>
      </c>
    </row>
    <row r="804" spans="1:65" s="14" customFormat="1" ht="22.5">
      <c r="B804" s="171"/>
      <c r="D804" s="164" t="s">
        <v>282</v>
      </c>
      <c r="E804" s="172" t="s">
        <v>1</v>
      </c>
      <c r="F804" s="173" t="s">
        <v>958</v>
      </c>
      <c r="H804" s="174">
        <v>6.9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282</v>
      </c>
      <c r="AU804" s="172" t="s">
        <v>88</v>
      </c>
      <c r="AV804" s="14" t="s">
        <v>88</v>
      </c>
      <c r="AW804" s="14" t="s">
        <v>33</v>
      </c>
      <c r="AX804" s="14" t="s">
        <v>79</v>
      </c>
      <c r="AY804" s="172" t="s">
        <v>252</v>
      </c>
    </row>
    <row r="805" spans="1:65" s="14" customFormat="1" ht="22.5">
      <c r="B805" s="171"/>
      <c r="D805" s="164" t="s">
        <v>282</v>
      </c>
      <c r="E805" s="172" t="s">
        <v>1</v>
      </c>
      <c r="F805" s="173" t="s">
        <v>959</v>
      </c>
      <c r="H805" s="174">
        <v>18.399999999999999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2" t="s">
        <v>282</v>
      </c>
      <c r="AU805" s="172" t="s">
        <v>88</v>
      </c>
      <c r="AV805" s="14" t="s">
        <v>88</v>
      </c>
      <c r="AW805" s="14" t="s">
        <v>33</v>
      </c>
      <c r="AX805" s="14" t="s">
        <v>79</v>
      </c>
      <c r="AY805" s="172" t="s">
        <v>252</v>
      </c>
    </row>
    <row r="806" spans="1:65" s="14" customFormat="1" ht="22.5">
      <c r="B806" s="171"/>
      <c r="D806" s="164" t="s">
        <v>282</v>
      </c>
      <c r="E806" s="172" t="s">
        <v>1</v>
      </c>
      <c r="F806" s="173" t="s">
        <v>960</v>
      </c>
      <c r="H806" s="174">
        <v>10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282</v>
      </c>
      <c r="AU806" s="172" t="s">
        <v>88</v>
      </c>
      <c r="AV806" s="14" t="s">
        <v>88</v>
      </c>
      <c r="AW806" s="14" t="s">
        <v>33</v>
      </c>
      <c r="AX806" s="14" t="s">
        <v>79</v>
      </c>
      <c r="AY806" s="172" t="s">
        <v>252</v>
      </c>
    </row>
    <row r="807" spans="1:65" s="15" customFormat="1">
      <c r="B807" s="179"/>
      <c r="D807" s="164" t="s">
        <v>282</v>
      </c>
      <c r="E807" s="180" t="s">
        <v>1</v>
      </c>
      <c r="F807" s="181" t="s">
        <v>286</v>
      </c>
      <c r="H807" s="182">
        <v>275.64999999999998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282</v>
      </c>
      <c r="AU807" s="180" t="s">
        <v>88</v>
      </c>
      <c r="AV807" s="15" t="s">
        <v>258</v>
      </c>
      <c r="AW807" s="15" t="s">
        <v>33</v>
      </c>
      <c r="AX807" s="15" t="s">
        <v>86</v>
      </c>
      <c r="AY807" s="180" t="s">
        <v>252</v>
      </c>
    </row>
    <row r="808" spans="1:65" s="2" customFormat="1" ht="24.2" customHeight="1">
      <c r="A808" s="31"/>
      <c r="B808" s="148"/>
      <c r="C808" s="149" t="s">
        <v>961</v>
      </c>
      <c r="D808" s="149" t="s">
        <v>254</v>
      </c>
      <c r="E808" s="150" t="s">
        <v>962</v>
      </c>
      <c r="F808" s="151" t="s">
        <v>963</v>
      </c>
      <c r="G808" s="152" t="s">
        <v>265</v>
      </c>
      <c r="H808" s="153">
        <v>15.6</v>
      </c>
      <c r="I808" s="154"/>
      <c r="J808" s="155">
        <f>ROUND(I808*H808,2)</f>
        <v>0</v>
      </c>
      <c r="K808" s="156"/>
      <c r="L808" s="32"/>
      <c r="M808" s="157" t="s">
        <v>1</v>
      </c>
      <c r="N808" s="158" t="s">
        <v>44</v>
      </c>
      <c r="O808" s="57"/>
      <c r="P808" s="159">
        <f>O808*H808</f>
        <v>0</v>
      </c>
      <c r="Q808" s="159">
        <v>0</v>
      </c>
      <c r="R808" s="159">
        <f>Q808*H808</f>
        <v>0</v>
      </c>
      <c r="S808" s="159">
        <v>0</v>
      </c>
      <c r="T808" s="160">
        <f>S808*H808</f>
        <v>0</v>
      </c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R808" s="161" t="s">
        <v>258</v>
      </c>
      <c r="AT808" s="161" t="s">
        <v>254</v>
      </c>
      <c r="AU808" s="161" t="s">
        <v>88</v>
      </c>
      <c r="AY808" s="17" t="s">
        <v>252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7" t="s">
        <v>86</v>
      </c>
      <c r="BK808" s="162">
        <f>ROUND(I808*H808,2)</f>
        <v>0</v>
      </c>
      <c r="BL808" s="17" t="s">
        <v>258</v>
      </c>
      <c r="BM808" s="161" t="s">
        <v>964</v>
      </c>
    </row>
    <row r="809" spans="1:65" s="14" customFormat="1" ht="22.5">
      <c r="B809" s="171"/>
      <c r="D809" s="164" t="s">
        <v>282</v>
      </c>
      <c r="E809" s="172" t="s">
        <v>1</v>
      </c>
      <c r="F809" s="173" t="s">
        <v>965</v>
      </c>
      <c r="H809" s="174">
        <v>7.8</v>
      </c>
      <c r="I809" s="175"/>
      <c r="L809" s="171"/>
      <c r="M809" s="176"/>
      <c r="N809" s="177"/>
      <c r="O809" s="177"/>
      <c r="P809" s="177"/>
      <c r="Q809" s="177"/>
      <c r="R809" s="177"/>
      <c r="S809" s="177"/>
      <c r="T809" s="178"/>
      <c r="AT809" s="172" t="s">
        <v>282</v>
      </c>
      <c r="AU809" s="172" t="s">
        <v>88</v>
      </c>
      <c r="AV809" s="14" t="s">
        <v>88</v>
      </c>
      <c r="AW809" s="14" t="s">
        <v>33</v>
      </c>
      <c r="AX809" s="14" t="s">
        <v>79</v>
      </c>
      <c r="AY809" s="172" t="s">
        <v>252</v>
      </c>
    </row>
    <row r="810" spans="1:65" s="14" customFormat="1" ht="22.5">
      <c r="B810" s="171"/>
      <c r="D810" s="164" t="s">
        <v>282</v>
      </c>
      <c r="E810" s="172" t="s">
        <v>1</v>
      </c>
      <c r="F810" s="173" t="s">
        <v>966</v>
      </c>
      <c r="H810" s="174">
        <v>7.8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282</v>
      </c>
      <c r="AU810" s="172" t="s">
        <v>88</v>
      </c>
      <c r="AV810" s="14" t="s">
        <v>88</v>
      </c>
      <c r="AW810" s="14" t="s">
        <v>33</v>
      </c>
      <c r="AX810" s="14" t="s">
        <v>79</v>
      </c>
      <c r="AY810" s="172" t="s">
        <v>252</v>
      </c>
    </row>
    <row r="811" spans="1:65" s="15" customFormat="1">
      <c r="B811" s="179"/>
      <c r="D811" s="164" t="s">
        <v>282</v>
      </c>
      <c r="E811" s="180" t="s">
        <v>1</v>
      </c>
      <c r="F811" s="181" t="s">
        <v>286</v>
      </c>
      <c r="H811" s="182">
        <v>15.6</v>
      </c>
      <c r="I811" s="183"/>
      <c r="L811" s="179"/>
      <c r="M811" s="184"/>
      <c r="N811" s="185"/>
      <c r="O811" s="185"/>
      <c r="P811" s="185"/>
      <c r="Q811" s="185"/>
      <c r="R811" s="185"/>
      <c r="S811" s="185"/>
      <c r="T811" s="186"/>
      <c r="AT811" s="180" t="s">
        <v>282</v>
      </c>
      <c r="AU811" s="180" t="s">
        <v>88</v>
      </c>
      <c r="AV811" s="15" t="s">
        <v>258</v>
      </c>
      <c r="AW811" s="15" t="s">
        <v>33</v>
      </c>
      <c r="AX811" s="15" t="s">
        <v>86</v>
      </c>
      <c r="AY811" s="180" t="s">
        <v>252</v>
      </c>
    </row>
    <row r="812" spans="1:65" s="2" customFormat="1" ht="24.2" customHeight="1">
      <c r="A812" s="31"/>
      <c r="B812" s="148"/>
      <c r="C812" s="149" t="s">
        <v>513</v>
      </c>
      <c r="D812" s="149" t="s">
        <v>254</v>
      </c>
      <c r="E812" s="150" t="s">
        <v>967</v>
      </c>
      <c r="F812" s="151" t="s">
        <v>968</v>
      </c>
      <c r="G812" s="152" t="s">
        <v>265</v>
      </c>
      <c r="H812" s="153">
        <v>306.5</v>
      </c>
      <c r="I812" s="154"/>
      <c r="J812" s="155">
        <f>ROUND(I812*H812,2)</f>
        <v>0</v>
      </c>
      <c r="K812" s="156"/>
      <c r="L812" s="32"/>
      <c r="M812" s="157" t="s">
        <v>1</v>
      </c>
      <c r="N812" s="158" t="s">
        <v>44</v>
      </c>
      <c r="O812" s="57"/>
      <c r="P812" s="159">
        <f>O812*H812</f>
        <v>0</v>
      </c>
      <c r="Q812" s="159">
        <v>0</v>
      </c>
      <c r="R812" s="159">
        <f>Q812*H812</f>
        <v>0</v>
      </c>
      <c r="S812" s="159">
        <v>0</v>
      </c>
      <c r="T812" s="160">
        <f>S812*H812</f>
        <v>0</v>
      </c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R812" s="161" t="s">
        <v>258</v>
      </c>
      <c r="AT812" s="161" t="s">
        <v>254</v>
      </c>
      <c r="AU812" s="161" t="s">
        <v>88</v>
      </c>
      <c r="AY812" s="17" t="s">
        <v>252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7" t="s">
        <v>86</v>
      </c>
      <c r="BK812" s="162">
        <f>ROUND(I812*H812,2)</f>
        <v>0</v>
      </c>
      <c r="BL812" s="17" t="s">
        <v>258</v>
      </c>
      <c r="BM812" s="161" t="s">
        <v>969</v>
      </c>
    </row>
    <row r="813" spans="1:65" s="13" customFormat="1">
      <c r="B813" s="163"/>
      <c r="D813" s="164" t="s">
        <v>282</v>
      </c>
      <c r="E813" s="165" t="s">
        <v>1</v>
      </c>
      <c r="F813" s="166" t="s">
        <v>886</v>
      </c>
      <c r="H813" s="165" t="s">
        <v>1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5" t="s">
        <v>282</v>
      </c>
      <c r="AU813" s="165" t="s">
        <v>88</v>
      </c>
      <c r="AV813" s="13" t="s">
        <v>86</v>
      </c>
      <c r="AW813" s="13" t="s">
        <v>33</v>
      </c>
      <c r="AX813" s="13" t="s">
        <v>79</v>
      </c>
      <c r="AY813" s="165" t="s">
        <v>252</v>
      </c>
    </row>
    <row r="814" spans="1:65" s="14" customFormat="1" ht="22.5">
      <c r="B814" s="171"/>
      <c r="D814" s="164" t="s">
        <v>282</v>
      </c>
      <c r="E814" s="172" t="s">
        <v>1</v>
      </c>
      <c r="F814" s="173" t="s">
        <v>970</v>
      </c>
      <c r="H814" s="174">
        <v>4.8</v>
      </c>
      <c r="I814" s="175"/>
      <c r="L814" s="171"/>
      <c r="M814" s="176"/>
      <c r="N814" s="177"/>
      <c r="O814" s="177"/>
      <c r="P814" s="177"/>
      <c r="Q814" s="177"/>
      <c r="R814" s="177"/>
      <c r="S814" s="177"/>
      <c r="T814" s="178"/>
      <c r="AT814" s="172" t="s">
        <v>282</v>
      </c>
      <c r="AU814" s="172" t="s">
        <v>88</v>
      </c>
      <c r="AV814" s="14" t="s">
        <v>88</v>
      </c>
      <c r="AW814" s="14" t="s">
        <v>33</v>
      </c>
      <c r="AX814" s="14" t="s">
        <v>79</v>
      </c>
      <c r="AY814" s="172" t="s">
        <v>252</v>
      </c>
    </row>
    <row r="815" spans="1:65" s="14" customFormat="1" ht="22.5">
      <c r="B815" s="171"/>
      <c r="D815" s="164" t="s">
        <v>282</v>
      </c>
      <c r="E815" s="172" t="s">
        <v>1</v>
      </c>
      <c r="F815" s="173" t="s">
        <v>971</v>
      </c>
      <c r="H815" s="174">
        <v>4.8</v>
      </c>
      <c r="I815" s="175"/>
      <c r="L815" s="171"/>
      <c r="M815" s="176"/>
      <c r="N815" s="177"/>
      <c r="O815" s="177"/>
      <c r="P815" s="177"/>
      <c r="Q815" s="177"/>
      <c r="R815" s="177"/>
      <c r="S815" s="177"/>
      <c r="T815" s="178"/>
      <c r="AT815" s="172" t="s">
        <v>282</v>
      </c>
      <c r="AU815" s="172" t="s">
        <v>88</v>
      </c>
      <c r="AV815" s="14" t="s">
        <v>88</v>
      </c>
      <c r="AW815" s="14" t="s">
        <v>33</v>
      </c>
      <c r="AX815" s="14" t="s">
        <v>79</v>
      </c>
      <c r="AY815" s="172" t="s">
        <v>252</v>
      </c>
    </row>
    <row r="816" spans="1:65" s="14" customFormat="1" ht="22.5">
      <c r="B816" s="171"/>
      <c r="D816" s="164" t="s">
        <v>282</v>
      </c>
      <c r="E816" s="172" t="s">
        <v>1</v>
      </c>
      <c r="F816" s="173" t="s">
        <v>972</v>
      </c>
      <c r="H816" s="174">
        <v>22.4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282</v>
      </c>
      <c r="AU816" s="172" t="s">
        <v>88</v>
      </c>
      <c r="AV816" s="14" t="s">
        <v>88</v>
      </c>
      <c r="AW816" s="14" t="s">
        <v>33</v>
      </c>
      <c r="AX816" s="14" t="s">
        <v>79</v>
      </c>
      <c r="AY816" s="172" t="s">
        <v>252</v>
      </c>
    </row>
    <row r="817" spans="2:51" s="14" customFormat="1" ht="22.5">
      <c r="B817" s="171"/>
      <c r="D817" s="164" t="s">
        <v>282</v>
      </c>
      <c r="E817" s="172" t="s">
        <v>1</v>
      </c>
      <c r="F817" s="173" t="s">
        <v>973</v>
      </c>
      <c r="H817" s="174">
        <v>3.6</v>
      </c>
      <c r="I817" s="175"/>
      <c r="L817" s="171"/>
      <c r="M817" s="176"/>
      <c r="N817" s="177"/>
      <c r="O817" s="177"/>
      <c r="P817" s="177"/>
      <c r="Q817" s="177"/>
      <c r="R817" s="177"/>
      <c r="S817" s="177"/>
      <c r="T817" s="178"/>
      <c r="AT817" s="172" t="s">
        <v>282</v>
      </c>
      <c r="AU817" s="172" t="s">
        <v>88</v>
      </c>
      <c r="AV817" s="14" t="s">
        <v>88</v>
      </c>
      <c r="AW817" s="14" t="s">
        <v>33</v>
      </c>
      <c r="AX817" s="14" t="s">
        <v>79</v>
      </c>
      <c r="AY817" s="172" t="s">
        <v>252</v>
      </c>
    </row>
    <row r="818" spans="2:51" s="14" customFormat="1" ht="22.5">
      <c r="B818" s="171"/>
      <c r="D818" s="164" t="s">
        <v>282</v>
      </c>
      <c r="E818" s="172" t="s">
        <v>1</v>
      </c>
      <c r="F818" s="173" t="s">
        <v>974</v>
      </c>
      <c r="H818" s="174">
        <v>38.4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282</v>
      </c>
      <c r="AU818" s="172" t="s">
        <v>88</v>
      </c>
      <c r="AV818" s="14" t="s">
        <v>88</v>
      </c>
      <c r="AW818" s="14" t="s">
        <v>33</v>
      </c>
      <c r="AX818" s="14" t="s">
        <v>79</v>
      </c>
      <c r="AY818" s="172" t="s">
        <v>252</v>
      </c>
    </row>
    <row r="819" spans="2:51" s="14" customFormat="1" ht="22.5">
      <c r="B819" s="171"/>
      <c r="D819" s="164" t="s">
        <v>282</v>
      </c>
      <c r="E819" s="172" t="s">
        <v>1</v>
      </c>
      <c r="F819" s="173" t="s">
        <v>975</v>
      </c>
      <c r="H819" s="174">
        <v>11.8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282</v>
      </c>
      <c r="AU819" s="172" t="s">
        <v>88</v>
      </c>
      <c r="AV819" s="14" t="s">
        <v>88</v>
      </c>
      <c r="AW819" s="14" t="s">
        <v>33</v>
      </c>
      <c r="AX819" s="14" t="s">
        <v>79</v>
      </c>
      <c r="AY819" s="172" t="s">
        <v>252</v>
      </c>
    </row>
    <row r="820" spans="2:51" s="14" customFormat="1" ht="22.5">
      <c r="B820" s="171"/>
      <c r="D820" s="164" t="s">
        <v>282</v>
      </c>
      <c r="E820" s="172" t="s">
        <v>1</v>
      </c>
      <c r="F820" s="173" t="s">
        <v>976</v>
      </c>
      <c r="H820" s="174">
        <v>24.8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2" t="s">
        <v>282</v>
      </c>
      <c r="AU820" s="172" t="s">
        <v>88</v>
      </c>
      <c r="AV820" s="14" t="s">
        <v>88</v>
      </c>
      <c r="AW820" s="14" t="s">
        <v>33</v>
      </c>
      <c r="AX820" s="14" t="s">
        <v>79</v>
      </c>
      <c r="AY820" s="172" t="s">
        <v>252</v>
      </c>
    </row>
    <row r="821" spans="2:51" s="14" customFormat="1" ht="22.5">
      <c r="B821" s="171"/>
      <c r="D821" s="164" t="s">
        <v>282</v>
      </c>
      <c r="E821" s="172" t="s">
        <v>1</v>
      </c>
      <c r="F821" s="173" t="s">
        <v>977</v>
      </c>
      <c r="H821" s="174">
        <v>4.8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282</v>
      </c>
      <c r="AU821" s="172" t="s">
        <v>88</v>
      </c>
      <c r="AV821" s="14" t="s">
        <v>88</v>
      </c>
      <c r="AW821" s="14" t="s">
        <v>33</v>
      </c>
      <c r="AX821" s="14" t="s">
        <v>79</v>
      </c>
      <c r="AY821" s="172" t="s">
        <v>252</v>
      </c>
    </row>
    <row r="822" spans="2:51" s="13" customFormat="1">
      <c r="B822" s="163"/>
      <c r="D822" s="164" t="s">
        <v>282</v>
      </c>
      <c r="E822" s="165" t="s">
        <v>1</v>
      </c>
      <c r="F822" s="166" t="s">
        <v>891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282</v>
      </c>
      <c r="AU822" s="165" t="s">
        <v>88</v>
      </c>
      <c r="AV822" s="13" t="s">
        <v>86</v>
      </c>
      <c r="AW822" s="13" t="s">
        <v>33</v>
      </c>
      <c r="AX822" s="13" t="s">
        <v>79</v>
      </c>
      <c r="AY822" s="165" t="s">
        <v>252</v>
      </c>
    </row>
    <row r="823" spans="2:51" s="14" customFormat="1" ht="22.5">
      <c r="B823" s="171"/>
      <c r="D823" s="164" t="s">
        <v>282</v>
      </c>
      <c r="E823" s="172" t="s">
        <v>1</v>
      </c>
      <c r="F823" s="173" t="s">
        <v>978</v>
      </c>
      <c r="H823" s="174">
        <v>3.6</v>
      </c>
      <c r="I823" s="175"/>
      <c r="L823" s="171"/>
      <c r="M823" s="176"/>
      <c r="N823" s="177"/>
      <c r="O823" s="177"/>
      <c r="P823" s="177"/>
      <c r="Q823" s="177"/>
      <c r="R823" s="177"/>
      <c r="S823" s="177"/>
      <c r="T823" s="178"/>
      <c r="AT823" s="172" t="s">
        <v>282</v>
      </c>
      <c r="AU823" s="172" t="s">
        <v>88</v>
      </c>
      <c r="AV823" s="14" t="s">
        <v>88</v>
      </c>
      <c r="AW823" s="14" t="s">
        <v>33</v>
      </c>
      <c r="AX823" s="14" t="s">
        <v>79</v>
      </c>
      <c r="AY823" s="172" t="s">
        <v>252</v>
      </c>
    </row>
    <row r="824" spans="2:51" s="14" customFormat="1" ht="22.5">
      <c r="B824" s="171"/>
      <c r="D824" s="164" t="s">
        <v>282</v>
      </c>
      <c r="E824" s="172" t="s">
        <v>1</v>
      </c>
      <c r="F824" s="173" t="s">
        <v>979</v>
      </c>
      <c r="H824" s="174">
        <v>30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282</v>
      </c>
      <c r="AU824" s="172" t="s">
        <v>88</v>
      </c>
      <c r="AV824" s="14" t="s">
        <v>88</v>
      </c>
      <c r="AW824" s="14" t="s">
        <v>33</v>
      </c>
      <c r="AX824" s="14" t="s">
        <v>79</v>
      </c>
      <c r="AY824" s="172" t="s">
        <v>252</v>
      </c>
    </row>
    <row r="825" spans="2:51" s="14" customFormat="1" ht="22.5">
      <c r="B825" s="171"/>
      <c r="D825" s="164" t="s">
        <v>282</v>
      </c>
      <c r="E825" s="172" t="s">
        <v>1</v>
      </c>
      <c r="F825" s="173" t="s">
        <v>980</v>
      </c>
      <c r="H825" s="174">
        <v>24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282</v>
      </c>
      <c r="AU825" s="172" t="s">
        <v>88</v>
      </c>
      <c r="AV825" s="14" t="s">
        <v>88</v>
      </c>
      <c r="AW825" s="14" t="s">
        <v>33</v>
      </c>
      <c r="AX825" s="14" t="s">
        <v>79</v>
      </c>
      <c r="AY825" s="172" t="s">
        <v>252</v>
      </c>
    </row>
    <row r="826" spans="2:51" s="14" customFormat="1" ht="22.5">
      <c r="B826" s="171"/>
      <c r="D826" s="164" t="s">
        <v>282</v>
      </c>
      <c r="E826" s="172" t="s">
        <v>1</v>
      </c>
      <c r="F826" s="173" t="s">
        <v>981</v>
      </c>
      <c r="H826" s="174">
        <v>15.4</v>
      </c>
      <c r="I826" s="175"/>
      <c r="L826" s="171"/>
      <c r="M826" s="176"/>
      <c r="N826" s="177"/>
      <c r="O826" s="177"/>
      <c r="P826" s="177"/>
      <c r="Q826" s="177"/>
      <c r="R826" s="177"/>
      <c r="S826" s="177"/>
      <c r="T826" s="178"/>
      <c r="AT826" s="172" t="s">
        <v>282</v>
      </c>
      <c r="AU826" s="172" t="s">
        <v>88</v>
      </c>
      <c r="AV826" s="14" t="s">
        <v>88</v>
      </c>
      <c r="AW826" s="14" t="s">
        <v>33</v>
      </c>
      <c r="AX826" s="14" t="s">
        <v>79</v>
      </c>
      <c r="AY826" s="172" t="s">
        <v>252</v>
      </c>
    </row>
    <row r="827" spans="2:51" s="14" customFormat="1" ht="22.5">
      <c r="B827" s="171"/>
      <c r="D827" s="164" t="s">
        <v>282</v>
      </c>
      <c r="E827" s="172" t="s">
        <v>1</v>
      </c>
      <c r="F827" s="173" t="s">
        <v>982</v>
      </c>
      <c r="H827" s="174">
        <v>2.8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282</v>
      </c>
      <c r="AU827" s="172" t="s">
        <v>88</v>
      </c>
      <c r="AV827" s="14" t="s">
        <v>88</v>
      </c>
      <c r="AW827" s="14" t="s">
        <v>33</v>
      </c>
      <c r="AX827" s="14" t="s">
        <v>79</v>
      </c>
      <c r="AY827" s="172" t="s">
        <v>252</v>
      </c>
    </row>
    <row r="828" spans="2:51" s="14" customFormat="1" ht="22.5">
      <c r="B828" s="171"/>
      <c r="D828" s="164" t="s">
        <v>282</v>
      </c>
      <c r="E828" s="172" t="s">
        <v>1</v>
      </c>
      <c r="F828" s="173" t="s">
        <v>983</v>
      </c>
      <c r="H828" s="174">
        <v>12.4</v>
      </c>
      <c r="I828" s="175"/>
      <c r="L828" s="171"/>
      <c r="M828" s="176"/>
      <c r="N828" s="177"/>
      <c r="O828" s="177"/>
      <c r="P828" s="177"/>
      <c r="Q828" s="177"/>
      <c r="R828" s="177"/>
      <c r="S828" s="177"/>
      <c r="T828" s="178"/>
      <c r="AT828" s="172" t="s">
        <v>282</v>
      </c>
      <c r="AU828" s="172" t="s">
        <v>88</v>
      </c>
      <c r="AV828" s="14" t="s">
        <v>88</v>
      </c>
      <c r="AW828" s="14" t="s">
        <v>33</v>
      </c>
      <c r="AX828" s="14" t="s">
        <v>79</v>
      </c>
      <c r="AY828" s="172" t="s">
        <v>252</v>
      </c>
    </row>
    <row r="829" spans="2:51" s="14" customFormat="1" ht="22.5">
      <c r="B829" s="171"/>
      <c r="D829" s="164" t="s">
        <v>282</v>
      </c>
      <c r="E829" s="172" t="s">
        <v>1</v>
      </c>
      <c r="F829" s="173" t="s">
        <v>984</v>
      </c>
      <c r="H829" s="174">
        <v>9.5</v>
      </c>
      <c r="I829" s="175"/>
      <c r="L829" s="171"/>
      <c r="M829" s="176"/>
      <c r="N829" s="177"/>
      <c r="O829" s="177"/>
      <c r="P829" s="177"/>
      <c r="Q829" s="177"/>
      <c r="R829" s="177"/>
      <c r="S829" s="177"/>
      <c r="T829" s="178"/>
      <c r="AT829" s="172" t="s">
        <v>282</v>
      </c>
      <c r="AU829" s="172" t="s">
        <v>88</v>
      </c>
      <c r="AV829" s="14" t="s">
        <v>88</v>
      </c>
      <c r="AW829" s="14" t="s">
        <v>33</v>
      </c>
      <c r="AX829" s="14" t="s">
        <v>79</v>
      </c>
      <c r="AY829" s="172" t="s">
        <v>252</v>
      </c>
    </row>
    <row r="830" spans="2:51" s="14" customFormat="1" ht="22.5">
      <c r="B830" s="171"/>
      <c r="D830" s="164" t="s">
        <v>282</v>
      </c>
      <c r="E830" s="172" t="s">
        <v>1</v>
      </c>
      <c r="F830" s="173" t="s">
        <v>985</v>
      </c>
      <c r="H830" s="174">
        <v>20</v>
      </c>
      <c r="I830" s="175"/>
      <c r="L830" s="171"/>
      <c r="M830" s="176"/>
      <c r="N830" s="177"/>
      <c r="O830" s="177"/>
      <c r="P830" s="177"/>
      <c r="Q830" s="177"/>
      <c r="R830" s="177"/>
      <c r="S830" s="177"/>
      <c r="T830" s="178"/>
      <c r="AT830" s="172" t="s">
        <v>282</v>
      </c>
      <c r="AU830" s="172" t="s">
        <v>88</v>
      </c>
      <c r="AV830" s="14" t="s">
        <v>88</v>
      </c>
      <c r="AW830" s="14" t="s">
        <v>33</v>
      </c>
      <c r="AX830" s="14" t="s">
        <v>79</v>
      </c>
      <c r="AY830" s="172" t="s">
        <v>252</v>
      </c>
    </row>
    <row r="831" spans="2:51" s="14" customFormat="1" ht="22.5">
      <c r="B831" s="171"/>
      <c r="D831" s="164" t="s">
        <v>282</v>
      </c>
      <c r="E831" s="172" t="s">
        <v>1</v>
      </c>
      <c r="F831" s="173" t="s">
        <v>986</v>
      </c>
      <c r="H831" s="174">
        <v>7.2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282</v>
      </c>
      <c r="AU831" s="172" t="s">
        <v>88</v>
      </c>
      <c r="AV831" s="14" t="s">
        <v>88</v>
      </c>
      <c r="AW831" s="14" t="s">
        <v>33</v>
      </c>
      <c r="AX831" s="14" t="s">
        <v>79</v>
      </c>
      <c r="AY831" s="172" t="s">
        <v>252</v>
      </c>
    </row>
    <row r="832" spans="2:51" s="14" customFormat="1" ht="22.5">
      <c r="B832" s="171"/>
      <c r="D832" s="164" t="s">
        <v>282</v>
      </c>
      <c r="E832" s="172" t="s">
        <v>1</v>
      </c>
      <c r="F832" s="173" t="s">
        <v>987</v>
      </c>
      <c r="H832" s="174">
        <v>21.2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282</v>
      </c>
      <c r="AU832" s="172" t="s">
        <v>88</v>
      </c>
      <c r="AV832" s="14" t="s">
        <v>88</v>
      </c>
      <c r="AW832" s="14" t="s">
        <v>33</v>
      </c>
      <c r="AX832" s="14" t="s">
        <v>79</v>
      </c>
      <c r="AY832" s="172" t="s">
        <v>252</v>
      </c>
    </row>
    <row r="833" spans="1:65" s="14" customFormat="1" ht="22.5">
      <c r="B833" s="171"/>
      <c r="D833" s="164" t="s">
        <v>282</v>
      </c>
      <c r="E833" s="172" t="s">
        <v>1</v>
      </c>
      <c r="F833" s="173" t="s">
        <v>988</v>
      </c>
      <c r="H833" s="174">
        <v>13.2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282</v>
      </c>
      <c r="AU833" s="172" t="s">
        <v>88</v>
      </c>
      <c r="AV833" s="14" t="s">
        <v>88</v>
      </c>
      <c r="AW833" s="14" t="s">
        <v>33</v>
      </c>
      <c r="AX833" s="14" t="s">
        <v>79</v>
      </c>
      <c r="AY833" s="172" t="s">
        <v>252</v>
      </c>
    </row>
    <row r="834" spans="1:65" s="14" customFormat="1" ht="22.5">
      <c r="B834" s="171"/>
      <c r="D834" s="164" t="s">
        <v>282</v>
      </c>
      <c r="E834" s="172" t="s">
        <v>1</v>
      </c>
      <c r="F834" s="173" t="s">
        <v>989</v>
      </c>
      <c r="H834" s="174">
        <v>19.8</v>
      </c>
      <c r="I834" s="175"/>
      <c r="L834" s="171"/>
      <c r="M834" s="176"/>
      <c r="N834" s="177"/>
      <c r="O834" s="177"/>
      <c r="P834" s="177"/>
      <c r="Q834" s="177"/>
      <c r="R834" s="177"/>
      <c r="S834" s="177"/>
      <c r="T834" s="178"/>
      <c r="AT834" s="172" t="s">
        <v>282</v>
      </c>
      <c r="AU834" s="172" t="s">
        <v>88</v>
      </c>
      <c r="AV834" s="14" t="s">
        <v>88</v>
      </c>
      <c r="AW834" s="14" t="s">
        <v>33</v>
      </c>
      <c r="AX834" s="14" t="s">
        <v>79</v>
      </c>
      <c r="AY834" s="172" t="s">
        <v>252</v>
      </c>
    </row>
    <row r="835" spans="1:65" s="14" customFormat="1" ht="22.5">
      <c r="B835" s="171"/>
      <c r="D835" s="164" t="s">
        <v>282</v>
      </c>
      <c r="E835" s="172" t="s">
        <v>1</v>
      </c>
      <c r="F835" s="173" t="s">
        <v>990</v>
      </c>
      <c r="H835" s="174">
        <v>12</v>
      </c>
      <c r="I835" s="175"/>
      <c r="L835" s="171"/>
      <c r="M835" s="176"/>
      <c r="N835" s="177"/>
      <c r="O835" s="177"/>
      <c r="P835" s="177"/>
      <c r="Q835" s="177"/>
      <c r="R835" s="177"/>
      <c r="S835" s="177"/>
      <c r="T835" s="178"/>
      <c r="AT835" s="172" t="s">
        <v>282</v>
      </c>
      <c r="AU835" s="172" t="s">
        <v>88</v>
      </c>
      <c r="AV835" s="14" t="s">
        <v>88</v>
      </c>
      <c r="AW835" s="14" t="s">
        <v>33</v>
      </c>
      <c r="AX835" s="14" t="s">
        <v>79</v>
      </c>
      <c r="AY835" s="172" t="s">
        <v>252</v>
      </c>
    </row>
    <row r="836" spans="1:65" s="15" customFormat="1">
      <c r="B836" s="179"/>
      <c r="D836" s="164" t="s">
        <v>282</v>
      </c>
      <c r="E836" s="180" t="s">
        <v>1</v>
      </c>
      <c r="F836" s="181" t="s">
        <v>286</v>
      </c>
      <c r="H836" s="182">
        <v>306.5</v>
      </c>
      <c r="I836" s="183"/>
      <c r="L836" s="179"/>
      <c r="M836" s="184"/>
      <c r="N836" s="185"/>
      <c r="O836" s="185"/>
      <c r="P836" s="185"/>
      <c r="Q836" s="185"/>
      <c r="R836" s="185"/>
      <c r="S836" s="185"/>
      <c r="T836" s="186"/>
      <c r="AT836" s="180" t="s">
        <v>282</v>
      </c>
      <c r="AU836" s="180" t="s">
        <v>88</v>
      </c>
      <c r="AV836" s="15" t="s">
        <v>258</v>
      </c>
      <c r="AW836" s="15" t="s">
        <v>33</v>
      </c>
      <c r="AX836" s="15" t="s">
        <v>86</v>
      </c>
      <c r="AY836" s="180" t="s">
        <v>252</v>
      </c>
    </row>
    <row r="837" spans="1:65" s="2" customFormat="1" ht="24.2" customHeight="1">
      <c r="A837" s="31"/>
      <c r="B837" s="148"/>
      <c r="C837" s="149" t="s">
        <v>991</v>
      </c>
      <c r="D837" s="149" t="s">
        <v>254</v>
      </c>
      <c r="E837" s="150" t="s">
        <v>992</v>
      </c>
      <c r="F837" s="151" t="s">
        <v>993</v>
      </c>
      <c r="G837" s="152" t="s">
        <v>265</v>
      </c>
      <c r="H837" s="153">
        <v>14.2</v>
      </c>
      <c r="I837" s="154"/>
      <c r="J837" s="155">
        <f>ROUND(I837*H837,2)</f>
        <v>0</v>
      </c>
      <c r="K837" s="156"/>
      <c r="L837" s="32"/>
      <c r="M837" s="157" t="s">
        <v>1</v>
      </c>
      <c r="N837" s="158" t="s">
        <v>44</v>
      </c>
      <c r="O837" s="57"/>
      <c r="P837" s="159">
        <f>O837*H837</f>
        <v>0</v>
      </c>
      <c r="Q837" s="159">
        <v>0</v>
      </c>
      <c r="R837" s="159">
        <f>Q837*H837</f>
        <v>0</v>
      </c>
      <c r="S837" s="159">
        <v>0</v>
      </c>
      <c r="T837" s="160">
        <f>S837*H837</f>
        <v>0</v>
      </c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R837" s="161" t="s">
        <v>258</v>
      </c>
      <c r="AT837" s="161" t="s">
        <v>254</v>
      </c>
      <c r="AU837" s="161" t="s">
        <v>88</v>
      </c>
      <c r="AY837" s="17" t="s">
        <v>252</v>
      </c>
      <c r="BE837" s="162">
        <f>IF(N837="základní",J837,0)</f>
        <v>0</v>
      </c>
      <c r="BF837" s="162">
        <f>IF(N837="snížená",J837,0)</f>
        <v>0</v>
      </c>
      <c r="BG837" s="162">
        <f>IF(N837="zákl. přenesená",J837,0)</f>
        <v>0</v>
      </c>
      <c r="BH837" s="162">
        <f>IF(N837="sníž. přenesená",J837,0)</f>
        <v>0</v>
      </c>
      <c r="BI837" s="162">
        <f>IF(N837="nulová",J837,0)</f>
        <v>0</v>
      </c>
      <c r="BJ837" s="17" t="s">
        <v>86</v>
      </c>
      <c r="BK837" s="162">
        <f>ROUND(I837*H837,2)</f>
        <v>0</v>
      </c>
      <c r="BL837" s="17" t="s">
        <v>258</v>
      </c>
      <c r="BM837" s="161" t="s">
        <v>994</v>
      </c>
    </row>
    <row r="838" spans="1:65" s="13" customFormat="1">
      <c r="B838" s="163"/>
      <c r="D838" s="164" t="s">
        <v>282</v>
      </c>
      <c r="E838" s="165" t="s">
        <v>1</v>
      </c>
      <c r="F838" s="166" t="s">
        <v>886</v>
      </c>
      <c r="H838" s="165" t="s">
        <v>1</v>
      </c>
      <c r="I838" s="167"/>
      <c r="L838" s="163"/>
      <c r="M838" s="168"/>
      <c r="N838" s="169"/>
      <c r="O838" s="169"/>
      <c r="P838" s="169"/>
      <c r="Q838" s="169"/>
      <c r="R838" s="169"/>
      <c r="S838" s="169"/>
      <c r="T838" s="170"/>
      <c r="AT838" s="165" t="s">
        <v>282</v>
      </c>
      <c r="AU838" s="165" t="s">
        <v>88</v>
      </c>
      <c r="AV838" s="13" t="s">
        <v>86</v>
      </c>
      <c r="AW838" s="13" t="s">
        <v>33</v>
      </c>
      <c r="AX838" s="13" t="s">
        <v>79</v>
      </c>
      <c r="AY838" s="165" t="s">
        <v>252</v>
      </c>
    </row>
    <row r="839" spans="1:65" s="14" customFormat="1" ht="22.5">
      <c r="B839" s="171"/>
      <c r="D839" s="164" t="s">
        <v>282</v>
      </c>
      <c r="E839" s="172" t="s">
        <v>1</v>
      </c>
      <c r="F839" s="173" t="s">
        <v>995</v>
      </c>
      <c r="H839" s="174">
        <v>6.2</v>
      </c>
      <c r="I839" s="175"/>
      <c r="L839" s="171"/>
      <c r="M839" s="176"/>
      <c r="N839" s="177"/>
      <c r="O839" s="177"/>
      <c r="P839" s="177"/>
      <c r="Q839" s="177"/>
      <c r="R839" s="177"/>
      <c r="S839" s="177"/>
      <c r="T839" s="178"/>
      <c r="AT839" s="172" t="s">
        <v>282</v>
      </c>
      <c r="AU839" s="172" t="s">
        <v>88</v>
      </c>
      <c r="AV839" s="14" t="s">
        <v>88</v>
      </c>
      <c r="AW839" s="14" t="s">
        <v>33</v>
      </c>
      <c r="AX839" s="14" t="s">
        <v>79</v>
      </c>
      <c r="AY839" s="172" t="s">
        <v>252</v>
      </c>
    </row>
    <row r="840" spans="1:65" s="13" customFormat="1">
      <c r="B840" s="163"/>
      <c r="D840" s="164" t="s">
        <v>282</v>
      </c>
      <c r="E840" s="165" t="s">
        <v>1</v>
      </c>
      <c r="F840" s="166" t="s">
        <v>891</v>
      </c>
      <c r="H840" s="165" t="s">
        <v>1</v>
      </c>
      <c r="I840" s="167"/>
      <c r="L840" s="163"/>
      <c r="M840" s="168"/>
      <c r="N840" s="169"/>
      <c r="O840" s="169"/>
      <c r="P840" s="169"/>
      <c r="Q840" s="169"/>
      <c r="R840" s="169"/>
      <c r="S840" s="169"/>
      <c r="T840" s="170"/>
      <c r="AT840" s="165" t="s">
        <v>282</v>
      </c>
      <c r="AU840" s="165" t="s">
        <v>88</v>
      </c>
      <c r="AV840" s="13" t="s">
        <v>86</v>
      </c>
      <c r="AW840" s="13" t="s">
        <v>33</v>
      </c>
      <c r="AX840" s="13" t="s">
        <v>79</v>
      </c>
      <c r="AY840" s="165" t="s">
        <v>252</v>
      </c>
    </row>
    <row r="841" spans="1:65" s="14" customFormat="1" ht="22.5">
      <c r="B841" s="171"/>
      <c r="D841" s="164" t="s">
        <v>282</v>
      </c>
      <c r="E841" s="172" t="s">
        <v>1</v>
      </c>
      <c r="F841" s="173" t="s">
        <v>996</v>
      </c>
      <c r="H841" s="174">
        <v>8</v>
      </c>
      <c r="I841" s="175"/>
      <c r="L841" s="171"/>
      <c r="M841" s="176"/>
      <c r="N841" s="177"/>
      <c r="O841" s="177"/>
      <c r="P841" s="177"/>
      <c r="Q841" s="177"/>
      <c r="R841" s="177"/>
      <c r="S841" s="177"/>
      <c r="T841" s="178"/>
      <c r="AT841" s="172" t="s">
        <v>282</v>
      </c>
      <c r="AU841" s="172" t="s">
        <v>88</v>
      </c>
      <c r="AV841" s="14" t="s">
        <v>88</v>
      </c>
      <c r="AW841" s="14" t="s">
        <v>33</v>
      </c>
      <c r="AX841" s="14" t="s">
        <v>79</v>
      </c>
      <c r="AY841" s="172" t="s">
        <v>252</v>
      </c>
    </row>
    <row r="842" spans="1:65" s="15" customFormat="1">
      <c r="B842" s="179"/>
      <c r="D842" s="164" t="s">
        <v>282</v>
      </c>
      <c r="E842" s="180" t="s">
        <v>1</v>
      </c>
      <c r="F842" s="181" t="s">
        <v>286</v>
      </c>
      <c r="H842" s="182">
        <v>14.2</v>
      </c>
      <c r="I842" s="183"/>
      <c r="L842" s="179"/>
      <c r="M842" s="184"/>
      <c r="N842" s="185"/>
      <c r="O842" s="185"/>
      <c r="P842" s="185"/>
      <c r="Q842" s="185"/>
      <c r="R842" s="185"/>
      <c r="S842" s="185"/>
      <c r="T842" s="186"/>
      <c r="AT842" s="180" t="s">
        <v>282</v>
      </c>
      <c r="AU842" s="180" t="s">
        <v>88</v>
      </c>
      <c r="AV842" s="15" t="s">
        <v>258</v>
      </c>
      <c r="AW842" s="15" t="s">
        <v>33</v>
      </c>
      <c r="AX842" s="15" t="s">
        <v>86</v>
      </c>
      <c r="AY842" s="180" t="s">
        <v>252</v>
      </c>
    </row>
    <row r="843" spans="1:65" s="2" customFormat="1" ht="24.2" customHeight="1">
      <c r="A843" s="31"/>
      <c r="B843" s="148"/>
      <c r="C843" s="149" t="s">
        <v>517</v>
      </c>
      <c r="D843" s="149" t="s">
        <v>254</v>
      </c>
      <c r="E843" s="150" t="s">
        <v>997</v>
      </c>
      <c r="F843" s="151" t="s">
        <v>998</v>
      </c>
      <c r="G843" s="152" t="s">
        <v>265</v>
      </c>
      <c r="H843" s="153">
        <v>13.6</v>
      </c>
      <c r="I843" s="154"/>
      <c r="J843" s="155">
        <f>ROUND(I843*H843,2)</f>
        <v>0</v>
      </c>
      <c r="K843" s="156"/>
      <c r="L843" s="32"/>
      <c r="M843" s="157" t="s">
        <v>1</v>
      </c>
      <c r="N843" s="158" t="s">
        <v>44</v>
      </c>
      <c r="O843" s="57"/>
      <c r="P843" s="159">
        <f>O843*H843</f>
        <v>0</v>
      </c>
      <c r="Q843" s="159">
        <v>0</v>
      </c>
      <c r="R843" s="159">
        <f>Q843*H843</f>
        <v>0</v>
      </c>
      <c r="S843" s="159">
        <v>0</v>
      </c>
      <c r="T843" s="160">
        <f>S843*H843</f>
        <v>0</v>
      </c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R843" s="161" t="s">
        <v>258</v>
      </c>
      <c r="AT843" s="161" t="s">
        <v>254</v>
      </c>
      <c r="AU843" s="161" t="s">
        <v>88</v>
      </c>
      <c r="AY843" s="17" t="s">
        <v>252</v>
      </c>
      <c r="BE843" s="162">
        <f>IF(N843="základní",J843,0)</f>
        <v>0</v>
      </c>
      <c r="BF843" s="162">
        <f>IF(N843="snížená",J843,0)</f>
        <v>0</v>
      </c>
      <c r="BG843" s="162">
        <f>IF(N843="zákl. přenesená",J843,0)</f>
        <v>0</v>
      </c>
      <c r="BH843" s="162">
        <f>IF(N843="sníž. přenesená",J843,0)</f>
        <v>0</v>
      </c>
      <c r="BI843" s="162">
        <f>IF(N843="nulová",J843,0)</f>
        <v>0</v>
      </c>
      <c r="BJ843" s="17" t="s">
        <v>86</v>
      </c>
      <c r="BK843" s="162">
        <f>ROUND(I843*H843,2)</f>
        <v>0</v>
      </c>
      <c r="BL843" s="17" t="s">
        <v>258</v>
      </c>
      <c r="BM843" s="161" t="s">
        <v>999</v>
      </c>
    </row>
    <row r="844" spans="1:65" s="14" customFormat="1" ht="22.5">
      <c r="B844" s="171"/>
      <c r="D844" s="164" t="s">
        <v>282</v>
      </c>
      <c r="E844" s="172" t="s">
        <v>1</v>
      </c>
      <c r="F844" s="173" t="s">
        <v>1000</v>
      </c>
      <c r="H844" s="174">
        <v>13.6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282</v>
      </c>
      <c r="AU844" s="172" t="s">
        <v>88</v>
      </c>
      <c r="AV844" s="14" t="s">
        <v>88</v>
      </c>
      <c r="AW844" s="14" t="s">
        <v>33</v>
      </c>
      <c r="AX844" s="14" t="s">
        <v>79</v>
      </c>
      <c r="AY844" s="172" t="s">
        <v>252</v>
      </c>
    </row>
    <row r="845" spans="1:65" s="15" customFormat="1">
      <c r="B845" s="179"/>
      <c r="D845" s="164" t="s">
        <v>282</v>
      </c>
      <c r="E845" s="180" t="s">
        <v>1</v>
      </c>
      <c r="F845" s="181" t="s">
        <v>286</v>
      </c>
      <c r="H845" s="182">
        <v>13.6</v>
      </c>
      <c r="I845" s="183"/>
      <c r="L845" s="179"/>
      <c r="M845" s="184"/>
      <c r="N845" s="185"/>
      <c r="O845" s="185"/>
      <c r="P845" s="185"/>
      <c r="Q845" s="185"/>
      <c r="R845" s="185"/>
      <c r="S845" s="185"/>
      <c r="T845" s="186"/>
      <c r="AT845" s="180" t="s">
        <v>282</v>
      </c>
      <c r="AU845" s="180" t="s">
        <v>88</v>
      </c>
      <c r="AV845" s="15" t="s">
        <v>258</v>
      </c>
      <c r="AW845" s="15" t="s">
        <v>33</v>
      </c>
      <c r="AX845" s="15" t="s">
        <v>86</v>
      </c>
      <c r="AY845" s="180" t="s">
        <v>252</v>
      </c>
    </row>
    <row r="846" spans="1:65" s="2" customFormat="1" ht="33" customHeight="1">
      <c r="A846" s="31"/>
      <c r="B846" s="148"/>
      <c r="C846" s="149" t="s">
        <v>1001</v>
      </c>
      <c r="D846" s="149" t="s">
        <v>254</v>
      </c>
      <c r="E846" s="150" t="s">
        <v>1002</v>
      </c>
      <c r="F846" s="151" t="s">
        <v>1003</v>
      </c>
      <c r="G846" s="152" t="s">
        <v>265</v>
      </c>
      <c r="H846" s="153">
        <v>99.56</v>
      </c>
      <c r="I846" s="154"/>
      <c r="J846" s="155">
        <f>ROUND(I846*H846,2)</f>
        <v>0</v>
      </c>
      <c r="K846" s="156"/>
      <c r="L846" s="32"/>
      <c r="M846" s="157" t="s">
        <v>1</v>
      </c>
      <c r="N846" s="158" t="s">
        <v>44</v>
      </c>
      <c r="O846" s="57"/>
      <c r="P846" s="159">
        <f>O846*H846</f>
        <v>0</v>
      </c>
      <c r="Q846" s="159">
        <v>0</v>
      </c>
      <c r="R846" s="159">
        <f>Q846*H846</f>
        <v>0</v>
      </c>
      <c r="S846" s="159">
        <v>0</v>
      </c>
      <c r="T846" s="160">
        <f>S846*H846</f>
        <v>0</v>
      </c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R846" s="161" t="s">
        <v>258</v>
      </c>
      <c r="AT846" s="161" t="s">
        <v>254</v>
      </c>
      <c r="AU846" s="161" t="s">
        <v>88</v>
      </c>
      <c r="AY846" s="17" t="s">
        <v>252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7" t="s">
        <v>86</v>
      </c>
      <c r="BK846" s="162">
        <f>ROUND(I846*H846,2)</f>
        <v>0</v>
      </c>
      <c r="BL846" s="17" t="s">
        <v>258</v>
      </c>
      <c r="BM846" s="161" t="s">
        <v>1004</v>
      </c>
    </row>
    <row r="847" spans="1:65" s="14" customFormat="1" ht="22.5">
      <c r="B847" s="171"/>
      <c r="D847" s="164" t="s">
        <v>282</v>
      </c>
      <c r="E847" s="172" t="s">
        <v>1</v>
      </c>
      <c r="F847" s="173" t="s">
        <v>1005</v>
      </c>
      <c r="H847" s="174">
        <v>40.56</v>
      </c>
      <c r="I847" s="175"/>
      <c r="L847" s="171"/>
      <c r="M847" s="176"/>
      <c r="N847" s="177"/>
      <c r="O847" s="177"/>
      <c r="P847" s="177"/>
      <c r="Q847" s="177"/>
      <c r="R847" s="177"/>
      <c r="S847" s="177"/>
      <c r="T847" s="178"/>
      <c r="AT847" s="172" t="s">
        <v>282</v>
      </c>
      <c r="AU847" s="172" t="s">
        <v>88</v>
      </c>
      <c r="AV847" s="14" t="s">
        <v>88</v>
      </c>
      <c r="AW847" s="14" t="s">
        <v>33</v>
      </c>
      <c r="AX847" s="14" t="s">
        <v>79</v>
      </c>
      <c r="AY847" s="172" t="s">
        <v>252</v>
      </c>
    </row>
    <row r="848" spans="1:65" s="14" customFormat="1" ht="22.5">
      <c r="B848" s="171"/>
      <c r="D848" s="164" t="s">
        <v>282</v>
      </c>
      <c r="E848" s="172" t="s">
        <v>1</v>
      </c>
      <c r="F848" s="173" t="s">
        <v>1006</v>
      </c>
      <c r="H848" s="174">
        <v>27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282</v>
      </c>
      <c r="AU848" s="172" t="s">
        <v>88</v>
      </c>
      <c r="AV848" s="14" t="s">
        <v>88</v>
      </c>
      <c r="AW848" s="14" t="s">
        <v>33</v>
      </c>
      <c r="AX848" s="14" t="s">
        <v>79</v>
      </c>
      <c r="AY848" s="172" t="s">
        <v>252</v>
      </c>
    </row>
    <row r="849" spans="1:65" s="14" customFormat="1" ht="22.5">
      <c r="B849" s="171"/>
      <c r="D849" s="164" t="s">
        <v>282</v>
      </c>
      <c r="E849" s="172" t="s">
        <v>1</v>
      </c>
      <c r="F849" s="173" t="s">
        <v>1007</v>
      </c>
      <c r="H849" s="174">
        <v>27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2" t="s">
        <v>282</v>
      </c>
      <c r="AU849" s="172" t="s">
        <v>88</v>
      </c>
      <c r="AV849" s="14" t="s">
        <v>88</v>
      </c>
      <c r="AW849" s="14" t="s">
        <v>33</v>
      </c>
      <c r="AX849" s="14" t="s">
        <v>79</v>
      </c>
      <c r="AY849" s="172" t="s">
        <v>252</v>
      </c>
    </row>
    <row r="850" spans="1:65" s="14" customFormat="1">
      <c r="B850" s="171"/>
      <c r="D850" s="164" t="s">
        <v>282</v>
      </c>
      <c r="E850" s="172" t="s">
        <v>1</v>
      </c>
      <c r="F850" s="173" t="s">
        <v>1008</v>
      </c>
      <c r="H850" s="174">
        <v>5</v>
      </c>
      <c r="I850" s="175"/>
      <c r="L850" s="171"/>
      <c r="M850" s="176"/>
      <c r="N850" s="177"/>
      <c r="O850" s="177"/>
      <c r="P850" s="177"/>
      <c r="Q850" s="177"/>
      <c r="R850" s="177"/>
      <c r="S850" s="177"/>
      <c r="T850" s="178"/>
      <c r="AT850" s="172" t="s">
        <v>282</v>
      </c>
      <c r="AU850" s="172" t="s">
        <v>88</v>
      </c>
      <c r="AV850" s="14" t="s">
        <v>88</v>
      </c>
      <c r="AW850" s="14" t="s">
        <v>33</v>
      </c>
      <c r="AX850" s="14" t="s">
        <v>79</v>
      </c>
      <c r="AY850" s="172" t="s">
        <v>252</v>
      </c>
    </row>
    <row r="851" spans="1:65" s="13" customFormat="1">
      <c r="B851" s="163"/>
      <c r="D851" s="164" t="s">
        <v>282</v>
      </c>
      <c r="E851" s="165" t="s">
        <v>1</v>
      </c>
      <c r="F851" s="166" t="s">
        <v>1009</v>
      </c>
      <c r="H851" s="165" t="s">
        <v>1</v>
      </c>
      <c r="I851" s="167"/>
      <c r="L851" s="163"/>
      <c r="M851" s="168"/>
      <c r="N851" s="169"/>
      <c r="O851" s="169"/>
      <c r="P851" s="169"/>
      <c r="Q851" s="169"/>
      <c r="R851" s="169"/>
      <c r="S851" s="169"/>
      <c r="T851" s="170"/>
      <c r="AT851" s="165" t="s">
        <v>282</v>
      </c>
      <c r="AU851" s="165" t="s">
        <v>88</v>
      </c>
      <c r="AV851" s="13" t="s">
        <v>86</v>
      </c>
      <c r="AW851" s="13" t="s">
        <v>33</v>
      </c>
      <c r="AX851" s="13" t="s">
        <v>79</v>
      </c>
      <c r="AY851" s="165" t="s">
        <v>252</v>
      </c>
    </row>
    <row r="852" spans="1:65" s="15" customFormat="1">
      <c r="B852" s="179"/>
      <c r="D852" s="164" t="s">
        <v>282</v>
      </c>
      <c r="E852" s="180" t="s">
        <v>1</v>
      </c>
      <c r="F852" s="181" t="s">
        <v>286</v>
      </c>
      <c r="H852" s="182">
        <v>99.56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282</v>
      </c>
      <c r="AU852" s="180" t="s">
        <v>88</v>
      </c>
      <c r="AV852" s="15" t="s">
        <v>258</v>
      </c>
      <c r="AW852" s="15" t="s">
        <v>33</v>
      </c>
      <c r="AX852" s="15" t="s">
        <v>86</v>
      </c>
      <c r="AY852" s="180" t="s">
        <v>252</v>
      </c>
    </row>
    <row r="853" spans="1:65" s="2" customFormat="1" ht="33" customHeight="1">
      <c r="A853" s="31"/>
      <c r="B853" s="148"/>
      <c r="C853" s="149" t="s">
        <v>533</v>
      </c>
      <c r="D853" s="149" t="s">
        <v>254</v>
      </c>
      <c r="E853" s="150" t="s">
        <v>1010</v>
      </c>
      <c r="F853" s="151" t="s">
        <v>1011</v>
      </c>
      <c r="G853" s="152" t="s">
        <v>265</v>
      </c>
      <c r="H853" s="153">
        <v>14.9</v>
      </c>
      <c r="I853" s="154"/>
      <c r="J853" s="155">
        <f>ROUND(I853*H853,2)</f>
        <v>0</v>
      </c>
      <c r="K853" s="156"/>
      <c r="L853" s="32"/>
      <c r="M853" s="157" t="s">
        <v>1</v>
      </c>
      <c r="N853" s="158" t="s">
        <v>44</v>
      </c>
      <c r="O853" s="57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R853" s="161" t="s">
        <v>258</v>
      </c>
      <c r="AT853" s="161" t="s">
        <v>254</v>
      </c>
      <c r="AU853" s="161" t="s">
        <v>88</v>
      </c>
      <c r="AY853" s="17" t="s">
        <v>252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7" t="s">
        <v>86</v>
      </c>
      <c r="BK853" s="162">
        <f>ROUND(I853*H853,2)</f>
        <v>0</v>
      </c>
      <c r="BL853" s="17" t="s">
        <v>258</v>
      </c>
      <c r="BM853" s="161" t="s">
        <v>1012</v>
      </c>
    </row>
    <row r="854" spans="1:65" s="14" customFormat="1">
      <c r="B854" s="171"/>
      <c r="D854" s="164" t="s">
        <v>282</v>
      </c>
      <c r="E854" s="172" t="s">
        <v>1</v>
      </c>
      <c r="F854" s="173" t="s">
        <v>1013</v>
      </c>
      <c r="H854" s="174">
        <v>12.6</v>
      </c>
      <c r="I854" s="175"/>
      <c r="L854" s="171"/>
      <c r="M854" s="176"/>
      <c r="N854" s="177"/>
      <c r="O854" s="177"/>
      <c r="P854" s="177"/>
      <c r="Q854" s="177"/>
      <c r="R854" s="177"/>
      <c r="S854" s="177"/>
      <c r="T854" s="178"/>
      <c r="AT854" s="172" t="s">
        <v>282</v>
      </c>
      <c r="AU854" s="172" t="s">
        <v>88</v>
      </c>
      <c r="AV854" s="14" t="s">
        <v>88</v>
      </c>
      <c r="AW854" s="14" t="s">
        <v>33</v>
      </c>
      <c r="AX854" s="14" t="s">
        <v>79</v>
      </c>
      <c r="AY854" s="172" t="s">
        <v>252</v>
      </c>
    </row>
    <row r="855" spans="1:65" s="14" customFormat="1">
      <c r="B855" s="171"/>
      <c r="D855" s="164" t="s">
        <v>282</v>
      </c>
      <c r="E855" s="172" t="s">
        <v>1</v>
      </c>
      <c r="F855" s="173" t="s">
        <v>1014</v>
      </c>
      <c r="H855" s="174">
        <v>2.2999999999999998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282</v>
      </c>
      <c r="AU855" s="172" t="s">
        <v>88</v>
      </c>
      <c r="AV855" s="14" t="s">
        <v>88</v>
      </c>
      <c r="AW855" s="14" t="s">
        <v>33</v>
      </c>
      <c r="AX855" s="14" t="s">
        <v>79</v>
      </c>
      <c r="AY855" s="172" t="s">
        <v>252</v>
      </c>
    </row>
    <row r="856" spans="1:65" s="13" customFormat="1">
      <c r="B856" s="163"/>
      <c r="D856" s="164" t="s">
        <v>282</v>
      </c>
      <c r="E856" s="165" t="s">
        <v>1</v>
      </c>
      <c r="F856" s="166" t="s">
        <v>1009</v>
      </c>
      <c r="H856" s="165" t="s">
        <v>1</v>
      </c>
      <c r="I856" s="167"/>
      <c r="L856" s="163"/>
      <c r="M856" s="168"/>
      <c r="N856" s="169"/>
      <c r="O856" s="169"/>
      <c r="P856" s="169"/>
      <c r="Q856" s="169"/>
      <c r="R856" s="169"/>
      <c r="S856" s="169"/>
      <c r="T856" s="170"/>
      <c r="AT856" s="165" t="s">
        <v>282</v>
      </c>
      <c r="AU856" s="165" t="s">
        <v>88</v>
      </c>
      <c r="AV856" s="13" t="s">
        <v>86</v>
      </c>
      <c r="AW856" s="13" t="s">
        <v>33</v>
      </c>
      <c r="AX856" s="13" t="s">
        <v>79</v>
      </c>
      <c r="AY856" s="165" t="s">
        <v>252</v>
      </c>
    </row>
    <row r="857" spans="1:65" s="15" customFormat="1">
      <c r="B857" s="179"/>
      <c r="D857" s="164" t="s">
        <v>282</v>
      </c>
      <c r="E857" s="180" t="s">
        <v>1</v>
      </c>
      <c r="F857" s="181" t="s">
        <v>286</v>
      </c>
      <c r="H857" s="182">
        <v>14.899999999999999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282</v>
      </c>
      <c r="AU857" s="180" t="s">
        <v>88</v>
      </c>
      <c r="AV857" s="15" t="s">
        <v>258</v>
      </c>
      <c r="AW857" s="15" t="s">
        <v>33</v>
      </c>
      <c r="AX857" s="15" t="s">
        <v>86</v>
      </c>
      <c r="AY857" s="180" t="s">
        <v>252</v>
      </c>
    </row>
    <row r="858" spans="1:65" s="2" customFormat="1" ht="24.2" customHeight="1">
      <c r="A858" s="31"/>
      <c r="B858" s="148"/>
      <c r="C858" s="149" t="s">
        <v>1015</v>
      </c>
      <c r="D858" s="149" t="s">
        <v>254</v>
      </c>
      <c r="E858" s="150" t="s">
        <v>1016</v>
      </c>
      <c r="F858" s="151" t="s">
        <v>1017</v>
      </c>
      <c r="G858" s="152" t="s">
        <v>265</v>
      </c>
      <c r="H858" s="153">
        <v>9.26</v>
      </c>
      <c r="I858" s="154"/>
      <c r="J858" s="155">
        <f>ROUND(I858*H858,2)</f>
        <v>0</v>
      </c>
      <c r="K858" s="156"/>
      <c r="L858" s="32"/>
      <c r="M858" s="157" t="s">
        <v>1</v>
      </c>
      <c r="N858" s="158" t="s">
        <v>44</v>
      </c>
      <c r="O858" s="57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R858" s="161" t="s">
        <v>258</v>
      </c>
      <c r="AT858" s="161" t="s">
        <v>254</v>
      </c>
      <c r="AU858" s="161" t="s">
        <v>88</v>
      </c>
      <c r="AY858" s="17" t="s">
        <v>252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7" t="s">
        <v>86</v>
      </c>
      <c r="BK858" s="162">
        <f>ROUND(I858*H858,2)</f>
        <v>0</v>
      </c>
      <c r="BL858" s="17" t="s">
        <v>258</v>
      </c>
      <c r="BM858" s="161" t="s">
        <v>1018</v>
      </c>
    </row>
    <row r="859" spans="1:65" s="13" customFormat="1">
      <c r="B859" s="163"/>
      <c r="D859" s="164" t="s">
        <v>282</v>
      </c>
      <c r="E859" s="165" t="s">
        <v>1</v>
      </c>
      <c r="F859" s="166" t="s">
        <v>1019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282</v>
      </c>
      <c r="AU859" s="165" t="s">
        <v>88</v>
      </c>
      <c r="AV859" s="13" t="s">
        <v>86</v>
      </c>
      <c r="AW859" s="13" t="s">
        <v>33</v>
      </c>
      <c r="AX859" s="13" t="s">
        <v>79</v>
      </c>
      <c r="AY859" s="165" t="s">
        <v>252</v>
      </c>
    </row>
    <row r="860" spans="1:65" s="14" customFormat="1">
      <c r="B860" s="171"/>
      <c r="D860" s="164" t="s">
        <v>282</v>
      </c>
      <c r="E860" s="172" t="s">
        <v>1</v>
      </c>
      <c r="F860" s="173" t="s">
        <v>1020</v>
      </c>
      <c r="H860" s="174">
        <v>6.46</v>
      </c>
      <c r="I860" s="175"/>
      <c r="L860" s="171"/>
      <c r="M860" s="176"/>
      <c r="N860" s="177"/>
      <c r="O860" s="177"/>
      <c r="P860" s="177"/>
      <c r="Q860" s="177"/>
      <c r="R860" s="177"/>
      <c r="S860" s="177"/>
      <c r="T860" s="178"/>
      <c r="AT860" s="172" t="s">
        <v>282</v>
      </c>
      <c r="AU860" s="172" t="s">
        <v>88</v>
      </c>
      <c r="AV860" s="14" t="s">
        <v>88</v>
      </c>
      <c r="AW860" s="14" t="s">
        <v>33</v>
      </c>
      <c r="AX860" s="14" t="s">
        <v>79</v>
      </c>
      <c r="AY860" s="172" t="s">
        <v>252</v>
      </c>
    </row>
    <row r="861" spans="1:65" s="14" customFormat="1">
      <c r="B861" s="171"/>
      <c r="D861" s="164" t="s">
        <v>282</v>
      </c>
      <c r="E861" s="172" t="s">
        <v>1</v>
      </c>
      <c r="F861" s="173" t="s">
        <v>1021</v>
      </c>
      <c r="H861" s="174">
        <v>2.8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282</v>
      </c>
      <c r="AU861" s="172" t="s">
        <v>88</v>
      </c>
      <c r="AV861" s="14" t="s">
        <v>88</v>
      </c>
      <c r="AW861" s="14" t="s">
        <v>33</v>
      </c>
      <c r="AX861" s="14" t="s">
        <v>79</v>
      </c>
      <c r="AY861" s="172" t="s">
        <v>252</v>
      </c>
    </row>
    <row r="862" spans="1:65" s="13" customFormat="1">
      <c r="B862" s="163"/>
      <c r="D862" s="164" t="s">
        <v>282</v>
      </c>
      <c r="E862" s="165" t="s">
        <v>1</v>
      </c>
      <c r="F862" s="166" t="s">
        <v>1009</v>
      </c>
      <c r="H862" s="165" t="s">
        <v>1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5" t="s">
        <v>282</v>
      </c>
      <c r="AU862" s="165" t="s">
        <v>88</v>
      </c>
      <c r="AV862" s="13" t="s">
        <v>86</v>
      </c>
      <c r="AW862" s="13" t="s">
        <v>33</v>
      </c>
      <c r="AX862" s="13" t="s">
        <v>79</v>
      </c>
      <c r="AY862" s="165" t="s">
        <v>252</v>
      </c>
    </row>
    <row r="863" spans="1:65" s="15" customFormat="1">
      <c r="B863" s="179"/>
      <c r="D863" s="164" t="s">
        <v>282</v>
      </c>
      <c r="E863" s="180" t="s">
        <v>1</v>
      </c>
      <c r="F863" s="181" t="s">
        <v>286</v>
      </c>
      <c r="H863" s="182">
        <v>9.26</v>
      </c>
      <c r="I863" s="183"/>
      <c r="L863" s="179"/>
      <c r="M863" s="184"/>
      <c r="N863" s="185"/>
      <c r="O863" s="185"/>
      <c r="P863" s="185"/>
      <c r="Q863" s="185"/>
      <c r="R863" s="185"/>
      <c r="S863" s="185"/>
      <c r="T863" s="186"/>
      <c r="AT863" s="180" t="s">
        <v>282</v>
      </c>
      <c r="AU863" s="180" t="s">
        <v>88</v>
      </c>
      <c r="AV863" s="15" t="s">
        <v>258</v>
      </c>
      <c r="AW863" s="15" t="s">
        <v>33</v>
      </c>
      <c r="AX863" s="15" t="s">
        <v>86</v>
      </c>
      <c r="AY863" s="180" t="s">
        <v>252</v>
      </c>
    </row>
    <row r="864" spans="1:65" s="2" customFormat="1" ht="24.2" customHeight="1">
      <c r="A864" s="31"/>
      <c r="B864" s="148"/>
      <c r="C864" s="149" t="s">
        <v>539</v>
      </c>
      <c r="D864" s="149" t="s">
        <v>254</v>
      </c>
      <c r="E864" s="150" t="s">
        <v>1022</v>
      </c>
      <c r="F864" s="151" t="s">
        <v>1023</v>
      </c>
      <c r="G864" s="152" t="s">
        <v>265</v>
      </c>
      <c r="H864" s="153">
        <v>14.62</v>
      </c>
      <c r="I864" s="154"/>
      <c r="J864" s="155">
        <f>ROUND(I864*H864,2)</f>
        <v>0</v>
      </c>
      <c r="K864" s="156"/>
      <c r="L864" s="32"/>
      <c r="M864" s="157" t="s">
        <v>1</v>
      </c>
      <c r="N864" s="158" t="s">
        <v>44</v>
      </c>
      <c r="O864" s="57"/>
      <c r="P864" s="159">
        <f>O864*H864</f>
        <v>0</v>
      </c>
      <c r="Q864" s="159">
        <v>0</v>
      </c>
      <c r="R864" s="159">
        <f>Q864*H864</f>
        <v>0</v>
      </c>
      <c r="S864" s="159">
        <v>0</v>
      </c>
      <c r="T864" s="160">
        <f>S864*H864</f>
        <v>0</v>
      </c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R864" s="161" t="s">
        <v>258</v>
      </c>
      <c r="AT864" s="161" t="s">
        <v>254</v>
      </c>
      <c r="AU864" s="161" t="s">
        <v>88</v>
      </c>
      <c r="AY864" s="17" t="s">
        <v>252</v>
      </c>
      <c r="BE864" s="162">
        <f>IF(N864="základní",J864,0)</f>
        <v>0</v>
      </c>
      <c r="BF864" s="162">
        <f>IF(N864="snížená",J864,0)</f>
        <v>0</v>
      </c>
      <c r="BG864" s="162">
        <f>IF(N864="zákl. přenesená",J864,0)</f>
        <v>0</v>
      </c>
      <c r="BH864" s="162">
        <f>IF(N864="sníž. přenesená",J864,0)</f>
        <v>0</v>
      </c>
      <c r="BI864" s="162">
        <f>IF(N864="nulová",J864,0)</f>
        <v>0</v>
      </c>
      <c r="BJ864" s="17" t="s">
        <v>86</v>
      </c>
      <c r="BK864" s="162">
        <f>ROUND(I864*H864,2)</f>
        <v>0</v>
      </c>
      <c r="BL864" s="17" t="s">
        <v>258</v>
      </c>
      <c r="BM864" s="161" t="s">
        <v>1024</v>
      </c>
    </row>
    <row r="865" spans="1:65" s="13" customFormat="1">
      <c r="B865" s="163"/>
      <c r="D865" s="164" t="s">
        <v>282</v>
      </c>
      <c r="E865" s="165" t="s">
        <v>1</v>
      </c>
      <c r="F865" s="166" t="s">
        <v>1025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282</v>
      </c>
      <c r="AU865" s="165" t="s">
        <v>88</v>
      </c>
      <c r="AV865" s="13" t="s">
        <v>86</v>
      </c>
      <c r="AW865" s="13" t="s">
        <v>33</v>
      </c>
      <c r="AX865" s="13" t="s">
        <v>79</v>
      </c>
      <c r="AY865" s="165" t="s">
        <v>252</v>
      </c>
    </row>
    <row r="866" spans="1:65" s="14" customFormat="1">
      <c r="B866" s="171"/>
      <c r="D866" s="164" t="s">
        <v>282</v>
      </c>
      <c r="E866" s="172" t="s">
        <v>1</v>
      </c>
      <c r="F866" s="173" t="s">
        <v>1026</v>
      </c>
      <c r="H866" s="174">
        <v>3.58</v>
      </c>
      <c r="I866" s="175"/>
      <c r="L866" s="171"/>
      <c r="M866" s="176"/>
      <c r="N866" s="177"/>
      <c r="O866" s="177"/>
      <c r="P866" s="177"/>
      <c r="Q866" s="177"/>
      <c r="R866" s="177"/>
      <c r="S866" s="177"/>
      <c r="T866" s="178"/>
      <c r="AT866" s="172" t="s">
        <v>282</v>
      </c>
      <c r="AU866" s="172" t="s">
        <v>88</v>
      </c>
      <c r="AV866" s="14" t="s">
        <v>88</v>
      </c>
      <c r="AW866" s="14" t="s">
        <v>33</v>
      </c>
      <c r="AX866" s="14" t="s">
        <v>79</v>
      </c>
      <c r="AY866" s="172" t="s">
        <v>252</v>
      </c>
    </row>
    <row r="867" spans="1:65" s="14" customFormat="1">
      <c r="B867" s="171"/>
      <c r="D867" s="164" t="s">
        <v>282</v>
      </c>
      <c r="E867" s="172" t="s">
        <v>1</v>
      </c>
      <c r="F867" s="173" t="s">
        <v>1027</v>
      </c>
      <c r="H867" s="174">
        <v>11.04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282</v>
      </c>
      <c r="AU867" s="172" t="s">
        <v>88</v>
      </c>
      <c r="AV867" s="14" t="s">
        <v>88</v>
      </c>
      <c r="AW867" s="14" t="s">
        <v>33</v>
      </c>
      <c r="AX867" s="14" t="s">
        <v>79</v>
      </c>
      <c r="AY867" s="172" t="s">
        <v>252</v>
      </c>
    </row>
    <row r="868" spans="1:65" s="13" customFormat="1">
      <c r="B868" s="163"/>
      <c r="D868" s="164" t="s">
        <v>282</v>
      </c>
      <c r="E868" s="165" t="s">
        <v>1</v>
      </c>
      <c r="F868" s="166" t="s">
        <v>1009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282</v>
      </c>
      <c r="AU868" s="165" t="s">
        <v>88</v>
      </c>
      <c r="AV868" s="13" t="s">
        <v>86</v>
      </c>
      <c r="AW868" s="13" t="s">
        <v>33</v>
      </c>
      <c r="AX868" s="13" t="s">
        <v>79</v>
      </c>
      <c r="AY868" s="165" t="s">
        <v>252</v>
      </c>
    </row>
    <row r="869" spans="1:65" s="15" customFormat="1">
      <c r="B869" s="179"/>
      <c r="D869" s="164" t="s">
        <v>282</v>
      </c>
      <c r="E869" s="180" t="s">
        <v>1</v>
      </c>
      <c r="F869" s="181" t="s">
        <v>286</v>
      </c>
      <c r="H869" s="182">
        <v>14.62</v>
      </c>
      <c r="I869" s="183"/>
      <c r="L869" s="179"/>
      <c r="M869" s="184"/>
      <c r="N869" s="185"/>
      <c r="O869" s="185"/>
      <c r="P869" s="185"/>
      <c r="Q869" s="185"/>
      <c r="R869" s="185"/>
      <c r="S869" s="185"/>
      <c r="T869" s="186"/>
      <c r="AT869" s="180" t="s">
        <v>282</v>
      </c>
      <c r="AU869" s="180" t="s">
        <v>88</v>
      </c>
      <c r="AV869" s="15" t="s">
        <v>258</v>
      </c>
      <c r="AW869" s="15" t="s">
        <v>33</v>
      </c>
      <c r="AX869" s="15" t="s">
        <v>86</v>
      </c>
      <c r="AY869" s="180" t="s">
        <v>252</v>
      </c>
    </row>
    <row r="870" spans="1:65" s="2" customFormat="1" ht="16.5" customHeight="1">
      <c r="A870" s="31"/>
      <c r="B870" s="148"/>
      <c r="C870" s="149" t="s">
        <v>1028</v>
      </c>
      <c r="D870" s="149" t="s">
        <v>254</v>
      </c>
      <c r="E870" s="150" t="s">
        <v>1029</v>
      </c>
      <c r="F870" s="151" t="s">
        <v>1030</v>
      </c>
      <c r="G870" s="152" t="s">
        <v>265</v>
      </c>
      <c r="H870" s="153">
        <v>77.099999999999994</v>
      </c>
      <c r="I870" s="154"/>
      <c r="J870" s="155">
        <f>ROUND(I870*H870,2)</f>
        <v>0</v>
      </c>
      <c r="K870" s="156"/>
      <c r="L870" s="32"/>
      <c r="M870" s="157" t="s">
        <v>1</v>
      </c>
      <c r="N870" s="158" t="s">
        <v>44</v>
      </c>
      <c r="O870" s="57"/>
      <c r="P870" s="159">
        <f>O870*H870</f>
        <v>0</v>
      </c>
      <c r="Q870" s="159">
        <v>0</v>
      </c>
      <c r="R870" s="159">
        <f>Q870*H870</f>
        <v>0</v>
      </c>
      <c r="S870" s="159">
        <v>0</v>
      </c>
      <c r="T870" s="160">
        <f>S870*H870</f>
        <v>0</v>
      </c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R870" s="161" t="s">
        <v>258</v>
      </c>
      <c r="AT870" s="161" t="s">
        <v>254</v>
      </c>
      <c r="AU870" s="161" t="s">
        <v>88</v>
      </c>
      <c r="AY870" s="17" t="s">
        <v>252</v>
      </c>
      <c r="BE870" s="162">
        <f>IF(N870="základní",J870,0)</f>
        <v>0</v>
      </c>
      <c r="BF870" s="162">
        <f>IF(N870="snížená",J870,0)</f>
        <v>0</v>
      </c>
      <c r="BG870" s="162">
        <f>IF(N870="zákl. přenesená",J870,0)</f>
        <v>0</v>
      </c>
      <c r="BH870" s="162">
        <f>IF(N870="sníž. přenesená",J870,0)</f>
        <v>0</v>
      </c>
      <c r="BI870" s="162">
        <f>IF(N870="nulová",J870,0)</f>
        <v>0</v>
      </c>
      <c r="BJ870" s="17" t="s">
        <v>86</v>
      </c>
      <c r="BK870" s="162">
        <f>ROUND(I870*H870,2)</f>
        <v>0</v>
      </c>
      <c r="BL870" s="17" t="s">
        <v>258</v>
      </c>
      <c r="BM870" s="161" t="s">
        <v>1031</v>
      </c>
    </row>
    <row r="871" spans="1:65" s="14" customFormat="1">
      <c r="B871" s="171"/>
      <c r="D871" s="164" t="s">
        <v>282</v>
      </c>
      <c r="E871" s="172" t="s">
        <v>1</v>
      </c>
      <c r="F871" s="173" t="s">
        <v>1032</v>
      </c>
      <c r="H871" s="174">
        <v>3</v>
      </c>
      <c r="I871" s="175"/>
      <c r="L871" s="171"/>
      <c r="M871" s="176"/>
      <c r="N871" s="177"/>
      <c r="O871" s="177"/>
      <c r="P871" s="177"/>
      <c r="Q871" s="177"/>
      <c r="R871" s="177"/>
      <c r="S871" s="177"/>
      <c r="T871" s="178"/>
      <c r="AT871" s="172" t="s">
        <v>282</v>
      </c>
      <c r="AU871" s="172" t="s">
        <v>88</v>
      </c>
      <c r="AV871" s="14" t="s">
        <v>88</v>
      </c>
      <c r="AW871" s="14" t="s">
        <v>33</v>
      </c>
      <c r="AX871" s="14" t="s">
        <v>79</v>
      </c>
      <c r="AY871" s="172" t="s">
        <v>252</v>
      </c>
    </row>
    <row r="872" spans="1:65" s="14" customFormat="1">
      <c r="B872" s="171"/>
      <c r="D872" s="164" t="s">
        <v>282</v>
      </c>
      <c r="E872" s="172" t="s">
        <v>1</v>
      </c>
      <c r="F872" s="173" t="s">
        <v>1033</v>
      </c>
      <c r="H872" s="174">
        <v>1.5</v>
      </c>
      <c r="I872" s="175"/>
      <c r="L872" s="171"/>
      <c r="M872" s="176"/>
      <c r="N872" s="177"/>
      <c r="O872" s="177"/>
      <c r="P872" s="177"/>
      <c r="Q872" s="177"/>
      <c r="R872" s="177"/>
      <c r="S872" s="177"/>
      <c r="T872" s="178"/>
      <c r="AT872" s="172" t="s">
        <v>282</v>
      </c>
      <c r="AU872" s="172" t="s">
        <v>88</v>
      </c>
      <c r="AV872" s="14" t="s">
        <v>88</v>
      </c>
      <c r="AW872" s="14" t="s">
        <v>33</v>
      </c>
      <c r="AX872" s="14" t="s">
        <v>79</v>
      </c>
      <c r="AY872" s="172" t="s">
        <v>252</v>
      </c>
    </row>
    <row r="873" spans="1:65" s="14" customFormat="1" ht="22.5">
      <c r="B873" s="171"/>
      <c r="D873" s="164" t="s">
        <v>282</v>
      </c>
      <c r="E873" s="172" t="s">
        <v>1</v>
      </c>
      <c r="F873" s="173" t="s">
        <v>1034</v>
      </c>
      <c r="H873" s="174">
        <v>7.4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282</v>
      </c>
      <c r="AU873" s="172" t="s">
        <v>88</v>
      </c>
      <c r="AV873" s="14" t="s">
        <v>88</v>
      </c>
      <c r="AW873" s="14" t="s">
        <v>33</v>
      </c>
      <c r="AX873" s="14" t="s">
        <v>79</v>
      </c>
      <c r="AY873" s="172" t="s">
        <v>252</v>
      </c>
    </row>
    <row r="874" spans="1:65" s="14" customFormat="1" ht="22.5">
      <c r="B874" s="171"/>
      <c r="D874" s="164" t="s">
        <v>282</v>
      </c>
      <c r="E874" s="172" t="s">
        <v>1</v>
      </c>
      <c r="F874" s="173" t="s">
        <v>1035</v>
      </c>
      <c r="H874" s="174">
        <v>7.4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2" t="s">
        <v>282</v>
      </c>
      <c r="AU874" s="172" t="s">
        <v>88</v>
      </c>
      <c r="AV874" s="14" t="s">
        <v>88</v>
      </c>
      <c r="AW874" s="14" t="s">
        <v>33</v>
      </c>
      <c r="AX874" s="14" t="s">
        <v>79</v>
      </c>
      <c r="AY874" s="172" t="s">
        <v>252</v>
      </c>
    </row>
    <row r="875" spans="1:65" s="14" customFormat="1" ht="22.5">
      <c r="B875" s="171"/>
      <c r="D875" s="164" t="s">
        <v>282</v>
      </c>
      <c r="E875" s="172" t="s">
        <v>1</v>
      </c>
      <c r="F875" s="173" t="s">
        <v>1036</v>
      </c>
      <c r="H875" s="174">
        <v>7.4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282</v>
      </c>
      <c r="AU875" s="172" t="s">
        <v>88</v>
      </c>
      <c r="AV875" s="14" t="s">
        <v>88</v>
      </c>
      <c r="AW875" s="14" t="s">
        <v>33</v>
      </c>
      <c r="AX875" s="14" t="s">
        <v>79</v>
      </c>
      <c r="AY875" s="172" t="s">
        <v>252</v>
      </c>
    </row>
    <row r="876" spans="1:65" s="14" customFormat="1" ht="22.5">
      <c r="B876" s="171"/>
      <c r="D876" s="164" t="s">
        <v>282</v>
      </c>
      <c r="E876" s="172" t="s">
        <v>1</v>
      </c>
      <c r="F876" s="173" t="s">
        <v>1037</v>
      </c>
      <c r="H876" s="174">
        <v>50.4</v>
      </c>
      <c r="I876" s="175"/>
      <c r="L876" s="171"/>
      <c r="M876" s="176"/>
      <c r="N876" s="177"/>
      <c r="O876" s="177"/>
      <c r="P876" s="177"/>
      <c r="Q876" s="177"/>
      <c r="R876" s="177"/>
      <c r="S876" s="177"/>
      <c r="T876" s="178"/>
      <c r="AT876" s="172" t="s">
        <v>282</v>
      </c>
      <c r="AU876" s="172" t="s">
        <v>88</v>
      </c>
      <c r="AV876" s="14" t="s">
        <v>88</v>
      </c>
      <c r="AW876" s="14" t="s">
        <v>33</v>
      </c>
      <c r="AX876" s="14" t="s">
        <v>79</v>
      </c>
      <c r="AY876" s="172" t="s">
        <v>252</v>
      </c>
    </row>
    <row r="877" spans="1:65" s="15" customFormat="1">
      <c r="B877" s="179"/>
      <c r="D877" s="164" t="s">
        <v>282</v>
      </c>
      <c r="E877" s="180" t="s">
        <v>1</v>
      </c>
      <c r="F877" s="181" t="s">
        <v>286</v>
      </c>
      <c r="H877" s="182">
        <v>77.099999999999994</v>
      </c>
      <c r="I877" s="183"/>
      <c r="L877" s="179"/>
      <c r="M877" s="184"/>
      <c r="N877" s="185"/>
      <c r="O877" s="185"/>
      <c r="P877" s="185"/>
      <c r="Q877" s="185"/>
      <c r="R877" s="185"/>
      <c r="S877" s="185"/>
      <c r="T877" s="186"/>
      <c r="AT877" s="180" t="s">
        <v>282</v>
      </c>
      <c r="AU877" s="180" t="s">
        <v>88</v>
      </c>
      <c r="AV877" s="15" t="s">
        <v>258</v>
      </c>
      <c r="AW877" s="15" t="s">
        <v>33</v>
      </c>
      <c r="AX877" s="15" t="s">
        <v>86</v>
      </c>
      <c r="AY877" s="180" t="s">
        <v>252</v>
      </c>
    </row>
    <row r="878" spans="1:65" s="2" customFormat="1" ht="24.2" customHeight="1">
      <c r="A878" s="31"/>
      <c r="B878" s="148"/>
      <c r="C878" s="149" t="s">
        <v>550</v>
      </c>
      <c r="D878" s="149" t="s">
        <v>254</v>
      </c>
      <c r="E878" s="150" t="s">
        <v>1038</v>
      </c>
      <c r="F878" s="151" t="s">
        <v>1039</v>
      </c>
      <c r="G878" s="152" t="s">
        <v>347</v>
      </c>
      <c r="H878" s="153">
        <v>2</v>
      </c>
      <c r="I878" s="154"/>
      <c r="J878" s="155">
        <f>ROUND(I878*H878,2)</f>
        <v>0</v>
      </c>
      <c r="K878" s="156"/>
      <c r="L878" s="32"/>
      <c r="M878" s="157" t="s">
        <v>1</v>
      </c>
      <c r="N878" s="158" t="s">
        <v>44</v>
      </c>
      <c r="O878" s="57"/>
      <c r="P878" s="159">
        <f>O878*H878</f>
        <v>0</v>
      </c>
      <c r="Q878" s="159">
        <v>0</v>
      </c>
      <c r="R878" s="159">
        <f>Q878*H878</f>
        <v>0</v>
      </c>
      <c r="S878" s="159">
        <v>0</v>
      </c>
      <c r="T878" s="160">
        <f>S878*H878</f>
        <v>0</v>
      </c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R878" s="161" t="s">
        <v>258</v>
      </c>
      <c r="AT878" s="161" t="s">
        <v>254</v>
      </c>
      <c r="AU878" s="161" t="s">
        <v>88</v>
      </c>
      <c r="AY878" s="17" t="s">
        <v>252</v>
      </c>
      <c r="BE878" s="162">
        <f>IF(N878="základní",J878,0)</f>
        <v>0</v>
      </c>
      <c r="BF878" s="162">
        <f>IF(N878="snížená",J878,0)</f>
        <v>0</v>
      </c>
      <c r="BG878" s="162">
        <f>IF(N878="zákl. přenesená",J878,0)</f>
        <v>0</v>
      </c>
      <c r="BH878" s="162">
        <f>IF(N878="sníž. přenesená",J878,0)</f>
        <v>0</v>
      </c>
      <c r="BI878" s="162">
        <f>IF(N878="nulová",J878,0)</f>
        <v>0</v>
      </c>
      <c r="BJ878" s="17" t="s">
        <v>86</v>
      </c>
      <c r="BK878" s="162">
        <f>ROUND(I878*H878,2)</f>
        <v>0</v>
      </c>
      <c r="BL878" s="17" t="s">
        <v>258</v>
      </c>
      <c r="BM878" s="161" t="s">
        <v>1040</v>
      </c>
    </row>
    <row r="879" spans="1:65" s="14" customFormat="1">
      <c r="B879" s="171"/>
      <c r="D879" s="164" t="s">
        <v>282</v>
      </c>
      <c r="E879" s="172" t="s">
        <v>1</v>
      </c>
      <c r="F879" s="173" t="s">
        <v>1041</v>
      </c>
      <c r="H879" s="174">
        <v>1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282</v>
      </c>
      <c r="AU879" s="172" t="s">
        <v>88</v>
      </c>
      <c r="AV879" s="14" t="s">
        <v>88</v>
      </c>
      <c r="AW879" s="14" t="s">
        <v>33</v>
      </c>
      <c r="AX879" s="14" t="s">
        <v>79</v>
      </c>
      <c r="AY879" s="172" t="s">
        <v>252</v>
      </c>
    </row>
    <row r="880" spans="1:65" s="14" customFormat="1">
      <c r="B880" s="171"/>
      <c r="D880" s="164" t="s">
        <v>282</v>
      </c>
      <c r="E880" s="172" t="s">
        <v>1</v>
      </c>
      <c r="F880" s="173" t="s">
        <v>1042</v>
      </c>
      <c r="H880" s="174">
        <v>1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282</v>
      </c>
      <c r="AU880" s="172" t="s">
        <v>88</v>
      </c>
      <c r="AV880" s="14" t="s">
        <v>88</v>
      </c>
      <c r="AW880" s="14" t="s">
        <v>33</v>
      </c>
      <c r="AX880" s="14" t="s">
        <v>79</v>
      </c>
      <c r="AY880" s="172" t="s">
        <v>252</v>
      </c>
    </row>
    <row r="881" spans="1:65" s="15" customFormat="1">
      <c r="B881" s="179"/>
      <c r="D881" s="164" t="s">
        <v>282</v>
      </c>
      <c r="E881" s="180" t="s">
        <v>1</v>
      </c>
      <c r="F881" s="181" t="s">
        <v>286</v>
      </c>
      <c r="H881" s="182">
        <v>2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282</v>
      </c>
      <c r="AU881" s="180" t="s">
        <v>88</v>
      </c>
      <c r="AV881" s="15" t="s">
        <v>258</v>
      </c>
      <c r="AW881" s="15" t="s">
        <v>33</v>
      </c>
      <c r="AX881" s="15" t="s">
        <v>86</v>
      </c>
      <c r="AY881" s="180" t="s">
        <v>252</v>
      </c>
    </row>
    <row r="882" spans="1:65" s="2" customFormat="1" ht="24.2" customHeight="1">
      <c r="A882" s="31"/>
      <c r="B882" s="148"/>
      <c r="C882" s="149" t="s">
        <v>1043</v>
      </c>
      <c r="D882" s="149" t="s">
        <v>254</v>
      </c>
      <c r="E882" s="150" t="s">
        <v>1044</v>
      </c>
      <c r="F882" s="151" t="s">
        <v>1045</v>
      </c>
      <c r="G882" s="152" t="s">
        <v>265</v>
      </c>
      <c r="H882" s="153">
        <v>1.6</v>
      </c>
      <c r="I882" s="154"/>
      <c r="J882" s="155">
        <f>ROUND(I882*H882,2)</f>
        <v>0</v>
      </c>
      <c r="K882" s="156"/>
      <c r="L882" s="32"/>
      <c r="M882" s="157" t="s">
        <v>1</v>
      </c>
      <c r="N882" s="158" t="s">
        <v>44</v>
      </c>
      <c r="O882" s="57"/>
      <c r="P882" s="159">
        <f>O882*H882</f>
        <v>0</v>
      </c>
      <c r="Q882" s="159">
        <v>0</v>
      </c>
      <c r="R882" s="159">
        <f>Q882*H882</f>
        <v>0</v>
      </c>
      <c r="S882" s="159">
        <v>0</v>
      </c>
      <c r="T882" s="160">
        <f>S882*H882</f>
        <v>0</v>
      </c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R882" s="161" t="s">
        <v>258</v>
      </c>
      <c r="AT882" s="161" t="s">
        <v>254</v>
      </c>
      <c r="AU882" s="161" t="s">
        <v>88</v>
      </c>
      <c r="AY882" s="17" t="s">
        <v>252</v>
      </c>
      <c r="BE882" s="162">
        <f>IF(N882="základní",J882,0)</f>
        <v>0</v>
      </c>
      <c r="BF882" s="162">
        <f>IF(N882="snížená",J882,0)</f>
        <v>0</v>
      </c>
      <c r="BG882" s="162">
        <f>IF(N882="zákl. přenesená",J882,0)</f>
        <v>0</v>
      </c>
      <c r="BH882" s="162">
        <f>IF(N882="sníž. přenesená",J882,0)</f>
        <v>0</v>
      </c>
      <c r="BI882" s="162">
        <f>IF(N882="nulová",J882,0)</f>
        <v>0</v>
      </c>
      <c r="BJ882" s="17" t="s">
        <v>86</v>
      </c>
      <c r="BK882" s="162">
        <f>ROUND(I882*H882,2)</f>
        <v>0</v>
      </c>
      <c r="BL882" s="17" t="s">
        <v>258</v>
      </c>
      <c r="BM882" s="161" t="s">
        <v>1046</v>
      </c>
    </row>
    <row r="883" spans="1:65" s="14" customFormat="1">
      <c r="B883" s="171"/>
      <c r="D883" s="164" t="s">
        <v>282</v>
      </c>
      <c r="E883" s="172" t="s">
        <v>1</v>
      </c>
      <c r="F883" s="173" t="s">
        <v>1047</v>
      </c>
      <c r="H883" s="174">
        <v>1.6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282</v>
      </c>
      <c r="AU883" s="172" t="s">
        <v>88</v>
      </c>
      <c r="AV883" s="14" t="s">
        <v>88</v>
      </c>
      <c r="AW883" s="14" t="s">
        <v>33</v>
      </c>
      <c r="AX883" s="14" t="s">
        <v>79</v>
      </c>
      <c r="AY883" s="172" t="s">
        <v>252</v>
      </c>
    </row>
    <row r="884" spans="1:65" s="15" customFormat="1">
      <c r="B884" s="179"/>
      <c r="D884" s="164" t="s">
        <v>282</v>
      </c>
      <c r="E884" s="180" t="s">
        <v>1</v>
      </c>
      <c r="F884" s="181" t="s">
        <v>286</v>
      </c>
      <c r="H884" s="182">
        <v>1.6</v>
      </c>
      <c r="I884" s="183"/>
      <c r="L884" s="179"/>
      <c r="M884" s="184"/>
      <c r="N884" s="185"/>
      <c r="O884" s="185"/>
      <c r="P884" s="185"/>
      <c r="Q884" s="185"/>
      <c r="R884" s="185"/>
      <c r="S884" s="185"/>
      <c r="T884" s="186"/>
      <c r="AT884" s="180" t="s">
        <v>282</v>
      </c>
      <c r="AU884" s="180" t="s">
        <v>88</v>
      </c>
      <c r="AV884" s="15" t="s">
        <v>258</v>
      </c>
      <c r="AW884" s="15" t="s">
        <v>33</v>
      </c>
      <c r="AX884" s="15" t="s">
        <v>86</v>
      </c>
      <c r="AY884" s="180" t="s">
        <v>252</v>
      </c>
    </row>
    <row r="885" spans="1:65" s="2" customFormat="1" ht="33" customHeight="1">
      <c r="A885" s="31"/>
      <c r="B885" s="148"/>
      <c r="C885" s="149" t="s">
        <v>556</v>
      </c>
      <c r="D885" s="149" t="s">
        <v>254</v>
      </c>
      <c r="E885" s="150" t="s">
        <v>1048</v>
      </c>
      <c r="F885" s="151" t="s">
        <v>1049</v>
      </c>
      <c r="G885" s="152" t="s">
        <v>465</v>
      </c>
      <c r="H885" s="153">
        <v>1299.8679999999999</v>
      </c>
      <c r="I885" s="154"/>
      <c r="J885" s="155">
        <f>ROUND(I885*H885,2)</f>
        <v>0</v>
      </c>
      <c r="K885" s="156"/>
      <c r="L885" s="32"/>
      <c r="M885" s="157" t="s">
        <v>1</v>
      </c>
      <c r="N885" s="158" t="s">
        <v>44</v>
      </c>
      <c r="O885" s="57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R885" s="161" t="s">
        <v>258</v>
      </c>
      <c r="AT885" s="161" t="s">
        <v>254</v>
      </c>
      <c r="AU885" s="161" t="s">
        <v>88</v>
      </c>
      <c r="AY885" s="17" t="s">
        <v>252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7" t="s">
        <v>86</v>
      </c>
      <c r="BK885" s="162">
        <f>ROUND(I885*H885,2)</f>
        <v>0</v>
      </c>
      <c r="BL885" s="17" t="s">
        <v>258</v>
      </c>
      <c r="BM885" s="161" t="s">
        <v>1050</v>
      </c>
    </row>
    <row r="886" spans="1:65" s="14" customFormat="1" ht="22.5">
      <c r="B886" s="171"/>
      <c r="D886" s="164" t="s">
        <v>282</v>
      </c>
      <c r="E886" s="172" t="s">
        <v>1</v>
      </c>
      <c r="F886" s="173" t="s">
        <v>1051</v>
      </c>
      <c r="H886" s="174">
        <v>356.39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282</v>
      </c>
      <c r="AU886" s="172" t="s">
        <v>88</v>
      </c>
      <c r="AV886" s="14" t="s">
        <v>88</v>
      </c>
      <c r="AW886" s="14" t="s">
        <v>33</v>
      </c>
      <c r="AX886" s="14" t="s">
        <v>79</v>
      </c>
      <c r="AY886" s="172" t="s">
        <v>252</v>
      </c>
    </row>
    <row r="887" spans="1:65" s="14" customFormat="1" ht="22.5">
      <c r="B887" s="171"/>
      <c r="D887" s="164" t="s">
        <v>282</v>
      </c>
      <c r="E887" s="172" t="s">
        <v>1</v>
      </c>
      <c r="F887" s="173" t="s">
        <v>1052</v>
      </c>
      <c r="H887" s="174">
        <v>297.08199999999999</v>
      </c>
      <c r="I887" s="175"/>
      <c r="L887" s="171"/>
      <c r="M887" s="176"/>
      <c r="N887" s="177"/>
      <c r="O887" s="177"/>
      <c r="P887" s="177"/>
      <c r="Q887" s="177"/>
      <c r="R887" s="177"/>
      <c r="S887" s="177"/>
      <c r="T887" s="178"/>
      <c r="AT887" s="172" t="s">
        <v>282</v>
      </c>
      <c r="AU887" s="172" t="s">
        <v>88</v>
      </c>
      <c r="AV887" s="14" t="s">
        <v>88</v>
      </c>
      <c r="AW887" s="14" t="s">
        <v>33</v>
      </c>
      <c r="AX887" s="14" t="s">
        <v>79</v>
      </c>
      <c r="AY887" s="172" t="s">
        <v>252</v>
      </c>
    </row>
    <row r="888" spans="1:65" s="14" customFormat="1" ht="22.5">
      <c r="B888" s="171"/>
      <c r="D888" s="164" t="s">
        <v>282</v>
      </c>
      <c r="E888" s="172" t="s">
        <v>1</v>
      </c>
      <c r="F888" s="173" t="s">
        <v>1053</v>
      </c>
      <c r="H888" s="174">
        <v>171.2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282</v>
      </c>
      <c r="AU888" s="172" t="s">
        <v>88</v>
      </c>
      <c r="AV888" s="14" t="s">
        <v>88</v>
      </c>
      <c r="AW888" s="14" t="s">
        <v>33</v>
      </c>
      <c r="AX888" s="14" t="s">
        <v>79</v>
      </c>
      <c r="AY888" s="172" t="s">
        <v>252</v>
      </c>
    </row>
    <row r="889" spans="1:65" s="14" customFormat="1" ht="22.5">
      <c r="B889" s="171"/>
      <c r="D889" s="164" t="s">
        <v>282</v>
      </c>
      <c r="E889" s="172" t="s">
        <v>1</v>
      </c>
      <c r="F889" s="173" t="s">
        <v>1054</v>
      </c>
      <c r="H889" s="174">
        <v>257.07600000000002</v>
      </c>
      <c r="I889" s="175"/>
      <c r="L889" s="171"/>
      <c r="M889" s="176"/>
      <c r="N889" s="177"/>
      <c r="O889" s="177"/>
      <c r="P889" s="177"/>
      <c r="Q889" s="177"/>
      <c r="R889" s="177"/>
      <c r="S889" s="177"/>
      <c r="T889" s="178"/>
      <c r="AT889" s="172" t="s">
        <v>282</v>
      </c>
      <c r="AU889" s="172" t="s">
        <v>88</v>
      </c>
      <c r="AV889" s="14" t="s">
        <v>88</v>
      </c>
      <c r="AW889" s="14" t="s">
        <v>33</v>
      </c>
      <c r="AX889" s="14" t="s">
        <v>79</v>
      </c>
      <c r="AY889" s="172" t="s">
        <v>252</v>
      </c>
    </row>
    <row r="890" spans="1:65" s="14" customFormat="1" ht="22.5">
      <c r="B890" s="171"/>
      <c r="D890" s="164" t="s">
        <v>282</v>
      </c>
      <c r="E890" s="172" t="s">
        <v>1</v>
      </c>
      <c r="F890" s="173" t="s">
        <v>1055</v>
      </c>
      <c r="H890" s="174">
        <v>171.2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282</v>
      </c>
      <c r="AU890" s="172" t="s">
        <v>88</v>
      </c>
      <c r="AV890" s="14" t="s">
        <v>88</v>
      </c>
      <c r="AW890" s="14" t="s">
        <v>33</v>
      </c>
      <c r="AX890" s="14" t="s">
        <v>79</v>
      </c>
      <c r="AY890" s="172" t="s">
        <v>252</v>
      </c>
    </row>
    <row r="891" spans="1:65" s="14" customFormat="1">
      <c r="B891" s="171"/>
      <c r="D891" s="164" t="s">
        <v>282</v>
      </c>
      <c r="E891" s="172" t="s">
        <v>1</v>
      </c>
      <c r="F891" s="173" t="s">
        <v>1056</v>
      </c>
      <c r="H891" s="174">
        <v>46.92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282</v>
      </c>
      <c r="AU891" s="172" t="s">
        <v>88</v>
      </c>
      <c r="AV891" s="14" t="s">
        <v>88</v>
      </c>
      <c r="AW891" s="14" t="s">
        <v>33</v>
      </c>
      <c r="AX891" s="14" t="s">
        <v>79</v>
      </c>
      <c r="AY891" s="172" t="s">
        <v>252</v>
      </c>
    </row>
    <row r="892" spans="1:65" s="15" customFormat="1">
      <c r="B892" s="179"/>
      <c r="D892" s="164" t="s">
        <v>282</v>
      </c>
      <c r="E892" s="180" t="s">
        <v>1</v>
      </c>
      <c r="F892" s="181" t="s">
        <v>286</v>
      </c>
      <c r="H892" s="182">
        <v>1299.8680000000002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282</v>
      </c>
      <c r="AU892" s="180" t="s">
        <v>88</v>
      </c>
      <c r="AV892" s="15" t="s">
        <v>258</v>
      </c>
      <c r="AW892" s="15" t="s">
        <v>33</v>
      </c>
      <c r="AX892" s="15" t="s">
        <v>86</v>
      </c>
      <c r="AY892" s="180" t="s">
        <v>252</v>
      </c>
    </row>
    <row r="893" spans="1:65" s="2" customFormat="1" ht="33" customHeight="1">
      <c r="A893" s="31"/>
      <c r="B893" s="148"/>
      <c r="C893" s="149" t="s">
        <v>1057</v>
      </c>
      <c r="D893" s="149" t="s">
        <v>254</v>
      </c>
      <c r="E893" s="150" t="s">
        <v>1058</v>
      </c>
      <c r="F893" s="151" t="s">
        <v>1059</v>
      </c>
      <c r="G893" s="152" t="s">
        <v>465</v>
      </c>
      <c r="H893" s="153">
        <v>852.94799999999998</v>
      </c>
      <c r="I893" s="154"/>
      <c r="J893" s="155">
        <f>ROUND(I893*H893,2)</f>
        <v>0</v>
      </c>
      <c r="K893" s="156"/>
      <c r="L893" s="32"/>
      <c r="M893" s="157" t="s">
        <v>1</v>
      </c>
      <c r="N893" s="158" t="s">
        <v>44</v>
      </c>
      <c r="O893" s="57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R893" s="161" t="s">
        <v>258</v>
      </c>
      <c r="AT893" s="161" t="s">
        <v>254</v>
      </c>
      <c r="AU893" s="161" t="s">
        <v>88</v>
      </c>
      <c r="AY893" s="17" t="s">
        <v>252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7" t="s">
        <v>86</v>
      </c>
      <c r="BK893" s="162">
        <f>ROUND(I893*H893,2)</f>
        <v>0</v>
      </c>
      <c r="BL893" s="17" t="s">
        <v>258</v>
      </c>
      <c r="BM893" s="161" t="s">
        <v>1060</v>
      </c>
    </row>
    <row r="894" spans="1:65" s="14" customFormat="1" ht="22.5">
      <c r="B894" s="171"/>
      <c r="D894" s="164" t="s">
        <v>282</v>
      </c>
      <c r="E894" s="172" t="s">
        <v>1</v>
      </c>
      <c r="F894" s="173" t="s">
        <v>1061</v>
      </c>
      <c r="H894" s="174">
        <v>371.30399999999997</v>
      </c>
      <c r="I894" s="175"/>
      <c r="L894" s="171"/>
      <c r="M894" s="176"/>
      <c r="N894" s="177"/>
      <c r="O894" s="177"/>
      <c r="P894" s="177"/>
      <c r="Q894" s="177"/>
      <c r="R894" s="177"/>
      <c r="S894" s="177"/>
      <c r="T894" s="178"/>
      <c r="AT894" s="172" t="s">
        <v>282</v>
      </c>
      <c r="AU894" s="172" t="s">
        <v>88</v>
      </c>
      <c r="AV894" s="14" t="s">
        <v>88</v>
      </c>
      <c r="AW894" s="14" t="s">
        <v>33</v>
      </c>
      <c r="AX894" s="14" t="s">
        <v>79</v>
      </c>
      <c r="AY894" s="172" t="s">
        <v>252</v>
      </c>
    </row>
    <row r="895" spans="1:65" s="14" customFormat="1" ht="22.5">
      <c r="B895" s="171"/>
      <c r="D895" s="164" t="s">
        <v>282</v>
      </c>
      <c r="E895" s="172" t="s">
        <v>1</v>
      </c>
      <c r="F895" s="173" t="s">
        <v>1062</v>
      </c>
      <c r="H895" s="174">
        <v>481.64400000000001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282</v>
      </c>
      <c r="AU895" s="172" t="s">
        <v>88</v>
      </c>
      <c r="AV895" s="14" t="s">
        <v>88</v>
      </c>
      <c r="AW895" s="14" t="s">
        <v>33</v>
      </c>
      <c r="AX895" s="14" t="s">
        <v>79</v>
      </c>
      <c r="AY895" s="172" t="s">
        <v>252</v>
      </c>
    </row>
    <row r="896" spans="1:65" s="15" customFormat="1">
      <c r="B896" s="179"/>
      <c r="D896" s="164" t="s">
        <v>282</v>
      </c>
      <c r="E896" s="180" t="s">
        <v>1</v>
      </c>
      <c r="F896" s="181" t="s">
        <v>286</v>
      </c>
      <c r="H896" s="182">
        <v>852.94799999999998</v>
      </c>
      <c r="I896" s="183"/>
      <c r="L896" s="179"/>
      <c r="M896" s="184"/>
      <c r="N896" s="185"/>
      <c r="O896" s="185"/>
      <c r="P896" s="185"/>
      <c r="Q896" s="185"/>
      <c r="R896" s="185"/>
      <c r="S896" s="185"/>
      <c r="T896" s="186"/>
      <c r="AT896" s="180" t="s">
        <v>282</v>
      </c>
      <c r="AU896" s="180" t="s">
        <v>88</v>
      </c>
      <c r="AV896" s="15" t="s">
        <v>258</v>
      </c>
      <c r="AW896" s="15" t="s">
        <v>33</v>
      </c>
      <c r="AX896" s="15" t="s">
        <v>86</v>
      </c>
      <c r="AY896" s="180" t="s">
        <v>252</v>
      </c>
    </row>
    <row r="897" spans="1:65" s="2" customFormat="1" ht="37.9" customHeight="1">
      <c r="A897" s="31"/>
      <c r="B897" s="148"/>
      <c r="C897" s="149" t="s">
        <v>561</v>
      </c>
      <c r="D897" s="149" t="s">
        <v>254</v>
      </c>
      <c r="E897" s="150" t="s">
        <v>1063</v>
      </c>
      <c r="F897" s="151" t="s">
        <v>1064</v>
      </c>
      <c r="G897" s="152" t="s">
        <v>465</v>
      </c>
      <c r="H897" s="153">
        <v>2340.63</v>
      </c>
      <c r="I897" s="154"/>
      <c r="J897" s="155">
        <f>ROUND(I897*H897,2)</f>
        <v>0</v>
      </c>
      <c r="K897" s="156"/>
      <c r="L897" s="32"/>
      <c r="M897" s="157" t="s">
        <v>1</v>
      </c>
      <c r="N897" s="158" t="s">
        <v>44</v>
      </c>
      <c r="O897" s="57"/>
      <c r="P897" s="159">
        <f>O897*H897</f>
        <v>0</v>
      </c>
      <c r="Q897" s="159">
        <v>0</v>
      </c>
      <c r="R897" s="159">
        <f>Q897*H897</f>
        <v>0</v>
      </c>
      <c r="S897" s="159">
        <v>0</v>
      </c>
      <c r="T897" s="160">
        <f>S897*H897</f>
        <v>0</v>
      </c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R897" s="161" t="s">
        <v>258</v>
      </c>
      <c r="AT897" s="161" t="s">
        <v>254</v>
      </c>
      <c r="AU897" s="161" t="s">
        <v>88</v>
      </c>
      <c r="AY897" s="17" t="s">
        <v>252</v>
      </c>
      <c r="BE897" s="162">
        <f>IF(N897="základní",J897,0)</f>
        <v>0</v>
      </c>
      <c r="BF897" s="162">
        <f>IF(N897="snížená",J897,0)</f>
        <v>0</v>
      </c>
      <c r="BG897" s="162">
        <f>IF(N897="zákl. přenesená",J897,0)</f>
        <v>0</v>
      </c>
      <c r="BH897" s="162">
        <f>IF(N897="sníž. přenesená",J897,0)</f>
        <v>0</v>
      </c>
      <c r="BI897" s="162">
        <f>IF(N897="nulová",J897,0)</f>
        <v>0</v>
      </c>
      <c r="BJ897" s="17" t="s">
        <v>86</v>
      </c>
      <c r="BK897" s="162">
        <f>ROUND(I897*H897,2)</f>
        <v>0</v>
      </c>
      <c r="BL897" s="17" t="s">
        <v>258</v>
      </c>
      <c r="BM897" s="161" t="s">
        <v>1065</v>
      </c>
    </row>
    <row r="898" spans="1:65" s="14" customFormat="1" ht="22.5">
      <c r="B898" s="171"/>
      <c r="D898" s="164" t="s">
        <v>282</v>
      </c>
      <c r="E898" s="172" t="s">
        <v>1</v>
      </c>
      <c r="F898" s="173" t="s">
        <v>1066</v>
      </c>
      <c r="H898" s="174">
        <v>260.77999999999997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2" t="s">
        <v>282</v>
      </c>
      <c r="AU898" s="172" t="s">
        <v>88</v>
      </c>
      <c r="AV898" s="14" t="s">
        <v>88</v>
      </c>
      <c r="AW898" s="14" t="s">
        <v>33</v>
      </c>
      <c r="AX898" s="14" t="s">
        <v>79</v>
      </c>
      <c r="AY898" s="172" t="s">
        <v>252</v>
      </c>
    </row>
    <row r="899" spans="1:65" s="14" customFormat="1" ht="22.5">
      <c r="B899" s="171"/>
      <c r="D899" s="164" t="s">
        <v>282</v>
      </c>
      <c r="E899" s="172" t="s">
        <v>1</v>
      </c>
      <c r="F899" s="173" t="s">
        <v>1067</v>
      </c>
      <c r="H899" s="174">
        <v>422.72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282</v>
      </c>
      <c r="AU899" s="172" t="s">
        <v>88</v>
      </c>
      <c r="AV899" s="14" t="s">
        <v>88</v>
      </c>
      <c r="AW899" s="14" t="s">
        <v>33</v>
      </c>
      <c r="AX899" s="14" t="s">
        <v>79</v>
      </c>
      <c r="AY899" s="172" t="s">
        <v>252</v>
      </c>
    </row>
    <row r="900" spans="1:65" s="14" customFormat="1" ht="22.5">
      <c r="B900" s="171"/>
      <c r="D900" s="164" t="s">
        <v>282</v>
      </c>
      <c r="E900" s="172" t="s">
        <v>1</v>
      </c>
      <c r="F900" s="173" t="s">
        <v>1068</v>
      </c>
      <c r="H900" s="174">
        <v>421.42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282</v>
      </c>
      <c r="AU900" s="172" t="s">
        <v>88</v>
      </c>
      <c r="AV900" s="14" t="s">
        <v>88</v>
      </c>
      <c r="AW900" s="14" t="s">
        <v>33</v>
      </c>
      <c r="AX900" s="14" t="s">
        <v>79</v>
      </c>
      <c r="AY900" s="172" t="s">
        <v>252</v>
      </c>
    </row>
    <row r="901" spans="1:65" s="14" customFormat="1">
      <c r="B901" s="171"/>
      <c r="D901" s="164" t="s">
        <v>282</v>
      </c>
      <c r="E901" s="172" t="s">
        <v>1</v>
      </c>
      <c r="F901" s="173" t="s">
        <v>1069</v>
      </c>
      <c r="H901" s="174">
        <v>317.20999999999998</v>
      </c>
      <c r="I901" s="175"/>
      <c r="L901" s="171"/>
      <c r="M901" s="176"/>
      <c r="N901" s="177"/>
      <c r="O901" s="177"/>
      <c r="P901" s="177"/>
      <c r="Q901" s="177"/>
      <c r="R901" s="177"/>
      <c r="S901" s="177"/>
      <c r="T901" s="178"/>
      <c r="AT901" s="172" t="s">
        <v>282</v>
      </c>
      <c r="AU901" s="172" t="s">
        <v>88</v>
      </c>
      <c r="AV901" s="14" t="s">
        <v>88</v>
      </c>
      <c r="AW901" s="14" t="s">
        <v>33</v>
      </c>
      <c r="AX901" s="14" t="s">
        <v>79</v>
      </c>
      <c r="AY901" s="172" t="s">
        <v>252</v>
      </c>
    </row>
    <row r="902" spans="1:65" s="14" customFormat="1" ht="22.5">
      <c r="B902" s="171"/>
      <c r="D902" s="164" t="s">
        <v>282</v>
      </c>
      <c r="E902" s="172" t="s">
        <v>1</v>
      </c>
      <c r="F902" s="173" t="s">
        <v>1070</v>
      </c>
      <c r="H902" s="174">
        <v>523.39</v>
      </c>
      <c r="I902" s="175"/>
      <c r="L902" s="171"/>
      <c r="M902" s="176"/>
      <c r="N902" s="177"/>
      <c r="O902" s="177"/>
      <c r="P902" s="177"/>
      <c r="Q902" s="177"/>
      <c r="R902" s="177"/>
      <c r="S902" s="177"/>
      <c r="T902" s="178"/>
      <c r="AT902" s="172" t="s">
        <v>282</v>
      </c>
      <c r="AU902" s="172" t="s">
        <v>88</v>
      </c>
      <c r="AV902" s="14" t="s">
        <v>88</v>
      </c>
      <c r="AW902" s="14" t="s">
        <v>33</v>
      </c>
      <c r="AX902" s="14" t="s">
        <v>79</v>
      </c>
      <c r="AY902" s="172" t="s">
        <v>252</v>
      </c>
    </row>
    <row r="903" spans="1:65" s="14" customFormat="1">
      <c r="B903" s="171"/>
      <c r="D903" s="164" t="s">
        <v>282</v>
      </c>
      <c r="E903" s="172" t="s">
        <v>1</v>
      </c>
      <c r="F903" s="173" t="s">
        <v>1071</v>
      </c>
      <c r="H903" s="174">
        <v>395.11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282</v>
      </c>
      <c r="AU903" s="172" t="s">
        <v>88</v>
      </c>
      <c r="AV903" s="14" t="s">
        <v>88</v>
      </c>
      <c r="AW903" s="14" t="s">
        <v>33</v>
      </c>
      <c r="AX903" s="14" t="s">
        <v>79</v>
      </c>
      <c r="AY903" s="172" t="s">
        <v>252</v>
      </c>
    </row>
    <row r="904" spans="1:65" s="15" customFormat="1">
      <c r="B904" s="179"/>
      <c r="D904" s="164" t="s">
        <v>282</v>
      </c>
      <c r="E904" s="180" t="s">
        <v>1</v>
      </c>
      <c r="F904" s="181" t="s">
        <v>286</v>
      </c>
      <c r="H904" s="182">
        <v>2340.63</v>
      </c>
      <c r="I904" s="183"/>
      <c r="L904" s="179"/>
      <c r="M904" s="184"/>
      <c r="N904" s="185"/>
      <c r="O904" s="185"/>
      <c r="P904" s="185"/>
      <c r="Q904" s="185"/>
      <c r="R904" s="185"/>
      <c r="S904" s="185"/>
      <c r="T904" s="186"/>
      <c r="AT904" s="180" t="s">
        <v>282</v>
      </c>
      <c r="AU904" s="180" t="s">
        <v>88</v>
      </c>
      <c r="AV904" s="15" t="s">
        <v>258</v>
      </c>
      <c r="AW904" s="15" t="s">
        <v>33</v>
      </c>
      <c r="AX904" s="15" t="s">
        <v>86</v>
      </c>
      <c r="AY904" s="180" t="s">
        <v>252</v>
      </c>
    </row>
    <row r="905" spans="1:65" s="2" customFormat="1" ht="24.2" customHeight="1">
      <c r="A905" s="31"/>
      <c r="B905" s="148"/>
      <c r="C905" s="149" t="s">
        <v>1072</v>
      </c>
      <c r="D905" s="149" t="s">
        <v>254</v>
      </c>
      <c r="E905" s="150" t="s">
        <v>1073</v>
      </c>
      <c r="F905" s="151" t="s">
        <v>1074</v>
      </c>
      <c r="G905" s="152" t="s">
        <v>465</v>
      </c>
      <c r="H905" s="153">
        <v>4493.4459999999999</v>
      </c>
      <c r="I905" s="154"/>
      <c r="J905" s="155">
        <f>ROUND(I905*H905,2)</f>
        <v>0</v>
      </c>
      <c r="K905" s="156"/>
      <c r="L905" s="32"/>
      <c r="M905" s="157" t="s">
        <v>1</v>
      </c>
      <c r="N905" s="158" t="s">
        <v>44</v>
      </c>
      <c r="O905" s="57"/>
      <c r="P905" s="159">
        <f>O905*H905</f>
        <v>0</v>
      </c>
      <c r="Q905" s="159">
        <v>0</v>
      </c>
      <c r="R905" s="159">
        <f>Q905*H905</f>
        <v>0</v>
      </c>
      <c r="S905" s="159">
        <v>0</v>
      </c>
      <c r="T905" s="160">
        <f>S905*H905</f>
        <v>0</v>
      </c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R905" s="161" t="s">
        <v>258</v>
      </c>
      <c r="AT905" s="161" t="s">
        <v>254</v>
      </c>
      <c r="AU905" s="161" t="s">
        <v>88</v>
      </c>
      <c r="AY905" s="17" t="s">
        <v>252</v>
      </c>
      <c r="BE905" s="162">
        <f>IF(N905="základní",J905,0)</f>
        <v>0</v>
      </c>
      <c r="BF905" s="162">
        <f>IF(N905="snížená",J905,0)</f>
        <v>0</v>
      </c>
      <c r="BG905" s="162">
        <f>IF(N905="zákl. přenesená",J905,0)</f>
        <v>0</v>
      </c>
      <c r="BH905" s="162">
        <f>IF(N905="sníž. přenesená",J905,0)</f>
        <v>0</v>
      </c>
      <c r="BI905" s="162">
        <f>IF(N905="nulová",J905,0)</f>
        <v>0</v>
      </c>
      <c r="BJ905" s="17" t="s">
        <v>86</v>
      </c>
      <c r="BK905" s="162">
        <f>ROUND(I905*H905,2)</f>
        <v>0</v>
      </c>
      <c r="BL905" s="17" t="s">
        <v>258</v>
      </c>
      <c r="BM905" s="161" t="s">
        <v>1075</v>
      </c>
    </row>
    <row r="906" spans="1:65" s="2" customFormat="1" ht="33" customHeight="1">
      <c r="A906" s="31"/>
      <c r="B906" s="148"/>
      <c r="C906" s="149" t="s">
        <v>566</v>
      </c>
      <c r="D906" s="149" t="s">
        <v>254</v>
      </c>
      <c r="E906" s="150" t="s">
        <v>1076</v>
      </c>
      <c r="F906" s="151" t="s">
        <v>1077</v>
      </c>
      <c r="G906" s="152" t="s">
        <v>465</v>
      </c>
      <c r="H906" s="153">
        <v>256.94400000000002</v>
      </c>
      <c r="I906" s="154"/>
      <c r="J906" s="155">
        <f>ROUND(I906*H906,2)</f>
        <v>0</v>
      </c>
      <c r="K906" s="156"/>
      <c r="L906" s="32"/>
      <c r="M906" s="157" t="s">
        <v>1</v>
      </c>
      <c r="N906" s="158" t="s">
        <v>44</v>
      </c>
      <c r="O906" s="57"/>
      <c r="P906" s="159">
        <f>O906*H906</f>
        <v>0</v>
      </c>
      <c r="Q906" s="159">
        <v>0</v>
      </c>
      <c r="R906" s="159">
        <f>Q906*H906</f>
        <v>0</v>
      </c>
      <c r="S906" s="159">
        <v>0</v>
      </c>
      <c r="T906" s="160">
        <f>S906*H906</f>
        <v>0</v>
      </c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R906" s="161" t="s">
        <v>258</v>
      </c>
      <c r="AT906" s="161" t="s">
        <v>254</v>
      </c>
      <c r="AU906" s="161" t="s">
        <v>88</v>
      </c>
      <c r="AY906" s="17" t="s">
        <v>252</v>
      </c>
      <c r="BE906" s="162">
        <f>IF(N906="základní",J906,0)</f>
        <v>0</v>
      </c>
      <c r="BF906" s="162">
        <f>IF(N906="snížená",J906,0)</f>
        <v>0</v>
      </c>
      <c r="BG906" s="162">
        <f>IF(N906="zákl. přenesená",J906,0)</f>
        <v>0</v>
      </c>
      <c r="BH906" s="162">
        <f>IF(N906="sníž. přenesená",J906,0)</f>
        <v>0</v>
      </c>
      <c r="BI906" s="162">
        <f>IF(N906="nulová",J906,0)</f>
        <v>0</v>
      </c>
      <c r="BJ906" s="17" t="s">
        <v>86</v>
      </c>
      <c r="BK906" s="162">
        <f>ROUND(I906*H906,2)</f>
        <v>0</v>
      </c>
      <c r="BL906" s="17" t="s">
        <v>258</v>
      </c>
      <c r="BM906" s="161" t="s">
        <v>1078</v>
      </c>
    </row>
    <row r="907" spans="1:65" s="14" customFormat="1" ht="22.5">
      <c r="B907" s="171"/>
      <c r="D907" s="164" t="s">
        <v>282</v>
      </c>
      <c r="E907" s="172" t="s">
        <v>1</v>
      </c>
      <c r="F907" s="173" t="s">
        <v>1079</v>
      </c>
      <c r="H907" s="174">
        <v>256.94400000000002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282</v>
      </c>
      <c r="AU907" s="172" t="s">
        <v>88</v>
      </c>
      <c r="AV907" s="14" t="s">
        <v>88</v>
      </c>
      <c r="AW907" s="14" t="s">
        <v>33</v>
      </c>
      <c r="AX907" s="14" t="s">
        <v>79</v>
      </c>
      <c r="AY907" s="172" t="s">
        <v>252</v>
      </c>
    </row>
    <row r="908" spans="1:65" s="13" customFormat="1">
      <c r="B908" s="163"/>
      <c r="D908" s="164" t="s">
        <v>282</v>
      </c>
      <c r="E908" s="165" t="s">
        <v>1</v>
      </c>
      <c r="F908" s="166" t="s">
        <v>1080</v>
      </c>
      <c r="H908" s="165" t="s">
        <v>1</v>
      </c>
      <c r="I908" s="167"/>
      <c r="L908" s="163"/>
      <c r="M908" s="168"/>
      <c r="N908" s="169"/>
      <c r="O908" s="169"/>
      <c r="P908" s="169"/>
      <c r="Q908" s="169"/>
      <c r="R908" s="169"/>
      <c r="S908" s="169"/>
      <c r="T908" s="170"/>
      <c r="AT908" s="165" t="s">
        <v>282</v>
      </c>
      <c r="AU908" s="165" t="s">
        <v>88</v>
      </c>
      <c r="AV908" s="13" t="s">
        <v>86</v>
      </c>
      <c r="AW908" s="13" t="s">
        <v>33</v>
      </c>
      <c r="AX908" s="13" t="s">
        <v>79</v>
      </c>
      <c r="AY908" s="165" t="s">
        <v>252</v>
      </c>
    </row>
    <row r="909" spans="1:65" s="15" customFormat="1">
      <c r="B909" s="179"/>
      <c r="D909" s="164" t="s">
        <v>282</v>
      </c>
      <c r="E909" s="180" t="s">
        <v>1</v>
      </c>
      <c r="F909" s="181" t="s">
        <v>286</v>
      </c>
      <c r="H909" s="182">
        <v>256.94400000000002</v>
      </c>
      <c r="I909" s="183"/>
      <c r="L909" s="179"/>
      <c r="M909" s="184"/>
      <c r="N909" s="185"/>
      <c r="O909" s="185"/>
      <c r="P909" s="185"/>
      <c r="Q909" s="185"/>
      <c r="R909" s="185"/>
      <c r="S909" s="185"/>
      <c r="T909" s="186"/>
      <c r="AT909" s="180" t="s">
        <v>282</v>
      </c>
      <c r="AU909" s="180" t="s">
        <v>88</v>
      </c>
      <c r="AV909" s="15" t="s">
        <v>258</v>
      </c>
      <c r="AW909" s="15" t="s">
        <v>33</v>
      </c>
      <c r="AX909" s="15" t="s">
        <v>86</v>
      </c>
      <c r="AY909" s="180" t="s">
        <v>252</v>
      </c>
    </row>
    <row r="910" spans="1:65" s="2" customFormat="1" ht="33" customHeight="1">
      <c r="A910" s="31"/>
      <c r="B910" s="148"/>
      <c r="C910" s="149" t="s">
        <v>1081</v>
      </c>
      <c r="D910" s="149" t="s">
        <v>254</v>
      </c>
      <c r="E910" s="150" t="s">
        <v>1082</v>
      </c>
      <c r="F910" s="151" t="s">
        <v>1083</v>
      </c>
      <c r="G910" s="152" t="s">
        <v>465</v>
      </c>
      <c r="H910" s="153">
        <v>12801.942999999999</v>
      </c>
      <c r="I910" s="154"/>
      <c r="J910" s="155">
        <f>ROUND(I910*H910,2)</f>
        <v>0</v>
      </c>
      <c r="K910" s="156"/>
      <c r="L910" s="32"/>
      <c r="M910" s="157" t="s">
        <v>1</v>
      </c>
      <c r="N910" s="158" t="s">
        <v>44</v>
      </c>
      <c r="O910" s="57"/>
      <c r="P910" s="159">
        <f>O910*H910</f>
        <v>0</v>
      </c>
      <c r="Q910" s="159">
        <v>0</v>
      </c>
      <c r="R910" s="159">
        <f>Q910*H910</f>
        <v>0</v>
      </c>
      <c r="S910" s="159">
        <v>0</v>
      </c>
      <c r="T910" s="160">
        <f>S910*H910</f>
        <v>0</v>
      </c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R910" s="161" t="s">
        <v>258</v>
      </c>
      <c r="AT910" s="161" t="s">
        <v>254</v>
      </c>
      <c r="AU910" s="161" t="s">
        <v>88</v>
      </c>
      <c r="AY910" s="17" t="s">
        <v>252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7" t="s">
        <v>86</v>
      </c>
      <c r="BK910" s="162">
        <f>ROUND(I910*H910,2)</f>
        <v>0</v>
      </c>
      <c r="BL910" s="17" t="s">
        <v>258</v>
      </c>
      <c r="BM910" s="161" t="s">
        <v>1084</v>
      </c>
    </row>
    <row r="911" spans="1:65" s="14" customFormat="1" ht="33.75">
      <c r="B911" s="171"/>
      <c r="D911" s="164" t="s">
        <v>282</v>
      </c>
      <c r="E911" s="172" t="s">
        <v>1</v>
      </c>
      <c r="F911" s="173" t="s">
        <v>1085</v>
      </c>
      <c r="H911" s="174">
        <v>240.56700000000001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282</v>
      </c>
      <c r="AU911" s="172" t="s">
        <v>88</v>
      </c>
      <c r="AV911" s="14" t="s">
        <v>88</v>
      </c>
      <c r="AW911" s="14" t="s">
        <v>33</v>
      </c>
      <c r="AX911" s="14" t="s">
        <v>79</v>
      </c>
      <c r="AY911" s="172" t="s">
        <v>252</v>
      </c>
    </row>
    <row r="912" spans="1:65" s="14" customFormat="1" ht="22.5">
      <c r="B912" s="171"/>
      <c r="D912" s="164" t="s">
        <v>282</v>
      </c>
      <c r="E912" s="172" t="s">
        <v>1</v>
      </c>
      <c r="F912" s="173" t="s">
        <v>1086</v>
      </c>
      <c r="H912" s="174">
        <v>315.96800000000002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282</v>
      </c>
      <c r="AU912" s="172" t="s">
        <v>88</v>
      </c>
      <c r="AV912" s="14" t="s">
        <v>88</v>
      </c>
      <c r="AW912" s="14" t="s">
        <v>33</v>
      </c>
      <c r="AX912" s="14" t="s">
        <v>79</v>
      </c>
      <c r="AY912" s="172" t="s">
        <v>252</v>
      </c>
    </row>
    <row r="913" spans="2:51" s="14" customFormat="1" ht="22.5">
      <c r="B913" s="171"/>
      <c r="D913" s="164" t="s">
        <v>282</v>
      </c>
      <c r="E913" s="172" t="s">
        <v>1</v>
      </c>
      <c r="F913" s="173" t="s">
        <v>1087</v>
      </c>
      <c r="H913" s="174">
        <v>414.91800000000001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282</v>
      </c>
      <c r="AU913" s="172" t="s">
        <v>88</v>
      </c>
      <c r="AV913" s="14" t="s">
        <v>88</v>
      </c>
      <c r="AW913" s="14" t="s">
        <v>33</v>
      </c>
      <c r="AX913" s="14" t="s">
        <v>79</v>
      </c>
      <c r="AY913" s="172" t="s">
        <v>252</v>
      </c>
    </row>
    <row r="914" spans="2:51" s="14" customFormat="1" ht="22.5">
      <c r="B914" s="171"/>
      <c r="D914" s="164" t="s">
        <v>282</v>
      </c>
      <c r="E914" s="172" t="s">
        <v>1</v>
      </c>
      <c r="F914" s="173" t="s">
        <v>1088</v>
      </c>
      <c r="H914" s="174">
        <v>378.60599999999999</v>
      </c>
      <c r="I914" s="175"/>
      <c r="L914" s="171"/>
      <c r="M914" s="176"/>
      <c r="N914" s="177"/>
      <c r="O914" s="177"/>
      <c r="P914" s="177"/>
      <c r="Q914" s="177"/>
      <c r="R914" s="177"/>
      <c r="S914" s="177"/>
      <c r="T914" s="178"/>
      <c r="AT914" s="172" t="s">
        <v>282</v>
      </c>
      <c r="AU914" s="172" t="s">
        <v>88</v>
      </c>
      <c r="AV914" s="14" t="s">
        <v>88</v>
      </c>
      <c r="AW914" s="14" t="s">
        <v>33</v>
      </c>
      <c r="AX914" s="14" t="s">
        <v>79</v>
      </c>
      <c r="AY914" s="172" t="s">
        <v>252</v>
      </c>
    </row>
    <row r="915" spans="2:51" s="14" customFormat="1">
      <c r="B915" s="171"/>
      <c r="D915" s="164" t="s">
        <v>282</v>
      </c>
      <c r="E915" s="172" t="s">
        <v>1</v>
      </c>
      <c r="F915" s="173" t="s">
        <v>1089</v>
      </c>
      <c r="H915" s="174">
        <v>475.39400000000001</v>
      </c>
      <c r="I915" s="175"/>
      <c r="L915" s="171"/>
      <c r="M915" s="176"/>
      <c r="N915" s="177"/>
      <c r="O915" s="177"/>
      <c r="P915" s="177"/>
      <c r="Q915" s="177"/>
      <c r="R915" s="177"/>
      <c r="S915" s="177"/>
      <c r="T915" s="178"/>
      <c r="AT915" s="172" t="s">
        <v>282</v>
      </c>
      <c r="AU915" s="172" t="s">
        <v>88</v>
      </c>
      <c r="AV915" s="14" t="s">
        <v>88</v>
      </c>
      <c r="AW915" s="14" t="s">
        <v>33</v>
      </c>
      <c r="AX915" s="14" t="s">
        <v>79</v>
      </c>
      <c r="AY915" s="172" t="s">
        <v>252</v>
      </c>
    </row>
    <row r="916" spans="2:51" s="14" customFormat="1" ht="33.75">
      <c r="B916" s="171"/>
      <c r="D916" s="164" t="s">
        <v>282</v>
      </c>
      <c r="E916" s="172" t="s">
        <v>1</v>
      </c>
      <c r="F916" s="173" t="s">
        <v>1090</v>
      </c>
      <c r="H916" s="174">
        <v>624.26</v>
      </c>
      <c r="I916" s="175"/>
      <c r="L916" s="171"/>
      <c r="M916" s="176"/>
      <c r="N916" s="177"/>
      <c r="O916" s="177"/>
      <c r="P916" s="177"/>
      <c r="Q916" s="177"/>
      <c r="R916" s="177"/>
      <c r="S916" s="177"/>
      <c r="T916" s="178"/>
      <c r="AT916" s="172" t="s">
        <v>282</v>
      </c>
      <c r="AU916" s="172" t="s">
        <v>88</v>
      </c>
      <c r="AV916" s="14" t="s">
        <v>88</v>
      </c>
      <c r="AW916" s="14" t="s">
        <v>33</v>
      </c>
      <c r="AX916" s="14" t="s">
        <v>79</v>
      </c>
      <c r="AY916" s="172" t="s">
        <v>252</v>
      </c>
    </row>
    <row r="917" spans="2:51" s="14" customFormat="1" ht="22.5">
      <c r="B917" s="171"/>
      <c r="D917" s="164" t="s">
        <v>282</v>
      </c>
      <c r="E917" s="172" t="s">
        <v>1</v>
      </c>
      <c r="F917" s="173" t="s">
        <v>1091</v>
      </c>
      <c r="H917" s="174">
        <v>584.24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282</v>
      </c>
      <c r="AU917" s="172" t="s">
        <v>88</v>
      </c>
      <c r="AV917" s="14" t="s">
        <v>88</v>
      </c>
      <c r="AW917" s="14" t="s">
        <v>33</v>
      </c>
      <c r="AX917" s="14" t="s">
        <v>79</v>
      </c>
      <c r="AY917" s="172" t="s">
        <v>252</v>
      </c>
    </row>
    <row r="918" spans="2:51" s="14" customFormat="1" ht="22.5">
      <c r="B918" s="171"/>
      <c r="D918" s="164" t="s">
        <v>282</v>
      </c>
      <c r="E918" s="172" t="s">
        <v>1</v>
      </c>
      <c r="F918" s="173" t="s">
        <v>1092</v>
      </c>
      <c r="H918" s="174">
        <v>389</v>
      </c>
      <c r="I918" s="175"/>
      <c r="L918" s="171"/>
      <c r="M918" s="176"/>
      <c r="N918" s="177"/>
      <c r="O918" s="177"/>
      <c r="P918" s="177"/>
      <c r="Q918" s="177"/>
      <c r="R918" s="177"/>
      <c r="S918" s="177"/>
      <c r="T918" s="178"/>
      <c r="AT918" s="172" t="s">
        <v>282</v>
      </c>
      <c r="AU918" s="172" t="s">
        <v>88</v>
      </c>
      <c r="AV918" s="14" t="s">
        <v>88</v>
      </c>
      <c r="AW918" s="14" t="s">
        <v>33</v>
      </c>
      <c r="AX918" s="14" t="s">
        <v>79</v>
      </c>
      <c r="AY918" s="172" t="s">
        <v>252</v>
      </c>
    </row>
    <row r="919" spans="2:51" s="14" customFormat="1" ht="22.5">
      <c r="B919" s="171"/>
      <c r="D919" s="164" t="s">
        <v>282</v>
      </c>
      <c r="E919" s="172" t="s">
        <v>1</v>
      </c>
      <c r="F919" s="173" t="s">
        <v>1093</v>
      </c>
      <c r="H919" s="174">
        <v>742.4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282</v>
      </c>
      <c r="AU919" s="172" t="s">
        <v>88</v>
      </c>
      <c r="AV919" s="14" t="s">
        <v>88</v>
      </c>
      <c r="AW919" s="14" t="s">
        <v>33</v>
      </c>
      <c r="AX919" s="14" t="s">
        <v>79</v>
      </c>
      <c r="AY919" s="172" t="s">
        <v>252</v>
      </c>
    </row>
    <row r="920" spans="2:51" s="14" customFormat="1" ht="22.5">
      <c r="B920" s="171"/>
      <c r="D920" s="164" t="s">
        <v>282</v>
      </c>
      <c r="E920" s="172" t="s">
        <v>1</v>
      </c>
      <c r="F920" s="173" t="s">
        <v>1094</v>
      </c>
      <c r="H920" s="174">
        <v>1216.3</v>
      </c>
      <c r="I920" s="175"/>
      <c r="L920" s="171"/>
      <c r="M920" s="176"/>
      <c r="N920" s="177"/>
      <c r="O920" s="177"/>
      <c r="P920" s="177"/>
      <c r="Q920" s="177"/>
      <c r="R920" s="177"/>
      <c r="S920" s="177"/>
      <c r="T920" s="178"/>
      <c r="AT920" s="172" t="s">
        <v>282</v>
      </c>
      <c r="AU920" s="172" t="s">
        <v>88</v>
      </c>
      <c r="AV920" s="14" t="s">
        <v>88</v>
      </c>
      <c r="AW920" s="14" t="s">
        <v>33</v>
      </c>
      <c r="AX920" s="14" t="s">
        <v>79</v>
      </c>
      <c r="AY920" s="172" t="s">
        <v>252</v>
      </c>
    </row>
    <row r="921" spans="2:51" s="14" customFormat="1" ht="33.75">
      <c r="B921" s="171"/>
      <c r="D921" s="164" t="s">
        <v>282</v>
      </c>
      <c r="E921" s="172" t="s">
        <v>1</v>
      </c>
      <c r="F921" s="173" t="s">
        <v>1095</v>
      </c>
      <c r="H921" s="174">
        <v>572.79999999999995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282</v>
      </c>
      <c r="AU921" s="172" t="s">
        <v>88</v>
      </c>
      <c r="AV921" s="14" t="s">
        <v>88</v>
      </c>
      <c r="AW921" s="14" t="s">
        <v>33</v>
      </c>
      <c r="AX921" s="14" t="s">
        <v>79</v>
      </c>
      <c r="AY921" s="172" t="s">
        <v>252</v>
      </c>
    </row>
    <row r="922" spans="2:51" s="14" customFormat="1" ht="22.5">
      <c r="B922" s="171"/>
      <c r="D922" s="164" t="s">
        <v>282</v>
      </c>
      <c r="E922" s="172" t="s">
        <v>1</v>
      </c>
      <c r="F922" s="173" t="s">
        <v>1096</v>
      </c>
      <c r="H922" s="174">
        <v>506.24</v>
      </c>
      <c r="I922" s="175"/>
      <c r="L922" s="171"/>
      <c r="M922" s="176"/>
      <c r="N922" s="177"/>
      <c r="O922" s="177"/>
      <c r="P922" s="177"/>
      <c r="Q922" s="177"/>
      <c r="R922" s="177"/>
      <c r="S922" s="177"/>
      <c r="T922" s="178"/>
      <c r="AT922" s="172" t="s">
        <v>282</v>
      </c>
      <c r="AU922" s="172" t="s">
        <v>88</v>
      </c>
      <c r="AV922" s="14" t="s">
        <v>88</v>
      </c>
      <c r="AW922" s="14" t="s">
        <v>33</v>
      </c>
      <c r="AX922" s="14" t="s">
        <v>79</v>
      </c>
      <c r="AY922" s="172" t="s">
        <v>252</v>
      </c>
    </row>
    <row r="923" spans="2:51" s="14" customFormat="1" ht="22.5">
      <c r="B923" s="171"/>
      <c r="D923" s="164" t="s">
        <v>282</v>
      </c>
      <c r="E923" s="172" t="s">
        <v>1</v>
      </c>
      <c r="F923" s="173" t="s">
        <v>1097</v>
      </c>
      <c r="H923" s="174">
        <v>673.8</v>
      </c>
      <c r="I923" s="175"/>
      <c r="L923" s="171"/>
      <c r="M923" s="176"/>
      <c r="N923" s="177"/>
      <c r="O923" s="177"/>
      <c r="P923" s="177"/>
      <c r="Q923" s="177"/>
      <c r="R923" s="177"/>
      <c r="S923" s="177"/>
      <c r="T923" s="178"/>
      <c r="AT923" s="172" t="s">
        <v>282</v>
      </c>
      <c r="AU923" s="172" t="s">
        <v>88</v>
      </c>
      <c r="AV923" s="14" t="s">
        <v>88</v>
      </c>
      <c r="AW923" s="14" t="s">
        <v>33</v>
      </c>
      <c r="AX923" s="14" t="s">
        <v>79</v>
      </c>
      <c r="AY923" s="172" t="s">
        <v>252</v>
      </c>
    </row>
    <row r="924" spans="2:51" s="14" customFormat="1" ht="22.5">
      <c r="B924" s="171"/>
      <c r="D924" s="164" t="s">
        <v>282</v>
      </c>
      <c r="E924" s="172" t="s">
        <v>1</v>
      </c>
      <c r="F924" s="173" t="s">
        <v>1098</v>
      </c>
      <c r="H924" s="174">
        <v>628.91999999999996</v>
      </c>
      <c r="I924" s="175"/>
      <c r="L924" s="171"/>
      <c r="M924" s="176"/>
      <c r="N924" s="177"/>
      <c r="O924" s="177"/>
      <c r="P924" s="177"/>
      <c r="Q924" s="177"/>
      <c r="R924" s="177"/>
      <c r="S924" s="177"/>
      <c r="T924" s="178"/>
      <c r="AT924" s="172" t="s">
        <v>282</v>
      </c>
      <c r="AU924" s="172" t="s">
        <v>88</v>
      </c>
      <c r="AV924" s="14" t="s">
        <v>88</v>
      </c>
      <c r="AW924" s="14" t="s">
        <v>33</v>
      </c>
      <c r="AX924" s="14" t="s">
        <v>79</v>
      </c>
      <c r="AY924" s="172" t="s">
        <v>252</v>
      </c>
    </row>
    <row r="925" spans="2:51" s="14" customFormat="1">
      <c r="B925" s="171"/>
      <c r="D925" s="164" t="s">
        <v>282</v>
      </c>
      <c r="E925" s="172" t="s">
        <v>1</v>
      </c>
      <c r="F925" s="173" t="s">
        <v>1099</v>
      </c>
      <c r="H925" s="174">
        <v>937.7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282</v>
      </c>
      <c r="AU925" s="172" t="s">
        <v>88</v>
      </c>
      <c r="AV925" s="14" t="s">
        <v>88</v>
      </c>
      <c r="AW925" s="14" t="s">
        <v>33</v>
      </c>
      <c r="AX925" s="14" t="s">
        <v>79</v>
      </c>
      <c r="AY925" s="172" t="s">
        <v>252</v>
      </c>
    </row>
    <row r="926" spans="2:51" s="14" customFormat="1" ht="33.75">
      <c r="B926" s="171"/>
      <c r="D926" s="164" t="s">
        <v>282</v>
      </c>
      <c r="E926" s="172" t="s">
        <v>1</v>
      </c>
      <c r="F926" s="173" t="s">
        <v>1100</v>
      </c>
      <c r="H926" s="174">
        <v>543.6</v>
      </c>
      <c r="I926" s="175"/>
      <c r="L926" s="171"/>
      <c r="M926" s="176"/>
      <c r="N926" s="177"/>
      <c r="O926" s="177"/>
      <c r="P926" s="177"/>
      <c r="Q926" s="177"/>
      <c r="R926" s="177"/>
      <c r="S926" s="177"/>
      <c r="T926" s="178"/>
      <c r="AT926" s="172" t="s">
        <v>282</v>
      </c>
      <c r="AU926" s="172" t="s">
        <v>88</v>
      </c>
      <c r="AV926" s="14" t="s">
        <v>88</v>
      </c>
      <c r="AW926" s="14" t="s">
        <v>33</v>
      </c>
      <c r="AX926" s="14" t="s">
        <v>79</v>
      </c>
      <c r="AY926" s="172" t="s">
        <v>252</v>
      </c>
    </row>
    <row r="927" spans="2:51" s="14" customFormat="1" ht="22.5">
      <c r="B927" s="171"/>
      <c r="D927" s="164" t="s">
        <v>282</v>
      </c>
      <c r="E927" s="172" t="s">
        <v>1</v>
      </c>
      <c r="F927" s="173" t="s">
        <v>1101</v>
      </c>
      <c r="H927" s="174">
        <v>653.4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282</v>
      </c>
      <c r="AU927" s="172" t="s">
        <v>88</v>
      </c>
      <c r="AV927" s="14" t="s">
        <v>88</v>
      </c>
      <c r="AW927" s="14" t="s">
        <v>33</v>
      </c>
      <c r="AX927" s="14" t="s">
        <v>79</v>
      </c>
      <c r="AY927" s="172" t="s">
        <v>252</v>
      </c>
    </row>
    <row r="928" spans="2:51" s="14" customFormat="1" ht="22.5">
      <c r="B928" s="171"/>
      <c r="D928" s="164" t="s">
        <v>282</v>
      </c>
      <c r="E928" s="172" t="s">
        <v>1</v>
      </c>
      <c r="F928" s="173" t="s">
        <v>1102</v>
      </c>
      <c r="H928" s="174">
        <v>647.24</v>
      </c>
      <c r="I928" s="175"/>
      <c r="L928" s="171"/>
      <c r="M928" s="176"/>
      <c r="N928" s="177"/>
      <c r="O928" s="177"/>
      <c r="P928" s="177"/>
      <c r="Q928" s="177"/>
      <c r="R928" s="177"/>
      <c r="S928" s="177"/>
      <c r="T928" s="178"/>
      <c r="AT928" s="172" t="s">
        <v>282</v>
      </c>
      <c r="AU928" s="172" t="s">
        <v>88</v>
      </c>
      <c r="AV928" s="14" t="s">
        <v>88</v>
      </c>
      <c r="AW928" s="14" t="s">
        <v>33</v>
      </c>
      <c r="AX928" s="14" t="s">
        <v>79</v>
      </c>
      <c r="AY928" s="172" t="s">
        <v>252</v>
      </c>
    </row>
    <row r="929" spans="1:65" s="14" customFormat="1" ht="22.5">
      <c r="B929" s="171"/>
      <c r="D929" s="164" t="s">
        <v>282</v>
      </c>
      <c r="E929" s="172" t="s">
        <v>1</v>
      </c>
      <c r="F929" s="173" t="s">
        <v>1103</v>
      </c>
      <c r="H929" s="174">
        <v>1454.32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282</v>
      </c>
      <c r="AU929" s="172" t="s">
        <v>88</v>
      </c>
      <c r="AV929" s="14" t="s">
        <v>88</v>
      </c>
      <c r="AW929" s="14" t="s">
        <v>33</v>
      </c>
      <c r="AX929" s="14" t="s">
        <v>79</v>
      </c>
      <c r="AY929" s="172" t="s">
        <v>252</v>
      </c>
    </row>
    <row r="930" spans="1:65" s="14" customFormat="1" ht="22.5">
      <c r="B930" s="171"/>
      <c r="D930" s="164" t="s">
        <v>282</v>
      </c>
      <c r="E930" s="172" t="s">
        <v>1</v>
      </c>
      <c r="F930" s="173" t="s">
        <v>1104</v>
      </c>
      <c r="H930" s="174">
        <v>329</v>
      </c>
      <c r="I930" s="175"/>
      <c r="L930" s="171"/>
      <c r="M930" s="176"/>
      <c r="N930" s="177"/>
      <c r="O930" s="177"/>
      <c r="P930" s="177"/>
      <c r="Q930" s="177"/>
      <c r="R930" s="177"/>
      <c r="S930" s="177"/>
      <c r="T930" s="178"/>
      <c r="AT930" s="172" t="s">
        <v>282</v>
      </c>
      <c r="AU930" s="172" t="s">
        <v>88</v>
      </c>
      <c r="AV930" s="14" t="s">
        <v>88</v>
      </c>
      <c r="AW930" s="14" t="s">
        <v>33</v>
      </c>
      <c r="AX930" s="14" t="s">
        <v>79</v>
      </c>
      <c r="AY930" s="172" t="s">
        <v>252</v>
      </c>
    </row>
    <row r="931" spans="1:65" s="14" customFormat="1" ht="33.75">
      <c r="B931" s="171"/>
      <c r="D931" s="164" t="s">
        <v>282</v>
      </c>
      <c r="E931" s="172" t="s">
        <v>1</v>
      </c>
      <c r="F931" s="173" t="s">
        <v>1105</v>
      </c>
      <c r="H931" s="174">
        <v>272.85000000000002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282</v>
      </c>
      <c r="AU931" s="172" t="s">
        <v>88</v>
      </c>
      <c r="AV931" s="14" t="s">
        <v>88</v>
      </c>
      <c r="AW931" s="14" t="s">
        <v>33</v>
      </c>
      <c r="AX931" s="14" t="s">
        <v>79</v>
      </c>
      <c r="AY931" s="172" t="s">
        <v>252</v>
      </c>
    </row>
    <row r="932" spans="1:65" s="14" customFormat="1">
      <c r="B932" s="171"/>
      <c r="D932" s="164" t="s">
        <v>282</v>
      </c>
      <c r="E932" s="172" t="s">
        <v>1</v>
      </c>
      <c r="F932" s="173" t="s">
        <v>1106</v>
      </c>
      <c r="H932" s="174">
        <v>200.42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282</v>
      </c>
      <c r="AU932" s="172" t="s">
        <v>88</v>
      </c>
      <c r="AV932" s="14" t="s">
        <v>88</v>
      </c>
      <c r="AW932" s="14" t="s">
        <v>33</v>
      </c>
      <c r="AX932" s="14" t="s">
        <v>79</v>
      </c>
      <c r="AY932" s="172" t="s">
        <v>252</v>
      </c>
    </row>
    <row r="933" spans="1:65" s="13" customFormat="1">
      <c r="B933" s="163"/>
      <c r="D933" s="164" t="s">
        <v>282</v>
      </c>
      <c r="E933" s="165" t="s">
        <v>1</v>
      </c>
      <c r="F933" s="166" t="s">
        <v>1080</v>
      </c>
      <c r="H933" s="165" t="s">
        <v>1</v>
      </c>
      <c r="I933" s="167"/>
      <c r="L933" s="163"/>
      <c r="M933" s="168"/>
      <c r="N933" s="169"/>
      <c r="O933" s="169"/>
      <c r="P933" s="169"/>
      <c r="Q933" s="169"/>
      <c r="R933" s="169"/>
      <c r="S933" s="169"/>
      <c r="T933" s="170"/>
      <c r="AT933" s="165" t="s">
        <v>282</v>
      </c>
      <c r="AU933" s="165" t="s">
        <v>88</v>
      </c>
      <c r="AV933" s="13" t="s">
        <v>86</v>
      </c>
      <c r="AW933" s="13" t="s">
        <v>33</v>
      </c>
      <c r="AX933" s="13" t="s">
        <v>79</v>
      </c>
      <c r="AY933" s="165" t="s">
        <v>252</v>
      </c>
    </row>
    <row r="934" spans="1:65" s="15" customFormat="1">
      <c r="B934" s="179"/>
      <c r="D934" s="164" t="s">
        <v>282</v>
      </c>
      <c r="E934" s="180" t="s">
        <v>1</v>
      </c>
      <c r="F934" s="181" t="s">
        <v>286</v>
      </c>
      <c r="H934" s="182">
        <v>12801.943000000001</v>
      </c>
      <c r="I934" s="183"/>
      <c r="L934" s="179"/>
      <c r="M934" s="184"/>
      <c r="N934" s="185"/>
      <c r="O934" s="185"/>
      <c r="P934" s="185"/>
      <c r="Q934" s="185"/>
      <c r="R934" s="185"/>
      <c r="S934" s="185"/>
      <c r="T934" s="186"/>
      <c r="AT934" s="180" t="s">
        <v>282</v>
      </c>
      <c r="AU934" s="180" t="s">
        <v>88</v>
      </c>
      <c r="AV934" s="15" t="s">
        <v>258</v>
      </c>
      <c r="AW934" s="15" t="s">
        <v>33</v>
      </c>
      <c r="AX934" s="15" t="s">
        <v>86</v>
      </c>
      <c r="AY934" s="180" t="s">
        <v>252</v>
      </c>
    </row>
    <row r="935" spans="1:65" s="2" customFormat="1" ht="24.2" customHeight="1">
      <c r="A935" s="31"/>
      <c r="B935" s="148"/>
      <c r="C935" s="149" t="s">
        <v>574</v>
      </c>
      <c r="D935" s="149" t="s">
        <v>254</v>
      </c>
      <c r="E935" s="150" t="s">
        <v>1107</v>
      </c>
      <c r="F935" s="151" t="s">
        <v>1108</v>
      </c>
      <c r="G935" s="152" t="s">
        <v>465</v>
      </c>
      <c r="H935" s="153">
        <v>13058.887000000001</v>
      </c>
      <c r="I935" s="154"/>
      <c r="J935" s="155">
        <f>ROUND(I935*H935,2)</f>
        <v>0</v>
      </c>
      <c r="K935" s="156"/>
      <c r="L935" s="32"/>
      <c r="M935" s="157" t="s">
        <v>1</v>
      </c>
      <c r="N935" s="158" t="s">
        <v>44</v>
      </c>
      <c r="O935" s="57"/>
      <c r="P935" s="159">
        <f>O935*H935</f>
        <v>0</v>
      </c>
      <c r="Q935" s="159">
        <v>0</v>
      </c>
      <c r="R935" s="159">
        <f>Q935*H935</f>
        <v>0</v>
      </c>
      <c r="S935" s="159">
        <v>0</v>
      </c>
      <c r="T935" s="160">
        <f>S935*H935</f>
        <v>0</v>
      </c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R935" s="161" t="s">
        <v>258</v>
      </c>
      <c r="AT935" s="161" t="s">
        <v>254</v>
      </c>
      <c r="AU935" s="161" t="s">
        <v>88</v>
      </c>
      <c r="AY935" s="17" t="s">
        <v>252</v>
      </c>
      <c r="BE935" s="162">
        <f>IF(N935="základní",J935,0)</f>
        <v>0</v>
      </c>
      <c r="BF935" s="162">
        <f>IF(N935="snížená",J935,0)</f>
        <v>0</v>
      </c>
      <c r="BG935" s="162">
        <f>IF(N935="zákl. přenesená",J935,0)</f>
        <v>0</v>
      </c>
      <c r="BH935" s="162">
        <f>IF(N935="sníž. přenesená",J935,0)</f>
        <v>0</v>
      </c>
      <c r="BI935" s="162">
        <f>IF(N935="nulová",J935,0)</f>
        <v>0</v>
      </c>
      <c r="BJ935" s="17" t="s">
        <v>86</v>
      </c>
      <c r="BK935" s="162">
        <f>ROUND(I935*H935,2)</f>
        <v>0</v>
      </c>
      <c r="BL935" s="17" t="s">
        <v>258</v>
      </c>
      <c r="BM935" s="161" t="s">
        <v>1109</v>
      </c>
    </row>
    <row r="936" spans="1:65" s="2" customFormat="1" ht="37.9" customHeight="1">
      <c r="A936" s="31"/>
      <c r="B936" s="148"/>
      <c r="C936" s="149" t="s">
        <v>1110</v>
      </c>
      <c r="D936" s="149" t="s">
        <v>254</v>
      </c>
      <c r="E936" s="150" t="s">
        <v>1111</v>
      </c>
      <c r="F936" s="151" t="s">
        <v>1112</v>
      </c>
      <c r="G936" s="152" t="s">
        <v>465</v>
      </c>
      <c r="H936" s="153">
        <v>4568.5</v>
      </c>
      <c r="I936" s="154"/>
      <c r="J936" s="155">
        <f>ROUND(I936*H936,2)</f>
        <v>0</v>
      </c>
      <c r="K936" s="156"/>
      <c r="L936" s="32"/>
      <c r="M936" s="157" t="s">
        <v>1</v>
      </c>
      <c r="N936" s="158" t="s">
        <v>44</v>
      </c>
      <c r="O936" s="57"/>
      <c r="P936" s="159">
        <f>O936*H936</f>
        <v>0</v>
      </c>
      <c r="Q936" s="159">
        <v>0</v>
      </c>
      <c r="R936" s="159">
        <f>Q936*H936</f>
        <v>0</v>
      </c>
      <c r="S936" s="159">
        <v>0</v>
      </c>
      <c r="T936" s="160">
        <f>S936*H936</f>
        <v>0</v>
      </c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R936" s="161" t="s">
        <v>258</v>
      </c>
      <c r="AT936" s="161" t="s">
        <v>254</v>
      </c>
      <c r="AU936" s="161" t="s">
        <v>88</v>
      </c>
      <c r="AY936" s="17" t="s">
        <v>252</v>
      </c>
      <c r="BE936" s="162">
        <f>IF(N936="základní",J936,0)</f>
        <v>0</v>
      </c>
      <c r="BF936" s="162">
        <f>IF(N936="snížená",J936,0)</f>
        <v>0</v>
      </c>
      <c r="BG936" s="162">
        <f>IF(N936="zákl. přenesená",J936,0)</f>
        <v>0</v>
      </c>
      <c r="BH936" s="162">
        <f>IF(N936="sníž. přenesená",J936,0)</f>
        <v>0</v>
      </c>
      <c r="BI936" s="162">
        <f>IF(N936="nulová",J936,0)</f>
        <v>0</v>
      </c>
      <c r="BJ936" s="17" t="s">
        <v>86</v>
      </c>
      <c r="BK936" s="162">
        <f>ROUND(I936*H936,2)</f>
        <v>0</v>
      </c>
      <c r="BL936" s="17" t="s">
        <v>258</v>
      </c>
      <c r="BM936" s="161" t="s">
        <v>1113</v>
      </c>
    </row>
    <row r="937" spans="1:65" s="13" customFormat="1">
      <c r="B937" s="163"/>
      <c r="D937" s="164" t="s">
        <v>282</v>
      </c>
      <c r="E937" s="165" t="s">
        <v>1</v>
      </c>
      <c r="F937" s="166" t="s">
        <v>1114</v>
      </c>
      <c r="H937" s="165" t="s">
        <v>1</v>
      </c>
      <c r="I937" s="167"/>
      <c r="L937" s="163"/>
      <c r="M937" s="168"/>
      <c r="N937" s="169"/>
      <c r="O937" s="169"/>
      <c r="P937" s="169"/>
      <c r="Q937" s="169"/>
      <c r="R937" s="169"/>
      <c r="S937" s="169"/>
      <c r="T937" s="170"/>
      <c r="AT937" s="165" t="s">
        <v>282</v>
      </c>
      <c r="AU937" s="165" t="s">
        <v>88</v>
      </c>
      <c r="AV937" s="13" t="s">
        <v>86</v>
      </c>
      <c r="AW937" s="13" t="s">
        <v>33</v>
      </c>
      <c r="AX937" s="13" t="s">
        <v>79</v>
      </c>
      <c r="AY937" s="165" t="s">
        <v>252</v>
      </c>
    </row>
    <row r="938" spans="1:65" s="14" customFormat="1">
      <c r="B938" s="171"/>
      <c r="D938" s="164" t="s">
        <v>282</v>
      </c>
      <c r="E938" s="172" t="s">
        <v>1</v>
      </c>
      <c r="F938" s="173" t="s">
        <v>1115</v>
      </c>
      <c r="H938" s="174">
        <v>781.9</v>
      </c>
      <c r="I938" s="175"/>
      <c r="L938" s="171"/>
      <c r="M938" s="176"/>
      <c r="N938" s="177"/>
      <c r="O938" s="177"/>
      <c r="P938" s="177"/>
      <c r="Q938" s="177"/>
      <c r="R938" s="177"/>
      <c r="S938" s="177"/>
      <c r="T938" s="178"/>
      <c r="AT938" s="172" t="s">
        <v>282</v>
      </c>
      <c r="AU938" s="172" t="s">
        <v>88</v>
      </c>
      <c r="AV938" s="14" t="s">
        <v>88</v>
      </c>
      <c r="AW938" s="14" t="s">
        <v>33</v>
      </c>
      <c r="AX938" s="14" t="s">
        <v>79</v>
      </c>
      <c r="AY938" s="172" t="s">
        <v>252</v>
      </c>
    </row>
    <row r="939" spans="1:65" s="14" customFormat="1">
      <c r="B939" s="171"/>
      <c r="D939" s="164" t="s">
        <v>282</v>
      </c>
      <c r="E939" s="172" t="s">
        <v>1</v>
      </c>
      <c r="F939" s="173" t="s">
        <v>1116</v>
      </c>
      <c r="H939" s="174">
        <v>821.4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282</v>
      </c>
      <c r="AU939" s="172" t="s">
        <v>88</v>
      </c>
      <c r="AV939" s="14" t="s">
        <v>88</v>
      </c>
      <c r="AW939" s="14" t="s">
        <v>33</v>
      </c>
      <c r="AX939" s="14" t="s">
        <v>79</v>
      </c>
      <c r="AY939" s="172" t="s">
        <v>252</v>
      </c>
    </row>
    <row r="940" spans="1:65" s="14" customFormat="1">
      <c r="B940" s="171"/>
      <c r="D940" s="164" t="s">
        <v>282</v>
      </c>
      <c r="E940" s="172" t="s">
        <v>1</v>
      </c>
      <c r="F940" s="173" t="s">
        <v>1117</v>
      </c>
      <c r="H940" s="174">
        <v>681.2</v>
      </c>
      <c r="I940" s="175"/>
      <c r="L940" s="171"/>
      <c r="M940" s="176"/>
      <c r="N940" s="177"/>
      <c r="O940" s="177"/>
      <c r="P940" s="177"/>
      <c r="Q940" s="177"/>
      <c r="R940" s="177"/>
      <c r="S940" s="177"/>
      <c r="T940" s="178"/>
      <c r="AT940" s="172" t="s">
        <v>282</v>
      </c>
      <c r="AU940" s="172" t="s">
        <v>88</v>
      </c>
      <c r="AV940" s="14" t="s">
        <v>88</v>
      </c>
      <c r="AW940" s="14" t="s">
        <v>33</v>
      </c>
      <c r="AX940" s="14" t="s">
        <v>79</v>
      </c>
      <c r="AY940" s="172" t="s">
        <v>252</v>
      </c>
    </row>
    <row r="941" spans="1:65" s="14" customFormat="1" ht="22.5">
      <c r="B941" s="171"/>
      <c r="D941" s="164" t="s">
        <v>282</v>
      </c>
      <c r="E941" s="172" t="s">
        <v>1</v>
      </c>
      <c r="F941" s="173" t="s">
        <v>1118</v>
      </c>
      <c r="H941" s="174">
        <v>614</v>
      </c>
      <c r="I941" s="175"/>
      <c r="L941" s="171"/>
      <c r="M941" s="176"/>
      <c r="N941" s="177"/>
      <c r="O941" s="177"/>
      <c r="P941" s="177"/>
      <c r="Q941" s="177"/>
      <c r="R941" s="177"/>
      <c r="S941" s="177"/>
      <c r="T941" s="178"/>
      <c r="AT941" s="172" t="s">
        <v>282</v>
      </c>
      <c r="AU941" s="172" t="s">
        <v>88</v>
      </c>
      <c r="AV941" s="14" t="s">
        <v>88</v>
      </c>
      <c r="AW941" s="14" t="s">
        <v>33</v>
      </c>
      <c r="AX941" s="14" t="s">
        <v>79</v>
      </c>
      <c r="AY941" s="172" t="s">
        <v>252</v>
      </c>
    </row>
    <row r="942" spans="1:65" s="14" customFormat="1">
      <c r="B942" s="171"/>
      <c r="D942" s="164" t="s">
        <v>282</v>
      </c>
      <c r="E942" s="172" t="s">
        <v>1</v>
      </c>
      <c r="F942" s="173" t="s">
        <v>1119</v>
      </c>
      <c r="H942" s="174">
        <v>108.4</v>
      </c>
      <c r="I942" s="175"/>
      <c r="L942" s="171"/>
      <c r="M942" s="176"/>
      <c r="N942" s="177"/>
      <c r="O942" s="177"/>
      <c r="P942" s="177"/>
      <c r="Q942" s="177"/>
      <c r="R942" s="177"/>
      <c r="S942" s="177"/>
      <c r="T942" s="178"/>
      <c r="AT942" s="172" t="s">
        <v>282</v>
      </c>
      <c r="AU942" s="172" t="s">
        <v>88</v>
      </c>
      <c r="AV942" s="14" t="s">
        <v>88</v>
      </c>
      <c r="AW942" s="14" t="s">
        <v>33</v>
      </c>
      <c r="AX942" s="14" t="s">
        <v>79</v>
      </c>
      <c r="AY942" s="172" t="s">
        <v>252</v>
      </c>
    </row>
    <row r="943" spans="1:65" s="14" customFormat="1">
      <c r="B943" s="171"/>
      <c r="D943" s="164" t="s">
        <v>282</v>
      </c>
      <c r="E943" s="172" t="s">
        <v>1</v>
      </c>
      <c r="F943" s="173" t="s">
        <v>1120</v>
      </c>
      <c r="H943" s="174">
        <v>269.8</v>
      </c>
      <c r="I943" s="175"/>
      <c r="L943" s="171"/>
      <c r="M943" s="176"/>
      <c r="N943" s="177"/>
      <c r="O943" s="177"/>
      <c r="P943" s="177"/>
      <c r="Q943" s="177"/>
      <c r="R943" s="177"/>
      <c r="S943" s="177"/>
      <c r="T943" s="178"/>
      <c r="AT943" s="172" t="s">
        <v>282</v>
      </c>
      <c r="AU943" s="172" t="s">
        <v>88</v>
      </c>
      <c r="AV943" s="14" t="s">
        <v>88</v>
      </c>
      <c r="AW943" s="14" t="s">
        <v>33</v>
      </c>
      <c r="AX943" s="14" t="s">
        <v>79</v>
      </c>
      <c r="AY943" s="172" t="s">
        <v>252</v>
      </c>
    </row>
    <row r="944" spans="1:65" s="14" customFormat="1">
      <c r="B944" s="171"/>
      <c r="D944" s="164" t="s">
        <v>282</v>
      </c>
      <c r="E944" s="172" t="s">
        <v>1</v>
      </c>
      <c r="F944" s="173" t="s">
        <v>1121</v>
      </c>
      <c r="H944" s="174">
        <v>377.3</v>
      </c>
      <c r="I944" s="175"/>
      <c r="L944" s="171"/>
      <c r="M944" s="176"/>
      <c r="N944" s="177"/>
      <c r="O944" s="177"/>
      <c r="P944" s="177"/>
      <c r="Q944" s="177"/>
      <c r="R944" s="177"/>
      <c r="S944" s="177"/>
      <c r="T944" s="178"/>
      <c r="AT944" s="172" t="s">
        <v>282</v>
      </c>
      <c r="AU944" s="172" t="s">
        <v>88</v>
      </c>
      <c r="AV944" s="14" t="s">
        <v>88</v>
      </c>
      <c r="AW944" s="14" t="s">
        <v>33</v>
      </c>
      <c r="AX944" s="14" t="s">
        <v>79</v>
      </c>
      <c r="AY944" s="172" t="s">
        <v>252</v>
      </c>
    </row>
    <row r="945" spans="1:65" s="14" customFormat="1">
      <c r="B945" s="171"/>
      <c r="D945" s="164" t="s">
        <v>282</v>
      </c>
      <c r="E945" s="172" t="s">
        <v>1</v>
      </c>
      <c r="F945" s="173" t="s">
        <v>1122</v>
      </c>
      <c r="H945" s="174">
        <v>568.4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282</v>
      </c>
      <c r="AU945" s="172" t="s">
        <v>88</v>
      </c>
      <c r="AV945" s="14" t="s">
        <v>88</v>
      </c>
      <c r="AW945" s="14" t="s">
        <v>33</v>
      </c>
      <c r="AX945" s="14" t="s">
        <v>79</v>
      </c>
      <c r="AY945" s="172" t="s">
        <v>252</v>
      </c>
    </row>
    <row r="946" spans="1:65" s="14" customFormat="1">
      <c r="B946" s="171"/>
      <c r="D946" s="164" t="s">
        <v>282</v>
      </c>
      <c r="E946" s="172" t="s">
        <v>1</v>
      </c>
      <c r="F946" s="173" t="s">
        <v>1123</v>
      </c>
      <c r="H946" s="174">
        <v>346.1</v>
      </c>
      <c r="I946" s="175"/>
      <c r="L946" s="171"/>
      <c r="M946" s="176"/>
      <c r="N946" s="177"/>
      <c r="O946" s="177"/>
      <c r="P946" s="177"/>
      <c r="Q946" s="177"/>
      <c r="R946" s="177"/>
      <c r="S946" s="177"/>
      <c r="T946" s="178"/>
      <c r="AT946" s="172" t="s">
        <v>282</v>
      </c>
      <c r="AU946" s="172" t="s">
        <v>88</v>
      </c>
      <c r="AV946" s="14" t="s">
        <v>88</v>
      </c>
      <c r="AW946" s="14" t="s">
        <v>33</v>
      </c>
      <c r="AX946" s="14" t="s">
        <v>79</v>
      </c>
      <c r="AY946" s="172" t="s">
        <v>252</v>
      </c>
    </row>
    <row r="947" spans="1:65" s="13" customFormat="1">
      <c r="B947" s="163"/>
      <c r="D947" s="164" t="s">
        <v>282</v>
      </c>
      <c r="E947" s="165" t="s">
        <v>1</v>
      </c>
      <c r="F947" s="166" t="s">
        <v>1124</v>
      </c>
      <c r="H947" s="165" t="s">
        <v>1</v>
      </c>
      <c r="I947" s="167"/>
      <c r="L947" s="163"/>
      <c r="M947" s="168"/>
      <c r="N947" s="169"/>
      <c r="O947" s="169"/>
      <c r="P947" s="169"/>
      <c r="Q947" s="169"/>
      <c r="R947" s="169"/>
      <c r="S947" s="169"/>
      <c r="T947" s="170"/>
      <c r="AT947" s="165" t="s">
        <v>282</v>
      </c>
      <c r="AU947" s="165" t="s">
        <v>88</v>
      </c>
      <c r="AV947" s="13" t="s">
        <v>86</v>
      </c>
      <c r="AW947" s="13" t="s">
        <v>33</v>
      </c>
      <c r="AX947" s="13" t="s">
        <v>79</v>
      </c>
      <c r="AY947" s="165" t="s">
        <v>252</v>
      </c>
    </row>
    <row r="948" spans="1:65" s="13" customFormat="1" ht="22.5">
      <c r="B948" s="163"/>
      <c r="D948" s="164" t="s">
        <v>282</v>
      </c>
      <c r="E948" s="165" t="s">
        <v>1</v>
      </c>
      <c r="F948" s="166" t="s">
        <v>1125</v>
      </c>
      <c r="H948" s="165" t="s">
        <v>1</v>
      </c>
      <c r="I948" s="167"/>
      <c r="L948" s="163"/>
      <c r="M948" s="168"/>
      <c r="N948" s="169"/>
      <c r="O948" s="169"/>
      <c r="P948" s="169"/>
      <c r="Q948" s="169"/>
      <c r="R948" s="169"/>
      <c r="S948" s="169"/>
      <c r="T948" s="170"/>
      <c r="AT948" s="165" t="s">
        <v>282</v>
      </c>
      <c r="AU948" s="165" t="s">
        <v>88</v>
      </c>
      <c r="AV948" s="13" t="s">
        <v>86</v>
      </c>
      <c r="AW948" s="13" t="s">
        <v>33</v>
      </c>
      <c r="AX948" s="13" t="s">
        <v>79</v>
      </c>
      <c r="AY948" s="165" t="s">
        <v>252</v>
      </c>
    </row>
    <row r="949" spans="1:65" s="15" customFormat="1">
      <c r="B949" s="179"/>
      <c r="D949" s="164" t="s">
        <v>282</v>
      </c>
      <c r="E949" s="180" t="s">
        <v>1</v>
      </c>
      <c r="F949" s="181" t="s">
        <v>286</v>
      </c>
      <c r="H949" s="182">
        <v>4568.5000000000009</v>
      </c>
      <c r="I949" s="183"/>
      <c r="L949" s="179"/>
      <c r="M949" s="184"/>
      <c r="N949" s="185"/>
      <c r="O949" s="185"/>
      <c r="P949" s="185"/>
      <c r="Q949" s="185"/>
      <c r="R949" s="185"/>
      <c r="S949" s="185"/>
      <c r="T949" s="186"/>
      <c r="AT949" s="180" t="s">
        <v>282</v>
      </c>
      <c r="AU949" s="180" t="s">
        <v>88</v>
      </c>
      <c r="AV949" s="15" t="s">
        <v>258</v>
      </c>
      <c r="AW949" s="15" t="s">
        <v>33</v>
      </c>
      <c r="AX949" s="15" t="s">
        <v>86</v>
      </c>
      <c r="AY949" s="180" t="s">
        <v>252</v>
      </c>
    </row>
    <row r="950" spans="1:65" s="2" customFormat="1" ht="24.2" customHeight="1">
      <c r="A950" s="31"/>
      <c r="B950" s="148"/>
      <c r="C950" s="149" t="s">
        <v>582</v>
      </c>
      <c r="D950" s="149" t="s">
        <v>254</v>
      </c>
      <c r="E950" s="150" t="s">
        <v>1126</v>
      </c>
      <c r="F950" s="151" t="s">
        <v>1127</v>
      </c>
      <c r="G950" s="152" t="s">
        <v>465</v>
      </c>
      <c r="H950" s="153">
        <v>4568.5</v>
      </c>
      <c r="I950" s="154"/>
      <c r="J950" s="155">
        <f>ROUND(I950*H950,2)</f>
        <v>0</v>
      </c>
      <c r="K950" s="156"/>
      <c r="L950" s="32"/>
      <c r="M950" s="157" t="s">
        <v>1</v>
      </c>
      <c r="N950" s="158" t="s">
        <v>44</v>
      </c>
      <c r="O950" s="57"/>
      <c r="P950" s="159">
        <f>O950*H950</f>
        <v>0</v>
      </c>
      <c r="Q950" s="159">
        <v>0</v>
      </c>
      <c r="R950" s="159">
        <f>Q950*H950</f>
        <v>0</v>
      </c>
      <c r="S950" s="159">
        <v>0</v>
      </c>
      <c r="T950" s="160">
        <f>S950*H950</f>
        <v>0</v>
      </c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R950" s="161" t="s">
        <v>258</v>
      </c>
      <c r="AT950" s="161" t="s">
        <v>254</v>
      </c>
      <c r="AU950" s="161" t="s">
        <v>88</v>
      </c>
      <c r="AY950" s="17" t="s">
        <v>252</v>
      </c>
      <c r="BE950" s="162">
        <f>IF(N950="základní",J950,0)</f>
        <v>0</v>
      </c>
      <c r="BF950" s="162">
        <f>IF(N950="snížená",J950,0)</f>
        <v>0</v>
      </c>
      <c r="BG950" s="162">
        <f>IF(N950="zákl. přenesená",J950,0)</f>
        <v>0</v>
      </c>
      <c r="BH950" s="162">
        <f>IF(N950="sníž. přenesená",J950,0)</f>
        <v>0</v>
      </c>
      <c r="BI950" s="162">
        <f>IF(N950="nulová",J950,0)</f>
        <v>0</v>
      </c>
      <c r="BJ950" s="17" t="s">
        <v>86</v>
      </c>
      <c r="BK950" s="162">
        <f>ROUND(I950*H950,2)</f>
        <v>0</v>
      </c>
      <c r="BL950" s="17" t="s">
        <v>258</v>
      </c>
      <c r="BM950" s="161" t="s">
        <v>1128</v>
      </c>
    </row>
    <row r="951" spans="1:65" s="14" customFormat="1">
      <c r="B951" s="171"/>
      <c r="D951" s="164" t="s">
        <v>282</v>
      </c>
      <c r="E951" s="172" t="s">
        <v>1</v>
      </c>
      <c r="F951" s="173" t="s">
        <v>1129</v>
      </c>
      <c r="H951" s="174">
        <v>4568.5</v>
      </c>
      <c r="I951" s="175"/>
      <c r="L951" s="171"/>
      <c r="M951" s="176"/>
      <c r="N951" s="177"/>
      <c r="O951" s="177"/>
      <c r="P951" s="177"/>
      <c r="Q951" s="177"/>
      <c r="R951" s="177"/>
      <c r="S951" s="177"/>
      <c r="T951" s="178"/>
      <c r="AT951" s="172" t="s">
        <v>282</v>
      </c>
      <c r="AU951" s="172" t="s">
        <v>88</v>
      </c>
      <c r="AV951" s="14" t="s">
        <v>88</v>
      </c>
      <c r="AW951" s="14" t="s">
        <v>33</v>
      </c>
      <c r="AX951" s="14" t="s">
        <v>79</v>
      </c>
      <c r="AY951" s="172" t="s">
        <v>252</v>
      </c>
    </row>
    <row r="952" spans="1:65" s="15" customFormat="1">
      <c r="B952" s="179"/>
      <c r="D952" s="164" t="s">
        <v>282</v>
      </c>
      <c r="E952" s="180" t="s">
        <v>1</v>
      </c>
      <c r="F952" s="181" t="s">
        <v>286</v>
      </c>
      <c r="H952" s="182">
        <v>4568.5</v>
      </c>
      <c r="I952" s="183"/>
      <c r="L952" s="179"/>
      <c r="M952" s="184"/>
      <c r="N952" s="185"/>
      <c r="O952" s="185"/>
      <c r="P952" s="185"/>
      <c r="Q952" s="185"/>
      <c r="R952" s="185"/>
      <c r="S952" s="185"/>
      <c r="T952" s="186"/>
      <c r="AT952" s="180" t="s">
        <v>282</v>
      </c>
      <c r="AU952" s="180" t="s">
        <v>88</v>
      </c>
      <c r="AV952" s="15" t="s">
        <v>258</v>
      </c>
      <c r="AW952" s="15" t="s">
        <v>33</v>
      </c>
      <c r="AX952" s="15" t="s">
        <v>86</v>
      </c>
      <c r="AY952" s="180" t="s">
        <v>252</v>
      </c>
    </row>
    <row r="953" spans="1:65" s="2" customFormat="1" ht="21.75" customHeight="1">
      <c r="A953" s="31"/>
      <c r="B953" s="148"/>
      <c r="C953" s="149" t="s">
        <v>1130</v>
      </c>
      <c r="D953" s="149" t="s">
        <v>254</v>
      </c>
      <c r="E953" s="150" t="s">
        <v>1131</v>
      </c>
      <c r="F953" s="151" t="s">
        <v>1132</v>
      </c>
      <c r="G953" s="152" t="s">
        <v>465</v>
      </c>
      <c r="H953" s="153">
        <v>952.18299999999999</v>
      </c>
      <c r="I953" s="154"/>
      <c r="J953" s="155">
        <f>ROUND(I953*H953,2)</f>
        <v>0</v>
      </c>
      <c r="K953" s="156"/>
      <c r="L953" s="32"/>
      <c r="M953" s="157" t="s">
        <v>1</v>
      </c>
      <c r="N953" s="158" t="s">
        <v>44</v>
      </c>
      <c r="O953" s="57"/>
      <c r="P953" s="159">
        <f>O953*H953</f>
        <v>0</v>
      </c>
      <c r="Q953" s="159">
        <v>0</v>
      </c>
      <c r="R953" s="159">
        <f>Q953*H953</f>
        <v>0</v>
      </c>
      <c r="S953" s="159">
        <v>0</v>
      </c>
      <c r="T953" s="160">
        <f>S953*H953</f>
        <v>0</v>
      </c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R953" s="161" t="s">
        <v>258</v>
      </c>
      <c r="AT953" s="161" t="s">
        <v>254</v>
      </c>
      <c r="AU953" s="161" t="s">
        <v>88</v>
      </c>
      <c r="AY953" s="17" t="s">
        <v>252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7" t="s">
        <v>86</v>
      </c>
      <c r="BK953" s="162">
        <f>ROUND(I953*H953,2)</f>
        <v>0</v>
      </c>
      <c r="BL953" s="17" t="s">
        <v>258</v>
      </c>
      <c r="BM953" s="161" t="s">
        <v>1133</v>
      </c>
    </row>
    <row r="954" spans="1:65" s="14" customFormat="1" ht="22.5">
      <c r="B954" s="171"/>
      <c r="D954" s="164" t="s">
        <v>282</v>
      </c>
      <c r="E954" s="172" t="s">
        <v>1</v>
      </c>
      <c r="F954" s="173" t="s">
        <v>1134</v>
      </c>
      <c r="H954" s="174">
        <v>311.964</v>
      </c>
      <c r="I954" s="175"/>
      <c r="L954" s="171"/>
      <c r="M954" s="176"/>
      <c r="N954" s="177"/>
      <c r="O954" s="177"/>
      <c r="P954" s="177"/>
      <c r="Q954" s="177"/>
      <c r="R954" s="177"/>
      <c r="S954" s="177"/>
      <c r="T954" s="178"/>
      <c r="AT954" s="172" t="s">
        <v>282</v>
      </c>
      <c r="AU954" s="172" t="s">
        <v>88</v>
      </c>
      <c r="AV954" s="14" t="s">
        <v>88</v>
      </c>
      <c r="AW954" s="14" t="s">
        <v>33</v>
      </c>
      <c r="AX954" s="14" t="s">
        <v>79</v>
      </c>
      <c r="AY954" s="172" t="s">
        <v>252</v>
      </c>
    </row>
    <row r="955" spans="1:65" s="14" customFormat="1" ht="22.5">
      <c r="B955" s="171"/>
      <c r="D955" s="164" t="s">
        <v>282</v>
      </c>
      <c r="E955" s="172" t="s">
        <v>1</v>
      </c>
      <c r="F955" s="173" t="s">
        <v>1135</v>
      </c>
      <c r="H955" s="174">
        <v>540.98400000000004</v>
      </c>
      <c r="I955" s="175"/>
      <c r="L955" s="171"/>
      <c r="M955" s="176"/>
      <c r="N955" s="177"/>
      <c r="O955" s="177"/>
      <c r="P955" s="177"/>
      <c r="Q955" s="177"/>
      <c r="R955" s="177"/>
      <c r="S955" s="177"/>
      <c r="T955" s="178"/>
      <c r="AT955" s="172" t="s">
        <v>282</v>
      </c>
      <c r="AU955" s="172" t="s">
        <v>88</v>
      </c>
      <c r="AV955" s="14" t="s">
        <v>88</v>
      </c>
      <c r="AW955" s="14" t="s">
        <v>33</v>
      </c>
      <c r="AX955" s="14" t="s">
        <v>79</v>
      </c>
      <c r="AY955" s="172" t="s">
        <v>252</v>
      </c>
    </row>
    <row r="956" spans="1:65" s="14" customFormat="1" ht="22.5">
      <c r="B956" s="171"/>
      <c r="D956" s="164" t="s">
        <v>282</v>
      </c>
      <c r="E956" s="172" t="s">
        <v>1</v>
      </c>
      <c r="F956" s="173" t="s">
        <v>1136</v>
      </c>
      <c r="H956" s="174">
        <v>23.2</v>
      </c>
      <c r="I956" s="175"/>
      <c r="L956" s="171"/>
      <c r="M956" s="176"/>
      <c r="N956" s="177"/>
      <c r="O956" s="177"/>
      <c r="P956" s="177"/>
      <c r="Q956" s="177"/>
      <c r="R956" s="177"/>
      <c r="S956" s="177"/>
      <c r="T956" s="178"/>
      <c r="AT956" s="172" t="s">
        <v>282</v>
      </c>
      <c r="AU956" s="172" t="s">
        <v>88</v>
      </c>
      <c r="AV956" s="14" t="s">
        <v>88</v>
      </c>
      <c r="AW956" s="14" t="s">
        <v>33</v>
      </c>
      <c r="AX956" s="14" t="s">
        <v>79</v>
      </c>
      <c r="AY956" s="172" t="s">
        <v>252</v>
      </c>
    </row>
    <row r="957" spans="1:65" s="14" customFormat="1">
      <c r="B957" s="171"/>
      <c r="D957" s="164" t="s">
        <v>282</v>
      </c>
      <c r="E957" s="172" t="s">
        <v>1</v>
      </c>
      <c r="F957" s="173" t="s">
        <v>1137</v>
      </c>
      <c r="H957" s="174">
        <v>41.715000000000003</v>
      </c>
      <c r="I957" s="175"/>
      <c r="L957" s="171"/>
      <c r="M957" s="176"/>
      <c r="N957" s="177"/>
      <c r="O957" s="177"/>
      <c r="P957" s="177"/>
      <c r="Q957" s="177"/>
      <c r="R957" s="177"/>
      <c r="S957" s="177"/>
      <c r="T957" s="178"/>
      <c r="AT957" s="172" t="s">
        <v>282</v>
      </c>
      <c r="AU957" s="172" t="s">
        <v>88</v>
      </c>
      <c r="AV957" s="14" t="s">
        <v>88</v>
      </c>
      <c r="AW957" s="14" t="s">
        <v>33</v>
      </c>
      <c r="AX957" s="14" t="s">
        <v>79</v>
      </c>
      <c r="AY957" s="172" t="s">
        <v>252</v>
      </c>
    </row>
    <row r="958" spans="1:65" s="14" customFormat="1" ht="22.5">
      <c r="B958" s="171"/>
      <c r="D958" s="164" t="s">
        <v>282</v>
      </c>
      <c r="E958" s="172" t="s">
        <v>1</v>
      </c>
      <c r="F958" s="173" t="s">
        <v>1138</v>
      </c>
      <c r="H958" s="174">
        <v>34.32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282</v>
      </c>
      <c r="AU958" s="172" t="s">
        <v>88</v>
      </c>
      <c r="AV958" s="14" t="s">
        <v>88</v>
      </c>
      <c r="AW958" s="14" t="s">
        <v>33</v>
      </c>
      <c r="AX958" s="14" t="s">
        <v>79</v>
      </c>
      <c r="AY958" s="172" t="s">
        <v>252</v>
      </c>
    </row>
    <row r="959" spans="1:65" s="15" customFormat="1">
      <c r="B959" s="179"/>
      <c r="D959" s="164" t="s">
        <v>282</v>
      </c>
      <c r="E959" s="180" t="s">
        <v>1</v>
      </c>
      <c r="F959" s="181" t="s">
        <v>286</v>
      </c>
      <c r="H959" s="182">
        <v>952.18300000000022</v>
      </c>
      <c r="I959" s="183"/>
      <c r="L959" s="179"/>
      <c r="M959" s="184"/>
      <c r="N959" s="185"/>
      <c r="O959" s="185"/>
      <c r="P959" s="185"/>
      <c r="Q959" s="185"/>
      <c r="R959" s="185"/>
      <c r="S959" s="185"/>
      <c r="T959" s="186"/>
      <c r="AT959" s="180" t="s">
        <v>282</v>
      </c>
      <c r="AU959" s="180" t="s">
        <v>88</v>
      </c>
      <c r="AV959" s="15" t="s">
        <v>258</v>
      </c>
      <c r="AW959" s="15" t="s">
        <v>33</v>
      </c>
      <c r="AX959" s="15" t="s">
        <v>86</v>
      </c>
      <c r="AY959" s="180" t="s">
        <v>252</v>
      </c>
    </row>
    <row r="960" spans="1:65" s="2" customFormat="1" ht="24.2" customHeight="1">
      <c r="A960" s="31"/>
      <c r="B960" s="148"/>
      <c r="C960" s="149" t="s">
        <v>586</v>
      </c>
      <c r="D960" s="149" t="s">
        <v>254</v>
      </c>
      <c r="E960" s="150" t="s">
        <v>1139</v>
      </c>
      <c r="F960" s="151" t="s">
        <v>1140</v>
      </c>
      <c r="G960" s="152" t="s">
        <v>465</v>
      </c>
      <c r="H960" s="153">
        <v>662.2</v>
      </c>
      <c r="I960" s="154"/>
      <c r="J960" s="155">
        <f>ROUND(I960*H960,2)</f>
        <v>0</v>
      </c>
      <c r="K960" s="156"/>
      <c r="L960" s="32"/>
      <c r="M960" s="157" t="s">
        <v>1</v>
      </c>
      <c r="N960" s="158" t="s">
        <v>44</v>
      </c>
      <c r="O960" s="57"/>
      <c r="P960" s="159">
        <f>O960*H960</f>
        <v>0</v>
      </c>
      <c r="Q960" s="159">
        <v>0</v>
      </c>
      <c r="R960" s="159">
        <f>Q960*H960</f>
        <v>0</v>
      </c>
      <c r="S960" s="159">
        <v>0</v>
      </c>
      <c r="T960" s="160">
        <f>S960*H960</f>
        <v>0</v>
      </c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R960" s="161" t="s">
        <v>258</v>
      </c>
      <c r="AT960" s="161" t="s">
        <v>254</v>
      </c>
      <c r="AU960" s="161" t="s">
        <v>88</v>
      </c>
      <c r="AY960" s="17" t="s">
        <v>252</v>
      </c>
      <c r="BE960" s="162">
        <f>IF(N960="základní",J960,0)</f>
        <v>0</v>
      </c>
      <c r="BF960" s="162">
        <f>IF(N960="snížená",J960,0)</f>
        <v>0</v>
      </c>
      <c r="BG960" s="162">
        <f>IF(N960="zákl. přenesená",J960,0)</f>
        <v>0</v>
      </c>
      <c r="BH960" s="162">
        <f>IF(N960="sníž. přenesená",J960,0)</f>
        <v>0</v>
      </c>
      <c r="BI960" s="162">
        <f>IF(N960="nulová",J960,0)</f>
        <v>0</v>
      </c>
      <c r="BJ960" s="17" t="s">
        <v>86</v>
      </c>
      <c r="BK960" s="162">
        <f>ROUND(I960*H960,2)</f>
        <v>0</v>
      </c>
      <c r="BL960" s="17" t="s">
        <v>258</v>
      </c>
      <c r="BM960" s="161" t="s">
        <v>1141</v>
      </c>
    </row>
    <row r="961" spans="1:65" s="14" customFormat="1">
      <c r="B961" s="171"/>
      <c r="D961" s="164" t="s">
        <v>282</v>
      </c>
      <c r="E961" s="172" t="s">
        <v>1</v>
      </c>
      <c r="F961" s="173" t="s">
        <v>1142</v>
      </c>
      <c r="H961" s="174">
        <v>330.9</v>
      </c>
      <c r="I961" s="175"/>
      <c r="L961" s="171"/>
      <c r="M961" s="176"/>
      <c r="N961" s="177"/>
      <c r="O961" s="177"/>
      <c r="P961" s="177"/>
      <c r="Q961" s="177"/>
      <c r="R961" s="177"/>
      <c r="S961" s="177"/>
      <c r="T961" s="178"/>
      <c r="AT961" s="172" t="s">
        <v>282</v>
      </c>
      <c r="AU961" s="172" t="s">
        <v>88</v>
      </c>
      <c r="AV961" s="14" t="s">
        <v>88</v>
      </c>
      <c r="AW961" s="14" t="s">
        <v>33</v>
      </c>
      <c r="AX961" s="14" t="s">
        <v>79</v>
      </c>
      <c r="AY961" s="172" t="s">
        <v>252</v>
      </c>
    </row>
    <row r="962" spans="1:65" s="14" customFormat="1">
      <c r="B962" s="171"/>
      <c r="D962" s="164" t="s">
        <v>282</v>
      </c>
      <c r="E962" s="172" t="s">
        <v>1</v>
      </c>
      <c r="F962" s="173" t="s">
        <v>1143</v>
      </c>
      <c r="H962" s="174">
        <v>164.2</v>
      </c>
      <c r="I962" s="175"/>
      <c r="L962" s="171"/>
      <c r="M962" s="176"/>
      <c r="N962" s="177"/>
      <c r="O962" s="177"/>
      <c r="P962" s="177"/>
      <c r="Q962" s="177"/>
      <c r="R962" s="177"/>
      <c r="S962" s="177"/>
      <c r="T962" s="178"/>
      <c r="AT962" s="172" t="s">
        <v>282</v>
      </c>
      <c r="AU962" s="172" t="s">
        <v>88</v>
      </c>
      <c r="AV962" s="14" t="s">
        <v>88</v>
      </c>
      <c r="AW962" s="14" t="s">
        <v>33</v>
      </c>
      <c r="AX962" s="14" t="s">
        <v>79</v>
      </c>
      <c r="AY962" s="172" t="s">
        <v>252</v>
      </c>
    </row>
    <row r="963" spans="1:65" s="14" customFormat="1">
      <c r="B963" s="171"/>
      <c r="D963" s="164" t="s">
        <v>282</v>
      </c>
      <c r="E963" s="172" t="s">
        <v>1</v>
      </c>
      <c r="F963" s="173" t="s">
        <v>1144</v>
      </c>
      <c r="H963" s="174">
        <v>167.1</v>
      </c>
      <c r="I963" s="175"/>
      <c r="L963" s="171"/>
      <c r="M963" s="176"/>
      <c r="N963" s="177"/>
      <c r="O963" s="177"/>
      <c r="P963" s="177"/>
      <c r="Q963" s="177"/>
      <c r="R963" s="177"/>
      <c r="S963" s="177"/>
      <c r="T963" s="178"/>
      <c r="AT963" s="172" t="s">
        <v>282</v>
      </c>
      <c r="AU963" s="172" t="s">
        <v>88</v>
      </c>
      <c r="AV963" s="14" t="s">
        <v>88</v>
      </c>
      <c r="AW963" s="14" t="s">
        <v>33</v>
      </c>
      <c r="AX963" s="14" t="s">
        <v>79</v>
      </c>
      <c r="AY963" s="172" t="s">
        <v>252</v>
      </c>
    </row>
    <row r="964" spans="1:65" s="13" customFormat="1">
      <c r="B964" s="163"/>
      <c r="D964" s="164" t="s">
        <v>282</v>
      </c>
      <c r="E964" s="165" t="s">
        <v>1</v>
      </c>
      <c r="F964" s="166" t="s">
        <v>1145</v>
      </c>
      <c r="H964" s="165" t="s">
        <v>1</v>
      </c>
      <c r="I964" s="167"/>
      <c r="L964" s="163"/>
      <c r="M964" s="168"/>
      <c r="N964" s="169"/>
      <c r="O964" s="169"/>
      <c r="P964" s="169"/>
      <c r="Q964" s="169"/>
      <c r="R964" s="169"/>
      <c r="S964" s="169"/>
      <c r="T964" s="170"/>
      <c r="AT964" s="165" t="s">
        <v>282</v>
      </c>
      <c r="AU964" s="165" t="s">
        <v>88</v>
      </c>
      <c r="AV964" s="13" t="s">
        <v>86</v>
      </c>
      <c r="AW964" s="13" t="s">
        <v>33</v>
      </c>
      <c r="AX964" s="13" t="s">
        <v>79</v>
      </c>
      <c r="AY964" s="165" t="s">
        <v>252</v>
      </c>
    </row>
    <row r="965" spans="1:65" s="15" customFormat="1">
      <c r="B965" s="179"/>
      <c r="D965" s="164" t="s">
        <v>282</v>
      </c>
      <c r="E965" s="180" t="s">
        <v>1</v>
      </c>
      <c r="F965" s="181" t="s">
        <v>286</v>
      </c>
      <c r="H965" s="182">
        <v>662.19999999999993</v>
      </c>
      <c r="I965" s="183"/>
      <c r="L965" s="179"/>
      <c r="M965" s="184"/>
      <c r="N965" s="185"/>
      <c r="O965" s="185"/>
      <c r="P965" s="185"/>
      <c r="Q965" s="185"/>
      <c r="R965" s="185"/>
      <c r="S965" s="185"/>
      <c r="T965" s="186"/>
      <c r="AT965" s="180" t="s">
        <v>282</v>
      </c>
      <c r="AU965" s="180" t="s">
        <v>88</v>
      </c>
      <c r="AV965" s="15" t="s">
        <v>258</v>
      </c>
      <c r="AW965" s="15" t="s">
        <v>33</v>
      </c>
      <c r="AX965" s="15" t="s">
        <v>86</v>
      </c>
      <c r="AY965" s="180" t="s">
        <v>252</v>
      </c>
    </row>
    <row r="966" spans="1:65" s="2" customFormat="1" ht="24.2" customHeight="1">
      <c r="A966" s="31"/>
      <c r="B966" s="148"/>
      <c r="C966" s="149" t="s">
        <v>1146</v>
      </c>
      <c r="D966" s="149" t="s">
        <v>254</v>
      </c>
      <c r="E966" s="150" t="s">
        <v>1147</v>
      </c>
      <c r="F966" s="151" t="s">
        <v>1148</v>
      </c>
      <c r="G966" s="152" t="s">
        <v>465</v>
      </c>
      <c r="H966" s="153">
        <v>952.18299999999999</v>
      </c>
      <c r="I966" s="154"/>
      <c r="J966" s="155">
        <f>ROUND(I966*H966,2)</f>
        <v>0</v>
      </c>
      <c r="K966" s="156"/>
      <c r="L966" s="32"/>
      <c r="M966" s="157" t="s">
        <v>1</v>
      </c>
      <c r="N966" s="158" t="s">
        <v>44</v>
      </c>
      <c r="O966" s="57"/>
      <c r="P966" s="159">
        <f>O966*H966</f>
        <v>0</v>
      </c>
      <c r="Q966" s="159">
        <v>0</v>
      </c>
      <c r="R966" s="159">
        <f>Q966*H966</f>
        <v>0</v>
      </c>
      <c r="S966" s="159">
        <v>0</v>
      </c>
      <c r="T966" s="160">
        <f>S966*H966</f>
        <v>0</v>
      </c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R966" s="161" t="s">
        <v>258</v>
      </c>
      <c r="AT966" s="161" t="s">
        <v>254</v>
      </c>
      <c r="AU966" s="161" t="s">
        <v>88</v>
      </c>
      <c r="AY966" s="17" t="s">
        <v>252</v>
      </c>
      <c r="BE966" s="162">
        <f>IF(N966="základní",J966,0)</f>
        <v>0</v>
      </c>
      <c r="BF966" s="162">
        <f>IF(N966="snížená",J966,0)</f>
        <v>0</v>
      </c>
      <c r="BG966" s="162">
        <f>IF(N966="zákl. přenesená",J966,0)</f>
        <v>0</v>
      </c>
      <c r="BH966" s="162">
        <f>IF(N966="sníž. přenesená",J966,0)</f>
        <v>0</v>
      </c>
      <c r="BI966" s="162">
        <f>IF(N966="nulová",J966,0)</f>
        <v>0</v>
      </c>
      <c r="BJ966" s="17" t="s">
        <v>86</v>
      </c>
      <c r="BK966" s="162">
        <f>ROUND(I966*H966,2)</f>
        <v>0</v>
      </c>
      <c r="BL966" s="17" t="s">
        <v>258</v>
      </c>
      <c r="BM966" s="161" t="s">
        <v>1149</v>
      </c>
    </row>
    <row r="967" spans="1:65" s="14" customFormat="1" ht="22.5">
      <c r="B967" s="171"/>
      <c r="D967" s="164" t="s">
        <v>282</v>
      </c>
      <c r="E967" s="172" t="s">
        <v>1</v>
      </c>
      <c r="F967" s="173" t="s">
        <v>1136</v>
      </c>
      <c r="H967" s="174">
        <v>23.2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282</v>
      </c>
      <c r="AU967" s="172" t="s">
        <v>88</v>
      </c>
      <c r="AV967" s="14" t="s">
        <v>88</v>
      </c>
      <c r="AW967" s="14" t="s">
        <v>33</v>
      </c>
      <c r="AX967" s="14" t="s">
        <v>79</v>
      </c>
      <c r="AY967" s="172" t="s">
        <v>252</v>
      </c>
    </row>
    <row r="968" spans="1:65" s="14" customFormat="1">
      <c r="B968" s="171"/>
      <c r="D968" s="164" t="s">
        <v>282</v>
      </c>
      <c r="E968" s="172" t="s">
        <v>1</v>
      </c>
      <c r="F968" s="173" t="s">
        <v>1137</v>
      </c>
      <c r="H968" s="174">
        <v>41.715000000000003</v>
      </c>
      <c r="I968" s="175"/>
      <c r="L968" s="171"/>
      <c r="M968" s="176"/>
      <c r="N968" s="177"/>
      <c r="O968" s="177"/>
      <c r="P968" s="177"/>
      <c r="Q968" s="177"/>
      <c r="R968" s="177"/>
      <c r="S968" s="177"/>
      <c r="T968" s="178"/>
      <c r="AT968" s="172" t="s">
        <v>282</v>
      </c>
      <c r="AU968" s="172" t="s">
        <v>88</v>
      </c>
      <c r="AV968" s="14" t="s">
        <v>88</v>
      </c>
      <c r="AW968" s="14" t="s">
        <v>33</v>
      </c>
      <c r="AX968" s="14" t="s">
        <v>79</v>
      </c>
      <c r="AY968" s="172" t="s">
        <v>252</v>
      </c>
    </row>
    <row r="969" spans="1:65" s="14" customFormat="1" ht="22.5">
      <c r="B969" s="171"/>
      <c r="D969" s="164" t="s">
        <v>282</v>
      </c>
      <c r="E969" s="172" t="s">
        <v>1</v>
      </c>
      <c r="F969" s="173" t="s">
        <v>1138</v>
      </c>
      <c r="H969" s="174">
        <v>34.32</v>
      </c>
      <c r="I969" s="175"/>
      <c r="L969" s="171"/>
      <c r="M969" s="176"/>
      <c r="N969" s="177"/>
      <c r="O969" s="177"/>
      <c r="P969" s="177"/>
      <c r="Q969" s="177"/>
      <c r="R969" s="177"/>
      <c r="S969" s="177"/>
      <c r="T969" s="178"/>
      <c r="AT969" s="172" t="s">
        <v>282</v>
      </c>
      <c r="AU969" s="172" t="s">
        <v>88</v>
      </c>
      <c r="AV969" s="14" t="s">
        <v>88</v>
      </c>
      <c r="AW969" s="14" t="s">
        <v>33</v>
      </c>
      <c r="AX969" s="14" t="s">
        <v>79</v>
      </c>
      <c r="AY969" s="172" t="s">
        <v>252</v>
      </c>
    </row>
    <row r="970" spans="1:65" s="14" customFormat="1" ht="22.5">
      <c r="B970" s="171"/>
      <c r="D970" s="164" t="s">
        <v>282</v>
      </c>
      <c r="E970" s="172" t="s">
        <v>1</v>
      </c>
      <c r="F970" s="173" t="s">
        <v>1134</v>
      </c>
      <c r="H970" s="174">
        <v>311.964</v>
      </c>
      <c r="I970" s="175"/>
      <c r="L970" s="171"/>
      <c r="M970" s="176"/>
      <c r="N970" s="177"/>
      <c r="O970" s="177"/>
      <c r="P970" s="177"/>
      <c r="Q970" s="177"/>
      <c r="R970" s="177"/>
      <c r="S970" s="177"/>
      <c r="T970" s="178"/>
      <c r="AT970" s="172" t="s">
        <v>282</v>
      </c>
      <c r="AU970" s="172" t="s">
        <v>88</v>
      </c>
      <c r="AV970" s="14" t="s">
        <v>88</v>
      </c>
      <c r="AW970" s="14" t="s">
        <v>33</v>
      </c>
      <c r="AX970" s="14" t="s">
        <v>79</v>
      </c>
      <c r="AY970" s="172" t="s">
        <v>252</v>
      </c>
    </row>
    <row r="971" spans="1:65" s="14" customFormat="1" ht="22.5">
      <c r="B971" s="171"/>
      <c r="D971" s="164" t="s">
        <v>282</v>
      </c>
      <c r="E971" s="172" t="s">
        <v>1</v>
      </c>
      <c r="F971" s="173" t="s">
        <v>1135</v>
      </c>
      <c r="H971" s="174">
        <v>540.98400000000004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282</v>
      </c>
      <c r="AU971" s="172" t="s">
        <v>88</v>
      </c>
      <c r="AV971" s="14" t="s">
        <v>88</v>
      </c>
      <c r="AW971" s="14" t="s">
        <v>33</v>
      </c>
      <c r="AX971" s="14" t="s">
        <v>79</v>
      </c>
      <c r="AY971" s="172" t="s">
        <v>252</v>
      </c>
    </row>
    <row r="972" spans="1:65" s="15" customFormat="1">
      <c r="B972" s="179"/>
      <c r="D972" s="164" t="s">
        <v>282</v>
      </c>
      <c r="E972" s="180" t="s">
        <v>1</v>
      </c>
      <c r="F972" s="181" t="s">
        <v>286</v>
      </c>
      <c r="H972" s="182">
        <v>952.18299999999999</v>
      </c>
      <c r="I972" s="183"/>
      <c r="L972" s="179"/>
      <c r="M972" s="184"/>
      <c r="N972" s="185"/>
      <c r="O972" s="185"/>
      <c r="P972" s="185"/>
      <c r="Q972" s="185"/>
      <c r="R972" s="185"/>
      <c r="S972" s="185"/>
      <c r="T972" s="186"/>
      <c r="AT972" s="180" t="s">
        <v>282</v>
      </c>
      <c r="AU972" s="180" t="s">
        <v>88</v>
      </c>
      <c r="AV972" s="15" t="s">
        <v>258</v>
      </c>
      <c r="AW972" s="15" t="s">
        <v>33</v>
      </c>
      <c r="AX972" s="15" t="s">
        <v>86</v>
      </c>
      <c r="AY972" s="180" t="s">
        <v>252</v>
      </c>
    </row>
    <row r="973" spans="1:65" s="2" customFormat="1" ht="24.2" customHeight="1">
      <c r="A973" s="31"/>
      <c r="B973" s="148"/>
      <c r="C973" s="149" t="s">
        <v>594</v>
      </c>
      <c r="D973" s="149" t="s">
        <v>254</v>
      </c>
      <c r="E973" s="150" t="s">
        <v>1150</v>
      </c>
      <c r="F973" s="151" t="s">
        <v>1151</v>
      </c>
      <c r="G973" s="152" t="s">
        <v>280</v>
      </c>
      <c r="H973" s="153">
        <v>15.664999999999999</v>
      </c>
      <c r="I973" s="154"/>
      <c r="J973" s="155">
        <f>ROUND(I973*H973,2)</f>
        <v>0</v>
      </c>
      <c r="K973" s="156"/>
      <c r="L973" s="32"/>
      <c r="M973" s="157" t="s">
        <v>1</v>
      </c>
      <c r="N973" s="158" t="s">
        <v>44</v>
      </c>
      <c r="O973" s="57"/>
      <c r="P973" s="159">
        <f>O973*H973</f>
        <v>0</v>
      </c>
      <c r="Q973" s="159">
        <v>0</v>
      </c>
      <c r="R973" s="159">
        <f>Q973*H973</f>
        <v>0</v>
      </c>
      <c r="S973" s="159">
        <v>0</v>
      </c>
      <c r="T973" s="160">
        <f>S973*H973</f>
        <v>0</v>
      </c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R973" s="161" t="s">
        <v>258</v>
      </c>
      <c r="AT973" s="161" t="s">
        <v>254</v>
      </c>
      <c r="AU973" s="161" t="s">
        <v>88</v>
      </c>
      <c r="AY973" s="17" t="s">
        <v>252</v>
      </c>
      <c r="BE973" s="162">
        <f>IF(N973="základní",J973,0)</f>
        <v>0</v>
      </c>
      <c r="BF973" s="162">
        <f>IF(N973="snížená",J973,0)</f>
        <v>0</v>
      </c>
      <c r="BG973" s="162">
        <f>IF(N973="zákl. přenesená",J973,0)</f>
        <v>0</v>
      </c>
      <c r="BH973" s="162">
        <f>IF(N973="sníž. přenesená",J973,0)</f>
        <v>0</v>
      </c>
      <c r="BI973" s="162">
        <f>IF(N973="nulová",J973,0)</f>
        <v>0</v>
      </c>
      <c r="BJ973" s="17" t="s">
        <v>86</v>
      </c>
      <c r="BK973" s="162">
        <f>ROUND(I973*H973,2)</f>
        <v>0</v>
      </c>
      <c r="BL973" s="17" t="s">
        <v>258</v>
      </c>
      <c r="BM973" s="161" t="s">
        <v>1152</v>
      </c>
    </row>
    <row r="974" spans="1:65" s="14" customFormat="1">
      <c r="B974" s="171"/>
      <c r="D974" s="164" t="s">
        <v>282</v>
      </c>
      <c r="E974" s="172" t="s">
        <v>1</v>
      </c>
      <c r="F974" s="173" t="s">
        <v>1153</v>
      </c>
      <c r="H974" s="174">
        <v>6.39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282</v>
      </c>
      <c r="AU974" s="172" t="s">
        <v>88</v>
      </c>
      <c r="AV974" s="14" t="s">
        <v>88</v>
      </c>
      <c r="AW974" s="14" t="s">
        <v>33</v>
      </c>
      <c r="AX974" s="14" t="s">
        <v>79</v>
      </c>
      <c r="AY974" s="172" t="s">
        <v>252</v>
      </c>
    </row>
    <row r="975" spans="1:65" s="14" customFormat="1">
      <c r="B975" s="171"/>
      <c r="D975" s="164" t="s">
        <v>282</v>
      </c>
      <c r="E975" s="172" t="s">
        <v>1</v>
      </c>
      <c r="F975" s="173" t="s">
        <v>1154</v>
      </c>
      <c r="H975" s="174">
        <v>9.2750000000000004</v>
      </c>
      <c r="I975" s="175"/>
      <c r="L975" s="171"/>
      <c r="M975" s="176"/>
      <c r="N975" s="177"/>
      <c r="O975" s="177"/>
      <c r="P975" s="177"/>
      <c r="Q975" s="177"/>
      <c r="R975" s="177"/>
      <c r="S975" s="177"/>
      <c r="T975" s="178"/>
      <c r="AT975" s="172" t="s">
        <v>282</v>
      </c>
      <c r="AU975" s="172" t="s">
        <v>88</v>
      </c>
      <c r="AV975" s="14" t="s">
        <v>88</v>
      </c>
      <c r="AW975" s="14" t="s">
        <v>33</v>
      </c>
      <c r="AX975" s="14" t="s">
        <v>79</v>
      </c>
      <c r="AY975" s="172" t="s">
        <v>252</v>
      </c>
    </row>
    <row r="976" spans="1:65" s="13" customFormat="1" ht="22.5">
      <c r="B976" s="163"/>
      <c r="D976" s="164" t="s">
        <v>282</v>
      </c>
      <c r="E976" s="165" t="s">
        <v>1</v>
      </c>
      <c r="F976" s="166" t="s">
        <v>1155</v>
      </c>
      <c r="H976" s="165" t="s">
        <v>1</v>
      </c>
      <c r="I976" s="167"/>
      <c r="L976" s="163"/>
      <c r="M976" s="168"/>
      <c r="N976" s="169"/>
      <c r="O976" s="169"/>
      <c r="P976" s="169"/>
      <c r="Q976" s="169"/>
      <c r="R976" s="169"/>
      <c r="S976" s="169"/>
      <c r="T976" s="170"/>
      <c r="AT976" s="165" t="s">
        <v>282</v>
      </c>
      <c r="AU976" s="165" t="s">
        <v>88</v>
      </c>
      <c r="AV976" s="13" t="s">
        <v>86</v>
      </c>
      <c r="AW976" s="13" t="s">
        <v>33</v>
      </c>
      <c r="AX976" s="13" t="s">
        <v>79</v>
      </c>
      <c r="AY976" s="165" t="s">
        <v>252</v>
      </c>
    </row>
    <row r="977" spans="1:65" s="15" customFormat="1">
      <c r="B977" s="179"/>
      <c r="D977" s="164" t="s">
        <v>282</v>
      </c>
      <c r="E977" s="180" t="s">
        <v>1</v>
      </c>
      <c r="F977" s="181" t="s">
        <v>286</v>
      </c>
      <c r="H977" s="182">
        <v>15.664999999999999</v>
      </c>
      <c r="I977" s="183"/>
      <c r="L977" s="179"/>
      <c r="M977" s="184"/>
      <c r="N977" s="185"/>
      <c r="O977" s="185"/>
      <c r="P977" s="185"/>
      <c r="Q977" s="185"/>
      <c r="R977" s="185"/>
      <c r="S977" s="185"/>
      <c r="T977" s="186"/>
      <c r="AT977" s="180" t="s">
        <v>282</v>
      </c>
      <c r="AU977" s="180" t="s">
        <v>88</v>
      </c>
      <c r="AV977" s="15" t="s">
        <v>258</v>
      </c>
      <c r="AW977" s="15" t="s">
        <v>33</v>
      </c>
      <c r="AX977" s="15" t="s">
        <v>86</v>
      </c>
      <c r="AY977" s="180" t="s">
        <v>252</v>
      </c>
    </row>
    <row r="978" spans="1:65" s="2" customFormat="1" ht="24.2" customHeight="1">
      <c r="A978" s="31"/>
      <c r="B978" s="148"/>
      <c r="C978" s="149" t="s">
        <v>1156</v>
      </c>
      <c r="D978" s="149" t="s">
        <v>254</v>
      </c>
      <c r="E978" s="150" t="s">
        <v>1157</v>
      </c>
      <c r="F978" s="151" t="s">
        <v>1158</v>
      </c>
      <c r="G978" s="152" t="s">
        <v>280</v>
      </c>
      <c r="H978" s="153">
        <v>131.483</v>
      </c>
      <c r="I978" s="154"/>
      <c r="J978" s="155">
        <f>ROUND(I978*H978,2)</f>
        <v>0</v>
      </c>
      <c r="K978" s="156"/>
      <c r="L978" s="32"/>
      <c r="M978" s="157" t="s">
        <v>1</v>
      </c>
      <c r="N978" s="158" t="s">
        <v>44</v>
      </c>
      <c r="O978" s="57"/>
      <c r="P978" s="159">
        <f>O978*H978</f>
        <v>0</v>
      </c>
      <c r="Q978" s="159">
        <v>0</v>
      </c>
      <c r="R978" s="159">
        <f>Q978*H978</f>
        <v>0</v>
      </c>
      <c r="S978" s="159">
        <v>0</v>
      </c>
      <c r="T978" s="160">
        <f>S978*H978</f>
        <v>0</v>
      </c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R978" s="161" t="s">
        <v>258</v>
      </c>
      <c r="AT978" s="161" t="s">
        <v>254</v>
      </c>
      <c r="AU978" s="161" t="s">
        <v>88</v>
      </c>
      <c r="AY978" s="17" t="s">
        <v>252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7" t="s">
        <v>86</v>
      </c>
      <c r="BK978" s="162">
        <f>ROUND(I978*H978,2)</f>
        <v>0</v>
      </c>
      <c r="BL978" s="17" t="s">
        <v>258</v>
      </c>
      <c r="BM978" s="161" t="s">
        <v>1159</v>
      </c>
    </row>
    <row r="979" spans="1:65" s="14" customFormat="1" ht="22.5">
      <c r="B979" s="171"/>
      <c r="D979" s="164" t="s">
        <v>282</v>
      </c>
      <c r="E979" s="172" t="s">
        <v>1</v>
      </c>
      <c r="F979" s="173" t="s">
        <v>1160</v>
      </c>
      <c r="H979" s="174">
        <v>101.37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282</v>
      </c>
      <c r="AU979" s="172" t="s">
        <v>88</v>
      </c>
      <c r="AV979" s="14" t="s">
        <v>88</v>
      </c>
      <c r="AW979" s="14" t="s">
        <v>33</v>
      </c>
      <c r="AX979" s="14" t="s">
        <v>79</v>
      </c>
      <c r="AY979" s="172" t="s">
        <v>252</v>
      </c>
    </row>
    <row r="980" spans="1:65" s="14" customFormat="1" ht="22.5">
      <c r="B980" s="171"/>
      <c r="D980" s="164" t="s">
        <v>282</v>
      </c>
      <c r="E980" s="172" t="s">
        <v>1</v>
      </c>
      <c r="F980" s="173" t="s">
        <v>1161</v>
      </c>
      <c r="H980" s="174">
        <v>30.113</v>
      </c>
      <c r="I980" s="175"/>
      <c r="L980" s="171"/>
      <c r="M980" s="176"/>
      <c r="N980" s="177"/>
      <c r="O980" s="177"/>
      <c r="P980" s="177"/>
      <c r="Q980" s="177"/>
      <c r="R980" s="177"/>
      <c r="S980" s="177"/>
      <c r="T980" s="178"/>
      <c r="AT980" s="172" t="s">
        <v>282</v>
      </c>
      <c r="AU980" s="172" t="s">
        <v>88</v>
      </c>
      <c r="AV980" s="14" t="s">
        <v>88</v>
      </c>
      <c r="AW980" s="14" t="s">
        <v>33</v>
      </c>
      <c r="AX980" s="14" t="s">
        <v>79</v>
      </c>
      <c r="AY980" s="172" t="s">
        <v>252</v>
      </c>
    </row>
    <row r="981" spans="1:65" s="13" customFormat="1" ht="22.5">
      <c r="B981" s="163"/>
      <c r="D981" s="164" t="s">
        <v>282</v>
      </c>
      <c r="E981" s="165" t="s">
        <v>1</v>
      </c>
      <c r="F981" s="166" t="s">
        <v>1155</v>
      </c>
      <c r="H981" s="165" t="s">
        <v>1</v>
      </c>
      <c r="I981" s="167"/>
      <c r="L981" s="163"/>
      <c r="M981" s="168"/>
      <c r="N981" s="169"/>
      <c r="O981" s="169"/>
      <c r="P981" s="169"/>
      <c r="Q981" s="169"/>
      <c r="R981" s="169"/>
      <c r="S981" s="169"/>
      <c r="T981" s="170"/>
      <c r="AT981" s="165" t="s">
        <v>282</v>
      </c>
      <c r="AU981" s="165" t="s">
        <v>88</v>
      </c>
      <c r="AV981" s="13" t="s">
        <v>86</v>
      </c>
      <c r="AW981" s="13" t="s">
        <v>33</v>
      </c>
      <c r="AX981" s="13" t="s">
        <v>79</v>
      </c>
      <c r="AY981" s="165" t="s">
        <v>252</v>
      </c>
    </row>
    <row r="982" spans="1:65" s="15" customFormat="1">
      <c r="B982" s="179"/>
      <c r="D982" s="164" t="s">
        <v>282</v>
      </c>
      <c r="E982" s="180" t="s">
        <v>1</v>
      </c>
      <c r="F982" s="181" t="s">
        <v>286</v>
      </c>
      <c r="H982" s="182">
        <v>131.483</v>
      </c>
      <c r="I982" s="183"/>
      <c r="L982" s="179"/>
      <c r="M982" s="184"/>
      <c r="N982" s="185"/>
      <c r="O982" s="185"/>
      <c r="P982" s="185"/>
      <c r="Q982" s="185"/>
      <c r="R982" s="185"/>
      <c r="S982" s="185"/>
      <c r="T982" s="186"/>
      <c r="AT982" s="180" t="s">
        <v>282</v>
      </c>
      <c r="AU982" s="180" t="s">
        <v>88</v>
      </c>
      <c r="AV982" s="15" t="s">
        <v>258</v>
      </c>
      <c r="AW982" s="15" t="s">
        <v>33</v>
      </c>
      <c r="AX982" s="15" t="s">
        <v>86</v>
      </c>
      <c r="AY982" s="180" t="s">
        <v>252</v>
      </c>
    </row>
    <row r="983" spans="1:65" s="2" customFormat="1" ht="24.2" customHeight="1">
      <c r="A983" s="31"/>
      <c r="B983" s="148"/>
      <c r="C983" s="149" t="s">
        <v>600</v>
      </c>
      <c r="D983" s="149" t="s">
        <v>254</v>
      </c>
      <c r="E983" s="150" t="s">
        <v>1162</v>
      </c>
      <c r="F983" s="151" t="s">
        <v>1163</v>
      </c>
      <c r="G983" s="152" t="s">
        <v>465</v>
      </c>
      <c r="H983" s="153">
        <v>68.5</v>
      </c>
      <c r="I983" s="154"/>
      <c r="J983" s="155">
        <f>ROUND(I983*H983,2)</f>
        <v>0</v>
      </c>
      <c r="K983" s="156"/>
      <c r="L983" s="32"/>
      <c r="M983" s="157" t="s">
        <v>1</v>
      </c>
      <c r="N983" s="158" t="s">
        <v>44</v>
      </c>
      <c r="O983" s="57"/>
      <c r="P983" s="159">
        <f>O983*H983</f>
        <v>0</v>
      </c>
      <c r="Q983" s="159">
        <v>0</v>
      </c>
      <c r="R983" s="159">
        <f>Q983*H983</f>
        <v>0</v>
      </c>
      <c r="S983" s="159">
        <v>0</v>
      </c>
      <c r="T983" s="160">
        <f>S983*H983</f>
        <v>0</v>
      </c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R983" s="161" t="s">
        <v>258</v>
      </c>
      <c r="AT983" s="161" t="s">
        <v>254</v>
      </c>
      <c r="AU983" s="161" t="s">
        <v>88</v>
      </c>
      <c r="AY983" s="17" t="s">
        <v>252</v>
      </c>
      <c r="BE983" s="162">
        <f>IF(N983="základní",J983,0)</f>
        <v>0</v>
      </c>
      <c r="BF983" s="162">
        <f>IF(N983="snížená",J983,0)</f>
        <v>0</v>
      </c>
      <c r="BG983" s="162">
        <f>IF(N983="zákl. přenesená",J983,0)</f>
        <v>0</v>
      </c>
      <c r="BH983" s="162">
        <f>IF(N983="sníž. přenesená",J983,0)</f>
        <v>0</v>
      </c>
      <c r="BI983" s="162">
        <f>IF(N983="nulová",J983,0)</f>
        <v>0</v>
      </c>
      <c r="BJ983" s="17" t="s">
        <v>86</v>
      </c>
      <c r="BK983" s="162">
        <f>ROUND(I983*H983,2)</f>
        <v>0</v>
      </c>
      <c r="BL983" s="17" t="s">
        <v>258</v>
      </c>
      <c r="BM983" s="161" t="s">
        <v>1164</v>
      </c>
    </row>
    <row r="984" spans="1:65" s="14" customFormat="1">
      <c r="B984" s="171"/>
      <c r="D984" s="164" t="s">
        <v>282</v>
      </c>
      <c r="E984" s="172" t="s">
        <v>1</v>
      </c>
      <c r="F984" s="173" t="s">
        <v>1165</v>
      </c>
      <c r="H984" s="174">
        <v>68.5</v>
      </c>
      <c r="I984" s="175"/>
      <c r="L984" s="171"/>
      <c r="M984" s="176"/>
      <c r="N984" s="177"/>
      <c r="O984" s="177"/>
      <c r="P984" s="177"/>
      <c r="Q984" s="177"/>
      <c r="R984" s="177"/>
      <c r="S984" s="177"/>
      <c r="T984" s="178"/>
      <c r="AT984" s="172" t="s">
        <v>282</v>
      </c>
      <c r="AU984" s="172" t="s">
        <v>88</v>
      </c>
      <c r="AV984" s="14" t="s">
        <v>88</v>
      </c>
      <c r="AW984" s="14" t="s">
        <v>33</v>
      </c>
      <c r="AX984" s="14" t="s">
        <v>79</v>
      </c>
      <c r="AY984" s="172" t="s">
        <v>252</v>
      </c>
    </row>
    <row r="985" spans="1:65" s="14" customFormat="1">
      <c r="B985" s="171"/>
      <c r="D985" s="164" t="s">
        <v>282</v>
      </c>
      <c r="E985" s="172" t="s">
        <v>1</v>
      </c>
      <c r="F985" s="173" t="s">
        <v>1166</v>
      </c>
      <c r="H985" s="174">
        <v>0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282</v>
      </c>
      <c r="AU985" s="172" t="s">
        <v>88</v>
      </c>
      <c r="AV985" s="14" t="s">
        <v>88</v>
      </c>
      <c r="AW985" s="14" t="s">
        <v>33</v>
      </c>
      <c r="AX985" s="14" t="s">
        <v>79</v>
      </c>
      <c r="AY985" s="172" t="s">
        <v>252</v>
      </c>
    </row>
    <row r="986" spans="1:65" s="14" customFormat="1">
      <c r="B986" s="171"/>
      <c r="D986" s="164" t="s">
        <v>282</v>
      </c>
      <c r="E986" s="172" t="s">
        <v>1</v>
      </c>
      <c r="F986" s="173" t="s">
        <v>1167</v>
      </c>
      <c r="H986" s="174">
        <v>0</v>
      </c>
      <c r="I986" s="175"/>
      <c r="L986" s="171"/>
      <c r="M986" s="176"/>
      <c r="N986" s="177"/>
      <c r="O986" s="177"/>
      <c r="P986" s="177"/>
      <c r="Q986" s="177"/>
      <c r="R986" s="177"/>
      <c r="S986" s="177"/>
      <c r="T986" s="178"/>
      <c r="AT986" s="172" t="s">
        <v>282</v>
      </c>
      <c r="AU986" s="172" t="s">
        <v>88</v>
      </c>
      <c r="AV986" s="14" t="s">
        <v>88</v>
      </c>
      <c r="AW986" s="14" t="s">
        <v>33</v>
      </c>
      <c r="AX986" s="14" t="s">
        <v>79</v>
      </c>
      <c r="AY986" s="172" t="s">
        <v>252</v>
      </c>
    </row>
    <row r="987" spans="1:65" s="14" customFormat="1" ht="22.5">
      <c r="B987" s="171"/>
      <c r="D987" s="164" t="s">
        <v>282</v>
      </c>
      <c r="E987" s="172" t="s">
        <v>1</v>
      </c>
      <c r="F987" s="173" t="s">
        <v>1168</v>
      </c>
      <c r="H987" s="174">
        <v>0</v>
      </c>
      <c r="I987" s="175"/>
      <c r="L987" s="171"/>
      <c r="M987" s="176"/>
      <c r="N987" s="177"/>
      <c r="O987" s="177"/>
      <c r="P987" s="177"/>
      <c r="Q987" s="177"/>
      <c r="R987" s="177"/>
      <c r="S987" s="177"/>
      <c r="T987" s="178"/>
      <c r="AT987" s="172" t="s">
        <v>282</v>
      </c>
      <c r="AU987" s="172" t="s">
        <v>88</v>
      </c>
      <c r="AV987" s="14" t="s">
        <v>88</v>
      </c>
      <c r="AW987" s="14" t="s">
        <v>33</v>
      </c>
      <c r="AX987" s="14" t="s">
        <v>79</v>
      </c>
      <c r="AY987" s="172" t="s">
        <v>252</v>
      </c>
    </row>
    <row r="988" spans="1:65" s="14" customFormat="1">
      <c r="B988" s="171"/>
      <c r="D988" s="164" t="s">
        <v>282</v>
      </c>
      <c r="E988" s="172" t="s">
        <v>1</v>
      </c>
      <c r="F988" s="173" t="s">
        <v>1169</v>
      </c>
      <c r="H988" s="174">
        <v>0</v>
      </c>
      <c r="I988" s="175"/>
      <c r="L988" s="171"/>
      <c r="M988" s="176"/>
      <c r="N988" s="177"/>
      <c r="O988" s="177"/>
      <c r="P988" s="177"/>
      <c r="Q988" s="177"/>
      <c r="R988" s="177"/>
      <c r="S988" s="177"/>
      <c r="T988" s="178"/>
      <c r="AT988" s="172" t="s">
        <v>282</v>
      </c>
      <c r="AU988" s="172" t="s">
        <v>88</v>
      </c>
      <c r="AV988" s="14" t="s">
        <v>88</v>
      </c>
      <c r="AW988" s="14" t="s">
        <v>33</v>
      </c>
      <c r="AX988" s="14" t="s">
        <v>79</v>
      </c>
      <c r="AY988" s="172" t="s">
        <v>252</v>
      </c>
    </row>
    <row r="989" spans="1:65" s="14" customFormat="1">
      <c r="B989" s="171"/>
      <c r="D989" s="164" t="s">
        <v>282</v>
      </c>
      <c r="E989" s="172" t="s">
        <v>1</v>
      </c>
      <c r="F989" s="173" t="s">
        <v>1170</v>
      </c>
      <c r="H989" s="174">
        <v>0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282</v>
      </c>
      <c r="AU989" s="172" t="s">
        <v>88</v>
      </c>
      <c r="AV989" s="14" t="s">
        <v>88</v>
      </c>
      <c r="AW989" s="14" t="s">
        <v>33</v>
      </c>
      <c r="AX989" s="14" t="s">
        <v>79</v>
      </c>
      <c r="AY989" s="172" t="s">
        <v>252</v>
      </c>
    </row>
    <row r="990" spans="1:65" s="14" customFormat="1">
      <c r="B990" s="171"/>
      <c r="D990" s="164" t="s">
        <v>282</v>
      </c>
      <c r="E990" s="172" t="s">
        <v>1</v>
      </c>
      <c r="F990" s="173" t="s">
        <v>1171</v>
      </c>
      <c r="H990" s="174">
        <v>0</v>
      </c>
      <c r="I990" s="175"/>
      <c r="L990" s="171"/>
      <c r="M990" s="176"/>
      <c r="N990" s="177"/>
      <c r="O990" s="177"/>
      <c r="P990" s="177"/>
      <c r="Q990" s="177"/>
      <c r="R990" s="177"/>
      <c r="S990" s="177"/>
      <c r="T990" s="178"/>
      <c r="AT990" s="172" t="s">
        <v>282</v>
      </c>
      <c r="AU990" s="172" t="s">
        <v>88</v>
      </c>
      <c r="AV990" s="14" t="s">
        <v>88</v>
      </c>
      <c r="AW990" s="14" t="s">
        <v>33</v>
      </c>
      <c r="AX990" s="14" t="s">
        <v>79</v>
      </c>
      <c r="AY990" s="172" t="s">
        <v>252</v>
      </c>
    </row>
    <row r="991" spans="1:65" s="13" customFormat="1" ht="22.5">
      <c r="B991" s="163"/>
      <c r="D991" s="164" t="s">
        <v>282</v>
      </c>
      <c r="E991" s="165" t="s">
        <v>1</v>
      </c>
      <c r="F991" s="166" t="s">
        <v>1172</v>
      </c>
      <c r="H991" s="165" t="s">
        <v>1</v>
      </c>
      <c r="I991" s="167"/>
      <c r="L991" s="163"/>
      <c r="M991" s="168"/>
      <c r="N991" s="169"/>
      <c r="O991" s="169"/>
      <c r="P991" s="169"/>
      <c r="Q991" s="169"/>
      <c r="R991" s="169"/>
      <c r="S991" s="169"/>
      <c r="T991" s="170"/>
      <c r="AT991" s="165" t="s">
        <v>282</v>
      </c>
      <c r="AU991" s="165" t="s">
        <v>88</v>
      </c>
      <c r="AV991" s="13" t="s">
        <v>86</v>
      </c>
      <c r="AW991" s="13" t="s">
        <v>33</v>
      </c>
      <c r="AX991" s="13" t="s">
        <v>79</v>
      </c>
      <c r="AY991" s="165" t="s">
        <v>252</v>
      </c>
    </row>
    <row r="992" spans="1:65" s="13" customFormat="1" ht="22.5">
      <c r="B992" s="163"/>
      <c r="D992" s="164" t="s">
        <v>282</v>
      </c>
      <c r="E992" s="165" t="s">
        <v>1</v>
      </c>
      <c r="F992" s="166" t="s">
        <v>1173</v>
      </c>
      <c r="H992" s="165" t="s">
        <v>1</v>
      </c>
      <c r="I992" s="167"/>
      <c r="L992" s="163"/>
      <c r="M992" s="168"/>
      <c r="N992" s="169"/>
      <c r="O992" s="169"/>
      <c r="P992" s="169"/>
      <c r="Q992" s="169"/>
      <c r="R992" s="169"/>
      <c r="S992" s="169"/>
      <c r="T992" s="170"/>
      <c r="AT992" s="165" t="s">
        <v>282</v>
      </c>
      <c r="AU992" s="165" t="s">
        <v>88</v>
      </c>
      <c r="AV992" s="13" t="s">
        <v>86</v>
      </c>
      <c r="AW992" s="13" t="s">
        <v>33</v>
      </c>
      <c r="AX992" s="13" t="s">
        <v>79</v>
      </c>
      <c r="AY992" s="165" t="s">
        <v>252</v>
      </c>
    </row>
    <row r="993" spans="1:65" s="15" customFormat="1">
      <c r="B993" s="179"/>
      <c r="D993" s="164" t="s">
        <v>282</v>
      </c>
      <c r="E993" s="180" t="s">
        <v>1</v>
      </c>
      <c r="F993" s="181" t="s">
        <v>286</v>
      </c>
      <c r="H993" s="182">
        <v>68.5</v>
      </c>
      <c r="I993" s="183"/>
      <c r="L993" s="179"/>
      <c r="M993" s="184"/>
      <c r="N993" s="185"/>
      <c r="O993" s="185"/>
      <c r="P993" s="185"/>
      <c r="Q993" s="185"/>
      <c r="R993" s="185"/>
      <c r="S993" s="185"/>
      <c r="T993" s="186"/>
      <c r="AT993" s="180" t="s">
        <v>282</v>
      </c>
      <c r="AU993" s="180" t="s">
        <v>88</v>
      </c>
      <c r="AV993" s="15" t="s">
        <v>258</v>
      </c>
      <c r="AW993" s="15" t="s">
        <v>33</v>
      </c>
      <c r="AX993" s="15" t="s">
        <v>86</v>
      </c>
      <c r="AY993" s="180" t="s">
        <v>252</v>
      </c>
    </row>
    <row r="994" spans="1:65" s="2" customFormat="1" ht="24.2" customHeight="1">
      <c r="A994" s="31"/>
      <c r="B994" s="148"/>
      <c r="C994" s="149" t="s">
        <v>1174</v>
      </c>
      <c r="D994" s="149" t="s">
        <v>254</v>
      </c>
      <c r="E994" s="150" t="s">
        <v>1175</v>
      </c>
      <c r="F994" s="151" t="s">
        <v>1176</v>
      </c>
      <c r="G994" s="152" t="s">
        <v>465</v>
      </c>
      <c r="H994" s="153">
        <v>82.888000000000005</v>
      </c>
      <c r="I994" s="154"/>
      <c r="J994" s="155">
        <f>ROUND(I994*H994,2)</f>
        <v>0</v>
      </c>
      <c r="K994" s="156"/>
      <c r="L994" s="32"/>
      <c r="M994" s="157" t="s">
        <v>1</v>
      </c>
      <c r="N994" s="158" t="s">
        <v>44</v>
      </c>
      <c r="O994" s="57"/>
      <c r="P994" s="159">
        <f>O994*H994</f>
        <v>0</v>
      </c>
      <c r="Q994" s="159">
        <v>0</v>
      </c>
      <c r="R994" s="159">
        <f>Q994*H994</f>
        <v>0</v>
      </c>
      <c r="S994" s="159">
        <v>0</v>
      </c>
      <c r="T994" s="160">
        <f>S994*H994</f>
        <v>0</v>
      </c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R994" s="161" t="s">
        <v>258</v>
      </c>
      <c r="AT994" s="161" t="s">
        <v>254</v>
      </c>
      <c r="AU994" s="161" t="s">
        <v>88</v>
      </c>
      <c r="AY994" s="17" t="s">
        <v>252</v>
      </c>
      <c r="BE994" s="162">
        <f>IF(N994="základní",J994,0)</f>
        <v>0</v>
      </c>
      <c r="BF994" s="162">
        <f>IF(N994="snížená",J994,0)</f>
        <v>0</v>
      </c>
      <c r="BG994" s="162">
        <f>IF(N994="zákl. přenesená",J994,0)</f>
        <v>0</v>
      </c>
      <c r="BH994" s="162">
        <f>IF(N994="sníž. přenesená",J994,0)</f>
        <v>0</v>
      </c>
      <c r="BI994" s="162">
        <f>IF(N994="nulová",J994,0)</f>
        <v>0</v>
      </c>
      <c r="BJ994" s="17" t="s">
        <v>86</v>
      </c>
      <c r="BK994" s="162">
        <f>ROUND(I994*H994,2)</f>
        <v>0</v>
      </c>
      <c r="BL994" s="17" t="s">
        <v>258</v>
      </c>
      <c r="BM994" s="161" t="s">
        <v>1177</v>
      </c>
    </row>
    <row r="995" spans="1:65" s="14" customFormat="1">
      <c r="B995" s="171"/>
      <c r="D995" s="164" t="s">
        <v>282</v>
      </c>
      <c r="E995" s="172" t="s">
        <v>1</v>
      </c>
      <c r="F995" s="173" t="s">
        <v>1178</v>
      </c>
      <c r="H995" s="174">
        <v>82.888000000000005</v>
      </c>
      <c r="I995" s="175"/>
      <c r="L995" s="171"/>
      <c r="M995" s="176"/>
      <c r="N995" s="177"/>
      <c r="O995" s="177"/>
      <c r="P995" s="177"/>
      <c r="Q995" s="177"/>
      <c r="R995" s="177"/>
      <c r="S995" s="177"/>
      <c r="T995" s="178"/>
      <c r="AT995" s="172" t="s">
        <v>282</v>
      </c>
      <c r="AU995" s="172" t="s">
        <v>88</v>
      </c>
      <c r="AV995" s="14" t="s">
        <v>88</v>
      </c>
      <c r="AW995" s="14" t="s">
        <v>33</v>
      </c>
      <c r="AX995" s="14" t="s">
        <v>79</v>
      </c>
      <c r="AY995" s="172" t="s">
        <v>252</v>
      </c>
    </row>
    <row r="996" spans="1:65" s="14" customFormat="1">
      <c r="B996" s="171"/>
      <c r="D996" s="164" t="s">
        <v>282</v>
      </c>
      <c r="E996" s="172" t="s">
        <v>1</v>
      </c>
      <c r="F996" s="173" t="s">
        <v>1179</v>
      </c>
      <c r="H996" s="174">
        <v>0</v>
      </c>
      <c r="I996" s="175"/>
      <c r="L996" s="171"/>
      <c r="M996" s="176"/>
      <c r="N996" s="177"/>
      <c r="O996" s="177"/>
      <c r="P996" s="177"/>
      <c r="Q996" s="177"/>
      <c r="R996" s="177"/>
      <c r="S996" s="177"/>
      <c r="T996" s="178"/>
      <c r="AT996" s="172" t="s">
        <v>282</v>
      </c>
      <c r="AU996" s="172" t="s">
        <v>88</v>
      </c>
      <c r="AV996" s="14" t="s">
        <v>88</v>
      </c>
      <c r="AW996" s="14" t="s">
        <v>33</v>
      </c>
      <c r="AX996" s="14" t="s">
        <v>79</v>
      </c>
      <c r="AY996" s="172" t="s">
        <v>252</v>
      </c>
    </row>
    <row r="997" spans="1:65" s="14" customFormat="1">
      <c r="B997" s="171"/>
      <c r="D997" s="164" t="s">
        <v>282</v>
      </c>
      <c r="E997" s="172" t="s">
        <v>1</v>
      </c>
      <c r="F997" s="173" t="s">
        <v>1180</v>
      </c>
      <c r="H997" s="174">
        <v>0</v>
      </c>
      <c r="I997" s="175"/>
      <c r="L997" s="171"/>
      <c r="M997" s="176"/>
      <c r="N997" s="177"/>
      <c r="O997" s="177"/>
      <c r="P997" s="177"/>
      <c r="Q997" s="177"/>
      <c r="R997" s="177"/>
      <c r="S997" s="177"/>
      <c r="T997" s="178"/>
      <c r="AT997" s="172" t="s">
        <v>282</v>
      </c>
      <c r="AU997" s="172" t="s">
        <v>88</v>
      </c>
      <c r="AV997" s="14" t="s">
        <v>88</v>
      </c>
      <c r="AW997" s="14" t="s">
        <v>33</v>
      </c>
      <c r="AX997" s="14" t="s">
        <v>79</v>
      </c>
      <c r="AY997" s="172" t="s">
        <v>252</v>
      </c>
    </row>
    <row r="998" spans="1:65" s="14" customFormat="1">
      <c r="B998" s="171"/>
      <c r="D998" s="164" t="s">
        <v>282</v>
      </c>
      <c r="E998" s="172" t="s">
        <v>1</v>
      </c>
      <c r="F998" s="173" t="s">
        <v>1181</v>
      </c>
      <c r="H998" s="174">
        <v>0</v>
      </c>
      <c r="I998" s="175"/>
      <c r="L998" s="171"/>
      <c r="M998" s="176"/>
      <c r="N998" s="177"/>
      <c r="O998" s="177"/>
      <c r="P998" s="177"/>
      <c r="Q998" s="177"/>
      <c r="R998" s="177"/>
      <c r="S998" s="177"/>
      <c r="T998" s="178"/>
      <c r="AT998" s="172" t="s">
        <v>282</v>
      </c>
      <c r="AU998" s="172" t="s">
        <v>88</v>
      </c>
      <c r="AV998" s="14" t="s">
        <v>88</v>
      </c>
      <c r="AW998" s="14" t="s">
        <v>33</v>
      </c>
      <c r="AX998" s="14" t="s">
        <v>79</v>
      </c>
      <c r="AY998" s="172" t="s">
        <v>252</v>
      </c>
    </row>
    <row r="999" spans="1:65" s="14" customFormat="1">
      <c r="B999" s="171"/>
      <c r="D999" s="164" t="s">
        <v>282</v>
      </c>
      <c r="E999" s="172" t="s">
        <v>1</v>
      </c>
      <c r="F999" s="173" t="s">
        <v>1182</v>
      </c>
      <c r="H999" s="174">
        <v>0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282</v>
      </c>
      <c r="AU999" s="172" t="s">
        <v>88</v>
      </c>
      <c r="AV999" s="14" t="s">
        <v>88</v>
      </c>
      <c r="AW999" s="14" t="s">
        <v>33</v>
      </c>
      <c r="AX999" s="14" t="s">
        <v>79</v>
      </c>
      <c r="AY999" s="172" t="s">
        <v>252</v>
      </c>
    </row>
    <row r="1000" spans="1:65" s="14" customFormat="1">
      <c r="B1000" s="171"/>
      <c r="D1000" s="164" t="s">
        <v>282</v>
      </c>
      <c r="E1000" s="172" t="s">
        <v>1</v>
      </c>
      <c r="F1000" s="173" t="s">
        <v>1183</v>
      </c>
      <c r="H1000" s="174">
        <v>0</v>
      </c>
      <c r="I1000" s="175"/>
      <c r="L1000" s="171"/>
      <c r="M1000" s="176"/>
      <c r="N1000" s="177"/>
      <c r="O1000" s="177"/>
      <c r="P1000" s="177"/>
      <c r="Q1000" s="177"/>
      <c r="R1000" s="177"/>
      <c r="S1000" s="177"/>
      <c r="T1000" s="178"/>
      <c r="AT1000" s="172" t="s">
        <v>282</v>
      </c>
      <c r="AU1000" s="172" t="s">
        <v>88</v>
      </c>
      <c r="AV1000" s="14" t="s">
        <v>88</v>
      </c>
      <c r="AW1000" s="14" t="s">
        <v>33</v>
      </c>
      <c r="AX1000" s="14" t="s">
        <v>79</v>
      </c>
      <c r="AY1000" s="172" t="s">
        <v>252</v>
      </c>
    </row>
    <row r="1001" spans="1:65" s="14" customFormat="1">
      <c r="B1001" s="171"/>
      <c r="D1001" s="164" t="s">
        <v>282</v>
      </c>
      <c r="E1001" s="172" t="s">
        <v>1</v>
      </c>
      <c r="F1001" s="173" t="s">
        <v>1184</v>
      </c>
      <c r="H1001" s="174">
        <v>0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282</v>
      </c>
      <c r="AU1001" s="172" t="s">
        <v>88</v>
      </c>
      <c r="AV1001" s="14" t="s">
        <v>88</v>
      </c>
      <c r="AW1001" s="14" t="s">
        <v>33</v>
      </c>
      <c r="AX1001" s="14" t="s">
        <v>79</v>
      </c>
      <c r="AY1001" s="172" t="s">
        <v>252</v>
      </c>
    </row>
    <row r="1002" spans="1:65" s="14" customFormat="1">
      <c r="B1002" s="171"/>
      <c r="D1002" s="164" t="s">
        <v>282</v>
      </c>
      <c r="E1002" s="172" t="s">
        <v>1</v>
      </c>
      <c r="F1002" s="173" t="s">
        <v>1185</v>
      </c>
      <c r="H1002" s="174">
        <v>0</v>
      </c>
      <c r="I1002" s="175"/>
      <c r="L1002" s="171"/>
      <c r="M1002" s="176"/>
      <c r="N1002" s="177"/>
      <c r="O1002" s="177"/>
      <c r="P1002" s="177"/>
      <c r="Q1002" s="177"/>
      <c r="R1002" s="177"/>
      <c r="S1002" s="177"/>
      <c r="T1002" s="178"/>
      <c r="AT1002" s="172" t="s">
        <v>282</v>
      </c>
      <c r="AU1002" s="172" t="s">
        <v>88</v>
      </c>
      <c r="AV1002" s="14" t="s">
        <v>88</v>
      </c>
      <c r="AW1002" s="14" t="s">
        <v>33</v>
      </c>
      <c r="AX1002" s="14" t="s">
        <v>79</v>
      </c>
      <c r="AY1002" s="172" t="s">
        <v>252</v>
      </c>
    </row>
    <row r="1003" spans="1:65" s="14" customFormat="1">
      <c r="B1003" s="171"/>
      <c r="D1003" s="164" t="s">
        <v>282</v>
      </c>
      <c r="E1003" s="172" t="s">
        <v>1</v>
      </c>
      <c r="F1003" s="173" t="s">
        <v>1186</v>
      </c>
      <c r="H1003" s="174">
        <v>0</v>
      </c>
      <c r="I1003" s="175"/>
      <c r="L1003" s="171"/>
      <c r="M1003" s="176"/>
      <c r="N1003" s="177"/>
      <c r="O1003" s="177"/>
      <c r="P1003" s="177"/>
      <c r="Q1003" s="177"/>
      <c r="R1003" s="177"/>
      <c r="S1003" s="177"/>
      <c r="T1003" s="178"/>
      <c r="AT1003" s="172" t="s">
        <v>282</v>
      </c>
      <c r="AU1003" s="172" t="s">
        <v>88</v>
      </c>
      <c r="AV1003" s="14" t="s">
        <v>88</v>
      </c>
      <c r="AW1003" s="14" t="s">
        <v>33</v>
      </c>
      <c r="AX1003" s="14" t="s">
        <v>79</v>
      </c>
      <c r="AY1003" s="172" t="s">
        <v>252</v>
      </c>
    </row>
    <row r="1004" spans="1:65" s="13" customFormat="1" ht="33.75">
      <c r="B1004" s="163"/>
      <c r="D1004" s="164" t="s">
        <v>282</v>
      </c>
      <c r="E1004" s="165" t="s">
        <v>1</v>
      </c>
      <c r="F1004" s="166" t="s">
        <v>1187</v>
      </c>
      <c r="H1004" s="165" t="s">
        <v>1</v>
      </c>
      <c r="I1004" s="167"/>
      <c r="L1004" s="163"/>
      <c r="M1004" s="168"/>
      <c r="N1004" s="169"/>
      <c r="O1004" s="169"/>
      <c r="P1004" s="169"/>
      <c r="Q1004" s="169"/>
      <c r="R1004" s="169"/>
      <c r="S1004" s="169"/>
      <c r="T1004" s="170"/>
      <c r="AT1004" s="165" t="s">
        <v>282</v>
      </c>
      <c r="AU1004" s="165" t="s">
        <v>88</v>
      </c>
      <c r="AV1004" s="13" t="s">
        <v>86</v>
      </c>
      <c r="AW1004" s="13" t="s">
        <v>33</v>
      </c>
      <c r="AX1004" s="13" t="s">
        <v>79</v>
      </c>
      <c r="AY1004" s="165" t="s">
        <v>252</v>
      </c>
    </row>
    <row r="1005" spans="1:65" s="15" customFormat="1">
      <c r="B1005" s="179"/>
      <c r="D1005" s="164" t="s">
        <v>282</v>
      </c>
      <c r="E1005" s="180" t="s">
        <v>1</v>
      </c>
      <c r="F1005" s="181" t="s">
        <v>286</v>
      </c>
      <c r="H1005" s="182">
        <v>82.888000000000005</v>
      </c>
      <c r="I1005" s="183"/>
      <c r="L1005" s="179"/>
      <c r="M1005" s="184"/>
      <c r="N1005" s="185"/>
      <c r="O1005" s="185"/>
      <c r="P1005" s="185"/>
      <c r="Q1005" s="185"/>
      <c r="R1005" s="185"/>
      <c r="S1005" s="185"/>
      <c r="T1005" s="186"/>
      <c r="AT1005" s="180" t="s">
        <v>282</v>
      </c>
      <c r="AU1005" s="180" t="s">
        <v>88</v>
      </c>
      <c r="AV1005" s="15" t="s">
        <v>258</v>
      </c>
      <c r="AW1005" s="15" t="s">
        <v>33</v>
      </c>
      <c r="AX1005" s="15" t="s">
        <v>86</v>
      </c>
      <c r="AY1005" s="180" t="s">
        <v>252</v>
      </c>
    </row>
    <row r="1006" spans="1:65" s="2" customFormat="1" ht="24.2" customHeight="1">
      <c r="A1006" s="31"/>
      <c r="B1006" s="148"/>
      <c r="C1006" s="149" t="s">
        <v>609</v>
      </c>
      <c r="D1006" s="149" t="s">
        <v>254</v>
      </c>
      <c r="E1006" s="150" t="s">
        <v>1188</v>
      </c>
      <c r="F1006" s="151" t="s">
        <v>1189</v>
      </c>
      <c r="G1006" s="152" t="s">
        <v>465</v>
      </c>
      <c r="H1006" s="153">
        <v>2.8</v>
      </c>
      <c r="I1006" s="154"/>
      <c r="J1006" s="155">
        <f>ROUND(I1006*H1006,2)</f>
        <v>0</v>
      </c>
      <c r="K1006" s="156"/>
      <c r="L1006" s="32"/>
      <c r="M1006" s="157" t="s">
        <v>1</v>
      </c>
      <c r="N1006" s="158" t="s">
        <v>44</v>
      </c>
      <c r="O1006" s="57"/>
      <c r="P1006" s="159">
        <f>O1006*H1006</f>
        <v>0</v>
      </c>
      <c r="Q1006" s="159">
        <v>0</v>
      </c>
      <c r="R1006" s="159">
        <f>Q1006*H1006</f>
        <v>0</v>
      </c>
      <c r="S1006" s="159">
        <v>0</v>
      </c>
      <c r="T1006" s="160">
        <f>S1006*H1006</f>
        <v>0</v>
      </c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R1006" s="161" t="s">
        <v>258</v>
      </c>
      <c r="AT1006" s="161" t="s">
        <v>254</v>
      </c>
      <c r="AU1006" s="161" t="s">
        <v>88</v>
      </c>
      <c r="AY1006" s="17" t="s">
        <v>252</v>
      </c>
      <c r="BE1006" s="162">
        <f>IF(N1006="základní",J1006,0)</f>
        <v>0</v>
      </c>
      <c r="BF1006" s="162">
        <f>IF(N1006="snížená",J1006,0)</f>
        <v>0</v>
      </c>
      <c r="BG1006" s="162">
        <f>IF(N1006="zákl. přenesená",J1006,0)</f>
        <v>0</v>
      </c>
      <c r="BH1006" s="162">
        <f>IF(N1006="sníž. přenesená",J1006,0)</f>
        <v>0</v>
      </c>
      <c r="BI1006" s="162">
        <f>IF(N1006="nulová",J1006,0)</f>
        <v>0</v>
      </c>
      <c r="BJ1006" s="17" t="s">
        <v>86</v>
      </c>
      <c r="BK1006" s="162">
        <f>ROUND(I1006*H1006,2)</f>
        <v>0</v>
      </c>
      <c r="BL1006" s="17" t="s">
        <v>258</v>
      </c>
      <c r="BM1006" s="161" t="s">
        <v>1190</v>
      </c>
    </row>
    <row r="1007" spans="1:65" s="14" customFormat="1" ht="22.5">
      <c r="B1007" s="171"/>
      <c r="D1007" s="164" t="s">
        <v>282</v>
      </c>
      <c r="E1007" s="172" t="s">
        <v>1</v>
      </c>
      <c r="F1007" s="173" t="s">
        <v>1191</v>
      </c>
      <c r="H1007" s="174">
        <v>2.8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282</v>
      </c>
      <c r="AU1007" s="172" t="s">
        <v>88</v>
      </c>
      <c r="AV1007" s="14" t="s">
        <v>88</v>
      </c>
      <c r="AW1007" s="14" t="s">
        <v>33</v>
      </c>
      <c r="AX1007" s="14" t="s">
        <v>79</v>
      </c>
      <c r="AY1007" s="172" t="s">
        <v>252</v>
      </c>
    </row>
    <row r="1008" spans="1:65" s="13" customFormat="1" ht="22.5">
      <c r="B1008" s="163"/>
      <c r="D1008" s="164" t="s">
        <v>282</v>
      </c>
      <c r="E1008" s="165" t="s">
        <v>1</v>
      </c>
      <c r="F1008" s="166" t="s">
        <v>785</v>
      </c>
      <c r="H1008" s="165" t="s">
        <v>1</v>
      </c>
      <c r="I1008" s="167"/>
      <c r="L1008" s="163"/>
      <c r="M1008" s="168"/>
      <c r="N1008" s="169"/>
      <c r="O1008" s="169"/>
      <c r="P1008" s="169"/>
      <c r="Q1008" s="169"/>
      <c r="R1008" s="169"/>
      <c r="S1008" s="169"/>
      <c r="T1008" s="170"/>
      <c r="AT1008" s="165" t="s">
        <v>282</v>
      </c>
      <c r="AU1008" s="165" t="s">
        <v>88</v>
      </c>
      <c r="AV1008" s="13" t="s">
        <v>86</v>
      </c>
      <c r="AW1008" s="13" t="s">
        <v>33</v>
      </c>
      <c r="AX1008" s="13" t="s">
        <v>79</v>
      </c>
      <c r="AY1008" s="165" t="s">
        <v>252</v>
      </c>
    </row>
    <row r="1009" spans="1:65" s="13" customFormat="1" ht="22.5">
      <c r="B1009" s="163"/>
      <c r="D1009" s="164" t="s">
        <v>282</v>
      </c>
      <c r="E1009" s="165" t="s">
        <v>1</v>
      </c>
      <c r="F1009" s="166" t="s">
        <v>801</v>
      </c>
      <c r="H1009" s="165" t="s">
        <v>1</v>
      </c>
      <c r="I1009" s="167"/>
      <c r="L1009" s="163"/>
      <c r="M1009" s="168"/>
      <c r="N1009" s="169"/>
      <c r="O1009" s="169"/>
      <c r="P1009" s="169"/>
      <c r="Q1009" s="169"/>
      <c r="R1009" s="169"/>
      <c r="S1009" s="169"/>
      <c r="T1009" s="170"/>
      <c r="AT1009" s="165" t="s">
        <v>282</v>
      </c>
      <c r="AU1009" s="165" t="s">
        <v>88</v>
      </c>
      <c r="AV1009" s="13" t="s">
        <v>86</v>
      </c>
      <c r="AW1009" s="13" t="s">
        <v>33</v>
      </c>
      <c r="AX1009" s="13" t="s">
        <v>79</v>
      </c>
      <c r="AY1009" s="165" t="s">
        <v>252</v>
      </c>
    </row>
    <row r="1010" spans="1:65" s="13" customFormat="1" ht="22.5">
      <c r="B1010" s="163"/>
      <c r="D1010" s="164" t="s">
        <v>282</v>
      </c>
      <c r="E1010" s="165" t="s">
        <v>1</v>
      </c>
      <c r="F1010" s="166" t="s">
        <v>787</v>
      </c>
      <c r="H1010" s="165" t="s">
        <v>1</v>
      </c>
      <c r="I1010" s="167"/>
      <c r="L1010" s="163"/>
      <c r="M1010" s="168"/>
      <c r="N1010" s="169"/>
      <c r="O1010" s="169"/>
      <c r="P1010" s="169"/>
      <c r="Q1010" s="169"/>
      <c r="R1010" s="169"/>
      <c r="S1010" s="169"/>
      <c r="T1010" s="170"/>
      <c r="AT1010" s="165" t="s">
        <v>282</v>
      </c>
      <c r="AU1010" s="165" t="s">
        <v>88</v>
      </c>
      <c r="AV1010" s="13" t="s">
        <v>86</v>
      </c>
      <c r="AW1010" s="13" t="s">
        <v>33</v>
      </c>
      <c r="AX1010" s="13" t="s">
        <v>79</v>
      </c>
      <c r="AY1010" s="165" t="s">
        <v>252</v>
      </c>
    </row>
    <row r="1011" spans="1:65" s="13" customFormat="1">
      <c r="B1011" s="163"/>
      <c r="D1011" s="164" t="s">
        <v>282</v>
      </c>
      <c r="E1011" s="165" t="s">
        <v>1</v>
      </c>
      <c r="F1011" s="166" t="s">
        <v>788</v>
      </c>
      <c r="H1011" s="165" t="s">
        <v>1</v>
      </c>
      <c r="I1011" s="167"/>
      <c r="L1011" s="163"/>
      <c r="M1011" s="168"/>
      <c r="N1011" s="169"/>
      <c r="O1011" s="169"/>
      <c r="P1011" s="169"/>
      <c r="Q1011" s="169"/>
      <c r="R1011" s="169"/>
      <c r="S1011" s="169"/>
      <c r="T1011" s="170"/>
      <c r="AT1011" s="165" t="s">
        <v>282</v>
      </c>
      <c r="AU1011" s="165" t="s">
        <v>88</v>
      </c>
      <c r="AV1011" s="13" t="s">
        <v>86</v>
      </c>
      <c r="AW1011" s="13" t="s">
        <v>33</v>
      </c>
      <c r="AX1011" s="13" t="s">
        <v>79</v>
      </c>
      <c r="AY1011" s="165" t="s">
        <v>252</v>
      </c>
    </row>
    <row r="1012" spans="1:65" s="15" customFormat="1">
      <c r="B1012" s="179"/>
      <c r="D1012" s="164" t="s">
        <v>282</v>
      </c>
      <c r="E1012" s="180" t="s">
        <v>1</v>
      </c>
      <c r="F1012" s="181" t="s">
        <v>286</v>
      </c>
      <c r="H1012" s="182">
        <v>2.8</v>
      </c>
      <c r="I1012" s="183"/>
      <c r="L1012" s="179"/>
      <c r="M1012" s="184"/>
      <c r="N1012" s="185"/>
      <c r="O1012" s="185"/>
      <c r="P1012" s="185"/>
      <c r="Q1012" s="185"/>
      <c r="R1012" s="185"/>
      <c r="S1012" s="185"/>
      <c r="T1012" s="186"/>
      <c r="AT1012" s="180" t="s">
        <v>282</v>
      </c>
      <c r="AU1012" s="180" t="s">
        <v>88</v>
      </c>
      <c r="AV1012" s="15" t="s">
        <v>258</v>
      </c>
      <c r="AW1012" s="15" t="s">
        <v>33</v>
      </c>
      <c r="AX1012" s="15" t="s">
        <v>86</v>
      </c>
      <c r="AY1012" s="180" t="s">
        <v>252</v>
      </c>
    </row>
    <row r="1013" spans="1:65" s="2" customFormat="1" ht="33" customHeight="1">
      <c r="A1013" s="31"/>
      <c r="B1013" s="148"/>
      <c r="C1013" s="149" t="s">
        <v>1192</v>
      </c>
      <c r="D1013" s="149" t="s">
        <v>254</v>
      </c>
      <c r="E1013" s="150" t="s">
        <v>1193</v>
      </c>
      <c r="F1013" s="151" t="s">
        <v>1194</v>
      </c>
      <c r="G1013" s="152" t="s">
        <v>465</v>
      </c>
      <c r="H1013" s="153">
        <v>5009.88</v>
      </c>
      <c r="I1013" s="154"/>
      <c r="J1013" s="155">
        <f>ROUND(I1013*H1013,2)</f>
        <v>0</v>
      </c>
      <c r="K1013" s="156"/>
      <c r="L1013" s="32"/>
      <c r="M1013" s="157" t="s">
        <v>1</v>
      </c>
      <c r="N1013" s="158" t="s">
        <v>44</v>
      </c>
      <c r="O1013" s="57"/>
      <c r="P1013" s="159">
        <f>O1013*H1013</f>
        <v>0</v>
      </c>
      <c r="Q1013" s="159">
        <v>0</v>
      </c>
      <c r="R1013" s="159">
        <f>Q1013*H1013</f>
        <v>0</v>
      </c>
      <c r="S1013" s="159">
        <v>0</v>
      </c>
      <c r="T1013" s="160">
        <f>S1013*H1013</f>
        <v>0</v>
      </c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R1013" s="161" t="s">
        <v>258</v>
      </c>
      <c r="AT1013" s="161" t="s">
        <v>254</v>
      </c>
      <c r="AU1013" s="161" t="s">
        <v>88</v>
      </c>
      <c r="AY1013" s="17" t="s">
        <v>252</v>
      </c>
      <c r="BE1013" s="162">
        <f>IF(N1013="základní",J1013,0)</f>
        <v>0</v>
      </c>
      <c r="BF1013" s="162">
        <f>IF(N1013="snížená",J1013,0)</f>
        <v>0</v>
      </c>
      <c r="BG1013" s="162">
        <f>IF(N1013="zákl. přenesená",J1013,0)</f>
        <v>0</v>
      </c>
      <c r="BH1013" s="162">
        <f>IF(N1013="sníž. přenesená",J1013,0)</f>
        <v>0</v>
      </c>
      <c r="BI1013" s="162">
        <f>IF(N1013="nulová",J1013,0)</f>
        <v>0</v>
      </c>
      <c r="BJ1013" s="17" t="s">
        <v>86</v>
      </c>
      <c r="BK1013" s="162">
        <f>ROUND(I1013*H1013,2)</f>
        <v>0</v>
      </c>
      <c r="BL1013" s="17" t="s">
        <v>258</v>
      </c>
      <c r="BM1013" s="161" t="s">
        <v>1195</v>
      </c>
    </row>
    <row r="1014" spans="1:65" s="2" customFormat="1" ht="24.2" customHeight="1">
      <c r="A1014" s="31"/>
      <c r="B1014" s="148"/>
      <c r="C1014" s="149" t="s">
        <v>613</v>
      </c>
      <c r="D1014" s="149" t="s">
        <v>254</v>
      </c>
      <c r="E1014" s="150" t="s">
        <v>1196</v>
      </c>
      <c r="F1014" s="151" t="s">
        <v>1197</v>
      </c>
      <c r="G1014" s="152" t="s">
        <v>1198</v>
      </c>
      <c r="H1014" s="153">
        <v>1</v>
      </c>
      <c r="I1014" s="154"/>
      <c r="J1014" s="155">
        <f>ROUND(I1014*H1014,2)</f>
        <v>0</v>
      </c>
      <c r="K1014" s="156"/>
      <c r="L1014" s="32"/>
      <c r="M1014" s="157" t="s">
        <v>1</v>
      </c>
      <c r="N1014" s="158" t="s">
        <v>44</v>
      </c>
      <c r="O1014" s="57"/>
      <c r="P1014" s="159">
        <f>O1014*H1014</f>
        <v>0</v>
      </c>
      <c r="Q1014" s="159">
        <v>0</v>
      </c>
      <c r="R1014" s="159">
        <f>Q1014*H1014</f>
        <v>0</v>
      </c>
      <c r="S1014" s="159">
        <v>0</v>
      </c>
      <c r="T1014" s="160">
        <f>S1014*H1014</f>
        <v>0</v>
      </c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R1014" s="161" t="s">
        <v>258</v>
      </c>
      <c r="AT1014" s="161" t="s">
        <v>254</v>
      </c>
      <c r="AU1014" s="161" t="s">
        <v>88</v>
      </c>
      <c r="AY1014" s="17" t="s">
        <v>252</v>
      </c>
      <c r="BE1014" s="162">
        <f>IF(N1014="základní",J1014,0)</f>
        <v>0</v>
      </c>
      <c r="BF1014" s="162">
        <f>IF(N1014="snížená",J1014,0)</f>
        <v>0</v>
      </c>
      <c r="BG1014" s="162">
        <f>IF(N1014="zákl. přenesená",J1014,0)</f>
        <v>0</v>
      </c>
      <c r="BH1014" s="162">
        <f>IF(N1014="sníž. přenesená",J1014,0)</f>
        <v>0</v>
      </c>
      <c r="BI1014" s="162">
        <f>IF(N1014="nulová",J1014,0)</f>
        <v>0</v>
      </c>
      <c r="BJ1014" s="17" t="s">
        <v>86</v>
      </c>
      <c r="BK1014" s="162">
        <f>ROUND(I1014*H1014,2)</f>
        <v>0</v>
      </c>
      <c r="BL1014" s="17" t="s">
        <v>258</v>
      </c>
      <c r="BM1014" s="161" t="s">
        <v>1199</v>
      </c>
    </row>
    <row r="1015" spans="1:65" s="14" customFormat="1">
      <c r="B1015" s="171"/>
      <c r="D1015" s="164" t="s">
        <v>282</v>
      </c>
      <c r="E1015" s="172" t="s">
        <v>1</v>
      </c>
      <c r="F1015" s="173" t="s">
        <v>1200</v>
      </c>
      <c r="H1015" s="174">
        <v>1</v>
      </c>
      <c r="I1015" s="175"/>
      <c r="L1015" s="171"/>
      <c r="M1015" s="176"/>
      <c r="N1015" s="177"/>
      <c r="O1015" s="177"/>
      <c r="P1015" s="177"/>
      <c r="Q1015" s="177"/>
      <c r="R1015" s="177"/>
      <c r="S1015" s="177"/>
      <c r="T1015" s="178"/>
      <c r="AT1015" s="172" t="s">
        <v>282</v>
      </c>
      <c r="AU1015" s="172" t="s">
        <v>88</v>
      </c>
      <c r="AV1015" s="14" t="s">
        <v>88</v>
      </c>
      <c r="AW1015" s="14" t="s">
        <v>33</v>
      </c>
      <c r="AX1015" s="14" t="s">
        <v>79</v>
      </c>
      <c r="AY1015" s="172" t="s">
        <v>252</v>
      </c>
    </row>
    <row r="1016" spans="1:65" s="13" customFormat="1" ht="22.5">
      <c r="B1016" s="163"/>
      <c r="D1016" s="164" t="s">
        <v>282</v>
      </c>
      <c r="E1016" s="165" t="s">
        <v>1</v>
      </c>
      <c r="F1016" s="166" t="s">
        <v>1201</v>
      </c>
      <c r="H1016" s="165" t="s">
        <v>1</v>
      </c>
      <c r="I1016" s="167"/>
      <c r="L1016" s="163"/>
      <c r="M1016" s="168"/>
      <c r="N1016" s="169"/>
      <c r="O1016" s="169"/>
      <c r="P1016" s="169"/>
      <c r="Q1016" s="169"/>
      <c r="R1016" s="169"/>
      <c r="S1016" s="169"/>
      <c r="T1016" s="170"/>
      <c r="AT1016" s="165" t="s">
        <v>282</v>
      </c>
      <c r="AU1016" s="165" t="s">
        <v>88</v>
      </c>
      <c r="AV1016" s="13" t="s">
        <v>86</v>
      </c>
      <c r="AW1016" s="13" t="s">
        <v>33</v>
      </c>
      <c r="AX1016" s="13" t="s">
        <v>79</v>
      </c>
      <c r="AY1016" s="165" t="s">
        <v>252</v>
      </c>
    </row>
    <row r="1017" spans="1:65" s="13" customFormat="1" ht="22.5">
      <c r="B1017" s="163"/>
      <c r="D1017" s="164" t="s">
        <v>282</v>
      </c>
      <c r="E1017" s="165" t="s">
        <v>1</v>
      </c>
      <c r="F1017" s="166" t="s">
        <v>785</v>
      </c>
      <c r="H1017" s="165" t="s">
        <v>1</v>
      </c>
      <c r="I1017" s="167"/>
      <c r="L1017" s="163"/>
      <c r="M1017" s="168"/>
      <c r="N1017" s="169"/>
      <c r="O1017" s="169"/>
      <c r="P1017" s="169"/>
      <c r="Q1017" s="169"/>
      <c r="R1017" s="169"/>
      <c r="S1017" s="169"/>
      <c r="T1017" s="170"/>
      <c r="AT1017" s="165" t="s">
        <v>282</v>
      </c>
      <c r="AU1017" s="165" t="s">
        <v>88</v>
      </c>
      <c r="AV1017" s="13" t="s">
        <v>86</v>
      </c>
      <c r="AW1017" s="13" t="s">
        <v>33</v>
      </c>
      <c r="AX1017" s="13" t="s">
        <v>79</v>
      </c>
      <c r="AY1017" s="165" t="s">
        <v>252</v>
      </c>
    </row>
    <row r="1018" spans="1:65" s="13" customFormat="1" ht="22.5">
      <c r="B1018" s="163"/>
      <c r="D1018" s="164" t="s">
        <v>282</v>
      </c>
      <c r="E1018" s="165" t="s">
        <v>1</v>
      </c>
      <c r="F1018" s="166" t="s">
        <v>801</v>
      </c>
      <c r="H1018" s="165" t="s">
        <v>1</v>
      </c>
      <c r="I1018" s="167"/>
      <c r="L1018" s="163"/>
      <c r="M1018" s="168"/>
      <c r="N1018" s="169"/>
      <c r="O1018" s="169"/>
      <c r="P1018" s="169"/>
      <c r="Q1018" s="169"/>
      <c r="R1018" s="169"/>
      <c r="S1018" s="169"/>
      <c r="T1018" s="170"/>
      <c r="AT1018" s="165" t="s">
        <v>282</v>
      </c>
      <c r="AU1018" s="165" t="s">
        <v>88</v>
      </c>
      <c r="AV1018" s="13" t="s">
        <v>86</v>
      </c>
      <c r="AW1018" s="13" t="s">
        <v>33</v>
      </c>
      <c r="AX1018" s="13" t="s">
        <v>79</v>
      </c>
      <c r="AY1018" s="165" t="s">
        <v>252</v>
      </c>
    </row>
    <row r="1019" spans="1:65" s="13" customFormat="1" ht="22.5">
      <c r="B1019" s="163"/>
      <c r="D1019" s="164" t="s">
        <v>282</v>
      </c>
      <c r="E1019" s="165" t="s">
        <v>1</v>
      </c>
      <c r="F1019" s="166" t="s">
        <v>787</v>
      </c>
      <c r="H1019" s="165" t="s">
        <v>1</v>
      </c>
      <c r="I1019" s="167"/>
      <c r="L1019" s="163"/>
      <c r="M1019" s="168"/>
      <c r="N1019" s="169"/>
      <c r="O1019" s="169"/>
      <c r="P1019" s="169"/>
      <c r="Q1019" s="169"/>
      <c r="R1019" s="169"/>
      <c r="S1019" s="169"/>
      <c r="T1019" s="170"/>
      <c r="AT1019" s="165" t="s">
        <v>282</v>
      </c>
      <c r="AU1019" s="165" t="s">
        <v>88</v>
      </c>
      <c r="AV1019" s="13" t="s">
        <v>86</v>
      </c>
      <c r="AW1019" s="13" t="s">
        <v>33</v>
      </c>
      <c r="AX1019" s="13" t="s">
        <v>79</v>
      </c>
      <c r="AY1019" s="165" t="s">
        <v>252</v>
      </c>
    </row>
    <row r="1020" spans="1:65" s="13" customFormat="1">
      <c r="B1020" s="163"/>
      <c r="D1020" s="164" t="s">
        <v>282</v>
      </c>
      <c r="E1020" s="165" t="s">
        <v>1</v>
      </c>
      <c r="F1020" s="166" t="s">
        <v>1202</v>
      </c>
      <c r="H1020" s="165" t="s">
        <v>1</v>
      </c>
      <c r="I1020" s="167"/>
      <c r="L1020" s="163"/>
      <c r="M1020" s="168"/>
      <c r="N1020" s="169"/>
      <c r="O1020" s="169"/>
      <c r="P1020" s="169"/>
      <c r="Q1020" s="169"/>
      <c r="R1020" s="169"/>
      <c r="S1020" s="169"/>
      <c r="T1020" s="170"/>
      <c r="AT1020" s="165" t="s">
        <v>282</v>
      </c>
      <c r="AU1020" s="165" t="s">
        <v>88</v>
      </c>
      <c r="AV1020" s="13" t="s">
        <v>86</v>
      </c>
      <c r="AW1020" s="13" t="s">
        <v>33</v>
      </c>
      <c r="AX1020" s="13" t="s">
        <v>79</v>
      </c>
      <c r="AY1020" s="165" t="s">
        <v>252</v>
      </c>
    </row>
    <row r="1021" spans="1:65" s="15" customFormat="1">
      <c r="B1021" s="179"/>
      <c r="D1021" s="164" t="s">
        <v>282</v>
      </c>
      <c r="E1021" s="180" t="s">
        <v>1</v>
      </c>
      <c r="F1021" s="181" t="s">
        <v>286</v>
      </c>
      <c r="H1021" s="182">
        <v>1</v>
      </c>
      <c r="I1021" s="183"/>
      <c r="L1021" s="179"/>
      <c r="M1021" s="184"/>
      <c r="N1021" s="185"/>
      <c r="O1021" s="185"/>
      <c r="P1021" s="185"/>
      <c r="Q1021" s="185"/>
      <c r="R1021" s="185"/>
      <c r="S1021" s="185"/>
      <c r="T1021" s="186"/>
      <c r="AT1021" s="180" t="s">
        <v>282</v>
      </c>
      <c r="AU1021" s="180" t="s">
        <v>88</v>
      </c>
      <c r="AV1021" s="15" t="s">
        <v>258</v>
      </c>
      <c r="AW1021" s="15" t="s">
        <v>33</v>
      </c>
      <c r="AX1021" s="15" t="s">
        <v>86</v>
      </c>
      <c r="AY1021" s="180" t="s">
        <v>252</v>
      </c>
    </row>
    <row r="1022" spans="1:65" s="2" customFormat="1" ht="44.25" customHeight="1">
      <c r="A1022" s="31"/>
      <c r="B1022" s="148"/>
      <c r="C1022" s="149" t="s">
        <v>620</v>
      </c>
      <c r="D1022" s="149" t="s">
        <v>254</v>
      </c>
      <c r="E1022" s="150" t="s">
        <v>1203</v>
      </c>
      <c r="F1022" s="151" t="s">
        <v>1204</v>
      </c>
      <c r="G1022" s="152" t="s">
        <v>1198</v>
      </c>
      <c r="H1022" s="153">
        <v>1</v>
      </c>
      <c r="I1022" s="154"/>
      <c r="J1022" s="155">
        <f>ROUND(I1022*H1022,2)</f>
        <v>0</v>
      </c>
      <c r="K1022" s="156"/>
      <c r="L1022" s="32"/>
      <c r="M1022" s="157" t="s">
        <v>1</v>
      </c>
      <c r="N1022" s="158" t="s">
        <v>44</v>
      </c>
      <c r="O1022" s="57"/>
      <c r="P1022" s="159">
        <f>O1022*H1022</f>
        <v>0</v>
      </c>
      <c r="Q1022" s="159">
        <v>0</v>
      </c>
      <c r="R1022" s="159">
        <f>Q1022*H1022</f>
        <v>0</v>
      </c>
      <c r="S1022" s="159">
        <v>0</v>
      </c>
      <c r="T1022" s="160">
        <f>S1022*H1022</f>
        <v>0</v>
      </c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R1022" s="161" t="s">
        <v>258</v>
      </c>
      <c r="AT1022" s="161" t="s">
        <v>254</v>
      </c>
      <c r="AU1022" s="161" t="s">
        <v>88</v>
      </c>
      <c r="AY1022" s="17" t="s">
        <v>252</v>
      </c>
      <c r="BE1022" s="162">
        <f>IF(N1022="základní",J1022,0)</f>
        <v>0</v>
      </c>
      <c r="BF1022" s="162">
        <f>IF(N1022="snížená",J1022,0)</f>
        <v>0</v>
      </c>
      <c r="BG1022" s="162">
        <f>IF(N1022="zákl. přenesená",J1022,0)</f>
        <v>0</v>
      </c>
      <c r="BH1022" s="162">
        <f>IF(N1022="sníž. přenesená",J1022,0)</f>
        <v>0</v>
      </c>
      <c r="BI1022" s="162">
        <f>IF(N1022="nulová",J1022,0)</f>
        <v>0</v>
      </c>
      <c r="BJ1022" s="17" t="s">
        <v>86</v>
      </c>
      <c r="BK1022" s="162">
        <f>ROUND(I1022*H1022,2)</f>
        <v>0</v>
      </c>
      <c r="BL1022" s="17" t="s">
        <v>258</v>
      </c>
      <c r="BM1022" s="161" t="s">
        <v>1205</v>
      </c>
    </row>
    <row r="1023" spans="1:65" s="13" customFormat="1" ht="22.5">
      <c r="B1023" s="163"/>
      <c r="D1023" s="164" t="s">
        <v>282</v>
      </c>
      <c r="E1023" s="165" t="s">
        <v>1</v>
      </c>
      <c r="F1023" s="166" t="s">
        <v>1206</v>
      </c>
      <c r="H1023" s="165" t="s">
        <v>1</v>
      </c>
      <c r="I1023" s="167"/>
      <c r="L1023" s="163"/>
      <c r="M1023" s="168"/>
      <c r="N1023" s="169"/>
      <c r="O1023" s="169"/>
      <c r="P1023" s="169"/>
      <c r="Q1023" s="169"/>
      <c r="R1023" s="169"/>
      <c r="S1023" s="169"/>
      <c r="T1023" s="170"/>
      <c r="AT1023" s="165" t="s">
        <v>282</v>
      </c>
      <c r="AU1023" s="165" t="s">
        <v>88</v>
      </c>
      <c r="AV1023" s="13" t="s">
        <v>86</v>
      </c>
      <c r="AW1023" s="13" t="s">
        <v>33</v>
      </c>
      <c r="AX1023" s="13" t="s">
        <v>79</v>
      </c>
      <c r="AY1023" s="165" t="s">
        <v>252</v>
      </c>
    </row>
    <row r="1024" spans="1:65" s="13" customFormat="1" ht="22.5">
      <c r="B1024" s="163"/>
      <c r="D1024" s="164" t="s">
        <v>282</v>
      </c>
      <c r="E1024" s="165" t="s">
        <v>1</v>
      </c>
      <c r="F1024" s="166" t="s">
        <v>1207</v>
      </c>
      <c r="H1024" s="165" t="s">
        <v>1</v>
      </c>
      <c r="I1024" s="167"/>
      <c r="L1024" s="163"/>
      <c r="M1024" s="168"/>
      <c r="N1024" s="169"/>
      <c r="O1024" s="169"/>
      <c r="P1024" s="169"/>
      <c r="Q1024" s="169"/>
      <c r="R1024" s="169"/>
      <c r="S1024" s="169"/>
      <c r="T1024" s="170"/>
      <c r="AT1024" s="165" t="s">
        <v>282</v>
      </c>
      <c r="AU1024" s="165" t="s">
        <v>88</v>
      </c>
      <c r="AV1024" s="13" t="s">
        <v>86</v>
      </c>
      <c r="AW1024" s="13" t="s">
        <v>33</v>
      </c>
      <c r="AX1024" s="13" t="s">
        <v>79</v>
      </c>
      <c r="AY1024" s="165" t="s">
        <v>252</v>
      </c>
    </row>
    <row r="1025" spans="1:65" s="13" customFormat="1" ht="22.5">
      <c r="B1025" s="163"/>
      <c r="D1025" s="164" t="s">
        <v>282</v>
      </c>
      <c r="E1025" s="165" t="s">
        <v>1</v>
      </c>
      <c r="F1025" s="166" t="s">
        <v>1208</v>
      </c>
      <c r="H1025" s="165" t="s">
        <v>1</v>
      </c>
      <c r="I1025" s="167"/>
      <c r="L1025" s="163"/>
      <c r="M1025" s="168"/>
      <c r="N1025" s="169"/>
      <c r="O1025" s="169"/>
      <c r="P1025" s="169"/>
      <c r="Q1025" s="169"/>
      <c r="R1025" s="169"/>
      <c r="S1025" s="169"/>
      <c r="T1025" s="170"/>
      <c r="AT1025" s="165" t="s">
        <v>282</v>
      </c>
      <c r="AU1025" s="165" t="s">
        <v>88</v>
      </c>
      <c r="AV1025" s="13" t="s">
        <v>86</v>
      </c>
      <c r="AW1025" s="13" t="s">
        <v>33</v>
      </c>
      <c r="AX1025" s="13" t="s">
        <v>79</v>
      </c>
      <c r="AY1025" s="165" t="s">
        <v>252</v>
      </c>
    </row>
    <row r="1026" spans="1:65" s="13" customFormat="1" ht="22.5">
      <c r="B1026" s="163"/>
      <c r="D1026" s="164" t="s">
        <v>282</v>
      </c>
      <c r="E1026" s="165" t="s">
        <v>1</v>
      </c>
      <c r="F1026" s="166" t="s">
        <v>1209</v>
      </c>
      <c r="H1026" s="165" t="s">
        <v>1</v>
      </c>
      <c r="I1026" s="167"/>
      <c r="L1026" s="163"/>
      <c r="M1026" s="168"/>
      <c r="N1026" s="169"/>
      <c r="O1026" s="169"/>
      <c r="P1026" s="169"/>
      <c r="Q1026" s="169"/>
      <c r="R1026" s="169"/>
      <c r="S1026" s="169"/>
      <c r="T1026" s="170"/>
      <c r="AT1026" s="165" t="s">
        <v>282</v>
      </c>
      <c r="AU1026" s="165" t="s">
        <v>88</v>
      </c>
      <c r="AV1026" s="13" t="s">
        <v>86</v>
      </c>
      <c r="AW1026" s="13" t="s">
        <v>33</v>
      </c>
      <c r="AX1026" s="13" t="s">
        <v>79</v>
      </c>
      <c r="AY1026" s="165" t="s">
        <v>252</v>
      </c>
    </row>
    <row r="1027" spans="1:65" s="14" customFormat="1">
      <c r="B1027" s="171"/>
      <c r="D1027" s="164" t="s">
        <v>282</v>
      </c>
      <c r="E1027" s="172" t="s">
        <v>1</v>
      </c>
      <c r="F1027" s="173" t="s">
        <v>1210</v>
      </c>
      <c r="H1027" s="174">
        <v>1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282</v>
      </c>
      <c r="AU1027" s="172" t="s">
        <v>88</v>
      </c>
      <c r="AV1027" s="14" t="s">
        <v>88</v>
      </c>
      <c r="AW1027" s="14" t="s">
        <v>33</v>
      </c>
      <c r="AX1027" s="14" t="s">
        <v>79</v>
      </c>
      <c r="AY1027" s="172" t="s">
        <v>252</v>
      </c>
    </row>
    <row r="1028" spans="1:65" s="13" customFormat="1" ht="22.5">
      <c r="B1028" s="163"/>
      <c r="D1028" s="164" t="s">
        <v>282</v>
      </c>
      <c r="E1028" s="165" t="s">
        <v>1</v>
      </c>
      <c r="F1028" s="166" t="s">
        <v>785</v>
      </c>
      <c r="H1028" s="165" t="s">
        <v>1</v>
      </c>
      <c r="I1028" s="167"/>
      <c r="L1028" s="163"/>
      <c r="M1028" s="168"/>
      <c r="N1028" s="169"/>
      <c r="O1028" s="169"/>
      <c r="P1028" s="169"/>
      <c r="Q1028" s="169"/>
      <c r="R1028" s="169"/>
      <c r="S1028" s="169"/>
      <c r="T1028" s="170"/>
      <c r="AT1028" s="165" t="s">
        <v>282</v>
      </c>
      <c r="AU1028" s="165" t="s">
        <v>88</v>
      </c>
      <c r="AV1028" s="13" t="s">
        <v>86</v>
      </c>
      <c r="AW1028" s="13" t="s">
        <v>33</v>
      </c>
      <c r="AX1028" s="13" t="s">
        <v>79</v>
      </c>
      <c r="AY1028" s="165" t="s">
        <v>252</v>
      </c>
    </row>
    <row r="1029" spans="1:65" s="13" customFormat="1" ht="22.5">
      <c r="B1029" s="163"/>
      <c r="D1029" s="164" t="s">
        <v>282</v>
      </c>
      <c r="E1029" s="165" t="s">
        <v>1</v>
      </c>
      <c r="F1029" s="166" t="s">
        <v>801</v>
      </c>
      <c r="H1029" s="165" t="s">
        <v>1</v>
      </c>
      <c r="I1029" s="167"/>
      <c r="L1029" s="163"/>
      <c r="M1029" s="168"/>
      <c r="N1029" s="169"/>
      <c r="O1029" s="169"/>
      <c r="P1029" s="169"/>
      <c r="Q1029" s="169"/>
      <c r="R1029" s="169"/>
      <c r="S1029" s="169"/>
      <c r="T1029" s="170"/>
      <c r="AT1029" s="165" t="s">
        <v>282</v>
      </c>
      <c r="AU1029" s="165" t="s">
        <v>88</v>
      </c>
      <c r="AV1029" s="13" t="s">
        <v>86</v>
      </c>
      <c r="AW1029" s="13" t="s">
        <v>33</v>
      </c>
      <c r="AX1029" s="13" t="s">
        <v>79</v>
      </c>
      <c r="AY1029" s="165" t="s">
        <v>252</v>
      </c>
    </row>
    <row r="1030" spans="1:65" s="13" customFormat="1" ht="22.5">
      <c r="B1030" s="163"/>
      <c r="D1030" s="164" t="s">
        <v>282</v>
      </c>
      <c r="E1030" s="165" t="s">
        <v>1</v>
      </c>
      <c r="F1030" s="166" t="s">
        <v>787</v>
      </c>
      <c r="H1030" s="165" t="s">
        <v>1</v>
      </c>
      <c r="I1030" s="167"/>
      <c r="L1030" s="163"/>
      <c r="M1030" s="168"/>
      <c r="N1030" s="169"/>
      <c r="O1030" s="169"/>
      <c r="P1030" s="169"/>
      <c r="Q1030" s="169"/>
      <c r="R1030" s="169"/>
      <c r="S1030" s="169"/>
      <c r="T1030" s="170"/>
      <c r="AT1030" s="165" t="s">
        <v>282</v>
      </c>
      <c r="AU1030" s="165" t="s">
        <v>88</v>
      </c>
      <c r="AV1030" s="13" t="s">
        <v>86</v>
      </c>
      <c r="AW1030" s="13" t="s">
        <v>33</v>
      </c>
      <c r="AX1030" s="13" t="s">
        <v>79</v>
      </c>
      <c r="AY1030" s="165" t="s">
        <v>252</v>
      </c>
    </row>
    <row r="1031" spans="1:65" s="13" customFormat="1">
      <c r="B1031" s="163"/>
      <c r="D1031" s="164" t="s">
        <v>282</v>
      </c>
      <c r="E1031" s="165" t="s">
        <v>1</v>
      </c>
      <c r="F1031" s="166" t="s">
        <v>1202</v>
      </c>
      <c r="H1031" s="165" t="s">
        <v>1</v>
      </c>
      <c r="I1031" s="167"/>
      <c r="L1031" s="163"/>
      <c r="M1031" s="168"/>
      <c r="N1031" s="169"/>
      <c r="O1031" s="169"/>
      <c r="P1031" s="169"/>
      <c r="Q1031" s="169"/>
      <c r="R1031" s="169"/>
      <c r="S1031" s="169"/>
      <c r="T1031" s="170"/>
      <c r="AT1031" s="165" t="s">
        <v>282</v>
      </c>
      <c r="AU1031" s="165" t="s">
        <v>88</v>
      </c>
      <c r="AV1031" s="13" t="s">
        <v>86</v>
      </c>
      <c r="AW1031" s="13" t="s">
        <v>33</v>
      </c>
      <c r="AX1031" s="13" t="s">
        <v>79</v>
      </c>
      <c r="AY1031" s="165" t="s">
        <v>252</v>
      </c>
    </row>
    <row r="1032" spans="1:65" s="15" customFormat="1">
      <c r="B1032" s="179"/>
      <c r="D1032" s="164" t="s">
        <v>282</v>
      </c>
      <c r="E1032" s="180" t="s">
        <v>1</v>
      </c>
      <c r="F1032" s="181" t="s">
        <v>286</v>
      </c>
      <c r="H1032" s="182">
        <v>1</v>
      </c>
      <c r="I1032" s="183"/>
      <c r="L1032" s="179"/>
      <c r="M1032" s="184"/>
      <c r="N1032" s="185"/>
      <c r="O1032" s="185"/>
      <c r="P1032" s="185"/>
      <c r="Q1032" s="185"/>
      <c r="R1032" s="185"/>
      <c r="S1032" s="185"/>
      <c r="T1032" s="186"/>
      <c r="AT1032" s="180" t="s">
        <v>282</v>
      </c>
      <c r="AU1032" s="180" t="s">
        <v>88</v>
      </c>
      <c r="AV1032" s="15" t="s">
        <v>258</v>
      </c>
      <c r="AW1032" s="15" t="s">
        <v>33</v>
      </c>
      <c r="AX1032" s="15" t="s">
        <v>86</v>
      </c>
      <c r="AY1032" s="180" t="s">
        <v>252</v>
      </c>
    </row>
    <row r="1033" spans="1:65" s="2" customFormat="1" ht="24.2" customHeight="1">
      <c r="A1033" s="31"/>
      <c r="B1033" s="148"/>
      <c r="C1033" s="149" t="s">
        <v>631</v>
      </c>
      <c r="D1033" s="149" t="s">
        <v>254</v>
      </c>
      <c r="E1033" s="150" t="s">
        <v>1211</v>
      </c>
      <c r="F1033" s="151" t="s">
        <v>1212</v>
      </c>
      <c r="G1033" s="152" t="s">
        <v>257</v>
      </c>
      <c r="H1033" s="153">
        <v>100</v>
      </c>
      <c r="I1033" s="154"/>
      <c r="J1033" s="155">
        <f>ROUND(I1033*H1033,2)</f>
        <v>0</v>
      </c>
      <c r="K1033" s="156"/>
      <c r="L1033" s="32"/>
      <c r="M1033" s="157" t="s">
        <v>1</v>
      </c>
      <c r="N1033" s="158" t="s">
        <v>44</v>
      </c>
      <c r="O1033" s="57"/>
      <c r="P1033" s="159">
        <f>O1033*H1033</f>
        <v>0</v>
      </c>
      <c r="Q1033" s="159">
        <v>0</v>
      </c>
      <c r="R1033" s="159">
        <f>Q1033*H1033</f>
        <v>0</v>
      </c>
      <c r="S1033" s="159">
        <v>0</v>
      </c>
      <c r="T1033" s="160">
        <f>S1033*H1033</f>
        <v>0</v>
      </c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R1033" s="161" t="s">
        <v>258</v>
      </c>
      <c r="AT1033" s="161" t="s">
        <v>254</v>
      </c>
      <c r="AU1033" s="161" t="s">
        <v>88</v>
      </c>
      <c r="AY1033" s="17" t="s">
        <v>252</v>
      </c>
      <c r="BE1033" s="162">
        <f>IF(N1033="základní",J1033,0)</f>
        <v>0</v>
      </c>
      <c r="BF1033" s="162">
        <f>IF(N1033="snížená",J1033,0)</f>
        <v>0</v>
      </c>
      <c r="BG1033" s="162">
        <f>IF(N1033="zákl. přenesená",J1033,0)</f>
        <v>0</v>
      </c>
      <c r="BH1033" s="162">
        <f>IF(N1033="sníž. přenesená",J1033,0)</f>
        <v>0</v>
      </c>
      <c r="BI1033" s="162">
        <f>IF(N1033="nulová",J1033,0)</f>
        <v>0</v>
      </c>
      <c r="BJ1033" s="17" t="s">
        <v>86</v>
      </c>
      <c r="BK1033" s="162">
        <f>ROUND(I1033*H1033,2)</f>
        <v>0</v>
      </c>
      <c r="BL1033" s="17" t="s">
        <v>258</v>
      </c>
      <c r="BM1033" s="161" t="s">
        <v>1213</v>
      </c>
    </row>
    <row r="1034" spans="1:65" s="13" customFormat="1" ht="22.5">
      <c r="B1034" s="163"/>
      <c r="D1034" s="164" t="s">
        <v>282</v>
      </c>
      <c r="E1034" s="165" t="s">
        <v>1</v>
      </c>
      <c r="F1034" s="166" t="s">
        <v>1214</v>
      </c>
      <c r="H1034" s="165" t="s">
        <v>1</v>
      </c>
      <c r="I1034" s="167"/>
      <c r="L1034" s="163"/>
      <c r="M1034" s="168"/>
      <c r="N1034" s="169"/>
      <c r="O1034" s="169"/>
      <c r="P1034" s="169"/>
      <c r="Q1034" s="169"/>
      <c r="R1034" s="169"/>
      <c r="S1034" s="169"/>
      <c r="T1034" s="170"/>
      <c r="AT1034" s="165" t="s">
        <v>282</v>
      </c>
      <c r="AU1034" s="165" t="s">
        <v>88</v>
      </c>
      <c r="AV1034" s="13" t="s">
        <v>86</v>
      </c>
      <c r="AW1034" s="13" t="s">
        <v>33</v>
      </c>
      <c r="AX1034" s="13" t="s">
        <v>79</v>
      </c>
      <c r="AY1034" s="165" t="s">
        <v>252</v>
      </c>
    </row>
    <row r="1035" spans="1:65" s="13" customFormat="1" ht="22.5">
      <c r="B1035" s="163"/>
      <c r="D1035" s="164" t="s">
        <v>282</v>
      </c>
      <c r="E1035" s="165" t="s">
        <v>1</v>
      </c>
      <c r="F1035" s="166" t="s">
        <v>1215</v>
      </c>
      <c r="H1035" s="165" t="s">
        <v>1</v>
      </c>
      <c r="I1035" s="167"/>
      <c r="L1035" s="163"/>
      <c r="M1035" s="168"/>
      <c r="N1035" s="169"/>
      <c r="O1035" s="169"/>
      <c r="P1035" s="169"/>
      <c r="Q1035" s="169"/>
      <c r="R1035" s="169"/>
      <c r="S1035" s="169"/>
      <c r="T1035" s="170"/>
      <c r="AT1035" s="165" t="s">
        <v>282</v>
      </c>
      <c r="AU1035" s="165" t="s">
        <v>88</v>
      </c>
      <c r="AV1035" s="13" t="s">
        <v>86</v>
      </c>
      <c r="AW1035" s="13" t="s">
        <v>33</v>
      </c>
      <c r="AX1035" s="13" t="s">
        <v>79</v>
      </c>
      <c r="AY1035" s="165" t="s">
        <v>252</v>
      </c>
    </row>
    <row r="1036" spans="1:65" s="14" customFormat="1">
      <c r="B1036" s="171"/>
      <c r="D1036" s="164" t="s">
        <v>282</v>
      </c>
      <c r="E1036" s="172" t="s">
        <v>1</v>
      </c>
      <c r="F1036" s="173" t="s">
        <v>474</v>
      </c>
      <c r="H1036" s="174">
        <v>100</v>
      </c>
      <c r="I1036" s="175"/>
      <c r="L1036" s="171"/>
      <c r="M1036" s="176"/>
      <c r="N1036" s="177"/>
      <c r="O1036" s="177"/>
      <c r="P1036" s="177"/>
      <c r="Q1036" s="177"/>
      <c r="R1036" s="177"/>
      <c r="S1036" s="177"/>
      <c r="T1036" s="178"/>
      <c r="AT1036" s="172" t="s">
        <v>282</v>
      </c>
      <c r="AU1036" s="172" t="s">
        <v>88</v>
      </c>
      <c r="AV1036" s="14" t="s">
        <v>88</v>
      </c>
      <c r="AW1036" s="14" t="s">
        <v>33</v>
      </c>
      <c r="AX1036" s="14" t="s">
        <v>79</v>
      </c>
      <c r="AY1036" s="172" t="s">
        <v>252</v>
      </c>
    </row>
    <row r="1037" spans="1:65" s="13" customFormat="1" ht="22.5">
      <c r="B1037" s="163"/>
      <c r="D1037" s="164" t="s">
        <v>282</v>
      </c>
      <c r="E1037" s="165" t="s">
        <v>1</v>
      </c>
      <c r="F1037" s="166" t="s">
        <v>785</v>
      </c>
      <c r="H1037" s="165" t="s">
        <v>1</v>
      </c>
      <c r="I1037" s="167"/>
      <c r="L1037" s="163"/>
      <c r="M1037" s="168"/>
      <c r="N1037" s="169"/>
      <c r="O1037" s="169"/>
      <c r="P1037" s="169"/>
      <c r="Q1037" s="169"/>
      <c r="R1037" s="169"/>
      <c r="S1037" s="169"/>
      <c r="T1037" s="170"/>
      <c r="AT1037" s="165" t="s">
        <v>282</v>
      </c>
      <c r="AU1037" s="165" t="s">
        <v>88</v>
      </c>
      <c r="AV1037" s="13" t="s">
        <v>86</v>
      </c>
      <c r="AW1037" s="13" t="s">
        <v>33</v>
      </c>
      <c r="AX1037" s="13" t="s">
        <v>79</v>
      </c>
      <c r="AY1037" s="165" t="s">
        <v>252</v>
      </c>
    </row>
    <row r="1038" spans="1:65" s="13" customFormat="1" ht="22.5">
      <c r="B1038" s="163"/>
      <c r="D1038" s="164" t="s">
        <v>282</v>
      </c>
      <c r="E1038" s="165" t="s">
        <v>1</v>
      </c>
      <c r="F1038" s="166" t="s">
        <v>801</v>
      </c>
      <c r="H1038" s="165" t="s">
        <v>1</v>
      </c>
      <c r="I1038" s="167"/>
      <c r="L1038" s="163"/>
      <c r="M1038" s="168"/>
      <c r="N1038" s="169"/>
      <c r="O1038" s="169"/>
      <c r="P1038" s="169"/>
      <c r="Q1038" s="169"/>
      <c r="R1038" s="169"/>
      <c r="S1038" s="169"/>
      <c r="T1038" s="170"/>
      <c r="AT1038" s="165" t="s">
        <v>282</v>
      </c>
      <c r="AU1038" s="165" t="s">
        <v>88</v>
      </c>
      <c r="AV1038" s="13" t="s">
        <v>86</v>
      </c>
      <c r="AW1038" s="13" t="s">
        <v>33</v>
      </c>
      <c r="AX1038" s="13" t="s">
        <v>79</v>
      </c>
      <c r="AY1038" s="165" t="s">
        <v>252</v>
      </c>
    </row>
    <row r="1039" spans="1:65" s="13" customFormat="1" ht="22.5">
      <c r="B1039" s="163"/>
      <c r="D1039" s="164" t="s">
        <v>282</v>
      </c>
      <c r="E1039" s="165" t="s">
        <v>1</v>
      </c>
      <c r="F1039" s="166" t="s">
        <v>787</v>
      </c>
      <c r="H1039" s="165" t="s">
        <v>1</v>
      </c>
      <c r="I1039" s="167"/>
      <c r="L1039" s="163"/>
      <c r="M1039" s="168"/>
      <c r="N1039" s="169"/>
      <c r="O1039" s="169"/>
      <c r="P1039" s="169"/>
      <c r="Q1039" s="169"/>
      <c r="R1039" s="169"/>
      <c r="S1039" s="169"/>
      <c r="T1039" s="170"/>
      <c r="AT1039" s="165" t="s">
        <v>282</v>
      </c>
      <c r="AU1039" s="165" t="s">
        <v>88</v>
      </c>
      <c r="AV1039" s="13" t="s">
        <v>86</v>
      </c>
      <c r="AW1039" s="13" t="s">
        <v>33</v>
      </c>
      <c r="AX1039" s="13" t="s">
        <v>79</v>
      </c>
      <c r="AY1039" s="165" t="s">
        <v>252</v>
      </c>
    </row>
    <row r="1040" spans="1:65" s="13" customFormat="1">
      <c r="B1040" s="163"/>
      <c r="D1040" s="164" t="s">
        <v>282</v>
      </c>
      <c r="E1040" s="165" t="s">
        <v>1</v>
      </c>
      <c r="F1040" s="166" t="s">
        <v>1202</v>
      </c>
      <c r="H1040" s="165" t="s">
        <v>1</v>
      </c>
      <c r="I1040" s="167"/>
      <c r="L1040" s="163"/>
      <c r="M1040" s="168"/>
      <c r="N1040" s="169"/>
      <c r="O1040" s="169"/>
      <c r="P1040" s="169"/>
      <c r="Q1040" s="169"/>
      <c r="R1040" s="169"/>
      <c r="S1040" s="169"/>
      <c r="T1040" s="170"/>
      <c r="AT1040" s="165" t="s">
        <v>282</v>
      </c>
      <c r="AU1040" s="165" t="s">
        <v>88</v>
      </c>
      <c r="AV1040" s="13" t="s">
        <v>86</v>
      </c>
      <c r="AW1040" s="13" t="s">
        <v>33</v>
      </c>
      <c r="AX1040" s="13" t="s">
        <v>79</v>
      </c>
      <c r="AY1040" s="165" t="s">
        <v>252</v>
      </c>
    </row>
    <row r="1041" spans="1:65" s="13" customFormat="1" ht="22.5">
      <c r="B1041" s="163"/>
      <c r="D1041" s="164" t="s">
        <v>282</v>
      </c>
      <c r="E1041" s="165" t="s">
        <v>1</v>
      </c>
      <c r="F1041" s="166" t="s">
        <v>1216</v>
      </c>
      <c r="H1041" s="165" t="s">
        <v>1</v>
      </c>
      <c r="I1041" s="167"/>
      <c r="L1041" s="163"/>
      <c r="M1041" s="168"/>
      <c r="N1041" s="169"/>
      <c r="O1041" s="169"/>
      <c r="P1041" s="169"/>
      <c r="Q1041" s="169"/>
      <c r="R1041" s="169"/>
      <c r="S1041" s="169"/>
      <c r="T1041" s="170"/>
      <c r="AT1041" s="165" t="s">
        <v>282</v>
      </c>
      <c r="AU1041" s="165" t="s">
        <v>88</v>
      </c>
      <c r="AV1041" s="13" t="s">
        <v>86</v>
      </c>
      <c r="AW1041" s="13" t="s">
        <v>33</v>
      </c>
      <c r="AX1041" s="13" t="s">
        <v>79</v>
      </c>
      <c r="AY1041" s="165" t="s">
        <v>252</v>
      </c>
    </row>
    <row r="1042" spans="1:65" s="15" customFormat="1">
      <c r="B1042" s="179"/>
      <c r="D1042" s="164" t="s">
        <v>282</v>
      </c>
      <c r="E1042" s="180" t="s">
        <v>1</v>
      </c>
      <c r="F1042" s="181" t="s">
        <v>286</v>
      </c>
      <c r="H1042" s="182">
        <v>100</v>
      </c>
      <c r="I1042" s="183"/>
      <c r="L1042" s="179"/>
      <c r="M1042" s="184"/>
      <c r="N1042" s="185"/>
      <c r="O1042" s="185"/>
      <c r="P1042" s="185"/>
      <c r="Q1042" s="185"/>
      <c r="R1042" s="185"/>
      <c r="S1042" s="185"/>
      <c r="T1042" s="186"/>
      <c r="AT1042" s="180" t="s">
        <v>282</v>
      </c>
      <c r="AU1042" s="180" t="s">
        <v>88</v>
      </c>
      <c r="AV1042" s="15" t="s">
        <v>258</v>
      </c>
      <c r="AW1042" s="15" t="s">
        <v>33</v>
      </c>
      <c r="AX1042" s="15" t="s">
        <v>86</v>
      </c>
      <c r="AY1042" s="180" t="s">
        <v>252</v>
      </c>
    </row>
    <row r="1043" spans="1:65" s="2" customFormat="1" ht="24.2" customHeight="1">
      <c r="A1043" s="31"/>
      <c r="B1043" s="148"/>
      <c r="C1043" s="149" t="s">
        <v>1217</v>
      </c>
      <c r="D1043" s="149" t="s">
        <v>254</v>
      </c>
      <c r="E1043" s="150" t="s">
        <v>1218</v>
      </c>
      <c r="F1043" s="151" t="s">
        <v>1219</v>
      </c>
      <c r="G1043" s="152" t="s">
        <v>280</v>
      </c>
      <c r="H1043" s="153">
        <v>396.4</v>
      </c>
      <c r="I1043" s="154"/>
      <c r="J1043" s="155">
        <f>ROUND(I1043*H1043,2)</f>
        <v>0</v>
      </c>
      <c r="K1043" s="156"/>
      <c r="L1043" s="32"/>
      <c r="M1043" s="157" t="s">
        <v>1</v>
      </c>
      <c r="N1043" s="158" t="s">
        <v>44</v>
      </c>
      <c r="O1043" s="57"/>
      <c r="P1043" s="159">
        <f>O1043*H1043</f>
        <v>0</v>
      </c>
      <c r="Q1043" s="159">
        <v>0</v>
      </c>
      <c r="R1043" s="159">
        <f>Q1043*H1043</f>
        <v>0</v>
      </c>
      <c r="S1043" s="159">
        <v>0</v>
      </c>
      <c r="T1043" s="160">
        <f>S1043*H1043</f>
        <v>0</v>
      </c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R1043" s="161" t="s">
        <v>258</v>
      </c>
      <c r="AT1043" s="161" t="s">
        <v>254</v>
      </c>
      <c r="AU1043" s="161" t="s">
        <v>88</v>
      </c>
      <c r="AY1043" s="17" t="s">
        <v>252</v>
      </c>
      <c r="BE1043" s="162">
        <f>IF(N1043="základní",J1043,0)</f>
        <v>0</v>
      </c>
      <c r="BF1043" s="162">
        <f>IF(N1043="snížená",J1043,0)</f>
        <v>0</v>
      </c>
      <c r="BG1043" s="162">
        <f>IF(N1043="zákl. přenesená",J1043,0)</f>
        <v>0</v>
      </c>
      <c r="BH1043" s="162">
        <f>IF(N1043="sníž. přenesená",J1043,0)</f>
        <v>0</v>
      </c>
      <c r="BI1043" s="162">
        <f>IF(N1043="nulová",J1043,0)</f>
        <v>0</v>
      </c>
      <c r="BJ1043" s="17" t="s">
        <v>86</v>
      </c>
      <c r="BK1043" s="162">
        <f>ROUND(I1043*H1043,2)</f>
        <v>0</v>
      </c>
      <c r="BL1043" s="17" t="s">
        <v>258</v>
      </c>
      <c r="BM1043" s="161" t="s">
        <v>1220</v>
      </c>
    </row>
    <row r="1044" spans="1:65" s="13" customFormat="1" ht="22.5">
      <c r="B1044" s="163"/>
      <c r="D1044" s="164" t="s">
        <v>282</v>
      </c>
      <c r="E1044" s="165" t="s">
        <v>1</v>
      </c>
      <c r="F1044" s="166" t="s">
        <v>1221</v>
      </c>
      <c r="H1044" s="165" t="s">
        <v>1</v>
      </c>
      <c r="I1044" s="167"/>
      <c r="L1044" s="163"/>
      <c r="M1044" s="168"/>
      <c r="N1044" s="169"/>
      <c r="O1044" s="169"/>
      <c r="P1044" s="169"/>
      <c r="Q1044" s="169"/>
      <c r="R1044" s="169"/>
      <c r="S1044" s="169"/>
      <c r="T1044" s="170"/>
      <c r="AT1044" s="165" t="s">
        <v>282</v>
      </c>
      <c r="AU1044" s="165" t="s">
        <v>88</v>
      </c>
      <c r="AV1044" s="13" t="s">
        <v>86</v>
      </c>
      <c r="AW1044" s="13" t="s">
        <v>33</v>
      </c>
      <c r="AX1044" s="13" t="s">
        <v>79</v>
      </c>
      <c r="AY1044" s="165" t="s">
        <v>252</v>
      </c>
    </row>
    <row r="1045" spans="1:65" s="14" customFormat="1">
      <c r="B1045" s="171"/>
      <c r="D1045" s="164" t="s">
        <v>282</v>
      </c>
      <c r="E1045" s="172" t="s">
        <v>1</v>
      </c>
      <c r="F1045" s="173" t="s">
        <v>1222</v>
      </c>
      <c r="H1045" s="174">
        <v>396.4</v>
      </c>
      <c r="I1045" s="175"/>
      <c r="L1045" s="171"/>
      <c r="M1045" s="176"/>
      <c r="N1045" s="177"/>
      <c r="O1045" s="177"/>
      <c r="P1045" s="177"/>
      <c r="Q1045" s="177"/>
      <c r="R1045" s="177"/>
      <c r="S1045" s="177"/>
      <c r="T1045" s="178"/>
      <c r="AT1045" s="172" t="s">
        <v>282</v>
      </c>
      <c r="AU1045" s="172" t="s">
        <v>88</v>
      </c>
      <c r="AV1045" s="14" t="s">
        <v>88</v>
      </c>
      <c r="AW1045" s="14" t="s">
        <v>33</v>
      </c>
      <c r="AX1045" s="14" t="s">
        <v>79</v>
      </c>
      <c r="AY1045" s="172" t="s">
        <v>252</v>
      </c>
    </row>
    <row r="1046" spans="1:65" s="14" customFormat="1" ht="22.5">
      <c r="B1046" s="171"/>
      <c r="D1046" s="164" t="s">
        <v>282</v>
      </c>
      <c r="E1046" s="172" t="s">
        <v>1</v>
      </c>
      <c r="F1046" s="173" t="s">
        <v>1223</v>
      </c>
      <c r="H1046" s="174">
        <v>0</v>
      </c>
      <c r="I1046" s="175"/>
      <c r="L1046" s="171"/>
      <c r="M1046" s="176"/>
      <c r="N1046" s="177"/>
      <c r="O1046" s="177"/>
      <c r="P1046" s="177"/>
      <c r="Q1046" s="177"/>
      <c r="R1046" s="177"/>
      <c r="S1046" s="177"/>
      <c r="T1046" s="178"/>
      <c r="AT1046" s="172" t="s">
        <v>282</v>
      </c>
      <c r="AU1046" s="172" t="s">
        <v>88</v>
      </c>
      <c r="AV1046" s="14" t="s">
        <v>88</v>
      </c>
      <c r="AW1046" s="14" t="s">
        <v>33</v>
      </c>
      <c r="AX1046" s="14" t="s">
        <v>79</v>
      </c>
      <c r="AY1046" s="172" t="s">
        <v>252</v>
      </c>
    </row>
    <row r="1047" spans="1:65" s="14" customFormat="1" ht="22.5">
      <c r="B1047" s="171"/>
      <c r="D1047" s="164" t="s">
        <v>282</v>
      </c>
      <c r="E1047" s="172" t="s">
        <v>1</v>
      </c>
      <c r="F1047" s="173" t="s">
        <v>1224</v>
      </c>
      <c r="H1047" s="174">
        <v>0</v>
      </c>
      <c r="I1047" s="175"/>
      <c r="L1047" s="171"/>
      <c r="M1047" s="176"/>
      <c r="N1047" s="177"/>
      <c r="O1047" s="177"/>
      <c r="P1047" s="177"/>
      <c r="Q1047" s="177"/>
      <c r="R1047" s="177"/>
      <c r="S1047" s="177"/>
      <c r="T1047" s="178"/>
      <c r="AT1047" s="172" t="s">
        <v>282</v>
      </c>
      <c r="AU1047" s="172" t="s">
        <v>88</v>
      </c>
      <c r="AV1047" s="14" t="s">
        <v>88</v>
      </c>
      <c r="AW1047" s="14" t="s">
        <v>33</v>
      </c>
      <c r="AX1047" s="14" t="s">
        <v>79</v>
      </c>
      <c r="AY1047" s="172" t="s">
        <v>252</v>
      </c>
    </row>
    <row r="1048" spans="1:65" s="14" customFormat="1" ht="22.5">
      <c r="B1048" s="171"/>
      <c r="D1048" s="164" t="s">
        <v>282</v>
      </c>
      <c r="E1048" s="172" t="s">
        <v>1</v>
      </c>
      <c r="F1048" s="173" t="s">
        <v>1225</v>
      </c>
      <c r="H1048" s="174">
        <v>0</v>
      </c>
      <c r="I1048" s="175"/>
      <c r="L1048" s="171"/>
      <c r="M1048" s="176"/>
      <c r="N1048" s="177"/>
      <c r="O1048" s="177"/>
      <c r="P1048" s="177"/>
      <c r="Q1048" s="177"/>
      <c r="R1048" s="177"/>
      <c r="S1048" s="177"/>
      <c r="T1048" s="178"/>
      <c r="AT1048" s="172" t="s">
        <v>282</v>
      </c>
      <c r="AU1048" s="172" t="s">
        <v>88</v>
      </c>
      <c r="AV1048" s="14" t="s">
        <v>88</v>
      </c>
      <c r="AW1048" s="14" t="s">
        <v>33</v>
      </c>
      <c r="AX1048" s="14" t="s">
        <v>79</v>
      </c>
      <c r="AY1048" s="172" t="s">
        <v>252</v>
      </c>
    </row>
    <row r="1049" spans="1:65" s="14" customFormat="1" ht="22.5">
      <c r="B1049" s="171"/>
      <c r="D1049" s="164" t="s">
        <v>282</v>
      </c>
      <c r="E1049" s="172" t="s">
        <v>1</v>
      </c>
      <c r="F1049" s="173" t="s">
        <v>1226</v>
      </c>
      <c r="H1049" s="174">
        <v>0</v>
      </c>
      <c r="I1049" s="175"/>
      <c r="L1049" s="171"/>
      <c r="M1049" s="176"/>
      <c r="N1049" s="177"/>
      <c r="O1049" s="177"/>
      <c r="P1049" s="177"/>
      <c r="Q1049" s="177"/>
      <c r="R1049" s="177"/>
      <c r="S1049" s="177"/>
      <c r="T1049" s="178"/>
      <c r="AT1049" s="172" t="s">
        <v>282</v>
      </c>
      <c r="AU1049" s="172" t="s">
        <v>88</v>
      </c>
      <c r="AV1049" s="14" t="s">
        <v>88</v>
      </c>
      <c r="AW1049" s="14" t="s">
        <v>33</v>
      </c>
      <c r="AX1049" s="14" t="s">
        <v>79</v>
      </c>
      <c r="AY1049" s="172" t="s">
        <v>252</v>
      </c>
    </row>
    <row r="1050" spans="1:65" s="14" customFormat="1">
      <c r="B1050" s="171"/>
      <c r="D1050" s="164" t="s">
        <v>282</v>
      </c>
      <c r="E1050" s="172" t="s">
        <v>1</v>
      </c>
      <c r="F1050" s="173" t="s">
        <v>1227</v>
      </c>
      <c r="H1050" s="174">
        <v>0</v>
      </c>
      <c r="I1050" s="175"/>
      <c r="L1050" s="171"/>
      <c r="M1050" s="176"/>
      <c r="N1050" s="177"/>
      <c r="O1050" s="177"/>
      <c r="P1050" s="177"/>
      <c r="Q1050" s="177"/>
      <c r="R1050" s="177"/>
      <c r="S1050" s="177"/>
      <c r="T1050" s="178"/>
      <c r="AT1050" s="172" t="s">
        <v>282</v>
      </c>
      <c r="AU1050" s="172" t="s">
        <v>88</v>
      </c>
      <c r="AV1050" s="14" t="s">
        <v>88</v>
      </c>
      <c r="AW1050" s="14" t="s">
        <v>33</v>
      </c>
      <c r="AX1050" s="14" t="s">
        <v>79</v>
      </c>
      <c r="AY1050" s="172" t="s">
        <v>252</v>
      </c>
    </row>
    <row r="1051" spans="1:65" s="15" customFormat="1">
      <c r="B1051" s="179"/>
      <c r="D1051" s="164" t="s">
        <v>282</v>
      </c>
      <c r="E1051" s="180" t="s">
        <v>1</v>
      </c>
      <c r="F1051" s="181" t="s">
        <v>286</v>
      </c>
      <c r="H1051" s="182">
        <v>396.4</v>
      </c>
      <c r="I1051" s="183"/>
      <c r="L1051" s="179"/>
      <c r="M1051" s="184"/>
      <c r="N1051" s="185"/>
      <c r="O1051" s="185"/>
      <c r="P1051" s="185"/>
      <c r="Q1051" s="185"/>
      <c r="R1051" s="185"/>
      <c r="S1051" s="185"/>
      <c r="T1051" s="186"/>
      <c r="AT1051" s="180" t="s">
        <v>282</v>
      </c>
      <c r="AU1051" s="180" t="s">
        <v>88</v>
      </c>
      <c r="AV1051" s="15" t="s">
        <v>258</v>
      </c>
      <c r="AW1051" s="15" t="s">
        <v>33</v>
      </c>
      <c r="AX1051" s="15" t="s">
        <v>86</v>
      </c>
      <c r="AY1051" s="180" t="s">
        <v>252</v>
      </c>
    </row>
    <row r="1052" spans="1:65" s="2" customFormat="1" ht="33" customHeight="1">
      <c r="A1052" s="31"/>
      <c r="B1052" s="148"/>
      <c r="C1052" s="149" t="s">
        <v>649</v>
      </c>
      <c r="D1052" s="149" t="s">
        <v>254</v>
      </c>
      <c r="E1052" s="150" t="s">
        <v>1228</v>
      </c>
      <c r="F1052" s="151" t="s">
        <v>1229</v>
      </c>
      <c r="G1052" s="152" t="s">
        <v>280</v>
      </c>
      <c r="H1052" s="153">
        <v>701.54</v>
      </c>
      <c r="I1052" s="154"/>
      <c r="J1052" s="155">
        <f>ROUND(I1052*H1052,2)</f>
        <v>0</v>
      </c>
      <c r="K1052" s="156"/>
      <c r="L1052" s="32"/>
      <c r="M1052" s="157" t="s">
        <v>1</v>
      </c>
      <c r="N1052" s="158" t="s">
        <v>44</v>
      </c>
      <c r="O1052" s="57"/>
      <c r="P1052" s="159">
        <f>O1052*H1052</f>
        <v>0</v>
      </c>
      <c r="Q1052" s="159">
        <v>0</v>
      </c>
      <c r="R1052" s="159">
        <f>Q1052*H1052</f>
        <v>0</v>
      </c>
      <c r="S1052" s="159">
        <v>0</v>
      </c>
      <c r="T1052" s="160">
        <f>S1052*H1052</f>
        <v>0</v>
      </c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R1052" s="161" t="s">
        <v>258</v>
      </c>
      <c r="AT1052" s="161" t="s">
        <v>254</v>
      </c>
      <c r="AU1052" s="161" t="s">
        <v>88</v>
      </c>
      <c r="AY1052" s="17" t="s">
        <v>252</v>
      </c>
      <c r="BE1052" s="162">
        <f>IF(N1052="základní",J1052,0)</f>
        <v>0</v>
      </c>
      <c r="BF1052" s="162">
        <f>IF(N1052="snížená",J1052,0)</f>
        <v>0</v>
      </c>
      <c r="BG1052" s="162">
        <f>IF(N1052="zákl. přenesená",J1052,0)</f>
        <v>0</v>
      </c>
      <c r="BH1052" s="162">
        <f>IF(N1052="sníž. přenesená",J1052,0)</f>
        <v>0</v>
      </c>
      <c r="BI1052" s="162">
        <f>IF(N1052="nulová",J1052,0)</f>
        <v>0</v>
      </c>
      <c r="BJ1052" s="17" t="s">
        <v>86</v>
      </c>
      <c r="BK1052" s="162">
        <f>ROUND(I1052*H1052,2)</f>
        <v>0</v>
      </c>
      <c r="BL1052" s="17" t="s">
        <v>258</v>
      </c>
      <c r="BM1052" s="161" t="s">
        <v>1230</v>
      </c>
    </row>
    <row r="1053" spans="1:65" s="13" customFormat="1" ht="22.5">
      <c r="B1053" s="163"/>
      <c r="D1053" s="164" t="s">
        <v>282</v>
      </c>
      <c r="E1053" s="165" t="s">
        <v>1</v>
      </c>
      <c r="F1053" s="166" t="s">
        <v>785</v>
      </c>
      <c r="H1053" s="165" t="s">
        <v>1</v>
      </c>
      <c r="I1053" s="167"/>
      <c r="L1053" s="163"/>
      <c r="M1053" s="168"/>
      <c r="N1053" s="169"/>
      <c r="O1053" s="169"/>
      <c r="P1053" s="169"/>
      <c r="Q1053" s="169"/>
      <c r="R1053" s="169"/>
      <c r="S1053" s="169"/>
      <c r="T1053" s="170"/>
      <c r="AT1053" s="165" t="s">
        <v>282</v>
      </c>
      <c r="AU1053" s="165" t="s">
        <v>88</v>
      </c>
      <c r="AV1053" s="13" t="s">
        <v>86</v>
      </c>
      <c r="AW1053" s="13" t="s">
        <v>33</v>
      </c>
      <c r="AX1053" s="13" t="s">
        <v>79</v>
      </c>
      <c r="AY1053" s="165" t="s">
        <v>252</v>
      </c>
    </row>
    <row r="1054" spans="1:65" s="13" customFormat="1" ht="22.5">
      <c r="B1054" s="163"/>
      <c r="D1054" s="164" t="s">
        <v>282</v>
      </c>
      <c r="E1054" s="165" t="s">
        <v>1</v>
      </c>
      <c r="F1054" s="166" t="s">
        <v>801</v>
      </c>
      <c r="H1054" s="165" t="s">
        <v>1</v>
      </c>
      <c r="I1054" s="167"/>
      <c r="L1054" s="163"/>
      <c r="M1054" s="168"/>
      <c r="N1054" s="169"/>
      <c r="O1054" s="169"/>
      <c r="P1054" s="169"/>
      <c r="Q1054" s="169"/>
      <c r="R1054" s="169"/>
      <c r="S1054" s="169"/>
      <c r="T1054" s="170"/>
      <c r="AT1054" s="165" t="s">
        <v>282</v>
      </c>
      <c r="AU1054" s="165" t="s">
        <v>88</v>
      </c>
      <c r="AV1054" s="13" t="s">
        <v>86</v>
      </c>
      <c r="AW1054" s="13" t="s">
        <v>33</v>
      </c>
      <c r="AX1054" s="13" t="s">
        <v>79</v>
      </c>
      <c r="AY1054" s="165" t="s">
        <v>252</v>
      </c>
    </row>
    <row r="1055" spans="1:65" s="13" customFormat="1" ht="22.5">
      <c r="B1055" s="163"/>
      <c r="D1055" s="164" t="s">
        <v>282</v>
      </c>
      <c r="E1055" s="165" t="s">
        <v>1</v>
      </c>
      <c r="F1055" s="166" t="s">
        <v>787</v>
      </c>
      <c r="H1055" s="165" t="s">
        <v>1</v>
      </c>
      <c r="I1055" s="167"/>
      <c r="L1055" s="163"/>
      <c r="M1055" s="168"/>
      <c r="N1055" s="169"/>
      <c r="O1055" s="169"/>
      <c r="P1055" s="169"/>
      <c r="Q1055" s="169"/>
      <c r="R1055" s="169"/>
      <c r="S1055" s="169"/>
      <c r="T1055" s="170"/>
      <c r="AT1055" s="165" t="s">
        <v>282</v>
      </c>
      <c r="AU1055" s="165" t="s">
        <v>88</v>
      </c>
      <c r="AV1055" s="13" t="s">
        <v>86</v>
      </c>
      <c r="AW1055" s="13" t="s">
        <v>33</v>
      </c>
      <c r="AX1055" s="13" t="s">
        <v>79</v>
      </c>
      <c r="AY1055" s="165" t="s">
        <v>252</v>
      </c>
    </row>
    <row r="1056" spans="1:65" s="13" customFormat="1">
      <c r="B1056" s="163"/>
      <c r="D1056" s="164" t="s">
        <v>282</v>
      </c>
      <c r="E1056" s="165" t="s">
        <v>1</v>
      </c>
      <c r="F1056" s="166" t="s">
        <v>1231</v>
      </c>
      <c r="H1056" s="165" t="s">
        <v>1</v>
      </c>
      <c r="I1056" s="167"/>
      <c r="L1056" s="163"/>
      <c r="M1056" s="168"/>
      <c r="N1056" s="169"/>
      <c r="O1056" s="169"/>
      <c r="P1056" s="169"/>
      <c r="Q1056" s="169"/>
      <c r="R1056" s="169"/>
      <c r="S1056" s="169"/>
      <c r="T1056" s="170"/>
      <c r="AT1056" s="165" t="s">
        <v>282</v>
      </c>
      <c r="AU1056" s="165" t="s">
        <v>88</v>
      </c>
      <c r="AV1056" s="13" t="s">
        <v>86</v>
      </c>
      <c r="AW1056" s="13" t="s">
        <v>33</v>
      </c>
      <c r="AX1056" s="13" t="s">
        <v>79</v>
      </c>
      <c r="AY1056" s="165" t="s">
        <v>252</v>
      </c>
    </row>
    <row r="1057" spans="1:65" s="14" customFormat="1" ht="22.5">
      <c r="B1057" s="171"/>
      <c r="D1057" s="164" t="s">
        <v>282</v>
      </c>
      <c r="E1057" s="172" t="s">
        <v>1</v>
      </c>
      <c r="F1057" s="173" t="s">
        <v>1232</v>
      </c>
      <c r="H1057" s="174">
        <v>701.54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282</v>
      </c>
      <c r="AU1057" s="172" t="s">
        <v>88</v>
      </c>
      <c r="AV1057" s="14" t="s">
        <v>88</v>
      </c>
      <c r="AW1057" s="14" t="s">
        <v>33</v>
      </c>
      <c r="AX1057" s="14" t="s">
        <v>79</v>
      </c>
      <c r="AY1057" s="172" t="s">
        <v>252</v>
      </c>
    </row>
    <row r="1058" spans="1:65" s="14" customFormat="1" ht="22.5">
      <c r="B1058" s="171"/>
      <c r="D1058" s="164" t="s">
        <v>282</v>
      </c>
      <c r="E1058" s="172" t="s">
        <v>1</v>
      </c>
      <c r="F1058" s="173" t="s">
        <v>1223</v>
      </c>
      <c r="H1058" s="174">
        <v>0</v>
      </c>
      <c r="I1058" s="175"/>
      <c r="L1058" s="171"/>
      <c r="M1058" s="176"/>
      <c r="N1058" s="177"/>
      <c r="O1058" s="177"/>
      <c r="P1058" s="177"/>
      <c r="Q1058" s="177"/>
      <c r="R1058" s="177"/>
      <c r="S1058" s="177"/>
      <c r="T1058" s="178"/>
      <c r="AT1058" s="172" t="s">
        <v>282</v>
      </c>
      <c r="AU1058" s="172" t="s">
        <v>88</v>
      </c>
      <c r="AV1058" s="14" t="s">
        <v>88</v>
      </c>
      <c r="AW1058" s="14" t="s">
        <v>33</v>
      </c>
      <c r="AX1058" s="14" t="s">
        <v>79</v>
      </c>
      <c r="AY1058" s="172" t="s">
        <v>252</v>
      </c>
    </row>
    <row r="1059" spans="1:65" s="14" customFormat="1" ht="22.5">
      <c r="B1059" s="171"/>
      <c r="D1059" s="164" t="s">
        <v>282</v>
      </c>
      <c r="E1059" s="172" t="s">
        <v>1</v>
      </c>
      <c r="F1059" s="173" t="s">
        <v>1224</v>
      </c>
      <c r="H1059" s="174">
        <v>0</v>
      </c>
      <c r="I1059" s="175"/>
      <c r="L1059" s="171"/>
      <c r="M1059" s="176"/>
      <c r="N1059" s="177"/>
      <c r="O1059" s="177"/>
      <c r="P1059" s="177"/>
      <c r="Q1059" s="177"/>
      <c r="R1059" s="177"/>
      <c r="S1059" s="177"/>
      <c r="T1059" s="178"/>
      <c r="AT1059" s="172" t="s">
        <v>282</v>
      </c>
      <c r="AU1059" s="172" t="s">
        <v>88</v>
      </c>
      <c r="AV1059" s="14" t="s">
        <v>88</v>
      </c>
      <c r="AW1059" s="14" t="s">
        <v>33</v>
      </c>
      <c r="AX1059" s="14" t="s">
        <v>79</v>
      </c>
      <c r="AY1059" s="172" t="s">
        <v>252</v>
      </c>
    </row>
    <row r="1060" spans="1:65" s="14" customFormat="1" ht="22.5">
      <c r="B1060" s="171"/>
      <c r="D1060" s="164" t="s">
        <v>282</v>
      </c>
      <c r="E1060" s="172" t="s">
        <v>1</v>
      </c>
      <c r="F1060" s="173" t="s">
        <v>1233</v>
      </c>
      <c r="H1060" s="174">
        <v>0</v>
      </c>
      <c r="I1060" s="175"/>
      <c r="L1060" s="171"/>
      <c r="M1060" s="176"/>
      <c r="N1060" s="177"/>
      <c r="O1060" s="177"/>
      <c r="P1060" s="177"/>
      <c r="Q1060" s="177"/>
      <c r="R1060" s="177"/>
      <c r="S1060" s="177"/>
      <c r="T1060" s="178"/>
      <c r="AT1060" s="172" t="s">
        <v>282</v>
      </c>
      <c r="AU1060" s="172" t="s">
        <v>88</v>
      </c>
      <c r="AV1060" s="14" t="s">
        <v>88</v>
      </c>
      <c r="AW1060" s="14" t="s">
        <v>33</v>
      </c>
      <c r="AX1060" s="14" t="s">
        <v>79</v>
      </c>
      <c r="AY1060" s="172" t="s">
        <v>252</v>
      </c>
    </row>
    <row r="1061" spans="1:65" s="14" customFormat="1" ht="22.5">
      <c r="B1061" s="171"/>
      <c r="D1061" s="164" t="s">
        <v>282</v>
      </c>
      <c r="E1061" s="172" t="s">
        <v>1</v>
      </c>
      <c r="F1061" s="173" t="s">
        <v>1234</v>
      </c>
      <c r="H1061" s="174">
        <v>0</v>
      </c>
      <c r="I1061" s="175"/>
      <c r="L1061" s="171"/>
      <c r="M1061" s="176"/>
      <c r="N1061" s="177"/>
      <c r="O1061" s="177"/>
      <c r="P1061" s="177"/>
      <c r="Q1061" s="177"/>
      <c r="R1061" s="177"/>
      <c r="S1061" s="177"/>
      <c r="T1061" s="178"/>
      <c r="AT1061" s="172" t="s">
        <v>282</v>
      </c>
      <c r="AU1061" s="172" t="s">
        <v>88</v>
      </c>
      <c r="AV1061" s="14" t="s">
        <v>88</v>
      </c>
      <c r="AW1061" s="14" t="s">
        <v>33</v>
      </c>
      <c r="AX1061" s="14" t="s">
        <v>79</v>
      </c>
      <c r="AY1061" s="172" t="s">
        <v>252</v>
      </c>
    </row>
    <row r="1062" spans="1:65" s="14" customFormat="1" ht="22.5">
      <c r="B1062" s="171"/>
      <c r="D1062" s="164" t="s">
        <v>282</v>
      </c>
      <c r="E1062" s="172" t="s">
        <v>1</v>
      </c>
      <c r="F1062" s="173" t="s">
        <v>1235</v>
      </c>
      <c r="H1062" s="174">
        <v>0</v>
      </c>
      <c r="I1062" s="175"/>
      <c r="L1062" s="171"/>
      <c r="M1062" s="176"/>
      <c r="N1062" s="177"/>
      <c r="O1062" s="177"/>
      <c r="P1062" s="177"/>
      <c r="Q1062" s="177"/>
      <c r="R1062" s="177"/>
      <c r="S1062" s="177"/>
      <c r="T1062" s="178"/>
      <c r="AT1062" s="172" t="s">
        <v>282</v>
      </c>
      <c r="AU1062" s="172" t="s">
        <v>88</v>
      </c>
      <c r="AV1062" s="14" t="s">
        <v>88</v>
      </c>
      <c r="AW1062" s="14" t="s">
        <v>33</v>
      </c>
      <c r="AX1062" s="14" t="s">
        <v>79</v>
      </c>
      <c r="AY1062" s="172" t="s">
        <v>252</v>
      </c>
    </row>
    <row r="1063" spans="1:65" s="14" customFormat="1" ht="22.5">
      <c r="B1063" s="171"/>
      <c r="D1063" s="164" t="s">
        <v>282</v>
      </c>
      <c r="E1063" s="172" t="s">
        <v>1</v>
      </c>
      <c r="F1063" s="173" t="s">
        <v>1236</v>
      </c>
      <c r="H1063" s="174">
        <v>0</v>
      </c>
      <c r="I1063" s="175"/>
      <c r="L1063" s="171"/>
      <c r="M1063" s="176"/>
      <c r="N1063" s="177"/>
      <c r="O1063" s="177"/>
      <c r="P1063" s="177"/>
      <c r="Q1063" s="177"/>
      <c r="R1063" s="177"/>
      <c r="S1063" s="177"/>
      <c r="T1063" s="178"/>
      <c r="AT1063" s="172" t="s">
        <v>282</v>
      </c>
      <c r="AU1063" s="172" t="s">
        <v>88</v>
      </c>
      <c r="AV1063" s="14" t="s">
        <v>88</v>
      </c>
      <c r="AW1063" s="14" t="s">
        <v>33</v>
      </c>
      <c r="AX1063" s="14" t="s">
        <v>79</v>
      </c>
      <c r="AY1063" s="172" t="s">
        <v>252</v>
      </c>
    </row>
    <row r="1064" spans="1:65" s="14" customFormat="1">
      <c r="B1064" s="171"/>
      <c r="D1064" s="164" t="s">
        <v>282</v>
      </c>
      <c r="E1064" s="172" t="s">
        <v>1</v>
      </c>
      <c r="F1064" s="173" t="s">
        <v>1237</v>
      </c>
      <c r="H1064" s="174">
        <v>0</v>
      </c>
      <c r="I1064" s="175"/>
      <c r="L1064" s="171"/>
      <c r="M1064" s="176"/>
      <c r="N1064" s="177"/>
      <c r="O1064" s="177"/>
      <c r="P1064" s="177"/>
      <c r="Q1064" s="177"/>
      <c r="R1064" s="177"/>
      <c r="S1064" s="177"/>
      <c r="T1064" s="178"/>
      <c r="AT1064" s="172" t="s">
        <v>282</v>
      </c>
      <c r="AU1064" s="172" t="s">
        <v>88</v>
      </c>
      <c r="AV1064" s="14" t="s">
        <v>88</v>
      </c>
      <c r="AW1064" s="14" t="s">
        <v>33</v>
      </c>
      <c r="AX1064" s="14" t="s">
        <v>79</v>
      </c>
      <c r="AY1064" s="172" t="s">
        <v>252</v>
      </c>
    </row>
    <row r="1065" spans="1:65" s="14" customFormat="1" ht="22.5">
      <c r="B1065" s="171"/>
      <c r="D1065" s="164" t="s">
        <v>282</v>
      </c>
      <c r="E1065" s="172" t="s">
        <v>1</v>
      </c>
      <c r="F1065" s="173" t="s">
        <v>1238</v>
      </c>
      <c r="H1065" s="174">
        <v>0</v>
      </c>
      <c r="I1065" s="175"/>
      <c r="L1065" s="171"/>
      <c r="M1065" s="176"/>
      <c r="N1065" s="177"/>
      <c r="O1065" s="177"/>
      <c r="P1065" s="177"/>
      <c r="Q1065" s="177"/>
      <c r="R1065" s="177"/>
      <c r="S1065" s="177"/>
      <c r="T1065" s="178"/>
      <c r="AT1065" s="172" t="s">
        <v>282</v>
      </c>
      <c r="AU1065" s="172" t="s">
        <v>88</v>
      </c>
      <c r="AV1065" s="14" t="s">
        <v>88</v>
      </c>
      <c r="AW1065" s="14" t="s">
        <v>33</v>
      </c>
      <c r="AX1065" s="14" t="s">
        <v>79</v>
      </c>
      <c r="AY1065" s="172" t="s">
        <v>252</v>
      </c>
    </row>
    <row r="1066" spans="1:65" s="15" customFormat="1">
      <c r="B1066" s="179"/>
      <c r="D1066" s="164" t="s">
        <v>282</v>
      </c>
      <c r="E1066" s="180" t="s">
        <v>1</v>
      </c>
      <c r="F1066" s="181" t="s">
        <v>286</v>
      </c>
      <c r="H1066" s="182">
        <v>701.54</v>
      </c>
      <c r="I1066" s="183"/>
      <c r="L1066" s="179"/>
      <c r="M1066" s="184"/>
      <c r="N1066" s="185"/>
      <c r="O1066" s="185"/>
      <c r="P1066" s="185"/>
      <c r="Q1066" s="185"/>
      <c r="R1066" s="185"/>
      <c r="S1066" s="185"/>
      <c r="T1066" s="186"/>
      <c r="AT1066" s="180" t="s">
        <v>282</v>
      </c>
      <c r="AU1066" s="180" t="s">
        <v>88</v>
      </c>
      <c r="AV1066" s="15" t="s">
        <v>258</v>
      </c>
      <c r="AW1066" s="15" t="s">
        <v>33</v>
      </c>
      <c r="AX1066" s="15" t="s">
        <v>86</v>
      </c>
      <c r="AY1066" s="180" t="s">
        <v>252</v>
      </c>
    </row>
    <row r="1067" spans="1:65" s="2" customFormat="1" ht="49.15" customHeight="1">
      <c r="A1067" s="31"/>
      <c r="B1067" s="148"/>
      <c r="C1067" s="149" t="s">
        <v>1239</v>
      </c>
      <c r="D1067" s="149" t="s">
        <v>254</v>
      </c>
      <c r="E1067" s="150" t="s">
        <v>1240</v>
      </c>
      <c r="F1067" s="151" t="s">
        <v>1241</v>
      </c>
      <c r="G1067" s="152" t="s">
        <v>341</v>
      </c>
      <c r="H1067" s="153">
        <v>3870.7069999999999</v>
      </c>
      <c r="I1067" s="154"/>
      <c r="J1067" s="155">
        <f>ROUND(I1067*H1067,2)</f>
        <v>0</v>
      </c>
      <c r="K1067" s="156"/>
      <c r="L1067" s="32"/>
      <c r="M1067" s="157" t="s">
        <v>1</v>
      </c>
      <c r="N1067" s="158" t="s">
        <v>44</v>
      </c>
      <c r="O1067" s="57"/>
      <c r="P1067" s="159">
        <f>O1067*H1067</f>
        <v>0</v>
      </c>
      <c r="Q1067" s="159">
        <v>0</v>
      </c>
      <c r="R1067" s="159">
        <f>Q1067*H1067</f>
        <v>0</v>
      </c>
      <c r="S1067" s="159">
        <v>0</v>
      </c>
      <c r="T1067" s="160">
        <f>S1067*H1067</f>
        <v>0</v>
      </c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R1067" s="161" t="s">
        <v>258</v>
      </c>
      <c r="AT1067" s="161" t="s">
        <v>254</v>
      </c>
      <c r="AU1067" s="161" t="s">
        <v>88</v>
      </c>
      <c r="AY1067" s="17" t="s">
        <v>252</v>
      </c>
      <c r="BE1067" s="162">
        <f>IF(N1067="základní",J1067,0)</f>
        <v>0</v>
      </c>
      <c r="BF1067" s="162">
        <f>IF(N1067="snížená",J1067,0)</f>
        <v>0</v>
      </c>
      <c r="BG1067" s="162">
        <f>IF(N1067="zákl. přenesená",J1067,0)</f>
        <v>0</v>
      </c>
      <c r="BH1067" s="162">
        <f>IF(N1067="sníž. přenesená",J1067,0)</f>
        <v>0</v>
      </c>
      <c r="BI1067" s="162">
        <f>IF(N1067="nulová",J1067,0)</f>
        <v>0</v>
      </c>
      <c r="BJ1067" s="17" t="s">
        <v>86</v>
      </c>
      <c r="BK1067" s="162">
        <f>ROUND(I1067*H1067,2)</f>
        <v>0</v>
      </c>
      <c r="BL1067" s="17" t="s">
        <v>258</v>
      </c>
      <c r="BM1067" s="161" t="s">
        <v>1242</v>
      </c>
    </row>
    <row r="1068" spans="1:65" s="13" customFormat="1" ht="22.5">
      <c r="B1068" s="163"/>
      <c r="D1068" s="164" t="s">
        <v>282</v>
      </c>
      <c r="E1068" s="165" t="s">
        <v>1</v>
      </c>
      <c r="F1068" s="166" t="s">
        <v>785</v>
      </c>
      <c r="H1068" s="165" t="s">
        <v>1</v>
      </c>
      <c r="I1068" s="167"/>
      <c r="L1068" s="163"/>
      <c r="M1068" s="168"/>
      <c r="N1068" s="169"/>
      <c r="O1068" s="169"/>
      <c r="P1068" s="169"/>
      <c r="Q1068" s="169"/>
      <c r="R1068" s="169"/>
      <c r="S1068" s="169"/>
      <c r="T1068" s="170"/>
      <c r="AT1068" s="165" t="s">
        <v>282</v>
      </c>
      <c r="AU1068" s="165" t="s">
        <v>88</v>
      </c>
      <c r="AV1068" s="13" t="s">
        <v>86</v>
      </c>
      <c r="AW1068" s="13" t="s">
        <v>33</v>
      </c>
      <c r="AX1068" s="13" t="s">
        <v>79</v>
      </c>
      <c r="AY1068" s="165" t="s">
        <v>252</v>
      </c>
    </row>
    <row r="1069" spans="1:65" s="13" customFormat="1" ht="22.5">
      <c r="B1069" s="163"/>
      <c r="D1069" s="164" t="s">
        <v>282</v>
      </c>
      <c r="E1069" s="165" t="s">
        <v>1</v>
      </c>
      <c r="F1069" s="166" t="s">
        <v>801</v>
      </c>
      <c r="H1069" s="165" t="s">
        <v>1</v>
      </c>
      <c r="I1069" s="167"/>
      <c r="L1069" s="163"/>
      <c r="M1069" s="168"/>
      <c r="N1069" s="169"/>
      <c r="O1069" s="169"/>
      <c r="P1069" s="169"/>
      <c r="Q1069" s="169"/>
      <c r="R1069" s="169"/>
      <c r="S1069" s="169"/>
      <c r="T1069" s="170"/>
      <c r="AT1069" s="165" t="s">
        <v>282</v>
      </c>
      <c r="AU1069" s="165" t="s">
        <v>88</v>
      </c>
      <c r="AV1069" s="13" t="s">
        <v>86</v>
      </c>
      <c r="AW1069" s="13" t="s">
        <v>33</v>
      </c>
      <c r="AX1069" s="13" t="s">
        <v>79</v>
      </c>
      <c r="AY1069" s="165" t="s">
        <v>252</v>
      </c>
    </row>
    <row r="1070" spans="1:65" s="13" customFormat="1" ht="22.5">
      <c r="B1070" s="163"/>
      <c r="D1070" s="164" t="s">
        <v>282</v>
      </c>
      <c r="E1070" s="165" t="s">
        <v>1</v>
      </c>
      <c r="F1070" s="166" t="s">
        <v>787</v>
      </c>
      <c r="H1070" s="165" t="s">
        <v>1</v>
      </c>
      <c r="I1070" s="167"/>
      <c r="L1070" s="163"/>
      <c r="M1070" s="168"/>
      <c r="N1070" s="169"/>
      <c r="O1070" s="169"/>
      <c r="P1070" s="169"/>
      <c r="Q1070" s="169"/>
      <c r="R1070" s="169"/>
      <c r="S1070" s="169"/>
      <c r="T1070" s="170"/>
      <c r="AT1070" s="165" t="s">
        <v>282</v>
      </c>
      <c r="AU1070" s="165" t="s">
        <v>88</v>
      </c>
      <c r="AV1070" s="13" t="s">
        <v>86</v>
      </c>
      <c r="AW1070" s="13" t="s">
        <v>33</v>
      </c>
      <c r="AX1070" s="13" t="s">
        <v>79</v>
      </c>
      <c r="AY1070" s="165" t="s">
        <v>252</v>
      </c>
    </row>
    <row r="1071" spans="1:65" s="13" customFormat="1">
      <c r="B1071" s="163"/>
      <c r="D1071" s="164" t="s">
        <v>282</v>
      </c>
      <c r="E1071" s="165" t="s">
        <v>1</v>
      </c>
      <c r="F1071" s="166" t="s">
        <v>1202</v>
      </c>
      <c r="H1071" s="165" t="s">
        <v>1</v>
      </c>
      <c r="I1071" s="167"/>
      <c r="L1071" s="163"/>
      <c r="M1071" s="168"/>
      <c r="N1071" s="169"/>
      <c r="O1071" s="169"/>
      <c r="P1071" s="169"/>
      <c r="Q1071" s="169"/>
      <c r="R1071" s="169"/>
      <c r="S1071" s="169"/>
      <c r="T1071" s="170"/>
      <c r="AT1071" s="165" t="s">
        <v>282</v>
      </c>
      <c r="AU1071" s="165" t="s">
        <v>88</v>
      </c>
      <c r="AV1071" s="13" t="s">
        <v>86</v>
      </c>
      <c r="AW1071" s="13" t="s">
        <v>33</v>
      </c>
      <c r="AX1071" s="13" t="s">
        <v>79</v>
      </c>
      <c r="AY1071" s="165" t="s">
        <v>252</v>
      </c>
    </row>
    <row r="1072" spans="1:65" s="14" customFormat="1" ht="22.5">
      <c r="B1072" s="171"/>
      <c r="D1072" s="164" t="s">
        <v>282</v>
      </c>
      <c r="E1072" s="172" t="s">
        <v>1</v>
      </c>
      <c r="F1072" s="173" t="s">
        <v>1243</v>
      </c>
      <c r="H1072" s="174">
        <v>4111.6930000000002</v>
      </c>
      <c r="I1072" s="175"/>
      <c r="L1072" s="171"/>
      <c r="M1072" s="176"/>
      <c r="N1072" s="177"/>
      <c r="O1072" s="177"/>
      <c r="P1072" s="177"/>
      <c r="Q1072" s="177"/>
      <c r="R1072" s="177"/>
      <c r="S1072" s="177"/>
      <c r="T1072" s="178"/>
      <c r="AT1072" s="172" t="s">
        <v>282</v>
      </c>
      <c r="AU1072" s="172" t="s">
        <v>88</v>
      </c>
      <c r="AV1072" s="14" t="s">
        <v>88</v>
      </c>
      <c r="AW1072" s="14" t="s">
        <v>33</v>
      </c>
      <c r="AX1072" s="14" t="s">
        <v>79</v>
      </c>
      <c r="AY1072" s="172" t="s">
        <v>252</v>
      </c>
    </row>
    <row r="1073" spans="1:65" s="14" customFormat="1">
      <c r="B1073" s="171"/>
      <c r="D1073" s="164" t="s">
        <v>282</v>
      </c>
      <c r="E1073" s="172" t="s">
        <v>1</v>
      </c>
      <c r="F1073" s="173" t="s">
        <v>1244</v>
      </c>
      <c r="H1073" s="174">
        <v>-1230.2570000000001</v>
      </c>
      <c r="I1073" s="175"/>
      <c r="L1073" s="171"/>
      <c r="M1073" s="176"/>
      <c r="N1073" s="177"/>
      <c r="O1073" s="177"/>
      <c r="P1073" s="177"/>
      <c r="Q1073" s="177"/>
      <c r="R1073" s="177"/>
      <c r="S1073" s="177"/>
      <c r="T1073" s="178"/>
      <c r="AT1073" s="172" t="s">
        <v>282</v>
      </c>
      <c r="AU1073" s="172" t="s">
        <v>88</v>
      </c>
      <c r="AV1073" s="14" t="s">
        <v>88</v>
      </c>
      <c r="AW1073" s="14" t="s">
        <v>33</v>
      </c>
      <c r="AX1073" s="14" t="s">
        <v>79</v>
      </c>
      <c r="AY1073" s="172" t="s">
        <v>252</v>
      </c>
    </row>
    <row r="1074" spans="1:65" s="14" customFormat="1" ht="22.5">
      <c r="B1074" s="171"/>
      <c r="D1074" s="164" t="s">
        <v>282</v>
      </c>
      <c r="E1074" s="172" t="s">
        <v>1</v>
      </c>
      <c r="F1074" s="173" t="s">
        <v>1245</v>
      </c>
      <c r="H1074" s="174">
        <v>29.853000000000002</v>
      </c>
      <c r="I1074" s="175"/>
      <c r="L1074" s="171"/>
      <c r="M1074" s="176"/>
      <c r="N1074" s="177"/>
      <c r="O1074" s="177"/>
      <c r="P1074" s="177"/>
      <c r="Q1074" s="177"/>
      <c r="R1074" s="177"/>
      <c r="S1074" s="177"/>
      <c r="T1074" s="178"/>
      <c r="AT1074" s="172" t="s">
        <v>282</v>
      </c>
      <c r="AU1074" s="172" t="s">
        <v>88</v>
      </c>
      <c r="AV1074" s="14" t="s">
        <v>88</v>
      </c>
      <c r="AW1074" s="14" t="s">
        <v>33</v>
      </c>
      <c r="AX1074" s="14" t="s">
        <v>79</v>
      </c>
      <c r="AY1074" s="172" t="s">
        <v>252</v>
      </c>
    </row>
    <row r="1075" spans="1:65" s="14" customFormat="1" ht="22.5">
      <c r="B1075" s="171"/>
      <c r="D1075" s="164" t="s">
        <v>282</v>
      </c>
      <c r="E1075" s="172" t="s">
        <v>1</v>
      </c>
      <c r="F1075" s="173" t="s">
        <v>1246</v>
      </c>
      <c r="H1075" s="174">
        <v>63.709000000000003</v>
      </c>
      <c r="I1075" s="175"/>
      <c r="L1075" s="171"/>
      <c r="M1075" s="176"/>
      <c r="N1075" s="177"/>
      <c r="O1075" s="177"/>
      <c r="P1075" s="177"/>
      <c r="Q1075" s="177"/>
      <c r="R1075" s="177"/>
      <c r="S1075" s="177"/>
      <c r="T1075" s="178"/>
      <c r="AT1075" s="172" t="s">
        <v>282</v>
      </c>
      <c r="AU1075" s="172" t="s">
        <v>88</v>
      </c>
      <c r="AV1075" s="14" t="s">
        <v>88</v>
      </c>
      <c r="AW1075" s="14" t="s">
        <v>33</v>
      </c>
      <c r="AX1075" s="14" t="s">
        <v>79</v>
      </c>
      <c r="AY1075" s="172" t="s">
        <v>252</v>
      </c>
    </row>
    <row r="1076" spans="1:65" s="14" customFormat="1" ht="22.5">
      <c r="B1076" s="171"/>
      <c r="D1076" s="164" t="s">
        <v>282</v>
      </c>
      <c r="E1076" s="172" t="s">
        <v>1</v>
      </c>
      <c r="F1076" s="173" t="s">
        <v>1247</v>
      </c>
      <c r="H1076" s="174">
        <v>448.06799999999998</v>
      </c>
      <c r="I1076" s="175"/>
      <c r="L1076" s="171"/>
      <c r="M1076" s="176"/>
      <c r="N1076" s="177"/>
      <c r="O1076" s="177"/>
      <c r="P1076" s="177"/>
      <c r="Q1076" s="177"/>
      <c r="R1076" s="177"/>
      <c r="S1076" s="177"/>
      <c r="T1076" s="178"/>
      <c r="AT1076" s="172" t="s">
        <v>282</v>
      </c>
      <c r="AU1076" s="172" t="s">
        <v>88</v>
      </c>
      <c r="AV1076" s="14" t="s">
        <v>88</v>
      </c>
      <c r="AW1076" s="14" t="s">
        <v>33</v>
      </c>
      <c r="AX1076" s="14" t="s">
        <v>79</v>
      </c>
      <c r="AY1076" s="172" t="s">
        <v>252</v>
      </c>
    </row>
    <row r="1077" spans="1:65" s="14" customFormat="1" ht="22.5">
      <c r="B1077" s="171"/>
      <c r="D1077" s="164" t="s">
        <v>282</v>
      </c>
      <c r="E1077" s="172" t="s">
        <v>1</v>
      </c>
      <c r="F1077" s="173" t="s">
        <v>1248</v>
      </c>
      <c r="H1077" s="174">
        <v>4.4960000000000004</v>
      </c>
      <c r="I1077" s="175"/>
      <c r="L1077" s="171"/>
      <c r="M1077" s="176"/>
      <c r="N1077" s="177"/>
      <c r="O1077" s="177"/>
      <c r="P1077" s="177"/>
      <c r="Q1077" s="177"/>
      <c r="R1077" s="177"/>
      <c r="S1077" s="177"/>
      <c r="T1077" s="178"/>
      <c r="AT1077" s="172" t="s">
        <v>282</v>
      </c>
      <c r="AU1077" s="172" t="s">
        <v>88</v>
      </c>
      <c r="AV1077" s="14" t="s">
        <v>88</v>
      </c>
      <c r="AW1077" s="14" t="s">
        <v>33</v>
      </c>
      <c r="AX1077" s="14" t="s">
        <v>79</v>
      </c>
      <c r="AY1077" s="172" t="s">
        <v>252</v>
      </c>
    </row>
    <row r="1078" spans="1:65" s="14" customFormat="1" ht="22.5">
      <c r="B1078" s="171"/>
      <c r="D1078" s="164" t="s">
        <v>282</v>
      </c>
      <c r="E1078" s="172" t="s">
        <v>1</v>
      </c>
      <c r="F1078" s="173" t="s">
        <v>1249</v>
      </c>
      <c r="H1078" s="174">
        <v>443.14499999999998</v>
      </c>
      <c r="I1078" s="175"/>
      <c r="L1078" s="171"/>
      <c r="M1078" s="176"/>
      <c r="N1078" s="177"/>
      <c r="O1078" s="177"/>
      <c r="P1078" s="177"/>
      <c r="Q1078" s="177"/>
      <c r="R1078" s="177"/>
      <c r="S1078" s="177"/>
      <c r="T1078" s="178"/>
      <c r="AT1078" s="172" t="s">
        <v>282</v>
      </c>
      <c r="AU1078" s="172" t="s">
        <v>88</v>
      </c>
      <c r="AV1078" s="14" t="s">
        <v>88</v>
      </c>
      <c r="AW1078" s="14" t="s">
        <v>33</v>
      </c>
      <c r="AX1078" s="14" t="s">
        <v>79</v>
      </c>
      <c r="AY1078" s="172" t="s">
        <v>252</v>
      </c>
    </row>
    <row r="1079" spans="1:65" s="13" customFormat="1" ht="22.5">
      <c r="B1079" s="163"/>
      <c r="D1079" s="164" t="s">
        <v>282</v>
      </c>
      <c r="E1079" s="165" t="s">
        <v>1</v>
      </c>
      <c r="F1079" s="166" t="s">
        <v>1250</v>
      </c>
      <c r="H1079" s="165" t="s">
        <v>1</v>
      </c>
      <c r="I1079" s="167"/>
      <c r="L1079" s="163"/>
      <c r="M1079" s="168"/>
      <c r="N1079" s="169"/>
      <c r="O1079" s="169"/>
      <c r="P1079" s="169"/>
      <c r="Q1079" s="169"/>
      <c r="R1079" s="169"/>
      <c r="S1079" s="169"/>
      <c r="T1079" s="170"/>
      <c r="AT1079" s="165" t="s">
        <v>282</v>
      </c>
      <c r="AU1079" s="165" t="s">
        <v>88</v>
      </c>
      <c r="AV1079" s="13" t="s">
        <v>86</v>
      </c>
      <c r="AW1079" s="13" t="s">
        <v>33</v>
      </c>
      <c r="AX1079" s="13" t="s">
        <v>79</v>
      </c>
      <c r="AY1079" s="165" t="s">
        <v>252</v>
      </c>
    </row>
    <row r="1080" spans="1:65" s="13" customFormat="1" ht="22.5">
      <c r="B1080" s="163"/>
      <c r="D1080" s="164" t="s">
        <v>282</v>
      </c>
      <c r="E1080" s="165" t="s">
        <v>1</v>
      </c>
      <c r="F1080" s="166" t="s">
        <v>1251</v>
      </c>
      <c r="H1080" s="165" t="s">
        <v>1</v>
      </c>
      <c r="I1080" s="167"/>
      <c r="L1080" s="163"/>
      <c r="M1080" s="168"/>
      <c r="N1080" s="169"/>
      <c r="O1080" s="169"/>
      <c r="P1080" s="169"/>
      <c r="Q1080" s="169"/>
      <c r="R1080" s="169"/>
      <c r="S1080" s="169"/>
      <c r="T1080" s="170"/>
      <c r="AT1080" s="165" t="s">
        <v>282</v>
      </c>
      <c r="AU1080" s="165" t="s">
        <v>88</v>
      </c>
      <c r="AV1080" s="13" t="s">
        <v>86</v>
      </c>
      <c r="AW1080" s="13" t="s">
        <v>33</v>
      </c>
      <c r="AX1080" s="13" t="s">
        <v>79</v>
      </c>
      <c r="AY1080" s="165" t="s">
        <v>252</v>
      </c>
    </row>
    <row r="1081" spans="1:65" s="14" customFormat="1" ht="22.5">
      <c r="B1081" s="171"/>
      <c r="D1081" s="164" t="s">
        <v>282</v>
      </c>
      <c r="E1081" s="172" t="s">
        <v>1</v>
      </c>
      <c r="F1081" s="173" t="s">
        <v>1252</v>
      </c>
      <c r="H1081" s="174">
        <v>0</v>
      </c>
      <c r="I1081" s="175"/>
      <c r="L1081" s="171"/>
      <c r="M1081" s="176"/>
      <c r="N1081" s="177"/>
      <c r="O1081" s="177"/>
      <c r="P1081" s="177"/>
      <c r="Q1081" s="177"/>
      <c r="R1081" s="177"/>
      <c r="S1081" s="177"/>
      <c r="T1081" s="178"/>
      <c r="AT1081" s="172" t="s">
        <v>282</v>
      </c>
      <c r="AU1081" s="172" t="s">
        <v>88</v>
      </c>
      <c r="AV1081" s="14" t="s">
        <v>88</v>
      </c>
      <c r="AW1081" s="14" t="s">
        <v>33</v>
      </c>
      <c r="AX1081" s="14" t="s">
        <v>79</v>
      </c>
      <c r="AY1081" s="172" t="s">
        <v>252</v>
      </c>
    </row>
    <row r="1082" spans="1:65" s="14" customFormat="1" ht="22.5">
      <c r="B1082" s="171"/>
      <c r="D1082" s="164" t="s">
        <v>282</v>
      </c>
      <c r="E1082" s="172" t="s">
        <v>1</v>
      </c>
      <c r="F1082" s="173" t="s">
        <v>1253</v>
      </c>
      <c r="H1082" s="174">
        <v>0</v>
      </c>
      <c r="I1082" s="175"/>
      <c r="L1082" s="171"/>
      <c r="M1082" s="176"/>
      <c r="N1082" s="177"/>
      <c r="O1082" s="177"/>
      <c r="P1082" s="177"/>
      <c r="Q1082" s="177"/>
      <c r="R1082" s="177"/>
      <c r="S1082" s="177"/>
      <c r="T1082" s="178"/>
      <c r="AT1082" s="172" t="s">
        <v>282</v>
      </c>
      <c r="AU1082" s="172" t="s">
        <v>88</v>
      </c>
      <c r="AV1082" s="14" t="s">
        <v>88</v>
      </c>
      <c r="AW1082" s="14" t="s">
        <v>33</v>
      </c>
      <c r="AX1082" s="14" t="s">
        <v>79</v>
      </c>
      <c r="AY1082" s="172" t="s">
        <v>252</v>
      </c>
    </row>
    <row r="1083" spans="1:65" s="14" customFormat="1" ht="22.5">
      <c r="B1083" s="171"/>
      <c r="D1083" s="164" t="s">
        <v>282</v>
      </c>
      <c r="E1083" s="172" t="s">
        <v>1</v>
      </c>
      <c r="F1083" s="173" t="s">
        <v>1254</v>
      </c>
      <c r="H1083" s="174">
        <v>0</v>
      </c>
      <c r="I1083" s="175"/>
      <c r="L1083" s="171"/>
      <c r="M1083" s="176"/>
      <c r="N1083" s="177"/>
      <c r="O1083" s="177"/>
      <c r="P1083" s="177"/>
      <c r="Q1083" s="177"/>
      <c r="R1083" s="177"/>
      <c r="S1083" s="177"/>
      <c r="T1083" s="178"/>
      <c r="AT1083" s="172" t="s">
        <v>282</v>
      </c>
      <c r="AU1083" s="172" t="s">
        <v>88</v>
      </c>
      <c r="AV1083" s="14" t="s">
        <v>88</v>
      </c>
      <c r="AW1083" s="14" t="s">
        <v>33</v>
      </c>
      <c r="AX1083" s="14" t="s">
        <v>79</v>
      </c>
      <c r="AY1083" s="172" t="s">
        <v>252</v>
      </c>
    </row>
    <row r="1084" spans="1:65" s="15" customFormat="1">
      <c r="B1084" s="179"/>
      <c r="D1084" s="164" t="s">
        <v>282</v>
      </c>
      <c r="E1084" s="180" t="s">
        <v>1</v>
      </c>
      <c r="F1084" s="181" t="s">
        <v>286</v>
      </c>
      <c r="H1084" s="182">
        <v>3870.7069999999999</v>
      </c>
      <c r="I1084" s="183"/>
      <c r="L1084" s="179"/>
      <c r="M1084" s="184"/>
      <c r="N1084" s="185"/>
      <c r="O1084" s="185"/>
      <c r="P1084" s="185"/>
      <c r="Q1084" s="185"/>
      <c r="R1084" s="185"/>
      <c r="S1084" s="185"/>
      <c r="T1084" s="186"/>
      <c r="AT1084" s="180" t="s">
        <v>282</v>
      </c>
      <c r="AU1084" s="180" t="s">
        <v>88</v>
      </c>
      <c r="AV1084" s="15" t="s">
        <v>258</v>
      </c>
      <c r="AW1084" s="15" t="s">
        <v>33</v>
      </c>
      <c r="AX1084" s="15" t="s">
        <v>86</v>
      </c>
      <c r="AY1084" s="180" t="s">
        <v>252</v>
      </c>
    </row>
    <row r="1085" spans="1:65" s="2" customFormat="1" ht="37.9" customHeight="1">
      <c r="A1085" s="31"/>
      <c r="B1085" s="148"/>
      <c r="C1085" s="149" t="s">
        <v>655</v>
      </c>
      <c r="D1085" s="149" t="s">
        <v>254</v>
      </c>
      <c r="E1085" s="150" t="s">
        <v>1255</v>
      </c>
      <c r="F1085" s="151" t="s">
        <v>1256</v>
      </c>
      <c r="G1085" s="152" t="s">
        <v>341</v>
      </c>
      <c r="H1085" s="153">
        <v>15.677</v>
      </c>
      <c r="I1085" s="154"/>
      <c r="J1085" s="155">
        <f>ROUND(I1085*H1085,2)</f>
        <v>0</v>
      </c>
      <c r="K1085" s="156"/>
      <c r="L1085" s="32"/>
      <c r="M1085" s="157" t="s">
        <v>1</v>
      </c>
      <c r="N1085" s="158" t="s">
        <v>44</v>
      </c>
      <c r="O1085" s="57"/>
      <c r="P1085" s="159">
        <f>O1085*H1085</f>
        <v>0</v>
      </c>
      <c r="Q1085" s="159">
        <v>0</v>
      </c>
      <c r="R1085" s="159">
        <f>Q1085*H1085</f>
        <v>0</v>
      </c>
      <c r="S1085" s="159">
        <v>0</v>
      </c>
      <c r="T1085" s="160">
        <f>S1085*H1085</f>
        <v>0</v>
      </c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R1085" s="161" t="s">
        <v>258</v>
      </c>
      <c r="AT1085" s="161" t="s">
        <v>254</v>
      </c>
      <c r="AU1085" s="161" t="s">
        <v>88</v>
      </c>
      <c r="AY1085" s="17" t="s">
        <v>252</v>
      </c>
      <c r="BE1085" s="162">
        <f>IF(N1085="základní",J1085,0)</f>
        <v>0</v>
      </c>
      <c r="BF1085" s="162">
        <f>IF(N1085="snížená",J1085,0)</f>
        <v>0</v>
      </c>
      <c r="BG1085" s="162">
        <f>IF(N1085="zákl. přenesená",J1085,0)</f>
        <v>0</v>
      </c>
      <c r="BH1085" s="162">
        <f>IF(N1085="sníž. přenesená",J1085,0)</f>
        <v>0</v>
      </c>
      <c r="BI1085" s="162">
        <f>IF(N1085="nulová",J1085,0)</f>
        <v>0</v>
      </c>
      <c r="BJ1085" s="17" t="s">
        <v>86</v>
      </c>
      <c r="BK1085" s="162">
        <f>ROUND(I1085*H1085,2)</f>
        <v>0</v>
      </c>
      <c r="BL1085" s="17" t="s">
        <v>258</v>
      </c>
      <c r="BM1085" s="161" t="s">
        <v>1257</v>
      </c>
    </row>
    <row r="1086" spans="1:65" s="2" customFormat="1" ht="37.9" customHeight="1">
      <c r="A1086" s="31"/>
      <c r="B1086" s="148"/>
      <c r="C1086" s="149" t="s">
        <v>1258</v>
      </c>
      <c r="D1086" s="149" t="s">
        <v>254</v>
      </c>
      <c r="E1086" s="150" t="s">
        <v>1259</v>
      </c>
      <c r="F1086" s="151" t="s">
        <v>1260</v>
      </c>
      <c r="G1086" s="152" t="s">
        <v>341</v>
      </c>
      <c r="H1086" s="153">
        <v>177.125</v>
      </c>
      <c r="I1086" s="154"/>
      <c r="J1086" s="155">
        <f>ROUND(I1086*H1086,2)</f>
        <v>0</v>
      </c>
      <c r="K1086" s="156"/>
      <c r="L1086" s="32"/>
      <c r="M1086" s="157" t="s">
        <v>1</v>
      </c>
      <c r="N1086" s="158" t="s">
        <v>44</v>
      </c>
      <c r="O1086" s="57"/>
      <c r="P1086" s="159">
        <f>O1086*H1086</f>
        <v>0</v>
      </c>
      <c r="Q1086" s="159">
        <v>0</v>
      </c>
      <c r="R1086" s="159">
        <f>Q1086*H1086</f>
        <v>0</v>
      </c>
      <c r="S1086" s="159">
        <v>0</v>
      </c>
      <c r="T1086" s="160">
        <f>S1086*H1086</f>
        <v>0</v>
      </c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R1086" s="161" t="s">
        <v>258</v>
      </c>
      <c r="AT1086" s="161" t="s">
        <v>254</v>
      </c>
      <c r="AU1086" s="161" t="s">
        <v>88</v>
      </c>
      <c r="AY1086" s="17" t="s">
        <v>252</v>
      </c>
      <c r="BE1086" s="162">
        <f>IF(N1086="základní",J1086,0)</f>
        <v>0</v>
      </c>
      <c r="BF1086" s="162">
        <f>IF(N1086="snížená",J1086,0)</f>
        <v>0</v>
      </c>
      <c r="BG1086" s="162">
        <f>IF(N1086="zákl. přenesená",J1086,0)</f>
        <v>0</v>
      </c>
      <c r="BH1086" s="162">
        <f>IF(N1086="sníž. přenesená",J1086,0)</f>
        <v>0</v>
      </c>
      <c r="BI1086" s="162">
        <f>IF(N1086="nulová",J1086,0)</f>
        <v>0</v>
      </c>
      <c r="BJ1086" s="17" t="s">
        <v>86</v>
      </c>
      <c r="BK1086" s="162">
        <f>ROUND(I1086*H1086,2)</f>
        <v>0</v>
      </c>
      <c r="BL1086" s="17" t="s">
        <v>258</v>
      </c>
      <c r="BM1086" s="161" t="s">
        <v>1261</v>
      </c>
    </row>
    <row r="1087" spans="1:65" s="13" customFormat="1" ht="22.5">
      <c r="B1087" s="163"/>
      <c r="D1087" s="164" t="s">
        <v>282</v>
      </c>
      <c r="E1087" s="165" t="s">
        <v>1</v>
      </c>
      <c r="F1087" s="166" t="s">
        <v>785</v>
      </c>
      <c r="H1087" s="165" t="s">
        <v>1</v>
      </c>
      <c r="I1087" s="167"/>
      <c r="L1087" s="163"/>
      <c r="M1087" s="168"/>
      <c r="N1087" s="169"/>
      <c r="O1087" s="169"/>
      <c r="P1087" s="169"/>
      <c r="Q1087" s="169"/>
      <c r="R1087" s="169"/>
      <c r="S1087" s="169"/>
      <c r="T1087" s="170"/>
      <c r="AT1087" s="165" t="s">
        <v>282</v>
      </c>
      <c r="AU1087" s="165" t="s">
        <v>88</v>
      </c>
      <c r="AV1087" s="13" t="s">
        <v>86</v>
      </c>
      <c r="AW1087" s="13" t="s">
        <v>33</v>
      </c>
      <c r="AX1087" s="13" t="s">
        <v>79</v>
      </c>
      <c r="AY1087" s="165" t="s">
        <v>252</v>
      </c>
    </row>
    <row r="1088" spans="1:65" s="13" customFormat="1" ht="22.5">
      <c r="B1088" s="163"/>
      <c r="D1088" s="164" t="s">
        <v>282</v>
      </c>
      <c r="E1088" s="165" t="s">
        <v>1</v>
      </c>
      <c r="F1088" s="166" t="s">
        <v>801</v>
      </c>
      <c r="H1088" s="165" t="s">
        <v>1</v>
      </c>
      <c r="I1088" s="167"/>
      <c r="L1088" s="163"/>
      <c r="M1088" s="168"/>
      <c r="N1088" s="169"/>
      <c r="O1088" s="169"/>
      <c r="P1088" s="169"/>
      <c r="Q1088" s="169"/>
      <c r="R1088" s="169"/>
      <c r="S1088" s="169"/>
      <c r="T1088" s="170"/>
      <c r="AT1088" s="165" t="s">
        <v>282</v>
      </c>
      <c r="AU1088" s="165" t="s">
        <v>88</v>
      </c>
      <c r="AV1088" s="13" t="s">
        <v>86</v>
      </c>
      <c r="AW1088" s="13" t="s">
        <v>33</v>
      </c>
      <c r="AX1088" s="13" t="s">
        <v>79</v>
      </c>
      <c r="AY1088" s="165" t="s">
        <v>252</v>
      </c>
    </row>
    <row r="1089" spans="1:65" s="13" customFormat="1" ht="22.5">
      <c r="B1089" s="163"/>
      <c r="D1089" s="164" t="s">
        <v>282</v>
      </c>
      <c r="E1089" s="165" t="s">
        <v>1</v>
      </c>
      <c r="F1089" s="166" t="s">
        <v>787</v>
      </c>
      <c r="H1089" s="165" t="s">
        <v>1</v>
      </c>
      <c r="I1089" s="167"/>
      <c r="L1089" s="163"/>
      <c r="M1089" s="168"/>
      <c r="N1089" s="169"/>
      <c r="O1089" s="169"/>
      <c r="P1089" s="169"/>
      <c r="Q1089" s="169"/>
      <c r="R1089" s="169"/>
      <c r="S1089" s="169"/>
      <c r="T1089" s="170"/>
      <c r="AT1089" s="165" t="s">
        <v>282</v>
      </c>
      <c r="AU1089" s="165" t="s">
        <v>88</v>
      </c>
      <c r="AV1089" s="13" t="s">
        <v>86</v>
      </c>
      <c r="AW1089" s="13" t="s">
        <v>33</v>
      </c>
      <c r="AX1089" s="13" t="s">
        <v>79</v>
      </c>
      <c r="AY1089" s="165" t="s">
        <v>252</v>
      </c>
    </row>
    <row r="1090" spans="1:65" s="13" customFormat="1">
      <c r="B1090" s="163"/>
      <c r="D1090" s="164" t="s">
        <v>282</v>
      </c>
      <c r="E1090" s="165" t="s">
        <v>1</v>
      </c>
      <c r="F1090" s="166" t="s">
        <v>1202</v>
      </c>
      <c r="H1090" s="165" t="s">
        <v>1</v>
      </c>
      <c r="I1090" s="167"/>
      <c r="L1090" s="163"/>
      <c r="M1090" s="168"/>
      <c r="N1090" s="169"/>
      <c r="O1090" s="169"/>
      <c r="P1090" s="169"/>
      <c r="Q1090" s="169"/>
      <c r="R1090" s="169"/>
      <c r="S1090" s="169"/>
      <c r="T1090" s="170"/>
      <c r="AT1090" s="165" t="s">
        <v>282</v>
      </c>
      <c r="AU1090" s="165" t="s">
        <v>88</v>
      </c>
      <c r="AV1090" s="13" t="s">
        <v>86</v>
      </c>
      <c r="AW1090" s="13" t="s">
        <v>33</v>
      </c>
      <c r="AX1090" s="13" t="s">
        <v>79</v>
      </c>
      <c r="AY1090" s="165" t="s">
        <v>252</v>
      </c>
    </row>
    <row r="1091" spans="1:65" s="14" customFormat="1">
      <c r="B1091" s="171"/>
      <c r="D1091" s="164" t="s">
        <v>282</v>
      </c>
      <c r="E1091" s="172" t="s">
        <v>1</v>
      </c>
      <c r="F1091" s="173" t="s">
        <v>1262</v>
      </c>
      <c r="H1091" s="174">
        <v>177.125</v>
      </c>
      <c r="I1091" s="175"/>
      <c r="L1091" s="171"/>
      <c r="M1091" s="176"/>
      <c r="N1091" s="177"/>
      <c r="O1091" s="177"/>
      <c r="P1091" s="177"/>
      <c r="Q1091" s="177"/>
      <c r="R1091" s="177"/>
      <c r="S1091" s="177"/>
      <c r="T1091" s="178"/>
      <c r="AT1091" s="172" t="s">
        <v>282</v>
      </c>
      <c r="AU1091" s="172" t="s">
        <v>88</v>
      </c>
      <c r="AV1091" s="14" t="s">
        <v>88</v>
      </c>
      <c r="AW1091" s="14" t="s">
        <v>33</v>
      </c>
      <c r="AX1091" s="14" t="s">
        <v>79</v>
      </c>
      <c r="AY1091" s="172" t="s">
        <v>252</v>
      </c>
    </row>
    <row r="1092" spans="1:65" s="13" customFormat="1" ht="22.5">
      <c r="B1092" s="163"/>
      <c r="D1092" s="164" t="s">
        <v>282</v>
      </c>
      <c r="E1092" s="165" t="s">
        <v>1</v>
      </c>
      <c r="F1092" s="166" t="s">
        <v>1250</v>
      </c>
      <c r="H1092" s="165" t="s">
        <v>1</v>
      </c>
      <c r="I1092" s="167"/>
      <c r="L1092" s="163"/>
      <c r="M1092" s="168"/>
      <c r="N1092" s="169"/>
      <c r="O1092" s="169"/>
      <c r="P1092" s="169"/>
      <c r="Q1092" s="169"/>
      <c r="R1092" s="169"/>
      <c r="S1092" s="169"/>
      <c r="T1092" s="170"/>
      <c r="AT1092" s="165" t="s">
        <v>282</v>
      </c>
      <c r="AU1092" s="165" t="s">
        <v>88</v>
      </c>
      <c r="AV1092" s="13" t="s">
        <v>86</v>
      </c>
      <c r="AW1092" s="13" t="s">
        <v>33</v>
      </c>
      <c r="AX1092" s="13" t="s">
        <v>79</v>
      </c>
      <c r="AY1092" s="165" t="s">
        <v>252</v>
      </c>
    </row>
    <row r="1093" spans="1:65" s="13" customFormat="1" ht="22.5">
      <c r="B1093" s="163"/>
      <c r="D1093" s="164" t="s">
        <v>282</v>
      </c>
      <c r="E1093" s="165" t="s">
        <v>1</v>
      </c>
      <c r="F1093" s="166" t="s">
        <v>1251</v>
      </c>
      <c r="H1093" s="165" t="s">
        <v>1</v>
      </c>
      <c r="I1093" s="167"/>
      <c r="L1093" s="163"/>
      <c r="M1093" s="168"/>
      <c r="N1093" s="169"/>
      <c r="O1093" s="169"/>
      <c r="P1093" s="169"/>
      <c r="Q1093" s="169"/>
      <c r="R1093" s="169"/>
      <c r="S1093" s="169"/>
      <c r="T1093" s="170"/>
      <c r="AT1093" s="165" t="s">
        <v>282</v>
      </c>
      <c r="AU1093" s="165" t="s">
        <v>88</v>
      </c>
      <c r="AV1093" s="13" t="s">
        <v>86</v>
      </c>
      <c r="AW1093" s="13" t="s">
        <v>33</v>
      </c>
      <c r="AX1093" s="13" t="s">
        <v>79</v>
      </c>
      <c r="AY1093" s="165" t="s">
        <v>252</v>
      </c>
    </row>
    <row r="1094" spans="1:65" s="14" customFormat="1" ht="22.5">
      <c r="B1094" s="171"/>
      <c r="D1094" s="164" t="s">
        <v>282</v>
      </c>
      <c r="E1094" s="172" t="s">
        <v>1</v>
      </c>
      <c r="F1094" s="173" t="s">
        <v>1252</v>
      </c>
      <c r="H1094" s="174">
        <v>0</v>
      </c>
      <c r="I1094" s="175"/>
      <c r="L1094" s="171"/>
      <c r="M1094" s="176"/>
      <c r="N1094" s="177"/>
      <c r="O1094" s="177"/>
      <c r="P1094" s="177"/>
      <c r="Q1094" s="177"/>
      <c r="R1094" s="177"/>
      <c r="S1094" s="177"/>
      <c r="T1094" s="178"/>
      <c r="AT1094" s="172" t="s">
        <v>282</v>
      </c>
      <c r="AU1094" s="172" t="s">
        <v>88</v>
      </c>
      <c r="AV1094" s="14" t="s">
        <v>88</v>
      </c>
      <c r="AW1094" s="14" t="s">
        <v>33</v>
      </c>
      <c r="AX1094" s="14" t="s">
        <v>79</v>
      </c>
      <c r="AY1094" s="172" t="s">
        <v>252</v>
      </c>
    </row>
    <row r="1095" spans="1:65" s="14" customFormat="1" ht="22.5">
      <c r="B1095" s="171"/>
      <c r="D1095" s="164" t="s">
        <v>282</v>
      </c>
      <c r="E1095" s="172" t="s">
        <v>1</v>
      </c>
      <c r="F1095" s="173" t="s">
        <v>1253</v>
      </c>
      <c r="H1095" s="174">
        <v>0</v>
      </c>
      <c r="I1095" s="175"/>
      <c r="L1095" s="171"/>
      <c r="M1095" s="176"/>
      <c r="N1095" s="177"/>
      <c r="O1095" s="177"/>
      <c r="P1095" s="177"/>
      <c r="Q1095" s="177"/>
      <c r="R1095" s="177"/>
      <c r="S1095" s="177"/>
      <c r="T1095" s="178"/>
      <c r="AT1095" s="172" t="s">
        <v>282</v>
      </c>
      <c r="AU1095" s="172" t="s">
        <v>88</v>
      </c>
      <c r="AV1095" s="14" t="s">
        <v>88</v>
      </c>
      <c r="AW1095" s="14" t="s">
        <v>33</v>
      </c>
      <c r="AX1095" s="14" t="s">
        <v>79</v>
      </c>
      <c r="AY1095" s="172" t="s">
        <v>252</v>
      </c>
    </row>
    <row r="1096" spans="1:65" s="14" customFormat="1" ht="22.5">
      <c r="B1096" s="171"/>
      <c r="D1096" s="164" t="s">
        <v>282</v>
      </c>
      <c r="E1096" s="172" t="s">
        <v>1</v>
      </c>
      <c r="F1096" s="173" t="s">
        <v>1263</v>
      </c>
      <c r="H1096" s="174">
        <v>0</v>
      </c>
      <c r="I1096" s="175"/>
      <c r="L1096" s="171"/>
      <c r="M1096" s="176"/>
      <c r="N1096" s="177"/>
      <c r="O1096" s="177"/>
      <c r="P1096" s="177"/>
      <c r="Q1096" s="177"/>
      <c r="R1096" s="177"/>
      <c r="S1096" s="177"/>
      <c r="T1096" s="178"/>
      <c r="AT1096" s="172" t="s">
        <v>282</v>
      </c>
      <c r="AU1096" s="172" t="s">
        <v>88</v>
      </c>
      <c r="AV1096" s="14" t="s">
        <v>88</v>
      </c>
      <c r="AW1096" s="14" t="s">
        <v>33</v>
      </c>
      <c r="AX1096" s="14" t="s">
        <v>79</v>
      </c>
      <c r="AY1096" s="172" t="s">
        <v>252</v>
      </c>
    </row>
    <row r="1097" spans="1:65" s="15" customFormat="1">
      <c r="B1097" s="179"/>
      <c r="D1097" s="164" t="s">
        <v>282</v>
      </c>
      <c r="E1097" s="180" t="s">
        <v>1</v>
      </c>
      <c r="F1097" s="181" t="s">
        <v>286</v>
      </c>
      <c r="H1097" s="182">
        <v>177.125</v>
      </c>
      <c r="I1097" s="183"/>
      <c r="L1097" s="179"/>
      <c r="M1097" s="184"/>
      <c r="N1097" s="185"/>
      <c r="O1097" s="185"/>
      <c r="P1097" s="185"/>
      <c r="Q1097" s="185"/>
      <c r="R1097" s="185"/>
      <c r="S1097" s="185"/>
      <c r="T1097" s="186"/>
      <c r="AT1097" s="180" t="s">
        <v>282</v>
      </c>
      <c r="AU1097" s="180" t="s">
        <v>88</v>
      </c>
      <c r="AV1097" s="15" t="s">
        <v>258</v>
      </c>
      <c r="AW1097" s="15" t="s">
        <v>33</v>
      </c>
      <c r="AX1097" s="15" t="s">
        <v>86</v>
      </c>
      <c r="AY1097" s="180" t="s">
        <v>252</v>
      </c>
    </row>
    <row r="1098" spans="1:65" s="2" customFormat="1" ht="37.9" customHeight="1">
      <c r="A1098" s="31"/>
      <c r="B1098" s="148"/>
      <c r="C1098" s="149" t="s">
        <v>664</v>
      </c>
      <c r="D1098" s="149" t="s">
        <v>254</v>
      </c>
      <c r="E1098" s="150" t="s">
        <v>1264</v>
      </c>
      <c r="F1098" s="151" t="s">
        <v>1265</v>
      </c>
      <c r="G1098" s="152" t="s">
        <v>341</v>
      </c>
      <c r="H1098" s="153">
        <v>1.4450000000000001</v>
      </c>
      <c r="I1098" s="154"/>
      <c r="J1098" s="155">
        <f>ROUND(I1098*H1098,2)</f>
        <v>0</v>
      </c>
      <c r="K1098" s="156"/>
      <c r="L1098" s="32"/>
      <c r="M1098" s="157" t="s">
        <v>1</v>
      </c>
      <c r="N1098" s="158" t="s">
        <v>44</v>
      </c>
      <c r="O1098" s="57"/>
      <c r="P1098" s="159">
        <f>O1098*H1098</f>
        <v>0</v>
      </c>
      <c r="Q1098" s="159">
        <v>0</v>
      </c>
      <c r="R1098" s="159">
        <f>Q1098*H1098</f>
        <v>0</v>
      </c>
      <c r="S1098" s="159">
        <v>0</v>
      </c>
      <c r="T1098" s="160">
        <f>S1098*H1098</f>
        <v>0</v>
      </c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R1098" s="161" t="s">
        <v>258</v>
      </c>
      <c r="AT1098" s="161" t="s">
        <v>254</v>
      </c>
      <c r="AU1098" s="161" t="s">
        <v>88</v>
      </c>
      <c r="AY1098" s="17" t="s">
        <v>252</v>
      </c>
      <c r="BE1098" s="162">
        <f>IF(N1098="základní",J1098,0)</f>
        <v>0</v>
      </c>
      <c r="BF1098" s="162">
        <f>IF(N1098="snížená",J1098,0)</f>
        <v>0</v>
      </c>
      <c r="BG1098" s="162">
        <f>IF(N1098="zákl. přenesená",J1098,0)</f>
        <v>0</v>
      </c>
      <c r="BH1098" s="162">
        <f>IF(N1098="sníž. přenesená",J1098,0)</f>
        <v>0</v>
      </c>
      <c r="BI1098" s="162">
        <f>IF(N1098="nulová",J1098,0)</f>
        <v>0</v>
      </c>
      <c r="BJ1098" s="17" t="s">
        <v>86</v>
      </c>
      <c r="BK1098" s="162">
        <f>ROUND(I1098*H1098,2)</f>
        <v>0</v>
      </c>
      <c r="BL1098" s="17" t="s">
        <v>258</v>
      </c>
      <c r="BM1098" s="161" t="s">
        <v>1266</v>
      </c>
    </row>
    <row r="1099" spans="1:65" s="13" customFormat="1" ht="22.5">
      <c r="B1099" s="163"/>
      <c r="D1099" s="164" t="s">
        <v>282</v>
      </c>
      <c r="E1099" s="165" t="s">
        <v>1</v>
      </c>
      <c r="F1099" s="166" t="s">
        <v>785</v>
      </c>
      <c r="H1099" s="165" t="s">
        <v>1</v>
      </c>
      <c r="I1099" s="167"/>
      <c r="L1099" s="163"/>
      <c r="M1099" s="168"/>
      <c r="N1099" s="169"/>
      <c r="O1099" s="169"/>
      <c r="P1099" s="169"/>
      <c r="Q1099" s="169"/>
      <c r="R1099" s="169"/>
      <c r="S1099" s="169"/>
      <c r="T1099" s="170"/>
      <c r="AT1099" s="165" t="s">
        <v>282</v>
      </c>
      <c r="AU1099" s="165" t="s">
        <v>88</v>
      </c>
      <c r="AV1099" s="13" t="s">
        <v>86</v>
      </c>
      <c r="AW1099" s="13" t="s">
        <v>33</v>
      </c>
      <c r="AX1099" s="13" t="s">
        <v>79</v>
      </c>
      <c r="AY1099" s="165" t="s">
        <v>252</v>
      </c>
    </row>
    <row r="1100" spans="1:65" s="13" customFormat="1" ht="22.5">
      <c r="B1100" s="163"/>
      <c r="D1100" s="164" t="s">
        <v>282</v>
      </c>
      <c r="E1100" s="165" t="s">
        <v>1</v>
      </c>
      <c r="F1100" s="166" t="s">
        <v>801</v>
      </c>
      <c r="H1100" s="165" t="s">
        <v>1</v>
      </c>
      <c r="I1100" s="167"/>
      <c r="L1100" s="163"/>
      <c r="M1100" s="168"/>
      <c r="N1100" s="169"/>
      <c r="O1100" s="169"/>
      <c r="P1100" s="169"/>
      <c r="Q1100" s="169"/>
      <c r="R1100" s="169"/>
      <c r="S1100" s="169"/>
      <c r="T1100" s="170"/>
      <c r="AT1100" s="165" t="s">
        <v>282</v>
      </c>
      <c r="AU1100" s="165" t="s">
        <v>88</v>
      </c>
      <c r="AV1100" s="13" t="s">
        <v>86</v>
      </c>
      <c r="AW1100" s="13" t="s">
        <v>33</v>
      </c>
      <c r="AX1100" s="13" t="s">
        <v>79</v>
      </c>
      <c r="AY1100" s="165" t="s">
        <v>252</v>
      </c>
    </row>
    <row r="1101" spans="1:65" s="13" customFormat="1" ht="22.5">
      <c r="B1101" s="163"/>
      <c r="D1101" s="164" t="s">
        <v>282</v>
      </c>
      <c r="E1101" s="165" t="s">
        <v>1</v>
      </c>
      <c r="F1101" s="166" t="s">
        <v>787</v>
      </c>
      <c r="H1101" s="165" t="s">
        <v>1</v>
      </c>
      <c r="I1101" s="167"/>
      <c r="L1101" s="163"/>
      <c r="M1101" s="168"/>
      <c r="N1101" s="169"/>
      <c r="O1101" s="169"/>
      <c r="P1101" s="169"/>
      <c r="Q1101" s="169"/>
      <c r="R1101" s="169"/>
      <c r="S1101" s="169"/>
      <c r="T1101" s="170"/>
      <c r="AT1101" s="165" t="s">
        <v>282</v>
      </c>
      <c r="AU1101" s="165" t="s">
        <v>88</v>
      </c>
      <c r="AV1101" s="13" t="s">
        <v>86</v>
      </c>
      <c r="AW1101" s="13" t="s">
        <v>33</v>
      </c>
      <c r="AX1101" s="13" t="s">
        <v>79</v>
      </c>
      <c r="AY1101" s="165" t="s">
        <v>252</v>
      </c>
    </row>
    <row r="1102" spans="1:65" s="13" customFormat="1">
      <c r="B1102" s="163"/>
      <c r="D1102" s="164" t="s">
        <v>282</v>
      </c>
      <c r="E1102" s="165" t="s">
        <v>1</v>
      </c>
      <c r="F1102" s="166" t="s">
        <v>1202</v>
      </c>
      <c r="H1102" s="165" t="s">
        <v>1</v>
      </c>
      <c r="I1102" s="167"/>
      <c r="L1102" s="163"/>
      <c r="M1102" s="168"/>
      <c r="N1102" s="169"/>
      <c r="O1102" s="169"/>
      <c r="P1102" s="169"/>
      <c r="Q1102" s="169"/>
      <c r="R1102" s="169"/>
      <c r="S1102" s="169"/>
      <c r="T1102" s="170"/>
      <c r="AT1102" s="165" t="s">
        <v>282</v>
      </c>
      <c r="AU1102" s="165" t="s">
        <v>88</v>
      </c>
      <c r="AV1102" s="13" t="s">
        <v>86</v>
      </c>
      <c r="AW1102" s="13" t="s">
        <v>33</v>
      </c>
      <c r="AX1102" s="13" t="s">
        <v>79</v>
      </c>
      <c r="AY1102" s="165" t="s">
        <v>252</v>
      </c>
    </row>
    <row r="1103" spans="1:65" s="14" customFormat="1">
      <c r="B1103" s="171"/>
      <c r="D1103" s="164" t="s">
        <v>282</v>
      </c>
      <c r="E1103" s="172" t="s">
        <v>1</v>
      </c>
      <c r="F1103" s="173" t="s">
        <v>1267</v>
      </c>
      <c r="H1103" s="174">
        <v>1.4450000000000001</v>
      </c>
      <c r="I1103" s="175"/>
      <c r="L1103" s="171"/>
      <c r="M1103" s="176"/>
      <c r="N1103" s="177"/>
      <c r="O1103" s="177"/>
      <c r="P1103" s="177"/>
      <c r="Q1103" s="177"/>
      <c r="R1103" s="177"/>
      <c r="S1103" s="177"/>
      <c r="T1103" s="178"/>
      <c r="AT1103" s="172" t="s">
        <v>282</v>
      </c>
      <c r="AU1103" s="172" t="s">
        <v>88</v>
      </c>
      <c r="AV1103" s="14" t="s">
        <v>88</v>
      </c>
      <c r="AW1103" s="14" t="s">
        <v>33</v>
      </c>
      <c r="AX1103" s="14" t="s">
        <v>79</v>
      </c>
      <c r="AY1103" s="172" t="s">
        <v>252</v>
      </c>
    </row>
    <row r="1104" spans="1:65" s="13" customFormat="1" ht="22.5">
      <c r="B1104" s="163"/>
      <c r="D1104" s="164" t="s">
        <v>282</v>
      </c>
      <c r="E1104" s="165" t="s">
        <v>1</v>
      </c>
      <c r="F1104" s="166" t="s">
        <v>1250</v>
      </c>
      <c r="H1104" s="165" t="s">
        <v>1</v>
      </c>
      <c r="I1104" s="167"/>
      <c r="L1104" s="163"/>
      <c r="M1104" s="168"/>
      <c r="N1104" s="169"/>
      <c r="O1104" s="169"/>
      <c r="P1104" s="169"/>
      <c r="Q1104" s="169"/>
      <c r="R1104" s="169"/>
      <c r="S1104" s="169"/>
      <c r="T1104" s="170"/>
      <c r="AT1104" s="165" t="s">
        <v>282</v>
      </c>
      <c r="AU1104" s="165" t="s">
        <v>88</v>
      </c>
      <c r="AV1104" s="13" t="s">
        <v>86</v>
      </c>
      <c r="AW1104" s="13" t="s">
        <v>33</v>
      </c>
      <c r="AX1104" s="13" t="s">
        <v>79</v>
      </c>
      <c r="AY1104" s="165" t="s">
        <v>252</v>
      </c>
    </row>
    <row r="1105" spans="1:65" s="13" customFormat="1" ht="22.5">
      <c r="B1105" s="163"/>
      <c r="D1105" s="164" t="s">
        <v>282</v>
      </c>
      <c r="E1105" s="165" t="s">
        <v>1</v>
      </c>
      <c r="F1105" s="166" t="s">
        <v>1251</v>
      </c>
      <c r="H1105" s="165" t="s">
        <v>1</v>
      </c>
      <c r="I1105" s="167"/>
      <c r="L1105" s="163"/>
      <c r="M1105" s="168"/>
      <c r="N1105" s="169"/>
      <c r="O1105" s="169"/>
      <c r="P1105" s="169"/>
      <c r="Q1105" s="169"/>
      <c r="R1105" s="169"/>
      <c r="S1105" s="169"/>
      <c r="T1105" s="170"/>
      <c r="AT1105" s="165" t="s">
        <v>282</v>
      </c>
      <c r="AU1105" s="165" t="s">
        <v>88</v>
      </c>
      <c r="AV1105" s="13" t="s">
        <v>86</v>
      </c>
      <c r="AW1105" s="13" t="s">
        <v>33</v>
      </c>
      <c r="AX1105" s="13" t="s">
        <v>79</v>
      </c>
      <c r="AY1105" s="165" t="s">
        <v>252</v>
      </c>
    </row>
    <row r="1106" spans="1:65" s="14" customFormat="1" ht="22.5">
      <c r="B1106" s="171"/>
      <c r="D1106" s="164" t="s">
        <v>282</v>
      </c>
      <c r="E1106" s="172" t="s">
        <v>1</v>
      </c>
      <c r="F1106" s="173" t="s">
        <v>1252</v>
      </c>
      <c r="H1106" s="174">
        <v>0</v>
      </c>
      <c r="I1106" s="175"/>
      <c r="L1106" s="171"/>
      <c r="M1106" s="176"/>
      <c r="N1106" s="177"/>
      <c r="O1106" s="177"/>
      <c r="P1106" s="177"/>
      <c r="Q1106" s="177"/>
      <c r="R1106" s="177"/>
      <c r="S1106" s="177"/>
      <c r="T1106" s="178"/>
      <c r="AT1106" s="172" t="s">
        <v>282</v>
      </c>
      <c r="AU1106" s="172" t="s">
        <v>88</v>
      </c>
      <c r="AV1106" s="14" t="s">
        <v>88</v>
      </c>
      <c r="AW1106" s="14" t="s">
        <v>33</v>
      </c>
      <c r="AX1106" s="14" t="s">
        <v>79</v>
      </c>
      <c r="AY1106" s="172" t="s">
        <v>252</v>
      </c>
    </row>
    <row r="1107" spans="1:65" s="14" customFormat="1" ht="22.5">
      <c r="B1107" s="171"/>
      <c r="D1107" s="164" t="s">
        <v>282</v>
      </c>
      <c r="E1107" s="172" t="s">
        <v>1</v>
      </c>
      <c r="F1107" s="173" t="s">
        <v>1253</v>
      </c>
      <c r="H1107" s="174">
        <v>0</v>
      </c>
      <c r="I1107" s="175"/>
      <c r="L1107" s="171"/>
      <c r="M1107" s="176"/>
      <c r="N1107" s="177"/>
      <c r="O1107" s="177"/>
      <c r="P1107" s="177"/>
      <c r="Q1107" s="177"/>
      <c r="R1107" s="177"/>
      <c r="S1107" s="177"/>
      <c r="T1107" s="178"/>
      <c r="AT1107" s="172" t="s">
        <v>282</v>
      </c>
      <c r="AU1107" s="172" t="s">
        <v>88</v>
      </c>
      <c r="AV1107" s="14" t="s">
        <v>88</v>
      </c>
      <c r="AW1107" s="14" t="s">
        <v>33</v>
      </c>
      <c r="AX1107" s="14" t="s">
        <v>79</v>
      </c>
      <c r="AY1107" s="172" t="s">
        <v>252</v>
      </c>
    </row>
    <row r="1108" spans="1:65" s="14" customFormat="1" ht="22.5">
      <c r="B1108" s="171"/>
      <c r="D1108" s="164" t="s">
        <v>282</v>
      </c>
      <c r="E1108" s="172" t="s">
        <v>1</v>
      </c>
      <c r="F1108" s="173" t="s">
        <v>1268</v>
      </c>
      <c r="H1108" s="174">
        <v>0</v>
      </c>
      <c r="I1108" s="175"/>
      <c r="L1108" s="171"/>
      <c r="M1108" s="176"/>
      <c r="N1108" s="177"/>
      <c r="O1108" s="177"/>
      <c r="P1108" s="177"/>
      <c r="Q1108" s="177"/>
      <c r="R1108" s="177"/>
      <c r="S1108" s="177"/>
      <c r="T1108" s="178"/>
      <c r="AT1108" s="172" t="s">
        <v>282</v>
      </c>
      <c r="AU1108" s="172" t="s">
        <v>88</v>
      </c>
      <c r="AV1108" s="14" t="s">
        <v>88</v>
      </c>
      <c r="AW1108" s="14" t="s">
        <v>33</v>
      </c>
      <c r="AX1108" s="14" t="s">
        <v>79</v>
      </c>
      <c r="AY1108" s="172" t="s">
        <v>252</v>
      </c>
    </row>
    <row r="1109" spans="1:65" s="15" customFormat="1">
      <c r="B1109" s="179"/>
      <c r="D1109" s="164" t="s">
        <v>282</v>
      </c>
      <c r="E1109" s="180" t="s">
        <v>1</v>
      </c>
      <c r="F1109" s="181" t="s">
        <v>286</v>
      </c>
      <c r="H1109" s="182">
        <v>1.4450000000000001</v>
      </c>
      <c r="I1109" s="183"/>
      <c r="L1109" s="179"/>
      <c r="M1109" s="184"/>
      <c r="N1109" s="185"/>
      <c r="O1109" s="185"/>
      <c r="P1109" s="185"/>
      <c r="Q1109" s="185"/>
      <c r="R1109" s="185"/>
      <c r="S1109" s="185"/>
      <c r="T1109" s="186"/>
      <c r="AT1109" s="180" t="s">
        <v>282</v>
      </c>
      <c r="AU1109" s="180" t="s">
        <v>88</v>
      </c>
      <c r="AV1109" s="15" t="s">
        <v>258</v>
      </c>
      <c r="AW1109" s="15" t="s">
        <v>33</v>
      </c>
      <c r="AX1109" s="15" t="s">
        <v>86</v>
      </c>
      <c r="AY1109" s="180" t="s">
        <v>252</v>
      </c>
    </row>
    <row r="1110" spans="1:65" s="2" customFormat="1" ht="37.9" customHeight="1">
      <c r="A1110" s="31"/>
      <c r="B1110" s="148"/>
      <c r="C1110" s="149" t="s">
        <v>1269</v>
      </c>
      <c r="D1110" s="149" t="s">
        <v>254</v>
      </c>
      <c r="E1110" s="150" t="s">
        <v>1270</v>
      </c>
      <c r="F1110" s="151" t="s">
        <v>1271</v>
      </c>
      <c r="G1110" s="152" t="s">
        <v>341</v>
      </c>
      <c r="H1110" s="153">
        <v>7.5570000000000004</v>
      </c>
      <c r="I1110" s="154"/>
      <c r="J1110" s="155">
        <f>ROUND(I1110*H1110,2)</f>
        <v>0</v>
      </c>
      <c r="K1110" s="156"/>
      <c r="L1110" s="32"/>
      <c r="M1110" s="157" t="s">
        <v>1</v>
      </c>
      <c r="N1110" s="158" t="s">
        <v>44</v>
      </c>
      <c r="O1110" s="57"/>
      <c r="P1110" s="159">
        <f>O1110*H1110</f>
        <v>0</v>
      </c>
      <c r="Q1110" s="159">
        <v>0</v>
      </c>
      <c r="R1110" s="159">
        <f>Q1110*H1110</f>
        <v>0</v>
      </c>
      <c r="S1110" s="159">
        <v>0</v>
      </c>
      <c r="T1110" s="160">
        <f>S1110*H1110</f>
        <v>0</v>
      </c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R1110" s="161" t="s">
        <v>258</v>
      </c>
      <c r="AT1110" s="161" t="s">
        <v>254</v>
      </c>
      <c r="AU1110" s="161" t="s">
        <v>88</v>
      </c>
      <c r="AY1110" s="17" t="s">
        <v>252</v>
      </c>
      <c r="BE1110" s="162">
        <f>IF(N1110="základní",J1110,0)</f>
        <v>0</v>
      </c>
      <c r="BF1110" s="162">
        <f>IF(N1110="snížená",J1110,0)</f>
        <v>0</v>
      </c>
      <c r="BG1110" s="162">
        <f>IF(N1110="zákl. přenesená",J1110,0)</f>
        <v>0</v>
      </c>
      <c r="BH1110" s="162">
        <f>IF(N1110="sníž. přenesená",J1110,0)</f>
        <v>0</v>
      </c>
      <c r="BI1110" s="162">
        <f>IF(N1110="nulová",J1110,0)</f>
        <v>0</v>
      </c>
      <c r="BJ1110" s="17" t="s">
        <v>86</v>
      </c>
      <c r="BK1110" s="162">
        <f>ROUND(I1110*H1110,2)</f>
        <v>0</v>
      </c>
      <c r="BL1110" s="17" t="s">
        <v>258</v>
      </c>
      <c r="BM1110" s="161" t="s">
        <v>1272</v>
      </c>
    </row>
    <row r="1111" spans="1:65" s="13" customFormat="1" ht="22.5">
      <c r="B1111" s="163"/>
      <c r="D1111" s="164" t="s">
        <v>282</v>
      </c>
      <c r="E1111" s="165" t="s">
        <v>1</v>
      </c>
      <c r="F1111" s="166" t="s">
        <v>785</v>
      </c>
      <c r="H1111" s="165" t="s">
        <v>1</v>
      </c>
      <c r="I1111" s="167"/>
      <c r="L1111" s="163"/>
      <c r="M1111" s="168"/>
      <c r="N1111" s="169"/>
      <c r="O1111" s="169"/>
      <c r="P1111" s="169"/>
      <c r="Q1111" s="169"/>
      <c r="R1111" s="169"/>
      <c r="S1111" s="169"/>
      <c r="T1111" s="170"/>
      <c r="AT1111" s="165" t="s">
        <v>282</v>
      </c>
      <c r="AU1111" s="165" t="s">
        <v>88</v>
      </c>
      <c r="AV1111" s="13" t="s">
        <v>86</v>
      </c>
      <c r="AW1111" s="13" t="s">
        <v>33</v>
      </c>
      <c r="AX1111" s="13" t="s">
        <v>79</v>
      </c>
      <c r="AY1111" s="165" t="s">
        <v>252</v>
      </c>
    </row>
    <row r="1112" spans="1:65" s="13" customFormat="1" ht="22.5">
      <c r="B1112" s="163"/>
      <c r="D1112" s="164" t="s">
        <v>282</v>
      </c>
      <c r="E1112" s="165" t="s">
        <v>1</v>
      </c>
      <c r="F1112" s="166" t="s">
        <v>801</v>
      </c>
      <c r="H1112" s="165" t="s">
        <v>1</v>
      </c>
      <c r="I1112" s="167"/>
      <c r="L1112" s="163"/>
      <c r="M1112" s="168"/>
      <c r="N1112" s="169"/>
      <c r="O1112" s="169"/>
      <c r="P1112" s="169"/>
      <c r="Q1112" s="169"/>
      <c r="R1112" s="169"/>
      <c r="S1112" s="169"/>
      <c r="T1112" s="170"/>
      <c r="AT1112" s="165" t="s">
        <v>282</v>
      </c>
      <c r="AU1112" s="165" t="s">
        <v>88</v>
      </c>
      <c r="AV1112" s="13" t="s">
        <v>86</v>
      </c>
      <c r="AW1112" s="13" t="s">
        <v>33</v>
      </c>
      <c r="AX1112" s="13" t="s">
        <v>79</v>
      </c>
      <c r="AY1112" s="165" t="s">
        <v>252</v>
      </c>
    </row>
    <row r="1113" spans="1:65" s="13" customFormat="1" ht="22.5">
      <c r="B1113" s="163"/>
      <c r="D1113" s="164" t="s">
        <v>282</v>
      </c>
      <c r="E1113" s="165" t="s">
        <v>1</v>
      </c>
      <c r="F1113" s="166" t="s">
        <v>787</v>
      </c>
      <c r="H1113" s="165" t="s">
        <v>1</v>
      </c>
      <c r="I1113" s="167"/>
      <c r="L1113" s="163"/>
      <c r="M1113" s="168"/>
      <c r="N1113" s="169"/>
      <c r="O1113" s="169"/>
      <c r="P1113" s="169"/>
      <c r="Q1113" s="169"/>
      <c r="R1113" s="169"/>
      <c r="S1113" s="169"/>
      <c r="T1113" s="170"/>
      <c r="AT1113" s="165" t="s">
        <v>282</v>
      </c>
      <c r="AU1113" s="165" t="s">
        <v>88</v>
      </c>
      <c r="AV1113" s="13" t="s">
        <v>86</v>
      </c>
      <c r="AW1113" s="13" t="s">
        <v>33</v>
      </c>
      <c r="AX1113" s="13" t="s">
        <v>79</v>
      </c>
      <c r="AY1113" s="165" t="s">
        <v>252</v>
      </c>
    </row>
    <row r="1114" spans="1:65" s="13" customFormat="1">
      <c r="B1114" s="163"/>
      <c r="D1114" s="164" t="s">
        <v>282</v>
      </c>
      <c r="E1114" s="165" t="s">
        <v>1</v>
      </c>
      <c r="F1114" s="166" t="s">
        <v>1202</v>
      </c>
      <c r="H1114" s="165" t="s">
        <v>1</v>
      </c>
      <c r="I1114" s="167"/>
      <c r="L1114" s="163"/>
      <c r="M1114" s="168"/>
      <c r="N1114" s="169"/>
      <c r="O1114" s="169"/>
      <c r="P1114" s="169"/>
      <c r="Q1114" s="169"/>
      <c r="R1114" s="169"/>
      <c r="S1114" s="169"/>
      <c r="T1114" s="170"/>
      <c r="AT1114" s="165" t="s">
        <v>282</v>
      </c>
      <c r="AU1114" s="165" t="s">
        <v>88</v>
      </c>
      <c r="AV1114" s="13" t="s">
        <v>86</v>
      </c>
      <c r="AW1114" s="13" t="s">
        <v>33</v>
      </c>
      <c r="AX1114" s="13" t="s">
        <v>79</v>
      </c>
      <c r="AY1114" s="165" t="s">
        <v>252</v>
      </c>
    </row>
    <row r="1115" spans="1:65" s="14" customFormat="1">
      <c r="B1115" s="171"/>
      <c r="D1115" s="164" t="s">
        <v>282</v>
      </c>
      <c r="E1115" s="172" t="s">
        <v>1</v>
      </c>
      <c r="F1115" s="173" t="s">
        <v>1273</v>
      </c>
      <c r="H1115" s="174">
        <v>7.5570000000000004</v>
      </c>
      <c r="I1115" s="175"/>
      <c r="L1115" s="171"/>
      <c r="M1115" s="176"/>
      <c r="N1115" s="177"/>
      <c r="O1115" s="177"/>
      <c r="P1115" s="177"/>
      <c r="Q1115" s="177"/>
      <c r="R1115" s="177"/>
      <c r="S1115" s="177"/>
      <c r="T1115" s="178"/>
      <c r="AT1115" s="172" t="s">
        <v>282</v>
      </c>
      <c r="AU1115" s="172" t="s">
        <v>88</v>
      </c>
      <c r="AV1115" s="14" t="s">
        <v>88</v>
      </c>
      <c r="AW1115" s="14" t="s">
        <v>33</v>
      </c>
      <c r="AX1115" s="14" t="s">
        <v>79</v>
      </c>
      <c r="AY1115" s="172" t="s">
        <v>252</v>
      </c>
    </row>
    <row r="1116" spans="1:65" s="13" customFormat="1" ht="22.5">
      <c r="B1116" s="163"/>
      <c r="D1116" s="164" t="s">
        <v>282</v>
      </c>
      <c r="E1116" s="165" t="s">
        <v>1</v>
      </c>
      <c r="F1116" s="166" t="s">
        <v>1250</v>
      </c>
      <c r="H1116" s="165" t="s">
        <v>1</v>
      </c>
      <c r="I1116" s="167"/>
      <c r="L1116" s="163"/>
      <c r="M1116" s="168"/>
      <c r="N1116" s="169"/>
      <c r="O1116" s="169"/>
      <c r="P1116" s="169"/>
      <c r="Q1116" s="169"/>
      <c r="R1116" s="169"/>
      <c r="S1116" s="169"/>
      <c r="T1116" s="170"/>
      <c r="AT1116" s="165" t="s">
        <v>282</v>
      </c>
      <c r="AU1116" s="165" t="s">
        <v>88</v>
      </c>
      <c r="AV1116" s="13" t="s">
        <v>86</v>
      </c>
      <c r="AW1116" s="13" t="s">
        <v>33</v>
      </c>
      <c r="AX1116" s="13" t="s">
        <v>79</v>
      </c>
      <c r="AY1116" s="165" t="s">
        <v>252</v>
      </c>
    </row>
    <row r="1117" spans="1:65" s="13" customFormat="1" ht="22.5">
      <c r="B1117" s="163"/>
      <c r="D1117" s="164" t="s">
        <v>282</v>
      </c>
      <c r="E1117" s="165" t="s">
        <v>1</v>
      </c>
      <c r="F1117" s="166" t="s">
        <v>1251</v>
      </c>
      <c r="H1117" s="165" t="s">
        <v>1</v>
      </c>
      <c r="I1117" s="167"/>
      <c r="L1117" s="163"/>
      <c r="M1117" s="168"/>
      <c r="N1117" s="169"/>
      <c r="O1117" s="169"/>
      <c r="P1117" s="169"/>
      <c r="Q1117" s="169"/>
      <c r="R1117" s="169"/>
      <c r="S1117" s="169"/>
      <c r="T1117" s="170"/>
      <c r="AT1117" s="165" t="s">
        <v>282</v>
      </c>
      <c r="AU1117" s="165" t="s">
        <v>88</v>
      </c>
      <c r="AV1117" s="13" t="s">
        <v>86</v>
      </c>
      <c r="AW1117" s="13" t="s">
        <v>33</v>
      </c>
      <c r="AX1117" s="13" t="s">
        <v>79</v>
      </c>
      <c r="AY1117" s="165" t="s">
        <v>252</v>
      </c>
    </row>
    <row r="1118" spans="1:65" s="14" customFormat="1" ht="22.5">
      <c r="B1118" s="171"/>
      <c r="D1118" s="164" t="s">
        <v>282</v>
      </c>
      <c r="E1118" s="172" t="s">
        <v>1</v>
      </c>
      <c r="F1118" s="173" t="s">
        <v>1252</v>
      </c>
      <c r="H1118" s="174">
        <v>0</v>
      </c>
      <c r="I1118" s="175"/>
      <c r="L1118" s="171"/>
      <c r="M1118" s="176"/>
      <c r="N1118" s="177"/>
      <c r="O1118" s="177"/>
      <c r="P1118" s="177"/>
      <c r="Q1118" s="177"/>
      <c r="R1118" s="177"/>
      <c r="S1118" s="177"/>
      <c r="T1118" s="178"/>
      <c r="AT1118" s="172" t="s">
        <v>282</v>
      </c>
      <c r="AU1118" s="172" t="s">
        <v>88</v>
      </c>
      <c r="AV1118" s="14" t="s">
        <v>88</v>
      </c>
      <c r="AW1118" s="14" t="s">
        <v>33</v>
      </c>
      <c r="AX1118" s="14" t="s">
        <v>79</v>
      </c>
      <c r="AY1118" s="172" t="s">
        <v>252</v>
      </c>
    </row>
    <row r="1119" spans="1:65" s="14" customFormat="1" ht="22.5">
      <c r="B1119" s="171"/>
      <c r="D1119" s="164" t="s">
        <v>282</v>
      </c>
      <c r="E1119" s="172" t="s">
        <v>1</v>
      </c>
      <c r="F1119" s="173" t="s">
        <v>1253</v>
      </c>
      <c r="H1119" s="174">
        <v>0</v>
      </c>
      <c r="I1119" s="175"/>
      <c r="L1119" s="171"/>
      <c r="M1119" s="176"/>
      <c r="N1119" s="177"/>
      <c r="O1119" s="177"/>
      <c r="P1119" s="177"/>
      <c r="Q1119" s="177"/>
      <c r="R1119" s="177"/>
      <c r="S1119" s="177"/>
      <c r="T1119" s="178"/>
      <c r="AT1119" s="172" t="s">
        <v>282</v>
      </c>
      <c r="AU1119" s="172" t="s">
        <v>88</v>
      </c>
      <c r="AV1119" s="14" t="s">
        <v>88</v>
      </c>
      <c r="AW1119" s="14" t="s">
        <v>33</v>
      </c>
      <c r="AX1119" s="14" t="s">
        <v>79</v>
      </c>
      <c r="AY1119" s="172" t="s">
        <v>252</v>
      </c>
    </row>
    <row r="1120" spans="1:65" s="14" customFormat="1" ht="22.5">
      <c r="B1120" s="171"/>
      <c r="D1120" s="164" t="s">
        <v>282</v>
      </c>
      <c r="E1120" s="172" t="s">
        <v>1</v>
      </c>
      <c r="F1120" s="173" t="s">
        <v>1274</v>
      </c>
      <c r="H1120" s="174">
        <v>0</v>
      </c>
      <c r="I1120" s="175"/>
      <c r="L1120" s="171"/>
      <c r="M1120" s="176"/>
      <c r="N1120" s="177"/>
      <c r="O1120" s="177"/>
      <c r="P1120" s="177"/>
      <c r="Q1120" s="177"/>
      <c r="R1120" s="177"/>
      <c r="S1120" s="177"/>
      <c r="T1120" s="178"/>
      <c r="AT1120" s="172" t="s">
        <v>282</v>
      </c>
      <c r="AU1120" s="172" t="s">
        <v>88</v>
      </c>
      <c r="AV1120" s="14" t="s">
        <v>88</v>
      </c>
      <c r="AW1120" s="14" t="s">
        <v>33</v>
      </c>
      <c r="AX1120" s="14" t="s">
        <v>79</v>
      </c>
      <c r="AY1120" s="172" t="s">
        <v>252</v>
      </c>
    </row>
    <row r="1121" spans="1:65" s="15" customFormat="1">
      <c r="B1121" s="179"/>
      <c r="D1121" s="164" t="s">
        <v>282</v>
      </c>
      <c r="E1121" s="180" t="s">
        <v>1</v>
      </c>
      <c r="F1121" s="181" t="s">
        <v>286</v>
      </c>
      <c r="H1121" s="182">
        <v>7.5570000000000004</v>
      </c>
      <c r="I1121" s="183"/>
      <c r="L1121" s="179"/>
      <c r="M1121" s="184"/>
      <c r="N1121" s="185"/>
      <c r="O1121" s="185"/>
      <c r="P1121" s="185"/>
      <c r="Q1121" s="185"/>
      <c r="R1121" s="185"/>
      <c r="S1121" s="185"/>
      <c r="T1121" s="186"/>
      <c r="AT1121" s="180" t="s">
        <v>282</v>
      </c>
      <c r="AU1121" s="180" t="s">
        <v>88</v>
      </c>
      <c r="AV1121" s="15" t="s">
        <v>258</v>
      </c>
      <c r="AW1121" s="15" t="s">
        <v>33</v>
      </c>
      <c r="AX1121" s="15" t="s">
        <v>86</v>
      </c>
      <c r="AY1121" s="180" t="s">
        <v>252</v>
      </c>
    </row>
    <row r="1122" spans="1:65" s="2" customFormat="1" ht="37.9" customHeight="1">
      <c r="A1122" s="31"/>
      <c r="B1122" s="148"/>
      <c r="C1122" s="149" t="s">
        <v>682</v>
      </c>
      <c r="D1122" s="149" t="s">
        <v>254</v>
      </c>
      <c r="E1122" s="150" t="s">
        <v>1275</v>
      </c>
      <c r="F1122" s="151" t="s">
        <v>1276</v>
      </c>
      <c r="G1122" s="152" t="s">
        <v>341</v>
      </c>
      <c r="H1122" s="153">
        <v>117.033</v>
      </c>
      <c r="I1122" s="154"/>
      <c r="J1122" s="155">
        <f>ROUND(I1122*H1122,2)</f>
        <v>0</v>
      </c>
      <c r="K1122" s="156"/>
      <c r="L1122" s="32"/>
      <c r="M1122" s="157" t="s">
        <v>1</v>
      </c>
      <c r="N1122" s="158" t="s">
        <v>44</v>
      </c>
      <c r="O1122" s="57"/>
      <c r="P1122" s="159">
        <f>O1122*H1122</f>
        <v>0</v>
      </c>
      <c r="Q1122" s="159">
        <v>0</v>
      </c>
      <c r="R1122" s="159">
        <f>Q1122*H1122</f>
        <v>0</v>
      </c>
      <c r="S1122" s="159">
        <v>0</v>
      </c>
      <c r="T1122" s="160">
        <f>S1122*H1122</f>
        <v>0</v>
      </c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R1122" s="161" t="s">
        <v>258</v>
      </c>
      <c r="AT1122" s="161" t="s">
        <v>254</v>
      </c>
      <c r="AU1122" s="161" t="s">
        <v>88</v>
      </c>
      <c r="AY1122" s="17" t="s">
        <v>252</v>
      </c>
      <c r="BE1122" s="162">
        <f>IF(N1122="základní",J1122,0)</f>
        <v>0</v>
      </c>
      <c r="BF1122" s="162">
        <f>IF(N1122="snížená",J1122,0)</f>
        <v>0</v>
      </c>
      <c r="BG1122" s="162">
        <f>IF(N1122="zákl. přenesená",J1122,0)</f>
        <v>0</v>
      </c>
      <c r="BH1122" s="162">
        <f>IF(N1122="sníž. přenesená",J1122,0)</f>
        <v>0</v>
      </c>
      <c r="BI1122" s="162">
        <f>IF(N1122="nulová",J1122,0)</f>
        <v>0</v>
      </c>
      <c r="BJ1122" s="17" t="s">
        <v>86</v>
      </c>
      <c r="BK1122" s="162">
        <f>ROUND(I1122*H1122,2)</f>
        <v>0</v>
      </c>
      <c r="BL1122" s="17" t="s">
        <v>258</v>
      </c>
      <c r="BM1122" s="161" t="s">
        <v>1277</v>
      </c>
    </row>
    <row r="1123" spans="1:65" s="13" customFormat="1" ht="22.5">
      <c r="B1123" s="163"/>
      <c r="D1123" s="164" t="s">
        <v>282</v>
      </c>
      <c r="E1123" s="165" t="s">
        <v>1</v>
      </c>
      <c r="F1123" s="166" t="s">
        <v>785</v>
      </c>
      <c r="H1123" s="165" t="s">
        <v>1</v>
      </c>
      <c r="I1123" s="167"/>
      <c r="L1123" s="163"/>
      <c r="M1123" s="168"/>
      <c r="N1123" s="169"/>
      <c r="O1123" s="169"/>
      <c r="P1123" s="169"/>
      <c r="Q1123" s="169"/>
      <c r="R1123" s="169"/>
      <c r="S1123" s="169"/>
      <c r="T1123" s="170"/>
      <c r="AT1123" s="165" t="s">
        <v>282</v>
      </c>
      <c r="AU1123" s="165" t="s">
        <v>88</v>
      </c>
      <c r="AV1123" s="13" t="s">
        <v>86</v>
      </c>
      <c r="AW1123" s="13" t="s">
        <v>33</v>
      </c>
      <c r="AX1123" s="13" t="s">
        <v>79</v>
      </c>
      <c r="AY1123" s="165" t="s">
        <v>252</v>
      </c>
    </row>
    <row r="1124" spans="1:65" s="13" customFormat="1" ht="22.5">
      <c r="B1124" s="163"/>
      <c r="D1124" s="164" t="s">
        <v>282</v>
      </c>
      <c r="E1124" s="165" t="s">
        <v>1</v>
      </c>
      <c r="F1124" s="166" t="s">
        <v>801</v>
      </c>
      <c r="H1124" s="165" t="s">
        <v>1</v>
      </c>
      <c r="I1124" s="167"/>
      <c r="L1124" s="163"/>
      <c r="M1124" s="168"/>
      <c r="N1124" s="169"/>
      <c r="O1124" s="169"/>
      <c r="P1124" s="169"/>
      <c r="Q1124" s="169"/>
      <c r="R1124" s="169"/>
      <c r="S1124" s="169"/>
      <c r="T1124" s="170"/>
      <c r="AT1124" s="165" t="s">
        <v>282</v>
      </c>
      <c r="AU1124" s="165" t="s">
        <v>88</v>
      </c>
      <c r="AV1124" s="13" t="s">
        <v>86</v>
      </c>
      <c r="AW1124" s="13" t="s">
        <v>33</v>
      </c>
      <c r="AX1124" s="13" t="s">
        <v>79</v>
      </c>
      <c r="AY1124" s="165" t="s">
        <v>252</v>
      </c>
    </row>
    <row r="1125" spans="1:65" s="13" customFormat="1" ht="22.5">
      <c r="B1125" s="163"/>
      <c r="D1125" s="164" t="s">
        <v>282</v>
      </c>
      <c r="E1125" s="165" t="s">
        <v>1</v>
      </c>
      <c r="F1125" s="166" t="s">
        <v>787</v>
      </c>
      <c r="H1125" s="165" t="s">
        <v>1</v>
      </c>
      <c r="I1125" s="167"/>
      <c r="L1125" s="163"/>
      <c r="M1125" s="168"/>
      <c r="N1125" s="169"/>
      <c r="O1125" s="169"/>
      <c r="P1125" s="169"/>
      <c r="Q1125" s="169"/>
      <c r="R1125" s="169"/>
      <c r="S1125" s="169"/>
      <c r="T1125" s="170"/>
      <c r="AT1125" s="165" t="s">
        <v>282</v>
      </c>
      <c r="AU1125" s="165" t="s">
        <v>88</v>
      </c>
      <c r="AV1125" s="13" t="s">
        <v>86</v>
      </c>
      <c r="AW1125" s="13" t="s">
        <v>33</v>
      </c>
      <c r="AX1125" s="13" t="s">
        <v>79</v>
      </c>
      <c r="AY1125" s="165" t="s">
        <v>252</v>
      </c>
    </row>
    <row r="1126" spans="1:65" s="13" customFormat="1">
      <c r="B1126" s="163"/>
      <c r="D1126" s="164" t="s">
        <v>282</v>
      </c>
      <c r="E1126" s="165" t="s">
        <v>1</v>
      </c>
      <c r="F1126" s="166" t="s">
        <v>1202</v>
      </c>
      <c r="H1126" s="165" t="s">
        <v>1</v>
      </c>
      <c r="I1126" s="167"/>
      <c r="L1126" s="163"/>
      <c r="M1126" s="168"/>
      <c r="N1126" s="169"/>
      <c r="O1126" s="169"/>
      <c r="P1126" s="169"/>
      <c r="Q1126" s="169"/>
      <c r="R1126" s="169"/>
      <c r="S1126" s="169"/>
      <c r="T1126" s="170"/>
      <c r="AT1126" s="165" t="s">
        <v>282</v>
      </c>
      <c r="AU1126" s="165" t="s">
        <v>88</v>
      </c>
      <c r="AV1126" s="13" t="s">
        <v>86</v>
      </c>
      <c r="AW1126" s="13" t="s">
        <v>33</v>
      </c>
      <c r="AX1126" s="13" t="s">
        <v>79</v>
      </c>
      <c r="AY1126" s="165" t="s">
        <v>252</v>
      </c>
    </row>
    <row r="1127" spans="1:65" s="14" customFormat="1" ht="22.5">
      <c r="B1127" s="171"/>
      <c r="D1127" s="164" t="s">
        <v>282</v>
      </c>
      <c r="E1127" s="172" t="s">
        <v>1</v>
      </c>
      <c r="F1127" s="173" t="s">
        <v>1278</v>
      </c>
      <c r="H1127" s="174">
        <v>117.033</v>
      </c>
      <c r="I1127" s="175"/>
      <c r="L1127" s="171"/>
      <c r="M1127" s="176"/>
      <c r="N1127" s="177"/>
      <c r="O1127" s="177"/>
      <c r="P1127" s="177"/>
      <c r="Q1127" s="177"/>
      <c r="R1127" s="177"/>
      <c r="S1127" s="177"/>
      <c r="T1127" s="178"/>
      <c r="AT1127" s="172" t="s">
        <v>282</v>
      </c>
      <c r="AU1127" s="172" t="s">
        <v>88</v>
      </c>
      <c r="AV1127" s="14" t="s">
        <v>88</v>
      </c>
      <c r="AW1127" s="14" t="s">
        <v>33</v>
      </c>
      <c r="AX1127" s="14" t="s">
        <v>79</v>
      </c>
      <c r="AY1127" s="172" t="s">
        <v>252</v>
      </c>
    </row>
    <row r="1128" spans="1:65" s="13" customFormat="1" ht="22.5">
      <c r="B1128" s="163"/>
      <c r="D1128" s="164" t="s">
        <v>282</v>
      </c>
      <c r="E1128" s="165" t="s">
        <v>1</v>
      </c>
      <c r="F1128" s="166" t="s">
        <v>1250</v>
      </c>
      <c r="H1128" s="165" t="s">
        <v>1</v>
      </c>
      <c r="I1128" s="167"/>
      <c r="L1128" s="163"/>
      <c r="M1128" s="168"/>
      <c r="N1128" s="169"/>
      <c r="O1128" s="169"/>
      <c r="P1128" s="169"/>
      <c r="Q1128" s="169"/>
      <c r="R1128" s="169"/>
      <c r="S1128" s="169"/>
      <c r="T1128" s="170"/>
      <c r="AT1128" s="165" t="s">
        <v>282</v>
      </c>
      <c r="AU1128" s="165" t="s">
        <v>88</v>
      </c>
      <c r="AV1128" s="13" t="s">
        <v>86</v>
      </c>
      <c r="AW1128" s="13" t="s">
        <v>33</v>
      </c>
      <c r="AX1128" s="13" t="s">
        <v>79</v>
      </c>
      <c r="AY1128" s="165" t="s">
        <v>252</v>
      </c>
    </row>
    <row r="1129" spans="1:65" s="13" customFormat="1" ht="22.5">
      <c r="B1129" s="163"/>
      <c r="D1129" s="164" t="s">
        <v>282</v>
      </c>
      <c r="E1129" s="165" t="s">
        <v>1</v>
      </c>
      <c r="F1129" s="166" t="s">
        <v>1251</v>
      </c>
      <c r="H1129" s="165" t="s">
        <v>1</v>
      </c>
      <c r="I1129" s="167"/>
      <c r="L1129" s="163"/>
      <c r="M1129" s="168"/>
      <c r="N1129" s="169"/>
      <c r="O1129" s="169"/>
      <c r="P1129" s="169"/>
      <c r="Q1129" s="169"/>
      <c r="R1129" s="169"/>
      <c r="S1129" s="169"/>
      <c r="T1129" s="170"/>
      <c r="AT1129" s="165" t="s">
        <v>282</v>
      </c>
      <c r="AU1129" s="165" t="s">
        <v>88</v>
      </c>
      <c r="AV1129" s="13" t="s">
        <v>86</v>
      </c>
      <c r="AW1129" s="13" t="s">
        <v>33</v>
      </c>
      <c r="AX1129" s="13" t="s">
        <v>79</v>
      </c>
      <c r="AY1129" s="165" t="s">
        <v>252</v>
      </c>
    </row>
    <row r="1130" spans="1:65" s="14" customFormat="1" ht="22.5">
      <c r="B1130" s="171"/>
      <c r="D1130" s="164" t="s">
        <v>282</v>
      </c>
      <c r="E1130" s="172" t="s">
        <v>1</v>
      </c>
      <c r="F1130" s="173" t="s">
        <v>1252</v>
      </c>
      <c r="H1130" s="174">
        <v>0</v>
      </c>
      <c r="I1130" s="175"/>
      <c r="L1130" s="171"/>
      <c r="M1130" s="176"/>
      <c r="N1130" s="177"/>
      <c r="O1130" s="177"/>
      <c r="P1130" s="177"/>
      <c r="Q1130" s="177"/>
      <c r="R1130" s="177"/>
      <c r="S1130" s="177"/>
      <c r="T1130" s="178"/>
      <c r="AT1130" s="172" t="s">
        <v>282</v>
      </c>
      <c r="AU1130" s="172" t="s">
        <v>88</v>
      </c>
      <c r="AV1130" s="14" t="s">
        <v>88</v>
      </c>
      <c r="AW1130" s="14" t="s">
        <v>33</v>
      </c>
      <c r="AX1130" s="14" t="s">
        <v>79</v>
      </c>
      <c r="AY1130" s="172" t="s">
        <v>252</v>
      </c>
    </row>
    <row r="1131" spans="1:65" s="14" customFormat="1" ht="22.5">
      <c r="B1131" s="171"/>
      <c r="D1131" s="164" t="s">
        <v>282</v>
      </c>
      <c r="E1131" s="172" t="s">
        <v>1</v>
      </c>
      <c r="F1131" s="173" t="s">
        <v>1253</v>
      </c>
      <c r="H1131" s="174">
        <v>0</v>
      </c>
      <c r="I1131" s="175"/>
      <c r="L1131" s="171"/>
      <c r="M1131" s="176"/>
      <c r="N1131" s="177"/>
      <c r="O1131" s="177"/>
      <c r="P1131" s="177"/>
      <c r="Q1131" s="177"/>
      <c r="R1131" s="177"/>
      <c r="S1131" s="177"/>
      <c r="T1131" s="178"/>
      <c r="AT1131" s="172" t="s">
        <v>282</v>
      </c>
      <c r="AU1131" s="172" t="s">
        <v>88</v>
      </c>
      <c r="AV1131" s="14" t="s">
        <v>88</v>
      </c>
      <c r="AW1131" s="14" t="s">
        <v>33</v>
      </c>
      <c r="AX1131" s="14" t="s">
        <v>79</v>
      </c>
      <c r="AY1131" s="172" t="s">
        <v>252</v>
      </c>
    </row>
    <row r="1132" spans="1:65" s="14" customFormat="1" ht="22.5">
      <c r="B1132" s="171"/>
      <c r="D1132" s="164" t="s">
        <v>282</v>
      </c>
      <c r="E1132" s="172" t="s">
        <v>1</v>
      </c>
      <c r="F1132" s="173" t="s">
        <v>1279</v>
      </c>
      <c r="H1132" s="174">
        <v>0</v>
      </c>
      <c r="I1132" s="175"/>
      <c r="L1132" s="171"/>
      <c r="M1132" s="176"/>
      <c r="N1132" s="177"/>
      <c r="O1132" s="177"/>
      <c r="P1132" s="177"/>
      <c r="Q1132" s="177"/>
      <c r="R1132" s="177"/>
      <c r="S1132" s="177"/>
      <c r="T1132" s="178"/>
      <c r="AT1132" s="172" t="s">
        <v>282</v>
      </c>
      <c r="AU1132" s="172" t="s">
        <v>88</v>
      </c>
      <c r="AV1132" s="14" t="s">
        <v>88</v>
      </c>
      <c r="AW1132" s="14" t="s">
        <v>33</v>
      </c>
      <c r="AX1132" s="14" t="s">
        <v>79</v>
      </c>
      <c r="AY1132" s="172" t="s">
        <v>252</v>
      </c>
    </row>
    <row r="1133" spans="1:65" s="15" customFormat="1">
      <c r="B1133" s="179"/>
      <c r="D1133" s="164" t="s">
        <v>282</v>
      </c>
      <c r="E1133" s="180" t="s">
        <v>1</v>
      </c>
      <c r="F1133" s="181" t="s">
        <v>286</v>
      </c>
      <c r="H1133" s="182">
        <v>117.033</v>
      </c>
      <c r="I1133" s="183"/>
      <c r="L1133" s="179"/>
      <c r="M1133" s="184"/>
      <c r="N1133" s="185"/>
      <c r="O1133" s="185"/>
      <c r="P1133" s="185"/>
      <c r="Q1133" s="185"/>
      <c r="R1133" s="185"/>
      <c r="S1133" s="185"/>
      <c r="T1133" s="186"/>
      <c r="AT1133" s="180" t="s">
        <v>282</v>
      </c>
      <c r="AU1133" s="180" t="s">
        <v>88</v>
      </c>
      <c r="AV1133" s="15" t="s">
        <v>258</v>
      </c>
      <c r="AW1133" s="15" t="s">
        <v>33</v>
      </c>
      <c r="AX1133" s="15" t="s">
        <v>86</v>
      </c>
      <c r="AY1133" s="180" t="s">
        <v>252</v>
      </c>
    </row>
    <row r="1134" spans="1:65" s="2" customFormat="1" ht="44.25" customHeight="1">
      <c r="A1134" s="31"/>
      <c r="B1134" s="148"/>
      <c r="C1134" s="149" t="s">
        <v>1280</v>
      </c>
      <c r="D1134" s="149" t="s">
        <v>254</v>
      </c>
      <c r="E1134" s="150" t="s">
        <v>1281</v>
      </c>
      <c r="F1134" s="151" t="s">
        <v>1282</v>
      </c>
      <c r="G1134" s="152" t="s">
        <v>341</v>
      </c>
      <c r="H1134" s="153">
        <v>1113.2239999999999</v>
      </c>
      <c r="I1134" s="154"/>
      <c r="J1134" s="155">
        <f>ROUND(I1134*H1134,2)</f>
        <v>0</v>
      </c>
      <c r="K1134" s="156"/>
      <c r="L1134" s="32"/>
      <c r="M1134" s="157" t="s">
        <v>1</v>
      </c>
      <c r="N1134" s="158" t="s">
        <v>44</v>
      </c>
      <c r="O1134" s="57"/>
      <c r="P1134" s="159">
        <f>O1134*H1134</f>
        <v>0</v>
      </c>
      <c r="Q1134" s="159">
        <v>0</v>
      </c>
      <c r="R1134" s="159">
        <f>Q1134*H1134</f>
        <v>0</v>
      </c>
      <c r="S1134" s="159">
        <v>0</v>
      </c>
      <c r="T1134" s="160">
        <f>S1134*H1134</f>
        <v>0</v>
      </c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R1134" s="161" t="s">
        <v>258</v>
      </c>
      <c r="AT1134" s="161" t="s">
        <v>254</v>
      </c>
      <c r="AU1134" s="161" t="s">
        <v>88</v>
      </c>
      <c r="AY1134" s="17" t="s">
        <v>252</v>
      </c>
      <c r="BE1134" s="162">
        <f>IF(N1134="základní",J1134,0)</f>
        <v>0</v>
      </c>
      <c r="BF1134" s="162">
        <f>IF(N1134="snížená",J1134,0)</f>
        <v>0</v>
      </c>
      <c r="BG1134" s="162">
        <f>IF(N1134="zákl. přenesená",J1134,0)</f>
        <v>0</v>
      </c>
      <c r="BH1134" s="162">
        <f>IF(N1134="sníž. přenesená",J1134,0)</f>
        <v>0</v>
      </c>
      <c r="BI1134" s="162">
        <f>IF(N1134="nulová",J1134,0)</f>
        <v>0</v>
      </c>
      <c r="BJ1134" s="17" t="s">
        <v>86</v>
      </c>
      <c r="BK1134" s="162">
        <f>ROUND(I1134*H1134,2)</f>
        <v>0</v>
      </c>
      <c r="BL1134" s="17" t="s">
        <v>258</v>
      </c>
      <c r="BM1134" s="161" t="s">
        <v>1283</v>
      </c>
    </row>
    <row r="1135" spans="1:65" s="13" customFormat="1" ht="22.5">
      <c r="B1135" s="163"/>
      <c r="D1135" s="164" t="s">
        <v>282</v>
      </c>
      <c r="E1135" s="165" t="s">
        <v>1</v>
      </c>
      <c r="F1135" s="166" t="s">
        <v>785</v>
      </c>
      <c r="H1135" s="165" t="s">
        <v>1</v>
      </c>
      <c r="I1135" s="167"/>
      <c r="L1135" s="163"/>
      <c r="M1135" s="168"/>
      <c r="N1135" s="169"/>
      <c r="O1135" s="169"/>
      <c r="P1135" s="169"/>
      <c r="Q1135" s="169"/>
      <c r="R1135" s="169"/>
      <c r="S1135" s="169"/>
      <c r="T1135" s="170"/>
      <c r="AT1135" s="165" t="s">
        <v>282</v>
      </c>
      <c r="AU1135" s="165" t="s">
        <v>88</v>
      </c>
      <c r="AV1135" s="13" t="s">
        <v>86</v>
      </c>
      <c r="AW1135" s="13" t="s">
        <v>33</v>
      </c>
      <c r="AX1135" s="13" t="s">
        <v>79</v>
      </c>
      <c r="AY1135" s="165" t="s">
        <v>252</v>
      </c>
    </row>
    <row r="1136" spans="1:65" s="13" customFormat="1" ht="22.5">
      <c r="B1136" s="163"/>
      <c r="D1136" s="164" t="s">
        <v>282</v>
      </c>
      <c r="E1136" s="165" t="s">
        <v>1</v>
      </c>
      <c r="F1136" s="166" t="s">
        <v>801</v>
      </c>
      <c r="H1136" s="165" t="s">
        <v>1</v>
      </c>
      <c r="I1136" s="167"/>
      <c r="L1136" s="163"/>
      <c r="M1136" s="168"/>
      <c r="N1136" s="169"/>
      <c r="O1136" s="169"/>
      <c r="P1136" s="169"/>
      <c r="Q1136" s="169"/>
      <c r="R1136" s="169"/>
      <c r="S1136" s="169"/>
      <c r="T1136" s="170"/>
      <c r="AT1136" s="165" t="s">
        <v>282</v>
      </c>
      <c r="AU1136" s="165" t="s">
        <v>88</v>
      </c>
      <c r="AV1136" s="13" t="s">
        <v>86</v>
      </c>
      <c r="AW1136" s="13" t="s">
        <v>33</v>
      </c>
      <c r="AX1136" s="13" t="s">
        <v>79</v>
      </c>
      <c r="AY1136" s="165" t="s">
        <v>252</v>
      </c>
    </row>
    <row r="1137" spans="1:65" s="13" customFormat="1" ht="22.5">
      <c r="B1137" s="163"/>
      <c r="D1137" s="164" t="s">
        <v>282</v>
      </c>
      <c r="E1137" s="165" t="s">
        <v>1</v>
      </c>
      <c r="F1137" s="166" t="s">
        <v>787</v>
      </c>
      <c r="H1137" s="165" t="s">
        <v>1</v>
      </c>
      <c r="I1137" s="167"/>
      <c r="L1137" s="163"/>
      <c r="M1137" s="168"/>
      <c r="N1137" s="169"/>
      <c r="O1137" s="169"/>
      <c r="P1137" s="169"/>
      <c r="Q1137" s="169"/>
      <c r="R1137" s="169"/>
      <c r="S1137" s="169"/>
      <c r="T1137" s="170"/>
      <c r="AT1137" s="165" t="s">
        <v>282</v>
      </c>
      <c r="AU1137" s="165" t="s">
        <v>88</v>
      </c>
      <c r="AV1137" s="13" t="s">
        <v>86</v>
      </c>
      <c r="AW1137" s="13" t="s">
        <v>33</v>
      </c>
      <c r="AX1137" s="13" t="s">
        <v>79</v>
      </c>
      <c r="AY1137" s="165" t="s">
        <v>252</v>
      </c>
    </row>
    <row r="1138" spans="1:65" s="13" customFormat="1">
      <c r="B1138" s="163"/>
      <c r="D1138" s="164" t="s">
        <v>282</v>
      </c>
      <c r="E1138" s="165" t="s">
        <v>1</v>
      </c>
      <c r="F1138" s="166" t="s">
        <v>1202</v>
      </c>
      <c r="H1138" s="165" t="s">
        <v>1</v>
      </c>
      <c r="I1138" s="167"/>
      <c r="L1138" s="163"/>
      <c r="M1138" s="168"/>
      <c r="N1138" s="169"/>
      <c r="O1138" s="169"/>
      <c r="P1138" s="169"/>
      <c r="Q1138" s="169"/>
      <c r="R1138" s="169"/>
      <c r="S1138" s="169"/>
      <c r="T1138" s="170"/>
      <c r="AT1138" s="165" t="s">
        <v>282</v>
      </c>
      <c r="AU1138" s="165" t="s">
        <v>88</v>
      </c>
      <c r="AV1138" s="13" t="s">
        <v>86</v>
      </c>
      <c r="AW1138" s="13" t="s">
        <v>33</v>
      </c>
      <c r="AX1138" s="13" t="s">
        <v>79</v>
      </c>
      <c r="AY1138" s="165" t="s">
        <v>252</v>
      </c>
    </row>
    <row r="1139" spans="1:65" s="14" customFormat="1">
      <c r="B1139" s="171"/>
      <c r="D1139" s="164" t="s">
        <v>282</v>
      </c>
      <c r="E1139" s="172" t="s">
        <v>1</v>
      </c>
      <c r="F1139" s="173" t="s">
        <v>1284</v>
      </c>
      <c r="H1139" s="174">
        <v>1113.2239999999999</v>
      </c>
      <c r="I1139" s="175"/>
      <c r="L1139" s="171"/>
      <c r="M1139" s="176"/>
      <c r="N1139" s="177"/>
      <c r="O1139" s="177"/>
      <c r="P1139" s="177"/>
      <c r="Q1139" s="177"/>
      <c r="R1139" s="177"/>
      <c r="S1139" s="177"/>
      <c r="T1139" s="178"/>
      <c r="AT1139" s="172" t="s">
        <v>282</v>
      </c>
      <c r="AU1139" s="172" t="s">
        <v>88</v>
      </c>
      <c r="AV1139" s="14" t="s">
        <v>88</v>
      </c>
      <c r="AW1139" s="14" t="s">
        <v>33</v>
      </c>
      <c r="AX1139" s="14" t="s">
        <v>79</v>
      </c>
      <c r="AY1139" s="172" t="s">
        <v>252</v>
      </c>
    </row>
    <row r="1140" spans="1:65" s="13" customFormat="1" ht="22.5">
      <c r="B1140" s="163"/>
      <c r="D1140" s="164" t="s">
        <v>282</v>
      </c>
      <c r="E1140" s="165" t="s">
        <v>1</v>
      </c>
      <c r="F1140" s="166" t="s">
        <v>1250</v>
      </c>
      <c r="H1140" s="165" t="s">
        <v>1</v>
      </c>
      <c r="I1140" s="167"/>
      <c r="L1140" s="163"/>
      <c r="M1140" s="168"/>
      <c r="N1140" s="169"/>
      <c r="O1140" s="169"/>
      <c r="P1140" s="169"/>
      <c r="Q1140" s="169"/>
      <c r="R1140" s="169"/>
      <c r="S1140" s="169"/>
      <c r="T1140" s="170"/>
      <c r="AT1140" s="165" t="s">
        <v>282</v>
      </c>
      <c r="AU1140" s="165" t="s">
        <v>88</v>
      </c>
      <c r="AV1140" s="13" t="s">
        <v>86</v>
      </c>
      <c r="AW1140" s="13" t="s">
        <v>33</v>
      </c>
      <c r="AX1140" s="13" t="s">
        <v>79</v>
      </c>
      <c r="AY1140" s="165" t="s">
        <v>252</v>
      </c>
    </row>
    <row r="1141" spans="1:65" s="13" customFormat="1" ht="22.5">
      <c r="B1141" s="163"/>
      <c r="D1141" s="164" t="s">
        <v>282</v>
      </c>
      <c r="E1141" s="165" t="s">
        <v>1</v>
      </c>
      <c r="F1141" s="166" t="s">
        <v>1251</v>
      </c>
      <c r="H1141" s="165" t="s">
        <v>1</v>
      </c>
      <c r="I1141" s="167"/>
      <c r="L1141" s="163"/>
      <c r="M1141" s="168"/>
      <c r="N1141" s="169"/>
      <c r="O1141" s="169"/>
      <c r="P1141" s="169"/>
      <c r="Q1141" s="169"/>
      <c r="R1141" s="169"/>
      <c r="S1141" s="169"/>
      <c r="T1141" s="170"/>
      <c r="AT1141" s="165" t="s">
        <v>282</v>
      </c>
      <c r="AU1141" s="165" t="s">
        <v>88</v>
      </c>
      <c r="AV1141" s="13" t="s">
        <v>86</v>
      </c>
      <c r="AW1141" s="13" t="s">
        <v>33</v>
      </c>
      <c r="AX1141" s="13" t="s">
        <v>79</v>
      </c>
      <c r="AY1141" s="165" t="s">
        <v>252</v>
      </c>
    </row>
    <row r="1142" spans="1:65" s="14" customFormat="1" ht="22.5">
      <c r="B1142" s="171"/>
      <c r="D1142" s="164" t="s">
        <v>282</v>
      </c>
      <c r="E1142" s="172" t="s">
        <v>1</v>
      </c>
      <c r="F1142" s="173" t="s">
        <v>1252</v>
      </c>
      <c r="H1142" s="174">
        <v>0</v>
      </c>
      <c r="I1142" s="175"/>
      <c r="L1142" s="171"/>
      <c r="M1142" s="176"/>
      <c r="N1142" s="177"/>
      <c r="O1142" s="177"/>
      <c r="P1142" s="177"/>
      <c r="Q1142" s="177"/>
      <c r="R1142" s="177"/>
      <c r="S1142" s="177"/>
      <c r="T1142" s="178"/>
      <c r="AT1142" s="172" t="s">
        <v>282</v>
      </c>
      <c r="AU1142" s="172" t="s">
        <v>88</v>
      </c>
      <c r="AV1142" s="14" t="s">
        <v>88</v>
      </c>
      <c r="AW1142" s="14" t="s">
        <v>33</v>
      </c>
      <c r="AX1142" s="14" t="s">
        <v>79</v>
      </c>
      <c r="AY1142" s="172" t="s">
        <v>252</v>
      </c>
    </row>
    <row r="1143" spans="1:65" s="14" customFormat="1" ht="22.5">
      <c r="B1143" s="171"/>
      <c r="D1143" s="164" t="s">
        <v>282</v>
      </c>
      <c r="E1143" s="172" t="s">
        <v>1</v>
      </c>
      <c r="F1143" s="173" t="s">
        <v>1285</v>
      </c>
      <c r="H1143" s="174">
        <v>0</v>
      </c>
      <c r="I1143" s="175"/>
      <c r="L1143" s="171"/>
      <c r="M1143" s="176"/>
      <c r="N1143" s="177"/>
      <c r="O1143" s="177"/>
      <c r="P1143" s="177"/>
      <c r="Q1143" s="177"/>
      <c r="R1143" s="177"/>
      <c r="S1143" s="177"/>
      <c r="T1143" s="178"/>
      <c r="AT1143" s="172" t="s">
        <v>282</v>
      </c>
      <c r="AU1143" s="172" t="s">
        <v>88</v>
      </c>
      <c r="AV1143" s="14" t="s">
        <v>88</v>
      </c>
      <c r="AW1143" s="14" t="s">
        <v>33</v>
      </c>
      <c r="AX1143" s="14" t="s">
        <v>79</v>
      </c>
      <c r="AY1143" s="172" t="s">
        <v>252</v>
      </c>
    </row>
    <row r="1144" spans="1:65" s="14" customFormat="1" ht="22.5">
      <c r="B1144" s="171"/>
      <c r="D1144" s="164" t="s">
        <v>282</v>
      </c>
      <c r="E1144" s="172" t="s">
        <v>1</v>
      </c>
      <c r="F1144" s="173" t="s">
        <v>1286</v>
      </c>
      <c r="H1144" s="174">
        <v>0</v>
      </c>
      <c r="I1144" s="175"/>
      <c r="L1144" s="171"/>
      <c r="M1144" s="176"/>
      <c r="N1144" s="177"/>
      <c r="O1144" s="177"/>
      <c r="P1144" s="177"/>
      <c r="Q1144" s="177"/>
      <c r="R1144" s="177"/>
      <c r="S1144" s="177"/>
      <c r="T1144" s="178"/>
      <c r="AT1144" s="172" t="s">
        <v>282</v>
      </c>
      <c r="AU1144" s="172" t="s">
        <v>88</v>
      </c>
      <c r="AV1144" s="14" t="s">
        <v>88</v>
      </c>
      <c r="AW1144" s="14" t="s">
        <v>33</v>
      </c>
      <c r="AX1144" s="14" t="s">
        <v>79</v>
      </c>
      <c r="AY1144" s="172" t="s">
        <v>252</v>
      </c>
    </row>
    <row r="1145" spans="1:65" s="15" customFormat="1">
      <c r="B1145" s="179"/>
      <c r="D1145" s="164" t="s">
        <v>282</v>
      </c>
      <c r="E1145" s="180" t="s">
        <v>1</v>
      </c>
      <c r="F1145" s="181" t="s">
        <v>286</v>
      </c>
      <c r="H1145" s="182">
        <v>1113.2239999999999</v>
      </c>
      <c r="I1145" s="183"/>
      <c r="L1145" s="179"/>
      <c r="M1145" s="184"/>
      <c r="N1145" s="185"/>
      <c r="O1145" s="185"/>
      <c r="P1145" s="185"/>
      <c r="Q1145" s="185"/>
      <c r="R1145" s="185"/>
      <c r="S1145" s="185"/>
      <c r="T1145" s="186"/>
      <c r="AT1145" s="180" t="s">
        <v>282</v>
      </c>
      <c r="AU1145" s="180" t="s">
        <v>88</v>
      </c>
      <c r="AV1145" s="15" t="s">
        <v>258</v>
      </c>
      <c r="AW1145" s="15" t="s">
        <v>33</v>
      </c>
      <c r="AX1145" s="15" t="s">
        <v>86</v>
      </c>
      <c r="AY1145" s="180" t="s">
        <v>252</v>
      </c>
    </row>
    <row r="1146" spans="1:65" s="2" customFormat="1" ht="37.9" customHeight="1">
      <c r="A1146" s="31"/>
      <c r="B1146" s="148"/>
      <c r="C1146" s="149" t="s">
        <v>705</v>
      </c>
      <c r="D1146" s="149" t="s">
        <v>254</v>
      </c>
      <c r="E1146" s="150" t="s">
        <v>1287</v>
      </c>
      <c r="F1146" s="151" t="s">
        <v>1288</v>
      </c>
      <c r="G1146" s="152" t="s">
        <v>341</v>
      </c>
      <c r="H1146" s="153">
        <v>20</v>
      </c>
      <c r="I1146" s="154"/>
      <c r="J1146" s="155">
        <f>ROUND(I1146*H1146,2)</f>
        <v>0</v>
      </c>
      <c r="K1146" s="156"/>
      <c r="L1146" s="32"/>
      <c r="M1146" s="157" t="s">
        <v>1</v>
      </c>
      <c r="N1146" s="158" t="s">
        <v>44</v>
      </c>
      <c r="O1146" s="57"/>
      <c r="P1146" s="159">
        <f>O1146*H1146</f>
        <v>0</v>
      </c>
      <c r="Q1146" s="159">
        <v>0</v>
      </c>
      <c r="R1146" s="159">
        <f>Q1146*H1146</f>
        <v>0</v>
      </c>
      <c r="S1146" s="159">
        <v>0</v>
      </c>
      <c r="T1146" s="160">
        <f>S1146*H1146</f>
        <v>0</v>
      </c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R1146" s="161" t="s">
        <v>258</v>
      </c>
      <c r="AT1146" s="161" t="s">
        <v>254</v>
      </c>
      <c r="AU1146" s="161" t="s">
        <v>88</v>
      </c>
      <c r="AY1146" s="17" t="s">
        <v>252</v>
      </c>
      <c r="BE1146" s="162">
        <f>IF(N1146="základní",J1146,0)</f>
        <v>0</v>
      </c>
      <c r="BF1146" s="162">
        <f>IF(N1146="snížená",J1146,0)</f>
        <v>0</v>
      </c>
      <c r="BG1146" s="162">
        <f>IF(N1146="zákl. přenesená",J1146,0)</f>
        <v>0</v>
      </c>
      <c r="BH1146" s="162">
        <f>IF(N1146="sníž. přenesená",J1146,0)</f>
        <v>0</v>
      </c>
      <c r="BI1146" s="162">
        <f>IF(N1146="nulová",J1146,0)</f>
        <v>0</v>
      </c>
      <c r="BJ1146" s="17" t="s">
        <v>86</v>
      </c>
      <c r="BK1146" s="162">
        <f>ROUND(I1146*H1146,2)</f>
        <v>0</v>
      </c>
      <c r="BL1146" s="17" t="s">
        <v>258</v>
      </c>
      <c r="BM1146" s="161" t="s">
        <v>1289</v>
      </c>
    </row>
    <row r="1147" spans="1:65" s="13" customFormat="1" ht="22.5">
      <c r="B1147" s="163"/>
      <c r="D1147" s="164" t="s">
        <v>282</v>
      </c>
      <c r="E1147" s="165" t="s">
        <v>1</v>
      </c>
      <c r="F1147" s="166" t="s">
        <v>785</v>
      </c>
      <c r="H1147" s="165" t="s">
        <v>1</v>
      </c>
      <c r="I1147" s="167"/>
      <c r="L1147" s="163"/>
      <c r="M1147" s="168"/>
      <c r="N1147" s="169"/>
      <c r="O1147" s="169"/>
      <c r="P1147" s="169"/>
      <c r="Q1147" s="169"/>
      <c r="R1147" s="169"/>
      <c r="S1147" s="169"/>
      <c r="T1147" s="170"/>
      <c r="AT1147" s="165" t="s">
        <v>282</v>
      </c>
      <c r="AU1147" s="165" t="s">
        <v>88</v>
      </c>
      <c r="AV1147" s="13" t="s">
        <v>86</v>
      </c>
      <c r="AW1147" s="13" t="s">
        <v>33</v>
      </c>
      <c r="AX1147" s="13" t="s">
        <v>79</v>
      </c>
      <c r="AY1147" s="165" t="s">
        <v>252</v>
      </c>
    </row>
    <row r="1148" spans="1:65" s="13" customFormat="1" ht="22.5">
      <c r="B1148" s="163"/>
      <c r="D1148" s="164" t="s">
        <v>282</v>
      </c>
      <c r="E1148" s="165" t="s">
        <v>1</v>
      </c>
      <c r="F1148" s="166" t="s">
        <v>801</v>
      </c>
      <c r="H1148" s="165" t="s">
        <v>1</v>
      </c>
      <c r="I1148" s="167"/>
      <c r="L1148" s="163"/>
      <c r="M1148" s="168"/>
      <c r="N1148" s="169"/>
      <c r="O1148" s="169"/>
      <c r="P1148" s="169"/>
      <c r="Q1148" s="169"/>
      <c r="R1148" s="169"/>
      <c r="S1148" s="169"/>
      <c r="T1148" s="170"/>
      <c r="AT1148" s="165" t="s">
        <v>282</v>
      </c>
      <c r="AU1148" s="165" t="s">
        <v>88</v>
      </c>
      <c r="AV1148" s="13" t="s">
        <v>86</v>
      </c>
      <c r="AW1148" s="13" t="s">
        <v>33</v>
      </c>
      <c r="AX1148" s="13" t="s">
        <v>79</v>
      </c>
      <c r="AY1148" s="165" t="s">
        <v>252</v>
      </c>
    </row>
    <row r="1149" spans="1:65" s="13" customFormat="1" ht="22.5">
      <c r="B1149" s="163"/>
      <c r="D1149" s="164" t="s">
        <v>282</v>
      </c>
      <c r="E1149" s="165" t="s">
        <v>1</v>
      </c>
      <c r="F1149" s="166" t="s">
        <v>787</v>
      </c>
      <c r="H1149" s="165" t="s">
        <v>1</v>
      </c>
      <c r="I1149" s="167"/>
      <c r="L1149" s="163"/>
      <c r="M1149" s="168"/>
      <c r="N1149" s="169"/>
      <c r="O1149" s="169"/>
      <c r="P1149" s="169"/>
      <c r="Q1149" s="169"/>
      <c r="R1149" s="169"/>
      <c r="S1149" s="169"/>
      <c r="T1149" s="170"/>
      <c r="AT1149" s="165" t="s">
        <v>282</v>
      </c>
      <c r="AU1149" s="165" t="s">
        <v>88</v>
      </c>
      <c r="AV1149" s="13" t="s">
        <v>86</v>
      </c>
      <c r="AW1149" s="13" t="s">
        <v>33</v>
      </c>
      <c r="AX1149" s="13" t="s">
        <v>79</v>
      </c>
      <c r="AY1149" s="165" t="s">
        <v>252</v>
      </c>
    </row>
    <row r="1150" spans="1:65" s="13" customFormat="1">
      <c r="B1150" s="163"/>
      <c r="D1150" s="164" t="s">
        <v>282</v>
      </c>
      <c r="E1150" s="165" t="s">
        <v>1</v>
      </c>
      <c r="F1150" s="166" t="s">
        <v>1202</v>
      </c>
      <c r="H1150" s="165" t="s">
        <v>1</v>
      </c>
      <c r="I1150" s="167"/>
      <c r="L1150" s="163"/>
      <c r="M1150" s="168"/>
      <c r="N1150" s="169"/>
      <c r="O1150" s="169"/>
      <c r="P1150" s="169"/>
      <c r="Q1150" s="169"/>
      <c r="R1150" s="169"/>
      <c r="S1150" s="169"/>
      <c r="T1150" s="170"/>
      <c r="AT1150" s="165" t="s">
        <v>282</v>
      </c>
      <c r="AU1150" s="165" t="s">
        <v>88</v>
      </c>
      <c r="AV1150" s="13" t="s">
        <v>86</v>
      </c>
      <c r="AW1150" s="13" t="s">
        <v>33</v>
      </c>
      <c r="AX1150" s="13" t="s">
        <v>79</v>
      </c>
      <c r="AY1150" s="165" t="s">
        <v>252</v>
      </c>
    </row>
    <row r="1151" spans="1:65" s="14" customFormat="1">
      <c r="B1151" s="171"/>
      <c r="D1151" s="164" t="s">
        <v>282</v>
      </c>
      <c r="E1151" s="172" t="s">
        <v>1</v>
      </c>
      <c r="F1151" s="173" t="s">
        <v>1290</v>
      </c>
      <c r="H1151" s="174">
        <v>20</v>
      </c>
      <c r="I1151" s="175"/>
      <c r="L1151" s="171"/>
      <c r="M1151" s="176"/>
      <c r="N1151" s="177"/>
      <c r="O1151" s="177"/>
      <c r="P1151" s="177"/>
      <c r="Q1151" s="177"/>
      <c r="R1151" s="177"/>
      <c r="S1151" s="177"/>
      <c r="T1151" s="178"/>
      <c r="AT1151" s="172" t="s">
        <v>282</v>
      </c>
      <c r="AU1151" s="172" t="s">
        <v>88</v>
      </c>
      <c r="AV1151" s="14" t="s">
        <v>88</v>
      </c>
      <c r="AW1151" s="14" t="s">
        <v>33</v>
      </c>
      <c r="AX1151" s="14" t="s">
        <v>79</v>
      </c>
      <c r="AY1151" s="172" t="s">
        <v>252</v>
      </c>
    </row>
    <row r="1152" spans="1:65" s="13" customFormat="1" ht="22.5">
      <c r="B1152" s="163"/>
      <c r="D1152" s="164" t="s">
        <v>282</v>
      </c>
      <c r="E1152" s="165" t="s">
        <v>1</v>
      </c>
      <c r="F1152" s="166" t="s">
        <v>1250</v>
      </c>
      <c r="H1152" s="165" t="s">
        <v>1</v>
      </c>
      <c r="I1152" s="167"/>
      <c r="L1152" s="163"/>
      <c r="M1152" s="168"/>
      <c r="N1152" s="169"/>
      <c r="O1152" s="169"/>
      <c r="P1152" s="169"/>
      <c r="Q1152" s="169"/>
      <c r="R1152" s="169"/>
      <c r="S1152" s="169"/>
      <c r="T1152" s="170"/>
      <c r="AT1152" s="165" t="s">
        <v>282</v>
      </c>
      <c r="AU1152" s="165" t="s">
        <v>88</v>
      </c>
      <c r="AV1152" s="13" t="s">
        <v>86</v>
      </c>
      <c r="AW1152" s="13" t="s">
        <v>33</v>
      </c>
      <c r="AX1152" s="13" t="s">
        <v>79</v>
      </c>
      <c r="AY1152" s="165" t="s">
        <v>252</v>
      </c>
    </row>
    <row r="1153" spans="1:65" s="13" customFormat="1" ht="22.5">
      <c r="B1153" s="163"/>
      <c r="D1153" s="164" t="s">
        <v>282</v>
      </c>
      <c r="E1153" s="165" t="s">
        <v>1</v>
      </c>
      <c r="F1153" s="166" t="s">
        <v>1251</v>
      </c>
      <c r="H1153" s="165" t="s">
        <v>1</v>
      </c>
      <c r="I1153" s="167"/>
      <c r="L1153" s="163"/>
      <c r="M1153" s="168"/>
      <c r="N1153" s="169"/>
      <c r="O1153" s="169"/>
      <c r="P1153" s="169"/>
      <c r="Q1153" s="169"/>
      <c r="R1153" s="169"/>
      <c r="S1153" s="169"/>
      <c r="T1153" s="170"/>
      <c r="AT1153" s="165" t="s">
        <v>282</v>
      </c>
      <c r="AU1153" s="165" t="s">
        <v>88</v>
      </c>
      <c r="AV1153" s="13" t="s">
        <v>86</v>
      </c>
      <c r="AW1153" s="13" t="s">
        <v>33</v>
      </c>
      <c r="AX1153" s="13" t="s">
        <v>79</v>
      </c>
      <c r="AY1153" s="165" t="s">
        <v>252</v>
      </c>
    </row>
    <row r="1154" spans="1:65" s="14" customFormat="1" ht="22.5">
      <c r="B1154" s="171"/>
      <c r="D1154" s="164" t="s">
        <v>282</v>
      </c>
      <c r="E1154" s="172" t="s">
        <v>1</v>
      </c>
      <c r="F1154" s="173" t="s">
        <v>1252</v>
      </c>
      <c r="H1154" s="174">
        <v>0</v>
      </c>
      <c r="I1154" s="175"/>
      <c r="L1154" s="171"/>
      <c r="M1154" s="176"/>
      <c r="N1154" s="177"/>
      <c r="O1154" s="177"/>
      <c r="P1154" s="177"/>
      <c r="Q1154" s="177"/>
      <c r="R1154" s="177"/>
      <c r="S1154" s="177"/>
      <c r="T1154" s="178"/>
      <c r="AT1154" s="172" t="s">
        <v>282</v>
      </c>
      <c r="AU1154" s="172" t="s">
        <v>88</v>
      </c>
      <c r="AV1154" s="14" t="s">
        <v>88</v>
      </c>
      <c r="AW1154" s="14" t="s">
        <v>33</v>
      </c>
      <c r="AX1154" s="14" t="s">
        <v>79</v>
      </c>
      <c r="AY1154" s="172" t="s">
        <v>252</v>
      </c>
    </row>
    <row r="1155" spans="1:65" s="14" customFormat="1" ht="22.5">
      <c r="B1155" s="171"/>
      <c r="D1155" s="164" t="s">
        <v>282</v>
      </c>
      <c r="E1155" s="172" t="s">
        <v>1</v>
      </c>
      <c r="F1155" s="173" t="s">
        <v>1285</v>
      </c>
      <c r="H1155" s="174">
        <v>0</v>
      </c>
      <c r="I1155" s="175"/>
      <c r="L1155" s="171"/>
      <c r="M1155" s="176"/>
      <c r="N1155" s="177"/>
      <c r="O1155" s="177"/>
      <c r="P1155" s="177"/>
      <c r="Q1155" s="177"/>
      <c r="R1155" s="177"/>
      <c r="S1155" s="177"/>
      <c r="T1155" s="178"/>
      <c r="AT1155" s="172" t="s">
        <v>282</v>
      </c>
      <c r="AU1155" s="172" t="s">
        <v>88</v>
      </c>
      <c r="AV1155" s="14" t="s">
        <v>88</v>
      </c>
      <c r="AW1155" s="14" t="s">
        <v>33</v>
      </c>
      <c r="AX1155" s="14" t="s">
        <v>79</v>
      </c>
      <c r="AY1155" s="172" t="s">
        <v>252</v>
      </c>
    </row>
    <row r="1156" spans="1:65" s="14" customFormat="1" ht="22.5">
      <c r="B1156" s="171"/>
      <c r="D1156" s="164" t="s">
        <v>282</v>
      </c>
      <c r="E1156" s="172" t="s">
        <v>1</v>
      </c>
      <c r="F1156" s="173" t="s">
        <v>1291</v>
      </c>
      <c r="H1156" s="174">
        <v>0</v>
      </c>
      <c r="I1156" s="175"/>
      <c r="L1156" s="171"/>
      <c r="M1156" s="176"/>
      <c r="N1156" s="177"/>
      <c r="O1156" s="177"/>
      <c r="P1156" s="177"/>
      <c r="Q1156" s="177"/>
      <c r="R1156" s="177"/>
      <c r="S1156" s="177"/>
      <c r="T1156" s="178"/>
      <c r="AT1156" s="172" t="s">
        <v>282</v>
      </c>
      <c r="AU1156" s="172" t="s">
        <v>88</v>
      </c>
      <c r="AV1156" s="14" t="s">
        <v>88</v>
      </c>
      <c r="AW1156" s="14" t="s">
        <v>33</v>
      </c>
      <c r="AX1156" s="14" t="s">
        <v>79</v>
      </c>
      <c r="AY1156" s="172" t="s">
        <v>252</v>
      </c>
    </row>
    <row r="1157" spans="1:65" s="15" customFormat="1">
      <c r="B1157" s="179"/>
      <c r="D1157" s="164" t="s">
        <v>282</v>
      </c>
      <c r="E1157" s="180" t="s">
        <v>1</v>
      </c>
      <c r="F1157" s="181" t="s">
        <v>286</v>
      </c>
      <c r="H1157" s="182">
        <v>20</v>
      </c>
      <c r="I1157" s="183"/>
      <c r="L1157" s="179"/>
      <c r="M1157" s="184"/>
      <c r="N1157" s="185"/>
      <c r="O1157" s="185"/>
      <c r="P1157" s="185"/>
      <c r="Q1157" s="185"/>
      <c r="R1157" s="185"/>
      <c r="S1157" s="185"/>
      <c r="T1157" s="186"/>
      <c r="AT1157" s="180" t="s">
        <v>282</v>
      </c>
      <c r="AU1157" s="180" t="s">
        <v>88</v>
      </c>
      <c r="AV1157" s="15" t="s">
        <v>258</v>
      </c>
      <c r="AW1157" s="15" t="s">
        <v>33</v>
      </c>
      <c r="AX1157" s="15" t="s">
        <v>86</v>
      </c>
      <c r="AY1157" s="180" t="s">
        <v>252</v>
      </c>
    </row>
    <row r="1158" spans="1:65" s="12" customFormat="1" ht="22.9" customHeight="1">
      <c r="B1158" s="135"/>
      <c r="D1158" s="136" t="s">
        <v>78</v>
      </c>
      <c r="E1158" s="146" t="s">
        <v>844</v>
      </c>
      <c r="F1158" s="146" t="s">
        <v>1292</v>
      </c>
      <c r="I1158" s="138"/>
      <c r="J1158" s="147">
        <f>BK1158</f>
        <v>0</v>
      </c>
      <c r="L1158" s="135"/>
      <c r="M1158" s="140"/>
      <c r="N1158" s="141"/>
      <c r="O1158" s="141"/>
      <c r="P1158" s="142">
        <f>SUM(P1159:P1164)</f>
        <v>0</v>
      </c>
      <c r="Q1158" s="141"/>
      <c r="R1158" s="142">
        <f>SUM(R1159:R1164)</f>
        <v>0</v>
      </c>
      <c r="S1158" s="141"/>
      <c r="T1158" s="143">
        <f>SUM(T1159:T1164)</f>
        <v>0</v>
      </c>
      <c r="AR1158" s="136" t="s">
        <v>86</v>
      </c>
      <c r="AT1158" s="144" t="s">
        <v>78</v>
      </c>
      <c r="AU1158" s="144" t="s">
        <v>86</v>
      </c>
      <c r="AY1158" s="136" t="s">
        <v>252</v>
      </c>
      <c r="BK1158" s="145">
        <f>SUM(BK1159:BK1164)</f>
        <v>0</v>
      </c>
    </row>
    <row r="1159" spans="1:65" s="2" customFormat="1" ht="24.2" customHeight="1">
      <c r="A1159" s="31"/>
      <c r="B1159" s="148"/>
      <c r="C1159" s="149" t="s">
        <v>1293</v>
      </c>
      <c r="D1159" s="149" t="s">
        <v>254</v>
      </c>
      <c r="E1159" s="150" t="s">
        <v>1294</v>
      </c>
      <c r="F1159" s="151" t="s">
        <v>1295</v>
      </c>
      <c r="G1159" s="152" t="s">
        <v>341</v>
      </c>
      <c r="H1159" s="153">
        <v>889.69200000000001</v>
      </c>
      <c r="I1159" s="154"/>
      <c r="J1159" s="155">
        <f>ROUND(I1159*H1159,2)</f>
        <v>0</v>
      </c>
      <c r="K1159" s="156"/>
      <c r="L1159" s="32"/>
      <c r="M1159" s="157" t="s">
        <v>1</v>
      </c>
      <c r="N1159" s="158" t="s">
        <v>44</v>
      </c>
      <c r="O1159" s="57"/>
      <c r="P1159" s="159">
        <f>O1159*H1159</f>
        <v>0</v>
      </c>
      <c r="Q1159" s="159">
        <v>0</v>
      </c>
      <c r="R1159" s="159">
        <f>Q1159*H1159</f>
        <v>0</v>
      </c>
      <c r="S1159" s="159">
        <v>0</v>
      </c>
      <c r="T1159" s="160">
        <f>S1159*H1159</f>
        <v>0</v>
      </c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R1159" s="161" t="s">
        <v>258</v>
      </c>
      <c r="AT1159" s="161" t="s">
        <v>254</v>
      </c>
      <c r="AU1159" s="161" t="s">
        <v>88</v>
      </c>
      <c r="AY1159" s="17" t="s">
        <v>252</v>
      </c>
      <c r="BE1159" s="162">
        <f>IF(N1159="základní",J1159,0)</f>
        <v>0</v>
      </c>
      <c r="BF1159" s="162">
        <f>IF(N1159="snížená",J1159,0)</f>
        <v>0</v>
      </c>
      <c r="BG1159" s="162">
        <f>IF(N1159="zákl. přenesená",J1159,0)</f>
        <v>0</v>
      </c>
      <c r="BH1159" s="162">
        <f>IF(N1159="sníž. přenesená",J1159,0)</f>
        <v>0</v>
      </c>
      <c r="BI1159" s="162">
        <f>IF(N1159="nulová",J1159,0)</f>
        <v>0</v>
      </c>
      <c r="BJ1159" s="17" t="s">
        <v>86</v>
      </c>
      <c r="BK1159" s="162">
        <f>ROUND(I1159*H1159,2)</f>
        <v>0</v>
      </c>
      <c r="BL1159" s="17" t="s">
        <v>258</v>
      </c>
      <c r="BM1159" s="161" t="s">
        <v>1296</v>
      </c>
    </row>
    <row r="1160" spans="1:65" s="2" customFormat="1" ht="16.5" customHeight="1">
      <c r="A1160" s="31"/>
      <c r="B1160" s="148"/>
      <c r="C1160" s="149" t="s">
        <v>711</v>
      </c>
      <c r="D1160" s="149" t="s">
        <v>254</v>
      </c>
      <c r="E1160" s="150" t="s">
        <v>1297</v>
      </c>
      <c r="F1160" s="151" t="s">
        <v>1298</v>
      </c>
      <c r="G1160" s="152" t="s">
        <v>257</v>
      </c>
      <c r="H1160" s="153">
        <v>493</v>
      </c>
      <c r="I1160" s="154"/>
      <c r="J1160" s="155">
        <f>ROUND(I1160*H1160,2)</f>
        <v>0</v>
      </c>
      <c r="K1160" s="156"/>
      <c r="L1160" s="32"/>
      <c r="M1160" s="157" t="s">
        <v>1</v>
      </c>
      <c r="N1160" s="158" t="s">
        <v>44</v>
      </c>
      <c r="O1160" s="57"/>
      <c r="P1160" s="159">
        <f>O1160*H1160</f>
        <v>0</v>
      </c>
      <c r="Q1160" s="159">
        <v>0</v>
      </c>
      <c r="R1160" s="159">
        <f>Q1160*H1160</f>
        <v>0</v>
      </c>
      <c r="S1160" s="159">
        <v>0</v>
      </c>
      <c r="T1160" s="160">
        <f>S1160*H1160</f>
        <v>0</v>
      </c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R1160" s="161" t="s">
        <v>258</v>
      </c>
      <c r="AT1160" s="161" t="s">
        <v>254</v>
      </c>
      <c r="AU1160" s="161" t="s">
        <v>88</v>
      </c>
      <c r="AY1160" s="17" t="s">
        <v>252</v>
      </c>
      <c r="BE1160" s="162">
        <f>IF(N1160="základní",J1160,0)</f>
        <v>0</v>
      </c>
      <c r="BF1160" s="162">
        <f>IF(N1160="snížená",J1160,0)</f>
        <v>0</v>
      </c>
      <c r="BG1160" s="162">
        <f>IF(N1160="zákl. přenesená",J1160,0)</f>
        <v>0</v>
      </c>
      <c r="BH1160" s="162">
        <f>IF(N1160="sníž. přenesená",J1160,0)</f>
        <v>0</v>
      </c>
      <c r="BI1160" s="162">
        <f>IF(N1160="nulová",J1160,0)</f>
        <v>0</v>
      </c>
      <c r="BJ1160" s="17" t="s">
        <v>86</v>
      </c>
      <c r="BK1160" s="162">
        <f>ROUND(I1160*H1160,2)</f>
        <v>0</v>
      </c>
      <c r="BL1160" s="17" t="s">
        <v>258</v>
      </c>
      <c r="BM1160" s="161" t="s">
        <v>1299</v>
      </c>
    </row>
    <row r="1161" spans="1:65" s="13" customFormat="1" ht="22.5">
      <c r="B1161" s="163"/>
      <c r="D1161" s="164" t="s">
        <v>282</v>
      </c>
      <c r="E1161" s="165" t="s">
        <v>1</v>
      </c>
      <c r="F1161" s="166" t="s">
        <v>1300</v>
      </c>
      <c r="H1161" s="165" t="s">
        <v>1</v>
      </c>
      <c r="I1161" s="167"/>
      <c r="L1161" s="163"/>
      <c r="M1161" s="168"/>
      <c r="N1161" s="169"/>
      <c r="O1161" s="169"/>
      <c r="P1161" s="169"/>
      <c r="Q1161" s="169"/>
      <c r="R1161" s="169"/>
      <c r="S1161" s="169"/>
      <c r="T1161" s="170"/>
      <c r="AT1161" s="165" t="s">
        <v>282</v>
      </c>
      <c r="AU1161" s="165" t="s">
        <v>88</v>
      </c>
      <c r="AV1161" s="13" t="s">
        <v>86</v>
      </c>
      <c r="AW1161" s="13" t="s">
        <v>33</v>
      </c>
      <c r="AX1161" s="13" t="s">
        <v>79</v>
      </c>
      <c r="AY1161" s="165" t="s">
        <v>252</v>
      </c>
    </row>
    <row r="1162" spans="1:65" s="13" customFormat="1">
      <c r="B1162" s="163"/>
      <c r="D1162" s="164" t="s">
        <v>282</v>
      </c>
      <c r="E1162" s="165" t="s">
        <v>1</v>
      </c>
      <c r="F1162" s="166" t="s">
        <v>1301</v>
      </c>
      <c r="H1162" s="165" t="s">
        <v>1</v>
      </c>
      <c r="I1162" s="167"/>
      <c r="L1162" s="163"/>
      <c r="M1162" s="168"/>
      <c r="N1162" s="169"/>
      <c r="O1162" s="169"/>
      <c r="P1162" s="169"/>
      <c r="Q1162" s="169"/>
      <c r="R1162" s="169"/>
      <c r="S1162" s="169"/>
      <c r="T1162" s="170"/>
      <c r="AT1162" s="165" t="s">
        <v>282</v>
      </c>
      <c r="AU1162" s="165" t="s">
        <v>88</v>
      </c>
      <c r="AV1162" s="13" t="s">
        <v>86</v>
      </c>
      <c r="AW1162" s="13" t="s">
        <v>33</v>
      </c>
      <c r="AX1162" s="13" t="s">
        <v>79</v>
      </c>
      <c r="AY1162" s="165" t="s">
        <v>252</v>
      </c>
    </row>
    <row r="1163" spans="1:65" s="14" customFormat="1">
      <c r="B1163" s="171"/>
      <c r="D1163" s="164" t="s">
        <v>282</v>
      </c>
      <c r="E1163" s="172" t="s">
        <v>1</v>
      </c>
      <c r="F1163" s="173" t="s">
        <v>1302</v>
      </c>
      <c r="H1163" s="174">
        <v>493</v>
      </c>
      <c r="I1163" s="175"/>
      <c r="L1163" s="171"/>
      <c r="M1163" s="176"/>
      <c r="N1163" s="177"/>
      <c r="O1163" s="177"/>
      <c r="P1163" s="177"/>
      <c r="Q1163" s="177"/>
      <c r="R1163" s="177"/>
      <c r="S1163" s="177"/>
      <c r="T1163" s="178"/>
      <c r="AT1163" s="172" t="s">
        <v>282</v>
      </c>
      <c r="AU1163" s="172" t="s">
        <v>88</v>
      </c>
      <c r="AV1163" s="14" t="s">
        <v>88</v>
      </c>
      <c r="AW1163" s="14" t="s">
        <v>33</v>
      </c>
      <c r="AX1163" s="14" t="s">
        <v>79</v>
      </c>
      <c r="AY1163" s="172" t="s">
        <v>252</v>
      </c>
    </row>
    <row r="1164" spans="1:65" s="15" customFormat="1">
      <c r="B1164" s="179"/>
      <c r="D1164" s="164" t="s">
        <v>282</v>
      </c>
      <c r="E1164" s="180" t="s">
        <v>1</v>
      </c>
      <c r="F1164" s="181" t="s">
        <v>286</v>
      </c>
      <c r="H1164" s="182">
        <v>493</v>
      </c>
      <c r="I1164" s="183"/>
      <c r="L1164" s="179"/>
      <c r="M1164" s="184"/>
      <c r="N1164" s="185"/>
      <c r="O1164" s="185"/>
      <c r="P1164" s="185"/>
      <c r="Q1164" s="185"/>
      <c r="R1164" s="185"/>
      <c r="S1164" s="185"/>
      <c r="T1164" s="186"/>
      <c r="AT1164" s="180" t="s">
        <v>282</v>
      </c>
      <c r="AU1164" s="180" t="s">
        <v>88</v>
      </c>
      <c r="AV1164" s="15" t="s">
        <v>258</v>
      </c>
      <c r="AW1164" s="15" t="s">
        <v>33</v>
      </c>
      <c r="AX1164" s="15" t="s">
        <v>86</v>
      </c>
      <c r="AY1164" s="180" t="s">
        <v>252</v>
      </c>
    </row>
    <row r="1165" spans="1:65" s="12" customFormat="1" ht="25.9" customHeight="1">
      <c r="B1165" s="135"/>
      <c r="D1165" s="136" t="s">
        <v>78</v>
      </c>
      <c r="E1165" s="137" t="s">
        <v>1303</v>
      </c>
      <c r="F1165" s="137" t="s">
        <v>1304</v>
      </c>
      <c r="I1165" s="138"/>
      <c r="J1165" s="139">
        <f>BK1165</f>
        <v>0</v>
      </c>
      <c r="L1165" s="135"/>
      <c r="M1165" s="140"/>
      <c r="N1165" s="141"/>
      <c r="O1165" s="141"/>
      <c r="P1165" s="142">
        <f>P1166+P1175+P1184+P1195+P1207+P1225+P1238+P1320+P1333+P1362+P1374+P1387+P1450+P1463+P1534+P1546+P1578+P1605+P1619+P1633+P1671</f>
        <v>0</v>
      </c>
      <c r="Q1165" s="141"/>
      <c r="R1165" s="142">
        <f>R1166+R1175+R1184+R1195+R1207+R1225+R1238+R1320+R1333+R1362+R1374+R1387+R1450+R1463+R1534+R1546+R1578+R1605+R1619+R1633+R1671</f>
        <v>0</v>
      </c>
      <c r="S1165" s="141"/>
      <c r="T1165" s="143">
        <f>T1166+T1175+T1184+T1195+T1207+T1225+T1238+T1320+T1333+T1362+T1374+T1387+T1450+T1463+T1534+T1546+T1578+T1605+T1619+T1633+T1671</f>
        <v>0</v>
      </c>
      <c r="AR1165" s="136" t="s">
        <v>88</v>
      </c>
      <c r="AT1165" s="144" t="s">
        <v>78</v>
      </c>
      <c r="AU1165" s="144" t="s">
        <v>79</v>
      </c>
      <c r="AY1165" s="136" t="s">
        <v>252</v>
      </c>
      <c r="BK1165" s="145">
        <f>BK1166+BK1175+BK1184+BK1195+BK1207+BK1225+BK1238+BK1320+BK1333+BK1362+BK1374+BK1387+BK1450+BK1463+BK1534+BK1546+BK1578+BK1605+BK1619+BK1633+BK1671</f>
        <v>0</v>
      </c>
    </row>
    <row r="1166" spans="1:65" s="12" customFormat="1" ht="22.9" customHeight="1">
      <c r="B1166" s="135"/>
      <c r="D1166" s="136" t="s">
        <v>78</v>
      </c>
      <c r="E1166" s="146" t="s">
        <v>1305</v>
      </c>
      <c r="F1166" s="146" t="s">
        <v>1306</v>
      </c>
      <c r="I1166" s="138"/>
      <c r="J1166" s="147">
        <f>BK1166</f>
        <v>0</v>
      </c>
      <c r="L1166" s="135"/>
      <c r="M1166" s="140"/>
      <c r="N1166" s="141"/>
      <c r="O1166" s="141"/>
      <c r="P1166" s="142">
        <f>SUM(P1167:P1174)</f>
        <v>0</v>
      </c>
      <c r="Q1166" s="141"/>
      <c r="R1166" s="142">
        <f>SUM(R1167:R1174)</f>
        <v>0</v>
      </c>
      <c r="S1166" s="141"/>
      <c r="T1166" s="143">
        <f>SUM(T1167:T1174)</f>
        <v>0</v>
      </c>
      <c r="AR1166" s="136" t="s">
        <v>88</v>
      </c>
      <c r="AT1166" s="144" t="s">
        <v>78</v>
      </c>
      <c r="AU1166" s="144" t="s">
        <v>86</v>
      </c>
      <c r="AY1166" s="136" t="s">
        <v>252</v>
      </c>
      <c r="BK1166" s="145">
        <f>SUM(BK1167:BK1174)</f>
        <v>0</v>
      </c>
    </row>
    <row r="1167" spans="1:65" s="2" customFormat="1" ht="16.5" customHeight="1">
      <c r="A1167" s="31"/>
      <c r="B1167" s="148"/>
      <c r="C1167" s="149" t="s">
        <v>1307</v>
      </c>
      <c r="D1167" s="149" t="s">
        <v>254</v>
      </c>
      <c r="E1167" s="150" t="s">
        <v>1308</v>
      </c>
      <c r="F1167" s="151" t="s">
        <v>1309</v>
      </c>
      <c r="G1167" s="152" t="s">
        <v>465</v>
      </c>
      <c r="H1167" s="153">
        <v>98.81</v>
      </c>
      <c r="I1167" s="154"/>
      <c r="J1167" s="155">
        <f>ROUND(I1167*H1167,2)</f>
        <v>0</v>
      </c>
      <c r="K1167" s="156"/>
      <c r="L1167" s="32"/>
      <c r="M1167" s="157" t="s">
        <v>1</v>
      </c>
      <c r="N1167" s="158" t="s">
        <v>44</v>
      </c>
      <c r="O1167" s="57"/>
      <c r="P1167" s="159">
        <f>O1167*H1167</f>
        <v>0</v>
      </c>
      <c r="Q1167" s="159">
        <v>0</v>
      </c>
      <c r="R1167" s="159">
        <f>Q1167*H1167</f>
        <v>0</v>
      </c>
      <c r="S1167" s="159">
        <v>0</v>
      </c>
      <c r="T1167" s="160">
        <f>S1167*H1167</f>
        <v>0</v>
      </c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R1167" s="161" t="s">
        <v>289</v>
      </c>
      <c r="AT1167" s="161" t="s">
        <v>254</v>
      </c>
      <c r="AU1167" s="161" t="s">
        <v>88</v>
      </c>
      <c r="AY1167" s="17" t="s">
        <v>252</v>
      </c>
      <c r="BE1167" s="162">
        <f>IF(N1167="základní",J1167,0)</f>
        <v>0</v>
      </c>
      <c r="BF1167" s="162">
        <f>IF(N1167="snížená",J1167,0)</f>
        <v>0</v>
      </c>
      <c r="BG1167" s="162">
        <f>IF(N1167="zákl. přenesená",J1167,0)</f>
        <v>0</v>
      </c>
      <c r="BH1167" s="162">
        <f>IF(N1167="sníž. přenesená",J1167,0)</f>
        <v>0</v>
      </c>
      <c r="BI1167" s="162">
        <f>IF(N1167="nulová",J1167,0)</f>
        <v>0</v>
      </c>
      <c r="BJ1167" s="17" t="s">
        <v>86</v>
      </c>
      <c r="BK1167" s="162">
        <f>ROUND(I1167*H1167,2)</f>
        <v>0</v>
      </c>
      <c r="BL1167" s="17" t="s">
        <v>289</v>
      </c>
      <c r="BM1167" s="161" t="s">
        <v>1310</v>
      </c>
    </row>
    <row r="1168" spans="1:65" s="14" customFormat="1" ht="22.5">
      <c r="B1168" s="171"/>
      <c r="D1168" s="164" t="s">
        <v>282</v>
      </c>
      <c r="E1168" s="172" t="s">
        <v>1</v>
      </c>
      <c r="F1168" s="173" t="s">
        <v>1311</v>
      </c>
      <c r="H1168" s="174">
        <v>49.89</v>
      </c>
      <c r="I1168" s="175"/>
      <c r="L1168" s="171"/>
      <c r="M1168" s="176"/>
      <c r="N1168" s="177"/>
      <c r="O1168" s="177"/>
      <c r="P1168" s="177"/>
      <c r="Q1168" s="177"/>
      <c r="R1168" s="177"/>
      <c r="S1168" s="177"/>
      <c r="T1168" s="178"/>
      <c r="AT1168" s="172" t="s">
        <v>282</v>
      </c>
      <c r="AU1168" s="172" t="s">
        <v>88</v>
      </c>
      <c r="AV1168" s="14" t="s">
        <v>88</v>
      </c>
      <c r="AW1168" s="14" t="s">
        <v>33</v>
      </c>
      <c r="AX1168" s="14" t="s">
        <v>79</v>
      </c>
      <c r="AY1168" s="172" t="s">
        <v>252</v>
      </c>
    </row>
    <row r="1169" spans="1:65" s="14" customFormat="1" ht="22.5">
      <c r="B1169" s="171"/>
      <c r="D1169" s="164" t="s">
        <v>282</v>
      </c>
      <c r="E1169" s="172" t="s">
        <v>1</v>
      </c>
      <c r="F1169" s="173" t="s">
        <v>1312</v>
      </c>
      <c r="H1169" s="174">
        <v>48.92</v>
      </c>
      <c r="I1169" s="175"/>
      <c r="L1169" s="171"/>
      <c r="M1169" s="176"/>
      <c r="N1169" s="177"/>
      <c r="O1169" s="177"/>
      <c r="P1169" s="177"/>
      <c r="Q1169" s="177"/>
      <c r="R1169" s="177"/>
      <c r="S1169" s="177"/>
      <c r="T1169" s="178"/>
      <c r="AT1169" s="172" t="s">
        <v>282</v>
      </c>
      <c r="AU1169" s="172" t="s">
        <v>88</v>
      </c>
      <c r="AV1169" s="14" t="s">
        <v>88</v>
      </c>
      <c r="AW1169" s="14" t="s">
        <v>33</v>
      </c>
      <c r="AX1169" s="14" t="s">
        <v>79</v>
      </c>
      <c r="AY1169" s="172" t="s">
        <v>252</v>
      </c>
    </row>
    <row r="1170" spans="1:65" s="15" customFormat="1">
      <c r="B1170" s="179"/>
      <c r="D1170" s="164" t="s">
        <v>282</v>
      </c>
      <c r="E1170" s="180" t="s">
        <v>1</v>
      </c>
      <c r="F1170" s="181" t="s">
        <v>286</v>
      </c>
      <c r="H1170" s="182">
        <v>98.81</v>
      </c>
      <c r="I1170" s="183"/>
      <c r="L1170" s="179"/>
      <c r="M1170" s="184"/>
      <c r="N1170" s="185"/>
      <c r="O1170" s="185"/>
      <c r="P1170" s="185"/>
      <c r="Q1170" s="185"/>
      <c r="R1170" s="185"/>
      <c r="S1170" s="185"/>
      <c r="T1170" s="186"/>
      <c r="AT1170" s="180" t="s">
        <v>282</v>
      </c>
      <c r="AU1170" s="180" t="s">
        <v>88</v>
      </c>
      <c r="AV1170" s="15" t="s">
        <v>258</v>
      </c>
      <c r="AW1170" s="15" t="s">
        <v>33</v>
      </c>
      <c r="AX1170" s="15" t="s">
        <v>86</v>
      </c>
      <c r="AY1170" s="180" t="s">
        <v>252</v>
      </c>
    </row>
    <row r="1171" spans="1:65" s="2" customFormat="1" ht="16.5" customHeight="1">
      <c r="A1171" s="31"/>
      <c r="B1171" s="148"/>
      <c r="C1171" s="149" t="s">
        <v>714</v>
      </c>
      <c r="D1171" s="149" t="s">
        <v>254</v>
      </c>
      <c r="E1171" s="150" t="s">
        <v>1313</v>
      </c>
      <c r="F1171" s="151" t="s">
        <v>1314</v>
      </c>
      <c r="G1171" s="152" t="s">
        <v>257</v>
      </c>
      <c r="H1171" s="153">
        <v>1</v>
      </c>
      <c r="I1171" s="154"/>
      <c r="J1171" s="155">
        <f>ROUND(I1171*H1171,2)</f>
        <v>0</v>
      </c>
      <c r="K1171" s="156"/>
      <c r="L1171" s="32"/>
      <c r="M1171" s="157" t="s">
        <v>1</v>
      </c>
      <c r="N1171" s="158" t="s">
        <v>44</v>
      </c>
      <c r="O1171" s="57"/>
      <c r="P1171" s="159">
        <f>O1171*H1171</f>
        <v>0</v>
      </c>
      <c r="Q1171" s="159">
        <v>0</v>
      </c>
      <c r="R1171" s="159">
        <f>Q1171*H1171</f>
        <v>0</v>
      </c>
      <c r="S1171" s="159">
        <v>0</v>
      </c>
      <c r="T1171" s="160">
        <f>S1171*H1171</f>
        <v>0</v>
      </c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R1171" s="161" t="s">
        <v>289</v>
      </c>
      <c r="AT1171" s="161" t="s">
        <v>254</v>
      </c>
      <c r="AU1171" s="161" t="s">
        <v>88</v>
      </c>
      <c r="AY1171" s="17" t="s">
        <v>252</v>
      </c>
      <c r="BE1171" s="162">
        <f>IF(N1171="základní",J1171,0)</f>
        <v>0</v>
      </c>
      <c r="BF1171" s="162">
        <f>IF(N1171="snížená",J1171,0)</f>
        <v>0</v>
      </c>
      <c r="BG1171" s="162">
        <f>IF(N1171="zákl. přenesená",J1171,0)</f>
        <v>0</v>
      </c>
      <c r="BH1171" s="162">
        <f>IF(N1171="sníž. přenesená",J1171,0)</f>
        <v>0</v>
      </c>
      <c r="BI1171" s="162">
        <f>IF(N1171="nulová",J1171,0)</f>
        <v>0</v>
      </c>
      <c r="BJ1171" s="17" t="s">
        <v>86</v>
      </c>
      <c r="BK1171" s="162">
        <f>ROUND(I1171*H1171,2)</f>
        <v>0</v>
      </c>
      <c r="BL1171" s="17" t="s">
        <v>289</v>
      </c>
      <c r="BM1171" s="161" t="s">
        <v>1315</v>
      </c>
    </row>
    <row r="1172" spans="1:65" s="14" customFormat="1" ht="22.5">
      <c r="B1172" s="171"/>
      <c r="D1172" s="164" t="s">
        <v>282</v>
      </c>
      <c r="E1172" s="172" t="s">
        <v>1</v>
      </c>
      <c r="F1172" s="173" t="s">
        <v>1316</v>
      </c>
      <c r="H1172" s="174">
        <v>1</v>
      </c>
      <c r="I1172" s="175"/>
      <c r="L1172" s="171"/>
      <c r="M1172" s="176"/>
      <c r="N1172" s="177"/>
      <c r="O1172" s="177"/>
      <c r="P1172" s="177"/>
      <c r="Q1172" s="177"/>
      <c r="R1172" s="177"/>
      <c r="S1172" s="177"/>
      <c r="T1172" s="178"/>
      <c r="AT1172" s="172" t="s">
        <v>282</v>
      </c>
      <c r="AU1172" s="172" t="s">
        <v>88</v>
      </c>
      <c r="AV1172" s="14" t="s">
        <v>88</v>
      </c>
      <c r="AW1172" s="14" t="s">
        <v>33</v>
      </c>
      <c r="AX1172" s="14" t="s">
        <v>79</v>
      </c>
      <c r="AY1172" s="172" t="s">
        <v>252</v>
      </c>
    </row>
    <row r="1173" spans="1:65" s="13" customFormat="1" ht="22.5">
      <c r="B1173" s="163"/>
      <c r="D1173" s="164" t="s">
        <v>282</v>
      </c>
      <c r="E1173" s="165" t="s">
        <v>1</v>
      </c>
      <c r="F1173" s="166" t="s">
        <v>1317</v>
      </c>
      <c r="H1173" s="165" t="s">
        <v>1</v>
      </c>
      <c r="I1173" s="167"/>
      <c r="L1173" s="163"/>
      <c r="M1173" s="168"/>
      <c r="N1173" s="169"/>
      <c r="O1173" s="169"/>
      <c r="P1173" s="169"/>
      <c r="Q1173" s="169"/>
      <c r="R1173" s="169"/>
      <c r="S1173" s="169"/>
      <c r="T1173" s="170"/>
      <c r="AT1173" s="165" t="s">
        <v>282</v>
      </c>
      <c r="AU1173" s="165" t="s">
        <v>88</v>
      </c>
      <c r="AV1173" s="13" t="s">
        <v>86</v>
      </c>
      <c r="AW1173" s="13" t="s">
        <v>33</v>
      </c>
      <c r="AX1173" s="13" t="s">
        <v>79</v>
      </c>
      <c r="AY1173" s="165" t="s">
        <v>252</v>
      </c>
    </row>
    <row r="1174" spans="1:65" s="15" customFormat="1">
      <c r="B1174" s="179"/>
      <c r="D1174" s="164" t="s">
        <v>282</v>
      </c>
      <c r="E1174" s="180" t="s">
        <v>1</v>
      </c>
      <c r="F1174" s="181" t="s">
        <v>286</v>
      </c>
      <c r="H1174" s="182">
        <v>1</v>
      </c>
      <c r="I1174" s="183"/>
      <c r="L1174" s="179"/>
      <c r="M1174" s="184"/>
      <c r="N1174" s="185"/>
      <c r="O1174" s="185"/>
      <c r="P1174" s="185"/>
      <c r="Q1174" s="185"/>
      <c r="R1174" s="185"/>
      <c r="S1174" s="185"/>
      <c r="T1174" s="186"/>
      <c r="AT1174" s="180" t="s">
        <v>282</v>
      </c>
      <c r="AU1174" s="180" t="s">
        <v>88</v>
      </c>
      <c r="AV1174" s="15" t="s">
        <v>258</v>
      </c>
      <c r="AW1174" s="15" t="s">
        <v>33</v>
      </c>
      <c r="AX1174" s="15" t="s">
        <v>86</v>
      </c>
      <c r="AY1174" s="180" t="s">
        <v>252</v>
      </c>
    </row>
    <row r="1175" spans="1:65" s="12" customFormat="1" ht="22.9" customHeight="1">
      <c r="B1175" s="135"/>
      <c r="D1175" s="136" t="s">
        <v>78</v>
      </c>
      <c r="E1175" s="146" t="s">
        <v>1318</v>
      </c>
      <c r="F1175" s="146" t="s">
        <v>1319</v>
      </c>
      <c r="I1175" s="138"/>
      <c r="J1175" s="147">
        <f>BK1175</f>
        <v>0</v>
      </c>
      <c r="L1175" s="135"/>
      <c r="M1175" s="140"/>
      <c r="N1175" s="141"/>
      <c r="O1175" s="141"/>
      <c r="P1175" s="142">
        <f>SUM(P1176:P1183)</f>
        <v>0</v>
      </c>
      <c r="Q1175" s="141"/>
      <c r="R1175" s="142">
        <f>SUM(R1176:R1183)</f>
        <v>0</v>
      </c>
      <c r="S1175" s="141"/>
      <c r="T1175" s="143">
        <f>SUM(T1176:T1183)</f>
        <v>0</v>
      </c>
      <c r="AR1175" s="136" t="s">
        <v>88</v>
      </c>
      <c r="AT1175" s="144" t="s">
        <v>78</v>
      </c>
      <c r="AU1175" s="144" t="s">
        <v>86</v>
      </c>
      <c r="AY1175" s="136" t="s">
        <v>252</v>
      </c>
      <c r="BK1175" s="145">
        <f>SUM(BK1176:BK1183)</f>
        <v>0</v>
      </c>
    </row>
    <row r="1176" spans="1:65" s="2" customFormat="1" ht="21.75" customHeight="1">
      <c r="A1176" s="31"/>
      <c r="B1176" s="148"/>
      <c r="C1176" s="149" t="s">
        <v>1320</v>
      </c>
      <c r="D1176" s="149" t="s">
        <v>254</v>
      </c>
      <c r="E1176" s="150" t="s">
        <v>1321</v>
      </c>
      <c r="F1176" s="151" t="s">
        <v>1322</v>
      </c>
      <c r="G1176" s="152" t="s">
        <v>465</v>
      </c>
      <c r="H1176" s="153">
        <v>1019.4</v>
      </c>
      <c r="I1176" s="154"/>
      <c r="J1176" s="155">
        <f>ROUND(I1176*H1176,2)</f>
        <v>0</v>
      </c>
      <c r="K1176" s="156"/>
      <c r="L1176" s="32"/>
      <c r="M1176" s="157" t="s">
        <v>1</v>
      </c>
      <c r="N1176" s="158" t="s">
        <v>44</v>
      </c>
      <c r="O1176" s="57"/>
      <c r="P1176" s="159">
        <f>O1176*H1176</f>
        <v>0</v>
      </c>
      <c r="Q1176" s="159">
        <v>0</v>
      </c>
      <c r="R1176" s="159">
        <f>Q1176*H1176</f>
        <v>0</v>
      </c>
      <c r="S1176" s="159">
        <v>0</v>
      </c>
      <c r="T1176" s="160">
        <f>S1176*H1176</f>
        <v>0</v>
      </c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R1176" s="161" t="s">
        <v>289</v>
      </c>
      <c r="AT1176" s="161" t="s">
        <v>254</v>
      </c>
      <c r="AU1176" s="161" t="s">
        <v>88</v>
      </c>
      <c r="AY1176" s="17" t="s">
        <v>252</v>
      </c>
      <c r="BE1176" s="162">
        <f>IF(N1176="základní",J1176,0)</f>
        <v>0</v>
      </c>
      <c r="BF1176" s="162">
        <f>IF(N1176="snížená",J1176,0)</f>
        <v>0</v>
      </c>
      <c r="BG1176" s="162">
        <f>IF(N1176="zákl. přenesená",J1176,0)</f>
        <v>0</v>
      </c>
      <c r="BH1176" s="162">
        <f>IF(N1176="sníž. přenesená",J1176,0)</f>
        <v>0</v>
      </c>
      <c r="BI1176" s="162">
        <f>IF(N1176="nulová",J1176,0)</f>
        <v>0</v>
      </c>
      <c r="BJ1176" s="17" t="s">
        <v>86</v>
      </c>
      <c r="BK1176" s="162">
        <f>ROUND(I1176*H1176,2)</f>
        <v>0</v>
      </c>
      <c r="BL1176" s="17" t="s">
        <v>289</v>
      </c>
      <c r="BM1176" s="161" t="s">
        <v>1323</v>
      </c>
    </row>
    <row r="1177" spans="1:65" s="14" customFormat="1" ht="22.5">
      <c r="B1177" s="171"/>
      <c r="D1177" s="164" t="s">
        <v>282</v>
      </c>
      <c r="E1177" s="172" t="s">
        <v>1</v>
      </c>
      <c r="F1177" s="173" t="s">
        <v>1324</v>
      </c>
      <c r="H1177" s="174">
        <v>398.45</v>
      </c>
      <c r="I1177" s="175"/>
      <c r="L1177" s="171"/>
      <c r="M1177" s="176"/>
      <c r="N1177" s="177"/>
      <c r="O1177" s="177"/>
      <c r="P1177" s="177"/>
      <c r="Q1177" s="177"/>
      <c r="R1177" s="177"/>
      <c r="S1177" s="177"/>
      <c r="T1177" s="178"/>
      <c r="AT1177" s="172" t="s">
        <v>282</v>
      </c>
      <c r="AU1177" s="172" t="s">
        <v>88</v>
      </c>
      <c r="AV1177" s="14" t="s">
        <v>88</v>
      </c>
      <c r="AW1177" s="14" t="s">
        <v>33</v>
      </c>
      <c r="AX1177" s="14" t="s">
        <v>79</v>
      </c>
      <c r="AY1177" s="172" t="s">
        <v>252</v>
      </c>
    </row>
    <row r="1178" spans="1:65" s="14" customFormat="1">
      <c r="B1178" s="171"/>
      <c r="D1178" s="164" t="s">
        <v>282</v>
      </c>
      <c r="E1178" s="172" t="s">
        <v>1</v>
      </c>
      <c r="F1178" s="173" t="s">
        <v>1325</v>
      </c>
      <c r="H1178" s="174">
        <v>620.95000000000005</v>
      </c>
      <c r="I1178" s="175"/>
      <c r="L1178" s="171"/>
      <c r="M1178" s="176"/>
      <c r="N1178" s="177"/>
      <c r="O1178" s="177"/>
      <c r="P1178" s="177"/>
      <c r="Q1178" s="177"/>
      <c r="R1178" s="177"/>
      <c r="S1178" s="177"/>
      <c r="T1178" s="178"/>
      <c r="AT1178" s="172" t="s">
        <v>282</v>
      </c>
      <c r="AU1178" s="172" t="s">
        <v>88</v>
      </c>
      <c r="AV1178" s="14" t="s">
        <v>88</v>
      </c>
      <c r="AW1178" s="14" t="s">
        <v>33</v>
      </c>
      <c r="AX1178" s="14" t="s">
        <v>79</v>
      </c>
      <c r="AY1178" s="172" t="s">
        <v>252</v>
      </c>
    </row>
    <row r="1179" spans="1:65" s="15" customFormat="1">
      <c r="B1179" s="179"/>
      <c r="D1179" s="164" t="s">
        <v>282</v>
      </c>
      <c r="E1179" s="180" t="s">
        <v>1</v>
      </c>
      <c r="F1179" s="181" t="s">
        <v>286</v>
      </c>
      <c r="H1179" s="182">
        <v>1019.4000000000001</v>
      </c>
      <c r="I1179" s="183"/>
      <c r="L1179" s="179"/>
      <c r="M1179" s="184"/>
      <c r="N1179" s="185"/>
      <c r="O1179" s="185"/>
      <c r="P1179" s="185"/>
      <c r="Q1179" s="185"/>
      <c r="R1179" s="185"/>
      <c r="S1179" s="185"/>
      <c r="T1179" s="186"/>
      <c r="AT1179" s="180" t="s">
        <v>282</v>
      </c>
      <c r="AU1179" s="180" t="s">
        <v>88</v>
      </c>
      <c r="AV1179" s="15" t="s">
        <v>258</v>
      </c>
      <c r="AW1179" s="15" t="s">
        <v>33</v>
      </c>
      <c r="AX1179" s="15" t="s">
        <v>86</v>
      </c>
      <c r="AY1179" s="180" t="s">
        <v>252</v>
      </c>
    </row>
    <row r="1180" spans="1:65" s="2" customFormat="1" ht="16.5" customHeight="1">
      <c r="A1180" s="31"/>
      <c r="B1180" s="148"/>
      <c r="C1180" s="149" t="s">
        <v>724</v>
      </c>
      <c r="D1180" s="149" t="s">
        <v>254</v>
      </c>
      <c r="E1180" s="150" t="s">
        <v>1313</v>
      </c>
      <c r="F1180" s="151" t="s">
        <v>1314</v>
      </c>
      <c r="G1180" s="152" t="s">
        <v>257</v>
      </c>
      <c r="H1180" s="153">
        <v>1</v>
      </c>
      <c r="I1180" s="154"/>
      <c r="J1180" s="155">
        <f>ROUND(I1180*H1180,2)</f>
        <v>0</v>
      </c>
      <c r="K1180" s="156"/>
      <c r="L1180" s="32"/>
      <c r="M1180" s="157" t="s">
        <v>1</v>
      </c>
      <c r="N1180" s="158" t="s">
        <v>44</v>
      </c>
      <c r="O1180" s="57"/>
      <c r="P1180" s="159">
        <f>O1180*H1180</f>
        <v>0</v>
      </c>
      <c r="Q1180" s="159">
        <v>0</v>
      </c>
      <c r="R1180" s="159">
        <f>Q1180*H1180</f>
        <v>0</v>
      </c>
      <c r="S1180" s="159">
        <v>0</v>
      </c>
      <c r="T1180" s="160">
        <f>S1180*H1180</f>
        <v>0</v>
      </c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R1180" s="161" t="s">
        <v>289</v>
      </c>
      <c r="AT1180" s="161" t="s">
        <v>254</v>
      </c>
      <c r="AU1180" s="161" t="s">
        <v>88</v>
      </c>
      <c r="AY1180" s="17" t="s">
        <v>252</v>
      </c>
      <c r="BE1180" s="162">
        <f>IF(N1180="základní",J1180,0)</f>
        <v>0</v>
      </c>
      <c r="BF1180" s="162">
        <f>IF(N1180="snížená",J1180,0)</f>
        <v>0</v>
      </c>
      <c r="BG1180" s="162">
        <f>IF(N1180="zákl. přenesená",J1180,0)</f>
        <v>0</v>
      </c>
      <c r="BH1180" s="162">
        <f>IF(N1180="sníž. přenesená",J1180,0)</f>
        <v>0</v>
      </c>
      <c r="BI1180" s="162">
        <f>IF(N1180="nulová",J1180,0)</f>
        <v>0</v>
      </c>
      <c r="BJ1180" s="17" t="s">
        <v>86</v>
      </c>
      <c r="BK1180" s="162">
        <f>ROUND(I1180*H1180,2)</f>
        <v>0</v>
      </c>
      <c r="BL1180" s="17" t="s">
        <v>289</v>
      </c>
      <c r="BM1180" s="161" t="s">
        <v>1326</v>
      </c>
    </row>
    <row r="1181" spans="1:65" s="14" customFormat="1" ht="22.5">
      <c r="B1181" s="171"/>
      <c r="D1181" s="164" t="s">
        <v>282</v>
      </c>
      <c r="E1181" s="172" t="s">
        <v>1</v>
      </c>
      <c r="F1181" s="173" t="s">
        <v>1327</v>
      </c>
      <c r="H1181" s="174">
        <v>1</v>
      </c>
      <c r="I1181" s="175"/>
      <c r="L1181" s="171"/>
      <c r="M1181" s="176"/>
      <c r="N1181" s="177"/>
      <c r="O1181" s="177"/>
      <c r="P1181" s="177"/>
      <c r="Q1181" s="177"/>
      <c r="R1181" s="177"/>
      <c r="S1181" s="177"/>
      <c r="T1181" s="178"/>
      <c r="AT1181" s="172" t="s">
        <v>282</v>
      </c>
      <c r="AU1181" s="172" t="s">
        <v>88</v>
      </c>
      <c r="AV1181" s="14" t="s">
        <v>88</v>
      </c>
      <c r="AW1181" s="14" t="s">
        <v>33</v>
      </c>
      <c r="AX1181" s="14" t="s">
        <v>79</v>
      </c>
      <c r="AY1181" s="172" t="s">
        <v>252</v>
      </c>
    </row>
    <row r="1182" spans="1:65" s="13" customFormat="1" ht="22.5">
      <c r="B1182" s="163"/>
      <c r="D1182" s="164" t="s">
        <v>282</v>
      </c>
      <c r="E1182" s="165" t="s">
        <v>1</v>
      </c>
      <c r="F1182" s="166" t="s">
        <v>1317</v>
      </c>
      <c r="H1182" s="165" t="s">
        <v>1</v>
      </c>
      <c r="I1182" s="167"/>
      <c r="L1182" s="163"/>
      <c r="M1182" s="168"/>
      <c r="N1182" s="169"/>
      <c r="O1182" s="169"/>
      <c r="P1182" s="169"/>
      <c r="Q1182" s="169"/>
      <c r="R1182" s="169"/>
      <c r="S1182" s="169"/>
      <c r="T1182" s="170"/>
      <c r="AT1182" s="165" t="s">
        <v>282</v>
      </c>
      <c r="AU1182" s="165" t="s">
        <v>88</v>
      </c>
      <c r="AV1182" s="13" t="s">
        <v>86</v>
      </c>
      <c r="AW1182" s="13" t="s">
        <v>33</v>
      </c>
      <c r="AX1182" s="13" t="s">
        <v>79</v>
      </c>
      <c r="AY1182" s="165" t="s">
        <v>252</v>
      </c>
    </row>
    <row r="1183" spans="1:65" s="15" customFormat="1">
      <c r="B1183" s="179"/>
      <c r="D1183" s="164" t="s">
        <v>282</v>
      </c>
      <c r="E1183" s="180" t="s">
        <v>1</v>
      </c>
      <c r="F1183" s="181" t="s">
        <v>286</v>
      </c>
      <c r="H1183" s="182">
        <v>1</v>
      </c>
      <c r="I1183" s="183"/>
      <c r="L1183" s="179"/>
      <c r="M1183" s="184"/>
      <c r="N1183" s="185"/>
      <c r="O1183" s="185"/>
      <c r="P1183" s="185"/>
      <c r="Q1183" s="185"/>
      <c r="R1183" s="185"/>
      <c r="S1183" s="185"/>
      <c r="T1183" s="186"/>
      <c r="AT1183" s="180" t="s">
        <v>282</v>
      </c>
      <c r="AU1183" s="180" t="s">
        <v>88</v>
      </c>
      <c r="AV1183" s="15" t="s">
        <v>258</v>
      </c>
      <c r="AW1183" s="15" t="s">
        <v>33</v>
      </c>
      <c r="AX1183" s="15" t="s">
        <v>86</v>
      </c>
      <c r="AY1183" s="180" t="s">
        <v>252</v>
      </c>
    </row>
    <row r="1184" spans="1:65" s="12" customFormat="1" ht="22.9" customHeight="1">
      <c r="B1184" s="135"/>
      <c r="D1184" s="136" t="s">
        <v>78</v>
      </c>
      <c r="E1184" s="146" t="s">
        <v>1328</v>
      </c>
      <c r="F1184" s="146" t="s">
        <v>1329</v>
      </c>
      <c r="I1184" s="138"/>
      <c r="J1184" s="147">
        <f>BK1184</f>
        <v>0</v>
      </c>
      <c r="L1184" s="135"/>
      <c r="M1184" s="140"/>
      <c r="N1184" s="141"/>
      <c r="O1184" s="141"/>
      <c r="P1184" s="142">
        <f>SUM(P1185:P1194)</f>
        <v>0</v>
      </c>
      <c r="Q1184" s="141"/>
      <c r="R1184" s="142">
        <f>SUM(R1185:R1194)</f>
        <v>0</v>
      </c>
      <c r="S1184" s="141"/>
      <c r="T1184" s="143">
        <f>SUM(T1185:T1194)</f>
        <v>0</v>
      </c>
      <c r="AR1184" s="136" t="s">
        <v>88</v>
      </c>
      <c r="AT1184" s="144" t="s">
        <v>78</v>
      </c>
      <c r="AU1184" s="144" t="s">
        <v>86</v>
      </c>
      <c r="AY1184" s="136" t="s">
        <v>252</v>
      </c>
      <c r="BK1184" s="145">
        <f>SUM(BK1185:BK1194)</f>
        <v>0</v>
      </c>
    </row>
    <row r="1185" spans="1:65" s="2" customFormat="1" ht="24.2" customHeight="1">
      <c r="A1185" s="31"/>
      <c r="B1185" s="148"/>
      <c r="C1185" s="149" t="s">
        <v>1330</v>
      </c>
      <c r="D1185" s="149" t="s">
        <v>254</v>
      </c>
      <c r="E1185" s="150" t="s">
        <v>1331</v>
      </c>
      <c r="F1185" s="151" t="s">
        <v>1332</v>
      </c>
      <c r="G1185" s="152" t="s">
        <v>465</v>
      </c>
      <c r="H1185" s="153">
        <v>345.16</v>
      </c>
      <c r="I1185" s="154"/>
      <c r="J1185" s="155">
        <f>ROUND(I1185*H1185,2)</f>
        <v>0</v>
      </c>
      <c r="K1185" s="156"/>
      <c r="L1185" s="32"/>
      <c r="M1185" s="157" t="s">
        <v>1</v>
      </c>
      <c r="N1185" s="158" t="s">
        <v>44</v>
      </c>
      <c r="O1185" s="57"/>
      <c r="P1185" s="159">
        <f>O1185*H1185</f>
        <v>0</v>
      </c>
      <c r="Q1185" s="159">
        <v>0</v>
      </c>
      <c r="R1185" s="159">
        <f>Q1185*H1185</f>
        <v>0</v>
      </c>
      <c r="S1185" s="159">
        <v>0</v>
      </c>
      <c r="T1185" s="160">
        <f>S1185*H1185</f>
        <v>0</v>
      </c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R1185" s="161" t="s">
        <v>289</v>
      </c>
      <c r="AT1185" s="161" t="s">
        <v>254</v>
      </c>
      <c r="AU1185" s="161" t="s">
        <v>88</v>
      </c>
      <c r="AY1185" s="17" t="s">
        <v>252</v>
      </c>
      <c r="BE1185" s="162">
        <f>IF(N1185="základní",J1185,0)</f>
        <v>0</v>
      </c>
      <c r="BF1185" s="162">
        <f>IF(N1185="snížená",J1185,0)</f>
        <v>0</v>
      </c>
      <c r="BG1185" s="162">
        <f>IF(N1185="zákl. přenesená",J1185,0)</f>
        <v>0</v>
      </c>
      <c r="BH1185" s="162">
        <f>IF(N1185="sníž. přenesená",J1185,0)</f>
        <v>0</v>
      </c>
      <c r="BI1185" s="162">
        <f>IF(N1185="nulová",J1185,0)</f>
        <v>0</v>
      </c>
      <c r="BJ1185" s="17" t="s">
        <v>86</v>
      </c>
      <c r="BK1185" s="162">
        <f>ROUND(I1185*H1185,2)</f>
        <v>0</v>
      </c>
      <c r="BL1185" s="17" t="s">
        <v>289</v>
      </c>
      <c r="BM1185" s="161" t="s">
        <v>1333</v>
      </c>
    </row>
    <row r="1186" spans="1:65" s="14" customFormat="1" ht="22.5">
      <c r="B1186" s="171"/>
      <c r="D1186" s="164" t="s">
        <v>282</v>
      </c>
      <c r="E1186" s="172" t="s">
        <v>1</v>
      </c>
      <c r="F1186" s="173" t="s">
        <v>1334</v>
      </c>
      <c r="H1186" s="174">
        <v>92.56</v>
      </c>
      <c r="I1186" s="175"/>
      <c r="L1186" s="171"/>
      <c r="M1186" s="176"/>
      <c r="N1186" s="177"/>
      <c r="O1186" s="177"/>
      <c r="P1186" s="177"/>
      <c r="Q1186" s="177"/>
      <c r="R1186" s="177"/>
      <c r="S1186" s="177"/>
      <c r="T1186" s="178"/>
      <c r="AT1186" s="172" t="s">
        <v>282</v>
      </c>
      <c r="AU1186" s="172" t="s">
        <v>88</v>
      </c>
      <c r="AV1186" s="14" t="s">
        <v>88</v>
      </c>
      <c r="AW1186" s="14" t="s">
        <v>33</v>
      </c>
      <c r="AX1186" s="14" t="s">
        <v>79</v>
      </c>
      <c r="AY1186" s="172" t="s">
        <v>252</v>
      </c>
    </row>
    <row r="1187" spans="1:65" s="14" customFormat="1">
      <c r="B1187" s="171"/>
      <c r="D1187" s="164" t="s">
        <v>282</v>
      </c>
      <c r="E1187" s="172" t="s">
        <v>1</v>
      </c>
      <c r="F1187" s="173" t="s">
        <v>1335</v>
      </c>
      <c r="H1187" s="174">
        <v>80.02</v>
      </c>
      <c r="I1187" s="175"/>
      <c r="L1187" s="171"/>
      <c r="M1187" s="176"/>
      <c r="N1187" s="177"/>
      <c r="O1187" s="177"/>
      <c r="P1187" s="177"/>
      <c r="Q1187" s="177"/>
      <c r="R1187" s="177"/>
      <c r="S1187" s="177"/>
      <c r="T1187" s="178"/>
      <c r="AT1187" s="172" t="s">
        <v>282</v>
      </c>
      <c r="AU1187" s="172" t="s">
        <v>88</v>
      </c>
      <c r="AV1187" s="14" t="s">
        <v>88</v>
      </c>
      <c r="AW1187" s="14" t="s">
        <v>33</v>
      </c>
      <c r="AX1187" s="14" t="s">
        <v>79</v>
      </c>
      <c r="AY1187" s="172" t="s">
        <v>252</v>
      </c>
    </row>
    <row r="1188" spans="1:65" s="14" customFormat="1" ht="22.5">
      <c r="B1188" s="171"/>
      <c r="D1188" s="164" t="s">
        <v>282</v>
      </c>
      <c r="E1188" s="172" t="s">
        <v>1</v>
      </c>
      <c r="F1188" s="173" t="s">
        <v>1336</v>
      </c>
      <c r="H1188" s="174">
        <v>92.56</v>
      </c>
      <c r="I1188" s="175"/>
      <c r="L1188" s="171"/>
      <c r="M1188" s="176"/>
      <c r="N1188" s="177"/>
      <c r="O1188" s="177"/>
      <c r="P1188" s="177"/>
      <c r="Q1188" s="177"/>
      <c r="R1188" s="177"/>
      <c r="S1188" s="177"/>
      <c r="T1188" s="178"/>
      <c r="AT1188" s="172" t="s">
        <v>282</v>
      </c>
      <c r="AU1188" s="172" t="s">
        <v>88</v>
      </c>
      <c r="AV1188" s="14" t="s">
        <v>88</v>
      </c>
      <c r="AW1188" s="14" t="s">
        <v>33</v>
      </c>
      <c r="AX1188" s="14" t="s">
        <v>79</v>
      </c>
      <c r="AY1188" s="172" t="s">
        <v>252</v>
      </c>
    </row>
    <row r="1189" spans="1:65" s="14" customFormat="1">
      <c r="B1189" s="171"/>
      <c r="D1189" s="164" t="s">
        <v>282</v>
      </c>
      <c r="E1189" s="172" t="s">
        <v>1</v>
      </c>
      <c r="F1189" s="173" t="s">
        <v>1335</v>
      </c>
      <c r="H1189" s="174">
        <v>80.02</v>
      </c>
      <c r="I1189" s="175"/>
      <c r="L1189" s="171"/>
      <c r="M1189" s="176"/>
      <c r="N1189" s="177"/>
      <c r="O1189" s="177"/>
      <c r="P1189" s="177"/>
      <c r="Q1189" s="177"/>
      <c r="R1189" s="177"/>
      <c r="S1189" s="177"/>
      <c r="T1189" s="178"/>
      <c r="AT1189" s="172" t="s">
        <v>282</v>
      </c>
      <c r="AU1189" s="172" t="s">
        <v>88</v>
      </c>
      <c r="AV1189" s="14" t="s">
        <v>88</v>
      </c>
      <c r="AW1189" s="14" t="s">
        <v>33</v>
      </c>
      <c r="AX1189" s="14" t="s">
        <v>79</v>
      </c>
      <c r="AY1189" s="172" t="s">
        <v>252</v>
      </c>
    </row>
    <row r="1190" spans="1:65" s="15" customFormat="1">
      <c r="B1190" s="179"/>
      <c r="D1190" s="164" t="s">
        <v>282</v>
      </c>
      <c r="E1190" s="180" t="s">
        <v>1</v>
      </c>
      <c r="F1190" s="181" t="s">
        <v>286</v>
      </c>
      <c r="H1190" s="182">
        <v>345.15999999999997</v>
      </c>
      <c r="I1190" s="183"/>
      <c r="L1190" s="179"/>
      <c r="M1190" s="184"/>
      <c r="N1190" s="185"/>
      <c r="O1190" s="185"/>
      <c r="P1190" s="185"/>
      <c r="Q1190" s="185"/>
      <c r="R1190" s="185"/>
      <c r="S1190" s="185"/>
      <c r="T1190" s="186"/>
      <c r="AT1190" s="180" t="s">
        <v>282</v>
      </c>
      <c r="AU1190" s="180" t="s">
        <v>88</v>
      </c>
      <c r="AV1190" s="15" t="s">
        <v>258</v>
      </c>
      <c r="AW1190" s="15" t="s">
        <v>33</v>
      </c>
      <c r="AX1190" s="15" t="s">
        <v>86</v>
      </c>
      <c r="AY1190" s="180" t="s">
        <v>252</v>
      </c>
    </row>
    <row r="1191" spans="1:65" s="2" customFormat="1" ht="16.5" customHeight="1">
      <c r="A1191" s="31"/>
      <c r="B1191" s="148"/>
      <c r="C1191" s="149" t="s">
        <v>731</v>
      </c>
      <c r="D1191" s="149" t="s">
        <v>254</v>
      </c>
      <c r="E1191" s="150" t="s">
        <v>1313</v>
      </c>
      <c r="F1191" s="151" t="s">
        <v>1314</v>
      </c>
      <c r="G1191" s="152" t="s">
        <v>257</v>
      </c>
      <c r="H1191" s="153">
        <v>1</v>
      </c>
      <c r="I1191" s="154"/>
      <c r="J1191" s="155">
        <f>ROUND(I1191*H1191,2)</f>
        <v>0</v>
      </c>
      <c r="K1191" s="156"/>
      <c r="L1191" s="32"/>
      <c r="M1191" s="157" t="s">
        <v>1</v>
      </c>
      <c r="N1191" s="158" t="s">
        <v>44</v>
      </c>
      <c r="O1191" s="57"/>
      <c r="P1191" s="159">
        <f>O1191*H1191</f>
        <v>0</v>
      </c>
      <c r="Q1191" s="159">
        <v>0</v>
      </c>
      <c r="R1191" s="159">
        <f>Q1191*H1191</f>
        <v>0</v>
      </c>
      <c r="S1191" s="159">
        <v>0</v>
      </c>
      <c r="T1191" s="160">
        <f>S1191*H1191</f>
        <v>0</v>
      </c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R1191" s="161" t="s">
        <v>289</v>
      </c>
      <c r="AT1191" s="161" t="s">
        <v>254</v>
      </c>
      <c r="AU1191" s="161" t="s">
        <v>88</v>
      </c>
      <c r="AY1191" s="17" t="s">
        <v>252</v>
      </c>
      <c r="BE1191" s="162">
        <f>IF(N1191="základní",J1191,0)</f>
        <v>0</v>
      </c>
      <c r="BF1191" s="162">
        <f>IF(N1191="snížená",J1191,0)</f>
        <v>0</v>
      </c>
      <c r="BG1191" s="162">
        <f>IF(N1191="zákl. přenesená",J1191,0)</f>
        <v>0</v>
      </c>
      <c r="BH1191" s="162">
        <f>IF(N1191="sníž. přenesená",J1191,0)</f>
        <v>0</v>
      </c>
      <c r="BI1191" s="162">
        <f>IF(N1191="nulová",J1191,0)</f>
        <v>0</v>
      </c>
      <c r="BJ1191" s="17" t="s">
        <v>86</v>
      </c>
      <c r="BK1191" s="162">
        <f>ROUND(I1191*H1191,2)</f>
        <v>0</v>
      </c>
      <c r="BL1191" s="17" t="s">
        <v>289</v>
      </c>
      <c r="BM1191" s="161" t="s">
        <v>1337</v>
      </c>
    </row>
    <row r="1192" spans="1:65" s="14" customFormat="1" ht="22.5">
      <c r="B1192" s="171"/>
      <c r="D1192" s="164" t="s">
        <v>282</v>
      </c>
      <c r="E1192" s="172" t="s">
        <v>1</v>
      </c>
      <c r="F1192" s="173" t="s">
        <v>1327</v>
      </c>
      <c r="H1192" s="174">
        <v>1</v>
      </c>
      <c r="I1192" s="175"/>
      <c r="L1192" s="171"/>
      <c r="M1192" s="176"/>
      <c r="N1192" s="177"/>
      <c r="O1192" s="177"/>
      <c r="P1192" s="177"/>
      <c r="Q1192" s="177"/>
      <c r="R1192" s="177"/>
      <c r="S1192" s="177"/>
      <c r="T1192" s="178"/>
      <c r="AT1192" s="172" t="s">
        <v>282</v>
      </c>
      <c r="AU1192" s="172" t="s">
        <v>88</v>
      </c>
      <c r="AV1192" s="14" t="s">
        <v>88</v>
      </c>
      <c r="AW1192" s="14" t="s">
        <v>33</v>
      </c>
      <c r="AX1192" s="14" t="s">
        <v>79</v>
      </c>
      <c r="AY1192" s="172" t="s">
        <v>252</v>
      </c>
    </row>
    <row r="1193" spans="1:65" s="13" customFormat="1" ht="22.5">
      <c r="B1193" s="163"/>
      <c r="D1193" s="164" t="s">
        <v>282</v>
      </c>
      <c r="E1193" s="165" t="s">
        <v>1</v>
      </c>
      <c r="F1193" s="166" t="s">
        <v>1317</v>
      </c>
      <c r="H1193" s="165" t="s">
        <v>1</v>
      </c>
      <c r="I1193" s="167"/>
      <c r="L1193" s="163"/>
      <c r="M1193" s="168"/>
      <c r="N1193" s="169"/>
      <c r="O1193" s="169"/>
      <c r="P1193" s="169"/>
      <c r="Q1193" s="169"/>
      <c r="R1193" s="169"/>
      <c r="S1193" s="169"/>
      <c r="T1193" s="170"/>
      <c r="AT1193" s="165" t="s">
        <v>282</v>
      </c>
      <c r="AU1193" s="165" t="s">
        <v>88</v>
      </c>
      <c r="AV1193" s="13" t="s">
        <v>86</v>
      </c>
      <c r="AW1193" s="13" t="s">
        <v>33</v>
      </c>
      <c r="AX1193" s="13" t="s">
        <v>79</v>
      </c>
      <c r="AY1193" s="165" t="s">
        <v>252</v>
      </c>
    </row>
    <row r="1194" spans="1:65" s="15" customFormat="1">
      <c r="B1194" s="179"/>
      <c r="D1194" s="164" t="s">
        <v>282</v>
      </c>
      <c r="E1194" s="180" t="s">
        <v>1</v>
      </c>
      <c r="F1194" s="181" t="s">
        <v>286</v>
      </c>
      <c r="H1194" s="182">
        <v>1</v>
      </c>
      <c r="I1194" s="183"/>
      <c r="L1194" s="179"/>
      <c r="M1194" s="184"/>
      <c r="N1194" s="185"/>
      <c r="O1194" s="185"/>
      <c r="P1194" s="185"/>
      <c r="Q1194" s="185"/>
      <c r="R1194" s="185"/>
      <c r="S1194" s="185"/>
      <c r="T1194" s="186"/>
      <c r="AT1194" s="180" t="s">
        <v>282</v>
      </c>
      <c r="AU1194" s="180" t="s">
        <v>88</v>
      </c>
      <c r="AV1194" s="15" t="s">
        <v>258</v>
      </c>
      <c r="AW1194" s="15" t="s">
        <v>33</v>
      </c>
      <c r="AX1194" s="15" t="s">
        <v>86</v>
      </c>
      <c r="AY1194" s="180" t="s">
        <v>252</v>
      </c>
    </row>
    <row r="1195" spans="1:65" s="12" customFormat="1" ht="22.9" customHeight="1">
      <c r="B1195" s="135"/>
      <c r="D1195" s="136" t="s">
        <v>78</v>
      </c>
      <c r="E1195" s="146" t="s">
        <v>1338</v>
      </c>
      <c r="F1195" s="146" t="s">
        <v>1339</v>
      </c>
      <c r="I1195" s="138"/>
      <c r="J1195" s="147">
        <f>BK1195</f>
        <v>0</v>
      </c>
      <c r="L1195" s="135"/>
      <c r="M1195" s="140"/>
      <c r="N1195" s="141"/>
      <c r="O1195" s="141"/>
      <c r="P1195" s="142">
        <f>SUM(P1196:P1206)</f>
        <v>0</v>
      </c>
      <c r="Q1195" s="141"/>
      <c r="R1195" s="142">
        <f>SUM(R1196:R1206)</f>
        <v>0</v>
      </c>
      <c r="S1195" s="141"/>
      <c r="T1195" s="143">
        <f>SUM(T1196:T1206)</f>
        <v>0</v>
      </c>
      <c r="AR1195" s="136" t="s">
        <v>88</v>
      </c>
      <c r="AT1195" s="144" t="s">
        <v>78</v>
      </c>
      <c r="AU1195" s="144" t="s">
        <v>86</v>
      </c>
      <c r="AY1195" s="136" t="s">
        <v>252</v>
      </c>
      <c r="BK1195" s="145">
        <f>SUM(BK1196:BK1206)</f>
        <v>0</v>
      </c>
    </row>
    <row r="1196" spans="1:65" s="2" customFormat="1" ht="37.9" customHeight="1">
      <c r="A1196" s="31"/>
      <c r="B1196" s="148"/>
      <c r="C1196" s="149" t="s">
        <v>1340</v>
      </c>
      <c r="D1196" s="149" t="s">
        <v>254</v>
      </c>
      <c r="E1196" s="150" t="s">
        <v>1341</v>
      </c>
      <c r="F1196" s="151" t="s">
        <v>1342</v>
      </c>
      <c r="G1196" s="152" t="s">
        <v>1198</v>
      </c>
      <c r="H1196" s="153">
        <v>1</v>
      </c>
      <c r="I1196" s="154"/>
      <c r="J1196" s="155">
        <f>ROUND(I1196*H1196,2)</f>
        <v>0</v>
      </c>
      <c r="K1196" s="156"/>
      <c r="L1196" s="32"/>
      <c r="M1196" s="157" t="s">
        <v>1</v>
      </c>
      <c r="N1196" s="158" t="s">
        <v>44</v>
      </c>
      <c r="O1196" s="57"/>
      <c r="P1196" s="159">
        <f>O1196*H1196</f>
        <v>0</v>
      </c>
      <c r="Q1196" s="159">
        <v>0</v>
      </c>
      <c r="R1196" s="159">
        <f>Q1196*H1196</f>
        <v>0</v>
      </c>
      <c r="S1196" s="159">
        <v>0</v>
      </c>
      <c r="T1196" s="160">
        <f>S1196*H1196</f>
        <v>0</v>
      </c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R1196" s="161" t="s">
        <v>289</v>
      </c>
      <c r="AT1196" s="161" t="s">
        <v>254</v>
      </c>
      <c r="AU1196" s="161" t="s">
        <v>88</v>
      </c>
      <c r="AY1196" s="17" t="s">
        <v>252</v>
      </c>
      <c r="BE1196" s="162">
        <f>IF(N1196="základní",J1196,0)</f>
        <v>0</v>
      </c>
      <c r="BF1196" s="162">
        <f>IF(N1196="snížená",J1196,0)</f>
        <v>0</v>
      </c>
      <c r="BG1196" s="162">
        <f>IF(N1196="zákl. přenesená",J1196,0)</f>
        <v>0</v>
      </c>
      <c r="BH1196" s="162">
        <f>IF(N1196="sníž. přenesená",J1196,0)</f>
        <v>0</v>
      </c>
      <c r="BI1196" s="162">
        <f>IF(N1196="nulová",J1196,0)</f>
        <v>0</v>
      </c>
      <c r="BJ1196" s="17" t="s">
        <v>86</v>
      </c>
      <c r="BK1196" s="162">
        <f>ROUND(I1196*H1196,2)</f>
        <v>0</v>
      </c>
      <c r="BL1196" s="17" t="s">
        <v>289</v>
      </c>
      <c r="BM1196" s="161" t="s">
        <v>1343</v>
      </c>
    </row>
    <row r="1197" spans="1:65" s="13" customFormat="1" ht="22.5">
      <c r="B1197" s="163"/>
      <c r="D1197" s="164" t="s">
        <v>282</v>
      </c>
      <c r="E1197" s="165" t="s">
        <v>1</v>
      </c>
      <c r="F1197" s="166" t="s">
        <v>1344</v>
      </c>
      <c r="H1197" s="165" t="s">
        <v>1</v>
      </c>
      <c r="I1197" s="167"/>
      <c r="L1197" s="163"/>
      <c r="M1197" s="168"/>
      <c r="N1197" s="169"/>
      <c r="O1197" s="169"/>
      <c r="P1197" s="169"/>
      <c r="Q1197" s="169"/>
      <c r="R1197" s="169"/>
      <c r="S1197" s="169"/>
      <c r="T1197" s="170"/>
      <c r="AT1197" s="165" t="s">
        <v>282</v>
      </c>
      <c r="AU1197" s="165" t="s">
        <v>88</v>
      </c>
      <c r="AV1197" s="13" t="s">
        <v>86</v>
      </c>
      <c r="AW1197" s="13" t="s">
        <v>33</v>
      </c>
      <c r="AX1197" s="13" t="s">
        <v>79</v>
      </c>
      <c r="AY1197" s="165" t="s">
        <v>252</v>
      </c>
    </row>
    <row r="1198" spans="1:65" s="13" customFormat="1" ht="22.5">
      <c r="B1198" s="163"/>
      <c r="D1198" s="164" t="s">
        <v>282</v>
      </c>
      <c r="E1198" s="165" t="s">
        <v>1</v>
      </c>
      <c r="F1198" s="166" t="s">
        <v>1345</v>
      </c>
      <c r="H1198" s="165" t="s">
        <v>1</v>
      </c>
      <c r="I1198" s="167"/>
      <c r="L1198" s="163"/>
      <c r="M1198" s="168"/>
      <c r="N1198" s="169"/>
      <c r="O1198" s="169"/>
      <c r="P1198" s="169"/>
      <c r="Q1198" s="169"/>
      <c r="R1198" s="169"/>
      <c r="S1198" s="169"/>
      <c r="T1198" s="170"/>
      <c r="AT1198" s="165" t="s">
        <v>282</v>
      </c>
      <c r="AU1198" s="165" t="s">
        <v>88</v>
      </c>
      <c r="AV1198" s="13" t="s">
        <v>86</v>
      </c>
      <c r="AW1198" s="13" t="s">
        <v>33</v>
      </c>
      <c r="AX1198" s="13" t="s">
        <v>79</v>
      </c>
      <c r="AY1198" s="165" t="s">
        <v>252</v>
      </c>
    </row>
    <row r="1199" spans="1:65" s="13" customFormat="1" ht="22.5">
      <c r="B1199" s="163"/>
      <c r="D1199" s="164" t="s">
        <v>282</v>
      </c>
      <c r="E1199" s="165" t="s">
        <v>1</v>
      </c>
      <c r="F1199" s="166" t="s">
        <v>1346</v>
      </c>
      <c r="H1199" s="165" t="s">
        <v>1</v>
      </c>
      <c r="I1199" s="167"/>
      <c r="L1199" s="163"/>
      <c r="M1199" s="168"/>
      <c r="N1199" s="169"/>
      <c r="O1199" s="169"/>
      <c r="P1199" s="169"/>
      <c r="Q1199" s="169"/>
      <c r="R1199" s="169"/>
      <c r="S1199" s="169"/>
      <c r="T1199" s="170"/>
      <c r="AT1199" s="165" t="s">
        <v>282</v>
      </c>
      <c r="AU1199" s="165" t="s">
        <v>88</v>
      </c>
      <c r="AV1199" s="13" t="s">
        <v>86</v>
      </c>
      <c r="AW1199" s="13" t="s">
        <v>33</v>
      </c>
      <c r="AX1199" s="13" t="s">
        <v>79</v>
      </c>
      <c r="AY1199" s="165" t="s">
        <v>252</v>
      </c>
    </row>
    <row r="1200" spans="1:65" s="14" customFormat="1">
      <c r="B1200" s="171"/>
      <c r="D1200" s="164" t="s">
        <v>282</v>
      </c>
      <c r="E1200" s="172" t="s">
        <v>1</v>
      </c>
      <c r="F1200" s="173" t="s">
        <v>1210</v>
      </c>
      <c r="H1200" s="174">
        <v>1</v>
      </c>
      <c r="I1200" s="175"/>
      <c r="L1200" s="171"/>
      <c r="M1200" s="176"/>
      <c r="N1200" s="177"/>
      <c r="O1200" s="177"/>
      <c r="P1200" s="177"/>
      <c r="Q1200" s="177"/>
      <c r="R1200" s="177"/>
      <c r="S1200" s="177"/>
      <c r="T1200" s="178"/>
      <c r="AT1200" s="172" t="s">
        <v>282</v>
      </c>
      <c r="AU1200" s="172" t="s">
        <v>88</v>
      </c>
      <c r="AV1200" s="14" t="s">
        <v>88</v>
      </c>
      <c r="AW1200" s="14" t="s">
        <v>33</v>
      </c>
      <c r="AX1200" s="14" t="s">
        <v>79</v>
      </c>
      <c r="AY1200" s="172" t="s">
        <v>252</v>
      </c>
    </row>
    <row r="1201" spans="1:65" s="13" customFormat="1">
      <c r="B1201" s="163"/>
      <c r="D1201" s="164" t="s">
        <v>282</v>
      </c>
      <c r="E1201" s="165" t="s">
        <v>1</v>
      </c>
      <c r="F1201" s="166" t="s">
        <v>1347</v>
      </c>
      <c r="H1201" s="165" t="s">
        <v>1</v>
      </c>
      <c r="I1201" s="167"/>
      <c r="L1201" s="163"/>
      <c r="M1201" s="168"/>
      <c r="N1201" s="169"/>
      <c r="O1201" s="169"/>
      <c r="P1201" s="169"/>
      <c r="Q1201" s="169"/>
      <c r="R1201" s="169"/>
      <c r="S1201" s="169"/>
      <c r="T1201" s="170"/>
      <c r="AT1201" s="165" t="s">
        <v>282</v>
      </c>
      <c r="AU1201" s="165" t="s">
        <v>88</v>
      </c>
      <c r="AV1201" s="13" t="s">
        <v>86</v>
      </c>
      <c r="AW1201" s="13" t="s">
        <v>33</v>
      </c>
      <c r="AX1201" s="13" t="s">
        <v>79</v>
      </c>
      <c r="AY1201" s="165" t="s">
        <v>252</v>
      </c>
    </row>
    <row r="1202" spans="1:65" s="15" customFormat="1">
      <c r="B1202" s="179"/>
      <c r="D1202" s="164" t="s">
        <v>282</v>
      </c>
      <c r="E1202" s="180" t="s">
        <v>1</v>
      </c>
      <c r="F1202" s="181" t="s">
        <v>286</v>
      </c>
      <c r="H1202" s="182">
        <v>1</v>
      </c>
      <c r="I1202" s="183"/>
      <c r="L1202" s="179"/>
      <c r="M1202" s="184"/>
      <c r="N1202" s="185"/>
      <c r="O1202" s="185"/>
      <c r="P1202" s="185"/>
      <c r="Q1202" s="185"/>
      <c r="R1202" s="185"/>
      <c r="S1202" s="185"/>
      <c r="T1202" s="186"/>
      <c r="AT1202" s="180" t="s">
        <v>282</v>
      </c>
      <c r="AU1202" s="180" t="s">
        <v>88</v>
      </c>
      <c r="AV1202" s="15" t="s">
        <v>258</v>
      </c>
      <c r="AW1202" s="15" t="s">
        <v>33</v>
      </c>
      <c r="AX1202" s="15" t="s">
        <v>86</v>
      </c>
      <c r="AY1202" s="180" t="s">
        <v>252</v>
      </c>
    </row>
    <row r="1203" spans="1:65" s="2" customFormat="1" ht="16.5" customHeight="1">
      <c r="A1203" s="31"/>
      <c r="B1203" s="148"/>
      <c r="C1203" s="149" t="s">
        <v>745</v>
      </c>
      <c r="D1203" s="149" t="s">
        <v>254</v>
      </c>
      <c r="E1203" s="150" t="s">
        <v>1348</v>
      </c>
      <c r="F1203" s="151" t="s">
        <v>1349</v>
      </c>
      <c r="G1203" s="152" t="s">
        <v>257</v>
      </c>
      <c r="H1203" s="153">
        <v>5</v>
      </c>
      <c r="I1203" s="154"/>
      <c r="J1203" s="155">
        <f>ROUND(I1203*H1203,2)</f>
        <v>0</v>
      </c>
      <c r="K1203" s="156"/>
      <c r="L1203" s="32"/>
      <c r="M1203" s="157" t="s">
        <v>1</v>
      </c>
      <c r="N1203" s="158" t="s">
        <v>44</v>
      </c>
      <c r="O1203" s="57"/>
      <c r="P1203" s="159">
        <f>O1203*H1203</f>
        <v>0</v>
      </c>
      <c r="Q1203" s="159">
        <v>0</v>
      </c>
      <c r="R1203" s="159">
        <f>Q1203*H1203</f>
        <v>0</v>
      </c>
      <c r="S1203" s="159">
        <v>0</v>
      </c>
      <c r="T1203" s="160">
        <f>S1203*H1203</f>
        <v>0</v>
      </c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R1203" s="161" t="s">
        <v>289</v>
      </c>
      <c r="AT1203" s="161" t="s">
        <v>254</v>
      </c>
      <c r="AU1203" s="161" t="s">
        <v>88</v>
      </c>
      <c r="AY1203" s="17" t="s">
        <v>252</v>
      </c>
      <c r="BE1203" s="162">
        <f>IF(N1203="základní",J1203,0)</f>
        <v>0</v>
      </c>
      <c r="BF1203" s="162">
        <f>IF(N1203="snížená",J1203,0)</f>
        <v>0</v>
      </c>
      <c r="BG1203" s="162">
        <f>IF(N1203="zákl. přenesená",J1203,0)</f>
        <v>0</v>
      </c>
      <c r="BH1203" s="162">
        <f>IF(N1203="sníž. přenesená",J1203,0)</f>
        <v>0</v>
      </c>
      <c r="BI1203" s="162">
        <f>IF(N1203="nulová",J1203,0)</f>
        <v>0</v>
      </c>
      <c r="BJ1203" s="17" t="s">
        <v>86</v>
      </c>
      <c r="BK1203" s="162">
        <f>ROUND(I1203*H1203,2)</f>
        <v>0</v>
      </c>
      <c r="BL1203" s="17" t="s">
        <v>289</v>
      </c>
      <c r="BM1203" s="161" t="s">
        <v>1350</v>
      </c>
    </row>
    <row r="1204" spans="1:65" s="14" customFormat="1" ht="22.5">
      <c r="B1204" s="171"/>
      <c r="D1204" s="164" t="s">
        <v>282</v>
      </c>
      <c r="E1204" s="172" t="s">
        <v>1</v>
      </c>
      <c r="F1204" s="173" t="s">
        <v>1351</v>
      </c>
      <c r="H1204" s="174">
        <v>5</v>
      </c>
      <c r="I1204" s="175"/>
      <c r="L1204" s="171"/>
      <c r="M1204" s="176"/>
      <c r="N1204" s="177"/>
      <c r="O1204" s="177"/>
      <c r="P1204" s="177"/>
      <c r="Q1204" s="177"/>
      <c r="R1204" s="177"/>
      <c r="S1204" s="177"/>
      <c r="T1204" s="178"/>
      <c r="AT1204" s="172" t="s">
        <v>282</v>
      </c>
      <c r="AU1204" s="172" t="s">
        <v>88</v>
      </c>
      <c r="AV1204" s="14" t="s">
        <v>88</v>
      </c>
      <c r="AW1204" s="14" t="s">
        <v>33</v>
      </c>
      <c r="AX1204" s="14" t="s">
        <v>79</v>
      </c>
      <c r="AY1204" s="172" t="s">
        <v>252</v>
      </c>
    </row>
    <row r="1205" spans="1:65" s="13" customFormat="1" ht="22.5">
      <c r="B1205" s="163"/>
      <c r="D1205" s="164" t="s">
        <v>282</v>
      </c>
      <c r="E1205" s="165" t="s">
        <v>1</v>
      </c>
      <c r="F1205" s="166" t="s">
        <v>1352</v>
      </c>
      <c r="H1205" s="165" t="s">
        <v>1</v>
      </c>
      <c r="I1205" s="167"/>
      <c r="L1205" s="163"/>
      <c r="M1205" s="168"/>
      <c r="N1205" s="169"/>
      <c r="O1205" s="169"/>
      <c r="P1205" s="169"/>
      <c r="Q1205" s="169"/>
      <c r="R1205" s="169"/>
      <c r="S1205" s="169"/>
      <c r="T1205" s="170"/>
      <c r="AT1205" s="165" t="s">
        <v>282</v>
      </c>
      <c r="AU1205" s="165" t="s">
        <v>88</v>
      </c>
      <c r="AV1205" s="13" t="s">
        <v>86</v>
      </c>
      <c r="AW1205" s="13" t="s">
        <v>33</v>
      </c>
      <c r="AX1205" s="13" t="s">
        <v>79</v>
      </c>
      <c r="AY1205" s="165" t="s">
        <v>252</v>
      </c>
    </row>
    <row r="1206" spans="1:65" s="15" customFormat="1">
      <c r="B1206" s="179"/>
      <c r="D1206" s="164" t="s">
        <v>282</v>
      </c>
      <c r="E1206" s="180" t="s">
        <v>1</v>
      </c>
      <c r="F1206" s="181" t="s">
        <v>286</v>
      </c>
      <c r="H1206" s="182">
        <v>5</v>
      </c>
      <c r="I1206" s="183"/>
      <c r="L1206" s="179"/>
      <c r="M1206" s="184"/>
      <c r="N1206" s="185"/>
      <c r="O1206" s="185"/>
      <c r="P1206" s="185"/>
      <c r="Q1206" s="185"/>
      <c r="R1206" s="185"/>
      <c r="S1206" s="185"/>
      <c r="T1206" s="186"/>
      <c r="AT1206" s="180" t="s">
        <v>282</v>
      </c>
      <c r="AU1206" s="180" t="s">
        <v>88</v>
      </c>
      <c r="AV1206" s="15" t="s">
        <v>258</v>
      </c>
      <c r="AW1206" s="15" t="s">
        <v>33</v>
      </c>
      <c r="AX1206" s="15" t="s">
        <v>86</v>
      </c>
      <c r="AY1206" s="180" t="s">
        <v>252</v>
      </c>
    </row>
    <row r="1207" spans="1:65" s="12" customFormat="1" ht="22.9" customHeight="1">
      <c r="B1207" s="135"/>
      <c r="D1207" s="136" t="s">
        <v>78</v>
      </c>
      <c r="E1207" s="146" t="s">
        <v>1353</v>
      </c>
      <c r="F1207" s="146" t="s">
        <v>1354</v>
      </c>
      <c r="I1207" s="138"/>
      <c r="J1207" s="147">
        <f>BK1207</f>
        <v>0</v>
      </c>
      <c r="L1207" s="135"/>
      <c r="M1207" s="140"/>
      <c r="N1207" s="141"/>
      <c r="O1207" s="141"/>
      <c r="P1207" s="142">
        <f>SUM(P1208:P1224)</f>
        <v>0</v>
      </c>
      <c r="Q1207" s="141"/>
      <c r="R1207" s="142">
        <f>SUM(R1208:R1224)</f>
        <v>0</v>
      </c>
      <c r="S1207" s="141"/>
      <c r="T1207" s="143">
        <f>SUM(T1208:T1224)</f>
        <v>0</v>
      </c>
      <c r="AR1207" s="136" t="s">
        <v>88</v>
      </c>
      <c r="AT1207" s="144" t="s">
        <v>78</v>
      </c>
      <c r="AU1207" s="144" t="s">
        <v>86</v>
      </c>
      <c r="AY1207" s="136" t="s">
        <v>252</v>
      </c>
      <c r="BK1207" s="145">
        <f>SUM(BK1208:BK1224)</f>
        <v>0</v>
      </c>
    </row>
    <row r="1208" spans="1:65" s="2" customFormat="1" ht="37.9" customHeight="1">
      <c r="A1208" s="31"/>
      <c r="B1208" s="148"/>
      <c r="C1208" s="149" t="s">
        <v>1355</v>
      </c>
      <c r="D1208" s="149" t="s">
        <v>254</v>
      </c>
      <c r="E1208" s="150" t="s">
        <v>1356</v>
      </c>
      <c r="F1208" s="151" t="s">
        <v>1357</v>
      </c>
      <c r="G1208" s="152" t="s">
        <v>1198</v>
      </c>
      <c r="H1208" s="153">
        <v>1</v>
      </c>
      <c r="I1208" s="154"/>
      <c r="J1208" s="155">
        <f>ROUND(I1208*H1208,2)</f>
        <v>0</v>
      </c>
      <c r="K1208" s="156"/>
      <c r="L1208" s="32"/>
      <c r="M1208" s="157" t="s">
        <v>1</v>
      </c>
      <c r="N1208" s="158" t="s">
        <v>44</v>
      </c>
      <c r="O1208" s="57"/>
      <c r="P1208" s="159">
        <f>O1208*H1208</f>
        <v>0</v>
      </c>
      <c r="Q1208" s="159">
        <v>0</v>
      </c>
      <c r="R1208" s="159">
        <f>Q1208*H1208</f>
        <v>0</v>
      </c>
      <c r="S1208" s="159">
        <v>0</v>
      </c>
      <c r="T1208" s="160">
        <f>S1208*H1208</f>
        <v>0</v>
      </c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R1208" s="161" t="s">
        <v>289</v>
      </c>
      <c r="AT1208" s="161" t="s">
        <v>254</v>
      </c>
      <c r="AU1208" s="161" t="s">
        <v>88</v>
      </c>
      <c r="AY1208" s="17" t="s">
        <v>252</v>
      </c>
      <c r="BE1208" s="162">
        <f>IF(N1208="základní",J1208,0)</f>
        <v>0</v>
      </c>
      <c r="BF1208" s="162">
        <f>IF(N1208="snížená",J1208,0)</f>
        <v>0</v>
      </c>
      <c r="BG1208" s="162">
        <f>IF(N1208="zákl. přenesená",J1208,0)</f>
        <v>0</v>
      </c>
      <c r="BH1208" s="162">
        <f>IF(N1208="sníž. přenesená",J1208,0)</f>
        <v>0</v>
      </c>
      <c r="BI1208" s="162">
        <f>IF(N1208="nulová",J1208,0)</f>
        <v>0</v>
      </c>
      <c r="BJ1208" s="17" t="s">
        <v>86</v>
      </c>
      <c r="BK1208" s="162">
        <f>ROUND(I1208*H1208,2)</f>
        <v>0</v>
      </c>
      <c r="BL1208" s="17" t="s">
        <v>289</v>
      </c>
      <c r="BM1208" s="161" t="s">
        <v>1358</v>
      </c>
    </row>
    <row r="1209" spans="1:65" s="13" customFormat="1" ht="22.5">
      <c r="B1209" s="163"/>
      <c r="D1209" s="164" t="s">
        <v>282</v>
      </c>
      <c r="E1209" s="165" t="s">
        <v>1</v>
      </c>
      <c r="F1209" s="166" t="s">
        <v>1359</v>
      </c>
      <c r="H1209" s="165" t="s">
        <v>1</v>
      </c>
      <c r="I1209" s="167"/>
      <c r="L1209" s="163"/>
      <c r="M1209" s="168"/>
      <c r="N1209" s="169"/>
      <c r="O1209" s="169"/>
      <c r="P1209" s="169"/>
      <c r="Q1209" s="169"/>
      <c r="R1209" s="169"/>
      <c r="S1209" s="169"/>
      <c r="T1209" s="170"/>
      <c r="AT1209" s="165" t="s">
        <v>282</v>
      </c>
      <c r="AU1209" s="165" t="s">
        <v>88</v>
      </c>
      <c r="AV1209" s="13" t="s">
        <v>86</v>
      </c>
      <c r="AW1209" s="13" t="s">
        <v>33</v>
      </c>
      <c r="AX1209" s="13" t="s">
        <v>79</v>
      </c>
      <c r="AY1209" s="165" t="s">
        <v>252</v>
      </c>
    </row>
    <row r="1210" spans="1:65" s="13" customFormat="1" ht="22.5">
      <c r="B1210" s="163"/>
      <c r="D1210" s="164" t="s">
        <v>282</v>
      </c>
      <c r="E1210" s="165" t="s">
        <v>1</v>
      </c>
      <c r="F1210" s="166" t="s">
        <v>1360</v>
      </c>
      <c r="H1210" s="165" t="s">
        <v>1</v>
      </c>
      <c r="I1210" s="167"/>
      <c r="L1210" s="163"/>
      <c r="M1210" s="168"/>
      <c r="N1210" s="169"/>
      <c r="O1210" s="169"/>
      <c r="P1210" s="169"/>
      <c r="Q1210" s="169"/>
      <c r="R1210" s="169"/>
      <c r="S1210" s="169"/>
      <c r="T1210" s="170"/>
      <c r="AT1210" s="165" t="s">
        <v>282</v>
      </c>
      <c r="AU1210" s="165" t="s">
        <v>88</v>
      </c>
      <c r="AV1210" s="13" t="s">
        <v>86</v>
      </c>
      <c r="AW1210" s="13" t="s">
        <v>33</v>
      </c>
      <c r="AX1210" s="13" t="s">
        <v>79</v>
      </c>
      <c r="AY1210" s="165" t="s">
        <v>252</v>
      </c>
    </row>
    <row r="1211" spans="1:65" s="13" customFormat="1" ht="22.5">
      <c r="B1211" s="163"/>
      <c r="D1211" s="164" t="s">
        <v>282</v>
      </c>
      <c r="E1211" s="165" t="s">
        <v>1</v>
      </c>
      <c r="F1211" s="166" t="s">
        <v>1346</v>
      </c>
      <c r="H1211" s="165" t="s">
        <v>1</v>
      </c>
      <c r="I1211" s="167"/>
      <c r="L1211" s="163"/>
      <c r="M1211" s="168"/>
      <c r="N1211" s="169"/>
      <c r="O1211" s="169"/>
      <c r="P1211" s="169"/>
      <c r="Q1211" s="169"/>
      <c r="R1211" s="169"/>
      <c r="S1211" s="169"/>
      <c r="T1211" s="170"/>
      <c r="AT1211" s="165" t="s">
        <v>282</v>
      </c>
      <c r="AU1211" s="165" t="s">
        <v>88</v>
      </c>
      <c r="AV1211" s="13" t="s">
        <v>86</v>
      </c>
      <c r="AW1211" s="13" t="s">
        <v>33</v>
      </c>
      <c r="AX1211" s="13" t="s">
        <v>79</v>
      </c>
      <c r="AY1211" s="165" t="s">
        <v>252</v>
      </c>
    </row>
    <row r="1212" spans="1:65" s="14" customFormat="1">
      <c r="B1212" s="171"/>
      <c r="D1212" s="164" t="s">
        <v>282</v>
      </c>
      <c r="E1212" s="172" t="s">
        <v>1</v>
      </c>
      <c r="F1212" s="173" t="s">
        <v>1210</v>
      </c>
      <c r="H1212" s="174">
        <v>1</v>
      </c>
      <c r="I1212" s="175"/>
      <c r="L1212" s="171"/>
      <c r="M1212" s="176"/>
      <c r="N1212" s="177"/>
      <c r="O1212" s="177"/>
      <c r="P1212" s="177"/>
      <c r="Q1212" s="177"/>
      <c r="R1212" s="177"/>
      <c r="S1212" s="177"/>
      <c r="T1212" s="178"/>
      <c r="AT1212" s="172" t="s">
        <v>282</v>
      </c>
      <c r="AU1212" s="172" t="s">
        <v>88</v>
      </c>
      <c r="AV1212" s="14" t="s">
        <v>88</v>
      </c>
      <c r="AW1212" s="14" t="s">
        <v>33</v>
      </c>
      <c r="AX1212" s="14" t="s">
        <v>79</v>
      </c>
      <c r="AY1212" s="172" t="s">
        <v>252</v>
      </c>
    </row>
    <row r="1213" spans="1:65" s="13" customFormat="1">
      <c r="B1213" s="163"/>
      <c r="D1213" s="164" t="s">
        <v>282</v>
      </c>
      <c r="E1213" s="165" t="s">
        <v>1</v>
      </c>
      <c r="F1213" s="166" t="s">
        <v>1347</v>
      </c>
      <c r="H1213" s="165" t="s">
        <v>1</v>
      </c>
      <c r="I1213" s="167"/>
      <c r="L1213" s="163"/>
      <c r="M1213" s="168"/>
      <c r="N1213" s="169"/>
      <c r="O1213" s="169"/>
      <c r="P1213" s="169"/>
      <c r="Q1213" s="169"/>
      <c r="R1213" s="169"/>
      <c r="S1213" s="169"/>
      <c r="T1213" s="170"/>
      <c r="AT1213" s="165" t="s">
        <v>282</v>
      </c>
      <c r="AU1213" s="165" t="s">
        <v>88</v>
      </c>
      <c r="AV1213" s="13" t="s">
        <v>86</v>
      </c>
      <c r="AW1213" s="13" t="s">
        <v>33</v>
      </c>
      <c r="AX1213" s="13" t="s">
        <v>79</v>
      </c>
      <c r="AY1213" s="165" t="s">
        <v>252</v>
      </c>
    </row>
    <row r="1214" spans="1:65" s="15" customFormat="1">
      <c r="B1214" s="179"/>
      <c r="D1214" s="164" t="s">
        <v>282</v>
      </c>
      <c r="E1214" s="180" t="s">
        <v>1</v>
      </c>
      <c r="F1214" s="181" t="s">
        <v>286</v>
      </c>
      <c r="H1214" s="182">
        <v>1</v>
      </c>
      <c r="I1214" s="183"/>
      <c r="L1214" s="179"/>
      <c r="M1214" s="184"/>
      <c r="N1214" s="185"/>
      <c r="O1214" s="185"/>
      <c r="P1214" s="185"/>
      <c r="Q1214" s="185"/>
      <c r="R1214" s="185"/>
      <c r="S1214" s="185"/>
      <c r="T1214" s="186"/>
      <c r="AT1214" s="180" t="s">
        <v>282</v>
      </c>
      <c r="AU1214" s="180" t="s">
        <v>88</v>
      </c>
      <c r="AV1214" s="15" t="s">
        <v>258</v>
      </c>
      <c r="AW1214" s="15" t="s">
        <v>33</v>
      </c>
      <c r="AX1214" s="15" t="s">
        <v>86</v>
      </c>
      <c r="AY1214" s="180" t="s">
        <v>252</v>
      </c>
    </row>
    <row r="1215" spans="1:65" s="2" customFormat="1" ht="24.2" customHeight="1">
      <c r="A1215" s="31"/>
      <c r="B1215" s="148"/>
      <c r="C1215" s="149" t="s">
        <v>748</v>
      </c>
      <c r="D1215" s="149" t="s">
        <v>254</v>
      </c>
      <c r="E1215" s="150" t="s">
        <v>1361</v>
      </c>
      <c r="F1215" s="151" t="s">
        <v>1362</v>
      </c>
      <c r="G1215" s="152" t="s">
        <v>1198</v>
      </c>
      <c r="H1215" s="153">
        <v>1</v>
      </c>
      <c r="I1215" s="154"/>
      <c r="J1215" s="155">
        <f>ROUND(I1215*H1215,2)</f>
        <v>0</v>
      </c>
      <c r="K1215" s="156"/>
      <c r="L1215" s="32"/>
      <c r="M1215" s="157" t="s">
        <v>1</v>
      </c>
      <c r="N1215" s="158" t="s">
        <v>44</v>
      </c>
      <c r="O1215" s="57"/>
      <c r="P1215" s="159">
        <f>O1215*H1215</f>
        <v>0</v>
      </c>
      <c r="Q1215" s="159">
        <v>0</v>
      </c>
      <c r="R1215" s="159">
        <f>Q1215*H1215</f>
        <v>0</v>
      </c>
      <c r="S1215" s="159">
        <v>0</v>
      </c>
      <c r="T1215" s="160">
        <f>S1215*H1215</f>
        <v>0</v>
      </c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R1215" s="161" t="s">
        <v>289</v>
      </c>
      <c r="AT1215" s="161" t="s">
        <v>254</v>
      </c>
      <c r="AU1215" s="161" t="s">
        <v>88</v>
      </c>
      <c r="AY1215" s="17" t="s">
        <v>252</v>
      </c>
      <c r="BE1215" s="162">
        <f>IF(N1215="základní",J1215,0)</f>
        <v>0</v>
      </c>
      <c r="BF1215" s="162">
        <f>IF(N1215="snížená",J1215,0)</f>
        <v>0</v>
      </c>
      <c r="BG1215" s="162">
        <f>IF(N1215="zákl. přenesená",J1215,0)</f>
        <v>0</v>
      </c>
      <c r="BH1215" s="162">
        <f>IF(N1215="sníž. přenesená",J1215,0)</f>
        <v>0</v>
      </c>
      <c r="BI1215" s="162">
        <f>IF(N1215="nulová",J1215,0)</f>
        <v>0</v>
      </c>
      <c r="BJ1215" s="17" t="s">
        <v>86</v>
      </c>
      <c r="BK1215" s="162">
        <f>ROUND(I1215*H1215,2)</f>
        <v>0</v>
      </c>
      <c r="BL1215" s="17" t="s">
        <v>289</v>
      </c>
      <c r="BM1215" s="161" t="s">
        <v>1363</v>
      </c>
    </row>
    <row r="1216" spans="1:65" s="13" customFormat="1" ht="22.5">
      <c r="B1216" s="163"/>
      <c r="D1216" s="164" t="s">
        <v>282</v>
      </c>
      <c r="E1216" s="165" t="s">
        <v>1</v>
      </c>
      <c r="F1216" s="166" t="s">
        <v>1364</v>
      </c>
      <c r="H1216" s="165" t="s">
        <v>1</v>
      </c>
      <c r="I1216" s="167"/>
      <c r="L1216" s="163"/>
      <c r="M1216" s="168"/>
      <c r="N1216" s="169"/>
      <c r="O1216" s="169"/>
      <c r="P1216" s="169"/>
      <c r="Q1216" s="169"/>
      <c r="R1216" s="169"/>
      <c r="S1216" s="169"/>
      <c r="T1216" s="170"/>
      <c r="AT1216" s="165" t="s">
        <v>282</v>
      </c>
      <c r="AU1216" s="165" t="s">
        <v>88</v>
      </c>
      <c r="AV1216" s="13" t="s">
        <v>86</v>
      </c>
      <c r="AW1216" s="13" t="s">
        <v>33</v>
      </c>
      <c r="AX1216" s="13" t="s">
        <v>79</v>
      </c>
      <c r="AY1216" s="165" t="s">
        <v>252</v>
      </c>
    </row>
    <row r="1217" spans="1:65" s="13" customFormat="1">
      <c r="B1217" s="163"/>
      <c r="D1217" s="164" t="s">
        <v>282</v>
      </c>
      <c r="E1217" s="165" t="s">
        <v>1</v>
      </c>
      <c r="F1217" s="166" t="s">
        <v>1365</v>
      </c>
      <c r="H1217" s="165" t="s">
        <v>1</v>
      </c>
      <c r="I1217" s="167"/>
      <c r="L1217" s="163"/>
      <c r="M1217" s="168"/>
      <c r="N1217" s="169"/>
      <c r="O1217" s="169"/>
      <c r="P1217" s="169"/>
      <c r="Q1217" s="169"/>
      <c r="R1217" s="169"/>
      <c r="S1217" s="169"/>
      <c r="T1217" s="170"/>
      <c r="AT1217" s="165" t="s">
        <v>282</v>
      </c>
      <c r="AU1217" s="165" t="s">
        <v>88</v>
      </c>
      <c r="AV1217" s="13" t="s">
        <v>86</v>
      </c>
      <c r="AW1217" s="13" t="s">
        <v>33</v>
      </c>
      <c r="AX1217" s="13" t="s">
        <v>79</v>
      </c>
      <c r="AY1217" s="165" t="s">
        <v>252</v>
      </c>
    </row>
    <row r="1218" spans="1:65" s="14" customFormat="1">
      <c r="B1218" s="171"/>
      <c r="D1218" s="164" t="s">
        <v>282</v>
      </c>
      <c r="E1218" s="172" t="s">
        <v>1</v>
      </c>
      <c r="F1218" s="173" t="s">
        <v>1210</v>
      </c>
      <c r="H1218" s="174">
        <v>1</v>
      </c>
      <c r="I1218" s="175"/>
      <c r="L1218" s="171"/>
      <c r="M1218" s="176"/>
      <c r="N1218" s="177"/>
      <c r="O1218" s="177"/>
      <c r="P1218" s="177"/>
      <c r="Q1218" s="177"/>
      <c r="R1218" s="177"/>
      <c r="S1218" s="177"/>
      <c r="T1218" s="178"/>
      <c r="AT1218" s="172" t="s">
        <v>282</v>
      </c>
      <c r="AU1218" s="172" t="s">
        <v>88</v>
      </c>
      <c r="AV1218" s="14" t="s">
        <v>88</v>
      </c>
      <c r="AW1218" s="14" t="s">
        <v>33</v>
      </c>
      <c r="AX1218" s="14" t="s">
        <v>79</v>
      </c>
      <c r="AY1218" s="172" t="s">
        <v>252</v>
      </c>
    </row>
    <row r="1219" spans="1:65" s="13" customFormat="1">
      <c r="B1219" s="163"/>
      <c r="D1219" s="164" t="s">
        <v>282</v>
      </c>
      <c r="E1219" s="165" t="s">
        <v>1</v>
      </c>
      <c r="F1219" s="166" t="s">
        <v>1347</v>
      </c>
      <c r="H1219" s="165" t="s">
        <v>1</v>
      </c>
      <c r="I1219" s="167"/>
      <c r="L1219" s="163"/>
      <c r="M1219" s="168"/>
      <c r="N1219" s="169"/>
      <c r="O1219" s="169"/>
      <c r="P1219" s="169"/>
      <c r="Q1219" s="169"/>
      <c r="R1219" s="169"/>
      <c r="S1219" s="169"/>
      <c r="T1219" s="170"/>
      <c r="AT1219" s="165" t="s">
        <v>282</v>
      </c>
      <c r="AU1219" s="165" t="s">
        <v>88</v>
      </c>
      <c r="AV1219" s="13" t="s">
        <v>86</v>
      </c>
      <c r="AW1219" s="13" t="s">
        <v>33</v>
      </c>
      <c r="AX1219" s="13" t="s">
        <v>79</v>
      </c>
      <c r="AY1219" s="165" t="s">
        <v>252</v>
      </c>
    </row>
    <row r="1220" spans="1:65" s="15" customFormat="1">
      <c r="B1220" s="179"/>
      <c r="D1220" s="164" t="s">
        <v>282</v>
      </c>
      <c r="E1220" s="180" t="s">
        <v>1</v>
      </c>
      <c r="F1220" s="181" t="s">
        <v>286</v>
      </c>
      <c r="H1220" s="182">
        <v>1</v>
      </c>
      <c r="I1220" s="183"/>
      <c r="L1220" s="179"/>
      <c r="M1220" s="184"/>
      <c r="N1220" s="185"/>
      <c r="O1220" s="185"/>
      <c r="P1220" s="185"/>
      <c r="Q1220" s="185"/>
      <c r="R1220" s="185"/>
      <c r="S1220" s="185"/>
      <c r="T1220" s="186"/>
      <c r="AT1220" s="180" t="s">
        <v>282</v>
      </c>
      <c r="AU1220" s="180" t="s">
        <v>88</v>
      </c>
      <c r="AV1220" s="15" t="s">
        <v>258</v>
      </c>
      <c r="AW1220" s="15" t="s">
        <v>33</v>
      </c>
      <c r="AX1220" s="15" t="s">
        <v>86</v>
      </c>
      <c r="AY1220" s="180" t="s">
        <v>252</v>
      </c>
    </row>
    <row r="1221" spans="1:65" s="2" customFormat="1" ht="16.5" customHeight="1">
      <c r="A1221" s="31"/>
      <c r="B1221" s="148"/>
      <c r="C1221" s="149" t="s">
        <v>1366</v>
      </c>
      <c r="D1221" s="149" t="s">
        <v>254</v>
      </c>
      <c r="E1221" s="150" t="s">
        <v>1348</v>
      </c>
      <c r="F1221" s="151" t="s">
        <v>1349</v>
      </c>
      <c r="G1221" s="152" t="s">
        <v>257</v>
      </c>
      <c r="H1221" s="153">
        <v>10</v>
      </c>
      <c r="I1221" s="154"/>
      <c r="J1221" s="155">
        <f>ROUND(I1221*H1221,2)</f>
        <v>0</v>
      </c>
      <c r="K1221" s="156"/>
      <c r="L1221" s="32"/>
      <c r="M1221" s="157" t="s">
        <v>1</v>
      </c>
      <c r="N1221" s="158" t="s">
        <v>44</v>
      </c>
      <c r="O1221" s="57"/>
      <c r="P1221" s="159">
        <f>O1221*H1221</f>
        <v>0</v>
      </c>
      <c r="Q1221" s="159">
        <v>0</v>
      </c>
      <c r="R1221" s="159">
        <f>Q1221*H1221</f>
        <v>0</v>
      </c>
      <c r="S1221" s="159">
        <v>0</v>
      </c>
      <c r="T1221" s="160">
        <f>S1221*H1221</f>
        <v>0</v>
      </c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R1221" s="161" t="s">
        <v>289</v>
      </c>
      <c r="AT1221" s="161" t="s">
        <v>254</v>
      </c>
      <c r="AU1221" s="161" t="s">
        <v>88</v>
      </c>
      <c r="AY1221" s="17" t="s">
        <v>252</v>
      </c>
      <c r="BE1221" s="162">
        <f>IF(N1221="základní",J1221,0)</f>
        <v>0</v>
      </c>
      <c r="BF1221" s="162">
        <f>IF(N1221="snížená",J1221,0)</f>
        <v>0</v>
      </c>
      <c r="BG1221" s="162">
        <f>IF(N1221="zákl. přenesená",J1221,0)</f>
        <v>0</v>
      </c>
      <c r="BH1221" s="162">
        <f>IF(N1221="sníž. přenesená",J1221,0)</f>
        <v>0</v>
      </c>
      <c r="BI1221" s="162">
        <f>IF(N1221="nulová",J1221,0)</f>
        <v>0</v>
      </c>
      <c r="BJ1221" s="17" t="s">
        <v>86</v>
      </c>
      <c r="BK1221" s="162">
        <f>ROUND(I1221*H1221,2)</f>
        <v>0</v>
      </c>
      <c r="BL1221" s="17" t="s">
        <v>289</v>
      </c>
      <c r="BM1221" s="161" t="s">
        <v>1367</v>
      </c>
    </row>
    <row r="1222" spans="1:65" s="14" customFormat="1" ht="22.5">
      <c r="B1222" s="171"/>
      <c r="D1222" s="164" t="s">
        <v>282</v>
      </c>
      <c r="E1222" s="172" t="s">
        <v>1</v>
      </c>
      <c r="F1222" s="173" t="s">
        <v>1368</v>
      </c>
      <c r="H1222" s="174">
        <v>10</v>
      </c>
      <c r="I1222" s="175"/>
      <c r="L1222" s="171"/>
      <c r="M1222" s="176"/>
      <c r="N1222" s="177"/>
      <c r="O1222" s="177"/>
      <c r="P1222" s="177"/>
      <c r="Q1222" s="177"/>
      <c r="R1222" s="177"/>
      <c r="S1222" s="177"/>
      <c r="T1222" s="178"/>
      <c r="AT1222" s="172" t="s">
        <v>282</v>
      </c>
      <c r="AU1222" s="172" t="s">
        <v>88</v>
      </c>
      <c r="AV1222" s="14" t="s">
        <v>88</v>
      </c>
      <c r="AW1222" s="14" t="s">
        <v>33</v>
      </c>
      <c r="AX1222" s="14" t="s">
        <v>79</v>
      </c>
      <c r="AY1222" s="172" t="s">
        <v>252</v>
      </c>
    </row>
    <row r="1223" spans="1:65" s="13" customFormat="1" ht="22.5">
      <c r="B1223" s="163"/>
      <c r="D1223" s="164" t="s">
        <v>282</v>
      </c>
      <c r="E1223" s="165" t="s">
        <v>1</v>
      </c>
      <c r="F1223" s="166" t="s">
        <v>1352</v>
      </c>
      <c r="H1223" s="165" t="s">
        <v>1</v>
      </c>
      <c r="I1223" s="167"/>
      <c r="L1223" s="163"/>
      <c r="M1223" s="168"/>
      <c r="N1223" s="169"/>
      <c r="O1223" s="169"/>
      <c r="P1223" s="169"/>
      <c r="Q1223" s="169"/>
      <c r="R1223" s="169"/>
      <c r="S1223" s="169"/>
      <c r="T1223" s="170"/>
      <c r="AT1223" s="165" t="s">
        <v>282</v>
      </c>
      <c r="AU1223" s="165" t="s">
        <v>88</v>
      </c>
      <c r="AV1223" s="13" t="s">
        <v>86</v>
      </c>
      <c r="AW1223" s="13" t="s">
        <v>33</v>
      </c>
      <c r="AX1223" s="13" t="s">
        <v>79</v>
      </c>
      <c r="AY1223" s="165" t="s">
        <v>252</v>
      </c>
    </row>
    <row r="1224" spans="1:65" s="15" customFormat="1">
      <c r="B1224" s="179"/>
      <c r="D1224" s="164" t="s">
        <v>282</v>
      </c>
      <c r="E1224" s="180" t="s">
        <v>1</v>
      </c>
      <c r="F1224" s="181" t="s">
        <v>286</v>
      </c>
      <c r="H1224" s="182">
        <v>10</v>
      </c>
      <c r="I1224" s="183"/>
      <c r="L1224" s="179"/>
      <c r="M1224" s="184"/>
      <c r="N1224" s="185"/>
      <c r="O1224" s="185"/>
      <c r="P1224" s="185"/>
      <c r="Q1224" s="185"/>
      <c r="R1224" s="185"/>
      <c r="S1224" s="185"/>
      <c r="T1224" s="186"/>
      <c r="AT1224" s="180" t="s">
        <v>282</v>
      </c>
      <c r="AU1224" s="180" t="s">
        <v>88</v>
      </c>
      <c r="AV1224" s="15" t="s">
        <v>258</v>
      </c>
      <c r="AW1224" s="15" t="s">
        <v>33</v>
      </c>
      <c r="AX1224" s="15" t="s">
        <v>86</v>
      </c>
      <c r="AY1224" s="180" t="s">
        <v>252</v>
      </c>
    </row>
    <row r="1225" spans="1:65" s="12" customFormat="1" ht="22.9" customHeight="1">
      <c r="B1225" s="135"/>
      <c r="D1225" s="136" t="s">
        <v>78</v>
      </c>
      <c r="E1225" s="146" t="s">
        <v>1369</v>
      </c>
      <c r="F1225" s="146" t="s">
        <v>1370</v>
      </c>
      <c r="I1225" s="138"/>
      <c r="J1225" s="147">
        <f>BK1225</f>
        <v>0</v>
      </c>
      <c r="L1225" s="135"/>
      <c r="M1225" s="140"/>
      <c r="N1225" s="141"/>
      <c r="O1225" s="141"/>
      <c r="P1225" s="142">
        <f>SUM(P1226:P1237)</f>
        <v>0</v>
      </c>
      <c r="Q1225" s="141"/>
      <c r="R1225" s="142">
        <f>SUM(R1226:R1237)</f>
        <v>0</v>
      </c>
      <c r="S1225" s="141"/>
      <c r="T1225" s="143">
        <f>SUM(T1226:T1237)</f>
        <v>0</v>
      </c>
      <c r="AR1225" s="136" t="s">
        <v>88</v>
      </c>
      <c r="AT1225" s="144" t="s">
        <v>78</v>
      </c>
      <c r="AU1225" s="144" t="s">
        <v>86</v>
      </c>
      <c r="AY1225" s="136" t="s">
        <v>252</v>
      </c>
      <c r="BK1225" s="145">
        <f>SUM(BK1226:BK1237)</f>
        <v>0</v>
      </c>
    </row>
    <row r="1226" spans="1:65" s="2" customFormat="1" ht="24.2" customHeight="1">
      <c r="A1226" s="31"/>
      <c r="B1226" s="148"/>
      <c r="C1226" s="149" t="s">
        <v>760</v>
      </c>
      <c r="D1226" s="149" t="s">
        <v>254</v>
      </c>
      <c r="E1226" s="150" t="s">
        <v>1371</v>
      </c>
      <c r="F1226" s="151" t="s">
        <v>1372</v>
      </c>
      <c r="G1226" s="152" t="s">
        <v>1198</v>
      </c>
      <c r="H1226" s="153">
        <v>1</v>
      </c>
      <c r="I1226" s="154"/>
      <c r="J1226" s="155">
        <f>ROUND(I1226*H1226,2)</f>
        <v>0</v>
      </c>
      <c r="K1226" s="156"/>
      <c r="L1226" s="32"/>
      <c r="M1226" s="157" t="s">
        <v>1</v>
      </c>
      <c r="N1226" s="158" t="s">
        <v>44</v>
      </c>
      <c r="O1226" s="57"/>
      <c r="P1226" s="159">
        <f>O1226*H1226</f>
        <v>0</v>
      </c>
      <c r="Q1226" s="159">
        <v>0</v>
      </c>
      <c r="R1226" s="159">
        <f>Q1226*H1226</f>
        <v>0</v>
      </c>
      <c r="S1226" s="159">
        <v>0</v>
      </c>
      <c r="T1226" s="160">
        <f>S1226*H1226</f>
        <v>0</v>
      </c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R1226" s="161" t="s">
        <v>289</v>
      </c>
      <c r="AT1226" s="161" t="s">
        <v>254</v>
      </c>
      <c r="AU1226" s="161" t="s">
        <v>88</v>
      </c>
      <c r="AY1226" s="17" t="s">
        <v>252</v>
      </c>
      <c r="BE1226" s="162">
        <f>IF(N1226="základní",J1226,0)</f>
        <v>0</v>
      </c>
      <c r="BF1226" s="162">
        <f>IF(N1226="snížená",J1226,0)</f>
        <v>0</v>
      </c>
      <c r="BG1226" s="162">
        <f>IF(N1226="zákl. přenesená",J1226,0)</f>
        <v>0</v>
      </c>
      <c r="BH1226" s="162">
        <f>IF(N1226="sníž. přenesená",J1226,0)</f>
        <v>0</v>
      </c>
      <c r="BI1226" s="162">
        <f>IF(N1226="nulová",J1226,0)</f>
        <v>0</v>
      </c>
      <c r="BJ1226" s="17" t="s">
        <v>86</v>
      </c>
      <c r="BK1226" s="162">
        <f>ROUND(I1226*H1226,2)</f>
        <v>0</v>
      </c>
      <c r="BL1226" s="17" t="s">
        <v>289</v>
      </c>
      <c r="BM1226" s="161" t="s">
        <v>1373</v>
      </c>
    </row>
    <row r="1227" spans="1:65" s="13" customFormat="1" ht="22.5">
      <c r="B1227" s="163"/>
      <c r="D1227" s="164" t="s">
        <v>282</v>
      </c>
      <c r="E1227" s="165" t="s">
        <v>1</v>
      </c>
      <c r="F1227" s="166" t="s">
        <v>1374</v>
      </c>
      <c r="H1227" s="165" t="s">
        <v>1</v>
      </c>
      <c r="I1227" s="167"/>
      <c r="L1227" s="163"/>
      <c r="M1227" s="168"/>
      <c r="N1227" s="169"/>
      <c r="O1227" s="169"/>
      <c r="P1227" s="169"/>
      <c r="Q1227" s="169"/>
      <c r="R1227" s="169"/>
      <c r="S1227" s="169"/>
      <c r="T1227" s="170"/>
      <c r="AT1227" s="165" t="s">
        <v>282</v>
      </c>
      <c r="AU1227" s="165" t="s">
        <v>88</v>
      </c>
      <c r="AV1227" s="13" t="s">
        <v>86</v>
      </c>
      <c r="AW1227" s="13" t="s">
        <v>33</v>
      </c>
      <c r="AX1227" s="13" t="s">
        <v>79</v>
      </c>
      <c r="AY1227" s="165" t="s">
        <v>252</v>
      </c>
    </row>
    <row r="1228" spans="1:65" s="13" customFormat="1" ht="22.5">
      <c r="B1228" s="163"/>
      <c r="D1228" s="164" t="s">
        <v>282</v>
      </c>
      <c r="E1228" s="165" t="s">
        <v>1</v>
      </c>
      <c r="F1228" s="166" t="s">
        <v>1375</v>
      </c>
      <c r="H1228" s="165" t="s">
        <v>1</v>
      </c>
      <c r="I1228" s="167"/>
      <c r="L1228" s="163"/>
      <c r="M1228" s="168"/>
      <c r="N1228" s="169"/>
      <c r="O1228" s="169"/>
      <c r="P1228" s="169"/>
      <c r="Q1228" s="169"/>
      <c r="R1228" s="169"/>
      <c r="S1228" s="169"/>
      <c r="T1228" s="170"/>
      <c r="AT1228" s="165" t="s">
        <v>282</v>
      </c>
      <c r="AU1228" s="165" t="s">
        <v>88</v>
      </c>
      <c r="AV1228" s="13" t="s">
        <v>86</v>
      </c>
      <c r="AW1228" s="13" t="s">
        <v>33</v>
      </c>
      <c r="AX1228" s="13" t="s">
        <v>79</v>
      </c>
      <c r="AY1228" s="165" t="s">
        <v>252</v>
      </c>
    </row>
    <row r="1229" spans="1:65" s="13" customFormat="1">
      <c r="B1229" s="163"/>
      <c r="D1229" s="164" t="s">
        <v>282</v>
      </c>
      <c r="E1229" s="165" t="s">
        <v>1</v>
      </c>
      <c r="F1229" s="166" t="s">
        <v>1376</v>
      </c>
      <c r="H1229" s="165" t="s">
        <v>1</v>
      </c>
      <c r="I1229" s="167"/>
      <c r="L1229" s="163"/>
      <c r="M1229" s="168"/>
      <c r="N1229" s="169"/>
      <c r="O1229" s="169"/>
      <c r="P1229" s="169"/>
      <c r="Q1229" s="169"/>
      <c r="R1229" s="169"/>
      <c r="S1229" s="169"/>
      <c r="T1229" s="170"/>
      <c r="AT1229" s="165" t="s">
        <v>282</v>
      </c>
      <c r="AU1229" s="165" t="s">
        <v>88</v>
      </c>
      <c r="AV1229" s="13" t="s">
        <v>86</v>
      </c>
      <c r="AW1229" s="13" t="s">
        <v>33</v>
      </c>
      <c r="AX1229" s="13" t="s">
        <v>79</v>
      </c>
      <c r="AY1229" s="165" t="s">
        <v>252</v>
      </c>
    </row>
    <row r="1230" spans="1:65" s="13" customFormat="1" ht="22.5">
      <c r="B1230" s="163"/>
      <c r="D1230" s="164" t="s">
        <v>282</v>
      </c>
      <c r="E1230" s="165" t="s">
        <v>1</v>
      </c>
      <c r="F1230" s="166" t="s">
        <v>1346</v>
      </c>
      <c r="H1230" s="165" t="s">
        <v>1</v>
      </c>
      <c r="I1230" s="167"/>
      <c r="L1230" s="163"/>
      <c r="M1230" s="168"/>
      <c r="N1230" s="169"/>
      <c r="O1230" s="169"/>
      <c r="P1230" s="169"/>
      <c r="Q1230" s="169"/>
      <c r="R1230" s="169"/>
      <c r="S1230" s="169"/>
      <c r="T1230" s="170"/>
      <c r="AT1230" s="165" t="s">
        <v>282</v>
      </c>
      <c r="AU1230" s="165" t="s">
        <v>88</v>
      </c>
      <c r="AV1230" s="13" t="s">
        <v>86</v>
      </c>
      <c r="AW1230" s="13" t="s">
        <v>33</v>
      </c>
      <c r="AX1230" s="13" t="s">
        <v>79</v>
      </c>
      <c r="AY1230" s="165" t="s">
        <v>252</v>
      </c>
    </row>
    <row r="1231" spans="1:65" s="14" customFormat="1">
      <c r="B1231" s="171"/>
      <c r="D1231" s="164" t="s">
        <v>282</v>
      </c>
      <c r="E1231" s="172" t="s">
        <v>1</v>
      </c>
      <c r="F1231" s="173" t="s">
        <v>1210</v>
      </c>
      <c r="H1231" s="174">
        <v>1</v>
      </c>
      <c r="I1231" s="175"/>
      <c r="L1231" s="171"/>
      <c r="M1231" s="176"/>
      <c r="N1231" s="177"/>
      <c r="O1231" s="177"/>
      <c r="P1231" s="177"/>
      <c r="Q1231" s="177"/>
      <c r="R1231" s="177"/>
      <c r="S1231" s="177"/>
      <c r="T1231" s="178"/>
      <c r="AT1231" s="172" t="s">
        <v>282</v>
      </c>
      <c r="AU1231" s="172" t="s">
        <v>88</v>
      </c>
      <c r="AV1231" s="14" t="s">
        <v>88</v>
      </c>
      <c r="AW1231" s="14" t="s">
        <v>33</v>
      </c>
      <c r="AX1231" s="14" t="s">
        <v>79</v>
      </c>
      <c r="AY1231" s="172" t="s">
        <v>252</v>
      </c>
    </row>
    <row r="1232" spans="1:65" s="13" customFormat="1">
      <c r="B1232" s="163"/>
      <c r="D1232" s="164" t="s">
        <v>282</v>
      </c>
      <c r="E1232" s="165" t="s">
        <v>1</v>
      </c>
      <c r="F1232" s="166" t="s">
        <v>1347</v>
      </c>
      <c r="H1232" s="165" t="s">
        <v>1</v>
      </c>
      <c r="I1232" s="167"/>
      <c r="L1232" s="163"/>
      <c r="M1232" s="168"/>
      <c r="N1232" s="169"/>
      <c r="O1232" s="169"/>
      <c r="P1232" s="169"/>
      <c r="Q1232" s="169"/>
      <c r="R1232" s="169"/>
      <c r="S1232" s="169"/>
      <c r="T1232" s="170"/>
      <c r="AT1232" s="165" t="s">
        <v>282</v>
      </c>
      <c r="AU1232" s="165" t="s">
        <v>88</v>
      </c>
      <c r="AV1232" s="13" t="s">
        <v>86</v>
      </c>
      <c r="AW1232" s="13" t="s">
        <v>33</v>
      </c>
      <c r="AX1232" s="13" t="s">
        <v>79</v>
      </c>
      <c r="AY1232" s="165" t="s">
        <v>252</v>
      </c>
    </row>
    <row r="1233" spans="1:65" s="15" customFormat="1">
      <c r="B1233" s="179"/>
      <c r="D1233" s="164" t="s">
        <v>282</v>
      </c>
      <c r="E1233" s="180" t="s">
        <v>1</v>
      </c>
      <c r="F1233" s="181" t="s">
        <v>286</v>
      </c>
      <c r="H1233" s="182">
        <v>1</v>
      </c>
      <c r="I1233" s="183"/>
      <c r="L1233" s="179"/>
      <c r="M1233" s="184"/>
      <c r="N1233" s="185"/>
      <c r="O1233" s="185"/>
      <c r="P1233" s="185"/>
      <c r="Q1233" s="185"/>
      <c r="R1233" s="185"/>
      <c r="S1233" s="185"/>
      <c r="T1233" s="186"/>
      <c r="AT1233" s="180" t="s">
        <v>282</v>
      </c>
      <c r="AU1233" s="180" t="s">
        <v>88</v>
      </c>
      <c r="AV1233" s="15" t="s">
        <v>258</v>
      </c>
      <c r="AW1233" s="15" t="s">
        <v>33</v>
      </c>
      <c r="AX1233" s="15" t="s">
        <v>86</v>
      </c>
      <c r="AY1233" s="180" t="s">
        <v>252</v>
      </c>
    </row>
    <row r="1234" spans="1:65" s="2" customFormat="1" ht="16.5" customHeight="1">
      <c r="A1234" s="31"/>
      <c r="B1234" s="148"/>
      <c r="C1234" s="149" t="s">
        <v>1377</v>
      </c>
      <c r="D1234" s="149" t="s">
        <v>254</v>
      </c>
      <c r="E1234" s="150" t="s">
        <v>1348</v>
      </c>
      <c r="F1234" s="151" t="s">
        <v>1349</v>
      </c>
      <c r="G1234" s="152" t="s">
        <v>257</v>
      </c>
      <c r="H1234" s="153">
        <v>2</v>
      </c>
      <c r="I1234" s="154"/>
      <c r="J1234" s="155">
        <f>ROUND(I1234*H1234,2)</f>
        <v>0</v>
      </c>
      <c r="K1234" s="156"/>
      <c r="L1234" s="32"/>
      <c r="M1234" s="157" t="s">
        <v>1</v>
      </c>
      <c r="N1234" s="158" t="s">
        <v>44</v>
      </c>
      <c r="O1234" s="57"/>
      <c r="P1234" s="159">
        <f>O1234*H1234</f>
        <v>0</v>
      </c>
      <c r="Q1234" s="159">
        <v>0</v>
      </c>
      <c r="R1234" s="159">
        <f>Q1234*H1234</f>
        <v>0</v>
      </c>
      <c r="S1234" s="159">
        <v>0</v>
      </c>
      <c r="T1234" s="160">
        <f>S1234*H1234</f>
        <v>0</v>
      </c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R1234" s="161" t="s">
        <v>289</v>
      </c>
      <c r="AT1234" s="161" t="s">
        <v>254</v>
      </c>
      <c r="AU1234" s="161" t="s">
        <v>88</v>
      </c>
      <c r="AY1234" s="17" t="s">
        <v>252</v>
      </c>
      <c r="BE1234" s="162">
        <f>IF(N1234="základní",J1234,0)</f>
        <v>0</v>
      </c>
      <c r="BF1234" s="162">
        <f>IF(N1234="snížená",J1234,0)</f>
        <v>0</v>
      </c>
      <c r="BG1234" s="162">
        <f>IF(N1234="zákl. přenesená",J1234,0)</f>
        <v>0</v>
      </c>
      <c r="BH1234" s="162">
        <f>IF(N1234="sníž. přenesená",J1234,0)</f>
        <v>0</v>
      </c>
      <c r="BI1234" s="162">
        <f>IF(N1234="nulová",J1234,0)</f>
        <v>0</v>
      </c>
      <c r="BJ1234" s="17" t="s">
        <v>86</v>
      </c>
      <c r="BK1234" s="162">
        <f>ROUND(I1234*H1234,2)</f>
        <v>0</v>
      </c>
      <c r="BL1234" s="17" t="s">
        <v>289</v>
      </c>
      <c r="BM1234" s="161" t="s">
        <v>1378</v>
      </c>
    </row>
    <row r="1235" spans="1:65" s="14" customFormat="1" ht="22.5">
      <c r="B1235" s="171"/>
      <c r="D1235" s="164" t="s">
        <v>282</v>
      </c>
      <c r="E1235" s="172" t="s">
        <v>1</v>
      </c>
      <c r="F1235" s="173" t="s">
        <v>1379</v>
      </c>
      <c r="H1235" s="174">
        <v>2</v>
      </c>
      <c r="I1235" s="175"/>
      <c r="L1235" s="171"/>
      <c r="M1235" s="176"/>
      <c r="N1235" s="177"/>
      <c r="O1235" s="177"/>
      <c r="P1235" s="177"/>
      <c r="Q1235" s="177"/>
      <c r="R1235" s="177"/>
      <c r="S1235" s="177"/>
      <c r="T1235" s="178"/>
      <c r="AT1235" s="172" t="s">
        <v>282</v>
      </c>
      <c r="AU1235" s="172" t="s">
        <v>88</v>
      </c>
      <c r="AV1235" s="14" t="s">
        <v>88</v>
      </c>
      <c r="AW1235" s="14" t="s">
        <v>33</v>
      </c>
      <c r="AX1235" s="14" t="s">
        <v>79</v>
      </c>
      <c r="AY1235" s="172" t="s">
        <v>252</v>
      </c>
    </row>
    <row r="1236" spans="1:65" s="13" customFormat="1" ht="22.5">
      <c r="B1236" s="163"/>
      <c r="D1236" s="164" t="s">
        <v>282</v>
      </c>
      <c r="E1236" s="165" t="s">
        <v>1</v>
      </c>
      <c r="F1236" s="166" t="s">
        <v>1352</v>
      </c>
      <c r="H1236" s="165" t="s">
        <v>1</v>
      </c>
      <c r="I1236" s="167"/>
      <c r="L1236" s="163"/>
      <c r="M1236" s="168"/>
      <c r="N1236" s="169"/>
      <c r="O1236" s="169"/>
      <c r="P1236" s="169"/>
      <c r="Q1236" s="169"/>
      <c r="R1236" s="169"/>
      <c r="S1236" s="169"/>
      <c r="T1236" s="170"/>
      <c r="AT1236" s="165" t="s">
        <v>282</v>
      </c>
      <c r="AU1236" s="165" t="s">
        <v>88</v>
      </c>
      <c r="AV1236" s="13" t="s">
        <v>86</v>
      </c>
      <c r="AW1236" s="13" t="s">
        <v>33</v>
      </c>
      <c r="AX1236" s="13" t="s">
        <v>79</v>
      </c>
      <c r="AY1236" s="165" t="s">
        <v>252</v>
      </c>
    </row>
    <row r="1237" spans="1:65" s="15" customFormat="1">
      <c r="B1237" s="179"/>
      <c r="D1237" s="164" t="s">
        <v>282</v>
      </c>
      <c r="E1237" s="180" t="s">
        <v>1</v>
      </c>
      <c r="F1237" s="181" t="s">
        <v>286</v>
      </c>
      <c r="H1237" s="182">
        <v>2</v>
      </c>
      <c r="I1237" s="183"/>
      <c r="L1237" s="179"/>
      <c r="M1237" s="184"/>
      <c r="N1237" s="185"/>
      <c r="O1237" s="185"/>
      <c r="P1237" s="185"/>
      <c r="Q1237" s="185"/>
      <c r="R1237" s="185"/>
      <c r="S1237" s="185"/>
      <c r="T1237" s="186"/>
      <c r="AT1237" s="180" t="s">
        <v>282</v>
      </c>
      <c r="AU1237" s="180" t="s">
        <v>88</v>
      </c>
      <c r="AV1237" s="15" t="s">
        <v>258</v>
      </c>
      <c r="AW1237" s="15" t="s">
        <v>33</v>
      </c>
      <c r="AX1237" s="15" t="s">
        <v>86</v>
      </c>
      <c r="AY1237" s="180" t="s">
        <v>252</v>
      </c>
    </row>
    <row r="1238" spans="1:65" s="12" customFormat="1" ht="22.9" customHeight="1">
      <c r="B1238" s="135"/>
      <c r="D1238" s="136" t="s">
        <v>78</v>
      </c>
      <c r="E1238" s="146" t="s">
        <v>1380</v>
      </c>
      <c r="F1238" s="146" t="s">
        <v>1381</v>
      </c>
      <c r="I1238" s="138"/>
      <c r="J1238" s="147">
        <f>BK1238</f>
        <v>0</v>
      </c>
      <c r="L1238" s="135"/>
      <c r="M1238" s="140"/>
      <c r="N1238" s="141"/>
      <c r="O1238" s="141"/>
      <c r="P1238" s="142">
        <f>SUM(P1239:P1319)</f>
        <v>0</v>
      </c>
      <c r="Q1238" s="141"/>
      <c r="R1238" s="142">
        <f>SUM(R1239:R1319)</f>
        <v>0</v>
      </c>
      <c r="S1238" s="141"/>
      <c r="T1238" s="143">
        <f>SUM(T1239:T1319)</f>
        <v>0</v>
      </c>
      <c r="AR1238" s="136" t="s">
        <v>88</v>
      </c>
      <c r="AT1238" s="144" t="s">
        <v>78</v>
      </c>
      <c r="AU1238" s="144" t="s">
        <v>86</v>
      </c>
      <c r="AY1238" s="136" t="s">
        <v>252</v>
      </c>
      <c r="BK1238" s="145">
        <f>SUM(BK1239:BK1319)</f>
        <v>0</v>
      </c>
    </row>
    <row r="1239" spans="1:65" s="2" customFormat="1" ht="16.5" customHeight="1">
      <c r="A1239" s="31"/>
      <c r="B1239" s="148"/>
      <c r="C1239" s="149" t="s">
        <v>764</v>
      </c>
      <c r="D1239" s="149" t="s">
        <v>254</v>
      </c>
      <c r="E1239" s="150" t="s">
        <v>1382</v>
      </c>
      <c r="F1239" s="151" t="s">
        <v>1383</v>
      </c>
      <c r="G1239" s="152" t="s">
        <v>1384</v>
      </c>
      <c r="H1239" s="153">
        <v>26</v>
      </c>
      <c r="I1239" s="154"/>
      <c r="J1239" s="155">
        <f>ROUND(I1239*H1239,2)</f>
        <v>0</v>
      </c>
      <c r="K1239" s="156"/>
      <c r="L1239" s="32"/>
      <c r="M1239" s="157" t="s">
        <v>1</v>
      </c>
      <c r="N1239" s="158" t="s">
        <v>44</v>
      </c>
      <c r="O1239" s="57"/>
      <c r="P1239" s="159">
        <f>O1239*H1239</f>
        <v>0</v>
      </c>
      <c r="Q1239" s="159">
        <v>0</v>
      </c>
      <c r="R1239" s="159">
        <f>Q1239*H1239</f>
        <v>0</v>
      </c>
      <c r="S1239" s="159">
        <v>0</v>
      </c>
      <c r="T1239" s="160">
        <f>S1239*H1239</f>
        <v>0</v>
      </c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  <c r="AR1239" s="161" t="s">
        <v>289</v>
      </c>
      <c r="AT1239" s="161" t="s">
        <v>254</v>
      </c>
      <c r="AU1239" s="161" t="s">
        <v>88</v>
      </c>
      <c r="AY1239" s="17" t="s">
        <v>252</v>
      </c>
      <c r="BE1239" s="162">
        <f>IF(N1239="základní",J1239,0)</f>
        <v>0</v>
      </c>
      <c r="BF1239" s="162">
        <f>IF(N1239="snížená",J1239,0)</f>
        <v>0</v>
      </c>
      <c r="BG1239" s="162">
        <f>IF(N1239="zákl. přenesená",J1239,0)</f>
        <v>0</v>
      </c>
      <c r="BH1239" s="162">
        <f>IF(N1239="sníž. přenesená",J1239,0)</f>
        <v>0</v>
      </c>
      <c r="BI1239" s="162">
        <f>IF(N1239="nulová",J1239,0)</f>
        <v>0</v>
      </c>
      <c r="BJ1239" s="17" t="s">
        <v>86</v>
      </c>
      <c r="BK1239" s="162">
        <f>ROUND(I1239*H1239,2)</f>
        <v>0</v>
      </c>
      <c r="BL1239" s="17" t="s">
        <v>289</v>
      </c>
      <c r="BM1239" s="161" t="s">
        <v>1385</v>
      </c>
    </row>
    <row r="1240" spans="1:65" s="14" customFormat="1">
      <c r="B1240" s="171"/>
      <c r="D1240" s="164" t="s">
        <v>282</v>
      </c>
      <c r="E1240" s="172" t="s">
        <v>1</v>
      </c>
      <c r="F1240" s="173" t="s">
        <v>1386</v>
      </c>
      <c r="H1240" s="174">
        <v>13</v>
      </c>
      <c r="I1240" s="175"/>
      <c r="L1240" s="171"/>
      <c r="M1240" s="176"/>
      <c r="N1240" s="177"/>
      <c r="O1240" s="177"/>
      <c r="P1240" s="177"/>
      <c r="Q1240" s="177"/>
      <c r="R1240" s="177"/>
      <c r="S1240" s="177"/>
      <c r="T1240" s="178"/>
      <c r="AT1240" s="172" t="s">
        <v>282</v>
      </c>
      <c r="AU1240" s="172" t="s">
        <v>88</v>
      </c>
      <c r="AV1240" s="14" t="s">
        <v>88</v>
      </c>
      <c r="AW1240" s="14" t="s">
        <v>33</v>
      </c>
      <c r="AX1240" s="14" t="s">
        <v>79</v>
      </c>
      <c r="AY1240" s="172" t="s">
        <v>252</v>
      </c>
    </row>
    <row r="1241" spans="1:65" s="14" customFormat="1">
      <c r="B1241" s="171"/>
      <c r="D1241" s="164" t="s">
        <v>282</v>
      </c>
      <c r="E1241" s="172" t="s">
        <v>1</v>
      </c>
      <c r="F1241" s="173" t="s">
        <v>1387</v>
      </c>
      <c r="H1241" s="174">
        <v>7</v>
      </c>
      <c r="I1241" s="175"/>
      <c r="L1241" s="171"/>
      <c r="M1241" s="176"/>
      <c r="N1241" s="177"/>
      <c r="O1241" s="177"/>
      <c r="P1241" s="177"/>
      <c r="Q1241" s="177"/>
      <c r="R1241" s="177"/>
      <c r="S1241" s="177"/>
      <c r="T1241" s="178"/>
      <c r="AT1241" s="172" t="s">
        <v>282</v>
      </c>
      <c r="AU1241" s="172" t="s">
        <v>88</v>
      </c>
      <c r="AV1241" s="14" t="s">
        <v>88</v>
      </c>
      <c r="AW1241" s="14" t="s">
        <v>33</v>
      </c>
      <c r="AX1241" s="14" t="s">
        <v>79</v>
      </c>
      <c r="AY1241" s="172" t="s">
        <v>252</v>
      </c>
    </row>
    <row r="1242" spans="1:65" s="14" customFormat="1">
      <c r="B1242" s="171"/>
      <c r="D1242" s="164" t="s">
        <v>282</v>
      </c>
      <c r="E1242" s="172" t="s">
        <v>1</v>
      </c>
      <c r="F1242" s="173" t="s">
        <v>1388</v>
      </c>
      <c r="H1242" s="174">
        <v>6</v>
      </c>
      <c r="I1242" s="175"/>
      <c r="L1242" s="171"/>
      <c r="M1242" s="176"/>
      <c r="N1242" s="177"/>
      <c r="O1242" s="177"/>
      <c r="P1242" s="177"/>
      <c r="Q1242" s="177"/>
      <c r="R1242" s="177"/>
      <c r="S1242" s="177"/>
      <c r="T1242" s="178"/>
      <c r="AT1242" s="172" t="s">
        <v>282</v>
      </c>
      <c r="AU1242" s="172" t="s">
        <v>88</v>
      </c>
      <c r="AV1242" s="14" t="s">
        <v>88</v>
      </c>
      <c r="AW1242" s="14" t="s">
        <v>33</v>
      </c>
      <c r="AX1242" s="14" t="s">
        <v>79</v>
      </c>
      <c r="AY1242" s="172" t="s">
        <v>252</v>
      </c>
    </row>
    <row r="1243" spans="1:65" s="15" customFormat="1">
      <c r="B1243" s="179"/>
      <c r="D1243" s="164" t="s">
        <v>282</v>
      </c>
      <c r="E1243" s="180" t="s">
        <v>1</v>
      </c>
      <c r="F1243" s="181" t="s">
        <v>286</v>
      </c>
      <c r="H1243" s="182">
        <v>26</v>
      </c>
      <c r="I1243" s="183"/>
      <c r="L1243" s="179"/>
      <c r="M1243" s="184"/>
      <c r="N1243" s="185"/>
      <c r="O1243" s="185"/>
      <c r="P1243" s="185"/>
      <c r="Q1243" s="185"/>
      <c r="R1243" s="185"/>
      <c r="S1243" s="185"/>
      <c r="T1243" s="186"/>
      <c r="AT1243" s="180" t="s">
        <v>282</v>
      </c>
      <c r="AU1243" s="180" t="s">
        <v>88</v>
      </c>
      <c r="AV1243" s="15" t="s">
        <v>258</v>
      </c>
      <c r="AW1243" s="15" t="s">
        <v>33</v>
      </c>
      <c r="AX1243" s="15" t="s">
        <v>86</v>
      </c>
      <c r="AY1243" s="180" t="s">
        <v>252</v>
      </c>
    </row>
    <row r="1244" spans="1:65" s="2" customFormat="1" ht="24.2" customHeight="1">
      <c r="A1244" s="31"/>
      <c r="B1244" s="148"/>
      <c r="C1244" s="149" t="s">
        <v>1389</v>
      </c>
      <c r="D1244" s="149" t="s">
        <v>254</v>
      </c>
      <c r="E1244" s="150" t="s">
        <v>1390</v>
      </c>
      <c r="F1244" s="151" t="s">
        <v>1391</v>
      </c>
      <c r="G1244" s="152" t="s">
        <v>1384</v>
      </c>
      <c r="H1244" s="153">
        <v>12</v>
      </c>
      <c r="I1244" s="154"/>
      <c r="J1244" s="155">
        <f>ROUND(I1244*H1244,2)</f>
        <v>0</v>
      </c>
      <c r="K1244" s="156"/>
      <c r="L1244" s="32"/>
      <c r="M1244" s="157" t="s">
        <v>1</v>
      </c>
      <c r="N1244" s="158" t="s">
        <v>44</v>
      </c>
      <c r="O1244" s="57"/>
      <c r="P1244" s="159">
        <f>O1244*H1244</f>
        <v>0</v>
      </c>
      <c r="Q1244" s="159">
        <v>0</v>
      </c>
      <c r="R1244" s="159">
        <f>Q1244*H1244</f>
        <v>0</v>
      </c>
      <c r="S1244" s="159">
        <v>0</v>
      </c>
      <c r="T1244" s="160">
        <f>S1244*H1244</f>
        <v>0</v>
      </c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R1244" s="161" t="s">
        <v>289</v>
      </c>
      <c r="AT1244" s="161" t="s">
        <v>254</v>
      </c>
      <c r="AU1244" s="161" t="s">
        <v>88</v>
      </c>
      <c r="AY1244" s="17" t="s">
        <v>252</v>
      </c>
      <c r="BE1244" s="162">
        <f>IF(N1244="základní",J1244,0)</f>
        <v>0</v>
      </c>
      <c r="BF1244" s="162">
        <f>IF(N1244="snížená",J1244,0)</f>
        <v>0</v>
      </c>
      <c r="BG1244" s="162">
        <f>IF(N1244="zákl. přenesená",J1244,0)</f>
        <v>0</v>
      </c>
      <c r="BH1244" s="162">
        <f>IF(N1244="sníž. přenesená",J1244,0)</f>
        <v>0</v>
      </c>
      <c r="BI1244" s="162">
        <f>IF(N1244="nulová",J1244,0)</f>
        <v>0</v>
      </c>
      <c r="BJ1244" s="17" t="s">
        <v>86</v>
      </c>
      <c r="BK1244" s="162">
        <f>ROUND(I1244*H1244,2)</f>
        <v>0</v>
      </c>
      <c r="BL1244" s="17" t="s">
        <v>289</v>
      </c>
      <c r="BM1244" s="161" t="s">
        <v>1392</v>
      </c>
    </row>
    <row r="1245" spans="1:65" s="14" customFormat="1">
      <c r="B1245" s="171"/>
      <c r="D1245" s="164" t="s">
        <v>282</v>
      </c>
      <c r="E1245" s="172" t="s">
        <v>1</v>
      </c>
      <c r="F1245" s="173" t="s">
        <v>1393</v>
      </c>
      <c r="H1245" s="174">
        <v>4</v>
      </c>
      <c r="I1245" s="175"/>
      <c r="L1245" s="171"/>
      <c r="M1245" s="176"/>
      <c r="N1245" s="177"/>
      <c r="O1245" s="177"/>
      <c r="P1245" s="177"/>
      <c r="Q1245" s="177"/>
      <c r="R1245" s="177"/>
      <c r="S1245" s="177"/>
      <c r="T1245" s="178"/>
      <c r="AT1245" s="172" t="s">
        <v>282</v>
      </c>
      <c r="AU1245" s="172" t="s">
        <v>88</v>
      </c>
      <c r="AV1245" s="14" t="s">
        <v>88</v>
      </c>
      <c r="AW1245" s="14" t="s">
        <v>33</v>
      </c>
      <c r="AX1245" s="14" t="s">
        <v>79</v>
      </c>
      <c r="AY1245" s="172" t="s">
        <v>252</v>
      </c>
    </row>
    <row r="1246" spans="1:65" s="14" customFormat="1">
      <c r="B1246" s="171"/>
      <c r="D1246" s="164" t="s">
        <v>282</v>
      </c>
      <c r="E1246" s="172" t="s">
        <v>1</v>
      </c>
      <c r="F1246" s="173" t="s">
        <v>1394</v>
      </c>
      <c r="H1246" s="174">
        <v>4</v>
      </c>
      <c r="I1246" s="175"/>
      <c r="L1246" s="171"/>
      <c r="M1246" s="176"/>
      <c r="N1246" s="177"/>
      <c r="O1246" s="177"/>
      <c r="P1246" s="177"/>
      <c r="Q1246" s="177"/>
      <c r="R1246" s="177"/>
      <c r="S1246" s="177"/>
      <c r="T1246" s="178"/>
      <c r="AT1246" s="172" t="s">
        <v>282</v>
      </c>
      <c r="AU1246" s="172" t="s">
        <v>88</v>
      </c>
      <c r="AV1246" s="14" t="s">
        <v>88</v>
      </c>
      <c r="AW1246" s="14" t="s">
        <v>33</v>
      </c>
      <c r="AX1246" s="14" t="s">
        <v>79</v>
      </c>
      <c r="AY1246" s="172" t="s">
        <v>252</v>
      </c>
    </row>
    <row r="1247" spans="1:65" s="14" customFormat="1">
      <c r="B1247" s="171"/>
      <c r="D1247" s="164" t="s">
        <v>282</v>
      </c>
      <c r="E1247" s="172" t="s">
        <v>1</v>
      </c>
      <c r="F1247" s="173" t="s">
        <v>1395</v>
      </c>
      <c r="H1247" s="174">
        <v>4</v>
      </c>
      <c r="I1247" s="175"/>
      <c r="L1247" s="171"/>
      <c r="M1247" s="176"/>
      <c r="N1247" s="177"/>
      <c r="O1247" s="177"/>
      <c r="P1247" s="177"/>
      <c r="Q1247" s="177"/>
      <c r="R1247" s="177"/>
      <c r="S1247" s="177"/>
      <c r="T1247" s="178"/>
      <c r="AT1247" s="172" t="s">
        <v>282</v>
      </c>
      <c r="AU1247" s="172" t="s">
        <v>88</v>
      </c>
      <c r="AV1247" s="14" t="s">
        <v>88</v>
      </c>
      <c r="AW1247" s="14" t="s">
        <v>33</v>
      </c>
      <c r="AX1247" s="14" t="s">
        <v>79</v>
      </c>
      <c r="AY1247" s="172" t="s">
        <v>252</v>
      </c>
    </row>
    <row r="1248" spans="1:65" s="15" customFormat="1">
      <c r="B1248" s="179"/>
      <c r="D1248" s="164" t="s">
        <v>282</v>
      </c>
      <c r="E1248" s="180" t="s">
        <v>1</v>
      </c>
      <c r="F1248" s="181" t="s">
        <v>286</v>
      </c>
      <c r="H1248" s="182">
        <v>12</v>
      </c>
      <c r="I1248" s="183"/>
      <c r="L1248" s="179"/>
      <c r="M1248" s="184"/>
      <c r="N1248" s="185"/>
      <c r="O1248" s="185"/>
      <c r="P1248" s="185"/>
      <c r="Q1248" s="185"/>
      <c r="R1248" s="185"/>
      <c r="S1248" s="185"/>
      <c r="T1248" s="186"/>
      <c r="AT1248" s="180" t="s">
        <v>282</v>
      </c>
      <c r="AU1248" s="180" t="s">
        <v>88</v>
      </c>
      <c r="AV1248" s="15" t="s">
        <v>258</v>
      </c>
      <c r="AW1248" s="15" t="s">
        <v>33</v>
      </c>
      <c r="AX1248" s="15" t="s">
        <v>86</v>
      </c>
      <c r="AY1248" s="180" t="s">
        <v>252</v>
      </c>
    </row>
    <row r="1249" spans="1:65" s="2" customFormat="1" ht="16.5" customHeight="1">
      <c r="A1249" s="31"/>
      <c r="B1249" s="148"/>
      <c r="C1249" s="149" t="s">
        <v>769</v>
      </c>
      <c r="D1249" s="149" t="s">
        <v>254</v>
      </c>
      <c r="E1249" s="150" t="s">
        <v>1396</v>
      </c>
      <c r="F1249" s="151" t="s">
        <v>1397</v>
      </c>
      <c r="G1249" s="152" t="s">
        <v>1384</v>
      </c>
      <c r="H1249" s="153">
        <v>55</v>
      </c>
      <c r="I1249" s="154"/>
      <c r="J1249" s="155">
        <f>ROUND(I1249*H1249,2)</f>
        <v>0</v>
      </c>
      <c r="K1249" s="156"/>
      <c r="L1249" s="32"/>
      <c r="M1249" s="157" t="s">
        <v>1</v>
      </c>
      <c r="N1249" s="158" t="s">
        <v>44</v>
      </c>
      <c r="O1249" s="57"/>
      <c r="P1249" s="159">
        <f>O1249*H1249</f>
        <v>0</v>
      </c>
      <c r="Q1249" s="159">
        <v>0</v>
      </c>
      <c r="R1249" s="159">
        <f>Q1249*H1249</f>
        <v>0</v>
      </c>
      <c r="S1249" s="159">
        <v>0</v>
      </c>
      <c r="T1249" s="160">
        <f>S1249*H1249</f>
        <v>0</v>
      </c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R1249" s="161" t="s">
        <v>289</v>
      </c>
      <c r="AT1249" s="161" t="s">
        <v>254</v>
      </c>
      <c r="AU1249" s="161" t="s">
        <v>88</v>
      </c>
      <c r="AY1249" s="17" t="s">
        <v>252</v>
      </c>
      <c r="BE1249" s="162">
        <f>IF(N1249="základní",J1249,0)</f>
        <v>0</v>
      </c>
      <c r="BF1249" s="162">
        <f>IF(N1249="snížená",J1249,0)</f>
        <v>0</v>
      </c>
      <c r="BG1249" s="162">
        <f>IF(N1249="zákl. přenesená",J1249,0)</f>
        <v>0</v>
      </c>
      <c r="BH1249" s="162">
        <f>IF(N1249="sníž. přenesená",J1249,0)</f>
        <v>0</v>
      </c>
      <c r="BI1249" s="162">
        <f>IF(N1249="nulová",J1249,0)</f>
        <v>0</v>
      </c>
      <c r="BJ1249" s="17" t="s">
        <v>86</v>
      </c>
      <c r="BK1249" s="162">
        <f>ROUND(I1249*H1249,2)</f>
        <v>0</v>
      </c>
      <c r="BL1249" s="17" t="s">
        <v>289</v>
      </c>
      <c r="BM1249" s="161" t="s">
        <v>1398</v>
      </c>
    </row>
    <row r="1250" spans="1:65" s="14" customFormat="1">
      <c r="B1250" s="171"/>
      <c r="D1250" s="164" t="s">
        <v>282</v>
      </c>
      <c r="E1250" s="172" t="s">
        <v>1</v>
      </c>
      <c r="F1250" s="173" t="s">
        <v>1399</v>
      </c>
      <c r="H1250" s="174">
        <v>1</v>
      </c>
      <c r="I1250" s="175"/>
      <c r="L1250" s="171"/>
      <c r="M1250" s="176"/>
      <c r="N1250" s="177"/>
      <c r="O1250" s="177"/>
      <c r="P1250" s="177"/>
      <c r="Q1250" s="177"/>
      <c r="R1250" s="177"/>
      <c r="S1250" s="177"/>
      <c r="T1250" s="178"/>
      <c r="AT1250" s="172" t="s">
        <v>282</v>
      </c>
      <c r="AU1250" s="172" t="s">
        <v>88</v>
      </c>
      <c r="AV1250" s="14" t="s">
        <v>88</v>
      </c>
      <c r="AW1250" s="14" t="s">
        <v>33</v>
      </c>
      <c r="AX1250" s="14" t="s">
        <v>79</v>
      </c>
      <c r="AY1250" s="172" t="s">
        <v>252</v>
      </c>
    </row>
    <row r="1251" spans="1:65" s="14" customFormat="1">
      <c r="B1251" s="171"/>
      <c r="D1251" s="164" t="s">
        <v>282</v>
      </c>
      <c r="E1251" s="172" t="s">
        <v>1</v>
      </c>
      <c r="F1251" s="173" t="s">
        <v>1400</v>
      </c>
      <c r="H1251" s="174">
        <v>25</v>
      </c>
      <c r="I1251" s="175"/>
      <c r="L1251" s="171"/>
      <c r="M1251" s="176"/>
      <c r="N1251" s="177"/>
      <c r="O1251" s="177"/>
      <c r="P1251" s="177"/>
      <c r="Q1251" s="177"/>
      <c r="R1251" s="177"/>
      <c r="S1251" s="177"/>
      <c r="T1251" s="178"/>
      <c r="AT1251" s="172" t="s">
        <v>282</v>
      </c>
      <c r="AU1251" s="172" t="s">
        <v>88</v>
      </c>
      <c r="AV1251" s="14" t="s">
        <v>88</v>
      </c>
      <c r="AW1251" s="14" t="s">
        <v>33</v>
      </c>
      <c r="AX1251" s="14" t="s">
        <v>79</v>
      </c>
      <c r="AY1251" s="172" t="s">
        <v>252</v>
      </c>
    </row>
    <row r="1252" spans="1:65" s="14" customFormat="1">
      <c r="B1252" s="171"/>
      <c r="D1252" s="164" t="s">
        <v>282</v>
      </c>
      <c r="E1252" s="172" t="s">
        <v>1</v>
      </c>
      <c r="F1252" s="173" t="s">
        <v>1401</v>
      </c>
      <c r="H1252" s="174">
        <v>16</v>
      </c>
      <c r="I1252" s="175"/>
      <c r="L1252" s="171"/>
      <c r="M1252" s="176"/>
      <c r="N1252" s="177"/>
      <c r="O1252" s="177"/>
      <c r="P1252" s="177"/>
      <c r="Q1252" s="177"/>
      <c r="R1252" s="177"/>
      <c r="S1252" s="177"/>
      <c r="T1252" s="178"/>
      <c r="AT1252" s="172" t="s">
        <v>282</v>
      </c>
      <c r="AU1252" s="172" t="s">
        <v>88</v>
      </c>
      <c r="AV1252" s="14" t="s">
        <v>88</v>
      </c>
      <c r="AW1252" s="14" t="s">
        <v>33</v>
      </c>
      <c r="AX1252" s="14" t="s">
        <v>79</v>
      </c>
      <c r="AY1252" s="172" t="s">
        <v>252</v>
      </c>
    </row>
    <row r="1253" spans="1:65" s="14" customFormat="1">
      <c r="B1253" s="171"/>
      <c r="D1253" s="164" t="s">
        <v>282</v>
      </c>
      <c r="E1253" s="172" t="s">
        <v>1</v>
      </c>
      <c r="F1253" s="173" t="s">
        <v>1402</v>
      </c>
      <c r="H1253" s="174">
        <v>13</v>
      </c>
      <c r="I1253" s="175"/>
      <c r="L1253" s="171"/>
      <c r="M1253" s="176"/>
      <c r="N1253" s="177"/>
      <c r="O1253" s="177"/>
      <c r="P1253" s="177"/>
      <c r="Q1253" s="177"/>
      <c r="R1253" s="177"/>
      <c r="S1253" s="177"/>
      <c r="T1253" s="178"/>
      <c r="AT1253" s="172" t="s">
        <v>282</v>
      </c>
      <c r="AU1253" s="172" t="s">
        <v>88</v>
      </c>
      <c r="AV1253" s="14" t="s">
        <v>88</v>
      </c>
      <c r="AW1253" s="14" t="s">
        <v>33</v>
      </c>
      <c r="AX1253" s="14" t="s">
        <v>79</v>
      </c>
      <c r="AY1253" s="172" t="s">
        <v>252</v>
      </c>
    </row>
    <row r="1254" spans="1:65" s="15" customFormat="1">
      <c r="B1254" s="179"/>
      <c r="D1254" s="164" t="s">
        <v>282</v>
      </c>
      <c r="E1254" s="180" t="s">
        <v>1</v>
      </c>
      <c r="F1254" s="181" t="s">
        <v>286</v>
      </c>
      <c r="H1254" s="182">
        <v>55</v>
      </c>
      <c r="I1254" s="183"/>
      <c r="L1254" s="179"/>
      <c r="M1254" s="184"/>
      <c r="N1254" s="185"/>
      <c r="O1254" s="185"/>
      <c r="P1254" s="185"/>
      <c r="Q1254" s="185"/>
      <c r="R1254" s="185"/>
      <c r="S1254" s="185"/>
      <c r="T1254" s="186"/>
      <c r="AT1254" s="180" t="s">
        <v>282</v>
      </c>
      <c r="AU1254" s="180" t="s">
        <v>88</v>
      </c>
      <c r="AV1254" s="15" t="s">
        <v>258</v>
      </c>
      <c r="AW1254" s="15" t="s">
        <v>33</v>
      </c>
      <c r="AX1254" s="15" t="s">
        <v>86</v>
      </c>
      <c r="AY1254" s="180" t="s">
        <v>252</v>
      </c>
    </row>
    <row r="1255" spans="1:65" s="2" customFormat="1" ht="21.75" customHeight="1">
      <c r="A1255" s="31"/>
      <c r="B1255" s="148"/>
      <c r="C1255" s="149" t="s">
        <v>1403</v>
      </c>
      <c r="D1255" s="149" t="s">
        <v>254</v>
      </c>
      <c r="E1255" s="150" t="s">
        <v>1404</v>
      </c>
      <c r="F1255" s="151" t="s">
        <v>1405</v>
      </c>
      <c r="G1255" s="152" t="s">
        <v>1384</v>
      </c>
      <c r="H1255" s="153">
        <v>9</v>
      </c>
      <c r="I1255" s="154"/>
      <c r="J1255" s="155">
        <f>ROUND(I1255*H1255,2)</f>
        <v>0</v>
      </c>
      <c r="K1255" s="156"/>
      <c r="L1255" s="32"/>
      <c r="M1255" s="157" t="s">
        <v>1</v>
      </c>
      <c r="N1255" s="158" t="s">
        <v>44</v>
      </c>
      <c r="O1255" s="57"/>
      <c r="P1255" s="159">
        <f>O1255*H1255</f>
        <v>0</v>
      </c>
      <c r="Q1255" s="159">
        <v>0</v>
      </c>
      <c r="R1255" s="159">
        <f>Q1255*H1255</f>
        <v>0</v>
      </c>
      <c r="S1255" s="159">
        <v>0</v>
      </c>
      <c r="T1255" s="160">
        <f>S1255*H1255</f>
        <v>0</v>
      </c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R1255" s="161" t="s">
        <v>289</v>
      </c>
      <c r="AT1255" s="161" t="s">
        <v>254</v>
      </c>
      <c r="AU1255" s="161" t="s">
        <v>88</v>
      </c>
      <c r="AY1255" s="17" t="s">
        <v>252</v>
      </c>
      <c r="BE1255" s="162">
        <f>IF(N1255="základní",J1255,0)</f>
        <v>0</v>
      </c>
      <c r="BF1255" s="162">
        <f>IF(N1255="snížená",J1255,0)</f>
        <v>0</v>
      </c>
      <c r="BG1255" s="162">
        <f>IF(N1255="zákl. přenesená",J1255,0)</f>
        <v>0</v>
      </c>
      <c r="BH1255" s="162">
        <f>IF(N1255="sníž. přenesená",J1255,0)</f>
        <v>0</v>
      </c>
      <c r="BI1255" s="162">
        <f>IF(N1255="nulová",J1255,0)</f>
        <v>0</v>
      </c>
      <c r="BJ1255" s="17" t="s">
        <v>86</v>
      </c>
      <c r="BK1255" s="162">
        <f>ROUND(I1255*H1255,2)</f>
        <v>0</v>
      </c>
      <c r="BL1255" s="17" t="s">
        <v>289</v>
      </c>
      <c r="BM1255" s="161" t="s">
        <v>1406</v>
      </c>
    </row>
    <row r="1256" spans="1:65" s="14" customFormat="1">
      <c r="B1256" s="171"/>
      <c r="D1256" s="164" t="s">
        <v>282</v>
      </c>
      <c r="E1256" s="172" t="s">
        <v>1</v>
      </c>
      <c r="F1256" s="173" t="s">
        <v>1407</v>
      </c>
      <c r="H1256" s="174">
        <v>9</v>
      </c>
      <c r="I1256" s="175"/>
      <c r="L1256" s="171"/>
      <c r="M1256" s="176"/>
      <c r="N1256" s="177"/>
      <c r="O1256" s="177"/>
      <c r="P1256" s="177"/>
      <c r="Q1256" s="177"/>
      <c r="R1256" s="177"/>
      <c r="S1256" s="177"/>
      <c r="T1256" s="178"/>
      <c r="AT1256" s="172" t="s">
        <v>282</v>
      </c>
      <c r="AU1256" s="172" t="s">
        <v>88</v>
      </c>
      <c r="AV1256" s="14" t="s">
        <v>88</v>
      </c>
      <c r="AW1256" s="14" t="s">
        <v>33</v>
      </c>
      <c r="AX1256" s="14" t="s">
        <v>79</v>
      </c>
      <c r="AY1256" s="172" t="s">
        <v>252</v>
      </c>
    </row>
    <row r="1257" spans="1:65" s="15" customFormat="1">
      <c r="B1257" s="179"/>
      <c r="D1257" s="164" t="s">
        <v>282</v>
      </c>
      <c r="E1257" s="180" t="s">
        <v>1</v>
      </c>
      <c r="F1257" s="181" t="s">
        <v>286</v>
      </c>
      <c r="H1257" s="182">
        <v>9</v>
      </c>
      <c r="I1257" s="183"/>
      <c r="L1257" s="179"/>
      <c r="M1257" s="184"/>
      <c r="N1257" s="185"/>
      <c r="O1257" s="185"/>
      <c r="P1257" s="185"/>
      <c r="Q1257" s="185"/>
      <c r="R1257" s="185"/>
      <c r="S1257" s="185"/>
      <c r="T1257" s="186"/>
      <c r="AT1257" s="180" t="s">
        <v>282</v>
      </c>
      <c r="AU1257" s="180" t="s">
        <v>88</v>
      </c>
      <c r="AV1257" s="15" t="s">
        <v>258</v>
      </c>
      <c r="AW1257" s="15" t="s">
        <v>33</v>
      </c>
      <c r="AX1257" s="15" t="s">
        <v>86</v>
      </c>
      <c r="AY1257" s="180" t="s">
        <v>252</v>
      </c>
    </row>
    <row r="1258" spans="1:65" s="2" customFormat="1" ht="24.2" customHeight="1">
      <c r="A1258" s="31"/>
      <c r="B1258" s="148"/>
      <c r="C1258" s="149" t="s">
        <v>791</v>
      </c>
      <c r="D1258" s="149" t="s">
        <v>254</v>
      </c>
      <c r="E1258" s="150" t="s">
        <v>1408</v>
      </c>
      <c r="F1258" s="151" t="s">
        <v>1409</v>
      </c>
      <c r="G1258" s="152" t="s">
        <v>1384</v>
      </c>
      <c r="H1258" s="153">
        <v>7</v>
      </c>
      <c r="I1258" s="154"/>
      <c r="J1258" s="155">
        <f>ROUND(I1258*H1258,2)</f>
        <v>0</v>
      </c>
      <c r="K1258" s="156"/>
      <c r="L1258" s="32"/>
      <c r="M1258" s="157" t="s">
        <v>1</v>
      </c>
      <c r="N1258" s="158" t="s">
        <v>44</v>
      </c>
      <c r="O1258" s="57"/>
      <c r="P1258" s="159">
        <f>O1258*H1258</f>
        <v>0</v>
      </c>
      <c r="Q1258" s="159">
        <v>0</v>
      </c>
      <c r="R1258" s="159">
        <f>Q1258*H1258</f>
        <v>0</v>
      </c>
      <c r="S1258" s="159">
        <v>0</v>
      </c>
      <c r="T1258" s="160">
        <f>S1258*H1258</f>
        <v>0</v>
      </c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R1258" s="161" t="s">
        <v>289</v>
      </c>
      <c r="AT1258" s="161" t="s">
        <v>254</v>
      </c>
      <c r="AU1258" s="161" t="s">
        <v>88</v>
      </c>
      <c r="AY1258" s="17" t="s">
        <v>252</v>
      </c>
      <c r="BE1258" s="162">
        <f>IF(N1258="základní",J1258,0)</f>
        <v>0</v>
      </c>
      <c r="BF1258" s="162">
        <f>IF(N1258="snížená",J1258,0)</f>
        <v>0</v>
      </c>
      <c r="BG1258" s="162">
        <f>IF(N1258="zákl. přenesená",J1258,0)</f>
        <v>0</v>
      </c>
      <c r="BH1258" s="162">
        <f>IF(N1258="sníž. přenesená",J1258,0)</f>
        <v>0</v>
      </c>
      <c r="BI1258" s="162">
        <f>IF(N1258="nulová",J1258,0)</f>
        <v>0</v>
      </c>
      <c r="BJ1258" s="17" t="s">
        <v>86</v>
      </c>
      <c r="BK1258" s="162">
        <f>ROUND(I1258*H1258,2)</f>
        <v>0</v>
      </c>
      <c r="BL1258" s="17" t="s">
        <v>289</v>
      </c>
      <c r="BM1258" s="161" t="s">
        <v>1410</v>
      </c>
    </row>
    <row r="1259" spans="1:65" s="14" customFormat="1">
      <c r="B1259" s="171"/>
      <c r="D1259" s="164" t="s">
        <v>282</v>
      </c>
      <c r="E1259" s="172" t="s">
        <v>1</v>
      </c>
      <c r="F1259" s="173" t="s">
        <v>1411</v>
      </c>
      <c r="H1259" s="174">
        <v>2</v>
      </c>
      <c r="I1259" s="175"/>
      <c r="L1259" s="171"/>
      <c r="M1259" s="176"/>
      <c r="N1259" s="177"/>
      <c r="O1259" s="177"/>
      <c r="P1259" s="177"/>
      <c r="Q1259" s="177"/>
      <c r="R1259" s="177"/>
      <c r="S1259" s="177"/>
      <c r="T1259" s="178"/>
      <c r="AT1259" s="172" t="s">
        <v>282</v>
      </c>
      <c r="AU1259" s="172" t="s">
        <v>88</v>
      </c>
      <c r="AV1259" s="14" t="s">
        <v>88</v>
      </c>
      <c r="AW1259" s="14" t="s">
        <v>33</v>
      </c>
      <c r="AX1259" s="14" t="s">
        <v>79</v>
      </c>
      <c r="AY1259" s="172" t="s">
        <v>252</v>
      </c>
    </row>
    <row r="1260" spans="1:65" s="14" customFormat="1">
      <c r="B1260" s="171"/>
      <c r="D1260" s="164" t="s">
        <v>282</v>
      </c>
      <c r="E1260" s="172" t="s">
        <v>1</v>
      </c>
      <c r="F1260" s="173" t="s">
        <v>1412</v>
      </c>
      <c r="H1260" s="174">
        <v>5</v>
      </c>
      <c r="I1260" s="175"/>
      <c r="L1260" s="171"/>
      <c r="M1260" s="176"/>
      <c r="N1260" s="177"/>
      <c r="O1260" s="177"/>
      <c r="P1260" s="177"/>
      <c r="Q1260" s="177"/>
      <c r="R1260" s="177"/>
      <c r="S1260" s="177"/>
      <c r="T1260" s="178"/>
      <c r="AT1260" s="172" t="s">
        <v>282</v>
      </c>
      <c r="AU1260" s="172" t="s">
        <v>88</v>
      </c>
      <c r="AV1260" s="14" t="s">
        <v>88</v>
      </c>
      <c r="AW1260" s="14" t="s">
        <v>33</v>
      </c>
      <c r="AX1260" s="14" t="s">
        <v>79</v>
      </c>
      <c r="AY1260" s="172" t="s">
        <v>252</v>
      </c>
    </row>
    <row r="1261" spans="1:65" s="15" customFormat="1">
      <c r="B1261" s="179"/>
      <c r="D1261" s="164" t="s">
        <v>282</v>
      </c>
      <c r="E1261" s="180" t="s">
        <v>1</v>
      </c>
      <c r="F1261" s="181" t="s">
        <v>286</v>
      </c>
      <c r="H1261" s="182">
        <v>7</v>
      </c>
      <c r="I1261" s="183"/>
      <c r="L1261" s="179"/>
      <c r="M1261" s="184"/>
      <c r="N1261" s="185"/>
      <c r="O1261" s="185"/>
      <c r="P1261" s="185"/>
      <c r="Q1261" s="185"/>
      <c r="R1261" s="185"/>
      <c r="S1261" s="185"/>
      <c r="T1261" s="186"/>
      <c r="AT1261" s="180" t="s">
        <v>282</v>
      </c>
      <c r="AU1261" s="180" t="s">
        <v>88</v>
      </c>
      <c r="AV1261" s="15" t="s">
        <v>258</v>
      </c>
      <c r="AW1261" s="15" t="s">
        <v>33</v>
      </c>
      <c r="AX1261" s="15" t="s">
        <v>86</v>
      </c>
      <c r="AY1261" s="180" t="s">
        <v>252</v>
      </c>
    </row>
    <row r="1262" spans="1:65" s="2" customFormat="1" ht="24.2" customHeight="1">
      <c r="A1262" s="31"/>
      <c r="B1262" s="148"/>
      <c r="C1262" s="149" t="s">
        <v>1413</v>
      </c>
      <c r="D1262" s="149" t="s">
        <v>254</v>
      </c>
      <c r="E1262" s="150" t="s">
        <v>1414</v>
      </c>
      <c r="F1262" s="151" t="s">
        <v>1415</v>
      </c>
      <c r="G1262" s="152" t="s">
        <v>1384</v>
      </c>
      <c r="H1262" s="153">
        <v>2</v>
      </c>
      <c r="I1262" s="154"/>
      <c r="J1262" s="155">
        <f>ROUND(I1262*H1262,2)</f>
        <v>0</v>
      </c>
      <c r="K1262" s="156"/>
      <c r="L1262" s="32"/>
      <c r="M1262" s="157" t="s">
        <v>1</v>
      </c>
      <c r="N1262" s="158" t="s">
        <v>44</v>
      </c>
      <c r="O1262" s="57"/>
      <c r="P1262" s="159">
        <f>O1262*H1262</f>
        <v>0</v>
      </c>
      <c r="Q1262" s="159">
        <v>0</v>
      </c>
      <c r="R1262" s="159">
        <f>Q1262*H1262</f>
        <v>0</v>
      </c>
      <c r="S1262" s="159">
        <v>0</v>
      </c>
      <c r="T1262" s="160">
        <f>S1262*H1262</f>
        <v>0</v>
      </c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R1262" s="161" t="s">
        <v>289</v>
      </c>
      <c r="AT1262" s="161" t="s">
        <v>254</v>
      </c>
      <c r="AU1262" s="161" t="s">
        <v>88</v>
      </c>
      <c r="AY1262" s="17" t="s">
        <v>252</v>
      </c>
      <c r="BE1262" s="162">
        <f>IF(N1262="základní",J1262,0)</f>
        <v>0</v>
      </c>
      <c r="BF1262" s="162">
        <f>IF(N1262="snížená",J1262,0)</f>
        <v>0</v>
      </c>
      <c r="BG1262" s="162">
        <f>IF(N1262="zákl. přenesená",J1262,0)</f>
        <v>0</v>
      </c>
      <c r="BH1262" s="162">
        <f>IF(N1262="sníž. přenesená",J1262,0)</f>
        <v>0</v>
      </c>
      <c r="BI1262" s="162">
        <f>IF(N1262="nulová",J1262,0)</f>
        <v>0</v>
      </c>
      <c r="BJ1262" s="17" t="s">
        <v>86</v>
      </c>
      <c r="BK1262" s="162">
        <f>ROUND(I1262*H1262,2)</f>
        <v>0</v>
      </c>
      <c r="BL1262" s="17" t="s">
        <v>289</v>
      </c>
      <c r="BM1262" s="161" t="s">
        <v>1416</v>
      </c>
    </row>
    <row r="1263" spans="1:65" s="14" customFormat="1">
      <c r="B1263" s="171"/>
      <c r="D1263" s="164" t="s">
        <v>282</v>
      </c>
      <c r="E1263" s="172" t="s">
        <v>1</v>
      </c>
      <c r="F1263" s="173" t="s">
        <v>1417</v>
      </c>
      <c r="H1263" s="174">
        <v>2</v>
      </c>
      <c r="I1263" s="175"/>
      <c r="L1263" s="171"/>
      <c r="M1263" s="176"/>
      <c r="N1263" s="177"/>
      <c r="O1263" s="177"/>
      <c r="P1263" s="177"/>
      <c r="Q1263" s="177"/>
      <c r="R1263" s="177"/>
      <c r="S1263" s="177"/>
      <c r="T1263" s="178"/>
      <c r="AT1263" s="172" t="s">
        <v>282</v>
      </c>
      <c r="AU1263" s="172" t="s">
        <v>88</v>
      </c>
      <c r="AV1263" s="14" t="s">
        <v>88</v>
      </c>
      <c r="AW1263" s="14" t="s">
        <v>33</v>
      </c>
      <c r="AX1263" s="14" t="s">
        <v>79</v>
      </c>
      <c r="AY1263" s="172" t="s">
        <v>252</v>
      </c>
    </row>
    <row r="1264" spans="1:65" s="15" customFormat="1">
      <c r="B1264" s="179"/>
      <c r="D1264" s="164" t="s">
        <v>282</v>
      </c>
      <c r="E1264" s="180" t="s">
        <v>1</v>
      </c>
      <c r="F1264" s="181" t="s">
        <v>286</v>
      </c>
      <c r="H1264" s="182">
        <v>2</v>
      </c>
      <c r="I1264" s="183"/>
      <c r="L1264" s="179"/>
      <c r="M1264" s="184"/>
      <c r="N1264" s="185"/>
      <c r="O1264" s="185"/>
      <c r="P1264" s="185"/>
      <c r="Q1264" s="185"/>
      <c r="R1264" s="185"/>
      <c r="S1264" s="185"/>
      <c r="T1264" s="186"/>
      <c r="AT1264" s="180" t="s">
        <v>282</v>
      </c>
      <c r="AU1264" s="180" t="s">
        <v>88</v>
      </c>
      <c r="AV1264" s="15" t="s">
        <v>258</v>
      </c>
      <c r="AW1264" s="15" t="s">
        <v>33</v>
      </c>
      <c r="AX1264" s="15" t="s">
        <v>86</v>
      </c>
      <c r="AY1264" s="180" t="s">
        <v>252</v>
      </c>
    </row>
    <row r="1265" spans="1:65" s="2" customFormat="1" ht="16.5" customHeight="1">
      <c r="A1265" s="31"/>
      <c r="B1265" s="148"/>
      <c r="C1265" s="149" t="s">
        <v>805</v>
      </c>
      <c r="D1265" s="149" t="s">
        <v>254</v>
      </c>
      <c r="E1265" s="150" t="s">
        <v>1418</v>
      </c>
      <c r="F1265" s="151" t="s">
        <v>1419</v>
      </c>
      <c r="G1265" s="152" t="s">
        <v>1384</v>
      </c>
      <c r="H1265" s="153">
        <v>4</v>
      </c>
      <c r="I1265" s="154"/>
      <c r="J1265" s="155">
        <f>ROUND(I1265*H1265,2)</f>
        <v>0</v>
      </c>
      <c r="K1265" s="156"/>
      <c r="L1265" s="32"/>
      <c r="M1265" s="157" t="s">
        <v>1</v>
      </c>
      <c r="N1265" s="158" t="s">
        <v>44</v>
      </c>
      <c r="O1265" s="57"/>
      <c r="P1265" s="159">
        <f>O1265*H1265</f>
        <v>0</v>
      </c>
      <c r="Q1265" s="159">
        <v>0</v>
      </c>
      <c r="R1265" s="159">
        <f>Q1265*H1265</f>
        <v>0</v>
      </c>
      <c r="S1265" s="159">
        <v>0</v>
      </c>
      <c r="T1265" s="160">
        <f>S1265*H1265</f>
        <v>0</v>
      </c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R1265" s="161" t="s">
        <v>289</v>
      </c>
      <c r="AT1265" s="161" t="s">
        <v>254</v>
      </c>
      <c r="AU1265" s="161" t="s">
        <v>88</v>
      </c>
      <c r="AY1265" s="17" t="s">
        <v>252</v>
      </c>
      <c r="BE1265" s="162">
        <f>IF(N1265="základní",J1265,0)</f>
        <v>0</v>
      </c>
      <c r="BF1265" s="162">
        <f>IF(N1265="snížená",J1265,0)</f>
        <v>0</v>
      </c>
      <c r="BG1265" s="162">
        <f>IF(N1265="zákl. přenesená",J1265,0)</f>
        <v>0</v>
      </c>
      <c r="BH1265" s="162">
        <f>IF(N1265="sníž. přenesená",J1265,0)</f>
        <v>0</v>
      </c>
      <c r="BI1265" s="162">
        <f>IF(N1265="nulová",J1265,0)</f>
        <v>0</v>
      </c>
      <c r="BJ1265" s="17" t="s">
        <v>86</v>
      </c>
      <c r="BK1265" s="162">
        <f>ROUND(I1265*H1265,2)</f>
        <v>0</v>
      </c>
      <c r="BL1265" s="17" t="s">
        <v>289</v>
      </c>
      <c r="BM1265" s="161" t="s">
        <v>1420</v>
      </c>
    </row>
    <row r="1266" spans="1:65" s="14" customFormat="1">
      <c r="B1266" s="171"/>
      <c r="D1266" s="164" t="s">
        <v>282</v>
      </c>
      <c r="E1266" s="172" t="s">
        <v>1</v>
      </c>
      <c r="F1266" s="173" t="s">
        <v>1421</v>
      </c>
      <c r="H1266" s="174">
        <v>2</v>
      </c>
      <c r="I1266" s="175"/>
      <c r="L1266" s="171"/>
      <c r="M1266" s="176"/>
      <c r="N1266" s="177"/>
      <c r="O1266" s="177"/>
      <c r="P1266" s="177"/>
      <c r="Q1266" s="177"/>
      <c r="R1266" s="177"/>
      <c r="S1266" s="177"/>
      <c r="T1266" s="178"/>
      <c r="AT1266" s="172" t="s">
        <v>282</v>
      </c>
      <c r="AU1266" s="172" t="s">
        <v>88</v>
      </c>
      <c r="AV1266" s="14" t="s">
        <v>88</v>
      </c>
      <c r="AW1266" s="14" t="s">
        <v>33</v>
      </c>
      <c r="AX1266" s="14" t="s">
        <v>79</v>
      </c>
      <c r="AY1266" s="172" t="s">
        <v>252</v>
      </c>
    </row>
    <row r="1267" spans="1:65" s="14" customFormat="1">
      <c r="B1267" s="171"/>
      <c r="D1267" s="164" t="s">
        <v>282</v>
      </c>
      <c r="E1267" s="172" t="s">
        <v>1</v>
      </c>
      <c r="F1267" s="173" t="s">
        <v>1422</v>
      </c>
      <c r="H1267" s="174">
        <v>1</v>
      </c>
      <c r="I1267" s="175"/>
      <c r="L1267" s="171"/>
      <c r="M1267" s="176"/>
      <c r="N1267" s="177"/>
      <c r="O1267" s="177"/>
      <c r="P1267" s="177"/>
      <c r="Q1267" s="177"/>
      <c r="R1267" s="177"/>
      <c r="S1267" s="177"/>
      <c r="T1267" s="178"/>
      <c r="AT1267" s="172" t="s">
        <v>282</v>
      </c>
      <c r="AU1267" s="172" t="s">
        <v>88</v>
      </c>
      <c r="AV1267" s="14" t="s">
        <v>88</v>
      </c>
      <c r="AW1267" s="14" t="s">
        <v>33</v>
      </c>
      <c r="AX1267" s="14" t="s">
        <v>79</v>
      </c>
      <c r="AY1267" s="172" t="s">
        <v>252</v>
      </c>
    </row>
    <row r="1268" spans="1:65" s="14" customFormat="1">
      <c r="B1268" s="171"/>
      <c r="D1268" s="164" t="s">
        <v>282</v>
      </c>
      <c r="E1268" s="172" t="s">
        <v>1</v>
      </c>
      <c r="F1268" s="173" t="s">
        <v>1423</v>
      </c>
      <c r="H1268" s="174">
        <v>1</v>
      </c>
      <c r="I1268" s="175"/>
      <c r="L1268" s="171"/>
      <c r="M1268" s="176"/>
      <c r="N1268" s="177"/>
      <c r="O1268" s="177"/>
      <c r="P1268" s="177"/>
      <c r="Q1268" s="177"/>
      <c r="R1268" s="177"/>
      <c r="S1268" s="177"/>
      <c r="T1268" s="178"/>
      <c r="AT1268" s="172" t="s">
        <v>282</v>
      </c>
      <c r="AU1268" s="172" t="s">
        <v>88</v>
      </c>
      <c r="AV1268" s="14" t="s">
        <v>88</v>
      </c>
      <c r="AW1268" s="14" t="s">
        <v>33</v>
      </c>
      <c r="AX1268" s="14" t="s">
        <v>79</v>
      </c>
      <c r="AY1268" s="172" t="s">
        <v>252</v>
      </c>
    </row>
    <row r="1269" spans="1:65" s="15" customFormat="1">
      <c r="B1269" s="179"/>
      <c r="D1269" s="164" t="s">
        <v>282</v>
      </c>
      <c r="E1269" s="180" t="s">
        <v>1</v>
      </c>
      <c r="F1269" s="181" t="s">
        <v>286</v>
      </c>
      <c r="H1269" s="182">
        <v>4</v>
      </c>
      <c r="I1269" s="183"/>
      <c r="L1269" s="179"/>
      <c r="M1269" s="184"/>
      <c r="N1269" s="185"/>
      <c r="O1269" s="185"/>
      <c r="P1269" s="185"/>
      <c r="Q1269" s="185"/>
      <c r="R1269" s="185"/>
      <c r="S1269" s="185"/>
      <c r="T1269" s="186"/>
      <c r="AT1269" s="180" t="s">
        <v>282</v>
      </c>
      <c r="AU1269" s="180" t="s">
        <v>88</v>
      </c>
      <c r="AV1269" s="15" t="s">
        <v>258</v>
      </c>
      <c r="AW1269" s="15" t="s">
        <v>33</v>
      </c>
      <c r="AX1269" s="15" t="s">
        <v>86</v>
      </c>
      <c r="AY1269" s="180" t="s">
        <v>252</v>
      </c>
    </row>
    <row r="1270" spans="1:65" s="2" customFormat="1" ht="16.5" customHeight="1">
      <c r="A1270" s="31"/>
      <c r="B1270" s="148"/>
      <c r="C1270" s="149" t="s">
        <v>1424</v>
      </c>
      <c r="D1270" s="149" t="s">
        <v>254</v>
      </c>
      <c r="E1270" s="150" t="s">
        <v>1425</v>
      </c>
      <c r="F1270" s="151" t="s">
        <v>1426</v>
      </c>
      <c r="G1270" s="152" t="s">
        <v>1384</v>
      </c>
      <c r="H1270" s="153">
        <v>61</v>
      </c>
      <c r="I1270" s="154"/>
      <c r="J1270" s="155">
        <f>ROUND(I1270*H1270,2)</f>
        <v>0</v>
      </c>
      <c r="K1270" s="156"/>
      <c r="L1270" s="32"/>
      <c r="M1270" s="157" t="s">
        <v>1</v>
      </c>
      <c r="N1270" s="158" t="s">
        <v>44</v>
      </c>
      <c r="O1270" s="57"/>
      <c r="P1270" s="159">
        <f>O1270*H1270</f>
        <v>0</v>
      </c>
      <c r="Q1270" s="159">
        <v>0</v>
      </c>
      <c r="R1270" s="159">
        <f>Q1270*H1270</f>
        <v>0</v>
      </c>
      <c r="S1270" s="159">
        <v>0</v>
      </c>
      <c r="T1270" s="160">
        <f>S1270*H1270</f>
        <v>0</v>
      </c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R1270" s="161" t="s">
        <v>289</v>
      </c>
      <c r="AT1270" s="161" t="s">
        <v>254</v>
      </c>
      <c r="AU1270" s="161" t="s">
        <v>88</v>
      </c>
      <c r="AY1270" s="17" t="s">
        <v>252</v>
      </c>
      <c r="BE1270" s="162">
        <f>IF(N1270="základní",J1270,0)</f>
        <v>0</v>
      </c>
      <c r="BF1270" s="162">
        <f>IF(N1270="snížená",J1270,0)</f>
        <v>0</v>
      </c>
      <c r="BG1270" s="162">
        <f>IF(N1270="zákl. přenesená",J1270,0)</f>
        <v>0</v>
      </c>
      <c r="BH1270" s="162">
        <f>IF(N1270="sníž. přenesená",J1270,0)</f>
        <v>0</v>
      </c>
      <c r="BI1270" s="162">
        <f>IF(N1270="nulová",J1270,0)</f>
        <v>0</v>
      </c>
      <c r="BJ1270" s="17" t="s">
        <v>86</v>
      </c>
      <c r="BK1270" s="162">
        <f>ROUND(I1270*H1270,2)</f>
        <v>0</v>
      </c>
      <c r="BL1270" s="17" t="s">
        <v>289</v>
      </c>
      <c r="BM1270" s="161" t="s">
        <v>1427</v>
      </c>
    </row>
    <row r="1271" spans="1:65" s="14" customFormat="1">
      <c r="B1271" s="171"/>
      <c r="D1271" s="164" t="s">
        <v>282</v>
      </c>
      <c r="E1271" s="172" t="s">
        <v>1</v>
      </c>
      <c r="F1271" s="173" t="s">
        <v>1428</v>
      </c>
      <c r="H1271" s="174">
        <v>1</v>
      </c>
      <c r="I1271" s="175"/>
      <c r="L1271" s="171"/>
      <c r="M1271" s="176"/>
      <c r="N1271" s="177"/>
      <c r="O1271" s="177"/>
      <c r="P1271" s="177"/>
      <c r="Q1271" s="177"/>
      <c r="R1271" s="177"/>
      <c r="S1271" s="177"/>
      <c r="T1271" s="178"/>
      <c r="AT1271" s="172" t="s">
        <v>282</v>
      </c>
      <c r="AU1271" s="172" t="s">
        <v>88</v>
      </c>
      <c r="AV1271" s="14" t="s">
        <v>88</v>
      </c>
      <c r="AW1271" s="14" t="s">
        <v>33</v>
      </c>
      <c r="AX1271" s="14" t="s">
        <v>79</v>
      </c>
      <c r="AY1271" s="172" t="s">
        <v>252</v>
      </c>
    </row>
    <row r="1272" spans="1:65" s="14" customFormat="1">
      <c r="B1272" s="171"/>
      <c r="D1272" s="164" t="s">
        <v>282</v>
      </c>
      <c r="E1272" s="172" t="s">
        <v>1</v>
      </c>
      <c r="F1272" s="173" t="s">
        <v>1429</v>
      </c>
      <c r="H1272" s="174">
        <v>25</v>
      </c>
      <c r="I1272" s="175"/>
      <c r="L1272" s="171"/>
      <c r="M1272" s="176"/>
      <c r="N1272" s="177"/>
      <c r="O1272" s="177"/>
      <c r="P1272" s="177"/>
      <c r="Q1272" s="177"/>
      <c r="R1272" s="177"/>
      <c r="S1272" s="177"/>
      <c r="T1272" s="178"/>
      <c r="AT1272" s="172" t="s">
        <v>282</v>
      </c>
      <c r="AU1272" s="172" t="s">
        <v>88</v>
      </c>
      <c r="AV1272" s="14" t="s">
        <v>88</v>
      </c>
      <c r="AW1272" s="14" t="s">
        <v>33</v>
      </c>
      <c r="AX1272" s="14" t="s">
        <v>79</v>
      </c>
      <c r="AY1272" s="172" t="s">
        <v>252</v>
      </c>
    </row>
    <row r="1273" spans="1:65" s="14" customFormat="1">
      <c r="B1273" s="171"/>
      <c r="D1273" s="164" t="s">
        <v>282</v>
      </c>
      <c r="E1273" s="172" t="s">
        <v>1</v>
      </c>
      <c r="F1273" s="173" t="s">
        <v>1430</v>
      </c>
      <c r="H1273" s="174">
        <v>16</v>
      </c>
      <c r="I1273" s="175"/>
      <c r="L1273" s="171"/>
      <c r="M1273" s="176"/>
      <c r="N1273" s="177"/>
      <c r="O1273" s="177"/>
      <c r="P1273" s="177"/>
      <c r="Q1273" s="177"/>
      <c r="R1273" s="177"/>
      <c r="S1273" s="177"/>
      <c r="T1273" s="178"/>
      <c r="AT1273" s="172" t="s">
        <v>282</v>
      </c>
      <c r="AU1273" s="172" t="s">
        <v>88</v>
      </c>
      <c r="AV1273" s="14" t="s">
        <v>88</v>
      </c>
      <c r="AW1273" s="14" t="s">
        <v>33</v>
      </c>
      <c r="AX1273" s="14" t="s">
        <v>79</v>
      </c>
      <c r="AY1273" s="172" t="s">
        <v>252</v>
      </c>
    </row>
    <row r="1274" spans="1:65" s="14" customFormat="1">
      <c r="B1274" s="171"/>
      <c r="D1274" s="164" t="s">
        <v>282</v>
      </c>
      <c r="E1274" s="172" t="s">
        <v>1</v>
      </c>
      <c r="F1274" s="173" t="s">
        <v>1431</v>
      </c>
      <c r="H1274" s="174">
        <v>2</v>
      </c>
      <c r="I1274" s="175"/>
      <c r="L1274" s="171"/>
      <c r="M1274" s="176"/>
      <c r="N1274" s="177"/>
      <c r="O1274" s="177"/>
      <c r="P1274" s="177"/>
      <c r="Q1274" s="177"/>
      <c r="R1274" s="177"/>
      <c r="S1274" s="177"/>
      <c r="T1274" s="178"/>
      <c r="AT1274" s="172" t="s">
        <v>282</v>
      </c>
      <c r="AU1274" s="172" t="s">
        <v>88</v>
      </c>
      <c r="AV1274" s="14" t="s">
        <v>88</v>
      </c>
      <c r="AW1274" s="14" t="s">
        <v>33</v>
      </c>
      <c r="AX1274" s="14" t="s">
        <v>79</v>
      </c>
      <c r="AY1274" s="172" t="s">
        <v>252</v>
      </c>
    </row>
    <row r="1275" spans="1:65" s="14" customFormat="1">
      <c r="B1275" s="171"/>
      <c r="D1275" s="164" t="s">
        <v>282</v>
      </c>
      <c r="E1275" s="172" t="s">
        <v>1</v>
      </c>
      <c r="F1275" s="173" t="s">
        <v>1432</v>
      </c>
      <c r="H1275" s="174">
        <v>1</v>
      </c>
      <c r="I1275" s="175"/>
      <c r="L1275" s="171"/>
      <c r="M1275" s="176"/>
      <c r="N1275" s="177"/>
      <c r="O1275" s="177"/>
      <c r="P1275" s="177"/>
      <c r="Q1275" s="177"/>
      <c r="R1275" s="177"/>
      <c r="S1275" s="177"/>
      <c r="T1275" s="178"/>
      <c r="AT1275" s="172" t="s">
        <v>282</v>
      </c>
      <c r="AU1275" s="172" t="s">
        <v>88</v>
      </c>
      <c r="AV1275" s="14" t="s">
        <v>88</v>
      </c>
      <c r="AW1275" s="14" t="s">
        <v>33</v>
      </c>
      <c r="AX1275" s="14" t="s">
        <v>79</v>
      </c>
      <c r="AY1275" s="172" t="s">
        <v>252</v>
      </c>
    </row>
    <row r="1276" spans="1:65" s="14" customFormat="1">
      <c r="B1276" s="171"/>
      <c r="D1276" s="164" t="s">
        <v>282</v>
      </c>
      <c r="E1276" s="172" t="s">
        <v>1</v>
      </c>
      <c r="F1276" s="173" t="s">
        <v>1433</v>
      </c>
      <c r="H1276" s="174">
        <v>2</v>
      </c>
      <c r="I1276" s="175"/>
      <c r="L1276" s="171"/>
      <c r="M1276" s="176"/>
      <c r="N1276" s="177"/>
      <c r="O1276" s="177"/>
      <c r="P1276" s="177"/>
      <c r="Q1276" s="177"/>
      <c r="R1276" s="177"/>
      <c r="S1276" s="177"/>
      <c r="T1276" s="178"/>
      <c r="AT1276" s="172" t="s">
        <v>282</v>
      </c>
      <c r="AU1276" s="172" t="s">
        <v>88</v>
      </c>
      <c r="AV1276" s="14" t="s">
        <v>88</v>
      </c>
      <c r="AW1276" s="14" t="s">
        <v>33</v>
      </c>
      <c r="AX1276" s="14" t="s">
        <v>79</v>
      </c>
      <c r="AY1276" s="172" t="s">
        <v>252</v>
      </c>
    </row>
    <row r="1277" spans="1:65" s="14" customFormat="1">
      <c r="B1277" s="171"/>
      <c r="D1277" s="164" t="s">
        <v>282</v>
      </c>
      <c r="E1277" s="172" t="s">
        <v>1</v>
      </c>
      <c r="F1277" s="173" t="s">
        <v>1434</v>
      </c>
      <c r="H1277" s="174">
        <v>13</v>
      </c>
      <c r="I1277" s="175"/>
      <c r="L1277" s="171"/>
      <c r="M1277" s="176"/>
      <c r="N1277" s="177"/>
      <c r="O1277" s="177"/>
      <c r="P1277" s="177"/>
      <c r="Q1277" s="177"/>
      <c r="R1277" s="177"/>
      <c r="S1277" s="177"/>
      <c r="T1277" s="178"/>
      <c r="AT1277" s="172" t="s">
        <v>282</v>
      </c>
      <c r="AU1277" s="172" t="s">
        <v>88</v>
      </c>
      <c r="AV1277" s="14" t="s">
        <v>88</v>
      </c>
      <c r="AW1277" s="14" t="s">
        <v>33</v>
      </c>
      <c r="AX1277" s="14" t="s">
        <v>79</v>
      </c>
      <c r="AY1277" s="172" t="s">
        <v>252</v>
      </c>
    </row>
    <row r="1278" spans="1:65" s="14" customFormat="1">
      <c r="B1278" s="171"/>
      <c r="D1278" s="164" t="s">
        <v>282</v>
      </c>
      <c r="E1278" s="172" t="s">
        <v>1</v>
      </c>
      <c r="F1278" s="173" t="s">
        <v>1435</v>
      </c>
      <c r="H1278" s="174">
        <v>1</v>
      </c>
      <c r="I1278" s="175"/>
      <c r="L1278" s="171"/>
      <c r="M1278" s="176"/>
      <c r="N1278" s="177"/>
      <c r="O1278" s="177"/>
      <c r="P1278" s="177"/>
      <c r="Q1278" s="177"/>
      <c r="R1278" s="177"/>
      <c r="S1278" s="177"/>
      <c r="T1278" s="178"/>
      <c r="AT1278" s="172" t="s">
        <v>282</v>
      </c>
      <c r="AU1278" s="172" t="s">
        <v>88</v>
      </c>
      <c r="AV1278" s="14" t="s">
        <v>88</v>
      </c>
      <c r="AW1278" s="14" t="s">
        <v>33</v>
      </c>
      <c r="AX1278" s="14" t="s">
        <v>79</v>
      </c>
      <c r="AY1278" s="172" t="s">
        <v>252</v>
      </c>
    </row>
    <row r="1279" spans="1:65" s="15" customFormat="1">
      <c r="B1279" s="179"/>
      <c r="D1279" s="164" t="s">
        <v>282</v>
      </c>
      <c r="E1279" s="180" t="s">
        <v>1</v>
      </c>
      <c r="F1279" s="181" t="s">
        <v>286</v>
      </c>
      <c r="H1279" s="182">
        <v>61</v>
      </c>
      <c r="I1279" s="183"/>
      <c r="L1279" s="179"/>
      <c r="M1279" s="184"/>
      <c r="N1279" s="185"/>
      <c r="O1279" s="185"/>
      <c r="P1279" s="185"/>
      <c r="Q1279" s="185"/>
      <c r="R1279" s="185"/>
      <c r="S1279" s="185"/>
      <c r="T1279" s="186"/>
      <c r="AT1279" s="180" t="s">
        <v>282</v>
      </c>
      <c r="AU1279" s="180" t="s">
        <v>88</v>
      </c>
      <c r="AV1279" s="15" t="s">
        <v>258</v>
      </c>
      <c r="AW1279" s="15" t="s">
        <v>33</v>
      </c>
      <c r="AX1279" s="15" t="s">
        <v>86</v>
      </c>
      <c r="AY1279" s="180" t="s">
        <v>252</v>
      </c>
    </row>
    <row r="1280" spans="1:65" s="2" customFormat="1" ht="16.5" customHeight="1">
      <c r="A1280" s="31"/>
      <c r="B1280" s="148"/>
      <c r="C1280" s="149" t="s">
        <v>809</v>
      </c>
      <c r="D1280" s="149" t="s">
        <v>254</v>
      </c>
      <c r="E1280" s="150" t="s">
        <v>1436</v>
      </c>
      <c r="F1280" s="151" t="s">
        <v>1437</v>
      </c>
      <c r="G1280" s="152" t="s">
        <v>1384</v>
      </c>
      <c r="H1280" s="153">
        <v>7</v>
      </c>
      <c r="I1280" s="154"/>
      <c r="J1280" s="155">
        <f>ROUND(I1280*H1280,2)</f>
        <v>0</v>
      </c>
      <c r="K1280" s="156"/>
      <c r="L1280" s="32"/>
      <c r="M1280" s="157" t="s">
        <v>1</v>
      </c>
      <c r="N1280" s="158" t="s">
        <v>44</v>
      </c>
      <c r="O1280" s="57"/>
      <c r="P1280" s="159">
        <f>O1280*H1280</f>
        <v>0</v>
      </c>
      <c r="Q1280" s="159">
        <v>0</v>
      </c>
      <c r="R1280" s="159">
        <f>Q1280*H1280</f>
        <v>0</v>
      </c>
      <c r="S1280" s="159">
        <v>0</v>
      </c>
      <c r="T1280" s="160">
        <f>S1280*H1280</f>
        <v>0</v>
      </c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R1280" s="161" t="s">
        <v>289</v>
      </c>
      <c r="AT1280" s="161" t="s">
        <v>254</v>
      </c>
      <c r="AU1280" s="161" t="s">
        <v>88</v>
      </c>
      <c r="AY1280" s="17" t="s">
        <v>252</v>
      </c>
      <c r="BE1280" s="162">
        <f>IF(N1280="základní",J1280,0)</f>
        <v>0</v>
      </c>
      <c r="BF1280" s="162">
        <f>IF(N1280="snížená",J1280,0)</f>
        <v>0</v>
      </c>
      <c r="BG1280" s="162">
        <f>IF(N1280="zákl. přenesená",J1280,0)</f>
        <v>0</v>
      </c>
      <c r="BH1280" s="162">
        <f>IF(N1280="sníž. přenesená",J1280,0)</f>
        <v>0</v>
      </c>
      <c r="BI1280" s="162">
        <f>IF(N1280="nulová",J1280,0)</f>
        <v>0</v>
      </c>
      <c r="BJ1280" s="17" t="s">
        <v>86</v>
      </c>
      <c r="BK1280" s="162">
        <f>ROUND(I1280*H1280,2)</f>
        <v>0</v>
      </c>
      <c r="BL1280" s="17" t="s">
        <v>289</v>
      </c>
      <c r="BM1280" s="161" t="s">
        <v>1438</v>
      </c>
    </row>
    <row r="1281" spans="1:65" s="14" customFormat="1">
      <c r="B1281" s="171"/>
      <c r="D1281" s="164" t="s">
        <v>282</v>
      </c>
      <c r="E1281" s="172" t="s">
        <v>1</v>
      </c>
      <c r="F1281" s="173" t="s">
        <v>1439</v>
      </c>
      <c r="H1281" s="174">
        <v>2</v>
      </c>
      <c r="I1281" s="175"/>
      <c r="L1281" s="171"/>
      <c r="M1281" s="176"/>
      <c r="N1281" s="177"/>
      <c r="O1281" s="177"/>
      <c r="P1281" s="177"/>
      <c r="Q1281" s="177"/>
      <c r="R1281" s="177"/>
      <c r="S1281" s="177"/>
      <c r="T1281" s="178"/>
      <c r="AT1281" s="172" t="s">
        <v>282</v>
      </c>
      <c r="AU1281" s="172" t="s">
        <v>88</v>
      </c>
      <c r="AV1281" s="14" t="s">
        <v>88</v>
      </c>
      <c r="AW1281" s="14" t="s">
        <v>33</v>
      </c>
      <c r="AX1281" s="14" t="s">
        <v>79</v>
      </c>
      <c r="AY1281" s="172" t="s">
        <v>252</v>
      </c>
    </row>
    <row r="1282" spans="1:65" s="14" customFormat="1">
      <c r="B1282" s="171"/>
      <c r="D1282" s="164" t="s">
        <v>282</v>
      </c>
      <c r="E1282" s="172" t="s">
        <v>1</v>
      </c>
      <c r="F1282" s="173" t="s">
        <v>1440</v>
      </c>
      <c r="H1282" s="174">
        <v>5</v>
      </c>
      <c r="I1282" s="175"/>
      <c r="L1282" s="171"/>
      <c r="M1282" s="176"/>
      <c r="N1282" s="177"/>
      <c r="O1282" s="177"/>
      <c r="P1282" s="177"/>
      <c r="Q1282" s="177"/>
      <c r="R1282" s="177"/>
      <c r="S1282" s="177"/>
      <c r="T1282" s="178"/>
      <c r="AT1282" s="172" t="s">
        <v>282</v>
      </c>
      <c r="AU1282" s="172" t="s">
        <v>88</v>
      </c>
      <c r="AV1282" s="14" t="s">
        <v>88</v>
      </c>
      <c r="AW1282" s="14" t="s">
        <v>33</v>
      </c>
      <c r="AX1282" s="14" t="s">
        <v>79</v>
      </c>
      <c r="AY1282" s="172" t="s">
        <v>252</v>
      </c>
    </row>
    <row r="1283" spans="1:65" s="15" customFormat="1">
      <c r="B1283" s="179"/>
      <c r="D1283" s="164" t="s">
        <v>282</v>
      </c>
      <c r="E1283" s="180" t="s">
        <v>1</v>
      </c>
      <c r="F1283" s="181" t="s">
        <v>286</v>
      </c>
      <c r="H1283" s="182">
        <v>7</v>
      </c>
      <c r="I1283" s="183"/>
      <c r="L1283" s="179"/>
      <c r="M1283" s="184"/>
      <c r="N1283" s="185"/>
      <c r="O1283" s="185"/>
      <c r="P1283" s="185"/>
      <c r="Q1283" s="185"/>
      <c r="R1283" s="185"/>
      <c r="S1283" s="185"/>
      <c r="T1283" s="186"/>
      <c r="AT1283" s="180" t="s">
        <v>282</v>
      </c>
      <c r="AU1283" s="180" t="s">
        <v>88</v>
      </c>
      <c r="AV1283" s="15" t="s">
        <v>258</v>
      </c>
      <c r="AW1283" s="15" t="s">
        <v>33</v>
      </c>
      <c r="AX1283" s="15" t="s">
        <v>86</v>
      </c>
      <c r="AY1283" s="180" t="s">
        <v>252</v>
      </c>
    </row>
    <row r="1284" spans="1:65" s="2" customFormat="1" ht="16.5" customHeight="1">
      <c r="A1284" s="31"/>
      <c r="B1284" s="148"/>
      <c r="C1284" s="149" t="s">
        <v>1441</v>
      </c>
      <c r="D1284" s="149" t="s">
        <v>254</v>
      </c>
      <c r="E1284" s="150" t="s">
        <v>1442</v>
      </c>
      <c r="F1284" s="151" t="s">
        <v>1443</v>
      </c>
      <c r="G1284" s="152" t="s">
        <v>1384</v>
      </c>
      <c r="H1284" s="153">
        <v>9</v>
      </c>
      <c r="I1284" s="154"/>
      <c r="J1284" s="155">
        <f>ROUND(I1284*H1284,2)</f>
        <v>0</v>
      </c>
      <c r="K1284" s="156"/>
      <c r="L1284" s="32"/>
      <c r="M1284" s="157" t="s">
        <v>1</v>
      </c>
      <c r="N1284" s="158" t="s">
        <v>44</v>
      </c>
      <c r="O1284" s="57"/>
      <c r="P1284" s="159">
        <f>O1284*H1284</f>
        <v>0</v>
      </c>
      <c r="Q1284" s="159">
        <v>0</v>
      </c>
      <c r="R1284" s="159">
        <f>Q1284*H1284</f>
        <v>0</v>
      </c>
      <c r="S1284" s="159">
        <v>0</v>
      </c>
      <c r="T1284" s="160">
        <f>S1284*H1284</f>
        <v>0</v>
      </c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R1284" s="161" t="s">
        <v>289</v>
      </c>
      <c r="AT1284" s="161" t="s">
        <v>254</v>
      </c>
      <c r="AU1284" s="161" t="s">
        <v>88</v>
      </c>
      <c r="AY1284" s="17" t="s">
        <v>252</v>
      </c>
      <c r="BE1284" s="162">
        <f>IF(N1284="základní",J1284,0)</f>
        <v>0</v>
      </c>
      <c r="BF1284" s="162">
        <f>IF(N1284="snížená",J1284,0)</f>
        <v>0</v>
      </c>
      <c r="BG1284" s="162">
        <f>IF(N1284="zákl. přenesená",J1284,0)</f>
        <v>0</v>
      </c>
      <c r="BH1284" s="162">
        <f>IF(N1284="sníž. přenesená",J1284,0)</f>
        <v>0</v>
      </c>
      <c r="BI1284" s="162">
        <f>IF(N1284="nulová",J1284,0)</f>
        <v>0</v>
      </c>
      <c r="BJ1284" s="17" t="s">
        <v>86</v>
      </c>
      <c r="BK1284" s="162">
        <f>ROUND(I1284*H1284,2)</f>
        <v>0</v>
      </c>
      <c r="BL1284" s="17" t="s">
        <v>289</v>
      </c>
      <c r="BM1284" s="161" t="s">
        <v>1444</v>
      </c>
    </row>
    <row r="1285" spans="1:65" s="14" customFormat="1">
      <c r="B1285" s="171"/>
      <c r="D1285" s="164" t="s">
        <v>282</v>
      </c>
      <c r="E1285" s="172" t="s">
        <v>1</v>
      </c>
      <c r="F1285" s="173" t="s">
        <v>1407</v>
      </c>
      <c r="H1285" s="174">
        <v>9</v>
      </c>
      <c r="I1285" s="175"/>
      <c r="L1285" s="171"/>
      <c r="M1285" s="176"/>
      <c r="N1285" s="177"/>
      <c r="O1285" s="177"/>
      <c r="P1285" s="177"/>
      <c r="Q1285" s="177"/>
      <c r="R1285" s="177"/>
      <c r="S1285" s="177"/>
      <c r="T1285" s="178"/>
      <c r="AT1285" s="172" t="s">
        <v>282</v>
      </c>
      <c r="AU1285" s="172" t="s">
        <v>88</v>
      </c>
      <c r="AV1285" s="14" t="s">
        <v>88</v>
      </c>
      <c r="AW1285" s="14" t="s">
        <v>33</v>
      </c>
      <c r="AX1285" s="14" t="s">
        <v>79</v>
      </c>
      <c r="AY1285" s="172" t="s">
        <v>252</v>
      </c>
    </row>
    <row r="1286" spans="1:65" s="15" customFormat="1">
      <c r="B1286" s="179"/>
      <c r="D1286" s="164" t="s">
        <v>282</v>
      </c>
      <c r="E1286" s="180" t="s">
        <v>1</v>
      </c>
      <c r="F1286" s="181" t="s">
        <v>286</v>
      </c>
      <c r="H1286" s="182">
        <v>9</v>
      </c>
      <c r="I1286" s="183"/>
      <c r="L1286" s="179"/>
      <c r="M1286" s="184"/>
      <c r="N1286" s="185"/>
      <c r="O1286" s="185"/>
      <c r="P1286" s="185"/>
      <c r="Q1286" s="185"/>
      <c r="R1286" s="185"/>
      <c r="S1286" s="185"/>
      <c r="T1286" s="186"/>
      <c r="AT1286" s="180" t="s">
        <v>282</v>
      </c>
      <c r="AU1286" s="180" t="s">
        <v>88</v>
      </c>
      <c r="AV1286" s="15" t="s">
        <v>258</v>
      </c>
      <c r="AW1286" s="15" t="s">
        <v>33</v>
      </c>
      <c r="AX1286" s="15" t="s">
        <v>86</v>
      </c>
      <c r="AY1286" s="180" t="s">
        <v>252</v>
      </c>
    </row>
    <row r="1287" spans="1:65" s="2" customFormat="1" ht="21.75" customHeight="1">
      <c r="A1287" s="31"/>
      <c r="B1287" s="148"/>
      <c r="C1287" s="149" t="s">
        <v>814</v>
      </c>
      <c r="D1287" s="149" t="s">
        <v>254</v>
      </c>
      <c r="E1287" s="150" t="s">
        <v>1445</v>
      </c>
      <c r="F1287" s="151" t="s">
        <v>1446</v>
      </c>
      <c r="G1287" s="152" t="s">
        <v>1384</v>
      </c>
      <c r="H1287" s="153">
        <v>9</v>
      </c>
      <c r="I1287" s="154"/>
      <c r="J1287" s="155">
        <f>ROUND(I1287*H1287,2)</f>
        <v>0</v>
      </c>
      <c r="K1287" s="156"/>
      <c r="L1287" s="32"/>
      <c r="M1287" s="157" t="s">
        <v>1</v>
      </c>
      <c r="N1287" s="158" t="s">
        <v>44</v>
      </c>
      <c r="O1287" s="57"/>
      <c r="P1287" s="159">
        <f>O1287*H1287</f>
        <v>0</v>
      </c>
      <c r="Q1287" s="159">
        <v>0</v>
      </c>
      <c r="R1287" s="159">
        <f>Q1287*H1287</f>
        <v>0</v>
      </c>
      <c r="S1287" s="159">
        <v>0</v>
      </c>
      <c r="T1287" s="160">
        <f>S1287*H1287</f>
        <v>0</v>
      </c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R1287" s="161" t="s">
        <v>289</v>
      </c>
      <c r="AT1287" s="161" t="s">
        <v>254</v>
      </c>
      <c r="AU1287" s="161" t="s">
        <v>88</v>
      </c>
      <c r="AY1287" s="17" t="s">
        <v>252</v>
      </c>
      <c r="BE1287" s="162">
        <f>IF(N1287="základní",J1287,0)</f>
        <v>0</v>
      </c>
      <c r="BF1287" s="162">
        <f>IF(N1287="snížená",J1287,0)</f>
        <v>0</v>
      </c>
      <c r="BG1287" s="162">
        <f>IF(N1287="zákl. přenesená",J1287,0)</f>
        <v>0</v>
      </c>
      <c r="BH1287" s="162">
        <f>IF(N1287="sníž. přenesená",J1287,0)</f>
        <v>0</v>
      </c>
      <c r="BI1287" s="162">
        <f>IF(N1287="nulová",J1287,0)</f>
        <v>0</v>
      </c>
      <c r="BJ1287" s="17" t="s">
        <v>86</v>
      </c>
      <c r="BK1287" s="162">
        <f>ROUND(I1287*H1287,2)</f>
        <v>0</v>
      </c>
      <c r="BL1287" s="17" t="s">
        <v>289</v>
      </c>
      <c r="BM1287" s="161" t="s">
        <v>1447</v>
      </c>
    </row>
    <row r="1288" spans="1:65" s="13" customFormat="1" ht="22.5">
      <c r="B1288" s="163"/>
      <c r="D1288" s="164" t="s">
        <v>282</v>
      </c>
      <c r="E1288" s="165" t="s">
        <v>1</v>
      </c>
      <c r="F1288" s="166" t="s">
        <v>1448</v>
      </c>
      <c r="H1288" s="165" t="s">
        <v>1</v>
      </c>
      <c r="I1288" s="167"/>
      <c r="L1288" s="163"/>
      <c r="M1288" s="168"/>
      <c r="N1288" s="169"/>
      <c r="O1288" s="169"/>
      <c r="P1288" s="169"/>
      <c r="Q1288" s="169"/>
      <c r="R1288" s="169"/>
      <c r="S1288" s="169"/>
      <c r="T1288" s="170"/>
      <c r="AT1288" s="165" t="s">
        <v>282</v>
      </c>
      <c r="AU1288" s="165" t="s">
        <v>88</v>
      </c>
      <c r="AV1288" s="13" t="s">
        <v>86</v>
      </c>
      <c r="AW1288" s="13" t="s">
        <v>33</v>
      </c>
      <c r="AX1288" s="13" t="s">
        <v>79</v>
      </c>
      <c r="AY1288" s="165" t="s">
        <v>252</v>
      </c>
    </row>
    <row r="1289" spans="1:65" s="13" customFormat="1">
      <c r="B1289" s="163"/>
      <c r="D1289" s="164" t="s">
        <v>282</v>
      </c>
      <c r="E1289" s="165" t="s">
        <v>1</v>
      </c>
      <c r="F1289" s="166" t="s">
        <v>1449</v>
      </c>
      <c r="H1289" s="165" t="s">
        <v>1</v>
      </c>
      <c r="I1289" s="167"/>
      <c r="L1289" s="163"/>
      <c r="M1289" s="168"/>
      <c r="N1289" s="169"/>
      <c r="O1289" s="169"/>
      <c r="P1289" s="169"/>
      <c r="Q1289" s="169"/>
      <c r="R1289" s="169"/>
      <c r="S1289" s="169"/>
      <c r="T1289" s="170"/>
      <c r="AT1289" s="165" t="s">
        <v>282</v>
      </c>
      <c r="AU1289" s="165" t="s">
        <v>88</v>
      </c>
      <c r="AV1289" s="13" t="s">
        <v>86</v>
      </c>
      <c r="AW1289" s="13" t="s">
        <v>33</v>
      </c>
      <c r="AX1289" s="13" t="s">
        <v>79</v>
      </c>
      <c r="AY1289" s="165" t="s">
        <v>252</v>
      </c>
    </row>
    <row r="1290" spans="1:65" s="14" customFormat="1">
      <c r="B1290" s="171"/>
      <c r="D1290" s="164" t="s">
        <v>282</v>
      </c>
      <c r="E1290" s="172" t="s">
        <v>1</v>
      </c>
      <c r="F1290" s="173" t="s">
        <v>1450</v>
      </c>
      <c r="H1290" s="174">
        <v>9</v>
      </c>
      <c r="I1290" s="175"/>
      <c r="L1290" s="171"/>
      <c r="M1290" s="176"/>
      <c r="N1290" s="177"/>
      <c r="O1290" s="177"/>
      <c r="P1290" s="177"/>
      <c r="Q1290" s="177"/>
      <c r="R1290" s="177"/>
      <c r="S1290" s="177"/>
      <c r="T1290" s="178"/>
      <c r="AT1290" s="172" t="s">
        <v>282</v>
      </c>
      <c r="AU1290" s="172" t="s">
        <v>88</v>
      </c>
      <c r="AV1290" s="14" t="s">
        <v>88</v>
      </c>
      <c r="AW1290" s="14" t="s">
        <v>33</v>
      </c>
      <c r="AX1290" s="14" t="s">
        <v>79</v>
      </c>
      <c r="AY1290" s="172" t="s">
        <v>252</v>
      </c>
    </row>
    <row r="1291" spans="1:65" s="15" customFormat="1">
      <c r="B1291" s="179"/>
      <c r="D1291" s="164" t="s">
        <v>282</v>
      </c>
      <c r="E1291" s="180" t="s">
        <v>1</v>
      </c>
      <c r="F1291" s="181" t="s">
        <v>286</v>
      </c>
      <c r="H1291" s="182">
        <v>9</v>
      </c>
      <c r="I1291" s="183"/>
      <c r="L1291" s="179"/>
      <c r="M1291" s="184"/>
      <c r="N1291" s="185"/>
      <c r="O1291" s="185"/>
      <c r="P1291" s="185"/>
      <c r="Q1291" s="185"/>
      <c r="R1291" s="185"/>
      <c r="S1291" s="185"/>
      <c r="T1291" s="186"/>
      <c r="AT1291" s="180" t="s">
        <v>282</v>
      </c>
      <c r="AU1291" s="180" t="s">
        <v>88</v>
      </c>
      <c r="AV1291" s="15" t="s">
        <v>258</v>
      </c>
      <c r="AW1291" s="15" t="s">
        <v>33</v>
      </c>
      <c r="AX1291" s="15" t="s">
        <v>86</v>
      </c>
      <c r="AY1291" s="180" t="s">
        <v>252</v>
      </c>
    </row>
    <row r="1292" spans="1:65" s="2" customFormat="1" ht="16.5" customHeight="1">
      <c r="A1292" s="31"/>
      <c r="B1292" s="148"/>
      <c r="C1292" s="149" t="s">
        <v>1451</v>
      </c>
      <c r="D1292" s="149" t="s">
        <v>254</v>
      </c>
      <c r="E1292" s="150" t="s">
        <v>1452</v>
      </c>
      <c r="F1292" s="151" t="s">
        <v>1453</v>
      </c>
      <c r="G1292" s="152" t="s">
        <v>1384</v>
      </c>
      <c r="H1292" s="153">
        <v>64</v>
      </c>
      <c r="I1292" s="154"/>
      <c r="J1292" s="155">
        <f>ROUND(I1292*H1292,2)</f>
        <v>0</v>
      </c>
      <c r="K1292" s="156"/>
      <c r="L1292" s="32"/>
      <c r="M1292" s="157" t="s">
        <v>1</v>
      </c>
      <c r="N1292" s="158" t="s">
        <v>44</v>
      </c>
      <c r="O1292" s="57"/>
      <c r="P1292" s="159">
        <f>O1292*H1292</f>
        <v>0</v>
      </c>
      <c r="Q1292" s="159">
        <v>0</v>
      </c>
      <c r="R1292" s="159">
        <f>Q1292*H1292</f>
        <v>0</v>
      </c>
      <c r="S1292" s="159">
        <v>0</v>
      </c>
      <c r="T1292" s="160">
        <f>S1292*H1292</f>
        <v>0</v>
      </c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R1292" s="161" t="s">
        <v>289</v>
      </c>
      <c r="AT1292" s="161" t="s">
        <v>254</v>
      </c>
      <c r="AU1292" s="161" t="s">
        <v>88</v>
      </c>
      <c r="AY1292" s="17" t="s">
        <v>252</v>
      </c>
      <c r="BE1292" s="162">
        <f>IF(N1292="základní",J1292,0)</f>
        <v>0</v>
      </c>
      <c r="BF1292" s="162">
        <f>IF(N1292="snížená",J1292,0)</f>
        <v>0</v>
      </c>
      <c r="BG1292" s="162">
        <f>IF(N1292="zákl. přenesená",J1292,0)</f>
        <v>0</v>
      </c>
      <c r="BH1292" s="162">
        <f>IF(N1292="sníž. přenesená",J1292,0)</f>
        <v>0</v>
      </c>
      <c r="BI1292" s="162">
        <f>IF(N1292="nulová",J1292,0)</f>
        <v>0</v>
      </c>
      <c r="BJ1292" s="17" t="s">
        <v>86</v>
      </c>
      <c r="BK1292" s="162">
        <f>ROUND(I1292*H1292,2)</f>
        <v>0</v>
      </c>
      <c r="BL1292" s="17" t="s">
        <v>289</v>
      </c>
      <c r="BM1292" s="161" t="s">
        <v>1454</v>
      </c>
    </row>
    <row r="1293" spans="1:65" s="14" customFormat="1">
      <c r="B1293" s="171"/>
      <c r="D1293" s="164" t="s">
        <v>282</v>
      </c>
      <c r="E1293" s="172" t="s">
        <v>1</v>
      </c>
      <c r="F1293" s="173" t="s">
        <v>1428</v>
      </c>
      <c r="H1293" s="174">
        <v>1</v>
      </c>
      <c r="I1293" s="175"/>
      <c r="L1293" s="171"/>
      <c r="M1293" s="176"/>
      <c r="N1293" s="177"/>
      <c r="O1293" s="177"/>
      <c r="P1293" s="177"/>
      <c r="Q1293" s="177"/>
      <c r="R1293" s="177"/>
      <c r="S1293" s="177"/>
      <c r="T1293" s="178"/>
      <c r="AT1293" s="172" t="s">
        <v>282</v>
      </c>
      <c r="AU1293" s="172" t="s">
        <v>88</v>
      </c>
      <c r="AV1293" s="14" t="s">
        <v>88</v>
      </c>
      <c r="AW1293" s="14" t="s">
        <v>33</v>
      </c>
      <c r="AX1293" s="14" t="s">
        <v>79</v>
      </c>
      <c r="AY1293" s="172" t="s">
        <v>252</v>
      </c>
    </row>
    <row r="1294" spans="1:65" s="14" customFormat="1">
      <c r="B1294" s="171"/>
      <c r="D1294" s="164" t="s">
        <v>282</v>
      </c>
      <c r="E1294" s="172" t="s">
        <v>1</v>
      </c>
      <c r="F1294" s="173" t="s">
        <v>1429</v>
      </c>
      <c r="H1294" s="174">
        <v>25</v>
      </c>
      <c r="I1294" s="175"/>
      <c r="L1294" s="171"/>
      <c r="M1294" s="176"/>
      <c r="N1294" s="177"/>
      <c r="O1294" s="177"/>
      <c r="P1294" s="177"/>
      <c r="Q1294" s="177"/>
      <c r="R1294" s="177"/>
      <c r="S1294" s="177"/>
      <c r="T1294" s="178"/>
      <c r="AT1294" s="172" t="s">
        <v>282</v>
      </c>
      <c r="AU1294" s="172" t="s">
        <v>88</v>
      </c>
      <c r="AV1294" s="14" t="s">
        <v>88</v>
      </c>
      <c r="AW1294" s="14" t="s">
        <v>33</v>
      </c>
      <c r="AX1294" s="14" t="s">
        <v>79</v>
      </c>
      <c r="AY1294" s="172" t="s">
        <v>252</v>
      </c>
    </row>
    <row r="1295" spans="1:65" s="14" customFormat="1">
      <c r="B1295" s="171"/>
      <c r="D1295" s="164" t="s">
        <v>282</v>
      </c>
      <c r="E1295" s="172" t="s">
        <v>1</v>
      </c>
      <c r="F1295" s="173" t="s">
        <v>1430</v>
      </c>
      <c r="H1295" s="174">
        <v>16</v>
      </c>
      <c r="I1295" s="175"/>
      <c r="L1295" s="171"/>
      <c r="M1295" s="176"/>
      <c r="N1295" s="177"/>
      <c r="O1295" s="177"/>
      <c r="P1295" s="177"/>
      <c r="Q1295" s="177"/>
      <c r="R1295" s="177"/>
      <c r="S1295" s="177"/>
      <c r="T1295" s="178"/>
      <c r="AT1295" s="172" t="s">
        <v>282</v>
      </c>
      <c r="AU1295" s="172" t="s">
        <v>88</v>
      </c>
      <c r="AV1295" s="14" t="s">
        <v>88</v>
      </c>
      <c r="AW1295" s="14" t="s">
        <v>33</v>
      </c>
      <c r="AX1295" s="14" t="s">
        <v>79</v>
      </c>
      <c r="AY1295" s="172" t="s">
        <v>252</v>
      </c>
    </row>
    <row r="1296" spans="1:65" s="14" customFormat="1">
      <c r="B1296" s="171"/>
      <c r="D1296" s="164" t="s">
        <v>282</v>
      </c>
      <c r="E1296" s="172" t="s">
        <v>1</v>
      </c>
      <c r="F1296" s="173" t="s">
        <v>1439</v>
      </c>
      <c r="H1296" s="174">
        <v>2</v>
      </c>
      <c r="I1296" s="175"/>
      <c r="L1296" s="171"/>
      <c r="M1296" s="176"/>
      <c r="N1296" s="177"/>
      <c r="O1296" s="177"/>
      <c r="P1296" s="177"/>
      <c r="Q1296" s="177"/>
      <c r="R1296" s="177"/>
      <c r="S1296" s="177"/>
      <c r="T1296" s="178"/>
      <c r="AT1296" s="172" t="s">
        <v>282</v>
      </c>
      <c r="AU1296" s="172" t="s">
        <v>88</v>
      </c>
      <c r="AV1296" s="14" t="s">
        <v>88</v>
      </c>
      <c r="AW1296" s="14" t="s">
        <v>33</v>
      </c>
      <c r="AX1296" s="14" t="s">
        <v>79</v>
      </c>
      <c r="AY1296" s="172" t="s">
        <v>252</v>
      </c>
    </row>
    <row r="1297" spans="1:65" s="14" customFormat="1">
      <c r="B1297" s="171"/>
      <c r="D1297" s="164" t="s">
        <v>282</v>
      </c>
      <c r="E1297" s="172" t="s">
        <v>1</v>
      </c>
      <c r="F1297" s="173" t="s">
        <v>1440</v>
      </c>
      <c r="H1297" s="174">
        <v>5</v>
      </c>
      <c r="I1297" s="175"/>
      <c r="L1297" s="171"/>
      <c r="M1297" s="176"/>
      <c r="N1297" s="177"/>
      <c r="O1297" s="177"/>
      <c r="P1297" s="177"/>
      <c r="Q1297" s="177"/>
      <c r="R1297" s="177"/>
      <c r="S1297" s="177"/>
      <c r="T1297" s="178"/>
      <c r="AT1297" s="172" t="s">
        <v>282</v>
      </c>
      <c r="AU1297" s="172" t="s">
        <v>88</v>
      </c>
      <c r="AV1297" s="14" t="s">
        <v>88</v>
      </c>
      <c r="AW1297" s="14" t="s">
        <v>33</v>
      </c>
      <c r="AX1297" s="14" t="s">
        <v>79</v>
      </c>
      <c r="AY1297" s="172" t="s">
        <v>252</v>
      </c>
    </row>
    <row r="1298" spans="1:65" s="14" customFormat="1">
      <c r="B1298" s="171"/>
      <c r="D1298" s="164" t="s">
        <v>282</v>
      </c>
      <c r="E1298" s="172" t="s">
        <v>1</v>
      </c>
      <c r="F1298" s="173" t="s">
        <v>1433</v>
      </c>
      <c r="H1298" s="174">
        <v>2</v>
      </c>
      <c r="I1298" s="175"/>
      <c r="L1298" s="171"/>
      <c r="M1298" s="176"/>
      <c r="N1298" s="177"/>
      <c r="O1298" s="177"/>
      <c r="P1298" s="177"/>
      <c r="Q1298" s="177"/>
      <c r="R1298" s="177"/>
      <c r="S1298" s="177"/>
      <c r="T1298" s="178"/>
      <c r="AT1298" s="172" t="s">
        <v>282</v>
      </c>
      <c r="AU1298" s="172" t="s">
        <v>88</v>
      </c>
      <c r="AV1298" s="14" t="s">
        <v>88</v>
      </c>
      <c r="AW1298" s="14" t="s">
        <v>33</v>
      </c>
      <c r="AX1298" s="14" t="s">
        <v>79</v>
      </c>
      <c r="AY1298" s="172" t="s">
        <v>252</v>
      </c>
    </row>
    <row r="1299" spans="1:65" s="14" customFormat="1">
      <c r="B1299" s="171"/>
      <c r="D1299" s="164" t="s">
        <v>282</v>
      </c>
      <c r="E1299" s="172" t="s">
        <v>1</v>
      </c>
      <c r="F1299" s="173" t="s">
        <v>1434</v>
      </c>
      <c r="H1299" s="174">
        <v>13</v>
      </c>
      <c r="I1299" s="175"/>
      <c r="L1299" s="171"/>
      <c r="M1299" s="176"/>
      <c r="N1299" s="177"/>
      <c r="O1299" s="177"/>
      <c r="P1299" s="177"/>
      <c r="Q1299" s="177"/>
      <c r="R1299" s="177"/>
      <c r="S1299" s="177"/>
      <c r="T1299" s="178"/>
      <c r="AT1299" s="172" t="s">
        <v>282</v>
      </c>
      <c r="AU1299" s="172" t="s">
        <v>88</v>
      </c>
      <c r="AV1299" s="14" t="s">
        <v>88</v>
      </c>
      <c r="AW1299" s="14" t="s">
        <v>33</v>
      </c>
      <c r="AX1299" s="14" t="s">
        <v>79</v>
      </c>
      <c r="AY1299" s="172" t="s">
        <v>252</v>
      </c>
    </row>
    <row r="1300" spans="1:65" s="15" customFormat="1">
      <c r="B1300" s="179"/>
      <c r="D1300" s="164" t="s">
        <v>282</v>
      </c>
      <c r="E1300" s="180" t="s">
        <v>1</v>
      </c>
      <c r="F1300" s="181" t="s">
        <v>286</v>
      </c>
      <c r="H1300" s="182">
        <v>64</v>
      </c>
      <c r="I1300" s="183"/>
      <c r="L1300" s="179"/>
      <c r="M1300" s="184"/>
      <c r="N1300" s="185"/>
      <c r="O1300" s="185"/>
      <c r="P1300" s="185"/>
      <c r="Q1300" s="185"/>
      <c r="R1300" s="185"/>
      <c r="S1300" s="185"/>
      <c r="T1300" s="186"/>
      <c r="AT1300" s="180" t="s">
        <v>282</v>
      </c>
      <c r="AU1300" s="180" t="s">
        <v>88</v>
      </c>
      <c r="AV1300" s="15" t="s">
        <v>258</v>
      </c>
      <c r="AW1300" s="15" t="s">
        <v>33</v>
      </c>
      <c r="AX1300" s="15" t="s">
        <v>86</v>
      </c>
      <c r="AY1300" s="180" t="s">
        <v>252</v>
      </c>
    </row>
    <row r="1301" spans="1:65" s="2" customFormat="1" ht="16.5" customHeight="1">
      <c r="A1301" s="31"/>
      <c r="B1301" s="148"/>
      <c r="C1301" s="149" t="s">
        <v>818</v>
      </c>
      <c r="D1301" s="149" t="s">
        <v>254</v>
      </c>
      <c r="E1301" s="150" t="s">
        <v>1455</v>
      </c>
      <c r="F1301" s="151" t="s">
        <v>1456</v>
      </c>
      <c r="G1301" s="152" t="s">
        <v>1384</v>
      </c>
      <c r="H1301" s="153">
        <v>64</v>
      </c>
      <c r="I1301" s="154"/>
      <c r="J1301" s="155">
        <f>ROUND(I1301*H1301,2)</f>
        <v>0</v>
      </c>
      <c r="K1301" s="156"/>
      <c r="L1301" s="32"/>
      <c r="M1301" s="157" t="s">
        <v>1</v>
      </c>
      <c r="N1301" s="158" t="s">
        <v>44</v>
      </c>
      <c r="O1301" s="57"/>
      <c r="P1301" s="159">
        <f>O1301*H1301</f>
        <v>0</v>
      </c>
      <c r="Q1301" s="159">
        <v>0</v>
      </c>
      <c r="R1301" s="159">
        <f>Q1301*H1301</f>
        <v>0</v>
      </c>
      <c r="S1301" s="159">
        <v>0</v>
      </c>
      <c r="T1301" s="160">
        <f>S1301*H1301</f>
        <v>0</v>
      </c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R1301" s="161" t="s">
        <v>289</v>
      </c>
      <c r="AT1301" s="161" t="s">
        <v>254</v>
      </c>
      <c r="AU1301" s="161" t="s">
        <v>88</v>
      </c>
      <c r="AY1301" s="17" t="s">
        <v>252</v>
      </c>
      <c r="BE1301" s="162">
        <f>IF(N1301="základní",J1301,0)</f>
        <v>0</v>
      </c>
      <c r="BF1301" s="162">
        <f>IF(N1301="snížená",J1301,0)</f>
        <v>0</v>
      </c>
      <c r="BG1301" s="162">
        <f>IF(N1301="zákl. přenesená",J1301,0)</f>
        <v>0</v>
      </c>
      <c r="BH1301" s="162">
        <f>IF(N1301="sníž. přenesená",J1301,0)</f>
        <v>0</v>
      </c>
      <c r="BI1301" s="162">
        <f>IF(N1301="nulová",J1301,0)</f>
        <v>0</v>
      </c>
      <c r="BJ1301" s="17" t="s">
        <v>86</v>
      </c>
      <c r="BK1301" s="162">
        <f>ROUND(I1301*H1301,2)</f>
        <v>0</v>
      </c>
      <c r="BL1301" s="17" t="s">
        <v>289</v>
      </c>
      <c r="BM1301" s="161" t="s">
        <v>1457</v>
      </c>
    </row>
    <row r="1302" spans="1:65" s="14" customFormat="1">
      <c r="B1302" s="171"/>
      <c r="D1302" s="164" t="s">
        <v>282</v>
      </c>
      <c r="E1302" s="172" t="s">
        <v>1</v>
      </c>
      <c r="F1302" s="173" t="s">
        <v>1428</v>
      </c>
      <c r="H1302" s="174">
        <v>1</v>
      </c>
      <c r="I1302" s="175"/>
      <c r="L1302" s="171"/>
      <c r="M1302" s="176"/>
      <c r="N1302" s="177"/>
      <c r="O1302" s="177"/>
      <c r="P1302" s="177"/>
      <c r="Q1302" s="177"/>
      <c r="R1302" s="177"/>
      <c r="S1302" s="177"/>
      <c r="T1302" s="178"/>
      <c r="AT1302" s="172" t="s">
        <v>282</v>
      </c>
      <c r="AU1302" s="172" t="s">
        <v>88</v>
      </c>
      <c r="AV1302" s="14" t="s">
        <v>88</v>
      </c>
      <c r="AW1302" s="14" t="s">
        <v>33</v>
      </c>
      <c r="AX1302" s="14" t="s">
        <v>79</v>
      </c>
      <c r="AY1302" s="172" t="s">
        <v>252</v>
      </c>
    </row>
    <row r="1303" spans="1:65" s="14" customFormat="1">
      <c r="B1303" s="171"/>
      <c r="D1303" s="164" t="s">
        <v>282</v>
      </c>
      <c r="E1303" s="172" t="s">
        <v>1</v>
      </c>
      <c r="F1303" s="173" t="s">
        <v>1429</v>
      </c>
      <c r="H1303" s="174">
        <v>25</v>
      </c>
      <c r="I1303" s="175"/>
      <c r="L1303" s="171"/>
      <c r="M1303" s="176"/>
      <c r="N1303" s="177"/>
      <c r="O1303" s="177"/>
      <c r="P1303" s="177"/>
      <c r="Q1303" s="177"/>
      <c r="R1303" s="177"/>
      <c r="S1303" s="177"/>
      <c r="T1303" s="178"/>
      <c r="AT1303" s="172" t="s">
        <v>282</v>
      </c>
      <c r="AU1303" s="172" t="s">
        <v>88</v>
      </c>
      <c r="AV1303" s="14" t="s">
        <v>88</v>
      </c>
      <c r="AW1303" s="14" t="s">
        <v>33</v>
      </c>
      <c r="AX1303" s="14" t="s">
        <v>79</v>
      </c>
      <c r="AY1303" s="172" t="s">
        <v>252</v>
      </c>
    </row>
    <row r="1304" spans="1:65" s="14" customFormat="1">
      <c r="B1304" s="171"/>
      <c r="D1304" s="164" t="s">
        <v>282</v>
      </c>
      <c r="E1304" s="172" t="s">
        <v>1</v>
      </c>
      <c r="F1304" s="173" t="s">
        <v>1430</v>
      </c>
      <c r="H1304" s="174">
        <v>16</v>
      </c>
      <c r="I1304" s="175"/>
      <c r="L1304" s="171"/>
      <c r="M1304" s="176"/>
      <c r="N1304" s="177"/>
      <c r="O1304" s="177"/>
      <c r="P1304" s="177"/>
      <c r="Q1304" s="177"/>
      <c r="R1304" s="177"/>
      <c r="S1304" s="177"/>
      <c r="T1304" s="178"/>
      <c r="AT1304" s="172" t="s">
        <v>282</v>
      </c>
      <c r="AU1304" s="172" t="s">
        <v>88</v>
      </c>
      <c r="AV1304" s="14" t="s">
        <v>88</v>
      </c>
      <c r="AW1304" s="14" t="s">
        <v>33</v>
      </c>
      <c r="AX1304" s="14" t="s">
        <v>79</v>
      </c>
      <c r="AY1304" s="172" t="s">
        <v>252</v>
      </c>
    </row>
    <row r="1305" spans="1:65" s="14" customFormat="1">
      <c r="B1305" s="171"/>
      <c r="D1305" s="164" t="s">
        <v>282</v>
      </c>
      <c r="E1305" s="172" t="s">
        <v>1</v>
      </c>
      <c r="F1305" s="173" t="s">
        <v>1439</v>
      </c>
      <c r="H1305" s="174">
        <v>2</v>
      </c>
      <c r="I1305" s="175"/>
      <c r="L1305" s="171"/>
      <c r="M1305" s="176"/>
      <c r="N1305" s="177"/>
      <c r="O1305" s="177"/>
      <c r="P1305" s="177"/>
      <c r="Q1305" s="177"/>
      <c r="R1305" s="177"/>
      <c r="S1305" s="177"/>
      <c r="T1305" s="178"/>
      <c r="AT1305" s="172" t="s">
        <v>282</v>
      </c>
      <c r="AU1305" s="172" t="s">
        <v>88</v>
      </c>
      <c r="AV1305" s="14" t="s">
        <v>88</v>
      </c>
      <c r="AW1305" s="14" t="s">
        <v>33</v>
      </c>
      <c r="AX1305" s="14" t="s">
        <v>79</v>
      </c>
      <c r="AY1305" s="172" t="s">
        <v>252</v>
      </c>
    </row>
    <row r="1306" spans="1:65" s="14" customFormat="1">
      <c r="B1306" s="171"/>
      <c r="D1306" s="164" t="s">
        <v>282</v>
      </c>
      <c r="E1306" s="172" t="s">
        <v>1</v>
      </c>
      <c r="F1306" s="173" t="s">
        <v>1440</v>
      </c>
      <c r="H1306" s="174">
        <v>5</v>
      </c>
      <c r="I1306" s="175"/>
      <c r="L1306" s="171"/>
      <c r="M1306" s="176"/>
      <c r="N1306" s="177"/>
      <c r="O1306" s="177"/>
      <c r="P1306" s="177"/>
      <c r="Q1306" s="177"/>
      <c r="R1306" s="177"/>
      <c r="S1306" s="177"/>
      <c r="T1306" s="178"/>
      <c r="AT1306" s="172" t="s">
        <v>282</v>
      </c>
      <c r="AU1306" s="172" t="s">
        <v>88</v>
      </c>
      <c r="AV1306" s="14" t="s">
        <v>88</v>
      </c>
      <c r="AW1306" s="14" t="s">
        <v>33</v>
      </c>
      <c r="AX1306" s="14" t="s">
        <v>79</v>
      </c>
      <c r="AY1306" s="172" t="s">
        <v>252</v>
      </c>
    </row>
    <row r="1307" spans="1:65" s="14" customFormat="1">
      <c r="B1307" s="171"/>
      <c r="D1307" s="164" t="s">
        <v>282</v>
      </c>
      <c r="E1307" s="172" t="s">
        <v>1</v>
      </c>
      <c r="F1307" s="173" t="s">
        <v>1433</v>
      </c>
      <c r="H1307" s="174">
        <v>2</v>
      </c>
      <c r="I1307" s="175"/>
      <c r="L1307" s="171"/>
      <c r="M1307" s="176"/>
      <c r="N1307" s="177"/>
      <c r="O1307" s="177"/>
      <c r="P1307" s="177"/>
      <c r="Q1307" s="177"/>
      <c r="R1307" s="177"/>
      <c r="S1307" s="177"/>
      <c r="T1307" s="178"/>
      <c r="AT1307" s="172" t="s">
        <v>282</v>
      </c>
      <c r="AU1307" s="172" t="s">
        <v>88</v>
      </c>
      <c r="AV1307" s="14" t="s">
        <v>88</v>
      </c>
      <c r="AW1307" s="14" t="s">
        <v>33</v>
      </c>
      <c r="AX1307" s="14" t="s">
        <v>79</v>
      </c>
      <c r="AY1307" s="172" t="s">
        <v>252</v>
      </c>
    </row>
    <row r="1308" spans="1:65" s="14" customFormat="1">
      <c r="B1308" s="171"/>
      <c r="D1308" s="164" t="s">
        <v>282</v>
      </c>
      <c r="E1308" s="172" t="s">
        <v>1</v>
      </c>
      <c r="F1308" s="173" t="s">
        <v>1434</v>
      </c>
      <c r="H1308" s="174">
        <v>13</v>
      </c>
      <c r="I1308" s="175"/>
      <c r="L1308" s="171"/>
      <c r="M1308" s="176"/>
      <c r="N1308" s="177"/>
      <c r="O1308" s="177"/>
      <c r="P1308" s="177"/>
      <c r="Q1308" s="177"/>
      <c r="R1308" s="177"/>
      <c r="S1308" s="177"/>
      <c r="T1308" s="178"/>
      <c r="AT1308" s="172" t="s">
        <v>282</v>
      </c>
      <c r="AU1308" s="172" t="s">
        <v>88</v>
      </c>
      <c r="AV1308" s="14" t="s">
        <v>88</v>
      </c>
      <c r="AW1308" s="14" t="s">
        <v>33</v>
      </c>
      <c r="AX1308" s="14" t="s">
        <v>79</v>
      </c>
      <c r="AY1308" s="172" t="s">
        <v>252</v>
      </c>
    </row>
    <row r="1309" spans="1:65" s="15" customFormat="1">
      <c r="B1309" s="179"/>
      <c r="D1309" s="164" t="s">
        <v>282</v>
      </c>
      <c r="E1309" s="180" t="s">
        <v>1</v>
      </c>
      <c r="F1309" s="181" t="s">
        <v>286</v>
      </c>
      <c r="H1309" s="182">
        <v>64</v>
      </c>
      <c r="I1309" s="183"/>
      <c r="L1309" s="179"/>
      <c r="M1309" s="184"/>
      <c r="N1309" s="185"/>
      <c r="O1309" s="185"/>
      <c r="P1309" s="185"/>
      <c r="Q1309" s="185"/>
      <c r="R1309" s="185"/>
      <c r="S1309" s="185"/>
      <c r="T1309" s="186"/>
      <c r="AT1309" s="180" t="s">
        <v>282</v>
      </c>
      <c r="AU1309" s="180" t="s">
        <v>88</v>
      </c>
      <c r="AV1309" s="15" t="s">
        <v>258</v>
      </c>
      <c r="AW1309" s="15" t="s">
        <v>33</v>
      </c>
      <c r="AX1309" s="15" t="s">
        <v>86</v>
      </c>
      <c r="AY1309" s="180" t="s">
        <v>252</v>
      </c>
    </row>
    <row r="1310" spans="1:65" s="2" customFormat="1" ht="24.2" customHeight="1">
      <c r="A1310" s="31"/>
      <c r="B1310" s="148"/>
      <c r="C1310" s="149" t="s">
        <v>1458</v>
      </c>
      <c r="D1310" s="149" t="s">
        <v>254</v>
      </c>
      <c r="E1310" s="150" t="s">
        <v>1459</v>
      </c>
      <c r="F1310" s="151" t="s">
        <v>1460</v>
      </c>
      <c r="G1310" s="152" t="s">
        <v>347</v>
      </c>
      <c r="H1310" s="153">
        <v>15</v>
      </c>
      <c r="I1310" s="154"/>
      <c r="J1310" s="155">
        <f>ROUND(I1310*H1310,2)</f>
        <v>0</v>
      </c>
      <c r="K1310" s="156"/>
      <c r="L1310" s="32"/>
      <c r="M1310" s="157" t="s">
        <v>1</v>
      </c>
      <c r="N1310" s="158" t="s">
        <v>44</v>
      </c>
      <c r="O1310" s="57"/>
      <c r="P1310" s="159">
        <f>O1310*H1310</f>
        <v>0</v>
      </c>
      <c r="Q1310" s="159">
        <v>0</v>
      </c>
      <c r="R1310" s="159">
        <f>Q1310*H1310</f>
        <v>0</v>
      </c>
      <c r="S1310" s="159">
        <v>0</v>
      </c>
      <c r="T1310" s="160">
        <f>S1310*H1310</f>
        <v>0</v>
      </c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R1310" s="161" t="s">
        <v>289</v>
      </c>
      <c r="AT1310" s="161" t="s">
        <v>254</v>
      </c>
      <c r="AU1310" s="161" t="s">
        <v>88</v>
      </c>
      <c r="AY1310" s="17" t="s">
        <v>252</v>
      </c>
      <c r="BE1310" s="162">
        <f>IF(N1310="základní",J1310,0)</f>
        <v>0</v>
      </c>
      <c r="BF1310" s="162">
        <f>IF(N1310="snížená",J1310,0)</f>
        <v>0</v>
      </c>
      <c r="BG1310" s="162">
        <f>IF(N1310="zákl. přenesená",J1310,0)</f>
        <v>0</v>
      </c>
      <c r="BH1310" s="162">
        <f>IF(N1310="sníž. přenesená",J1310,0)</f>
        <v>0</v>
      </c>
      <c r="BI1310" s="162">
        <f>IF(N1310="nulová",J1310,0)</f>
        <v>0</v>
      </c>
      <c r="BJ1310" s="17" t="s">
        <v>86</v>
      </c>
      <c r="BK1310" s="162">
        <f>ROUND(I1310*H1310,2)</f>
        <v>0</v>
      </c>
      <c r="BL1310" s="17" t="s">
        <v>289</v>
      </c>
      <c r="BM1310" s="161" t="s">
        <v>1461</v>
      </c>
    </row>
    <row r="1311" spans="1:65" s="14" customFormat="1">
      <c r="B1311" s="171"/>
      <c r="D1311" s="164" t="s">
        <v>282</v>
      </c>
      <c r="E1311" s="172" t="s">
        <v>1</v>
      </c>
      <c r="F1311" s="173" t="s">
        <v>1462</v>
      </c>
      <c r="H1311" s="174">
        <v>13</v>
      </c>
      <c r="I1311" s="175"/>
      <c r="L1311" s="171"/>
      <c r="M1311" s="176"/>
      <c r="N1311" s="177"/>
      <c r="O1311" s="177"/>
      <c r="P1311" s="177"/>
      <c r="Q1311" s="177"/>
      <c r="R1311" s="177"/>
      <c r="S1311" s="177"/>
      <c r="T1311" s="178"/>
      <c r="AT1311" s="172" t="s">
        <v>282</v>
      </c>
      <c r="AU1311" s="172" t="s">
        <v>88</v>
      </c>
      <c r="AV1311" s="14" t="s">
        <v>88</v>
      </c>
      <c r="AW1311" s="14" t="s">
        <v>33</v>
      </c>
      <c r="AX1311" s="14" t="s">
        <v>79</v>
      </c>
      <c r="AY1311" s="172" t="s">
        <v>252</v>
      </c>
    </row>
    <row r="1312" spans="1:65" s="14" customFormat="1">
      <c r="B1312" s="171"/>
      <c r="D1312" s="164" t="s">
        <v>282</v>
      </c>
      <c r="E1312" s="172" t="s">
        <v>1</v>
      </c>
      <c r="F1312" s="173" t="s">
        <v>1463</v>
      </c>
      <c r="H1312" s="174">
        <v>2</v>
      </c>
      <c r="I1312" s="175"/>
      <c r="L1312" s="171"/>
      <c r="M1312" s="176"/>
      <c r="N1312" s="177"/>
      <c r="O1312" s="177"/>
      <c r="P1312" s="177"/>
      <c r="Q1312" s="177"/>
      <c r="R1312" s="177"/>
      <c r="S1312" s="177"/>
      <c r="T1312" s="178"/>
      <c r="AT1312" s="172" t="s">
        <v>282</v>
      </c>
      <c r="AU1312" s="172" t="s">
        <v>88</v>
      </c>
      <c r="AV1312" s="14" t="s">
        <v>88</v>
      </c>
      <c r="AW1312" s="14" t="s">
        <v>33</v>
      </c>
      <c r="AX1312" s="14" t="s">
        <v>79</v>
      </c>
      <c r="AY1312" s="172" t="s">
        <v>252</v>
      </c>
    </row>
    <row r="1313" spans="1:65" s="13" customFormat="1" ht="22.5">
      <c r="B1313" s="163"/>
      <c r="D1313" s="164" t="s">
        <v>282</v>
      </c>
      <c r="E1313" s="165" t="s">
        <v>1</v>
      </c>
      <c r="F1313" s="166" t="s">
        <v>1464</v>
      </c>
      <c r="H1313" s="165" t="s">
        <v>1</v>
      </c>
      <c r="I1313" s="167"/>
      <c r="L1313" s="163"/>
      <c r="M1313" s="168"/>
      <c r="N1313" s="169"/>
      <c r="O1313" s="169"/>
      <c r="P1313" s="169"/>
      <c r="Q1313" s="169"/>
      <c r="R1313" s="169"/>
      <c r="S1313" s="169"/>
      <c r="T1313" s="170"/>
      <c r="AT1313" s="165" t="s">
        <v>282</v>
      </c>
      <c r="AU1313" s="165" t="s">
        <v>88</v>
      </c>
      <c r="AV1313" s="13" t="s">
        <v>86</v>
      </c>
      <c r="AW1313" s="13" t="s">
        <v>33</v>
      </c>
      <c r="AX1313" s="13" t="s">
        <v>79</v>
      </c>
      <c r="AY1313" s="165" t="s">
        <v>252</v>
      </c>
    </row>
    <row r="1314" spans="1:65" s="13" customFormat="1">
      <c r="B1314" s="163"/>
      <c r="D1314" s="164" t="s">
        <v>282</v>
      </c>
      <c r="E1314" s="165" t="s">
        <v>1</v>
      </c>
      <c r="F1314" s="166" t="s">
        <v>1465</v>
      </c>
      <c r="H1314" s="165" t="s">
        <v>1</v>
      </c>
      <c r="I1314" s="167"/>
      <c r="L1314" s="163"/>
      <c r="M1314" s="168"/>
      <c r="N1314" s="169"/>
      <c r="O1314" s="169"/>
      <c r="P1314" s="169"/>
      <c r="Q1314" s="169"/>
      <c r="R1314" s="169"/>
      <c r="S1314" s="169"/>
      <c r="T1314" s="170"/>
      <c r="AT1314" s="165" t="s">
        <v>282</v>
      </c>
      <c r="AU1314" s="165" t="s">
        <v>88</v>
      </c>
      <c r="AV1314" s="13" t="s">
        <v>86</v>
      </c>
      <c r="AW1314" s="13" t="s">
        <v>33</v>
      </c>
      <c r="AX1314" s="13" t="s">
        <v>79</v>
      </c>
      <c r="AY1314" s="165" t="s">
        <v>252</v>
      </c>
    </row>
    <row r="1315" spans="1:65" s="15" customFormat="1">
      <c r="B1315" s="179"/>
      <c r="D1315" s="164" t="s">
        <v>282</v>
      </c>
      <c r="E1315" s="180" t="s">
        <v>1</v>
      </c>
      <c r="F1315" s="181" t="s">
        <v>286</v>
      </c>
      <c r="H1315" s="182">
        <v>15</v>
      </c>
      <c r="I1315" s="183"/>
      <c r="L1315" s="179"/>
      <c r="M1315" s="184"/>
      <c r="N1315" s="185"/>
      <c r="O1315" s="185"/>
      <c r="P1315" s="185"/>
      <c r="Q1315" s="185"/>
      <c r="R1315" s="185"/>
      <c r="S1315" s="185"/>
      <c r="T1315" s="186"/>
      <c r="AT1315" s="180" t="s">
        <v>282</v>
      </c>
      <c r="AU1315" s="180" t="s">
        <v>88</v>
      </c>
      <c r="AV1315" s="15" t="s">
        <v>258</v>
      </c>
      <c r="AW1315" s="15" t="s">
        <v>33</v>
      </c>
      <c r="AX1315" s="15" t="s">
        <v>86</v>
      </c>
      <c r="AY1315" s="180" t="s">
        <v>252</v>
      </c>
    </row>
    <row r="1316" spans="1:65" s="2" customFormat="1" ht="16.5" customHeight="1">
      <c r="A1316" s="31"/>
      <c r="B1316" s="148"/>
      <c r="C1316" s="149" t="s">
        <v>823</v>
      </c>
      <c r="D1316" s="149" t="s">
        <v>254</v>
      </c>
      <c r="E1316" s="150" t="s">
        <v>1313</v>
      </c>
      <c r="F1316" s="151" t="s">
        <v>1314</v>
      </c>
      <c r="G1316" s="152" t="s">
        <v>257</v>
      </c>
      <c r="H1316" s="153">
        <v>5</v>
      </c>
      <c r="I1316" s="154"/>
      <c r="J1316" s="155">
        <f>ROUND(I1316*H1316,2)</f>
        <v>0</v>
      </c>
      <c r="K1316" s="156"/>
      <c r="L1316" s="32"/>
      <c r="M1316" s="157" t="s">
        <v>1</v>
      </c>
      <c r="N1316" s="158" t="s">
        <v>44</v>
      </c>
      <c r="O1316" s="57"/>
      <c r="P1316" s="159">
        <f>O1316*H1316</f>
        <v>0</v>
      </c>
      <c r="Q1316" s="159">
        <v>0</v>
      </c>
      <c r="R1316" s="159">
        <f>Q1316*H1316</f>
        <v>0</v>
      </c>
      <c r="S1316" s="159">
        <v>0</v>
      </c>
      <c r="T1316" s="160">
        <f>S1316*H1316</f>
        <v>0</v>
      </c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R1316" s="161" t="s">
        <v>289</v>
      </c>
      <c r="AT1316" s="161" t="s">
        <v>254</v>
      </c>
      <c r="AU1316" s="161" t="s">
        <v>88</v>
      </c>
      <c r="AY1316" s="17" t="s">
        <v>252</v>
      </c>
      <c r="BE1316" s="162">
        <f>IF(N1316="základní",J1316,0)</f>
        <v>0</v>
      </c>
      <c r="BF1316" s="162">
        <f>IF(N1316="snížená",J1316,0)</f>
        <v>0</v>
      </c>
      <c r="BG1316" s="162">
        <f>IF(N1316="zákl. přenesená",J1316,0)</f>
        <v>0</v>
      </c>
      <c r="BH1316" s="162">
        <f>IF(N1316="sníž. přenesená",J1316,0)</f>
        <v>0</v>
      </c>
      <c r="BI1316" s="162">
        <f>IF(N1316="nulová",J1316,0)</f>
        <v>0</v>
      </c>
      <c r="BJ1316" s="17" t="s">
        <v>86</v>
      </c>
      <c r="BK1316" s="162">
        <f>ROUND(I1316*H1316,2)</f>
        <v>0</v>
      </c>
      <c r="BL1316" s="17" t="s">
        <v>289</v>
      </c>
      <c r="BM1316" s="161" t="s">
        <v>1466</v>
      </c>
    </row>
    <row r="1317" spans="1:65" s="14" customFormat="1" ht="22.5">
      <c r="B1317" s="171"/>
      <c r="D1317" s="164" t="s">
        <v>282</v>
      </c>
      <c r="E1317" s="172" t="s">
        <v>1</v>
      </c>
      <c r="F1317" s="173" t="s">
        <v>1467</v>
      </c>
      <c r="H1317" s="174">
        <v>5</v>
      </c>
      <c r="I1317" s="175"/>
      <c r="L1317" s="171"/>
      <c r="M1317" s="176"/>
      <c r="N1317" s="177"/>
      <c r="O1317" s="177"/>
      <c r="P1317" s="177"/>
      <c r="Q1317" s="177"/>
      <c r="R1317" s="177"/>
      <c r="S1317" s="177"/>
      <c r="T1317" s="178"/>
      <c r="AT1317" s="172" t="s">
        <v>282</v>
      </c>
      <c r="AU1317" s="172" t="s">
        <v>88</v>
      </c>
      <c r="AV1317" s="14" t="s">
        <v>88</v>
      </c>
      <c r="AW1317" s="14" t="s">
        <v>33</v>
      </c>
      <c r="AX1317" s="14" t="s">
        <v>79</v>
      </c>
      <c r="AY1317" s="172" t="s">
        <v>252</v>
      </c>
    </row>
    <row r="1318" spans="1:65" s="13" customFormat="1" ht="22.5">
      <c r="B1318" s="163"/>
      <c r="D1318" s="164" t="s">
        <v>282</v>
      </c>
      <c r="E1318" s="165" t="s">
        <v>1</v>
      </c>
      <c r="F1318" s="166" t="s">
        <v>1317</v>
      </c>
      <c r="H1318" s="165" t="s">
        <v>1</v>
      </c>
      <c r="I1318" s="167"/>
      <c r="L1318" s="163"/>
      <c r="M1318" s="168"/>
      <c r="N1318" s="169"/>
      <c r="O1318" s="169"/>
      <c r="P1318" s="169"/>
      <c r="Q1318" s="169"/>
      <c r="R1318" s="169"/>
      <c r="S1318" s="169"/>
      <c r="T1318" s="170"/>
      <c r="AT1318" s="165" t="s">
        <v>282</v>
      </c>
      <c r="AU1318" s="165" t="s">
        <v>88</v>
      </c>
      <c r="AV1318" s="13" t="s">
        <v>86</v>
      </c>
      <c r="AW1318" s="13" t="s">
        <v>33</v>
      </c>
      <c r="AX1318" s="13" t="s">
        <v>79</v>
      </c>
      <c r="AY1318" s="165" t="s">
        <v>252</v>
      </c>
    </row>
    <row r="1319" spans="1:65" s="15" customFormat="1">
      <c r="B1319" s="179"/>
      <c r="D1319" s="164" t="s">
        <v>282</v>
      </c>
      <c r="E1319" s="180" t="s">
        <v>1</v>
      </c>
      <c r="F1319" s="181" t="s">
        <v>286</v>
      </c>
      <c r="H1319" s="182">
        <v>5</v>
      </c>
      <c r="I1319" s="183"/>
      <c r="L1319" s="179"/>
      <c r="M1319" s="184"/>
      <c r="N1319" s="185"/>
      <c r="O1319" s="185"/>
      <c r="P1319" s="185"/>
      <c r="Q1319" s="185"/>
      <c r="R1319" s="185"/>
      <c r="S1319" s="185"/>
      <c r="T1319" s="186"/>
      <c r="AT1319" s="180" t="s">
        <v>282</v>
      </c>
      <c r="AU1319" s="180" t="s">
        <v>88</v>
      </c>
      <c r="AV1319" s="15" t="s">
        <v>258</v>
      </c>
      <c r="AW1319" s="15" t="s">
        <v>33</v>
      </c>
      <c r="AX1319" s="15" t="s">
        <v>86</v>
      </c>
      <c r="AY1319" s="180" t="s">
        <v>252</v>
      </c>
    </row>
    <row r="1320" spans="1:65" s="12" customFormat="1" ht="22.9" customHeight="1">
      <c r="B1320" s="135"/>
      <c r="D1320" s="136" t="s">
        <v>78</v>
      </c>
      <c r="E1320" s="146" t="s">
        <v>1468</v>
      </c>
      <c r="F1320" s="146" t="s">
        <v>1469</v>
      </c>
      <c r="I1320" s="138"/>
      <c r="J1320" s="147">
        <f>BK1320</f>
        <v>0</v>
      </c>
      <c r="L1320" s="135"/>
      <c r="M1320" s="140"/>
      <c r="N1320" s="141"/>
      <c r="O1320" s="141"/>
      <c r="P1320" s="142">
        <f>SUM(P1321:P1332)</f>
        <v>0</v>
      </c>
      <c r="Q1320" s="141"/>
      <c r="R1320" s="142">
        <f>SUM(R1321:R1332)</f>
        <v>0</v>
      </c>
      <c r="S1320" s="141"/>
      <c r="T1320" s="143">
        <f>SUM(T1321:T1332)</f>
        <v>0</v>
      </c>
      <c r="AR1320" s="136" t="s">
        <v>88</v>
      </c>
      <c r="AT1320" s="144" t="s">
        <v>78</v>
      </c>
      <c r="AU1320" s="144" t="s">
        <v>86</v>
      </c>
      <c r="AY1320" s="136" t="s">
        <v>252</v>
      </c>
      <c r="BK1320" s="145">
        <f>SUM(BK1321:BK1332)</f>
        <v>0</v>
      </c>
    </row>
    <row r="1321" spans="1:65" s="2" customFormat="1" ht="37.9" customHeight="1">
      <c r="A1321" s="31"/>
      <c r="B1321" s="148"/>
      <c r="C1321" s="149" t="s">
        <v>1470</v>
      </c>
      <c r="D1321" s="149" t="s">
        <v>254</v>
      </c>
      <c r="E1321" s="150" t="s">
        <v>1471</v>
      </c>
      <c r="F1321" s="151" t="s">
        <v>1472</v>
      </c>
      <c r="G1321" s="152" t="s">
        <v>1198</v>
      </c>
      <c r="H1321" s="153">
        <v>1</v>
      </c>
      <c r="I1321" s="154"/>
      <c r="J1321" s="155">
        <f>ROUND(I1321*H1321,2)</f>
        <v>0</v>
      </c>
      <c r="K1321" s="156"/>
      <c r="L1321" s="32"/>
      <c r="M1321" s="157" t="s">
        <v>1</v>
      </c>
      <c r="N1321" s="158" t="s">
        <v>44</v>
      </c>
      <c r="O1321" s="57"/>
      <c r="P1321" s="159">
        <f>O1321*H1321</f>
        <v>0</v>
      </c>
      <c r="Q1321" s="159">
        <v>0</v>
      </c>
      <c r="R1321" s="159">
        <f>Q1321*H1321</f>
        <v>0</v>
      </c>
      <c r="S1321" s="159">
        <v>0</v>
      </c>
      <c r="T1321" s="160">
        <f>S1321*H1321</f>
        <v>0</v>
      </c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R1321" s="161" t="s">
        <v>289</v>
      </c>
      <c r="AT1321" s="161" t="s">
        <v>254</v>
      </c>
      <c r="AU1321" s="161" t="s">
        <v>88</v>
      </c>
      <c r="AY1321" s="17" t="s">
        <v>252</v>
      </c>
      <c r="BE1321" s="162">
        <f>IF(N1321="základní",J1321,0)</f>
        <v>0</v>
      </c>
      <c r="BF1321" s="162">
        <f>IF(N1321="snížená",J1321,0)</f>
        <v>0</v>
      </c>
      <c r="BG1321" s="162">
        <f>IF(N1321="zákl. přenesená",J1321,0)</f>
        <v>0</v>
      </c>
      <c r="BH1321" s="162">
        <f>IF(N1321="sníž. přenesená",J1321,0)</f>
        <v>0</v>
      </c>
      <c r="BI1321" s="162">
        <f>IF(N1321="nulová",J1321,0)</f>
        <v>0</v>
      </c>
      <c r="BJ1321" s="17" t="s">
        <v>86</v>
      </c>
      <c r="BK1321" s="162">
        <f>ROUND(I1321*H1321,2)</f>
        <v>0</v>
      </c>
      <c r="BL1321" s="17" t="s">
        <v>289</v>
      </c>
      <c r="BM1321" s="161" t="s">
        <v>1473</v>
      </c>
    </row>
    <row r="1322" spans="1:65" s="13" customFormat="1" ht="22.5">
      <c r="B1322" s="163"/>
      <c r="D1322" s="164" t="s">
        <v>282</v>
      </c>
      <c r="E1322" s="165" t="s">
        <v>1</v>
      </c>
      <c r="F1322" s="166" t="s">
        <v>1474</v>
      </c>
      <c r="H1322" s="165" t="s">
        <v>1</v>
      </c>
      <c r="I1322" s="167"/>
      <c r="L1322" s="163"/>
      <c r="M1322" s="168"/>
      <c r="N1322" s="169"/>
      <c r="O1322" s="169"/>
      <c r="P1322" s="169"/>
      <c r="Q1322" s="169"/>
      <c r="R1322" s="169"/>
      <c r="S1322" s="169"/>
      <c r="T1322" s="170"/>
      <c r="AT1322" s="165" t="s">
        <v>282</v>
      </c>
      <c r="AU1322" s="165" t="s">
        <v>88</v>
      </c>
      <c r="AV1322" s="13" t="s">
        <v>86</v>
      </c>
      <c r="AW1322" s="13" t="s">
        <v>33</v>
      </c>
      <c r="AX1322" s="13" t="s">
        <v>79</v>
      </c>
      <c r="AY1322" s="165" t="s">
        <v>252</v>
      </c>
    </row>
    <row r="1323" spans="1:65" s="13" customFormat="1" ht="22.5">
      <c r="B1323" s="163"/>
      <c r="D1323" s="164" t="s">
        <v>282</v>
      </c>
      <c r="E1323" s="165" t="s">
        <v>1</v>
      </c>
      <c r="F1323" s="166" t="s">
        <v>1475</v>
      </c>
      <c r="H1323" s="165" t="s">
        <v>1</v>
      </c>
      <c r="I1323" s="167"/>
      <c r="L1323" s="163"/>
      <c r="M1323" s="168"/>
      <c r="N1323" s="169"/>
      <c r="O1323" s="169"/>
      <c r="P1323" s="169"/>
      <c r="Q1323" s="169"/>
      <c r="R1323" s="169"/>
      <c r="S1323" s="169"/>
      <c r="T1323" s="170"/>
      <c r="AT1323" s="165" t="s">
        <v>282</v>
      </c>
      <c r="AU1323" s="165" t="s">
        <v>88</v>
      </c>
      <c r="AV1323" s="13" t="s">
        <v>86</v>
      </c>
      <c r="AW1323" s="13" t="s">
        <v>33</v>
      </c>
      <c r="AX1323" s="13" t="s">
        <v>79</v>
      </c>
      <c r="AY1323" s="165" t="s">
        <v>252</v>
      </c>
    </row>
    <row r="1324" spans="1:65" s="13" customFormat="1" ht="22.5">
      <c r="B1324" s="163"/>
      <c r="D1324" s="164" t="s">
        <v>282</v>
      </c>
      <c r="E1324" s="165" t="s">
        <v>1</v>
      </c>
      <c r="F1324" s="166" t="s">
        <v>1476</v>
      </c>
      <c r="H1324" s="165" t="s">
        <v>1</v>
      </c>
      <c r="I1324" s="167"/>
      <c r="L1324" s="163"/>
      <c r="M1324" s="168"/>
      <c r="N1324" s="169"/>
      <c r="O1324" s="169"/>
      <c r="P1324" s="169"/>
      <c r="Q1324" s="169"/>
      <c r="R1324" s="169"/>
      <c r="S1324" s="169"/>
      <c r="T1324" s="170"/>
      <c r="AT1324" s="165" t="s">
        <v>282</v>
      </c>
      <c r="AU1324" s="165" t="s">
        <v>88</v>
      </c>
      <c r="AV1324" s="13" t="s">
        <v>86</v>
      </c>
      <c r="AW1324" s="13" t="s">
        <v>33</v>
      </c>
      <c r="AX1324" s="13" t="s">
        <v>79</v>
      </c>
      <c r="AY1324" s="165" t="s">
        <v>252</v>
      </c>
    </row>
    <row r="1325" spans="1:65" s="13" customFormat="1" ht="22.5">
      <c r="B1325" s="163"/>
      <c r="D1325" s="164" t="s">
        <v>282</v>
      </c>
      <c r="E1325" s="165" t="s">
        <v>1</v>
      </c>
      <c r="F1325" s="166" t="s">
        <v>1346</v>
      </c>
      <c r="H1325" s="165" t="s">
        <v>1</v>
      </c>
      <c r="I1325" s="167"/>
      <c r="L1325" s="163"/>
      <c r="M1325" s="168"/>
      <c r="N1325" s="169"/>
      <c r="O1325" s="169"/>
      <c r="P1325" s="169"/>
      <c r="Q1325" s="169"/>
      <c r="R1325" s="169"/>
      <c r="S1325" s="169"/>
      <c r="T1325" s="170"/>
      <c r="AT1325" s="165" t="s">
        <v>282</v>
      </c>
      <c r="AU1325" s="165" t="s">
        <v>88</v>
      </c>
      <c r="AV1325" s="13" t="s">
        <v>86</v>
      </c>
      <c r="AW1325" s="13" t="s">
        <v>33</v>
      </c>
      <c r="AX1325" s="13" t="s">
        <v>79</v>
      </c>
      <c r="AY1325" s="165" t="s">
        <v>252</v>
      </c>
    </row>
    <row r="1326" spans="1:65" s="14" customFormat="1">
      <c r="B1326" s="171"/>
      <c r="D1326" s="164" t="s">
        <v>282</v>
      </c>
      <c r="E1326" s="172" t="s">
        <v>1</v>
      </c>
      <c r="F1326" s="173" t="s">
        <v>1210</v>
      </c>
      <c r="H1326" s="174">
        <v>1</v>
      </c>
      <c r="I1326" s="175"/>
      <c r="L1326" s="171"/>
      <c r="M1326" s="176"/>
      <c r="N1326" s="177"/>
      <c r="O1326" s="177"/>
      <c r="P1326" s="177"/>
      <c r="Q1326" s="177"/>
      <c r="R1326" s="177"/>
      <c r="S1326" s="177"/>
      <c r="T1326" s="178"/>
      <c r="AT1326" s="172" t="s">
        <v>282</v>
      </c>
      <c r="AU1326" s="172" t="s">
        <v>88</v>
      </c>
      <c r="AV1326" s="14" t="s">
        <v>88</v>
      </c>
      <c r="AW1326" s="14" t="s">
        <v>33</v>
      </c>
      <c r="AX1326" s="14" t="s">
        <v>79</v>
      </c>
      <c r="AY1326" s="172" t="s">
        <v>252</v>
      </c>
    </row>
    <row r="1327" spans="1:65" s="13" customFormat="1">
      <c r="B1327" s="163"/>
      <c r="D1327" s="164" t="s">
        <v>282</v>
      </c>
      <c r="E1327" s="165" t="s">
        <v>1</v>
      </c>
      <c r="F1327" s="166" t="s">
        <v>1347</v>
      </c>
      <c r="H1327" s="165" t="s">
        <v>1</v>
      </c>
      <c r="I1327" s="167"/>
      <c r="L1327" s="163"/>
      <c r="M1327" s="168"/>
      <c r="N1327" s="169"/>
      <c r="O1327" s="169"/>
      <c r="P1327" s="169"/>
      <c r="Q1327" s="169"/>
      <c r="R1327" s="169"/>
      <c r="S1327" s="169"/>
      <c r="T1327" s="170"/>
      <c r="AT1327" s="165" t="s">
        <v>282</v>
      </c>
      <c r="AU1327" s="165" t="s">
        <v>88</v>
      </c>
      <c r="AV1327" s="13" t="s">
        <v>86</v>
      </c>
      <c r="AW1327" s="13" t="s">
        <v>33</v>
      </c>
      <c r="AX1327" s="13" t="s">
        <v>79</v>
      </c>
      <c r="AY1327" s="165" t="s">
        <v>252</v>
      </c>
    </row>
    <row r="1328" spans="1:65" s="15" customFormat="1">
      <c r="B1328" s="179"/>
      <c r="D1328" s="164" t="s">
        <v>282</v>
      </c>
      <c r="E1328" s="180" t="s">
        <v>1</v>
      </c>
      <c r="F1328" s="181" t="s">
        <v>286</v>
      </c>
      <c r="H1328" s="182">
        <v>1</v>
      </c>
      <c r="I1328" s="183"/>
      <c r="L1328" s="179"/>
      <c r="M1328" s="184"/>
      <c r="N1328" s="185"/>
      <c r="O1328" s="185"/>
      <c r="P1328" s="185"/>
      <c r="Q1328" s="185"/>
      <c r="R1328" s="185"/>
      <c r="S1328" s="185"/>
      <c r="T1328" s="186"/>
      <c r="AT1328" s="180" t="s">
        <v>282</v>
      </c>
      <c r="AU1328" s="180" t="s">
        <v>88</v>
      </c>
      <c r="AV1328" s="15" t="s">
        <v>258</v>
      </c>
      <c r="AW1328" s="15" t="s">
        <v>33</v>
      </c>
      <c r="AX1328" s="15" t="s">
        <v>86</v>
      </c>
      <c r="AY1328" s="180" t="s">
        <v>252</v>
      </c>
    </row>
    <row r="1329" spans="1:65" s="2" customFormat="1" ht="16.5" customHeight="1">
      <c r="A1329" s="31"/>
      <c r="B1329" s="148"/>
      <c r="C1329" s="149" t="s">
        <v>829</v>
      </c>
      <c r="D1329" s="149" t="s">
        <v>254</v>
      </c>
      <c r="E1329" s="150" t="s">
        <v>1348</v>
      </c>
      <c r="F1329" s="151" t="s">
        <v>1349</v>
      </c>
      <c r="G1329" s="152" t="s">
        <v>257</v>
      </c>
      <c r="H1329" s="153">
        <v>2</v>
      </c>
      <c r="I1329" s="154"/>
      <c r="J1329" s="155">
        <f>ROUND(I1329*H1329,2)</f>
        <v>0</v>
      </c>
      <c r="K1329" s="156"/>
      <c r="L1329" s="32"/>
      <c r="M1329" s="157" t="s">
        <v>1</v>
      </c>
      <c r="N1329" s="158" t="s">
        <v>44</v>
      </c>
      <c r="O1329" s="57"/>
      <c r="P1329" s="159">
        <f>O1329*H1329</f>
        <v>0</v>
      </c>
      <c r="Q1329" s="159">
        <v>0</v>
      </c>
      <c r="R1329" s="159">
        <f>Q1329*H1329</f>
        <v>0</v>
      </c>
      <c r="S1329" s="159">
        <v>0</v>
      </c>
      <c r="T1329" s="160">
        <f>S1329*H1329</f>
        <v>0</v>
      </c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R1329" s="161" t="s">
        <v>289</v>
      </c>
      <c r="AT1329" s="161" t="s">
        <v>254</v>
      </c>
      <c r="AU1329" s="161" t="s">
        <v>88</v>
      </c>
      <c r="AY1329" s="17" t="s">
        <v>252</v>
      </c>
      <c r="BE1329" s="162">
        <f>IF(N1329="základní",J1329,0)</f>
        <v>0</v>
      </c>
      <c r="BF1329" s="162">
        <f>IF(N1329="snížená",J1329,0)</f>
        <v>0</v>
      </c>
      <c r="BG1329" s="162">
        <f>IF(N1329="zákl. přenesená",J1329,0)</f>
        <v>0</v>
      </c>
      <c r="BH1329" s="162">
        <f>IF(N1329="sníž. přenesená",J1329,0)</f>
        <v>0</v>
      </c>
      <c r="BI1329" s="162">
        <f>IF(N1329="nulová",J1329,0)</f>
        <v>0</v>
      </c>
      <c r="BJ1329" s="17" t="s">
        <v>86</v>
      </c>
      <c r="BK1329" s="162">
        <f>ROUND(I1329*H1329,2)</f>
        <v>0</v>
      </c>
      <c r="BL1329" s="17" t="s">
        <v>289</v>
      </c>
      <c r="BM1329" s="161" t="s">
        <v>1477</v>
      </c>
    </row>
    <row r="1330" spans="1:65" s="14" customFormat="1" ht="22.5">
      <c r="B1330" s="171"/>
      <c r="D1330" s="164" t="s">
        <v>282</v>
      </c>
      <c r="E1330" s="172" t="s">
        <v>1</v>
      </c>
      <c r="F1330" s="173" t="s">
        <v>1478</v>
      </c>
      <c r="H1330" s="174">
        <v>2</v>
      </c>
      <c r="I1330" s="175"/>
      <c r="L1330" s="171"/>
      <c r="M1330" s="176"/>
      <c r="N1330" s="177"/>
      <c r="O1330" s="177"/>
      <c r="P1330" s="177"/>
      <c r="Q1330" s="177"/>
      <c r="R1330" s="177"/>
      <c r="S1330" s="177"/>
      <c r="T1330" s="178"/>
      <c r="AT1330" s="172" t="s">
        <v>282</v>
      </c>
      <c r="AU1330" s="172" t="s">
        <v>88</v>
      </c>
      <c r="AV1330" s="14" t="s">
        <v>88</v>
      </c>
      <c r="AW1330" s="14" t="s">
        <v>33</v>
      </c>
      <c r="AX1330" s="14" t="s">
        <v>79</v>
      </c>
      <c r="AY1330" s="172" t="s">
        <v>252</v>
      </c>
    </row>
    <row r="1331" spans="1:65" s="13" customFormat="1" ht="22.5">
      <c r="B1331" s="163"/>
      <c r="D1331" s="164" t="s">
        <v>282</v>
      </c>
      <c r="E1331" s="165" t="s">
        <v>1</v>
      </c>
      <c r="F1331" s="166" t="s">
        <v>1352</v>
      </c>
      <c r="H1331" s="165" t="s">
        <v>1</v>
      </c>
      <c r="I1331" s="167"/>
      <c r="L1331" s="163"/>
      <c r="M1331" s="168"/>
      <c r="N1331" s="169"/>
      <c r="O1331" s="169"/>
      <c r="P1331" s="169"/>
      <c r="Q1331" s="169"/>
      <c r="R1331" s="169"/>
      <c r="S1331" s="169"/>
      <c r="T1331" s="170"/>
      <c r="AT1331" s="165" t="s">
        <v>282</v>
      </c>
      <c r="AU1331" s="165" t="s">
        <v>88</v>
      </c>
      <c r="AV1331" s="13" t="s">
        <v>86</v>
      </c>
      <c r="AW1331" s="13" t="s">
        <v>33</v>
      </c>
      <c r="AX1331" s="13" t="s">
        <v>79</v>
      </c>
      <c r="AY1331" s="165" t="s">
        <v>252</v>
      </c>
    </row>
    <row r="1332" spans="1:65" s="15" customFormat="1">
      <c r="B1332" s="179"/>
      <c r="D1332" s="164" t="s">
        <v>282</v>
      </c>
      <c r="E1332" s="180" t="s">
        <v>1</v>
      </c>
      <c r="F1332" s="181" t="s">
        <v>286</v>
      </c>
      <c r="H1332" s="182">
        <v>2</v>
      </c>
      <c r="I1332" s="183"/>
      <c r="L1332" s="179"/>
      <c r="M1332" s="184"/>
      <c r="N1332" s="185"/>
      <c r="O1332" s="185"/>
      <c r="P1332" s="185"/>
      <c r="Q1332" s="185"/>
      <c r="R1332" s="185"/>
      <c r="S1332" s="185"/>
      <c r="T1332" s="186"/>
      <c r="AT1332" s="180" t="s">
        <v>282</v>
      </c>
      <c r="AU1332" s="180" t="s">
        <v>88</v>
      </c>
      <c r="AV1332" s="15" t="s">
        <v>258</v>
      </c>
      <c r="AW1332" s="15" t="s">
        <v>33</v>
      </c>
      <c r="AX1332" s="15" t="s">
        <v>86</v>
      </c>
      <c r="AY1332" s="180" t="s">
        <v>252</v>
      </c>
    </row>
    <row r="1333" spans="1:65" s="12" customFormat="1" ht="22.9" customHeight="1">
      <c r="B1333" s="135"/>
      <c r="D1333" s="136" t="s">
        <v>78</v>
      </c>
      <c r="E1333" s="146" t="s">
        <v>1479</v>
      </c>
      <c r="F1333" s="146" t="s">
        <v>1480</v>
      </c>
      <c r="I1333" s="138"/>
      <c r="J1333" s="147">
        <f>BK1333</f>
        <v>0</v>
      </c>
      <c r="L1333" s="135"/>
      <c r="M1333" s="140"/>
      <c r="N1333" s="141"/>
      <c r="O1333" s="141"/>
      <c r="P1333" s="142">
        <f>SUM(P1334:P1361)</f>
        <v>0</v>
      </c>
      <c r="Q1333" s="141"/>
      <c r="R1333" s="142">
        <f>SUM(R1334:R1361)</f>
        <v>0</v>
      </c>
      <c r="S1333" s="141"/>
      <c r="T1333" s="143">
        <f>SUM(T1334:T1361)</f>
        <v>0</v>
      </c>
      <c r="AR1333" s="136" t="s">
        <v>88</v>
      </c>
      <c r="AT1333" s="144" t="s">
        <v>78</v>
      </c>
      <c r="AU1333" s="144" t="s">
        <v>86</v>
      </c>
      <c r="AY1333" s="136" t="s">
        <v>252</v>
      </c>
      <c r="BK1333" s="145">
        <f>SUM(BK1334:BK1361)</f>
        <v>0</v>
      </c>
    </row>
    <row r="1334" spans="1:65" s="2" customFormat="1" ht="44.25" customHeight="1">
      <c r="A1334" s="31"/>
      <c r="B1334" s="148"/>
      <c r="C1334" s="149" t="s">
        <v>1481</v>
      </c>
      <c r="D1334" s="149" t="s">
        <v>254</v>
      </c>
      <c r="E1334" s="150" t="s">
        <v>1482</v>
      </c>
      <c r="F1334" s="151" t="s">
        <v>1483</v>
      </c>
      <c r="G1334" s="152" t="s">
        <v>1198</v>
      </c>
      <c r="H1334" s="153">
        <v>1</v>
      </c>
      <c r="I1334" s="154"/>
      <c r="J1334" s="155">
        <f>ROUND(I1334*H1334,2)</f>
        <v>0</v>
      </c>
      <c r="K1334" s="156"/>
      <c r="L1334" s="32"/>
      <c r="M1334" s="157" t="s">
        <v>1</v>
      </c>
      <c r="N1334" s="158" t="s">
        <v>44</v>
      </c>
      <c r="O1334" s="57"/>
      <c r="P1334" s="159">
        <f>O1334*H1334</f>
        <v>0</v>
      </c>
      <c r="Q1334" s="159">
        <v>0</v>
      </c>
      <c r="R1334" s="159">
        <f>Q1334*H1334</f>
        <v>0</v>
      </c>
      <c r="S1334" s="159">
        <v>0</v>
      </c>
      <c r="T1334" s="160">
        <f>S1334*H1334</f>
        <v>0</v>
      </c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R1334" s="161" t="s">
        <v>289</v>
      </c>
      <c r="AT1334" s="161" t="s">
        <v>254</v>
      </c>
      <c r="AU1334" s="161" t="s">
        <v>88</v>
      </c>
      <c r="AY1334" s="17" t="s">
        <v>252</v>
      </c>
      <c r="BE1334" s="162">
        <f>IF(N1334="základní",J1334,0)</f>
        <v>0</v>
      </c>
      <c r="BF1334" s="162">
        <f>IF(N1334="snížená",J1334,0)</f>
        <v>0</v>
      </c>
      <c r="BG1334" s="162">
        <f>IF(N1334="zákl. přenesená",J1334,0)</f>
        <v>0</v>
      </c>
      <c r="BH1334" s="162">
        <f>IF(N1334="sníž. přenesená",J1334,0)</f>
        <v>0</v>
      </c>
      <c r="BI1334" s="162">
        <f>IF(N1334="nulová",J1334,0)</f>
        <v>0</v>
      </c>
      <c r="BJ1334" s="17" t="s">
        <v>86</v>
      </c>
      <c r="BK1334" s="162">
        <f>ROUND(I1334*H1334,2)</f>
        <v>0</v>
      </c>
      <c r="BL1334" s="17" t="s">
        <v>289</v>
      </c>
      <c r="BM1334" s="161" t="s">
        <v>1484</v>
      </c>
    </row>
    <row r="1335" spans="1:65" s="13" customFormat="1" ht="22.5">
      <c r="B1335" s="163"/>
      <c r="D1335" s="164" t="s">
        <v>282</v>
      </c>
      <c r="E1335" s="165" t="s">
        <v>1</v>
      </c>
      <c r="F1335" s="166" t="s">
        <v>1485</v>
      </c>
      <c r="H1335" s="165" t="s">
        <v>1</v>
      </c>
      <c r="I1335" s="167"/>
      <c r="L1335" s="163"/>
      <c r="M1335" s="168"/>
      <c r="N1335" s="169"/>
      <c r="O1335" s="169"/>
      <c r="P1335" s="169"/>
      <c r="Q1335" s="169"/>
      <c r="R1335" s="169"/>
      <c r="S1335" s="169"/>
      <c r="T1335" s="170"/>
      <c r="AT1335" s="165" t="s">
        <v>282</v>
      </c>
      <c r="AU1335" s="165" t="s">
        <v>88</v>
      </c>
      <c r="AV1335" s="13" t="s">
        <v>86</v>
      </c>
      <c r="AW1335" s="13" t="s">
        <v>33</v>
      </c>
      <c r="AX1335" s="13" t="s">
        <v>79</v>
      </c>
      <c r="AY1335" s="165" t="s">
        <v>252</v>
      </c>
    </row>
    <row r="1336" spans="1:65" s="13" customFormat="1">
      <c r="B1336" s="163"/>
      <c r="D1336" s="164" t="s">
        <v>282</v>
      </c>
      <c r="E1336" s="165" t="s">
        <v>1</v>
      </c>
      <c r="F1336" s="166" t="s">
        <v>1486</v>
      </c>
      <c r="H1336" s="165" t="s">
        <v>1</v>
      </c>
      <c r="I1336" s="167"/>
      <c r="L1336" s="163"/>
      <c r="M1336" s="168"/>
      <c r="N1336" s="169"/>
      <c r="O1336" s="169"/>
      <c r="P1336" s="169"/>
      <c r="Q1336" s="169"/>
      <c r="R1336" s="169"/>
      <c r="S1336" s="169"/>
      <c r="T1336" s="170"/>
      <c r="AT1336" s="165" t="s">
        <v>282</v>
      </c>
      <c r="AU1336" s="165" t="s">
        <v>88</v>
      </c>
      <c r="AV1336" s="13" t="s">
        <v>86</v>
      </c>
      <c r="AW1336" s="13" t="s">
        <v>33</v>
      </c>
      <c r="AX1336" s="13" t="s">
        <v>79</v>
      </c>
      <c r="AY1336" s="165" t="s">
        <v>252</v>
      </c>
    </row>
    <row r="1337" spans="1:65" s="13" customFormat="1" ht="22.5">
      <c r="B1337" s="163"/>
      <c r="D1337" s="164" t="s">
        <v>282</v>
      </c>
      <c r="E1337" s="165" t="s">
        <v>1</v>
      </c>
      <c r="F1337" s="166" t="s">
        <v>1487</v>
      </c>
      <c r="H1337" s="165" t="s">
        <v>1</v>
      </c>
      <c r="I1337" s="167"/>
      <c r="L1337" s="163"/>
      <c r="M1337" s="168"/>
      <c r="N1337" s="169"/>
      <c r="O1337" s="169"/>
      <c r="P1337" s="169"/>
      <c r="Q1337" s="169"/>
      <c r="R1337" s="169"/>
      <c r="S1337" s="169"/>
      <c r="T1337" s="170"/>
      <c r="AT1337" s="165" t="s">
        <v>282</v>
      </c>
      <c r="AU1337" s="165" t="s">
        <v>88</v>
      </c>
      <c r="AV1337" s="13" t="s">
        <v>86</v>
      </c>
      <c r="AW1337" s="13" t="s">
        <v>33</v>
      </c>
      <c r="AX1337" s="13" t="s">
        <v>79</v>
      </c>
      <c r="AY1337" s="165" t="s">
        <v>252</v>
      </c>
    </row>
    <row r="1338" spans="1:65" s="13" customFormat="1">
      <c r="B1338" s="163"/>
      <c r="D1338" s="164" t="s">
        <v>282</v>
      </c>
      <c r="E1338" s="165" t="s">
        <v>1</v>
      </c>
      <c r="F1338" s="166" t="s">
        <v>1488</v>
      </c>
      <c r="H1338" s="165" t="s">
        <v>1</v>
      </c>
      <c r="I1338" s="167"/>
      <c r="L1338" s="163"/>
      <c r="M1338" s="168"/>
      <c r="N1338" s="169"/>
      <c r="O1338" s="169"/>
      <c r="P1338" s="169"/>
      <c r="Q1338" s="169"/>
      <c r="R1338" s="169"/>
      <c r="S1338" s="169"/>
      <c r="T1338" s="170"/>
      <c r="AT1338" s="165" t="s">
        <v>282</v>
      </c>
      <c r="AU1338" s="165" t="s">
        <v>88</v>
      </c>
      <c r="AV1338" s="13" t="s">
        <v>86</v>
      </c>
      <c r="AW1338" s="13" t="s">
        <v>33</v>
      </c>
      <c r="AX1338" s="13" t="s">
        <v>79</v>
      </c>
      <c r="AY1338" s="165" t="s">
        <v>252</v>
      </c>
    </row>
    <row r="1339" spans="1:65" s="13" customFormat="1" ht="22.5">
      <c r="B1339" s="163"/>
      <c r="D1339" s="164" t="s">
        <v>282</v>
      </c>
      <c r="E1339" s="165" t="s">
        <v>1</v>
      </c>
      <c r="F1339" s="166" t="s">
        <v>1489</v>
      </c>
      <c r="H1339" s="165" t="s">
        <v>1</v>
      </c>
      <c r="I1339" s="167"/>
      <c r="L1339" s="163"/>
      <c r="M1339" s="168"/>
      <c r="N1339" s="169"/>
      <c r="O1339" s="169"/>
      <c r="P1339" s="169"/>
      <c r="Q1339" s="169"/>
      <c r="R1339" s="169"/>
      <c r="S1339" s="169"/>
      <c r="T1339" s="170"/>
      <c r="AT1339" s="165" t="s">
        <v>282</v>
      </c>
      <c r="AU1339" s="165" t="s">
        <v>88</v>
      </c>
      <c r="AV1339" s="13" t="s">
        <v>86</v>
      </c>
      <c r="AW1339" s="13" t="s">
        <v>33</v>
      </c>
      <c r="AX1339" s="13" t="s">
        <v>79</v>
      </c>
      <c r="AY1339" s="165" t="s">
        <v>252</v>
      </c>
    </row>
    <row r="1340" spans="1:65" s="13" customFormat="1" ht="22.5">
      <c r="B1340" s="163"/>
      <c r="D1340" s="164" t="s">
        <v>282</v>
      </c>
      <c r="E1340" s="165" t="s">
        <v>1</v>
      </c>
      <c r="F1340" s="166" t="s">
        <v>1346</v>
      </c>
      <c r="H1340" s="165" t="s">
        <v>1</v>
      </c>
      <c r="I1340" s="167"/>
      <c r="L1340" s="163"/>
      <c r="M1340" s="168"/>
      <c r="N1340" s="169"/>
      <c r="O1340" s="169"/>
      <c r="P1340" s="169"/>
      <c r="Q1340" s="169"/>
      <c r="R1340" s="169"/>
      <c r="S1340" s="169"/>
      <c r="T1340" s="170"/>
      <c r="AT1340" s="165" t="s">
        <v>282</v>
      </c>
      <c r="AU1340" s="165" t="s">
        <v>88</v>
      </c>
      <c r="AV1340" s="13" t="s">
        <v>86</v>
      </c>
      <c r="AW1340" s="13" t="s">
        <v>33</v>
      </c>
      <c r="AX1340" s="13" t="s">
        <v>79</v>
      </c>
      <c r="AY1340" s="165" t="s">
        <v>252</v>
      </c>
    </row>
    <row r="1341" spans="1:65" s="14" customFormat="1">
      <c r="B1341" s="171"/>
      <c r="D1341" s="164" t="s">
        <v>282</v>
      </c>
      <c r="E1341" s="172" t="s">
        <v>1</v>
      </c>
      <c r="F1341" s="173" t="s">
        <v>1210</v>
      </c>
      <c r="H1341" s="174">
        <v>1</v>
      </c>
      <c r="I1341" s="175"/>
      <c r="L1341" s="171"/>
      <c r="M1341" s="176"/>
      <c r="N1341" s="177"/>
      <c r="O1341" s="177"/>
      <c r="P1341" s="177"/>
      <c r="Q1341" s="177"/>
      <c r="R1341" s="177"/>
      <c r="S1341" s="177"/>
      <c r="T1341" s="178"/>
      <c r="AT1341" s="172" t="s">
        <v>282</v>
      </c>
      <c r="AU1341" s="172" t="s">
        <v>88</v>
      </c>
      <c r="AV1341" s="14" t="s">
        <v>88</v>
      </c>
      <c r="AW1341" s="14" t="s">
        <v>33</v>
      </c>
      <c r="AX1341" s="14" t="s">
        <v>79</v>
      </c>
      <c r="AY1341" s="172" t="s">
        <v>252</v>
      </c>
    </row>
    <row r="1342" spans="1:65" s="13" customFormat="1">
      <c r="B1342" s="163"/>
      <c r="D1342" s="164" t="s">
        <v>282</v>
      </c>
      <c r="E1342" s="165" t="s">
        <v>1</v>
      </c>
      <c r="F1342" s="166" t="s">
        <v>1347</v>
      </c>
      <c r="H1342" s="165" t="s">
        <v>1</v>
      </c>
      <c r="I1342" s="167"/>
      <c r="L1342" s="163"/>
      <c r="M1342" s="168"/>
      <c r="N1342" s="169"/>
      <c r="O1342" s="169"/>
      <c r="P1342" s="169"/>
      <c r="Q1342" s="169"/>
      <c r="R1342" s="169"/>
      <c r="S1342" s="169"/>
      <c r="T1342" s="170"/>
      <c r="AT1342" s="165" t="s">
        <v>282</v>
      </c>
      <c r="AU1342" s="165" t="s">
        <v>88</v>
      </c>
      <c r="AV1342" s="13" t="s">
        <v>86</v>
      </c>
      <c r="AW1342" s="13" t="s">
        <v>33</v>
      </c>
      <c r="AX1342" s="13" t="s">
        <v>79</v>
      </c>
      <c r="AY1342" s="165" t="s">
        <v>252</v>
      </c>
    </row>
    <row r="1343" spans="1:65" s="15" customFormat="1">
      <c r="B1343" s="179"/>
      <c r="D1343" s="164" t="s">
        <v>282</v>
      </c>
      <c r="E1343" s="180" t="s">
        <v>1</v>
      </c>
      <c r="F1343" s="181" t="s">
        <v>286</v>
      </c>
      <c r="H1343" s="182">
        <v>1</v>
      </c>
      <c r="I1343" s="183"/>
      <c r="L1343" s="179"/>
      <c r="M1343" s="184"/>
      <c r="N1343" s="185"/>
      <c r="O1343" s="185"/>
      <c r="P1343" s="185"/>
      <c r="Q1343" s="185"/>
      <c r="R1343" s="185"/>
      <c r="S1343" s="185"/>
      <c r="T1343" s="186"/>
      <c r="AT1343" s="180" t="s">
        <v>282</v>
      </c>
      <c r="AU1343" s="180" t="s">
        <v>88</v>
      </c>
      <c r="AV1343" s="15" t="s">
        <v>258</v>
      </c>
      <c r="AW1343" s="15" t="s">
        <v>33</v>
      </c>
      <c r="AX1343" s="15" t="s">
        <v>86</v>
      </c>
      <c r="AY1343" s="180" t="s">
        <v>252</v>
      </c>
    </row>
    <row r="1344" spans="1:65" s="2" customFormat="1" ht="44.25" customHeight="1">
      <c r="A1344" s="31"/>
      <c r="B1344" s="148"/>
      <c r="C1344" s="149" t="s">
        <v>836</v>
      </c>
      <c r="D1344" s="149" t="s">
        <v>254</v>
      </c>
      <c r="E1344" s="150" t="s">
        <v>1490</v>
      </c>
      <c r="F1344" s="151" t="s">
        <v>1491</v>
      </c>
      <c r="G1344" s="152" t="s">
        <v>1198</v>
      </c>
      <c r="H1344" s="153">
        <v>1</v>
      </c>
      <c r="I1344" s="154"/>
      <c r="J1344" s="155">
        <f>ROUND(I1344*H1344,2)</f>
        <v>0</v>
      </c>
      <c r="K1344" s="156"/>
      <c r="L1344" s="32"/>
      <c r="M1344" s="157" t="s">
        <v>1</v>
      </c>
      <c r="N1344" s="158" t="s">
        <v>44</v>
      </c>
      <c r="O1344" s="57"/>
      <c r="P1344" s="159">
        <f>O1344*H1344</f>
        <v>0</v>
      </c>
      <c r="Q1344" s="159">
        <v>0</v>
      </c>
      <c r="R1344" s="159">
        <f>Q1344*H1344</f>
        <v>0</v>
      </c>
      <c r="S1344" s="159">
        <v>0</v>
      </c>
      <c r="T1344" s="160">
        <f>S1344*H1344</f>
        <v>0</v>
      </c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R1344" s="161" t="s">
        <v>289</v>
      </c>
      <c r="AT1344" s="161" t="s">
        <v>254</v>
      </c>
      <c r="AU1344" s="161" t="s">
        <v>88</v>
      </c>
      <c r="AY1344" s="17" t="s">
        <v>252</v>
      </c>
      <c r="BE1344" s="162">
        <f>IF(N1344="základní",J1344,0)</f>
        <v>0</v>
      </c>
      <c r="BF1344" s="162">
        <f>IF(N1344="snížená",J1344,0)</f>
        <v>0</v>
      </c>
      <c r="BG1344" s="162">
        <f>IF(N1344="zákl. přenesená",J1344,0)</f>
        <v>0</v>
      </c>
      <c r="BH1344" s="162">
        <f>IF(N1344="sníž. přenesená",J1344,0)</f>
        <v>0</v>
      </c>
      <c r="BI1344" s="162">
        <f>IF(N1344="nulová",J1344,0)</f>
        <v>0</v>
      </c>
      <c r="BJ1344" s="17" t="s">
        <v>86</v>
      </c>
      <c r="BK1344" s="162">
        <f>ROUND(I1344*H1344,2)</f>
        <v>0</v>
      </c>
      <c r="BL1344" s="17" t="s">
        <v>289</v>
      </c>
      <c r="BM1344" s="161" t="s">
        <v>1492</v>
      </c>
    </row>
    <row r="1345" spans="1:65" s="14" customFormat="1" ht="22.5">
      <c r="B1345" s="171"/>
      <c r="D1345" s="164" t="s">
        <v>282</v>
      </c>
      <c r="E1345" s="172" t="s">
        <v>1</v>
      </c>
      <c r="F1345" s="173" t="s">
        <v>1493</v>
      </c>
      <c r="H1345" s="174">
        <v>1</v>
      </c>
      <c r="I1345" s="175"/>
      <c r="L1345" s="171"/>
      <c r="M1345" s="176"/>
      <c r="N1345" s="177"/>
      <c r="O1345" s="177"/>
      <c r="P1345" s="177"/>
      <c r="Q1345" s="177"/>
      <c r="R1345" s="177"/>
      <c r="S1345" s="177"/>
      <c r="T1345" s="178"/>
      <c r="AT1345" s="172" t="s">
        <v>282</v>
      </c>
      <c r="AU1345" s="172" t="s">
        <v>88</v>
      </c>
      <c r="AV1345" s="14" t="s">
        <v>88</v>
      </c>
      <c r="AW1345" s="14" t="s">
        <v>33</v>
      </c>
      <c r="AX1345" s="14" t="s">
        <v>79</v>
      </c>
      <c r="AY1345" s="172" t="s">
        <v>252</v>
      </c>
    </row>
    <row r="1346" spans="1:65" s="13" customFormat="1">
      <c r="B1346" s="163"/>
      <c r="D1346" s="164" t="s">
        <v>282</v>
      </c>
      <c r="E1346" s="165" t="s">
        <v>1</v>
      </c>
      <c r="F1346" s="166" t="s">
        <v>1347</v>
      </c>
      <c r="H1346" s="165" t="s">
        <v>1</v>
      </c>
      <c r="I1346" s="167"/>
      <c r="L1346" s="163"/>
      <c r="M1346" s="168"/>
      <c r="N1346" s="169"/>
      <c r="O1346" s="169"/>
      <c r="P1346" s="169"/>
      <c r="Q1346" s="169"/>
      <c r="R1346" s="169"/>
      <c r="S1346" s="169"/>
      <c r="T1346" s="170"/>
      <c r="AT1346" s="165" t="s">
        <v>282</v>
      </c>
      <c r="AU1346" s="165" t="s">
        <v>88</v>
      </c>
      <c r="AV1346" s="13" t="s">
        <v>86</v>
      </c>
      <c r="AW1346" s="13" t="s">
        <v>33</v>
      </c>
      <c r="AX1346" s="13" t="s">
        <v>79</v>
      </c>
      <c r="AY1346" s="165" t="s">
        <v>252</v>
      </c>
    </row>
    <row r="1347" spans="1:65" s="15" customFormat="1">
      <c r="B1347" s="179"/>
      <c r="D1347" s="164" t="s">
        <v>282</v>
      </c>
      <c r="E1347" s="180" t="s">
        <v>1</v>
      </c>
      <c r="F1347" s="181" t="s">
        <v>286</v>
      </c>
      <c r="H1347" s="182">
        <v>1</v>
      </c>
      <c r="I1347" s="183"/>
      <c r="L1347" s="179"/>
      <c r="M1347" s="184"/>
      <c r="N1347" s="185"/>
      <c r="O1347" s="185"/>
      <c r="P1347" s="185"/>
      <c r="Q1347" s="185"/>
      <c r="R1347" s="185"/>
      <c r="S1347" s="185"/>
      <c r="T1347" s="186"/>
      <c r="AT1347" s="180" t="s">
        <v>282</v>
      </c>
      <c r="AU1347" s="180" t="s">
        <v>88</v>
      </c>
      <c r="AV1347" s="15" t="s">
        <v>258</v>
      </c>
      <c r="AW1347" s="15" t="s">
        <v>33</v>
      </c>
      <c r="AX1347" s="15" t="s">
        <v>86</v>
      </c>
      <c r="AY1347" s="180" t="s">
        <v>252</v>
      </c>
    </row>
    <row r="1348" spans="1:65" s="2" customFormat="1" ht="24.2" customHeight="1">
      <c r="A1348" s="31"/>
      <c r="B1348" s="148"/>
      <c r="C1348" s="149" t="s">
        <v>1494</v>
      </c>
      <c r="D1348" s="149" t="s">
        <v>254</v>
      </c>
      <c r="E1348" s="150" t="s">
        <v>1495</v>
      </c>
      <c r="F1348" s="151" t="s">
        <v>1496</v>
      </c>
      <c r="G1348" s="152" t="s">
        <v>1198</v>
      </c>
      <c r="H1348" s="153">
        <v>1</v>
      </c>
      <c r="I1348" s="154"/>
      <c r="J1348" s="155">
        <f>ROUND(I1348*H1348,2)</f>
        <v>0</v>
      </c>
      <c r="K1348" s="156"/>
      <c r="L1348" s="32"/>
      <c r="M1348" s="157" t="s">
        <v>1</v>
      </c>
      <c r="N1348" s="158" t="s">
        <v>44</v>
      </c>
      <c r="O1348" s="57"/>
      <c r="P1348" s="159">
        <f>O1348*H1348</f>
        <v>0</v>
      </c>
      <c r="Q1348" s="159">
        <v>0</v>
      </c>
      <c r="R1348" s="159">
        <f>Q1348*H1348</f>
        <v>0</v>
      </c>
      <c r="S1348" s="159">
        <v>0</v>
      </c>
      <c r="T1348" s="160">
        <f>S1348*H1348</f>
        <v>0</v>
      </c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R1348" s="161" t="s">
        <v>289</v>
      </c>
      <c r="AT1348" s="161" t="s">
        <v>254</v>
      </c>
      <c r="AU1348" s="161" t="s">
        <v>88</v>
      </c>
      <c r="AY1348" s="17" t="s">
        <v>252</v>
      </c>
      <c r="BE1348" s="162">
        <f>IF(N1348="základní",J1348,0)</f>
        <v>0</v>
      </c>
      <c r="BF1348" s="162">
        <f>IF(N1348="snížená",J1348,0)</f>
        <v>0</v>
      </c>
      <c r="BG1348" s="162">
        <f>IF(N1348="zákl. přenesená",J1348,0)</f>
        <v>0</v>
      </c>
      <c r="BH1348" s="162">
        <f>IF(N1348="sníž. přenesená",J1348,0)</f>
        <v>0</v>
      </c>
      <c r="BI1348" s="162">
        <f>IF(N1348="nulová",J1348,0)</f>
        <v>0</v>
      </c>
      <c r="BJ1348" s="17" t="s">
        <v>86</v>
      </c>
      <c r="BK1348" s="162">
        <f>ROUND(I1348*H1348,2)</f>
        <v>0</v>
      </c>
      <c r="BL1348" s="17" t="s">
        <v>289</v>
      </c>
      <c r="BM1348" s="161" t="s">
        <v>1497</v>
      </c>
    </row>
    <row r="1349" spans="1:65" s="14" customFormat="1">
      <c r="B1349" s="171"/>
      <c r="D1349" s="164" t="s">
        <v>282</v>
      </c>
      <c r="E1349" s="172" t="s">
        <v>1</v>
      </c>
      <c r="F1349" s="173" t="s">
        <v>1498</v>
      </c>
      <c r="H1349" s="174">
        <v>1</v>
      </c>
      <c r="I1349" s="175"/>
      <c r="L1349" s="171"/>
      <c r="M1349" s="176"/>
      <c r="N1349" s="177"/>
      <c r="O1349" s="177"/>
      <c r="P1349" s="177"/>
      <c r="Q1349" s="177"/>
      <c r="R1349" s="177"/>
      <c r="S1349" s="177"/>
      <c r="T1349" s="178"/>
      <c r="AT1349" s="172" t="s">
        <v>282</v>
      </c>
      <c r="AU1349" s="172" t="s">
        <v>88</v>
      </c>
      <c r="AV1349" s="14" t="s">
        <v>88</v>
      </c>
      <c r="AW1349" s="14" t="s">
        <v>33</v>
      </c>
      <c r="AX1349" s="14" t="s">
        <v>79</v>
      </c>
      <c r="AY1349" s="172" t="s">
        <v>252</v>
      </c>
    </row>
    <row r="1350" spans="1:65" s="13" customFormat="1" ht="22.5">
      <c r="B1350" s="163"/>
      <c r="D1350" s="164" t="s">
        <v>282</v>
      </c>
      <c r="E1350" s="165" t="s">
        <v>1</v>
      </c>
      <c r="F1350" s="166" t="s">
        <v>1499</v>
      </c>
      <c r="H1350" s="165" t="s">
        <v>1</v>
      </c>
      <c r="I1350" s="167"/>
      <c r="L1350" s="163"/>
      <c r="M1350" s="168"/>
      <c r="N1350" s="169"/>
      <c r="O1350" s="169"/>
      <c r="P1350" s="169"/>
      <c r="Q1350" s="169"/>
      <c r="R1350" s="169"/>
      <c r="S1350" s="169"/>
      <c r="T1350" s="170"/>
      <c r="AT1350" s="165" t="s">
        <v>282</v>
      </c>
      <c r="AU1350" s="165" t="s">
        <v>88</v>
      </c>
      <c r="AV1350" s="13" t="s">
        <v>86</v>
      </c>
      <c r="AW1350" s="13" t="s">
        <v>33</v>
      </c>
      <c r="AX1350" s="13" t="s">
        <v>79</v>
      </c>
      <c r="AY1350" s="165" t="s">
        <v>252</v>
      </c>
    </row>
    <row r="1351" spans="1:65" s="13" customFormat="1">
      <c r="B1351" s="163"/>
      <c r="D1351" s="164" t="s">
        <v>282</v>
      </c>
      <c r="E1351" s="165" t="s">
        <v>1</v>
      </c>
      <c r="F1351" s="166" t="s">
        <v>1500</v>
      </c>
      <c r="H1351" s="165" t="s">
        <v>1</v>
      </c>
      <c r="I1351" s="167"/>
      <c r="L1351" s="163"/>
      <c r="M1351" s="168"/>
      <c r="N1351" s="169"/>
      <c r="O1351" s="169"/>
      <c r="P1351" s="169"/>
      <c r="Q1351" s="169"/>
      <c r="R1351" s="169"/>
      <c r="S1351" s="169"/>
      <c r="T1351" s="170"/>
      <c r="AT1351" s="165" t="s">
        <v>282</v>
      </c>
      <c r="AU1351" s="165" t="s">
        <v>88</v>
      </c>
      <c r="AV1351" s="13" t="s">
        <v>86</v>
      </c>
      <c r="AW1351" s="13" t="s">
        <v>33</v>
      </c>
      <c r="AX1351" s="13" t="s">
        <v>79</v>
      </c>
      <c r="AY1351" s="165" t="s">
        <v>252</v>
      </c>
    </row>
    <row r="1352" spans="1:65" s="15" customFormat="1">
      <c r="B1352" s="179"/>
      <c r="D1352" s="164" t="s">
        <v>282</v>
      </c>
      <c r="E1352" s="180" t="s">
        <v>1</v>
      </c>
      <c r="F1352" s="181" t="s">
        <v>286</v>
      </c>
      <c r="H1352" s="182">
        <v>1</v>
      </c>
      <c r="I1352" s="183"/>
      <c r="L1352" s="179"/>
      <c r="M1352" s="184"/>
      <c r="N1352" s="185"/>
      <c r="O1352" s="185"/>
      <c r="P1352" s="185"/>
      <c r="Q1352" s="185"/>
      <c r="R1352" s="185"/>
      <c r="S1352" s="185"/>
      <c r="T1352" s="186"/>
      <c r="AT1352" s="180" t="s">
        <v>282</v>
      </c>
      <c r="AU1352" s="180" t="s">
        <v>88</v>
      </c>
      <c r="AV1352" s="15" t="s">
        <v>258</v>
      </c>
      <c r="AW1352" s="15" t="s">
        <v>33</v>
      </c>
      <c r="AX1352" s="15" t="s">
        <v>86</v>
      </c>
      <c r="AY1352" s="180" t="s">
        <v>252</v>
      </c>
    </row>
    <row r="1353" spans="1:65" s="2" customFormat="1" ht="37.9" customHeight="1">
      <c r="A1353" s="31"/>
      <c r="B1353" s="148"/>
      <c r="C1353" s="149" t="s">
        <v>840</v>
      </c>
      <c r="D1353" s="149" t="s">
        <v>254</v>
      </c>
      <c r="E1353" s="150" t="s">
        <v>1501</v>
      </c>
      <c r="F1353" s="151" t="s">
        <v>1502</v>
      </c>
      <c r="G1353" s="152" t="s">
        <v>1198</v>
      </c>
      <c r="H1353" s="153">
        <v>1</v>
      </c>
      <c r="I1353" s="154"/>
      <c r="J1353" s="155">
        <f>ROUND(I1353*H1353,2)</f>
        <v>0</v>
      </c>
      <c r="K1353" s="156"/>
      <c r="L1353" s="32"/>
      <c r="M1353" s="157" t="s">
        <v>1</v>
      </c>
      <c r="N1353" s="158" t="s">
        <v>44</v>
      </c>
      <c r="O1353" s="57"/>
      <c r="P1353" s="159">
        <f>O1353*H1353</f>
        <v>0</v>
      </c>
      <c r="Q1353" s="159">
        <v>0</v>
      </c>
      <c r="R1353" s="159">
        <f>Q1353*H1353</f>
        <v>0</v>
      </c>
      <c r="S1353" s="159">
        <v>0</v>
      </c>
      <c r="T1353" s="160">
        <f>S1353*H1353</f>
        <v>0</v>
      </c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  <c r="AR1353" s="161" t="s">
        <v>289</v>
      </c>
      <c r="AT1353" s="161" t="s">
        <v>254</v>
      </c>
      <c r="AU1353" s="161" t="s">
        <v>88</v>
      </c>
      <c r="AY1353" s="17" t="s">
        <v>252</v>
      </c>
      <c r="BE1353" s="162">
        <f>IF(N1353="základní",J1353,0)</f>
        <v>0</v>
      </c>
      <c r="BF1353" s="162">
        <f>IF(N1353="snížená",J1353,0)</f>
        <v>0</v>
      </c>
      <c r="BG1353" s="162">
        <f>IF(N1353="zákl. přenesená",J1353,0)</f>
        <v>0</v>
      </c>
      <c r="BH1353" s="162">
        <f>IF(N1353="sníž. přenesená",J1353,0)</f>
        <v>0</v>
      </c>
      <c r="BI1353" s="162">
        <f>IF(N1353="nulová",J1353,0)</f>
        <v>0</v>
      </c>
      <c r="BJ1353" s="17" t="s">
        <v>86</v>
      </c>
      <c r="BK1353" s="162">
        <f>ROUND(I1353*H1353,2)</f>
        <v>0</v>
      </c>
      <c r="BL1353" s="17" t="s">
        <v>289</v>
      </c>
      <c r="BM1353" s="161" t="s">
        <v>1503</v>
      </c>
    </row>
    <row r="1354" spans="1:65" s="14" customFormat="1">
      <c r="B1354" s="171"/>
      <c r="D1354" s="164" t="s">
        <v>282</v>
      </c>
      <c r="E1354" s="172" t="s">
        <v>1</v>
      </c>
      <c r="F1354" s="173" t="s">
        <v>1504</v>
      </c>
      <c r="H1354" s="174">
        <v>1</v>
      </c>
      <c r="I1354" s="175"/>
      <c r="L1354" s="171"/>
      <c r="M1354" s="176"/>
      <c r="N1354" s="177"/>
      <c r="O1354" s="177"/>
      <c r="P1354" s="177"/>
      <c r="Q1354" s="177"/>
      <c r="R1354" s="177"/>
      <c r="S1354" s="177"/>
      <c r="T1354" s="178"/>
      <c r="AT1354" s="172" t="s">
        <v>282</v>
      </c>
      <c r="AU1354" s="172" t="s">
        <v>88</v>
      </c>
      <c r="AV1354" s="14" t="s">
        <v>88</v>
      </c>
      <c r="AW1354" s="14" t="s">
        <v>33</v>
      </c>
      <c r="AX1354" s="14" t="s">
        <v>79</v>
      </c>
      <c r="AY1354" s="172" t="s">
        <v>252</v>
      </c>
    </row>
    <row r="1355" spans="1:65" s="13" customFormat="1" ht="22.5">
      <c r="B1355" s="163"/>
      <c r="D1355" s="164" t="s">
        <v>282</v>
      </c>
      <c r="E1355" s="165" t="s">
        <v>1</v>
      </c>
      <c r="F1355" s="166" t="s">
        <v>1505</v>
      </c>
      <c r="H1355" s="165" t="s">
        <v>1</v>
      </c>
      <c r="I1355" s="167"/>
      <c r="L1355" s="163"/>
      <c r="M1355" s="168"/>
      <c r="N1355" s="169"/>
      <c r="O1355" s="169"/>
      <c r="P1355" s="169"/>
      <c r="Q1355" s="169"/>
      <c r="R1355" s="169"/>
      <c r="S1355" s="169"/>
      <c r="T1355" s="170"/>
      <c r="AT1355" s="165" t="s">
        <v>282</v>
      </c>
      <c r="AU1355" s="165" t="s">
        <v>88</v>
      </c>
      <c r="AV1355" s="13" t="s">
        <v>86</v>
      </c>
      <c r="AW1355" s="13" t="s">
        <v>33</v>
      </c>
      <c r="AX1355" s="13" t="s">
        <v>79</v>
      </c>
      <c r="AY1355" s="165" t="s">
        <v>252</v>
      </c>
    </row>
    <row r="1356" spans="1:65" s="13" customFormat="1" ht="22.5">
      <c r="B1356" s="163"/>
      <c r="D1356" s="164" t="s">
        <v>282</v>
      </c>
      <c r="E1356" s="165" t="s">
        <v>1</v>
      </c>
      <c r="F1356" s="166" t="s">
        <v>1506</v>
      </c>
      <c r="H1356" s="165" t="s">
        <v>1</v>
      </c>
      <c r="I1356" s="167"/>
      <c r="L1356" s="163"/>
      <c r="M1356" s="168"/>
      <c r="N1356" s="169"/>
      <c r="O1356" s="169"/>
      <c r="P1356" s="169"/>
      <c r="Q1356" s="169"/>
      <c r="R1356" s="169"/>
      <c r="S1356" s="169"/>
      <c r="T1356" s="170"/>
      <c r="AT1356" s="165" t="s">
        <v>282</v>
      </c>
      <c r="AU1356" s="165" t="s">
        <v>88</v>
      </c>
      <c r="AV1356" s="13" t="s">
        <v>86</v>
      </c>
      <c r="AW1356" s="13" t="s">
        <v>33</v>
      </c>
      <c r="AX1356" s="13" t="s">
        <v>79</v>
      </c>
      <c r="AY1356" s="165" t="s">
        <v>252</v>
      </c>
    </row>
    <row r="1357" spans="1:65" s="15" customFormat="1">
      <c r="B1357" s="179"/>
      <c r="D1357" s="164" t="s">
        <v>282</v>
      </c>
      <c r="E1357" s="180" t="s">
        <v>1</v>
      </c>
      <c r="F1357" s="181" t="s">
        <v>286</v>
      </c>
      <c r="H1357" s="182">
        <v>1</v>
      </c>
      <c r="I1357" s="183"/>
      <c r="L1357" s="179"/>
      <c r="M1357" s="184"/>
      <c r="N1357" s="185"/>
      <c r="O1357" s="185"/>
      <c r="P1357" s="185"/>
      <c r="Q1357" s="185"/>
      <c r="R1357" s="185"/>
      <c r="S1357" s="185"/>
      <c r="T1357" s="186"/>
      <c r="AT1357" s="180" t="s">
        <v>282</v>
      </c>
      <c r="AU1357" s="180" t="s">
        <v>88</v>
      </c>
      <c r="AV1357" s="15" t="s">
        <v>258</v>
      </c>
      <c r="AW1357" s="15" t="s">
        <v>33</v>
      </c>
      <c r="AX1357" s="15" t="s">
        <v>86</v>
      </c>
      <c r="AY1357" s="180" t="s">
        <v>252</v>
      </c>
    </row>
    <row r="1358" spans="1:65" s="2" customFormat="1" ht="16.5" customHeight="1">
      <c r="A1358" s="31"/>
      <c r="B1358" s="148"/>
      <c r="C1358" s="149" t="s">
        <v>1507</v>
      </c>
      <c r="D1358" s="149" t="s">
        <v>254</v>
      </c>
      <c r="E1358" s="150" t="s">
        <v>1508</v>
      </c>
      <c r="F1358" s="151" t="s">
        <v>1509</v>
      </c>
      <c r="G1358" s="152" t="s">
        <v>257</v>
      </c>
      <c r="H1358" s="153">
        <v>15</v>
      </c>
      <c r="I1358" s="154"/>
      <c r="J1358" s="155">
        <f>ROUND(I1358*H1358,2)</f>
        <v>0</v>
      </c>
      <c r="K1358" s="156"/>
      <c r="L1358" s="32"/>
      <c r="M1358" s="157" t="s">
        <v>1</v>
      </c>
      <c r="N1358" s="158" t="s">
        <v>44</v>
      </c>
      <c r="O1358" s="57"/>
      <c r="P1358" s="159">
        <f>O1358*H1358</f>
        <v>0</v>
      </c>
      <c r="Q1358" s="159">
        <v>0</v>
      </c>
      <c r="R1358" s="159">
        <f>Q1358*H1358</f>
        <v>0</v>
      </c>
      <c r="S1358" s="159">
        <v>0</v>
      </c>
      <c r="T1358" s="160">
        <f>S1358*H1358</f>
        <v>0</v>
      </c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R1358" s="161" t="s">
        <v>289</v>
      </c>
      <c r="AT1358" s="161" t="s">
        <v>254</v>
      </c>
      <c r="AU1358" s="161" t="s">
        <v>88</v>
      </c>
      <c r="AY1358" s="17" t="s">
        <v>252</v>
      </c>
      <c r="BE1358" s="162">
        <f>IF(N1358="základní",J1358,0)</f>
        <v>0</v>
      </c>
      <c r="BF1358" s="162">
        <f>IF(N1358="snížená",J1358,0)</f>
        <v>0</v>
      </c>
      <c r="BG1358" s="162">
        <f>IF(N1358="zákl. přenesená",J1358,0)</f>
        <v>0</v>
      </c>
      <c r="BH1358" s="162">
        <f>IF(N1358="sníž. přenesená",J1358,0)</f>
        <v>0</v>
      </c>
      <c r="BI1358" s="162">
        <f>IF(N1358="nulová",J1358,0)</f>
        <v>0</v>
      </c>
      <c r="BJ1358" s="17" t="s">
        <v>86</v>
      </c>
      <c r="BK1358" s="162">
        <f>ROUND(I1358*H1358,2)</f>
        <v>0</v>
      </c>
      <c r="BL1358" s="17" t="s">
        <v>289</v>
      </c>
      <c r="BM1358" s="161" t="s">
        <v>1510</v>
      </c>
    </row>
    <row r="1359" spans="1:65" s="14" customFormat="1" ht="22.5">
      <c r="B1359" s="171"/>
      <c r="D1359" s="164" t="s">
        <v>282</v>
      </c>
      <c r="E1359" s="172" t="s">
        <v>1</v>
      </c>
      <c r="F1359" s="173" t="s">
        <v>1511</v>
      </c>
      <c r="H1359" s="174">
        <v>15</v>
      </c>
      <c r="I1359" s="175"/>
      <c r="L1359" s="171"/>
      <c r="M1359" s="176"/>
      <c r="N1359" s="177"/>
      <c r="O1359" s="177"/>
      <c r="P1359" s="177"/>
      <c r="Q1359" s="177"/>
      <c r="R1359" s="177"/>
      <c r="S1359" s="177"/>
      <c r="T1359" s="178"/>
      <c r="AT1359" s="172" t="s">
        <v>282</v>
      </c>
      <c r="AU1359" s="172" t="s">
        <v>88</v>
      </c>
      <c r="AV1359" s="14" t="s">
        <v>88</v>
      </c>
      <c r="AW1359" s="14" t="s">
        <v>33</v>
      </c>
      <c r="AX1359" s="14" t="s">
        <v>79</v>
      </c>
      <c r="AY1359" s="172" t="s">
        <v>252</v>
      </c>
    </row>
    <row r="1360" spans="1:65" s="13" customFormat="1" ht="22.5">
      <c r="B1360" s="163"/>
      <c r="D1360" s="164" t="s">
        <v>282</v>
      </c>
      <c r="E1360" s="165" t="s">
        <v>1</v>
      </c>
      <c r="F1360" s="166" t="s">
        <v>1352</v>
      </c>
      <c r="H1360" s="165" t="s">
        <v>1</v>
      </c>
      <c r="I1360" s="167"/>
      <c r="L1360" s="163"/>
      <c r="M1360" s="168"/>
      <c r="N1360" s="169"/>
      <c r="O1360" s="169"/>
      <c r="P1360" s="169"/>
      <c r="Q1360" s="169"/>
      <c r="R1360" s="169"/>
      <c r="S1360" s="169"/>
      <c r="T1360" s="170"/>
      <c r="AT1360" s="165" t="s">
        <v>282</v>
      </c>
      <c r="AU1360" s="165" t="s">
        <v>88</v>
      </c>
      <c r="AV1360" s="13" t="s">
        <v>86</v>
      </c>
      <c r="AW1360" s="13" t="s">
        <v>33</v>
      </c>
      <c r="AX1360" s="13" t="s">
        <v>79</v>
      </c>
      <c r="AY1360" s="165" t="s">
        <v>252</v>
      </c>
    </row>
    <row r="1361" spans="1:65" s="15" customFormat="1">
      <c r="B1361" s="179"/>
      <c r="D1361" s="164" t="s">
        <v>282</v>
      </c>
      <c r="E1361" s="180" t="s">
        <v>1</v>
      </c>
      <c r="F1361" s="181" t="s">
        <v>286</v>
      </c>
      <c r="H1361" s="182">
        <v>15</v>
      </c>
      <c r="I1361" s="183"/>
      <c r="L1361" s="179"/>
      <c r="M1361" s="184"/>
      <c r="N1361" s="185"/>
      <c r="O1361" s="185"/>
      <c r="P1361" s="185"/>
      <c r="Q1361" s="185"/>
      <c r="R1361" s="185"/>
      <c r="S1361" s="185"/>
      <c r="T1361" s="186"/>
      <c r="AT1361" s="180" t="s">
        <v>282</v>
      </c>
      <c r="AU1361" s="180" t="s">
        <v>88</v>
      </c>
      <c r="AV1361" s="15" t="s">
        <v>258</v>
      </c>
      <c r="AW1361" s="15" t="s">
        <v>33</v>
      </c>
      <c r="AX1361" s="15" t="s">
        <v>86</v>
      </c>
      <c r="AY1361" s="180" t="s">
        <v>252</v>
      </c>
    </row>
    <row r="1362" spans="1:65" s="12" customFormat="1" ht="22.9" customHeight="1">
      <c r="B1362" s="135"/>
      <c r="D1362" s="136" t="s">
        <v>78</v>
      </c>
      <c r="E1362" s="146" t="s">
        <v>1512</v>
      </c>
      <c r="F1362" s="146" t="s">
        <v>1513</v>
      </c>
      <c r="I1362" s="138"/>
      <c r="J1362" s="147">
        <f>BK1362</f>
        <v>0</v>
      </c>
      <c r="L1362" s="135"/>
      <c r="M1362" s="140"/>
      <c r="N1362" s="141"/>
      <c r="O1362" s="141"/>
      <c r="P1362" s="142">
        <f>SUM(P1363:P1373)</f>
        <v>0</v>
      </c>
      <c r="Q1362" s="141"/>
      <c r="R1362" s="142">
        <f>SUM(R1363:R1373)</f>
        <v>0</v>
      </c>
      <c r="S1362" s="141"/>
      <c r="T1362" s="143">
        <f>SUM(T1363:T1373)</f>
        <v>0</v>
      </c>
      <c r="AR1362" s="136" t="s">
        <v>86</v>
      </c>
      <c r="AT1362" s="144" t="s">
        <v>78</v>
      </c>
      <c r="AU1362" s="144" t="s">
        <v>86</v>
      </c>
      <c r="AY1362" s="136" t="s">
        <v>252</v>
      </c>
      <c r="BK1362" s="145">
        <f>SUM(BK1363:BK1373)</f>
        <v>0</v>
      </c>
    </row>
    <row r="1363" spans="1:65" s="2" customFormat="1" ht="33" customHeight="1">
      <c r="A1363" s="31"/>
      <c r="B1363" s="148"/>
      <c r="C1363" s="149" t="s">
        <v>847</v>
      </c>
      <c r="D1363" s="149" t="s">
        <v>254</v>
      </c>
      <c r="E1363" s="150" t="s">
        <v>1514</v>
      </c>
      <c r="F1363" s="151" t="s">
        <v>1515</v>
      </c>
      <c r="G1363" s="152" t="s">
        <v>1198</v>
      </c>
      <c r="H1363" s="153">
        <v>1</v>
      </c>
      <c r="I1363" s="154"/>
      <c r="J1363" s="155">
        <f>ROUND(I1363*H1363,2)</f>
        <v>0</v>
      </c>
      <c r="K1363" s="156"/>
      <c r="L1363" s="32"/>
      <c r="M1363" s="157" t="s">
        <v>1</v>
      </c>
      <c r="N1363" s="158" t="s">
        <v>44</v>
      </c>
      <c r="O1363" s="57"/>
      <c r="P1363" s="159">
        <f>O1363*H1363</f>
        <v>0</v>
      </c>
      <c r="Q1363" s="159">
        <v>0</v>
      </c>
      <c r="R1363" s="159">
        <f>Q1363*H1363</f>
        <v>0</v>
      </c>
      <c r="S1363" s="159">
        <v>0</v>
      </c>
      <c r="T1363" s="160">
        <f>S1363*H1363</f>
        <v>0</v>
      </c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R1363" s="161" t="s">
        <v>258</v>
      </c>
      <c r="AT1363" s="161" t="s">
        <v>254</v>
      </c>
      <c r="AU1363" s="161" t="s">
        <v>88</v>
      </c>
      <c r="AY1363" s="17" t="s">
        <v>252</v>
      </c>
      <c r="BE1363" s="162">
        <f>IF(N1363="základní",J1363,0)</f>
        <v>0</v>
      </c>
      <c r="BF1363" s="162">
        <f>IF(N1363="snížená",J1363,0)</f>
        <v>0</v>
      </c>
      <c r="BG1363" s="162">
        <f>IF(N1363="zákl. přenesená",J1363,0)</f>
        <v>0</v>
      </c>
      <c r="BH1363" s="162">
        <f>IF(N1363="sníž. přenesená",J1363,0)</f>
        <v>0</v>
      </c>
      <c r="BI1363" s="162">
        <f>IF(N1363="nulová",J1363,0)</f>
        <v>0</v>
      </c>
      <c r="BJ1363" s="17" t="s">
        <v>86</v>
      </c>
      <c r="BK1363" s="162">
        <f>ROUND(I1363*H1363,2)</f>
        <v>0</v>
      </c>
      <c r="BL1363" s="17" t="s">
        <v>258</v>
      </c>
      <c r="BM1363" s="161" t="s">
        <v>1516</v>
      </c>
    </row>
    <row r="1364" spans="1:65" s="13" customFormat="1" ht="22.5">
      <c r="B1364" s="163"/>
      <c r="D1364" s="164" t="s">
        <v>282</v>
      </c>
      <c r="E1364" s="165" t="s">
        <v>1</v>
      </c>
      <c r="F1364" s="166" t="s">
        <v>1517</v>
      </c>
      <c r="H1364" s="165" t="s">
        <v>1</v>
      </c>
      <c r="I1364" s="167"/>
      <c r="L1364" s="163"/>
      <c r="M1364" s="168"/>
      <c r="N1364" s="169"/>
      <c r="O1364" s="169"/>
      <c r="P1364" s="169"/>
      <c r="Q1364" s="169"/>
      <c r="R1364" s="169"/>
      <c r="S1364" s="169"/>
      <c r="T1364" s="170"/>
      <c r="AT1364" s="165" t="s">
        <v>282</v>
      </c>
      <c r="AU1364" s="165" t="s">
        <v>88</v>
      </c>
      <c r="AV1364" s="13" t="s">
        <v>86</v>
      </c>
      <c r="AW1364" s="13" t="s">
        <v>33</v>
      </c>
      <c r="AX1364" s="13" t="s">
        <v>79</v>
      </c>
      <c r="AY1364" s="165" t="s">
        <v>252</v>
      </c>
    </row>
    <row r="1365" spans="1:65" s="13" customFormat="1" ht="22.5">
      <c r="B1365" s="163"/>
      <c r="D1365" s="164" t="s">
        <v>282</v>
      </c>
      <c r="E1365" s="165" t="s">
        <v>1</v>
      </c>
      <c r="F1365" s="166" t="s">
        <v>1518</v>
      </c>
      <c r="H1365" s="165" t="s">
        <v>1</v>
      </c>
      <c r="I1365" s="167"/>
      <c r="L1365" s="163"/>
      <c r="M1365" s="168"/>
      <c r="N1365" s="169"/>
      <c r="O1365" s="169"/>
      <c r="P1365" s="169"/>
      <c r="Q1365" s="169"/>
      <c r="R1365" s="169"/>
      <c r="S1365" s="169"/>
      <c r="T1365" s="170"/>
      <c r="AT1365" s="165" t="s">
        <v>282</v>
      </c>
      <c r="AU1365" s="165" t="s">
        <v>88</v>
      </c>
      <c r="AV1365" s="13" t="s">
        <v>86</v>
      </c>
      <c r="AW1365" s="13" t="s">
        <v>33</v>
      </c>
      <c r="AX1365" s="13" t="s">
        <v>79</v>
      </c>
      <c r="AY1365" s="165" t="s">
        <v>252</v>
      </c>
    </row>
    <row r="1366" spans="1:65" s="13" customFormat="1" ht="22.5">
      <c r="B1366" s="163"/>
      <c r="D1366" s="164" t="s">
        <v>282</v>
      </c>
      <c r="E1366" s="165" t="s">
        <v>1</v>
      </c>
      <c r="F1366" s="166" t="s">
        <v>1519</v>
      </c>
      <c r="H1366" s="165" t="s">
        <v>1</v>
      </c>
      <c r="I1366" s="167"/>
      <c r="L1366" s="163"/>
      <c r="M1366" s="168"/>
      <c r="N1366" s="169"/>
      <c r="O1366" s="169"/>
      <c r="P1366" s="169"/>
      <c r="Q1366" s="169"/>
      <c r="R1366" s="169"/>
      <c r="S1366" s="169"/>
      <c r="T1366" s="170"/>
      <c r="AT1366" s="165" t="s">
        <v>282</v>
      </c>
      <c r="AU1366" s="165" t="s">
        <v>88</v>
      </c>
      <c r="AV1366" s="13" t="s">
        <v>86</v>
      </c>
      <c r="AW1366" s="13" t="s">
        <v>33</v>
      </c>
      <c r="AX1366" s="13" t="s">
        <v>79</v>
      </c>
      <c r="AY1366" s="165" t="s">
        <v>252</v>
      </c>
    </row>
    <row r="1367" spans="1:65" s="14" customFormat="1">
      <c r="B1367" s="171"/>
      <c r="D1367" s="164" t="s">
        <v>282</v>
      </c>
      <c r="E1367" s="172" t="s">
        <v>1</v>
      </c>
      <c r="F1367" s="173" t="s">
        <v>1520</v>
      </c>
      <c r="H1367" s="174">
        <v>1</v>
      </c>
      <c r="I1367" s="175"/>
      <c r="L1367" s="171"/>
      <c r="M1367" s="176"/>
      <c r="N1367" s="177"/>
      <c r="O1367" s="177"/>
      <c r="P1367" s="177"/>
      <c r="Q1367" s="177"/>
      <c r="R1367" s="177"/>
      <c r="S1367" s="177"/>
      <c r="T1367" s="178"/>
      <c r="AT1367" s="172" t="s">
        <v>282</v>
      </c>
      <c r="AU1367" s="172" t="s">
        <v>88</v>
      </c>
      <c r="AV1367" s="14" t="s">
        <v>88</v>
      </c>
      <c r="AW1367" s="14" t="s">
        <v>33</v>
      </c>
      <c r="AX1367" s="14" t="s">
        <v>79</v>
      </c>
      <c r="AY1367" s="172" t="s">
        <v>252</v>
      </c>
    </row>
    <row r="1368" spans="1:65" s="13" customFormat="1">
      <c r="B1368" s="163"/>
      <c r="D1368" s="164" t="s">
        <v>282</v>
      </c>
      <c r="E1368" s="165" t="s">
        <v>1</v>
      </c>
      <c r="F1368" s="166" t="s">
        <v>1347</v>
      </c>
      <c r="H1368" s="165" t="s">
        <v>1</v>
      </c>
      <c r="I1368" s="167"/>
      <c r="L1368" s="163"/>
      <c r="M1368" s="168"/>
      <c r="N1368" s="169"/>
      <c r="O1368" s="169"/>
      <c r="P1368" s="169"/>
      <c r="Q1368" s="169"/>
      <c r="R1368" s="169"/>
      <c r="S1368" s="169"/>
      <c r="T1368" s="170"/>
      <c r="AT1368" s="165" t="s">
        <v>282</v>
      </c>
      <c r="AU1368" s="165" t="s">
        <v>88</v>
      </c>
      <c r="AV1368" s="13" t="s">
        <v>86</v>
      </c>
      <c r="AW1368" s="13" t="s">
        <v>33</v>
      </c>
      <c r="AX1368" s="13" t="s">
        <v>79</v>
      </c>
      <c r="AY1368" s="165" t="s">
        <v>252</v>
      </c>
    </row>
    <row r="1369" spans="1:65" s="15" customFormat="1">
      <c r="B1369" s="179"/>
      <c r="D1369" s="164" t="s">
        <v>282</v>
      </c>
      <c r="E1369" s="180" t="s">
        <v>1</v>
      </c>
      <c r="F1369" s="181" t="s">
        <v>286</v>
      </c>
      <c r="H1369" s="182">
        <v>1</v>
      </c>
      <c r="I1369" s="183"/>
      <c r="L1369" s="179"/>
      <c r="M1369" s="184"/>
      <c r="N1369" s="185"/>
      <c r="O1369" s="185"/>
      <c r="P1369" s="185"/>
      <c r="Q1369" s="185"/>
      <c r="R1369" s="185"/>
      <c r="S1369" s="185"/>
      <c r="T1369" s="186"/>
      <c r="AT1369" s="180" t="s">
        <v>282</v>
      </c>
      <c r="AU1369" s="180" t="s">
        <v>88</v>
      </c>
      <c r="AV1369" s="15" t="s">
        <v>258</v>
      </c>
      <c r="AW1369" s="15" t="s">
        <v>33</v>
      </c>
      <c r="AX1369" s="15" t="s">
        <v>86</v>
      </c>
      <c r="AY1369" s="180" t="s">
        <v>252</v>
      </c>
    </row>
    <row r="1370" spans="1:65" s="2" customFormat="1" ht="24.2" customHeight="1">
      <c r="A1370" s="31"/>
      <c r="B1370" s="148"/>
      <c r="C1370" s="149" t="s">
        <v>1521</v>
      </c>
      <c r="D1370" s="149" t="s">
        <v>254</v>
      </c>
      <c r="E1370" s="150" t="s">
        <v>1522</v>
      </c>
      <c r="F1370" s="151" t="s">
        <v>1523</v>
      </c>
      <c r="G1370" s="152" t="s">
        <v>257</v>
      </c>
      <c r="H1370" s="153">
        <v>5</v>
      </c>
      <c r="I1370" s="154"/>
      <c r="J1370" s="155">
        <f>ROUND(I1370*H1370,2)</f>
        <v>0</v>
      </c>
      <c r="K1370" s="156"/>
      <c r="L1370" s="32"/>
      <c r="M1370" s="157" t="s">
        <v>1</v>
      </c>
      <c r="N1370" s="158" t="s">
        <v>44</v>
      </c>
      <c r="O1370" s="57"/>
      <c r="P1370" s="159">
        <f>O1370*H1370</f>
        <v>0</v>
      </c>
      <c r="Q1370" s="159">
        <v>0</v>
      </c>
      <c r="R1370" s="159">
        <f>Q1370*H1370</f>
        <v>0</v>
      </c>
      <c r="S1370" s="159">
        <v>0</v>
      </c>
      <c r="T1370" s="160">
        <f>S1370*H1370</f>
        <v>0</v>
      </c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R1370" s="161" t="s">
        <v>258</v>
      </c>
      <c r="AT1370" s="161" t="s">
        <v>254</v>
      </c>
      <c r="AU1370" s="161" t="s">
        <v>88</v>
      </c>
      <c r="AY1370" s="17" t="s">
        <v>252</v>
      </c>
      <c r="BE1370" s="162">
        <f>IF(N1370="základní",J1370,0)</f>
        <v>0</v>
      </c>
      <c r="BF1370" s="162">
        <f>IF(N1370="snížená",J1370,0)</f>
        <v>0</v>
      </c>
      <c r="BG1370" s="162">
        <f>IF(N1370="zákl. přenesená",J1370,0)</f>
        <v>0</v>
      </c>
      <c r="BH1370" s="162">
        <f>IF(N1370="sníž. přenesená",J1370,0)</f>
        <v>0</v>
      </c>
      <c r="BI1370" s="162">
        <f>IF(N1370="nulová",J1370,0)</f>
        <v>0</v>
      </c>
      <c r="BJ1370" s="17" t="s">
        <v>86</v>
      </c>
      <c r="BK1370" s="162">
        <f>ROUND(I1370*H1370,2)</f>
        <v>0</v>
      </c>
      <c r="BL1370" s="17" t="s">
        <v>258</v>
      </c>
      <c r="BM1370" s="161" t="s">
        <v>1524</v>
      </c>
    </row>
    <row r="1371" spans="1:65" s="14" customFormat="1" ht="22.5">
      <c r="B1371" s="171"/>
      <c r="D1371" s="164" t="s">
        <v>282</v>
      </c>
      <c r="E1371" s="172" t="s">
        <v>1</v>
      </c>
      <c r="F1371" s="173" t="s">
        <v>1525</v>
      </c>
      <c r="H1371" s="174">
        <v>5</v>
      </c>
      <c r="I1371" s="175"/>
      <c r="L1371" s="171"/>
      <c r="M1371" s="176"/>
      <c r="N1371" s="177"/>
      <c r="O1371" s="177"/>
      <c r="P1371" s="177"/>
      <c r="Q1371" s="177"/>
      <c r="R1371" s="177"/>
      <c r="S1371" s="177"/>
      <c r="T1371" s="178"/>
      <c r="AT1371" s="172" t="s">
        <v>282</v>
      </c>
      <c r="AU1371" s="172" t="s">
        <v>88</v>
      </c>
      <c r="AV1371" s="14" t="s">
        <v>88</v>
      </c>
      <c r="AW1371" s="14" t="s">
        <v>33</v>
      </c>
      <c r="AX1371" s="14" t="s">
        <v>79</v>
      </c>
      <c r="AY1371" s="172" t="s">
        <v>252</v>
      </c>
    </row>
    <row r="1372" spans="1:65" s="13" customFormat="1" ht="22.5">
      <c r="B1372" s="163"/>
      <c r="D1372" s="164" t="s">
        <v>282</v>
      </c>
      <c r="E1372" s="165" t="s">
        <v>1</v>
      </c>
      <c r="F1372" s="166" t="s">
        <v>1526</v>
      </c>
      <c r="H1372" s="165" t="s">
        <v>1</v>
      </c>
      <c r="I1372" s="167"/>
      <c r="L1372" s="163"/>
      <c r="M1372" s="168"/>
      <c r="N1372" s="169"/>
      <c r="O1372" s="169"/>
      <c r="P1372" s="169"/>
      <c r="Q1372" s="169"/>
      <c r="R1372" s="169"/>
      <c r="S1372" s="169"/>
      <c r="T1372" s="170"/>
      <c r="AT1372" s="165" t="s">
        <v>282</v>
      </c>
      <c r="AU1372" s="165" t="s">
        <v>88</v>
      </c>
      <c r="AV1372" s="13" t="s">
        <v>86</v>
      </c>
      <c r="AW1372" s="13" t="s">
        <v>33</v>
      </c>
      <c r="AX1372" s="13" t="s">
        <v>79</v>
      </c>
      <c r="AY1372" s="165" t="s">
        <v>252</v>
      </c>
    </row>
    <row r="1373" spans="1:65" s="15" customFormat="1">
      <c r="B1373" s="179"/>
      <c r="D1373" s="164" t="s">
        <v>282</v>
      </c>
      <c r="E1373" s="180" t="s">
        <v>1</v>
      </c>
      <c r="F1373" s="181" t="s">
        <v>286</v>
      </c>
      <c r="H1373" s="182">
        <v>5</v>
      </c>
      <c r="I1373" s="183"/>
      <c r="L1373" s="179"/>
      <c r="M1373" s="184"/>
      <c r="N1373" s="185"/>
      <c r="O1373" s="185"/>
      <c r="P1373" s="185"/>
      <c r="Q1373" s="185"/>
      <c r="R1373" s="185"/>
      <c r="S1373" s="185"/>
      <c r="T1373" s="186"/>
      <c r="AT1373" s="180" t="s">
        <v>282</v>
      </c>
      <c r="AU1373" s="180" t="s">
        <v>88</v>
      </c>
      <c r="AV1373" s="15" t="s">
        <v>258</v>
      </c>
      <c r="AW1373" s="15" t="s">
        <v>33</v>
      </c>
      <c r="AX1373" s="15" t="s">
        <v>86</v>
      </c>
      <c r="AY1373" s="180" t="s">
        <v>252</v>
      </c>
    </row>
    <row r="1374" spans="1:65" s="12" customFormat="1" ht="22.9" customHeight="1">
      <c r="B1374" s="135"/>
      <c r="D1374" s="136" t="s">
        <v>78</v>
      </c>
      <c r="E1374" s="146" t="s">
        <v>1527</v>
      </c>
      <c r="F1374" s="146" t="s">
        <v>1528</v>
      </c>
      <c r="I1374" s="138"/>
      <c r="J1374" s="147">
        <f>BK1374</f>
        <v>0</v>
      </c>
      <c r="L1374" s="135"/>
      <c r="M1374" s="140"/>
      <c r="N1374" s="141"/>
      <c r="O1374" s="141"/>
      <c r="P1374" s="142">
        <f>SUM(P1375:P1386)</f>
        <v>0</v>
      </c>
      <c r="Q1374" s="141"/>
      <c r="R1374" s="142">
        <f>SUM(R1375:R1386)</f>
        <v>0</v>
      </c>
      <c r="S1374" s="141"/>
      <c r="T1374" s="143">
        <f>SUM(T1375:T1386)</f>
        <v>0</v>
      </c>
      <c r="AR1374" s="136" t="s">
        <v>88</v>
      </c>
      <c r="AT1374" s="144" t="s">
        <v>78</v>
      </c>
      <c r="AU1374" s="144" t="s">
        <v>86</v>
      </c>
      <c r="AY1374" s="136" t="s">
        <v>252</v>
      </c>
      <c r="BK1374" s="145">
        <f>SUM(BK1375:BK1386)</f>
        <v>0</v>
      </c>
    </row>
    <row r="1375" spans="1:65" s="2" customFormat="1" ht="24.2" customHeight="1">
      <c r="A1375" s="31"/>
      <c r="B1375" s="148"/>
      <c r="C1375" s="149" t="s">
        <v>850</v>
      </c>
      <c r="D1375" s="149" t="s">
        <v>254</v>
      </c>
      <c r="E1375" s="150" t="s">
        <v>1529</v>
      </c>
      <c r="F1375" s="151" t="s">
        <v>1530</v>
      </c>
      <c r="G1375" s="152" t="s">
        <v>1198</v>
      </c>
      <c r="H1375" s="153">
        <v>1</v>
      </c>
      <c r="I1375" s="154"/>
      <c r="J1375" s="155">
        <f>ROUND(I1375*H1375,2)</f>
        <v>0</v>
      </c>
      <c r="K1375" s="156"/>
      <c r="L1375" s="32"/>
      <c r="M1375" s="157" t="s">
        <v>1</v>
      </c>
      <c r="N1375" s="158" t="s">
        <v>44</v>
      </c>
      <c r="O1375" s="57"/>
      <c r="P1375" s="159">
        <f>O1375*H1375</f>
        <v>0</v>
      </c>
      <c r="Q1375" s="159">
        <v>0</v>
      </c>
      <c r="R1375" s="159">
        <f>Q1375*H1375</f>
        <v>0</v>
      </c>
      <c r="S1375" s="159">
        <v>0</v>
      </c>
      <c r="T1375" s="160">
        <f>S1375*H1375</f>
        <v>0</v>
      </c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R1375" s="161" t="s">
        <v>289</v>
      </c>
      <c r="AT1375" s="161" t="s">
        <v>254</v>
      </c>
      <c r="AU1375" s="161" t="s">
        <v>88</v>
      </c>
      <c r="AY1375" s="17" t="s">
        <v>252</v>
      </c>
      <c r="BE1375" s="162">
        <f>IF(N1375="základní",J1375,0)</f>
        <v>0</v>
      </c>
      <c r="BF1375" s="162">
        <f>IF(N1375="snížená",J1375,0)</f>
        <v>0</v>
      </c>
      <c r="BG1375" s="162">
        <f>IF(N1375="zákl. přenesená",J1375,0)</f>
        <v>0</v>
      </c>
      <c r="BH1375" s="162">
        <f>IF(N1375="sníž. přenesená",J1375,0)</f>
        <v>0</v>
      </c>
      <c r="BI1375" s="162">
        <f>IF(N1375="nulová",J1375,0)</f>
        <v>0</v>
      </c>
      <c r="BJ1375" s="17" t="s">
        <v>86</v>
      </c>
      <c r="BK1375" s="162">
        <f>ROUND(I1375*H1375,2)</f>
        <v>0</v>
      </c>
      <c r="BL1375" s="17" t="s">
        <v>289</v>
      </c>
      <c r="BM1375" s="161" t="s">
        <v>1531</v>
      </c>
    </row>
    <row r="1376" spans="1:65" s="13" customFormat="1" ht="22.5">
      <c r="B1376" s="163"/>
      <c r="D1376" s="164" t="s">
        <v>282</v>
      </c>
      <c r="E1376" s="165" t="s">
        <v>1</v>
      </c>
      <c r="F1376" s="166" t="s">
        <v>1532</v>
      </c>
      <c r="H1376" s="165" t="s">
        <v>1</v>
      </c>
      <c r="I1376" s="167"/>
      <c r="L1376" s="163"/>
      <c r="M1376" s="168"/>
      <c r="N1376" s="169"/>
      <c r="O1376" s="169"/>
      <c r="P1376" s="169"/>
      <c r="Q1376" s="169"/>
      <c r="R1376" s="169"/>
      <c r="S1376" s="169"/>
      <c r="T1376" s="170"/>
      <c r="AT1376" s="165" t="s">
        <v>282</v>
      </c>
      <c r="AU1376" s="165" t="s">
        <v>88</v>
      </c>
      <c r="AV1376" s="13" t="s">
        <v>86</v>
      </c>
      <c r="AW1376" s="13" t="s">
        <v>33</v>
      </c>
      <c r="AX1376" s="13" t="s">
        <v>79</v>
      </c>
      <c r="AY1376" s="165" t="s">
        <v>252</v>
      </c>
    </row>
    <row r="1377" spans="1:65" s="13" customFormat="1" ht="22.5">
      <c r="B1377" s="163"/>
      <c r="D1377" s="164" t="s">
        <v>282</v>
      </c>
      <c r="E1377" s="165" t="s">
        <v>1</v>
      </c>
      <c r="F1377" s="166" t="s">
        <v>1533</v>
      </c>
      <c r="H1377" s="165" t="s">
        <v>1</v>
      </c>
      <c r="I1377" s="167"/>
      <c r="L1377" s="163"/>
      <c r="M1377" s="168"/>
      <c r="N1377" s="169"/>
      <c r="O1377" s="169"/>
      <c r="P1377" s="169"/>
      <c r="Q1377" s="169"/>
      <c r="R1377" s="169"/>
      <c r="S1377" s="169"/>
      <c r="T1377" s="170"/>
      <c r="AT1377" s="165" t="s">
        <v>282</v>
      </c>
      <c r="AU1377" s="165" t="s">
        <v>88</v>
      </c>
      <c r="AV1377" s="13" t="s">
        <v>86</v>
      </c>
      <c r="AW1377" s="13" t="s">
        <v>33</v>
      </c>
      <c r="AX1377" s="13" t="s">
        <v>79</v>
      </c>
      <c r="AY1377" s="165" t="s">
        <v>252</v>
      </c>
    </row>
    <row r="1378" spans="1:65" s="13" customFormat="1" ht="22.5">
      <c r="B1378" s="163"/>
      <c r="D1378" s="164" t="s">
        <v>282</v>
      </c>
      <c r="E1378" s="165" t="s">
        <v>1</v>
      </c>
      <c r="F1378" s="166" t="s">
        <v>1534</v>
      </c>
      <c r="H1378" s="165" t="s">
        <v>1</v>
      </c>
      <c r="I1378" s="167"/>
      <c r="L1378" s="163"/>
      <c r="M1378" s="168"/>
      <c r="N1378" s="169"/>
      <c r="O1378" s="169"/>
      <c r="P1378" s="169"/>
      <c r="Q1378" s="169"/>
      <c r="R1378" s="169"/>
      <c r="S1378" s="169"/>
      <c r="T1378" s="170"/>
      <c r="AT1378" s="165" t="s">
        <v>282</v>
      </c>
      <c r="AU1378" s="165" t="s">
        <v>88</v>
      </c>
      <c r="AV1378" s="13" t="s">
        <v>86</v>
      </c>
      <c r="AW1378" s="13" t="s">
        <v>33</v>
      </c>
      <c r="AX1378" s="13" t="s">
        <v>79</v>
      </c>
      <c r="AY1378" s="165" t="s">
        <v>252</v>
      </c>
    </row>
    <row r="1379" spans="1:65" s="13" customFormat="1" ht="22.5">
      <c r="B1379" s="163"/>
      <c r="D1379" s="164" t="s">
        <v>282</v>
      </c>
      <c r="E1379" s="165" t="s">
        <v>1</v>
      </c>
      <c r="F1379" s="166" t="s">
        <v>1346</v>
      </c>
      <c r="H1379" s="165" t="s">
        <v>1</v>
      </c>
      <c r="I1379" s="167"/>
      <c r="L1379" s="163"/>
      <c r="M1379" s="168"/>
      <c r="N1379" s="169"/>
      <c r="O1379" s="169"/>
      <c r="P1379" s="169"/>
      <c r="Q1379" s="169"/>
      <c r="R1379" s="169"/>
      <c r="S1379" s="169"/>
      <c r="T1379" s="170"/>
      <c r="AT1379" s="165" t="s">
        <v>282</v>
      </c>
      <c r="AU1379" s="165" t="s">
        <v>88</v>
      </c>
      <c r="AV1379" s="13" t="s">
        <v>86</v>
      </c>
      <c r="AW1379" s="13" t="s">
        <v>33</v>
      </c>
      <c r="AX1379" s="13" t="s">
        <v>79</v>
      </c>
      <c r="AY1379" s="165" t="s">
        <v>252</v>
      </c>
    </row>
    <row r="1380" spans="1:65" s="14" customFormat="1">
      <c r="B1380" s="171"/>
      <c r="D1380" s="164" t="s">
        <v>282</v>
      </c>
      <c r="E1380" s="172" t="s">
        <v>1</v>
      </c>
      <c r="F1380" s="173" t="s">
        <v>1520</v>
      </c>
      <c r="H1380" s="174">
        <v>1</v>
      </c>
      <c r="I1380" s="175"/>
      <c r="L1380" s="171"/>
      <c r="M1380" s="176"/>
      <c r="N1380" s="177"/>
      <c r="O1380" s="177"/>
      <c r="P1380" s="177"/>
      <c r="Q1380" s="177"/>
      <c r="R1380" s="177"/>
      <c r="S1380" s="177"/>
      <c r="T1380" s="178"/>
      <c r="AT1380" s="172" t="s">
        <v>282</v>
      </c>
      <c r="AU1380" s="172" t="s">
        <v>88</v>
      </c>
      <c r="AV1380" s="14" t="s">
        <v>88</v>
      </c>
      <c r="AW1380" s="14" t="s">
        <v>33</v>
      </c>
      <c r="AX1380" s="14" t="s">
        <v>79</v>
      </c>
      <c r="AY1380" s="172" t="s">
        <v>252</v>
      </c>
    </row>
    <row r="1381" spans="1:65" s="13" customFormat="1">
      <c r="B1381" s="163"/>
      <c r="D1381" s="164" t="s">
        <v>282</v>
      </c>
      <c r="E1381" s="165" t="s">
        <v>1</v>
      </c>
      <c r="F1381" s="166" t="s">
        <v>1347</v>
      </c>
      <c r="H1381" s="165" t="s">
        <v>1</v>
      </c>
      <c r="I1381" s="167"/>
      <c r="L1381" s="163"/>
      <c r="M1381" s="168"/>
      <c r="N1381" s="169"/>
      <c r="O1381" s="169"/>
      <c r="P1381" s="169"/>
      <c r="Q1381" s="169"/>
      <c r="R1381" s="169"/>
      <c r="S1381" s="169"/>
      <c r="T1381" s="170"/>
      <c r="AT1381" s="165" t="s">
        <v>282</v>
      </c>
      <c r="AU1381" s="165" t="s">
        <v>88</v>
      </c>
      <c r="AV1381" s="13" t="s">
        <v>86</v>
      </c>
      <c r="AW1381" s="13" t="s">
        <v>33</v>
      </c>
      <c r="AX1381" s="13" t="s">
        <v>79</v>
      </c>
      <c r="AY1381" s="165" t="s">
        <v>252</v>
      </c>
    </row>
    <row r="1382" spans="1:65" s="15" customFormat="1">
      <c r="B1382" s="179"/>
      <c r="D1382" s="164" t="s">
        <v>282</v>
      </c>
      <c r="E1382" s="180" t="s">
        <v>1</v>
      </c>
      <c r="F1382" s="181" t="s">
        <v>286</v>
      </c>
      <c r="H1382" s="182">
        <v>1</v>
      </c>
      <c r="I1382" s="183"/>
      <c r="L1382" s="179"/>
      <c r="M1382" s="184"/>
      <c r="N1382" s="185"/>
      <c r="O1382" s="185"/>
      <c r="P1382" s="185"/>
      <c r="Q1382" s="185"/>
      <c r="R1382" s="185"/>
      <c r="S1382" s="185"/>
      <c r="T1382" s="186"/>
      <c r="AT1382" s="180" t="s">
        <v>282</v>
      </c>
      <c r="AU1382" s="180" t="s">
        <v>88</v>
      </c>
      <c r="AV1382" s="15" t="s">
        <v>258</v>
      </c>
      <c r="AW1382" s="15" t="s">
        <v>33</v>
      </c>
      <c r="AX1382" s="15" t="s">
        <v>86</v>
      </c>
      <c r="AY1382" s="180" t="s">
        <v>252</v>
      </c>
    </row>
    <row r="1383" spans="1:65" s="2" customFormat="1" ht="16.5" customHeight="1">
      <c r="A1383" s="31"/>
      <c r="B1383" s="148"/>
      <c r="C1383" s="149" t="s">
        <v>1535</v>
      </c>
      <c r="D1383" s="149" t="s">
        <v>254</v>
      </c>
      <c r="E1383" s="150" t="s">
        <v>1313</v>
      </c>
      <c r="F1383" s="151" t="s">
        <v>1314</v>
      </c>
      <c r="G1383" s="152" t="s">
        <v>257</v>
      </c>
      <c r="H1383" s="153">
        <v>2</v>
      </c>
      <c r="I1383" s="154"/>
      <c r="J1383" s="155">
        <f>ROUND(I1383*H1383,2)</f>
        <v>0</v>
      </c>
      <c r="K1383" s="156"/>
      <c r="L1383" s="32"/>
      <c r="M1383" s="157" t="s">
        <v>1</v>
      </c>
      <c r="N1383" s="158" t="s">
        <v>44</v>
      </c>
      <c r="O1383" s="57"/>
      <c r="P1383" s="159">
        <f>O1383*H1383</f>
        <v>0</v>
      </c>
      <c r="Q1383" s="159">
        <v>0</v>
      </c>
      <c r="R1383" s="159">
        <f>Q1383*H1383</f>
        <v>0</v>
      </c>
      <c r="S1383" s="159">
        <v>0</v>
      </c>
      <c r="T1383" s="160">
        <f>S1383*H1383</f>
        <v>0</v>
      </c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R1383" s="161" t="s">
        <v>289</v>
      </c>
      <c r="AT1383" s="161" t="s">
        <v>254</v>
      </c>
      <c r="AU1383" s="161" t="s">
        <v>88</v>
      </c>
      <c r="AY1383" s="17" t="s">
        <v>252</v>
      </c>
      <c r="BE1383" s="162">
        <f>IF(N1383="základní",J1383,0)</f>
        <v>0</v>
      </c>
      <c r="BF1383" s="162">
        <f>IF(N1383="snížená",J1383,0)</f>
        <v>0</v>
      </c>
      <c r="BG1383" s="162">
        <f>IF(N1383="zákl. přenesená",J1383,0)</f>
        <v>0</v>
      </c>
      <c r="BH1383" s="162">
        <f>IF(N1383="sníž. přenesená",J1383,0)</f>
        <v>0</v>
      </c>
      <c r="BI1383" s="162">
        <f>IF(N1383="nulová",J1383,0)</f>
        <v>0</v>
      </c>
      <c r="BJ1383" s="17" t="s">
        <v>86</v>
      </c>
      <c r="BK1383" s="162">
        <f>ROUND(I1383*H1383,2)</f>
        <v>0</v>
      </c>
      <c r="BL1383" s="17" t="s">
        <v>289</v>
      </c>
      <c r="BM1383" s="161" t="s">
        <v>1536</v>
      </c>
    </row>
    <row r="1384" spans="1:65" s="14" customFormat="1" ht="22.5">
      <c r="B1384" s="171"/>
      <c r="D1384" s="164" t="s">
        <v>282</v>
      </c>
      <c r="E1384" s="172" t="s">
        <v>1</v>
      </c>
      <c r="F1384" s="173" t="s">
        <v>1537</v>
      </c>
      <c r="H1384" s="174">
        <v>2</v>
      </c>
      <c r="I1384" s="175"/>
      <c r="L1384" s="171"/>
      <c r="M1384" s="176"/>
      <c r="N1384" s="177"/>
      <c r="O1384" s="177"/>
      <c r="P1384" s="177"/>
      <c r="Q1384" s="177"/>
      <c r="R1384" s="177"/>
      <c r="S1384" s="177"/>
      <c r="T1384" s="178"/>
      <c r="AT1384" s="172" t="s">
        <v>282</v>
      </c>
      <c r="AU1384" s="172" t="s">
        <v>88</v>
      </c>
      <c r="AV1384" s="14" t="s">
        <v>88</v>
      </c>
      <c r="AW1384" s="14" t="s">
        <v>33</v>
      </c>
      <c r="AX1384" s="14" t="s">
        <v>79</v>
      </c>
      <c r="AY1384" s="172" t="s">
        <v>252</v>
      </c>
    </row>
    <row r="1385" spans="1:65" s="13" customFormat="1" ht="22.5">
      <c r="B1385" s="163"/>
      <c r="D1385" s="164" t="s">
        <v>282</v>
      </c>
      <c r="E1385" s="165" t="s">
        <v>1</v>
      </c>
      <c r="F1385" s="166" t="s">
        <v>1317</v>
      </c>
      <c r="H1385" s="165" t="s">
        <v>1</v>
      </c>
      <c r="I1385" s="167"/>
      <c r="L1385" s="163"/>
      <c r="M1385" s="168"/>
      <c r="N1385" s="169"/>
      <c r="O1385" s="169"/>
      <c r="P1385" s="169"/>
      <c r="Q1385" s="169"/>
      <c r="R1385" s="169"/>
      <c r="S1385" s="169"/>
      <c r="T1385" s="170"/>
      <c r="AT1385" s="165" t="s">
        <v>282</v>
      </c>
      <c r="AU1385" s="165" t="s">
        <v>88</v>
      </c>
      <c r="AV1385" s="13" t="s">
        <v>86</v>
      </c>
      <c r="AW1385" s="13" t="s">
        <v>33</v>
      </c>
      <c r="AX1385" s="13" t="s">
        <v>79</v>
      </c>
      <c r="AY1385" s="165" t="s">
        <v>252</v>
      </c>
    </row>
    <row r="1386" spans="1:65" s="15" customFormat="1">
      <c r="B1386" s="179"/>
      <c r="D1386" s="164" t="s">
        <v>282</v>
      </c>
      <c r="E1386" s="180" t="s">
        <v>1</v>
      </c>
      <c r="F1386" s="181" t="s">
        <v>286</v>
      </c>
      <c r="H1386" s="182">
        <v>2</v>
      </c>
      <c r="I1386" s="183"/>
      <c r="L1386" s="179"/>
      <c r="M1386" s="184"/>
      <c r="N1386" s="185"/>
      <c r="O1386" s="185"/>
      <c r="P1386" s="185"/>
      <c r="Q1386" s="185"/>
      <c r="R1386" s="185"/>
      <c r="S1386" s="185"/>
      <c r="T1386" s="186"/>
      <c r="AT1386" s="180" t="s">
        <v>282</v>
      </c>
      <c r="AU1386" s="180" t="s">
        <v>88</v>
      </c>
      <c r="AV1386" s="15" t="s">
        <v>258</v>
      </c>
      <c r="AW1386" s="15" t="s">
        <v>33</v>
      </c>
      <c r="AX1386" s="15" t="s">
        <v>86</v>
      </c>
      <c r="AY1386" s="180" t="s">
        <v>252</v>
      </c>
    </row>
    <row r="1387" spans="1:65" s="12" customFormat="1" ht="22.9" customHeight="1">
      <c r="B1387" s="135"/>
      <c r="D1387" s="136" t="s">
        <v>78</v>
      </c>
      <c r="E1387" s="146" t="s">
        <v>1538</v>
      </c>
      <c r="F1387" s="146" t="s">
        <v>1539</v>
      </c>
      <c r="I1387" s="138"/>
      <c r="J1387" s="147">
        <f>BK1387</f>
        <v>0</v>
      </c>
      <c r="L1387" s="135"/>
      <c r="M1387" s="140"/>
      <c r="N1387" s="141"/>
      <c r="O1387" s="141"/>
      <c r="P1387" s="142">
        <f>SUM(P1388:P1449)</f>
        <v>0</v>
      </c>
      <c r="Q1387" s="141"/>
      <c r="R1387" s="142">
        <f>SUM(R1388:R1449)</f>
        <v>0</v>
      </c>
      <c r="S1387" s="141"/>
      <c r="T1387" s="143">
        <f>SUM(T1388:T1449)</f>
        <v>0</v>
      </c>
      <c r="AR1387" s="136" t="s">
        <v>88</v>
      </c>
      <c r="AT1387" s="144" t="s">
        <v>78</v>
      </c>
      <c r="AU1387" s="144" t="s">
        <v>86</v>
      </c>
      <c r="AY1387" s="136" t="s">
        <v>252</v>
      </c>
      <c r="BK1387" s="145">
        <f>SUM(BK1388:BK1449)</f>
        <v>0</v>
      </c>
    </row>
    <row r="1388" spans="1:65" s="2" customFormat="1" ht="24.2" customHeight="1">
      <c r="A1388" s="31"/>
      <c r="B1388" s="148"/>
      <c r="C1388" s="149" t="s">
        <v>855</v>
      </c>
      <c r="D1388" s="149" t="s">
        <v>254</v>
      </c>
      <c r="E1388" s="150" t="s">
        <v>1540</v>
      </c>
      <c r="F1388" s="151" t="s">
        <v>1541</v>
      </c>
      <c r="G1388" s="152" t="s">
        <v>465</v>
      </c>
      <c r="H1388" s="153">
        <v>13.5</v>
      </c>
      <c r="I1388" s="154"/>
      <c r="J1388" s="155">
        <f>ROUND(I1388*H1388,2)</f>
        <v>0</v>
      </c>
      <c r="K1388" s="156"/>
      <c r="L1388" s="32"/>
      <c r="M1388" s="157" t="s">
        <v>1</v>
      </c>
      <c r="N1388" s="158" t="s">
        <v>44</v>
      </c>
      <c r="O1388" s="57"/>
      <c r="P1388" s="159">
        <f>O1388*H1388</f>
        <v>0</v>
      </c>
      <c r="Q1388" s="159">
        <v>0</v>
      </c>
      <c r="R1388" s="159">
        <f>Q1388*H1388</f>
        <v>0</v>
      </c>
      <c r="S1388" s="159">
        <v>0</v>
      </c>
      <c r="T1388" s="160">
        <f>S1388*H1388</f>
        <v>0</v>
      </c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R1388" s="161" t="s">
        <v>289</v>
      </c>
      <c r="AT1388" s="161" t="s">
        <v>254</v>
      </c>
      <c r="AU1388" s="161" t="s">
        <v>88</v>
      </c>
      <c r="AY1388" s="17" t="s">
        <v>252</v>
      </c>
      <c r="BE1388" s="162">
        <f>IF(N1388="základní",J1388,0)</f>
        <v>0</v>
      </c>
      <c r="BF1388" s="162">
        <f>IF(N1388="snížená",J1388,0)</f>
        <v>0</v>
      </c>
      <c r="BG1388" s="162">
        <f>IF(N1388="zákl. přenesená",J1388,0)</f>
        <v>0</v>
      </c>
      <c r="BH1388" s="162">
        <f>IF(N1388="sníž. přenesená",J1388,0)</f>
        <v>0</v>
      </c>
      <c r="BI1388" s="162">
        <f>IF(N1388="nulová",J1388,0)</f>
        <v>0</v>
      </c>
      <c r="BJ1388" s="17" t="s">
        <v>86</v>
      </c>
      <c r="BK1388" s="162">
        <f>ROUND(I1388*H1388,2)</f>
        <v>0</v>
      </c>
      <c r="BL1388" s="17" t="s">
        <v>289</v>
      </c>
      <c r="BM1388" s="161" t="s">
        <v>1542</v>
      </c>
    </row>
    <row r="1389" spans="1:65" s="13" customFormat="1" ht="22.5">
      <c r="B1389" s="163"/>
      <c r="D1389" s="164" t="s">
        <v>282</v>
      </c>
      <c r="E1389" s="165" t="s">
        <v>1</v>
      </c>
      <c r="F1389" s="166" t="s">
        <v>1543</v>
      </c>
      <c r="H1389" s="165" t="s">
        <v>1</v>
      </c>
      <c r="I1389" s="167"/>
      <c r="L1389" s="163"/>
      <c r="M1389" s="168"/>
      <c r="N1389" s="169"/>
      <c r="O1389" s="169"/>
      <c r="P1389" s="169"/>
      <c r="Q1389" s="169"/>
      <c r="R1389" s="169"/>
      <c r="S1389" s="169"/>
      <c r="T1389" s="170"/>
      <c r="AT1389" s="165" t="s">
        <v>282</v>
      </c>
      <c r="AU1389" s="165" t="s">
        <v>88</v>
      </c>
      <c r="AV1389" s="13" t="s">
        <v>86</v>
      </c>
      <c r="AW1389" s="13" t="s">
        <v>33</v>
      </c>
      <c r="AX1389" s="13" t="s">
        <v>79</v>
      </c>
      <c r="AY1389" s="165" t="s">
        <v>252</v>
      </c>
    </row>
    <row r="1390" spans="1:65" s="14" customFormat="1">
      <c r="B1390" s="171"/>
      <c r="D1390" s="164" t="s">
        <v>282</v>
      </c>
      <c r="E1390" s="172" t="s">
        <v>1</v>
      </c>
      <c r="F1390" s="173" t="s">
        <v>1544</v>
      </c>
      <c r="H1390" s="174">
        <v>13.5</v>
      </c>
      <c r="I1390" s="175"/>
      <c r="L1390" s="171"/>
      <c r="M1390" s="176"/>
      <c r="N1390" s="177"/>
      <c r="O1390" s="177"/>
      <c r="P1390" s="177"/>
      <c r="Q1390" s="177"/>
      <c r="R1390" s="177"/>
      <c r="S1390" s="177"/>
      <c r="T1390" s="178"/>
      <c r="AT1390" s="172" t="s">
        <v>282</v>
      </c>
      <c r="AU1390" s="172" t="s">
        <v>88</v>
      </c>
      <c r="AV1390" s="14" t="s">
        <v>88</v>
      </c>
      <c r="AW1390" s="14" t="s">
        <v>33</v>
      </c>
      <c r="AX1390" s="14" t="s">
        <v>79</v>
      </c>
      <c r="AY1390" s="172" t="s">
        <v>252</v>
      </c>
    </row>
    <row r="1391" spans="1:65" s="13" customFormat="1">
      <c r="B1391" s="163"/>
      <c r="D1391" s="164" t="s">
        <v>282</v>
      </c>
      <c r="E1391" s="165" t="s">
        <v>1</v>
      </c>
      <c r="F1391" s="166" t="s">
        <v>1347</v>
      </c>
      <c r="H1391" s="165" t="s">
        <v>1</v>
      </c>
      <c r="I1391" s="167"/>
      <c r="L1391" s="163"/>
      <c r="M1391" s="168"/>
      <c r="N1391" s="169"/>
      <c r="O1391" s="169"/>
      <c r="P1391" s="169"/>
      <c r="Q1391" s="169"/>
      <c r="R1391" s="169"/>
      <c r="S1391" s="169"/>
      <c r="T1391" s="170"/>
      <c r="AT1391" s="165" t="s">
        <v>282</v>
      </c>
      <c r="AU1391" s="165" t="s">
        <v>88</v>
      </c>
      <c r="AV1391" s="13" t="s">
        <v>86</v>
      </c>
      <c r="AW1391" s="13" t="s">
        <v>33</v>
      </c>
      <c r="AX1391" s="13" t="s">
        <v>79</v>
      </c>
      <c r="AY1391" s="165" t="s">
        <v>252</v>
      </c>
    </row>
    <row r="1392" spans="1:65" s="15" customFormat="1">
      <c r="B1392" s="179"/>
      <c r="D1392" s="164" t="s">
        <v>282</v>
      </c>
      <c r="E1392" s="180" t="s">
        <v>1</v>
      </c>
      <c r="F1392" s="181" t="s">
        <v>286</v>
      </c>
      <c r="H1392" s="182">
        <v>13.5</v>
      </c>
      <c r="I1392" s="183"/>
      <c r="L1392" s="179"/>
      <c r="M1392" s="184"/>
      <c r="N1392" s="185"/>
      <c r="O1392" s="185"/>
      <c r="P1392" s="185"/>
      <c r="Q1392" s="185"/>
      <c r="R1392" s="185"/>
      <c r="S1392" s="185"/>
      <c r="T1392" s="186"/>
      <c r="AT1392" s="180" t="s">
        <v>282</v>
      </c>
      <c r="AU1392" s="180" t="s">
        <v>88</v>
      </c>
      <c r="AV1392" s="15" t="s">
        <v>258</v>
      </c>
      <c r="AW1392" s="15" t="s">
        <v>33</v>
      </c>
      <c r="AX1392" s="15" t="s">
        <v>86</v>
      </c>
      <c r="AY1392" s="180" t="s">
        <v>252</v>
      </c>
    </row>
    <row r="1393" spans="1:65" s="2" customFormat="1" ht="16.5" customHeight="1">
      <c r="A1393" s="31"/>
      <c r="B1393" s="148"/>
      <c r="C1393" s="149" t="s">
        <v>1545</v>
      </c>
      <c r="D1393" s="149" t="s">
        <v>254</v>
      </c>
      <c r="E1393" s="150" t="s">
        <v>1546</v>
      </c>
      <c r="F1393" s="151" t="s">
        <v>1547</v>
      </c>
      <c r="G1393" s="152" t="s">
        <v>465</v>
      </c>
      <c r="H1393" s="153">
        <v>121.9</v>
      </c>
      <c r="I1393" s="154"/>
      <c r="J1393" s="155">
        <f>ROUND(I1393*H1393,2)</f>
        <v>0</v>
      </c>
      <c r="K1393" s="156"/>
      <c r="L1393" s="32"/>
      <c r="M1393" s="157" t="s">
        <v>1</v>
      </c>
      <c r="N1393" s="158" t="s">
        <v>44</v>
      </c>
      <c r="O1393" s="57"/>
      <c r="P1393" s="159">
        <f>O1393*H1393</f>
        <v>0</v>
      </c>
      <c r="Q1393" s="159">
        <v>0</v>
      </c>
      <c r="R1393" s="159">
        <f>Q1393*H1393</f>
        <v>0</v>
      </c>
      <c r="S1393" s="159">
        <v>0</v>
      </c>
      <c r="T1393" s="160">
        <f>S1393*H1393</f>
        <v>0</v>
      </c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R1393" s="161" t="s">
        <v>289</v>
      </c>
      <c r="AT1393" s="161" t="s">
        <v>254</v>
      </c>
      <c r="AU1393" s="161" t="s">
        <v>88</v>
      </c>
      <c r="AY1393" s="17" t="s">
        <v>252</v>
      </c>
      <c r="BE1393" s="162">
        <f>IF(N1393="základní",J1393,0)</f>
        <v>0</v>
      </c>
      <c r="BF1393" s="162">
        <f>IF(N1393="snížená",J1393,0)</f>
        <v>0</v>
      </c>
      <c r="BG1393" s="162">
        <f>IF(N1393="zákl. přenesená",J1393,0)</f>
        <v>0</v>
      </c>
      <c r="BH1393" s="162">
        <f>IF(N1393="sníž. přenesená",J1393,0)</f>
        <v>0</v>
      </c>
      <c r="BI1393" s="162">
        <f>IF(N1393="nulová",J1393,0)</f>
        <v>0</v>
      </c>
      <c r="BJ1393" s="17" t="s">
        <v>86</v>
      </c>
      <c r="BK1393" s="162">
        <f>ROUND(I1393*H1393,2)</f>
        <v>0</v>
      </c>
      <c r="BL1393" s="17" t="s">
        <v>289</v>
      </c>
      <c r="BM1393" s="161" t="s">
        <v>1548</v>
      </c>
    </row>
    <row r="1394" spans="1:65" s="14" customFormat="1">
      <c r="B1394" s="171"/>
      <c r="D1394" s="164" t="s">
        <v>282</v>
      </c>
      <c r="E1394" s="172" t="s">
        <v>1</v>
      </c>
      <c r="F1394" s="173" t="s">
        <v>1549</v>
      </c>
      <c r="H1394" s="174">
        <v>38</v>
      </c>
      <c r="I1394" s="175"/>
      <c r="L1394" s="171"/>
      <c r="M1394" s="176"/>
      <c r="N1394" s="177"/>
      <c r="O1394" s="177"/>
      <c r="P1394" s="177"/>
      <c r="Q1394" s="177"/>
      <c r="R1394" s="177"/>
      <c r="S1394" s="177"/>
      <c r="T1394" s="178"/>
      <c r="AT1394" s="172" t="s">
        <v>282</v>
      </c>
      <c r="AU1394" s="172" t="s">
        <v>88</v>
      </c>
      <c r="AV1394" s="14" t="s">
        <v>88</v>
      </c>
      <c r="AW1394" s="14" t="s">
        <v>33</v>
      </c>
      <c r="AX1394" s="14" t="s">
        <v>79</v>
      </c>
      <c r="AY1394" s="172" t="s">
        <v>252</v>
      </c>
    </row>
    <row r="1395" spans="1:65" s="14" customFormat="1">
      <c r="B1395" s="171"/>
      <c r="D1395" s="164" t="s">
        <v>282</v>
      </c>
      <c r="E1395" s="172" t="s">
        <v>1</v>
      </c>
      <c r="F1395" s="173" t="s">
        <v>1550</v>
      </c>
      <c r="H1395" s="174">
        <v>83.9</v>
      </c>
      <c r="I1395" s="175"/>
      <c r="L1395" s="171"/>
      <c r="M1395" s="176"/>
      <c r="N1395" s="177"/>
      <c r="O1395" s="177"/>
      <c r="P1395" s="177"/>
      <c r="Q1395" s="177"/>
      <c r="R1395" s="177"/>
      <c r="S1395" s="177"/>
      <c r="T1395" s="178"/>
      <c r="AT1395" s="172" t="s">
        <v>282</v>
      </c>
      <c r="AU1395" s="172" t="s">
        <v>88</v>
      </c>
      <c r="AV1395" s="14" t="s">
        <v>88</v>
      </c>
      <c r="AW1395" s="14" t="s">
        <v>33</v>
      </c>
      <c r="AX1395" s="14" t="s">
        <v>79</v>
      </c>
      <c r="AY1395" s="172" t="s">
        <v>252</v>
      </c>
    </row>
    <row r="1396" spans="1:65" s="15" customFormat="1">
      <c r="B1396" s="179"/>
      <c r="D1396" s="164" t="s">
        <v>282</v>
      </c>
      <c r="E1396" s="180" t="s">
        <v>1</v>
      </c>
      <c r="F1396" s="181" t="s">
        <v>286</v>
      </c>
      <c r="H1396" s="182">
        <v>121.9</v>
      </c>
      <c r="I1396" s="183"/>
      <c r="L1396" s="179"/>
      <c r="M1396" s="184"/>
      <c r="N1396" s="185"/>
      <c r="O1396" s="185"/>
      <c r="P1396" s="185"/>
      <c r="Q1396" s="185"/>
      <c r="R1396" s="185"/>
      <c r="S1396" s="185"/>
      <c r="T1396" s="186"/>
      <c r="AT1396" s="180" t="s">
        <v>282</v>
      </c>
      <c r="AU1396" s="180" t="s">
        <v>88</v>
      </c>
      <c r="AV1396" s="15" t="s">
        <v>258</v>
      </c>
      <c r="AW1396" s="15" t="s">
        <v>33</v>
      </c>
      <c r="AX1396" s="15" t="s">
        <v>86</v>
      </c>
      <c r="AY1396" s="180" t="s">
        <v>252</v>
      </c>
    </row>
    <row r="1397" spans="1:65" s="2" customFormat="1" ht="16.5" customHeight="1">
      <c r="A1397" s="31"/>
      <c r="B1397" s="148"/>
      <c r="C1397" s="149" t="s">
        <v>860</v>
      </c>
      <c r="D1397" s="149" t="s">
        <v>254</v>
      </c>
      <c r="E1397" s="150" t="s">
        <v>1551</v>
      </c>
      <c r="F1397" s="151" t="s">
        <v>1552</v>
      </c>
      <c r="G1397" s="152" t="s">
        <v>465</v>
      </c>
      <c r="H1397" s="153">
        <v>2038.8</v>
      </c>
      <c r="I1397" s="154"/>
      <c r="J1397" s="155">
        <f>ROUND(I1397*H1397,2)</f>
        <v>0</v>
      </c>
      <c r="K1397" s="156"/>
      <c r="L1397" s="32"/>
      <c r="M1397" s="157" t="s">
        <v>1</v>
      </c>
      <c r="N1397" s="158" t="s">
        <v>44</v>
      </c>
      <c r="O1397" s="57"/>
      <c r="P1397" s="159">
        <f>O1397*H1397</f>
        <v>0</v>
      </c>
      <c r="Q1397" s="159">
        <v>0</v>
      </c>
      <c r="R1397" s="159">
        <f>Q1397*H1397</f>
        <v>0</v>
      </c>
      <c r="S1397" s="159">
        <v>0</v>
      </c>
      <c r="T1397" s="160">
        <f>S1397*H1397</f>
        <v>0</v>
      </c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R1397" s="161" t="s">
        <v>289</v>
      </c>
      <c r="AT1397" s="161" t="s">
        <v>254</v>
      </c>
      <c r="AU1397" s="161" t="s">
        <v>88</v>
      </c>
      <c r="AY1397" s="17" t="s">
        <v>252</v>
      </c>
      <c r="BE1397" s="162">
        <f>IF(N1397="základní",J1397,0)</f>
        <v>0</v>
      </c>
      <c r="BF1397" s="162">
        <f>IF(N1397="snížená",J1397,0)</f>
        <v>0</v>
      </c>
      <c r="BG1397" s="162">
        <f>IF(N1397="zákl. přenesená",J1397,0)</f>
        <v>0</v>
      </c>
      <c r="BH1397" s="162">
        <f>IF(N1397="sníž. přenesená",J1397,0)</f>
        <v>0</v>
      </c>
      <c r="BI1397" s="162">
        <f>IF(N1397="nulová",J1397,0)</f>
        <v>0</v>
      </c>
      <c r="BJ1397" s="17" t="s">
        <v>86</v>
      </c>
      <c r="BK1397" s="162">
        <f>ROUND(I1397*H1397,2)</f>
        <v>0</v>
      </c>
      <c r="BL1397" s="17" t="s">
        <v>289</v>
      </c>
      <c r="BM1397" s="161" t="s">
        <v>1553</v>
      </c>
    </row>
    <row r="1398" spans="1:65" s="14" customFormat="1" ht="22.5">
      <c r="B1398" s="171"/>
      <c r="D1398" s="164" t="s">
        <v>282</v>
      </c>
      <c r="E1398" s="172" t="s">
        <v>1</v>
      </c>
      <c r="F1398" s="173" t="s">
        <v>1554</v>
      </c>
      <c r="H1398" s="174">
        <v>2038.8</v>
      </c>
      <c r="I1398" s="175"/>
      <c r="L1398" s="171"/>
      <c r="M1398" s="176"/>
      <c r="N1398" s="177"/>
      <c r="O1398" s="177"/>
      <c r="P1398" s="177"/>
      <c r="Q1398" s="177"/>
      <c r="R1398" s="177"/>
      <c r="S1398" s="177"/>
      <c r="T1398" s="178"/>
      <c r="AT1398" s="172" t="s">
        <v>282</v>
      </c>
      <c r="AU1398" s="172" t="s">
        <v>88</v>
      </c>
      <c r="AV1398" s="14" t="s">
        <v>88</v>
      </c>
      <c r="AW1398" s="14" t="s">
        <v>33</v>
      </c>
      <c r="AX1398" s="14" t="s">
        <v>79</v>
      </c>
      <c r="AY1398" s="172" t="s">
        <v>252</v>
      </c>
    </row>
    <row r="1399" spans="1:65" s="15" customFormat="1">
      <c r="B1399" s="179"/>
      <c r="D1399" s="164" t="s">
        <v>282</v>
      </c>
      <c r="E1399" s="180" t="s">
        <v>1</v>
      </c>
      <c r="F1399" s="181" t="s">
        <v>286</v>
      </c>
      <c r="H1399" s="182">
        <v>2038.8</v>
      </c>
      <c r="I1399" s="183"/>
      <c r="L1399" s="179"/>
      <c r="M1399" s="184"/>
      <c r="N1399" s="185"/>
      <c r="O1399" s="185"/>
      <c r="P1399" s="185"/>
      <c r="Q1399" s="185"/>
      <c r="R1399" s="185"/>
      <c r="S1399" s="185"/>
      <c r="T1399" s="186"/>
      <c r="AT1399" s="180" t="s">
        <v>282</v>
      </c>
      <c r="AU1399" s="180" t="s">
        <v>88</v>
      </c>
      <c r="AV1399" s="15" t="s">
        <v>258</v>
      </c>
      <c r="AW1399" s="15" t="s">
        <v>33</v>
      </c>
      <c r="AX1399" s="15" t="s">
        <v>86</v>
      </c>
      <c r="AY1399" s="180" t="s">
        <v>252</v>
      </c>
    </row>
    <row r="1400" spans="1:65" s="2" customFormat="1" ht="24.2" customHeight="1">
      <c r="A1400" s="31"/>
      <c r="B1400" s="148"/>
      <c r="C1400" s="149" t="s">
        <v>1555</v>
      </c>
      <c r="D1400" s="149" t="s">
        <v>254</v>
      </c>
      <c r="E1400" s="150" t="s">
        <v>1556</v>
      </c>
      <c r="F1400" s="151" t="s">
        <v>1557</v>
      </c>
      <c r="G1400" s="152" t="s">
        <v>465</v>
      </c>
      <c r="H1400" s="153">
        <v>2364.64</v>
      </c>
      <c r="I1400" s="154"/>
      <c r="J1400" s="155">
        <f>ROUND(I1400*H1400,2)</f>
        <v>0</v>
      </c>
      <c r="K1400" s="156"/>
      <c r="L1400" s="32"/>
      <c r="M1400" s="157" t="s">
        <v>1</v>
      </c>
      <c r="N1400" s="158" t="s">
        <v>44</v>
      </c>
      <c r="O1400" s="57"/>
      <c r="P1400" s="159">
        <f>O1400*H1400</f>
        <v>0</v>
      </c>
      <c r="Q1400" s="159">
        <v>0</v>
      </c>
      <c r="R1400" s="159">
        <f>Q1400*H1400</f>
        <v>0</v>
      </c>
      <c r="S1400" s="159">
        <v>0</v>
      </c>
      <c r="T1400" s="160">
        <f>S1400*H1400</f>
        <v>0</v>
      </c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R1400" s="161" t="s">
        <v>289</v>
      </c>
      <c r="AT1400" s="161" t="s">
        <v>254</v>
      </c>
      <c r="AU1400" s="161" t="s">
        <v>88</v>
      </c>
      <c r="AY1400" s="17" t="s">
        <v>252</v>
      </c>
      <c r="BE1400" s="162">
        <f>IF(N1400="základní",J1400,0)</f>
        <v>0</v>
      </c>
      <c r="BF1400" s="162">
        <f>IF(N1400="snížená",J1400,0)</f>
        <v>0</v>
      </c>
      <c r="BG1400" s="162">
        <f>IF(N1400="zákl. přenesená",J1400,0)</f>
        <v>0</v>
      </c>
      <c r="BH1400" s="162">
        <f>IF(N1400="sníž. přenesená",J1400,0)</f>
        <v>0</v>
      </c>
      <c r="BI1400" s="162">
        <f>IF(N1400="nulová",J1400,0)</f>
        <v>0</v>
      </c>
      <c r="BJ1400" s="17" t="s">
        <v>86</v>
      </c>
      <c r="BK1400" s="162">
        <f>ROUND(I1400*H1400,2)</f>
        <v>0</v>
      </c>
      <c r="BL1400" s="17" t="s">
        <v>289</v>
      </c>
      <c r="BM1400" s="161" t="s">
        <v>1558</v>
      </c>
    </row>
    <row r="1401" spans="1:65" s="13" customFormat="1" ht="22.5">
      <c r="B1401" s="163"/>
      <c r="D1401" s="164" t="s">
        <v>282</v>
      </c>
      <c r="E1401" s="165" t="s">
        <v>1</v>
      </c>
      <c r="F1401" s="166" t="s">
        <v>1559</v>
      </c>
      <c r="H1401" s="165" t="s">
        <v>1</v>
      </c>
      <c r="I1401" s="167"/>
      <c r="L1401" s="163"/>
      <c r="M1401" s="168"/>
      <c r="N1401" s="169"/>
      <c r="O1401" s="169"/>
      <c r="P1401" s="169"/>
      <c r="Q1401" s="169"/>
      <c r="R1401" s="169"/>
      <c r="S1401" s="169"/>
      <c r="T1401" s="170"/>
      <c r="AT1401" s="165" t="s">
        <v>282</v>
      </c>
      <c r="AU1401" s="165" t="s">
        <v>88</v>
      </c>
      <c r="AV1401" s="13" t="s">
        <v>86</v>
      </c>
      <c r="AW1401" s="13" t="s">
        <v>33</v>
      </c>
      <c r="AX1401" s="13" t="s">
        <v>79</v>
      </c>
      <c r="AY1401" s="165" t="s">
        <v>252</v>
      </c>
    </row>
    <row r="1402" spans="1:65" s="14" customFormat="1" ht="33.75">
      <c r="B1402" s="171"/>
      <c r="D1402" s="164" t="s">
        <v>282</v>
      </c>
      <c r="E1402" s="172" t="s">
        <v>1</v>
      </c>
      <c r="F1402" s="173" t="s">
        <v>1560</v>
      </c>
      <c r="H1402" s="174">
        <v>596.73</v>
      </c>
      <c r="I1402" s="175"/>
      <c r="L1402" s="171"/>
      <c r="M1402" s="176"/>
      <c r="N1402" s="177"/>
      <c r="O1402" s="177"/>
      <c r="P1402" s="177"/>
      <c r="Q1402" s="177"/>
      <c r="R1402" s="177"/>
      <c r="S1402" s="177"/>
      <c r="T1402" s="178"/>
      <c r="AT1402" s="172" t="s">
        <v>282</v>
      </c>
      <c r="AU1402" s="172" t="s">
        <v>88</v>
      </c>
      <c r="AV1402" s="14" t="s">
        <v>88</v>
      </c>
      <c r="AW1402" s="14" t="s">
        <v>33</v>
      </c>
      <c r="AX1402" s="14" t="s">
        <v>79</v>
      </c>
      <c r="AY1402" s="172" t="s">
        <v>252</v>
      </c>
    </row>
    <row r="1403" spans="1:65" s="14" customFormat="1">
      <c r="B1403" s="171"/>
      <c r="D1403" s="164" t="s">
        <v>282</v>
      </c>
      <c r="E1403" s="172" t="s">
        <v>1</v>
      </c>
      <c r="F1403" s="173" t="s">
        <v>1561</v>
      </c>
      <c r="H1403" s="174">
        <v>199.98</v>
      </c>
      <c r="I1403" s="175"/>
      <c r="L1403" s="171"/>
      <c r="M1403" s="176"/>
      <c r="N1403" s="177"/>
      <c r="O1403" s="177"/>
      <c r="P1403" s="177"/>
      <c r="Q1403" s="177"/>
      <c r="R1403" s="177"/>
      <c r="S1403" s="177"/>
      <c r="T1403" s="178"/>
      <c r="AT1403" s="172" t="s">
        <v>282</v>
      </c>
      <c r="AU1403" s="172" t="s">
        <v>88</v>
      </c>
      <c r="AV1403" s="14" t="s">
        <v>88</v>
      </c>
      <c r="AW1403" s="14" t="s">
        <v>33</v>
      </c>
      <c r="AX1403" s="14" t="s">
        <v>79</v>
      </c>
      <c r="AY1403" s="172" t="s">
        <v>252</v>
      </c>
    </row>
    <row r="1404" spans="1:65" s="14" customFormat="1">
      <c r="B1404" s="171"/>
      <c r="D1404" s="164" t="s">
        <v>282</v>
      </c>
      <c r="E1404" s="172" t="s">
        <v>1</v>
      </c>
      <c r="F1404" s="173" t="s">
        <v>1562</v>
      </c>
      <c r="H1404" s="174">
        <v>228.22</v>
      </c>
      <c r="I1404" s="175"/>
      <c r="L1404" s="171"/>
      <c r="M1404" s="176"/>
      <c r="N1404" s="177"/>
      <c r="O1404" s="177"/>
      <c r="P1404" s="177"/>
      <c r="Q1404" s="177"/>
      <c r="R1404" s="177"/>
      <c r="S1404" s="177"/>
      <c r="T1404" s="178"/>
      <c r="AT1404" s="172" t="s">
        <v>282</v>
      </c>
      <c r="AU1404" s="172" t="s">
        <v>88</v>
      </c>
      <c r="AV1404" s="14" t="s">
        <v>88</v>
      </c>
      <c r="AW1404" s="14" t="s">
        <v>33</v>
      </c>
      <c r="AX1404" s="14" t="s">
        <v>79</v>
      </c>
      <c r="AY1404" s="172" t="s">
        <v>252</v>
      </c>
    </row>
    <row r="1405" spans="1:65" s="14" customFormat="1" ht="33.75">
      <c r="B1405" s="171"/>
      <c r="D1405" s="164" t="s">
        <v>282</v>
      </c>
      <c r="E1405" s="172" t="s">
        <v>1</v>
      </c>
      <c r="F1405" s="173" t="s">
        <v>1563</v>
      </c>
      <c r="H1405" s="174">
        <v>447.85</v>
      </c>
      <c r="I1405" s="175"/>
      <c r="L1405" s="171"/>
      <c r="M1405" s="176"/>
      <c r="N1405" s="177"/>
      <c r="O1405" s="177"/>
      <c r="P1405" s="177"/>
      <c r="Q1405" s="177"/>
      <c r="R1405" s="177"/>
      <c r="S1405" s="177"/>
      <c r="T1405" s="178"/>
      <c r="AT1405" s="172" t="s">
        <v>282</v>
      </c>
      <c r="AU1405" s="172" t="s">
        <v>88</v>
      </c>
      <c r="AV1405" s="14" t="s">
        <v>88</v>
      </c>
      <c r="AW1405" s="14" t="s">
        <v>33</v>
      </c>
      <c r="AX1405" s="14" t="s">
        <v>79</v>
      </c>
      <c r="AY1405" s="172" t="s">
        <v>252</v>
      </c>
    </row>
    <row r="1406" spans="1:65" s="14" customFormat="1">
      <c r="B1406" s="171"/>
      <c r="D1406" s="164" t="s">
        <v>282</v>
      </c>
      <c r="E1406" s="172" t="s">
        <v>1</v>
      </c>
      <c r="F1406" s="173" t="s">
        <v>1564</v>
      </c>
      <c r="H1406" s="174">
        <v>48.92</v>
      </c>
      <c r="I1406" s="175"/>
      <c r="L1406" s="171"/>
      <c r="M1406" s="176"/>
      <c r="N1406" s="177"/>
      <c r="O1406" s="177"/>
      <c r="P1406" s="177"/>
      <c r="Q1406" s="177"/>
      <c r="R1406" s="177"/>
      <c r="S1406" s="177"/>
      <c r="T1406" s="178"/>
      <c r="AT1406" s="172" t="s">
        <v>282</v>
      </c>
      <c r="AU1406" s="172" t="s">
        <v>88</v>
      </c>
      <c r="AV1406" s="14" t="s">
        <v>88</v>
      </c>
      <c r="AW1406" s="14" t="s">
        <v>33</v>
      </c>
      <c r="AX1406" s="14" t="s">
        <v>79</v>
      </c>
      <c r="AY1406" s="172" t="s">
        <v>252</v>
      </c>
    </row>
    <row r="1407" spans="1:65" s="14" customFormat="1">
      <c r="B1407" s="171"/>
      <c r="D1407" s="164" t="s">
        <v>282</v>
      </c>
      <c r="E1407" s="172" t="s">
        <v>1</v>
      </c>
      <c r="F1407" s="173" t="s">
        <v>1565</v>
      </c>
      <c r="H1407" s="174">
        <v>45.29</v>
      </c>
      <c r="I1407" s="175"/>
      <c r="L1407" s="171"/>
      <c r="M1407" s="176"/>
      <c r="N1407" s="177"/>
      <c r="O1407" s="177"/>
      <c r="P1407" s="177"/>
      <c r="Q1407" s="177"/>
      <c r="R1407" s="177"/>
      <c r="S1407" s="177"/>
      <c r="T1407" s="178"/>
      <c r="AT1407" s="172" t="s">
        <v>282</v>
      </c>
      <c r="AU1407" s="172" t="s">
        <v>88</v>
      </c>
      <c r="AV1407" s="14" t="s">
        <v>88</v>
      </c>
      <c r="AW1407" s="14" t="s">
        <v>33</v>
      </c>
      <c r="AX1407" s="14" t="s">
        <v>79</v>
      </c>
      <c r="AY1407" s="172" t="s">
        <v>252</v>
      </c>
    </row>
    <row r="1408" spans="1:65" s="14" customFormat="1">
      <c r="B1408" s="171"/>
      <c r="D1408" s="164" t="s">
        <v>282</v>
      </c>
      <c r="E1408" s="172" t="s">
        <v>1</v>
      </c>
      <c r="F1408" s="173" t="s">
        <v>1566</v>
      </c>
      <c r="H1408" s="174">
        <v>228.22</v>
      </c>
      <c r="I1408" s="175"/>
      <c r="L1408" s="171"/>
      <c r="M1408" s="176"/>
      <c r="N1408" s="177"/>
      <c r="O1408" s="177"/>
      <c r="P1408" s="177"/>
      <c r="Q1408" s="177"/>
      <c r="R1408" s="177"/>
      <c r="S1408" s="177"/>
      <c r="T1408" s="178"/>
      <c r="AT1408" s="172" t="s">
        <v>282</v>
      </c>
      <c r="AU1408" s="172" t="s">
        <v>88</v>
      </c>
      <c r="AV1408" s="14" t="s">
        <v>88</v>
      </c>
      <c r="AW1408" s="14" t="s">
        <v>33</v>
      </c>
      <c r="AX1408" s="14" t="s">
        <v>79</v>
      </c>
      <c r="AY1408" s="172" t="s">
        <v>252</v>
      </c>
    </row>
    <row r="1409" spans="1:65" s="14" customFormat="1" ht="33.75">
      <c r="B1409" s="171"/>
      <c r="D1409" s="164" t="s">
        <v>282</v>
      </c>
      <c r="E1409" s="172" t="s">
        <v>1</v>
      </c>
      <c r="F1409" s="173" t="s">
        <v>1567</v>
      </c>
      <c r="H1409" s="174">
        <v>357.37</v>
      </c>
      <c r="I1409" s="175"/>
      <c r="L1409" s="171"/>
      <c r="M1409" s="176"/>
      <c r="N1409" s="177"/>
      <c r="O1409" s="177"/>
      <c r="P1409" s="177"/>
      <c r="Q1409" s="177"/>
      <c r="R1409" s="177"/>
      <c r="S1409" s="177"/>
      <c r="T1409" s="178"/>
      <c r="AT1409" s="172" t="s">
        <v>282</v>
      </c>
      <c r="AU1409" s="172" t="s">
        <v>88</v>
      </c>
      <c r="AV1409" s="14" t="s">
        <v>88</v>
      </c>
      <c r="AW1409" s="14" t="s">
        <v>33</v>
      </c>
      <c r="AX1409" s="14" t="s">
        <v>79</v>
      </c>
      <c r="AY1409" s="172" t="s">
        <v>252</v>
      </c>
    </row>
    <row r="1410" spans="1:65" s="14" customFormat="1">
      <c r="B1410" s="171"/>
      <c r="D1410" s="164" t="s">
        <v>282</v>
      </c>
      <c r="E1410" s="172" t="s">
        <v>1</v>
      </c>
      <c r="F1410" s="173" t="s">
        <v>1568</v>
      </c>
      <c r="H1410" s="174">
        <v>138.22999999999999</v>
      </c>
      <c r="I1410" s="175"/>
      <c r="L1410" s="171"/>
      <c r="M1410" s="176"/>
      <c r="N1410" s="177"/>
      <c r="O1410" s="177"/>
      <c r="P1410" s="177"/>
      <c r="Q1410" s="177"/>
      <c r="R1410" s="177"/>
      <c r="S1410" s="177"/>
      <c r="T1410" s="178"/>
      <c r="AT1410" s="172" t="s">
        <v>282</v>
      </c>
      <c r="AU1410" s="172" t="s">
        <v>88</v>
      </c>
      <c r="AV1410" s="14" t="s">
        <v>88</v>
      </c>
      <c r="AW1410" s="14" t="s">
        <v>33</v>
      </c>
      <c r="AX1410" s="14" t="s">
        <v>79</v>
      </c>
      <c r="AY1410" s="172" t="s">
        <v>252</v>
      </c>
    </row>
    <row r="1411" spans="1:65" s="14" customFormat="1">
      <c r="B1411" s="171"/>
      <c r="D1411" s="164" t="s">
        <v>282</v>
      </c>
      <c r="E1411" s="172" t="s">
        <v>1</v>
      </c>
      <c r="F1411" s="173" t="s">
        <v>1569</v>
      </c>
      <c r="H1411" s="174">
        <v>49.89</v>
      </c>
      <c r="I1411" s="175"/>
      <c r="L1411" s="171"/>
      <c r="M1411" s="176"/>
      <c r="N1411" s="177"/>
      <c r="O1411" s="177"/>
      <c r="P1411" s="177"/>
      <c r="Q1411" s="177"/>
      <c r="R1411" s="177"/>
      <c r="S1411" s="177"/>
      <c r="T1411" s="178"/>
      <c r="AT1411" s="172" t="s">
        <v>282</v>
      </c>
      <c r="AU1411" s="172" t="s">
        <v>88</v>
      </c>
      <c r="AV1411" s="14" t="s">
        <v>88</v>
      </c>
      <c r="AW1411" s="14" t="s">
        <v>33</v>
      </c>
      <c r="AX1411" s="14" t="s">
        <v>79</v>
      </c>
      <c r="AY1411" s="172" t="s">
        <v>252</v>
      </c>
    </row>
    <row r="1412" spans="1:65" s="14" customFormat="1" ht="22.5">
      <c r="B1412" s="171"/>
      <c r="D1412" s="164" t="s">
        <v>282</v>
      </c>
      <c r="E1412" s="172" t="s">
        <v>1</v>
      </c>
      <c r="F1412" s="173" t="s">
        <v>1570</v>
      </c>
      <c r="H1412" s="174">
        <v>23.94</v>
      </c>
      <c r="I1412" s="175"/>
      <c r="L1412" s="171"/>
      <c r="M1412" s="176"/>
      <c r="N1412" s="177"/>
      <c r="O1412" s="177"/>
      <c r="P1412" s="177"/>
      <c r="Q1412" s="177"/>
      <c r="R1412" s="177"/>
      <c r="S1412" s="177"/>
      <c r="T1412" s="178"/>
      <c r="AT1412" s="172" t="s">
        <v>282</v>
      </c>
      <c r="AU1412" s="172" t="s">
        <v>88</v>
      </c>
      <c r="AV1412" s="14" t="s">
        <v>88</v>
      </c>
      <c r="AW1412" s="14" t="s">
        <v>33</v>
      </c>
      <c r="AX1412" s="14" t="s">
        <v>79</v>
      </c>
      <c r="AY1412" s="172" t="s">
        <v>252</v>
      </c>
    </row>
    <row r="1413" spans="1:65" s="15" customFormat="1">
      <c r="B1413" s="179"/>
      <c r="D1413" s="164" t="s">
        <v>282</v>
      </c>
      <c r="E1413" s="180" t="s">
        <v>1</v>
      </c>
      <c r="F1413" s="181" t="s">
        <v>286</v>
      </c>
      <c r="H1413" s="182">
        <v>2364.6400000000003</v>
      </c>
      <c r="I1413" s="183"/>
      <c r="L1413" s="179"/>
      <c r="M1413" s="184"/>
      <c r="N1413" s="185"/>
      <c r="O1413" s="185"/>
      <c r="P1413" s="185"/>
      <c r="Q1413" s="185"/>
      <c r="R1413" s="185"/>
      <c r="S1413" s="185"/>
      <c r="T1413" s="186"/>
      <c r="AT1413" s="180" t="s">
        <v>282</v>
      </c>
      <c r="AU1413" s="180" t="s">
        <v>88</v>
      </c>
      <c r="AV1413" s="15" t="s">
        <v>258</v>
      </c>
      <c r="AW1413" s="15" t="s">
        <v>33</v>
      </c>
      <c r="AX1413" s="15" t="s">
        <v>86</v>
      </c>
      <c r="AY1413" s="180" t="s">
        <v>252</v>
      </c>
    </row>
    <row r="1414" spans="1:65" s="2" customFormat="1" ht="24.2" customHeight="1">
      <c r="A1414" s="31"/>
      <c r="B1414" s="148"/>
      <c r="C1414" s="149" t="s">
        <v>865</v>
      </c>
      <c r="D1414" s="149" t="s">
        <v>254</v>
      </c>
      <c r="E1414" s="150" t="s">
        <v>1571</v>
      </c>
      <c r="F1414" s="151" t="s">
        <v>1572</v>
      </c>
      <c r="G1414" s="152" t="s">
        <v>465</v>
      </c>
      <c r="H1414" s="153">
        <v>943.45</v>
      </c>
      <c r="I1414" s="154"/>
      <c r="J1414" s="155">
        <f>ROUND(I1414*H1414,2)</f>
        <v>0</v>
      </c>
      <c r="K1414" s="156"/>
      <c r="L1414" s="32"/>
      <c r="M1414" s="157" t="s">
        <v>1</v>
      </c>
      <c r="N1414" s="158" t="s">
        <v>44</v>
      </c>
      <c r="O1414" s="57"/>
      <c r="P1414" s="159">
        <f>O1414*H1414</f>
        <v>0</v>
      </c>
      <c r="Q1414" s="159">
        <v>0</v>
      </c>
      <c r="R1414" s="159">
        <f>Q1414*H1414</f>
        <v>0</v>
      </c>
      <c r="S1414" s="159">
        <v>0</v>
      </c>
      <c r="T1414" s="160">
        <f>S1414*H1414</f>
        <v>0</v>
      </c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R1414" s="161" t="s">
        <v>289</v>
      </c>
      <c r="AT1414" s="161" t="s">
        <v>254</v>
      </c>
      <c r="AU1414" s="161" t="s">
        <v>88</v>
      </c>
      <c r="AY1414" s="17" t="s">
        <v>252</v>
      </c>
      <c r="BE1414" s="162">
        <f>IF(N1414="základní",J1414,0)</f>
        <v>0</v>
      </c>
      <c r="BF1414" s="162">
        <f>IF(N1414="snížená",J1414,0)</f>
        <v>0</v>
      </c>
      <c r="BG1414" s="162">
        <f>IF(N1414="zákl. přenesená",J1414,0)</f>
        <v>0</v>
      </c>
      <c r="BH1414" s="162">
        <f>IF(N1414="sníž. přenesená",J1414,0)</f>
        <v>0</v>
      </c>
      <c r="BI1414" s="162">
        <f>IF(N1414="nulová",J1414,0)</f>
        <v>0</v>
      </c>
      <c r="BJ1414" s="17" t="s">
        <v>86</v>
      </c>
      <c r="BK1414" s="162">
        <f>ROUND(I1414*H1414,2)</f>
        <v>0</v>
      </c>
      <c r="BL1414" s="17" t="s">
        <v>289</v>
      </c>
      <c r="BM1414" s="161" t="s">
        <v>1573</v>
      </c>
    </row>
    <row r="1415" spans="1:65" s="13" customFormat="1">
      <c r="B1415" s="163"/>
      <c r="D1415" s="164" t="s">
        <v>282</v>
      </c>
      <c r="E1415" s="165" t="s">
        <v>1</v>
      </c>
      <c r="F1415" s="166" t="s">
        <v>1574</v>
      </c>
      <c r="H1415" s="165" t="s">
        <v>1</v>
      </c>
      <c r="I1415" s="167"/>
      <c r="L1415" s="163"/>
      <c r="M1415" s="168"/>
      <c r="N1415" s="169"/>
      <c r="O1415" s="169"/>
      <c r="P1415" s="169"/>
      <c r="Q1415" s="169"/>
      <c r="R1415" s="169"/>
      <c r="S1415" s="169"/>
      <c r="T1415" s="170"/>
      <c r="AT1415" s="165" t="s">
        <v>282</v>
      </c>
      <c r="AU1415" s="165" t="s">
        <v>88</v>
      </c>
      <c r="AV1415" s="13" t="s">
        <v>86</v>
      </c>
      <c r="AW1415" s="13" t="s">
        <v>33</v>
      </c>
      <c r="AX1415" s="13" t="s">
        <v>79</v>
      </c>
      <c r="AY1415" s="165" t="s">
        <v>252</v>
      </c>
    </row>
    <row r="1416" spans="1:65" s="14" customFormat="1" ht="33.75">
      <c r="B1416" s="171"/>
      <c r="D1416" s="164" t="s">
        <v>282</v>
      </c>
      <c r="E1416" s="172" t="s">
        <v>1</v>
      </c>
      <c r="F1416" s="173" t="s">
        <v>1563</v>
      </c>
      <c r="H1416" s="174">
        <v>447.85</v>
      </c>
      <c r="I1416" s="175"/>
      <c r="L1416" s="171"/>
      <c r="M1416" s="176"/>
      <c r="N1416" s="177"/>
      <c r="O1416" s="177"/>
      <c r="P1416" s="177"/>
      <c r="Q1416" s="177"/>
      <c r="R1416" s="177"/>
      <c r="S1416" s="177"/>
      <c r="T1416" s="178"/>
      <c r="AT1416" s="172" t="s">
        <v>282</v>
      </c>
      <c r="AU1416" s="172" t="s">
        <v>88</v>
      </c>
      <c r="AV1416" s="14" t="s">
        <v>88</v>
      </c>
      <c r="AW1416" s="14" t="s">
        <v>33</v>
      </c>
      <c r="AX1416" s="14" t="s">
        <v>79</v>
      </c>
      <c r="AY1416" s="172" t="s">
        <v>252</v>
      </c>
    </row>
    <row r="1417" spans="1:65" s="14" customFormat="1" ht="33.75">
      <c r="B1417" s="171"/>
      <c r="D1417" s="164" t="s">
        <v>282</v>
      </c>
      <c r="E1417" s="172" t="s">
        <v>1</v>
      </c>
      <c r="F1417" s="173" t="s">
        <v>1575</v>
      </c>
      <c r="H1417" s="174">
        <v>290.87</v>
      </c>
      <c r="I1417" s="175"/>
      <c r="L1417" s="171"/>
      <c r="M1417" s="176"/>
      <c r="N1417" s="177"/>
      <c r="O1417" s="177"/>
      <c r="P1417" s="177"/>
      <c r="Q1417" s="177"/>
      <c r="R1417" s="177"/>
      <c r="S1417" s="177"/>
      <c r="T1417" s="178"/>
      <c r="AT1417" s="172" t="s">
        <v>282</v>
      </c>
      <c r="AU1417" s="172" t="s">
        <v>88</v>
      </c>
      <c r="AV1417" s="14" t="s">
        <v>88</v>
      </c>
      <c r="AW1417" s="14" t="s">
        <v>33</v>
      </c>
      <c r="AX1417" s="14" t="s">
        <v>79</v>
      </c>
      <c r="AY1417" s="172" t="s">
        <v>252</v>
      </c>
    </row>
    <row r="1418" spans="1:65" s="14" customFormat="1">
      <c r="B1418" s="171"/>
      <c r="D1418" s="164" t="s">
        <v>282</v>
      </c>
      <c r="E1418" s="172" t="s">
        <v>1</v>
      </c>
      <c r="F1418" s="173" t="s">
        <v>1576</v>
      </c>
      <c r="H1418" s="174">
        <v>204.73</v>
      </c>
      <c r="I1418" s="175"/>
      <c r="L1418" s="171"/>
      <c r="M1418" s="176"/>
      <c r="N1418" s="177"/>
      <c r="O1418" s="177"/>
      <c r="P1418" s="177"/>
      <c r="Q1418" s="177"/>
      <c r="R1418" s="177"/>
      <c r="S1418" s="177"/>
      <c r="T1418" s="178"/>
      <c r="AT1418" s="172" t="s">
        <v>282</v>
      </c>
      <c r="AU1418" s="172" t="s">
        <v>88</v>
      </c>
      <c r="AV1418" s="14" t="s">
        <v>88</v>
      </c>
      <c r="AW1418" s="14" t="s">
        <v>33</v>
      </c>
      <c r="AX1418" s="14" t="s">
        <v>79</v>
      </c>
      <c r="AY1418" s="172" t="s">
        <v>252</v>
      </c>
    </row>
    <row r="1419" spans="1:65" s="15" customFormat="1">
      <c r="B1419" s="179"/>
      <c r="D1419" s="164" t="s">
        <v>282</v>
      </c>
      <c r="E1419" s="180" t="s">
        <v>1</v>
      </c>
      <c r="F1419" s="181" t="s">
        <v>286</v>
      </c>
      <c r="H1419" s="182">
        <v>943.45</v>
      </c>
      <c r="I1419" s="183"/>
      <c r="L1419" s="179"/>
      <c r="M1419" s="184"/>
      <c r="N1419" s="185"/>
      <c r="O1419" s="185"/>
      <c r="P1419" s="185"/>
      <c r="Q1419" s="185"/>
      <c r="R1419" s="185"/>
      <c r="S1419" s="185"/>
      <c r="T1419" s="186"/>
      <c r="AT1419" s="180" t="s">
        <v>282</v>
      </c>
      <c r="AU1419" s="180" t="s">
        <v>88</v>
      </c>
      <c r="AV1419" s="15" t="s">
        <v>258</v>
      </c>
      <c r="AW1419" s="15" t="s">
        <v>33</v>
      </c>
      <c r="AX1419" s="15" t="s">
        <v>86</v>
      </c>
      <c r="AY1419" s="180" t="s">
        <v>252</v>
      </c>
    </row>
    <row r="1420" spans="1:65" s="2" customFormat="1" ht="24.2" customHeight="1">
      <c r="A1420" s="31"/>
      <c r="B1420" s="148"/>
      <c r="C1420" s="149" t="s">
        <v>1577</v>
      </c>
      <c r="D1420" s="149" t="s">
        <v>254</v>
      </c>
      <c r="E1420" s="150" t="s">
        <v>1578</v>
      </c>
      <c r="F1420" s="151" t="s">
        <v>1579</v>
      </c>
      <c r="G1420" s="152" t="s">
        <v>465</v>
      </c>
      <c r="H1420" s="153">
        <v>792.99099999999999</v>
      </c>
      <c r="I1420" s="154"/>
      <c r="J1420" s="155">
        <f>ROUND(I1420*H1420,2)</f>
        <v>0</v>
      </c>
      <c r="K1420" s="156"/>
      <c r="L1420" s="32"/>
      <c r="M1420" s="157" t="s">
        <v>1</v>
      </c>
      <c r="N1420" s="158" t="s">
        <v>44</v>
      </c>
      <c r="O1420" s="57"/>
      <c r="P1420" s="159">
        <f>O1420*H1420</f>
        <v>0</v>
      </c>
      <c r="Q1420" s="159">
        <v>0</v>
      </c>
      <c r="R1420" s="159">
        <f>Q1420*H1420</f>
        <v>0</v>
      </c>
      <c r="S1420" s="159">
        <v>0</v>
      </c>
      <c r="T1420" s="160">
        <f>S1420*H1420</f>
        <v>0</v>
      </c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R1420" s="161" t="s">
        <v>289</v>
      </c>
      <c r="AT1420" s="161" t="s">
        <v>254</v>
      </c>
      <c r="AU1420" s="161" t="s">
        <v>88</v>
      </c>
      <c r="AY1420" s="17" t="s">
        <v>252</v>
      </c>
      <c r="BE1420" s="162">
        <f>IF(N1420="základní",J1420,0)</f>
        <v>0</v>
      </c>
      <c r="BF1420" s="162">
        <f>IF(N1420="snížená",J1420,0)</f>
        <v>0</v>
      </c>
      <c r="BG1420" s="162">
        <f>IF(N1420="zákl. přenesená",J1420,0)</f>
        <v>0</v>
      </c>
      <c r="BH1420" s="162">
        <f>IF(N1420="sníž. přenesená",J1420,0)</f>
        <v>0</v>
      </c>
      <c r="BI1420" s="162">
        <f>IF(N1420="nulová",J1420,0)</f>
        <v>0</v>
      </c>
      <c r="BJ1420" s="17" t="s">
        <v>86</v>
      </c>
      <c r="BK1420" s="162">
        <f>ROUND(I1420*H1420,2)</f>
        <v>0</v>
      </c>
      <c r="BL1420" s="17" t="s">
        <v>289</v>
      </c>
      <c r="BM1420" s="161" t="s">
        <v>1580</v>
      </c>
    </row>
    <row r="1421" spans="1:65" s="14" customFormat="1" ht="22.5">
      <c r="B1421" s="171"/>
      <c r="D1421" s="164" t="s">
        <v>282</v>
      </c>
      <c r="E1421" s="172" t="s">
        <v>1</v>
      </c>
      <c r="F1421" s="173" t="s">
        <v>1581</v>
      </c>
      <c r="H1421" s="174">
        <v>114.11</v>
      </c>
      <c r="I1421" s="175"/>
      <c r="L1421" s="171"/>
      <c r="M1421" s="176"/>
      <c r="N1421" s="177"/>
      <c r="O1421" s="177"/>
      <c r="P1421" s="177"/>
      <c r="Q1421" s="177"/>
      <c r="R1421" s="177"/>
      <c r="S1421" s="177"/>
      <c r="T1421" s="178"/>
      <c r="AT1421" s="172" t="s">
        <v>282</v>
      </c>
      <c r="AU1421" s="172" t="s">
        <v>88</v>
      </c>
      <c r="AV1421" s="14" t="s">
        <v>88</v>
      </c>
      <c r="AW1421" s="14" t="s">
        <v>33</v>
      </c>
      <c r="AX1421" s="14" t="s">
        <v>79</v>
      </c>
      <c r="AY1421" s="172" t="s">
        <v>252</v>
      </c>
    </row>
    <row r="1422" spans="1:65" s="14" customFormat="1" ht="22.5">
      <c r="B1422" s="171"/>
      <c r="D1422" s="164" t="s">
        <v>282</v>
      </c>
      <c r="E1422" s="172" t="s">
        <v>1</v>
      </c>
      <c r="F1422" s="173" t="s">
        <v>1582</v>
      </c>
      <c r="H1422" s="174">
        <v>78.405000000000001</v>
      </c>
      <c r="I1422" s="175"/>
      <c r="L1422" s="171"/>
      <c r="M1422" s="176"/>
      <c r="N1422" s="177"/>
      <c r="O1422" s="177"/>
      <c r="P1422" s="177"/>
      <c r="Q1422" s="177"/>
      <c r="R1422" s="177"/>
      <c r="S1422" s="177"/>
      <c r="T1422" s="178"/>
      <c r="AT1422" s="172" t="s">
        <v>282</v>
      </c>
      <c r="AU1422" s="172" t="s">
        <v>88</v>
      </c>
      <c r="AV1422" s="14" t="s">
        <v>88</v>
      </c>
      <c r="AW1422" s="14" t="s">
        <v>33</v>
      </c>
      <c r="AX1422" s="14" t="s">
        <v>79</v>
      </c>
      <c r="AY1422" s="172" t="s">
        <v>252</v>
      </c>
    </row>
    <row r="1423" spans="1:65" s="14" customFormat="1" ht="22.5">
      <c r="B1423" s="171"/>
      <c r="D1423" s="164" t="s">
        <v>282</v>
      </c>
      <c r="E1423" s="172" t="s">
        <v>1</v>
      </c>
      <c r="F1423" s="173" t="s">
        <v>1583</v>
      </c>
      <c r="H1423" s="174">
        <v>145.52000000000001</v>
      </c>
      <c r="I1423" s="175"/>
      <c r="L1423" s="171"/>
      <c r="M1423" s="176"/>
      <c r="N1423" s="177"/>
      <c r="O1423" s="177"/>
      <c r="P1423" s="177"/>
      <c r="Q1423" s="177"/>
      <c r="R1423" s="177"/>
      <c r="S1423" s="177"/>
      <c r="T1423" s="178"/>
      <c r="AT1423" s="172" t="s">
        <v>282</v>
      </c>
      <c r="AU1423" s="172" t="s">
        <v>88</v>
      </c>
      <c r="AV1423" s="14" t="s">
        <v>88</v>
      </c>
      <c r="AW1423" s="14" t="s">
        <v>33</v>
      </c>
      <c r="AX1423" s="14" t="s">
        <v>79</v>
      </c>
      <c r="AY1423" s="172" t="s">
        <v>252</v>
      </c>
    </row>
    <row r="1424" spans="1:65" s="14" customFormat="1" ht="22.5">
      <c r="B1424" s="171"/>
      <c r="D1424" s="164" t="s">
        <v>282</v>
      </c>
      <c r="E1424" s="172" t="s">
        <v>1</v>
      </c>
      <c r="F1424" s="173" t="s">
        <v>1584</v>
      </c>
      <c r="H1424" s="174">
        <v>24.46</v>
      </c>
      <c r="I1424" s="175"/>
      <c r="L1424" s="171"/>
      <c r="M1424" s="176"/>
      <c r="N1424" s="177"/>
      <c r="O1424" s="177"/>
      <c r="P1424" s="177"/>
      <c r="Q1424" s="177"/>
      <c r="R1424" s="177"/>
      <c r="S1424" s="177"/>
      <c r="T1424" s="178"/>
      <c r="AT1424" s="172" t="s">
        <v>282</v>
      </c>
      <c r="AU1424" s="172" t="s">
        <v>88</v>
      </c>
      <c r="AV1424" s="14" t="s">
        <v>88</v>
      </c>
      <c r="AW1424" s="14" t="s">
        <v>33</v>
      </c>
      <c r="AX1424" s="14" t="s">
        <v>79</v>
      </c>
      <c r="AY1424" s="172" t="s">
        <v>252</v>
      </c>
    </row>
    <row r="1425" spans="1:65" s="14" customFormat="1" ht="22.5">
      <c r="B1425" s="171"/>
      <c r="D1425" s="164" t="s">
        <v>282</v>
      </c>
      <c r="E1425" s="172" t="s">
        <v>1</v>
      </c>
      <c r="F1425" s="173" t="s">
        <v>1585</v>
      </c>
      <c r="H1425" s="174">
        <v>114.11</v>
      </c>
      <c r="I1425" s="175"/>
      <c r="L1425" s="171"/>
      <c r="M1425" s="176"/>
      <c r="N1425" s="177"/>
      <c r="O1425" s="177"/>
      <c r="P1425" s="177"/>
      <c r="Q1425" s="177"/>
      <c r="R1425" s="177"/>
      <c r="S1425" s="177"/>
      <c r="T1425" s="178"/>
      <c r="AT1425" s="172" t="s">
        <v>282</v>
      </c>
      <c r="AU1425" s="172" t="s">
        <v>88</v>
      </c>
      <c r="AV1425" s="14" t="s">
        <v>88</v>
      </c>
      <c r="AW1425" s="14" t="s">
        <v>33</v>
      </c>
      <c r="AX1425" s="14" t="s">
        <v>79</v>
      </c>
      <c r="AY1425" s="172" t="s">
        <v>252</v>
      </c>
    </row>
    <row r="1426" spans="1:65" s="14" customFormat="1" ht="22.5">
      <c r="B1426" s="171"/>
      <c r="D1426" s="164" t="s">
        <v>282</v>
      </c>
      <c r="E1426" s="172" t="s">
        <v>1</v>
      </c>
      <c r="F1426" s="173" t="s">
        <v>1586</v>
      </c>
      <c r="H1426" s="174">
        <v>56.83</v>
      </c>
      <c r="I1426" s="175"/>
      <c r="L1426" s="171"/>
      <c r="M1426" s="176"/>
      <c r="N1426" s="177"/>
      <c r="O1426" s="177"/>
      <c r="P1426" s="177"/>
      <c r="Q1426" s="177"/>
      <c r="R1426" s="177"/>
      <c r="S1426" s="177"/>
      <c r="T1426" s="178"/>
      <c r="AT1426" s="172" t="s">
        <v>282</v>
      </c>
      <c r="AU1426" s="172" t="s">
        <v>88</v>
      </c>
      <c r="AV1426" s="14" t="s">
        <v>88</v>
      </c>
      <c r="AW1426" s="14" t="s">
        <v>33</v>
      </c>
      <c r="AX1426" s="14" t="s">
        <v>79</v>
      </c>
      <c r="AY1426" s="172" t="s">
        <v>252</v>
      </c>
    </row>
    <row r="1427" spans="1:65" s="14" customFormat="1" ht="22.5">
      <c r="B1427" s="171"/>
      <c r="D1427" s="164" t="s">
        <v>282</v>
      </c>
      <c r="E1427" s="172" t="s">
        <v>1</v>
      </c>
      <c r="F1427" s="173" t="s">
        <v>1587</v>
      </c>
      <c r="H1427" s="174">
        <v>190.97</v>
      </c>
      <c r="I1427" s="175"/>
      <c r="L1427" s="171"/>
      <c r="M1427" s="176"/>
      <c r="N1427" s="177"/>
      <c r="O1427" s="177"/>
      <c r="P1427" s="177"/>
      <c r="Q1427" s="177"/>
      <c r="R1427" s="177"/>
      <c r="S1427" s="177"/>
      <c r="T1427" s="178"/>
      <c r="AT1427" s="172" t="s">
        <v>282</v>
      </c>
      <c r="AU1427" s="172" t="s">
        <v>88</v>
      </c>
      <c r="AV1427" s="14" t="s">
        <v>88</v>
      </c>
      <c r="AW1427" s="14" t="s">
        <v>33</v>
      </c>
      <c r="AX1427" s="14" t="s">
        <v>79</v>
      </c>
      <c r="AY1427" s="172" t="s">
        <v>252</v>
      </c>
    </row>
    <row r="1428" spans="1:65" s="14" customFormat="1" ht="22.5">
      <c r="B1428" s="171"/>
      <c r="D1428" s="164" t="s">
        <v>282</v>
      </c>
      <c r="E1428" s="172" t="s">
        <v>1</v>
      </c>
      <c r="F1428" s="173" t="s">
        <v>1588</v>
      </c>
      <c r="H1428" s="174">
        <v>24.945</v>
      </c>
      <c r="I1428" s="175"/>
      <c r="L1428" s="171"/>
      <c r="M1428" s="176"/>
      <c r="N1428" s="177"/>
      <c r="O1428" s="177"/>
      <c r="P1428" s="177"/>
      <c r="Q1428" s="177"/>
      <c r="R1428" s="177"/>
      <c r="S1428" s="177"/>
      <c r="T1428" s="178"/>
      <c r="AT1428" s="172" t="s">
        <v>282</v>
      </c>
      <c r="AU1428" s="172" t="s">
        <v>88</v>
      </c>
      <c r="AV1428" s="14" t="s">
        <v>88</v>
      </c>
      <c r="AW1428" s="14" t="s">
        <v>33</v>
      </c>
      <c r="AX1428" s="14" t="s">
        <v>79</v>
      </c>
      <c r="AY1428" s="172" t="s">
        <v>252</v>
      </c>
    </row>
    <row r="1429" spans="1:65" s="14" customFormat="1" ht="22.5">
      <c r="B1429" s="171"/>
      <c r="D1429" s="164" t="s">
        <v>282</v>
      </c>
      <c r="E1429" s="172" t="s">
        <v>1</v>
      </c>
      <c r="F1429" s="173" t="s">
        <v>1589</v>
      </c>
      <c r="H1429" s="174">
        <v>15.66</v>
      </c>
      <c r="I1429" s="175"/>
      <c r="L1429" s="171"/>
      <c r="M1429" s="176"/>
      <c r="N1429" s="177"/>
      <c r="O1429" s="177"/>
      <c r="P1429" s="177"/>
      <c r="Q1429" s="177"/>
      <c r="R1429" s="177"/>
      <c r="S1429" s="177"/>
      <c r="T1429" s="178"/>
      <c r="AT1429" s="172" t="s">
        <v>282</v>
      </c>
      <c r="AU1429" s="172" t="s">
        <v>88</v>
      </c>
      <c r="AV1429" s="14" t="s">
        <v>88</v>
      </c>
      <c r="AW1429" s="14" t="s">
        <v>33</v>
      </c>
      <c r="AX1429" s="14" t="s">
        <v>79</v>
      </c>
      <c r="AY1429" s="172" t="s">
        <v>252</v>
      </c>
    </row>
    <row r="1430" spans="1:65" s="14" customFormat="1" ht="22.5">
      <c r="B1430" s="171"/>
      <c r="D1430" s="164" t="s">
        <v>282</v>
      </c>
      <c r="E1430" s="172" t="s">
        <v>1</v>
      </c>
      <c r="F1430" s="173" t="s">
        <v>1570</v>
      </c>
      <c r="H1430" s="174">
        <v>23.94</v>
      </c>
      <c r="I1430" s="175"/>
      <c r="L1430" s="171"/>
      <c r="M1430" s="176"/>
      <c r="N1430" s="177"/>
      <c r="O1430" s="177"/>
      <c r="P1430" s="177"/>
      <c r="Q1430" s="177"/>
      <c r="R1430" s="177"/>
      <c r="S1430" s="177"/>
      <c r="T1430" s="178"/>
      <c r="AT1430" s="172" t="s">
        <v>282</v>
      </c>
      <c r="AU1430" s="172" t="s">
        <v>88</v>
      </c>
      <c r="AV1430" s="14" t="s">
        <v>88</v>
      </c>
      <c r="AW1430" s="14" t="s">
        <v>33</v>
      </c>
      <c r="AX1430" s="14" t="s">
        <v>79</v>
      </c>
      <c r="AY1430" s="172" t="s">
        <v>252</v>
      </c>
    </row>
    <row r="1431" spans="1:65" s="14" customFormat="1">
      <c r="B1431" s="171"/>
      <c r="D1431" s="164" t="s">
        <v>282</v>
      </c>
      <c r="E1431" s="172" t="s">
        <v>1</v>
      </c>
      <c r="F1431" s="173" t="s">
        <v>1590</v>
      </c>
      <c r="H1431" s="174">
        <v>0.61799999999999999</v>
      </c>
      <c r="I1431" s="175"/>
      <c r="L1431" s="171"/>
      <c r="M1431" s="176"/>
      <c r="N1431" s="177"/>
      <c r="O1431" s="177"/>
      <c r="P1431" s="177"/>
      <c r="Q1431" s="177"/>
      <c r="R1431" s="177"/>
      <c r="S1431" s="177"/>
      <c r="T1431" s="178"/>
      <c r="AT1431" s="172" t="s">
        <v>282</v>
      </c>
      <c r="AU1431" s="172" t="s">
        <v>88</v>
      </c>
      <c r="AV1431" s="14" t="s">
        <v>88</v>
      </c>
      <c r="AW1431" s="14" t="s">
        <v>33</v>
      </c>
      <c r="AX1431" s="14" t="s">
        <v>79</v>
      </c>
      <c r="AY1431" s="172" t="s">
        <v>252</v>
      </c>
    </row>
    <row r="1432" spans="1:65" s="14" customFormat="1">
      <c r="B1432" s="171"/>
      <c r="D1432" s="164" t="s">
        <v>282</v>
      </c>
      <c r="E1432" s="172" t="s">
        <v>1</v>
      </c>
      <c r="F1432" s="173" t="s">
        <v>1591</v>
      </c>
      <c r="H1432" s="174">
        <v>0.61799999999999999</v>
      </c>
      <c r="I1432" s="175"/>
      <c r="L1432" s="171"/>
      <c r="M1432" s="176"/>
      <c r="N1432" s="177"/>
      <c r="O1432" s="177"/>
      <c r="P1432" s="177"/>
      <c r="Q1432" s="177"/>
      <c r="R1432" s="177"/>
      <c r="S1432" s="177"/>
      <c r="T1432" s="178"/>
      <c r="AT1432" s="172" t="s">
        <v>282</v>
      </c>
      <c r="AU1432" s="172" t="s">
        <v>88</v>
      </c>
      <c r="AV1432" s="14" t="s">
        <v>88</v>
      </c>
      <c r="AW1432" s="14" t="s">
        <v>33</v>
      </c>
      <c r="AX1432" s="14" t="s">
        <v>79</v>
      </c>
      <c r="AY1432" s="172" t="s">
        <v>252</v>
      </c>
    </row>
    <row r="1433" spans="1:65" s="14" customFormat="1" ht="22.5">
      <c r="B1433" s="171"/>
      <c r="D1433" s="164" t="s">
        <v>282</v>
      </c>
      <c r="E1433" s="172" t="s">
        <v>1</v>
      </c>
      <c r="F1433" s="173" t="s">
        <v>1592</v>
      </c>
      <c r="H1433" s="174">
        <v>2.8050000000000002</v>
      </c>
      <c r="I1433" s="175"/>
      <c r="L1433" s="171"/>
      <c r="M1433" s="176"/>
      <c r="N1433" s="177"/>
      <c r="O1433" s="177"/>
      <c r="P1433" s="177"/>
      <c r="Q1433" s="177"/>
      <c r="R1433" s="177"/>
      <c r="S1433" s="177"/>
      <c r="T1433" s="178"/>
      <c r="AT1433" s="172" t="s">
        <v>282</v>
      </c>
      <c r="AU1433" s="172" t="s">
        <v>88</v>
      </c>
      <c r="AV1433" s="14" t="s">
        <v>88</v>
      </c>
      <c r="AW1433" s="14" t="s">
        <v>33</v>
      </c>
      <c r="AX1433" s="14" t="s">
        <v>79</v>
      </c>
      <c r="AY1433" s="172" t="s">
        <v>252</v>
      </c>
    </row>
    <row r="1434" spans="1:65" s="15" customFormat="1">
      <c r="B1434" s="179"/>
      <c r="D1434" s="164" t="s">
        <v>282</v>
      </c>
      <c r="E1434" s="180" t="s">
        <v>1</v>
      </c>
      <c r="F1434" s="181" t="s">
        <v>286</v>
      </c>
      <c r="H1434" s="182">
        <v>792.9910000000001</v>
      </c>
      <c r="I1434" s="183"/>
      <c r="L1434" s="179"/>
      <c r="M1434" s="184"/>
      <c r="N1434" s="185"/>
      <c r="O1434" s="185"/>
      <c r="P1434" s="185"/>
      <c r="Q1434" s="185"/>
      <c r="R1434" s="185"/>
      <c r="S1434" s="185"/>
      <c r="T1434" s="186"/>
      <c r="AT1434" s="180" t="s">
        <v>282</v>
      </c>
      <c r="AU1434" s="180" t="s">
        <v>88</v>
      </c>
      <c r="AV1434" s="15" t="s">
        <v>258</v>
      </c>
      <c r="AW1434" s="15" t="s">
        <v>33</v>
      </c>
      <c r="AX1434" s="15" t="s">
        <v>86</v>
      </c>
      <c r="AY1434" s="180" t="s">
        <v>252</v>
      </c>
    </row>
    <row r="1435" spans="1:65" s="2" customFormat="1" ht="24.2" customHeight="1">
      <c r="A1435" s="31"/>
      <c r="B1435" s="148"/>
      <c r="C1435" s="149" t="s">
        <v>871</v>
      </c>
      <c r="D1435" s="149" t="s">
        <v>254</v>
      </c>
      <c r="E1435" s="150" t="s">
        <v>1593</v>
      </c>
      <c r="F1435" s="151" t="s">
        <v>1594</v>
      </c>
      <c r="G1435" s="152" t="s">
        <v>265</v>
      </c>
      <c r="H1435" s="153">
        <v>29.4</v>
      </c>
      <c r="I1435" s="154"/>
      <c r="J1435" s="155">
        <f>ROUND(I1435*H1435,2)</f>
        <v>0</v>
      </c>
      <c r="K1435" s="156"/>
      <c r="L1435" s="32"/>
      <c r="M1435" s="157" t="s">
        <v>1</v>
      </c>
      <c r="N1435" s="158" t="s">
        <v>44</v>
      </c>
      <c r="O1435" s="57"/>
      <c r="P1435" s="159">
        <f>O1435*H1435</f>
        <v>0</v>
      </c>
      <c r="Q1435" s="159">
        <v>0</v>
      </c>
      <c r="R1435" s="159">
        <f>Q1435*H1435</f>
        <v>0</v>
      </c>
      <c r="S1435" s="159">
        <v>0</v>
      </c>
      <c r="T1435" s="160">
        <f>S1435*H1435</f>
        <v>0</v>
      </c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R1435" s="161" t="s">
        <v>289</v>
      </c>
      <c r="AT1435" s="161" t="s">
        <v>254</v>
      </c>
      <c r="AU1435" s="161" t="s">
        <v>88</v>
      </c>
      <c r="AY1435" s="17" t="s">
        <v>252</v>
      </c>
      <c r="BE1435" s="162">
        <f>IF(N1435="základní",J1435,0)</f>
        <v>0</v>
      </c>
      <c r="BF1435" s="162">
        <f>IF(N1435="snížená",J1435,0)</f>
        <v>0</v>
      </c>
      <c r="BG1435" s="162">
        <f>IF(N1435="zákl. přenesená",J1435,0)</f>
        <v>0</v>
      </c>
      <c r="BH1435" s="162">
        <f>IF(N1435="sníž. přenesená",J1435,0)</f>
        <v>0</v>
      </c>
      <c r="BI1435" s="162">
        <f>IF(N1435="nulová",J1435,0)</f>
        <v>0</v>
      </c>
      <c r="BJ1435" s="17" t="s">
        <v>86</v>
      </c>
      <c r="BK1435" s="162">
        <f>ROUND(I1435*H1435,2)</f>
        <v>0</v>
      </c>
      <c r="BL1435" s="17" t="s">
        <v>289</v>
      </c>
      <c r="BM1435" s="161" t="s">
        <v>1595</v>
      </c>
    </row>
    <row r="1436" spans="1:65" s="14" customFormat="1" ht="22.5">
      <c r="B1436" s="171"/>
      <c r="D1436" s="164" t="s">
        <v>282</v>
      </c>
      <c r="E1436" s="172" t="s">
        <v>1</v>
      </c>
      <c r="F1436" s="173" t="s">
        <v>1596</v>
      </c>
      <c r="H1436" s="174">
        <v>28.7</v>
      </c>
      <c r="I1436" s="175"/>
      <c r="L1436" s="171"/>
      <c r="M1436" s="176"/>
      <c r="N1436" s="177"/>
      <c r="O1436" s="177"/>
      <c r="P1436" s="177"/>
      <c r="Q1436" s="177"/>
      <c r="R1436" s="177"/>
      <c r="S1436" s="177"/>
      <c r="T1436" s="178"/>
      <c r="AT1436" s="172" t="s">
        <v>282</v>
      </c>
      <c r="AU1436" s="172" t="s">
        <v>88</v>
      </c>
      <c r="AV1436" s="14" t="s">
        <v>88</v>
      </c>
      <c r="AW1436" s="14" t="s">
        <v>33</v>
      </c>
      <c r="AX1436" s="14" t="s">
        <v>79</v>
      </c>
      <c r="AY1436" s="172" t="s">
        <v>252</v>
      </c>
    </row>
    <row r="1437" spans="1:65" s="14" customFormat="1" ht="22.5">
      <c r="B1437" s="171"/>
      <c r="D1437" s="164" t="s">
        <v>282</v>
      </c>
      <c r="E1437" s="172" t="s">
        <v>1</v>
      </c>
      <c r="F1437" s="173" t="s">
        <v>1597</v>
      </c>
      <c r="H1437" s="174">
        <v>0.7</v>
      </c>
      <c r="I1437" s="175"/>
      <c r="L1437" s="171"/>
      <c r="M1437" s="176"/>
      <c r="N1437" s="177"/>
      <c r="O1437" s="177"/>
      <c r="P1437" s="177"/>
      <c r="Q1437" s="177"/>
      <c r="R1437" s="177"/>
      <c r="S1437" s="177"/>
      <c r="T1437" s="178"/>
      <c r="AT1437" s="172" t="s">
        <v>282</v>
      </c>
      <c r="AU1437" s="172" t="s">
        <v>88</v>
      </c>
      <c r="AV1437" s="14" t="s">
        <v>88</v>
      </c>
      <c r="AW1437" s="14" t="s">
        <v>33</v>
      </c>
      <c r="AX1437" s="14" t="s">
        <v>79</v>
      </c>
      <c r="AY1437" s="172" t="s">
        <v>252</v>
      </c>
    </row>
    <row r="1438" spans="1:65" s="15" customFormat="1">
      <c r="B1438" s="179"/>
      <c r="D1438" s="164" t="s">
        <v>282</v>
      </c>
      <c r="E1438" s="180" t="s">
        <v>1</v>
      </c>
      <c r="F1438" s="181" t="s">
        <v>286</v>
      </c>
      <c r="H1438" s="182">
        <v>29.4</v>
      </c>
      <c r="I1438" s="183"/>
      <c r="L1438" s="179"/>
      <c r="M1438" s="184"/>
      <c r="N1438" s="185"/>
      <c r="O1438" s="185"/>
      <c r="P1438" s="185"/>
      <c r="Q1438" s="185"/>
      <c r="R1438" s="185"/>
      <c r="S1438" s="185"/>
      <c r="T1438" s="186"/>
      <c r="AT1438" s="180" t="s">
        <v>282</v>
      </c>
      <c r="AU1438" s="180" t="s">
        <v>88</v>
      </c>
      <c r="AV1438" s="15" t="s">
        <v>258</v>
      </c>
      <c r="AW1438" s="15" t="s">
        <v>33</v>
      </c>
      <c r="AX1438" s="15" t="s">
        <v>86</v>
      </c>
      <c r="AY1438" s="180" t="s">
        <v>252</v>
      </c>
    </row>
    <row r="1439" spans="1:65" s="2" customFormat="1" ht="24.2" customHeight="1">
      <c r="A1439" s="31"/>
      <c r="B1439" s="148"/>
      <c r="C1439" s="149" t="s">
        <v>1598</v>
      </c>
      <c r="D1439" s="149" t="s">
        <v>254</v>
      </c>
      <c r="E1439" s="150" t="s">
        <v>1599</v>
      </c>
      <c r="F1439" s="151" t="s">
        <v>1600</v>
      </c>
      <c r="G1439" s="152" t="s">
        <v>465</v>
      </c>
      <c r="H1439" s="153">
        <v>27.981000000000002</v>
      </c>
      <c r="I1439" s="154"/>
      <c r="J1439" s="155">
        <f>ROUND(I1439*H1439,2)</f>
        <v>0</v>
      </c>
      <c r="K1439" s="156"/>
      <c r="L1439" s="32"/>
      <c r="M1439" s="157" t="s">
        <v>1</v>
      </c>
      <c r="N1439" s="158" t="s">
        <v>44</v>
      </c>
      <c r="O1439" s="57"/>
      <c r="P1439" s="159">
        <f>O1439*H1439</f>
        <v>0</v>
      </c>
      <c r="Q1439" s="159">
        <v>0</v>
      </c>
      <c r="R1439" s="159">
        <f>Q1439*H1439</f>
        <v>0</v>
      </c>
      <c r="S1439" s="159">
        <v>0</v>
      </c>
      <c r="T1439" s="160">
        <f>S1439*H1439</f>
        <v>0</v>
      </c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R1439" s="161" t="s">
        <v>289</v>
      </c>
      <c r="AT1439" s="161" t="s">
        <v>254</v>
      </c>
      <c r="AU1439" s="161" t="s">
        <v>88</v>
      </c>
      <c r="AY1439" s="17" t="s">
        <v>252</v>
      </c>
      <c r="BE1439" s="162">
        <f>IF(N1439="základní",J1439,0)</f>
        <v>0</v>
      </c>
      <c r="BF1439" s="162">
        <f>IF(N1439="snížená",J1439,0)</f>
        <v>0</v>
      </c>
      <c r="BG1439" s="162">
        <f>IF(N1439="zákl. přenesená",J1439,0)</f>
        <v>0</v>
      </c>
      <c r="BH1439" s="162">
        <f>IF(N1439="sníž. přenesená",J1439,0)</f>
        <v>0</v>
      </c>
      <c r="BI1439" s="162">
        <f>IF(N1439="nulová",J1439,0)</f>
        <v>0</v>
      </c>
      <c r="BJ1439" s="17" t="s">
        <v>86</v>
      </c>
      <c r="BK1439" s="162">
        <f>ROUND(I1439*H1439,2)</f>
        <v>0</v>
      </c>
      <c r="BL1439" s="17" t="s">
        <v>289</v>
      </c>
      <c r="BM1439" s="161" t="s">
        <v>1601</v>
      </c>
    </row>
    <row r="1440" spans="1:65" s="14" customFormat="1" ht="22.5">
      <c r="B1440" s="171"/>
      <c r="D1440" s="164" t="s">
        <v>282</v>
      </c>
      <c r="E1440" s="172" t="s">
        <v>1</v>
      </c>
      <c r="F1440" s="173" t="s">
        <v>1570</v>
      </c>
      <c r="H1440" s="174">
        <v>23.94</v>
      </c>
      <c r="I1440" s="175"/>
      <c r="L1440" s="171"/>
      <c r="M1440" s="176"/>
      <c r="N1440" s="177"/>
      <c r="O1440" s="177"/>
      <c r="P1440" s="177"/>
      <c r="Q1440" s="177"/>
      <c r="R1440" s="177"/>
      <c r="S1440" s="177"/>
      <c r="T1440" s="178"/>
      <c r="AT1440" s="172" t="s">
        <v>282</v>
      </c>
      <c r="AU1440" s="172" t="s">
        <v>88</v>
      </c>
      <c r="AV1440" s="14" t="s">
        <v>88</v>
      </c>
      <c r="AW1440" s="14" t="s">
        <v>33</v>
      </c>
      <c r="AX1440" s="14" t="s">
        <v>79</v>
      </c>
      <c r="AY1440" s="172" t="s">
        <v>252</v>
      </c>
    </row>
    <row r="1441" spans="1:65" s="14" customFormat="1">
      <c r="B1441" s="171"/>
      <c r="D1441" s="164" t="s">
        <v>282</v>
      </c>
      <c r="E1441" s="172" t="s">
        <v>1</v>
      </c>
      <c r="F1441" s="173" t="s">
        <v>1590</v>
      </c>
      <c r="H1441" s="174">
        <v>0.61799999999999999</v>
      </c>
      <c r="I1441" s="175"/>
      <c r="L1441" s="171"/>
      <c r="M1441" s="176"/>
      <c r="N1441" s="177"/>
      <c r="O1441" s="177"/>
      <c r="P1441" s="177"/>
      <c r="Q1441" s="177"/>
      <c r="R1441" s="177"/>
      <c r="S1441" s="177"/>
      <c r="T1441" s="178"/>
      <c r="AT1441" s="172" t="s">
        <v>282</v>
      </c>
      <c r="AU1441" s="172" t="s">
        <v>88</v>
      </c>
      <c r="AV1441" s="14" t="s">
        <v>88</v>
      </c>
      <c r="AW1441" s="14" t="s">
        <v>33</v>
      </c>
      <c r="AX1441" s="14" t="s">
        <v>79</v>
      </c>
      <c r="AY1441" s="172" t="s">
        <v>252</v>
      </c>
    </row>
    <row r="1442" spans="1:65" s="14" customFormat="1">
      <c r="B1442" s="171"/>
      <c r="D1442" s="164" t="s">
        <v>282</v>
      </c>
      <c r="E1442" s="172" t="s">
        <v>1</v>
      </c>
      <c r="F1442" s="173" t="s">
        <v>1591</v>
      </c>
      <c r="H1442" s="174">
        <v>0.61799999999999999</v>
      </c>
      <c r="I1442" s="175"/>
      <c r="L1442" s="171"/>
      <c r="M1442" s="176"/>
      <c r="N1442" s="177"/>
      <c r="O1442" s="177"/>
      <c r="P1442" s="177"/>
      <c r="Q1442" s="177"/>
      <c r="R1442" s="177"/>
      <c r="S1442" s="177"/>
      <c r="T1442" s="178"/>
      <c r="AT1442" s="172" t="s">
        <v>282</v>
      </c>
      <c r="AU1442" s="172" t="s">
        <v>88</v>
      </c>
      <c r="AV1442" s="14" t="s">
        <v>88</v>
      </c>
      <c r="AW1442" s="14" t="s">
        <v>33</v>
      </c>
      <c r="AX1442" s="14" t="s">
        <v>79</v>
      </c>
      <c r="AY1442" s="172" t="s">
        <v>252</v>
      </c>
    </row>
    <row r="1443" spans="1:65" s="14" customFormat="1" ht="22.5">
      <c r="B1443" s="171"/>
      <c r="D1443" s="164" t="s">
        <v>282</v>
      </c>
      <c r="E1443" s="172" t="s">
        <v>1</v>
      </c>
      <c r="F1443" s="173" t="s">
        <v>1592</v>
      </c>
      <c r="H1443" s="174">
        <v>2.8050000000000002</v>
      </c>
      <c r="I1443" s="175"/>
      <c r="L1443" s="171"/>
      <c r="M1443" s="176"/>
      <c r="N1443" s="177"/>
      <c r="O1443" s="177"/>
      <c r="P1443" s="177"/>
      <c r="Q1443" s="177"/>
      <c r="R1443" s="177"/>
      <c r="S1443" s="177"/>
      <c r="T1443" s="178"/>
      <c r="AT1443" s="172" t="s">
        <v>282</v>
      </c>
      <c r="AU1443" s="172" t="s">
        <v>88</v>
      </c>
      <c r="AV1443" s="14" t="s">
        <v>88</v>
      </c>
      <c r="AW1443" s="14" t="s">
        <v>33</v>
      </c>
      <c r="AX1443" s="14" t="s">
        <v>79</v>
      </c>
      <c r="AY1443" s="172" t="s">
        <v>252</v>
      </c>
    </row>
    <row r="1444" spans="1:65" s="15" customFormat="1">
      <c r="B1444" s="179"/>
      <c r="D1444" s="164" t="s">
        <v>282</v>
      </c>
      <c r="E1444" s="180" t="s">
        <v>1</v>
      </c>
      <c r="F1444" s="181" t="s">
        <v>286</v>
      </c>
      <c r="H1444" s="182">
        <v>27.980999999999998</v>
      </c>
      <c r="I1444" s="183"/>
      <c r="L1444" s="179"/>
      <c r="M1444" s="184"/>
      <c r="N1444" s="185"/>
      <c r="O1444" s="185"/>
      <c r="P1444" s="185"/>
      <c r="Q1444" s="185"/>
      <c r="R1444" s="185"/>
      <c r="S1444" s="185"/>
      <c r="T1444" s="186"/>
      <c r="AT1444" s="180" t="s">
        <v>282</v>
      </c>
      <c r="AU1444" s="180" t="s">
        <v>88</v>
      </c>
      <c r="AV1444" s="15" t="s">
        <v>258</v>
      </c>
      <c r="AW1444" s="15" t="s">
        <v>33</v>
      </c>
      <c r="AX1444" s="15" t="s">
        <v>86</v>
      </c>
      <c r="AY1444" s="180" t="s">
        <v>252</v>
      </c>
    </row>
    <row r="1445" spans="1:65" s="2" customFormat="1" ht="24.2" customHeight="1">
      <c r="A1445" s="31"/>
      <c r="B1445" s="148"/>
      <c r="C1445" s="149" t="s">
        <v>885</v>
      </c>
      <c r="D1445" s="149" t="s">
        <v>254</v>
      </c>
      <c r="E1445" s="150" t="s">
        <v>1602</v>
      </c>
      <c r="F1445" s="151" t="s">
        <v>1603</v>
      </c>
      <c r="G1445" s="152" t="s">
        <v>465</v>
      </c>
      <c r="H1445" s="153">
        <v>60</v>
      </c>
      <c r="I1445" s="154"/>
      <c r="J1445" s="155">
        <f>ROUND(I1445*H1445,2)</f>
        <v>0</v>
      </c>
      <c r="K1445" s="156"/>
      <c r="L1445" s="32"/>
      <c r="M1445" s="157" t="s">
        <v>1</v>
      </c>
      <c r="N1445" s="158" t="s">
        <v>44</v>
      </c>
      <c r="O1445" s="57"/>
      <c r="P1445" s="159">
        <f>O1445*H1445</f>
        <v>0</v>
      </c>
      <c r="Q1445" s="159">
        <v>0</v>
      </c>
      <c r="R1445" s="159">
        <f>Q1445*H1445</f>
        <v>0</v>
      </c>
      <c r="S1445" s="159">
        <v>0</v>
      </c>
      <c r="T1445" s="160">
        <f>S1445*H1445</f>
        <v>0</v>
      </c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R1445" s="161" t="s">
        <v>289</v>
      </c>
      <c r="AT1445" s="161" t="s">
        <v>254</v>
      </c>
      <c r="AU1445" s="161" t="s">
        <v>88</v>
      </c>
      <c r="AY1445" s="17" t="s">
        <v>252</v>
      </c>
      <c r="BE1445" s="162">
        <f>IF(N1445="základní",J1445,0)</f>
        <v>0</v>
      </c>
      <c r="BF1445" s="162">
        <f>IF(N1445="snížená",J1445,0)</f>
        <v>0</v>
      </c>
      <c r="BG1445" s="162">
        <f>IF(N1445="zákl. přenesená",J1445,0)</f>
        <v>0</v>
      </c>
      <c r="BH1445" s="162">
        <f>IF(N1445="sníž. přenesená",J1445,0)</f>
        <v>0</v>
      </c>
      <c r="BI1445" s="162">
        <f>IF(N1445="nulová",J1445,0)</f>
        <v>0</v>
      </c>
      <c r="BJ1445" s="17" t="s">
        <v>86</v>
      </c>
      <c r="BK1445" s="162">
        <f>ROUND(I1445*H1445,2)</f>
        <v>0</v>
      </c>
      <c r="BL1445" s="17" t="s">
        <v>289</v>
      </c>
      <c r="BM1445" s="161" t="s">
        <v>1604</v>
      </c>
    </row>
    <row r="1446" spans="1:65" s="2" customFormat="1" ht="16.5" customHeight="1">
      <c r="A1446" s="31"/>
      <c r="B1446" s="148"/>
      <c r="C1446" s="149" t="s">
        <v>1605</v>
      </c>
      <c r="D1446" s="149" t="s">
        <v>254</v>
      </c>
      <c r="E1446" s="150" t="s">
        <v>1313</v>
      </c>
      <c r="F1446" s="151" t="s">
        <v>1314</v>
      </c>
      <c r="G1446" s="152" t="s">
        <v>257</v>
      </c>
      <c r="H1446" s="153">
        <v>4</v>
      </c>
      <c r="I1446" s="154"/>
      <c r="J1446" s="155">
        <f>ROUND(I1446*H1446,2)</f>
        <v>0</v>
      </c>
      <c r="K1446" s="156"/>
      <c r="L1446" s="32"/>
      <c r="M1446" s="157" t="s">
        <v>1</v>
      </c>
      <c r="N1446" s="158" t="s">
        <v>44</v>
      </c>
      <c r="O1446" s="57"/>
      <c r="P1446" s="159">
        <f>O1446*H1446</f>
        <v>0</v>
      </c>
      <c r="Q1446" s="159">
        <v>0</v>
      </c>
      <c r="R1446" s="159">
        <f>Q1446*H1446</f>
        <v>0</v>
      </c>
      <c r="S1446" s="159">
        <v>0</v>
      </c>
      <c r="T1446" s="160">
        <f>S1446*H1446</f>
        <v>0</v>
      </c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R1446" s="161" t="s">
        <v>289</v>
      </c>
      <c r="AT1446" s="161" t="s">
        <v>254</v>
      </c>
      <c r="AU1446" s="161" t="s">
        <v>88</v>
      </c>
      <c r="AY1446" s="17" t="s">
        <v>252</v>
      </c>
      <c r="BE1446" s="162">
        <f>IF(N1446="základní",J1446,0)</f>
        <v>0</v>
      </c>
      <c r="BF1446" s="162">
        <f>IF(N1446="snížená",J1446,0)</f>
        <v>0</v>
      </c>
      <c r="BG1446" s="162">
        <f>IF(N1446="zákl. přenesená",J1446,0)</f>
        <v>0</v>
      </c>
      <c r="BH1446" s="162">
        <f>IF(N1446="sníž. přenesená",J1446,0)</f>
        <v>0</v>
      </c>
      <c r="BI1446" s="162">
        <f>IF(N1446="nulová",J1446,0)</f>
        <v>0</v>
      </c>
      <c r="BJ1446" s="17" t="s">
        <v>86</v>
      </c>
      <c r="BK1446" s="162">
        <f>ROUND(I1446*H1446,2)</f>
        <v>0</v>
      </c>
      <c r="BL1446" s="17" t="s">
        <v>289</v>
      </c>
      <c r="BM1446" s="161" t="s">
        <v>1606</v>
      </c>
    </row>
    <row r="1447" spans="1:65" s="14" customFormat="1" ht="22.5">
      <c r="B1447" s="171"/>
      <c r="D1447" s="164" t="s">
        <v>282</v>
      </c>
      <c r="E1447" s="172" t="s">
        <v>1</v>
      </c>
      <c r="F1447" s="173" t="s">
        <v>1607</v>
      </c>
      <c r="H1447" s="174">
        <v>4</v>
      </c>
      <c r="I1447" s="175"/>
      <c r="L1447" s="171"/>
      <c r="M1447" s="176"/>
      <c r="N1447" s="177"/>
      <c r="O1447" s="177"/>
      <c r="P1447" s="177"/>
      <c r="Q1447" s="177"/>
      <c r="R1447" s="177"/>
      <c r="S1447" s="177"/>
      <c r="T1447" s="178"/>
      <c r="AT1447" s="172" t="s">
        <v>282</v>
      </c>
      <c r="AU1447" s="172" t="s">
        <v>88</v>
      </c>
      <c r="AV1447" s="14" t="s">
        <v>88</v>
      </c>
      <c r="AW1447" s="14" t="s">
        <v>33</v>
      </c>
      <c r="AX1447" s="14" t="s">
        <v>79</v>
      </c>
      <c r="AY1447" s="172" t="s">
        <v>252</v>
      </c>
    </row>
    <row r="1448" spans="1:65" s="13" customFormat="1" ht="22.5">
      <c r="B1448" s="163"/>
      <c r="D1448" s="164" t="s">
        <v>282</v>
      </c>
      <c r="E1448" s="165" t="s">
        <v>1</v>
      </c>
      <c r="F1448" s="166" t="s">
        <v>1317</v>
      </c>
      <c r="H1448" s="165" t="s">
        <v>1</v>
      </c>
      <c r="I1448" s="167"/>
      <c r="L1448" s="163"/>
      <c r="M1448" s="168"/>
      <c r="N1448" s="169"/>
      <c r="O1448" s="169"/>
      <c r="P1448" s="169"/>
      <c r="Q1448" s="169"/>
      <c r="R1448" s="169"/>
      <c r="S1448" s="169"/>
      <c r="T1448" s="170"/>
      <c r="AT1448" s="165" t="s">
        <v>282</v>
      </c>
      <c r="AU1448" s="165" t="s">
        <v>88</v>
      </c>
      <c r="AV1448" s="13" t="s">
        <v>86</v>
      </c>
      <c r="AW1448" s="13" t="s">
        <v>33</v>
      </c>
      <c r="AX1448" s="13" t="s">
        <v>79</v>
      </c>
      <c r="AY1448" s="165" t="s">
        <v>252</v>
      </c>
    </row>
    <row r="1449" spans="1:65" s="15" customFormat="1">
      <c r="B1449" s="179"/>
      <c r="D1449" s="164" t="s">
        <v>282</v>
      </c>
      <c r="E1449" s="180" t="s">
        <v>1</v>
      </c>
      <c r="F1449" s="181" t="s">
        <v>286</v>
      </c>
      <c r="H1449" s="182">
        <v>4</v>
      </c>
      <c r="I1449" s="183"/>
      <c r="L1449" s="179"/>
      <c r="M1449" s="184"/>
      <c r="N1449" s="185"/>
      <c r="O1449" s="185"/>
      <c r="P1449" s="185"/>
      <c r="Q1449" s="185"/>
      <c r="R1449" s="185"/>
      <c r="S1449" s="185"/>
      <c r="T1449" s="186"/>
      <c r="AT1449" s="180" t="s">
        <v>282</v>
      </c>
      <c r="AU1449" s="180" t="s">
        <v>88</v>
      </c>
      <c r="AV1449" s="15" t="s">
        <v>258</v>
      </c>
      <c r="AW1449" s="15" t="s">
        <v>33</v>
      </c>
      <c r="AX1449" s="15" t="s">
        <v>86</v>
      </c>
      <c r="AY1449" s="180" t="s">
        <v>252</v>
      </c>
    </row>
    <row r="1450" spans="1:65" s="12" customFormat="1" ht="22.9" customHeight="1">
      <c r="B1450" s="135"/>
      <c r="D1450" s="136" t="s">
        <v>78</v>
      </c>
      <c r="E1450" s="146" t="s">
        <v>1608</v>
      </c>
      <c r="F1450" s="146" t="s">
        <v>1609</v>
      </c>
      <c r="I1450" s="138"/>
      <c r="J1450" s="147">
        <f>BK1450</f>
        <v>0</v>
      </c>
      <c r="L1450" s="135"/>
      <c r="M1450" s="140"/>
      <c r="N1450" s="141"/>
      <c r="O1450" s="141"/>
      <c r="P1450" s="142">
        <f>SUM(P1451:P1462)</f>
        <v>0</v>
      </c>
      <c r="Q1450" s="141"/>
      <c r="R1450" s="142">
        <f>SUM(R1451:R1462)</f>
        <v>0</v>
      </c>
      <c r="S1450" s="141"/>
      <c r="T1450" s="143">
        <f>SUM(T1451:T1462)</f>
        <v>0</v>
      </c>
      <c r="AR1450" s="136" t="s">
        <v>88</v>
      </c>
      <c r="AT1450" s="144" t="s">
        <v>78</v>
      </c>
      <c r="AU1450" s="144" t="s">
        <v>86</v>
      </c>
      <c r="AY1450" s="136" t="s">
        <v>252</v>
      </c>
      <c r="BK1450" s="145">
        <f>SUM(BK1451:BK1462)</f>
        <v>0</v>
      </c>
    </row>
    <row r="1451" spans="1:65" s="2" customFormat="1" ht="24.2" customHeight="1">
      <c r="A1451" s="31"/>
      <c r="B1451" s="148"/>
      <c r="C1451" s="149" t="s">
        <v>897</v>
      </c>
      <c r="D1451" s="149" t="s">
        <v>254</v>
      </c>
      <c r="E1451" s="150" t="s">
        <v>1610</v>
      </c>
      <c r="F1451" s="151" t="s">
        <v>1611</v>
      </c>
      <c r="G1451" s="152" t="s">
        <v>465</v>
      </c>
      <c r="H1451" s="153">
        <v>16.100000000000001</v>
      </c>
      <c r="I1451" s="154"/>
      <c r="J1451" s="155">
        <f>ROUND(I1451*H1451,2)</f>
        <v>0</v>
      </c>
      <c r="K1451" s="156"/>
      <c r="L1451" s="32"/>
      <c r="M1451" s="157" t="s">
        <v>1</v>
      </c>
      <c r="N1451" s="158" t="s">
        <v>44</v>
      </c>
      <c r="O1451" s="57"/>
      <c r="P1451" s="159">
        <f>O1451*H1451</f>
        <v>0</v>
      </c>
      <c r="Q1451" s="159">
        <v>0</v>
      </c>
      <c r="R1451" s="159">
        <f>Q1451*H1451</f>
        <v>0</v>
      </c>
      <c r="S1451" s="159">
        <v>0</v>
      </c>
      <c r="T1451" s="160">
        <f>S1451*H1451</f>
        <v>0</v>
      </c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R1451" s="161" t="s">
        <v>289</v>
      </c>
      <c r="AT1451" s="161" t="s">
        <v>254</v>
      </c>
      <c r="AU1451" s="161" t="s">
        <v>88</v>
      </c>
      <c r="AY1451" s="17" t="s">
        <v>252</v>
      </c>
      <c r="BE1451" s="162">
        <f>IF(N1451="základní",J1451,0)</f>
        <v>0</v>
      </c>
      <c r="BF1451" s="162">
        <f>IF(N1451="snížená",J1451,0)</f>
        <v>0</v>
      </c>
      <c r="BG1451" s="162">
        <f>IF(N1451="zákl. přenesená",J1451,0)</f>
        <v>0</v>
      </c>
      <c r="BH1451" s="162">
        <f>IF(N1451="sníž. přenesená",J1451,0)</f>
        <v>0</v>
      </c>
      <c r="BI1451" s="162">
        <f>IF(N1451="nulová",J1451,0)</f>
        <v>0</v>
      </c>
      <c r="BJ1451" s="17" t="s">
        <v>86</v>
      </c>
      <c r="BK1451" s="162">
        <f>ROUND(I1451*H1451,2)</f>
        <v>0</v>
      </c>
      <c r="BL1451" s="17" t="s">
        <v>289</v>
      </c>
      <c r="BM1451" s="161" t="s">
        <v>1612</v>
      </c>
    </row>
    <row r="1452" spans="1:65" s="14" customFormat="1" ht="22.5">
      <c r="B1452" s="171"/>
      <c r="D1452" s="164" t="s">
        <v>282</v>
      </c>
      <c r="E1452" s="172" t="s">
        <v>1</v>
      </c>
      <c r="F1452" s="173" t="s">
        <v>1613</v>
      </c>
      <c r="H1452" s="174">
        <v>16.100000000000001</v>
      </c>
      <c r="I1452" s="175"/>
      <c r="L1452" s="171"/>
      <c r="M1452" s="176"/>
      <c r="N1452" s="177"/>
      <c r="O1452" s="177"/>
      <c r="P1452" s="177"/>
      <c r="Q1452" s="177"/>
      <c r="R1452" s="177"/>
      <c r="S1452" s="177"/>
      <c r="T1452" s="178"/>
      <c r="AT1452" s="172" t="s">
        <v>282</v>
      </c>
      <c r="AU1452" s="172" t="s">
        <v>88</v>
      </c>
      <c r="AV1452" s="14" t="s">
        <v>88</v>
      </c>
      <c r="AW1452" s="14" t="s">
        <v>33</v>
      </c>
      <c r="AX1452" s="14" t="s">
        <v>79</v>
      </c>
      <c r="AY1452" s="172" t="s">
        <v>252</v>
      </c>
    </row>
    <row r="1453" spans="1:65" s="15" customFormat="1">
      <c r="B1453" s="179"/>
      <c r="D1453" s="164" t="s">
        <v>282</v>
      </c>
      <c r="E1453" s="180" t="s">
        <v>1</v>
      </c>
      <c r="F1453" s="181" t="s">
        <v>286</v>
      </c>
      <c r="H1453" s="182">
        <v>16.100000000000001</v>
      </c>
      <c r="I1453" s="183"/>
      <c r="L1453" s="179"/>
      <c r="M1453" s="184"/>
      <c r="N1453" s="185"/>
      <c r="O1453" s="185"/>
      <c r="P1453" s="185"/>
      <c r="Q1453" s="185"/>
      <c r="R1453" s="185"/>
      <c r="S1453" s="185"/>
      <c r="T1453" s="186"/>
      <c r="AT1453" s="180" t="s">
        <v>282</v>
      </c>
      <c r="AU1453" s="180" t="s">
        <v>88</v>
      </c>
      <c r="AV1453" s="15" t="s">
        <v>258</v>
      </c>
      <c r="AW1453" s="15" t="s">
        <v>33</v>
      </c>
      <c r="AX1453" s="15" t="s">
        <v>86</v>
      </c>
      <c r="AY1453" s="180" t="s">
        <v>252</v>
      </c>
    </row>
    <row r="1454" spans="1:65" s="2" customFormat="1" ht="16.5" customHeight="1">
      <c r="A1454" s="31"/>
      <c r="B1454" s="148"/>
      <c r="C1454" s="149" t="s">
        <v>1614</v>
      </c>
      <c r="D1454" s="149" t="s">
        <v>254</v>
      </c>
      <c r="E1454" s="150" t="s">
        <v>1615</v>
      </c>
      <c r="F1454" s="151" t="s">
        <v>1616</v>
      </c>
      <c r="G1454" s="152" t="s">
        <v>465</v>
      </c>
      <c r="H1454" s="153">
        <v>153.75</v>
      </c>
      <c r="I1454" s="154"/>
      <c r="J1454" s="155">
        <f>ROUND(I1454*H1454,2)</f>
        <v>0</v>
      </c>
      <c r="K1454" s="156"/>
      <c r="L1454" s="32"/>
      <c r="M1454" s="157" t="s">
        <v>1</v>
      </c>
      <c r="N1454" s="158" t="s">
        <v>44</v>
      </c>
      <c r="O1454" s="57"/>
      <c r="P1454" s="159">
        <f>O1454*H1454</f>
        <v>0</v>
      </c>
      <c r="Q1454" s="159">
        <v>0</v>
      </c>
      <c r="R1454" s="159">
        <f>Q1454*H1454</f>
        <v>0</v>
      </c>
      <c r="S1454" s="159">
        <v>0</v>
      </c>
      <c r="T1454" s="160">
        <f>S1454*H1454</f>
        <v>0</v>
      </c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R1454" s="161" t="s">
        <v>289</v>
      </c>
      <c r="AT1454" s="161" t="s">
        <v>254</v>
      </c>
      <c r="AU1454" s="161" t="s">
        <v>88</v>
      </c>
      <c r="AY1454" s="17" t="s">
        <v>252</v>
      </c>
      <c r="BE1454" s="162">
        <f>IF(N1454="základní",J1454,0)</f>
        <v>0</v>
      </c>
      <c r="BF1454" s="162">
        <f>IF(N1454="snížená",J1454,0)</f>
        <v>0</v>
      </c>
      <c r="BG1454" s="162">
        <f>IF(N1454="zákl. přenesená",J1454,0)</f>
        <v>0</v>
      </c>
      <c r="BH1454" s="162">
        <f>IF(N1454="sníž. přenesená",J1454,0)</f>
        <v>0</v>
      </c>
      <c r="BI1454" s="162">
        <f>IF(N1454="nulová",J1454,0)</f>
        <v>0</v>
      </c>
      <c r="BJ1454" s="17" t="s">
        <v>86</v>
      </c>
      <c r="BK1454" s="162">
        <f>ROUND(I1454*H1454,2)</f>
        <v>0</v>
      </c>
      <c r="BL1454" s="17" t="s">
        <v>289</v>
      </c>
      <c r="BM1454" s="161" t="s">
        <v>1617</v>
      </c>
    </row>
    <row r="1455" spans="1:65" s="14" customFormat="1">
      <c r="B1455" s="171"/>
      <c r="D1455" s="164" t="s">
        <v>282</v>
      </c>
      <c r="E1455" s="172" t="s">
        <v>1</v>
      </c>
      <c r="F1455" s="173" t="s">
        <v>1618</v>
      </c>
      <c r="H1455" s="174">
        <v>3.85</v>
      </c>
      <c r="I1455" s="175"/>
      <c r="L1455" s="171"/>
      <c r="M1455" s="176"/>
      <c r="N1455" s="177"/>
      <c r="O1455" s="177"/>
      <c r="P1455" s="177"/>
      <c r="Q1455" s="177"/>
      <c r="R1455" s="177"/>
      <c r="S1455" s="177"/>
      <c r="T1455" s="178"/>
      <c r="AT1455" s="172" t="s">
        <v>282</v>
      </c>
      <c r="AU1455" s="172" t="s">
        <v>88</v>
      </c>
      <c r="AV1455" s="14" t="s">
        <v>88</v>
      </c>
      <c r="AW1455" s="14" t="s">
        <v>33</v>
      </c>
      <c r="AX1455" s="14" t="s">
        <v>79</v>
      </c>
      <c r="AY1455" s="172" t="s">
        <v>252</v>
      </c>
    </row>
    <row r="1456" spans="1:65" s="14" customFormat="1">
      <c r="B1456" s="171"/>
      <c r="D1456" s="164" t="s">
        <v>282</v>
      </c>
      <c r="E1456" s="172" t="s">
        <v>1</v>
      </c>
      <c r="F1456" s="173" t="s">
        <v>1619</v>
      </c>
      <c r="H1456" s="174">
        <v>74.3</v>
      </c>
      <c r="I1456" s="175"/>
      <c r="L1456" s="171"/>
      <c r="M1456" s="176"/>
      <c r="N1456" s="177"/>
      <c r="O1456" s="177"/>
      <c r="P1456" s="177"/>
      <c r="Q1456" s="177"/>
      <c r="R1456" s="177"/>
      <c r="S1456" s="177"/>
      <c r="T1456" s="178"/>
      <c r="AT1456" s="172" t="s">
        <v>282</v>
      </c>
      <c r="AU1456" s="172" t="s">
        <v>88</v>
      </c>
      <c r="AV1456" s="14" t="s">
        <v>88</v>
      </c>
      <c r="AW1456" s="14" t="s">
        <v>33</v>
      </c>
      <c r="AX1456" s="14" t="s">
        <v>79</v>
      </c>
      <c r="AY1456" s="172" t="s">
        <v>252</v>
      </c>
    </row>
    <row r="1457" spans="1:65" s="14" customFormat="1">
      <c r="B1457" s="171"/>
      <c r="D1457" s="164" t="s">
        <v>282</v>
      </c>
      <c r="E1457" s="172" t="s">
        <v>1</v>
      </c>
      <c r="F1457" s="173" t="s">
        <v>1620</v>
      </c>
      <c r="H1457" s="174">
        <v>75.599999999999994</v>
      </c>
      <c r="I1457" s="175"/>
      <c r="L1457" s="171"/>
      <c r="M1457" s="176"/>
      <c r="N1457" s="177"/>
      <c r="O1457" s="177"/>
      <c r="P1457" s="177"/>
      <c r="Q1457" s="177"/>
      <c r="R1457" s="177"/>
      <c r="S1457" s="177"/>
      <c r="T1457" s="178"/>
      <c r="AT1457" s="172" t="s">
        <v>282</v>
      </c>
      <c r="AU1457" s="172" t="s">
        <v>88</v>
      </c>
      <c r="AV1457" s="14" t="s">
        <v>88</v>
      </c>
      <c r="AW1457" s="14" t="s">
        <v>33</v>
      </c>
      <c r="AX1457" s="14" t="s">
        <v>79</v>
      </c>
      <c r="AY1457" s="172" t="s">
        <v>252</v>
      </c>
    </row>
    <row r="1458" spans="1:65" s="15" customFormat="1">
      <c r="B1458" s="179"/>
      <c r="D1458" s="164" t="s">
        <v>282</v>
      </c>
      <c r="E1458" s="180" t="s">
        <v>1</v>
      </c>
      <c r="F1458" s="181" t="s">
        <v>286</v>
      </c>
      <c r="H1458" s="182">
        <v>153.75</v>
      </c>
      <c r="I1458" s="183"/>
      <c r="L1458" s="179"/>
      <c r="M1458" s="184"/>
      <c r="N1458" s="185"/>
      <c r="O1458" s="185"/>
      <c r="P1458" s="185"/>
      <c r="Q1458" s="185"/>
      <c r="R1458" s="185"/>
      <c r="S1458" s="185"/>
      <c r="T1458" s="186"/>
      <c r="AT1458" s="180" t="s">
        <v>282</v>
      </c>
      <c r="AU1458" s="180" t="s">
        <v>88</v>
      </c>
      <c r="AV1458" s="15" t="s">
        <v>258</v>
      </c>
      <c r="AW1458" s="15" t="s">
        <v>33</v>
      </c>
      <c r="AX1458" s="15" t="s">
        <v>86</v>
      </c>
      <c r="AY1458" s="180" t="s">
        <v>252</v>
      </c>
    </row>
    <row r="1459" spans="1:65" s="2" customFormat="1" ht="16.5" customHeight="1">
      <c r="A1459" s="31"/>
      <c r="B1459" s="148"/>
      <c r="C1459" s="149" t="s">
        <v>902</v>
      </c>
      <c r="D1459" s="149" t="s">
        <v>254</v>
      </c>
      <c r="E1459" s="150" t="s">
        <v>1313</v>
      </c>
      <c r="F1459" s="151" t="s">
        <v>1314</v>
      </c>
      <c r="G1459" s="152" t="s">
        <v>257</v>
      </c>
      <c r="H1459" s="153">
        <v>1</v>
      </c>
      <c r="I1459" s="154"/>
      <c r="J1459" s="155">
        <f>ROUND(I1459*H1459,2)</f>
        <v>0</v>
      </c>
      <c r="K1459" s="156"/>
      <c r="L1459" s="32"/>
      <c r="M1459" s="157" t="s">
        <v>1</v>
      </c>
      <c r="N1459" s="158" t="s">
        <v>44</v>
      </c>
      <c r="O1459" s="57"/>
      <c r="P1459" s="159">
        <f>O1459*H1459</f>
        <v>0</v>
      </c>
      <c r="Q1459" s="159">
        <v>0</v>
      </c>
      <c r="R1459" s="159">
        <f>Q1459*H1459</f>
        <v>0</v>
      </c>
      <c r="S1459" s="159">
        <v>0</v>
      </c>
      <c r="T1459" s="160">
        <f>S1459*H1459</f>
        <v>0</v>
      </c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R1459" s="161" t="s">
        <v>289</v>
      </c>
      <c r="AT1459" s="161" t="s">
        <v>254</v>
      </c>
      <c r="AU1459" s="161" t="s">
        <v>88</v>
      </c>
      <c r="AY1459" s="17" t="s">
        <v>252</v>
      </c>
      <c r="BE1459" s="162">
        <f>IF(N1459="základní",J1459,0)</f>
        <v>0</v>
      </c>
      <c r="BF1459" s="162">
        <f>IF(N1459="snížená",J1459,0)</f>
        <v>0</v>
      </c>
      <c r="BG1459" s="162">
        <f>IF(N1459="zákl. přenesená",J1459,0)</f>
        <v>0</v>
      </c>
      <c r="BH1459" s="162">
        <f>IF(N1459="sníž. přenesená",J1459,0)</f>
        <v>0</v>
      </c>
      <c r="BI1459" s="162">
        <f>IF(N1459="nulová",J1459,0)</f>
        <v>0</v>
      </c>
      <c r="BJ1459" s="17" t="s">
        <v>86</v>
      </c>
      <c r="BK1459" s="162">
        <f>ROUND(I1459*H1459,2)</f>
        <v>0</v>
      </c>
      <c r="BL1459" s="17" t="s">
        <v>289</v>
      </c>
      <c r="BM1459" s="161" t="s">
        <v>1621</v>
      </c>
    </row>
    <row r="1460" spans="1:65" s="14" customFormat="1" ht="22.5">
      <c r="B1460" s="171"/>
      <c r="D1460" s="164" t="s">
        <v>282</v>
      </c>
      <c r="E1460" s="172" t="s">
        <v>1</v>
      </c>
      <c r="F1460" s="173" t="s">
        <v>1622</v>
      </c>
      <c r="H1460" s="174">
        <v>1</v>
      </c>
      <c r="I1460" s="175"/>
      <c r="L1460" s="171"/>
      <c r="M1460" s="176"/>
      <c r="N1460" s="177"/>
      <c r="O1460" s="177"/>
      <c r="P1460" s="177"/>
      <c r="Q1460" s="177"/>
      <c r="R1460" s="177"/>
      <c r="S1460" s="177"/>
      <c r="T1460" s="178"/>
      <c r="AT1460" s="172" t="s">
        <v>282</v>
      </c>
      <c r="AU1460" s="172" t="s">
        <v>88</v>
      </c>
      <c r="AV1460" s="14" t="s">
        <v>88</v>
      </c>
      <c r="AW1460" s="14" t="s">
        <v>33</v>
      </c>
      <c r="AX1460" s="14" t="s">
        <v>79</v>
      </c>
      <c r="AY1460" s="172" t="s">
        <v>252</v>
      </c>
    </row>
    <row r="1461" spans="1:65" s="13" customFormat="1" ht="22.5">
      <c r="B1461" s="163"/>
      <c r="D1461" s="164" t="s">
        <v>282</v>
      </c>
      <c r="E1461" s="165" t="s">
        <v>1</v>
      </c>
      <c r="F1461" s="166" t="s">
        <v>1317</v>
      </c>
      <c r="H1461" s="165" t="s">
        <v>1</v>
      </c>
      <c r="I1461" s="167"/>
      <c r="L1461" s="163"/>
      <c r="M1461" s="168"/>
      <c r="N1461" s="169"/>
      <c r="O1461" s="169"/>
      <c r="P1461" s="169"/>
      <c r="Q1461" s="169"/>
      <c r="R1461" s="169"/>
      <c r="S1461" s="169"/>
      <c r="T1461" s="170"/>
      <c r="AT1461" s="165" t="s">
        <v>282</v>
      </c>
      <c r="AU1461" s="165" t="s">
        <v>88</v>
      </c>
      <c r="AV1461" s="13" t="s">
        <v>86</v>
      </c>
      <c r="AW1461" s="13" t="s">
        <v>33</v>
      </c>
      <c r="AX1461" s="13" t="s">
        <v>79</v>
      </c>
      <c r="AY1461" s="165" t="s">
        <v>252</v>
      </c>
    </row>
    <row r="1462" spans="1:65" s="15" customFormat="1">
      <c r="B1462" s="179"/>
      <c r="D1462" s="164" t="s">
        <v>282</v>
      </c>
      <c r="E1462" s="180" t="s">
        <v>1</v>
      </c>
      <c r="F1462" s="181" t="s">
        <v>286</v>
      </c>
      <c r="H1462" s="182">
        <v>1</v>
      </c>
      <c r="I1462" s="183"/>
      <c r="L1462" s="179"/>
      <c r="M1462" s="184"/>
      <c r="N1462" s="185"/>
      <c r="O1462" s="185"/>
      <c r="P1462" s="185"/>
      <c r="Q1462" s="185"/>
      <c r="R1462" s="185"/>
      <c r="S1462" s="185"/>
      <c r="T1462" s="186"/>
      <c r="AT1462" s="180" t="s">
        <v>282</v>
      </c>
      <c r="AU1462" s="180" t="s">
        <v>88</v>
      </c>
      <c r="AV1462" s="15" t="s">
        <v>258</v>
      </c>
      <c r="AW1462" s="15" t="s">
        <v>33</v>
      </c>
      <c r="AX1462" s="15" t="s">
        <v>86</v>
      </c>
      <c r="AY1462" s="180" t="s">
        <v>252</v>
      </c>
    </row>
    <row r="1463" spans="1:65" s="12" customFormat="1" ht="22.9" customHeight="1">
      <c r="B1463" s="135"/>
      <c r="D1463" s="136" t="s">
        <v>78</v>
      </c>
      <c r="E1463" s="146" t="s">
        <v>1623</v>
      </c>
      <c r="F1463" s="146" t="s">
        <v>1624</v>
      </c>
      <c r="I1463" s="138"/>
      <c r="J1463" s="147">
        <f>BK1463</f>
        <v>0</v>
      </c>
      <c r="L1463" s="135"/>
      <c r="M1463" s="140"/>
      <c r="N1463" s="141"/>
      <c r="O1463" s="141"/>
      <c r="P1463" s="142">
        <f>SUM(P1464:P1533)</f>
        <v>0</v>
      </c>
      <c r="Q1463" s="141"/>
      <c r="R1463" s="142">
        <f>SUM(R1464:R1533)</f>
        <v>0</v>
      </c>
      <c r="S1463" s="141"/>
      <c r="T1463" s="143">
        <f>SUM(T1464:T1533)</f>
        <v>0</v>
      </c>
      <c r="AR1463" s="136" t="s">
        <v>88</v>
      </c>
      <c r="AT1463" s="144" t="s">
        <v>78</v>
      </c>
      <c r="AU1463" s="144" t="s">
        <v>86</v>
      </c>
      <c r="AY1463" s="136" t="s">
        <v>252</v>
      </c>
      <c r="BK1463" s="145">
        <f>SUM(BK1464:BK1533)</f>
        <v>0</v>
      </c>
    </row>
    <row r="1464" spans="1:65" s="2" customFormat="1" ht="16.5" customHeight="1">
      <c r="A1464" s="31"/>
      <c r="B1464" s="148"/>
      <c r="C1464" s="149" t="s">
        <v>1625</v>
      </c>
      <c r="D1464" s="149" t="s">
        <v>254</v>
      </c>
      <c r="E1464" s="150" t="s">
        <v>1626</v>
      </c>
      <c r="F1464" s="151" t="s">
        <v>1627</v>
      </c>
      <c r="G1464" s="152" t="s">
        <v>465</v>
      </c>
      <c r="H1464" s="153">
        <v>2038.8</v>
      </c>
      <c r="I1464" s="154"/>
      <c r="J1464" s="155">
        <f>ROUND(I1464*H1464,2)</f>
        <v>0</v>
      </c>
      <c r="K1464" s="156"/>
      <c r="L1464" s="32"/>
      <c r="M1464" s="157" t="s">
        <v>1</v>
      </c>
      <c r="N1464" s="158" t="s">
        <v>44</v>
      </c>
      <c r="O1464" s="57"/>
      <c r="P1464" s="159">
        <f>O1464*H1464</f>
        <v>0</v>
      </c>
      <c r="Q1464" s="159">
        <v>0</v>
      </c>
      <c r="R1464" s="159">
        <f>Q1464*H1464</f>
        <v>0</v>
      </c>
      <c r="S1464" s="159">
        <v>0</v>
      </c>
      <c r="T1464" s="160">
        <f>S1464*H1464</f>
        <v>0</v>
      </c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R1464" s="161" t="s">
        <v>289</v>
      </c>
      <c r="AT1464" s="161" t="s">
        <v>254</v>
      </c>
      <c r="AU1464" s="161" t="s">
        <v>88</v>
      </c>
      <c r="AY1464" s="17" t="s">
        <v>252</v>
      </c>
      <c r="BE1464" s="162">
        <f>IF(N1464="základní",J1464,0)</f>
        <v>0</v>
      </c>
      <c r="BF1464" s="162">
        <f>IF(N1464="snížená",J1464,0)</f>
        <v>0</v>
      </c>
      <c r="BG1464" s="162">
        <f>IF(N1464="zákl. přenesená",J1464,0)</f>
        <v>0</v>
      </c>
      <c r="BH1464" s="162">
        <f>IF(N1464="sníž. přenesená",J1464,0)</f>
        <v>0</v>
      </c>
      <c r="BI1464" s="162">
        <f>IF(N1464="nulová",J1464,0)</f>
        <v>0</v>
      </c>
      <c r="BJ1464" s="17" t="s">
        <v>86</v>
      </c>
      <c r="BK1464" s="162">
        <f>ROUND(I1464*H1464,2)</f>
        <v>0</v>
      </c>
      <c r="BL1464" s="17" t="s">
        <v>289</v>
      </c>
      <c r="BM1464" s="161" t="s">
        <v>1628</v>
      </c>
    </row>
    <row r="1465" spans="1:65" s="14" customFormat="1" ht="22.5">
      <c r="B1465" s="171"/>
      <c r="D1465" s="164" t="s">
        <v>282</v>
      </c>
      <c r="E1465" s="172" t="s">
        <v>1</v>
      </c>
      <c r="F1465" s="173" t="s">
        <v>1629</v>
      </c>
      <c r="H1465" s="174">
        <v>2038.8</v>
      </c>
      <c r="I1465" s="175"/>
      <c r="L1465" s="171"/>
      <c r="M1465" s="176"/>
      <c r="N1465" s="177"/>
      <c r="O1465" s="177"/>
      <c r="P1465" s="177"/>
      <c r="Q1465" s="177"/>
      <c r="R1465" s="177"/>
      <c r="S1465" s="177"/>
      <c r="T1465" s="178"/>
      <c r="AT1465" s="172" t="s">
        <v>282</v>
      </c>
      <c r="AU1465" s="172" t="s">
        <v>88</v>
      </c>
      <c r="AV1465" s="14" t="s">
        <v>88</v>
      </c>
      <c r="AW1465" s="14" t="s">
        <v>33</v>
      </c>
      <c r="AX1465" s="14" t="s">
        <v>79</v>
      </c>
      <c r="AY1465" s="172" t="s">
        <v>252</v>
      </c>
    </row>
    <row r="1466" spans="1:65" s="15" customFormat="1">
      <c r="B1466" s="179"/>
      <c r="D1466" s="164" t="s">
        <v>282</v>
      </c>
      <c r="E1466" s="180" t="s">
        <v>1</v>
      </c>
      <c r="F1466" s="181" t="s">
        <v>286</v>
      </c>
      <c r="H1466" s="182">
        <v>2038.8</v>
      </c>
      <c r="I1466" s="183"/>
      <c r="L1466" s="179"/>
      <c r="M1466" s="184"/>
      <c r="N1466" s="185"/>
      <c r="O1466" s="185"/>
      <c r="P1466" s="185"/>
      <c r="Q1466" s="185"/>
      <c r="R1466" s="185"/>
      <c r="S1466" s="185"/>
      <c r="T1466" s="186"/>
      <c r="AT1466" s="180" t="s">
        <v>282</v>
      </c>
      <c r="AU1466" s="180" t="s">
        <v>88</v>
      </c>
      <c r="AV1466" s="15" t="s">
        <v>258</v>
      </c>
      <c r="AW1466" s="15" t="s">
        <v>33</v>
      </c>
      <c r="AX1466" s="15" t="s">
        <v>86</v>
      </c>
      <c r="AY1466" s="180" t="s">
        <v>252</v>
      </c>
    </row>
    <row r="1467" spans="1:65" s="2" customFormat="1" ht="24.2" customHeight="1">
      <c r="A1467" s="31"/>
      <c r="B1467" s="148"/>
      <c r="C1467" s="149" t="s">
        <v>906</v>
      </c>
      <c r="D1467" s="149" t="s">
        <v>254</v>
      </c>
      <c r="E1467" s="150" t="s">
        <v>1630</v>
      </c>
      <c r="F1467" s="151" t="s">
        <v>1631</v>
      </c>
      <c r="G1467" s="152" t="s">
        <v>265</v>
      </c>
      <c r="H1467" s="153">
        <v>97.8</v>
      </c>
      <c r="I1467" s="154"/>
      <c r="J1467" s="155">
        <f>ROUND(I1467*H1467,2)</f>
        <v>0</v>
      </c>
      <c r="K1467" s="156"/>
      <c r="L1467" s="32"/>
      <c r="M1467" s="157" t="s">
        <v>1</v>
      </c>
      <c r="N1467" s="158" t="s">
        <v>44</v>
      </c>
      <c r="O1467" s="57"/>
      <c r="P1467" s="159">
        <f>O1467*H1467</f>
        <v>0</v>
      </c>
      <c r="Q1467" s="159">
        <v>0</v>
      </c>
      <c r="R1467" s="159">
        <f>Q1467*H1467</f>
        <v>0</v>
      </c>
      <c r="S1467" s="159">
        <v>0</v>
      </c>
      <c r="T1467" s="160">
        <f>S1467*H1467</f>
        <v>0</v>
      </c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R1467" s="161" t="s">
        <v>289</v>
      </c>
      <c r="AT1467" s="161" t="s">
        <v>254</v>
      </c>
      <c r="AU1467" s="161" t="s">
        <v>88</v>
      </c>
      <c r="AY1467" s="17" t="s">
        <v>252</v>
      </c>
      <c r="BE1467" s="162">
        <f>IF(N1467="základní",J1467,0)</f>
        <v>0</v>
      </c>
      <c r="BF1467" s="162">
        <f>IF(N1467="snížená",J1467,0)</f>
        <v>0</v>
      </c>
      <c r="BG1467" s="162">
        <f>IF(N1467="zákl. přenesená",J1467,0)</f>
        <v>0</v>
      </c>
      <c r="BH1467" s="162">
        <f>IF(N1467="sníž. přenesená",J1467,0)</f>
        <v>0</v>
      </c>
      <c r="BI1467" s="162">
        <f>IF(N1467="nulová",J1467,0)</f>
        <v>0</v>
      </c>
      <c r="BJ1467" s="17" t="s">
        <v>86</v>
      </c>
      <c r="BK1467" s="162">
        <f>ROUND(I1467*H1467,2)</f>
        <v>0</v>
      </c>
      <c r="BL1467" s="17" t="s">
        <v>289</v>
      </c>
      <c r="BM1467" s="161" t="s">
        <v>1632</v>
      </c>
    </row>
    <row r="1468" spans="1:65" s="14" customFormat="1">
      <c r="B1468" s="171"/>
      <c r="D1468" s="164" t="s">
        <v>282</v>
      </c>
      <c r="E1468" s="172" t="s">
        <v>1</v>
      </c>
      <c r="F1468" s="173" t="s">
        <v>1633</v>
      </c>
      <c r="H1468" s="174">
        <v>97.8</v>
      </c>
      <c r="I1468" s="175"/>
      <c r="L1468" s="171"/>
      <c r="M1468" s="176"/>
      <c r="N1468" s="177"/>
      <c r="O1468" s="177"/>
      <c r="P1468" s="177"/>
      <c r="Q1468" s="177"/>
      <c r="R1468" s="177"/>
      <c r="S1468" s="177"/>
      <c r="T1468" s="178"/>
      <c r="AT1468" s="172" t="s">
        <v>282</v>
      </c>
      <c r="AU1468" s="172" t="s">
        <v>88</v>
      </c>
      <c r="AV1468" s="14" t="s">
        <v>88</v>
      </c>
      <c r="AW1468" s="14" t="s">
        <v>33</v>
      </c>
      <c r="AX1468" s="14" t="s">
        <v>79</v>
      </c>
      <c r="AY1468" s="172" t="s">
        <v>252</v>
      </c>
    </row>
    <row r="1469" spans="1:65" s="15" customFormat="1">
      <c r="B1469" s="179"/>
      <c r="D1469" s="164" t="s">
        <v>282</v>
      </c>
      <c r="E1469" s="180" t="s">
        <v>1</v>
      </c>
      <c r="F1469" s="181" t="s">
        <v>286</v>
      </c>
      <c r="H1469" s="182">
        <v>97.8</v>
      </c>
      <c r="I1469" s="183"/>
      <c r="L1469" s="179"/>
      <c r="M1469" s="184"/>
      <c r="N1469" s="185"/>
      <c r="O1469" s="185"/>
      <c r="P1469" s="185"/>
      <c r="Q1469" s="185"/>
      <c r="R1469" s="185"/>
      <c r="S1469" s="185"/>
      <c r="T1469" s="186"/>
      <c r="AT1469" s="180" t="s">
        <v>282</v>
      </c>
      <c r="AU1469" s="180" t="s">
        <v>88</v>
      </c>
      <c r="AV1469" s="15" t="s">
        <v>258</v>
      </c>
      <c r="AW1469" s="15" t="s">
        <v>33</v>
      </c>
      <c r="AX1469" s="15" t="s">
        <v>86</v>
      </c>
      <c r="AY1469" s="180" t="s">
        <v>252</v>
      </c>
    </row>
    <row r="1470" spans="1:65" s="2" customFormat="1" ht="24.2" customHeight="1">
      <c r="A1470" s="31"/>
      <c r="B1470" s="148"/>
      <c r="C1470" s="149" t="s">
        <v>1634</v>
      </c>
      <c r="D1470" s="149" t="s">
        <v>254</v>
      </c>
      <c r="E1470" s="150" t="s">
        <v>1635</v>
      </c>
      <c r="F1470" s="151" t="s">
        <v>1636</v>
      </c>
      <c r="G1470" s="152" t="s">
        <v>265</v>
      </c>
      <c r="H1470" s="153">
        <v>79.2</v>
      </c>
      <c r="I1470" s="154"/>
      <c r="J1470" s="155">
        <f>ROUND(I1470*H1470,2)</f>
        <v>0</v>
      </c>
      <c r="K1470" s="156"/>
      <c r="L1470" s="32"/>
      <c r="M1470" s="157" t="s">
        <v>1</v>
      </c>
      <c r="N1470" s="158" t="s">
        <v>44</v>
      </c>
      <c r="O1470" s="57"/>
      <c r="P1470" s="159">
        <f>O1470*H1470</f>
        <v>0</v>
      </c>
      <c r="Q1470" s="159">
        <v>0</v>
      </c>
      <c r="R1470" s="159">
        <f>Q1470*H1470</f>
        <v>0</v>
      </c>
      <c r="S1470" s="159">
        <v>0</v>
      </c>
      <c r="T1470" s="160">
        <f>S1470*H1470</f>
        <v>0</v>
      </c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R1470" s="161" t="s">
        <v>289</v>
      </c>
      <c r="AT1470" s="161" t="s">
        <v>254</v>
      </c>
      <c r="AU1470" s="161" t="s">
        <v>88</v>
      </c>
      <c r="AY1470" s="17" t="s">
        <v>252</v>
      </c>
      <c r="BE1470" s="162">
        <f>IF(N1470="základní",J1470,0)</f>
        <v>0</v>
      </c>
      <c r="BF1470" s="162">
        <f>IF(N1470="snížená",J1470,0)</f>
        <v>0</v>
      </c>
      <c r="BG1470" s="162">
        <f>IF(N1470="zákl. přenesená",J1470,0)</f>
        <v>0</v>
      </c>
      <c r="BH1470" s="162">
        <f>IF(N1470="sníž. přenesená",J1470,0)</f>
        <v>0</v>
      </c>
      <c r="BI1470" s="162">
        <f>IF(N1470="nulová",J1470,0)</f>
        <v>0</v>
      </c>
      <c r="BJ1470" s="17" t="s">
        <v>86</v>
      </c>
      <c r="BK1470" s="162">
        <f>ROUND(I1470*H1470,2)</f>
        <v>0</v>
      </c>
      <c r="BL1470" s="17" t="s">
        <v>289</v>
      </c>
      <c r="BM1470" s="161" t="s">
        <v>1637</v>
      </c>
    </row>
    <row r="1471" spans="1:65" s="14" customFormat="1">
      <c r="B1471" s="171"/>
      <c r="D1471" s="164" t="s">
        <v>282</v>
      </c>
      <c r="E1471" s="172" t="s">
        <v>1</v>
      </c>
      <c r="F1471" s="173" t="s">
        <v>1638</v>
      </c>
      <c r="H1471" s="174">
        <v>79.2</v>
      </c>
      <c r="I1471" s="175"/>
      <c r="L1471" s="171"/>
      <c r="M1471" s="176"/>
      <c r="N1471" s="177"/>
      <c r="O1471" s="177"/>
      <c r="P1471" s="177"/>
      <c r="Q1471" s="177"/>
      <c r="R1471" s="177"/>
      <c r="S1471" s="177"/>
      <c r="T1471" s="178"/>
      <c r="AT1471" s="172" t="s">
        <v>282</v>
      </c>
      <c r="AU1471" s="172" t="s">
        <v>88</v>
      </c>
      <c r="AV1471" s="14" t="s">
        <v>88</v>
      </c>
      <c r="AW1471" s="14" t="s">
        <v>33</v>
      </c>
      <c r="AX1471" s="14" t="s">
        <v>79</v>
      </c>
      <c r="AY1471" s="172" t="s">
        <v>252</v>
      </c>
    </row>
    <row r="1472" spans="1:65" s="15" customFormat="1">
      <c r="B1472" s="179"/>
      <c r="D1472" s="164" t="s">
        <v>282</v>
      </c>
      <c r="E1472" s="180" t="s">
        <v>1</v>
      </c>
      <c r="F1472" s="181" t="s">
        <v>286</v>
      </c>
      <c r="H1472" s="182">
        <v>79.2</v>
      </c>
      <c r="I1472" s="183"/>
      <c r="L1472" s="179"/>
      <c r="M1472" s="184"/>
      <c r="N1472" s="185"/>
      <c r="O1472" s="185"/>
      <c r="P1472" s="185"/>
      <c r="Q1472" s="185"/>
      <c r="R1472" s="185"/>
      <c r="S1472" s="185"/>
      <c r="T1472" s="186"/>
      <c r="AT1472" s="180" t="s">
        <v>282</v>
      </c>
      <c r="AU1472" s="180" t="s">
        <v>88</v>
      </c>
      <c r="AV1472" s="15" t="s">
        <v>258</v>
      </c>
      <c r="AW1472" s="15" t="s">
        <v>33</v>
      </c>
      <c r="AX1472" s="15" t="s">
        <v>86</v>
      </c>
      <c r="AY1472" s="180" t="s">
        <v>252</v>
      </c>
    </row>
    <row r="1473" spans="1:65" s="2" customFormat="1" ht="16.5" customHeight="1">
      <c r="A1473" s="31"/>
      <c r="B1473" s="148"/>
      <c r="C1473" s="149" t="s">
        <v>911</v>
      </c>
      <c r="D1473" s="149" t="s">
        <v>254</v>
      </c>
      <c r="E1473" s="150" t="s">
        <v>1639</v>
      </c>
      <c r="F1473" s="151" t="s">
        <v>1640</v>
      </c>
      <c r="G1473" s="152" t="s">
        <v>265</v>
      </c>
      <c r="H1473" s="153">
        <v>40</v>
      </c>
      <c r="I1473" s="154"/>
      <c r="J1473" s="155">
        <f>ROUND(I1473*H1473,2)</f>
        <v>0</v>
      </c>
      <c r="K1473" s="156"/>
      <c r="L1473" s="32"/>
      <c r="M1473" s="157" t="s">
        <v>1</v>
      </c>
      <c r="N1473" s="158" t="s">
        <v>44</v>
      </c>
      <c r="O1473" s="57"/>
      <c r="P1473" s="159">
        <f>O1473*H1473</f>
        <v>0</v>
      </c>
      <c r="Q1473" s="159">
        <v>0</v>
      </c>
      <c r="R1473" s="159">
        <f>Q1473*H1473</f>
        <v>0</v>
      </c>
      <c r="S1473" s="159">
        <v>0</v>
      </c>
      <c r="T1473" s="160">
        <f>S1473*H1473</f>
        <v>0</v>
      </c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R1473" s="161" t="s">
        <v>289</v>
      </c>
      <c r="AT1473" s="161" t="s">
        <v>254</v>
      </c>
      <c r="AU1473" s="161" t="s">
        <v>88</v>
      </c>
      <c r="AY1473" s="17" t="s">
        <v>252</v>
      </c>
      <c r="BE1473" s="162">
        <f>IF(N1473="základní",J1473,0)</f>
        <v>0</v>
      </c>
      <c r="BF1473" s="162">
        <f>IF(N1473="snížená",J1473,0)</f>
        <v>0</v>
      </c>
      <c r="BG1473" s="162">
        <f>IF(N1473="zákl. přenesená",J1473,0)</f>
        <v>0</v>
      </c>
      <c r="BH1473" s="162">
        <f>IF(N1473="sníž. přenesená",J1473,0)</f>
        <v>0</v>
      </c>
      <c r="BI1473" s="162">
        <f>IF(N1473="nulová",J1473,0)</f>
        <v>0</v>
      </c>
      <c r="BJ1473" s="17" t="s">
        <v>86</v>
      </c>
      <c r="BK1473" s="162">
        <f>ROUND(I1473*H1473,2)</f>
        <v>0</v>
      </c>
      <c r="BL1473" s="17" t="s">
        <v>289</v>
      </c>
      <c r="BM1473" s="161" t="s">
        <v>1641</v>
      </c>
    </row>
    <row r="1474" spans="1:65" s="14" customFormat="1">
      <c r="B1474" s="171"/>
      <c r="D1474" s="164" t="s">
        <v>282</v>
      </c>
      <c r="E1474" s="172" t="s">
        <v>1</v>
      </c>
      <c r="F1474" s="173" t="s">
        <v>1642</v>
      </c>
      <c r="H1474" s="174">
        <v>40</v>
      </c>
      <c r="I1474" s="175"/>
      <c r="L1474" s="171"/>
      <c r="M1474" s="176"/>
      <c r="N1474" s="177"/>
      <c r="O1474" s="177"/>
      <c r="P1474" s="177"/>
      <c r="Q1474" s="177"/>
      <c r="R1474" s="177"/>
      <c r="S1474" s="177"/>
      <c r="T1474" s="178"/>
      <c r="AT1474" s="172" t="s">
        <v>282</v>
      </c>
      <c r="AU1474" s="172" t="s">
        <v>88</v>
      </c>
      <c r="AV1474" s="14" t="s">
        <v>88</v>
      </c>
      <c r="AW1474" s="14" t="s">
        <v>33</v>
      </c>
      <c r="AX1474" s="14" t="s">
        <v>79</v>
      </c>
      <c r="AY1474" s="172" t="s">
        <v>252</v>
      </c>
    </row>
    <row r="1475" spans="1:65" s="15" customFormat="1">
      <c r="B1475" s="179"/>
      <c r="D1475" s="164" t="s">
        <v>282</v>
      </c>
      <c r="E1475" s="180" t="s">
        <v>1</v>
      </c>
      <c r="F1475" s="181" t="s">
        <v>286</v>
      </c>
      <c r="H1475" s="182">
        <v>40</v>
      </c>
      <c r="I1475" s="183"/>
      <c r="L1475" s="179"/>
      <c r="M1475" s="184"/>
      <c r="N1475" s="185"/>
      <c r="O1475" s="185"/>
      <c r="P1475" s="185"/>
      <c r="Q1475" s="185"/>
      <c r="R1475" s="185"/>
      <c r="S1475" s="185"/>
      <c r="T1475" s="186"/>
      <c r="AT1475" s="180" t="s">
        <v>282</v>
      </c>
      <c r="AU1475" s="180" t="s">
        <v>88</v>
      </c>
      <c r="AV1475" s="15" t="s">
        <v>258</v>
      </c>
      <c r="AW1475" s="15" t="s">
        <v>33</v>
      </c>
      <c r="AX1475" s="15" t="s">
        <v>86</v>
      </c>
      <c r="AY1475" s="180" t="s">
        <v>252</v>
      </c>
    </row>
    <row r="1476" spans="1:65" s="2" customFormat="1" ht="16.5" customHeight="1">
      <c r="A1476" s="31"/>
      <c r="B1476" s="148"/>
      <c r="C1476" s="149" t="s">
        <v>1643</v>
      </c>
      <c r="D1476" s="149" t="s">
        <v>254</v>
      </c>
      <c r="E1476" s="150" t="s">
        <v>1644</v>
      </c>
      <c r="F1476" s="151" t="s">
        <v>1645</v>
      </c>
      <c r="G1476" s="152" t="s">
        <v>265</v>
      </c>
      <c r="H1476" s="153">
        <v>3.5</v>
      </c>
      <c r="I1476" s="154"/>
      <c r="J1476" s="155">
        <f>ROUND(I1476*H1476,2)</f>
        <v>0</v>
      </c>
      <c r="K1476" s="156"/>
      <c r="L1476" s="32"/>
      <c r="M1476" s="157" t="s">
        <v>1</v>
      </c>
      <c r="N1476" s="158" t="s">
        <v>44</v>
      </c>
      <c r="O1476" s="57"/>
      <c r="P1476" s="159">
        <f>O1476*H1476</f>
        <v>0</v>
      </c>
      <c r="Q1476" s="159">
        <v>0</v>
      </c>
      <c r="R1476" s="159">
        <f>Q1476*H1476</f>
        <v>0</v>
      </c>
      <c r="S1476" s="159">
        <v>0</v>
      </c>
      <c r="T1476" s="160">
        <f>S1476*H1476</f>
        <v>0</v>
      </c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R1476" s="161" t="s">
        <v>289</v>
      </c>
      <c r="AT1476" s="161" t="s">
        <v>254</v>
      </c>
      <c r="AU1476" s="161" t="s">
        <v>88</v>
      </c>
      <c r="AY1476" s="17" t="s">
        <v>252</v>
      </c>
      <c r="BE1476" s="162">
        <f>IF(N1476="základní",J1476,0)</f>
        <v>0</v>
      </c>
      <c r="BF1476" s="162">
        <f>IF(N1476="snížená",J1476,0)</f>
        <v>0</v>
      </c>
      <c r="BG1476" s="162">
        <f>IF(N1476="zákl. přenesená",J1476,0)</f>
        <v>0</v>
      </c>
      <c r="BH1476" s="162">
        <f>IF(N1476="sníž. přenesená",J1476,0)</f>
        <v>0</v>
      </c>
      <c r="BI1476" s="162">
        <f>IF(N1476="nulová",J1476,0)</f>
        <v>0</v>
      </c>
      <c r="BJ1476" s="17" t="s">
        <v>86</v>
      </c>
      <c r="BK1476" s="162">
        <f>ROUND(I1476*H1476,2)</f>
        <v>0</v>
      </c>
      <c r="BL1476" s="17" t="s">
        <v>289</v>
      </c>
      <c r="BM1476" s="161" t="s">
        <v>1646</v>
      </c>
    </row>
    <row r="1477" spans="1:65" s="14" customFormat="1">
      <c r="B1477" s="171"/>
      <c r="D1477" s="164" t="s">
        <v>282</v>
      </c>
      <c r="E1477" s="172" t="s">
        <v>1</v>
      </c>
      <c r="F1477" s="173" t="s">
        <v>1647</v>
      </c>
      <c r="H1477" s="174">
        <v>3.5</v>
      </c>
      <c r="I1477" s="175"/>
      <c r="L1477" s="171"/>
      <c r="M1477" s="176"/>
      <c r="N1477" s="177"/>
      <c r="O1477" s="177"/>
      <c r="P1477" s="177"/>
      <c r="Q1477" s="177"/>
      <c r="R1477" s="177"/>
      <c r="S1477" s="177"/>
      <c r="T1477" s="178"/>
      <c r="AT1477" s="172" t="s">
        <v>282</v>
      </c>
      <c r="AU1477" s="172" t="s">
        <v>88</v>
      </c>
      <c r="AV1477" s="14" t="s">
        <v>88</v>
      </c>
      <c r="AW1477" s="14" t="s">
        <v>33</v>
      </c>
      <c r="AX1477" s="14" t="s">
        <v>79</v>
      </c>
      <c r="AY1477" s="172" t="s">
        <v>252</v>
      </c>
    </row>
    <row r="1478" spans="1:65" s="15" customFormat="1">
      <c r="B1478" s="179"/>
      <c r="D1478" s="164" t="s">
        <v>282</v>
      </c>
      <c r="E1478" s="180" t="s">
        <v>1</v>
      </c>
      <c r="F1478" s="181" t="s">
        <v>286</v>
      </c>
      <c r="H1478" s="182">
        <v>3.5</v>
      </c>
      <c r="I1478" s="183"/>
      <c r="L1478" s="179"/>
      <c r="M1478" s="184"/>
      <c r="N1478" s="185"/>
      <c r="O1478" s="185"/>
      <c r="P1478" s="185"/>
      <c r="Q1478" s="185"/>
      <c r="R1478" s="185"/>
      <c r="S1478" s="185"/>
      <c r="T1478" s="186"/>
      <c r="AT1478" s="180" t="s">
        <v>282</v>
      </c>
      <c r="AU1478" s="180" t="s">
        <v>88</v>
      </c>
      <c r="AV1478" s="15" t="s">
        <v>258</v>
      </c>
      <c r="AW1478" s="15" t="s">
        <v>33</v>
      </c>
      <c r="AX1478" s="15" t="s">
        <v>86</v>
      </c>
      <c r="AY1478" s="180" t="s">
        <v>252</v>
      </c>
    </row>
    <row r="1479" spans="1:65" s="2" customFormat="1" ht="21.75" customHeight="1">
      <c r="A1479" s="31"/>
      <c r="B1479" s="148"/>
      <c r="C1479" s="149" t="s">
        <v>915</v>
      </c>
      <c r="D1479" s="149" t="s">
        <v>254</v>
      </c>
      <c r="E1479" s="150" t="s">
        <v>1648</v>
      </c>
      <c r="F1479" s="151" t="s">
        <v>1649</v>
      </c>
      <c r="G1479" s="152" t="s">
        <v>265</v>
      </c>
      <c r="H1479" s="153">
        <v>260.75</v>
      </c>
      <c r="I1479" s="154"/>
      <c r="J1479" s="155">
        <f>ROUND(I1479*H1479,2)</f>
        <v>0</v>
      </c>
      <c r="K1479" s="156"/>
      <c r="L1479" s="32"/>
      <c r="M1479" s="157" t="s">
        <v>1</v>
      </c>
      <c r="N1479" s="158" t="s">
        <v>44</v>
      </c>
      <c r="O1479" s="57"/>
      <c r="P1479" s="159">
        <f>O1479*H1479</f>
        <v>0</v>
      </c>
      <c r="Q1479" s="159">
        <v>0</v>
      </c>
      <c r="R1479" s="159">
        <f>Q1479*H1479</f>
        <v>0</v>
      </c>
      <c r="S1479" s="159">
        <v>0</v>
      </c>
      <c r="T1479" s="160">
        <f>S1479*H1479</f>
        <v>0</v>
      </c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R1479" s="161" t="s">
        <v>289</v>
      </c>
      <c r="AT1479" s="161" t="s">
        <v>254</v>
      </c>
      <c r="AU1479" s="161" t="s">
        <v>88</v>
      </c>
      <c r="AY1479" s="17" t="s">
        <v>252</v>
      </c>
      <c r="BE1479" s="162">
        <f>IF(N1479="základní",J1479,0)</f>
        <v>0</v>
      </c>
      <c r="BF1479" s="162">
        <f>IF(N1479="snížená",J1479,0)</f>
        <v>0</v>
      </c>
      <c r="BG1479" s="162">
        <f>IF(N1479="zákl. přenesená",J1479,0)</f>
        <v>0</v>
      </c>
      <c r="BH1479" s="162">
        <f>IF(N1479="sníž. přenesená",J1479,0)</f>
        <v>0</v>
      </c>
      <c r="BI1479" s="162">
        <f>IF(N1479="nulová",J1479,0)</f>
        <v>0</v>
      </c>
      <c r="BJ1479" s="17" t="s">
        <v>86</v>
      </c>
      <c r="BK1479" s="162">
        <f>ROUND(I1479*H1479,2)</f>
        <v>0</v>
      </c>
      <c r="BL1479" s="17" t="s">
        <v>289</v>
      </c>
      <c r="BM1479" s="161" t="s">
        <v>1650</v>
      </c>
    </row>
    <row r="1480" spans="1:65" s="14" customFormat="1">
      <c r="B1480" s="171"/>
      <c r="D1480" s="164" t="s">
        <v>282</v>
      </c>
      <c r="E1480" s="172" t="s">
        <v>1</v>
      </c>
      <c r="F1480" s="173" t="s">
        <v>1651</v>
      </c>
      <c r="H1480" s="174">
        <v>1.6</v>
      </c>
      <c r="I1480" s="175"/>
      <c r="L1480" s="171"/>
      <c r="M1480" s="176"/>
      <c r="N1480" s="177"/>
      <c r="O1480" s="177"/>
      <c r="P1480" s="177"/>
      <c r="Q1480" s="177"/>
      <c r="R1480" s="177"/>
      <c r="S1480" s="177"/>
      <c r="T1480" s="178"/>
      <c r="AT1480" s="172" t="s">
        <v>282</v>
      </c>
      <c r="AU1480" s="172" t="s">
        <v>88</v>
      </c>
      <c r="AV1480" s="14" t="s">
        <v>88</v>
      </c>
      <c r="AW1480" s="14" t="s">
        <v>33</v>
      </c>
      <c r="AX1480" s="14" t="s">
        <v>79</v>
      </c>
      <c r="AY1480" s="172" t="s">
        <v>252</v>
      </c>
    </row>
    <row r="1481" spans="1:65" s="14" customFormat="1">
      <c r="B1481" s="171"/>
      <c r="D1481" s="164" t="s">
        <v>282</v>
      </c>
      <c r="E1481" s="172" t="s">
        <v>1</v>
      </c>
      <c r="F1481" s="173" t="s">
        <v>1652</v>
      </c>
      <c r="H1481" s="174">
        <v>17.45</v>
      </c>
      <c r="I1481" s="175"/>
      <c r="L1481" s="171"/>
      <c r="M1481" s="176"/>
      <c r="N1481" s="177"/>
      <c r="O1481" s="177"/>
      <c r="P1481" s="177"/>
      <c r="Q1481" s="177"/>
      <c r="R1481" s="177"/>
      <c r="S1481" s="177"/>
      <c r="T1481" s="178"/>
      <c r="AT1481" s="172" t="s">
        <v>282</v>
      </c>
      <c r="AU1481" s="172" t="s">
        <v>88</v>
      </c>
      <c r="AV1481" s="14" t="s">
        <v>88</v>
      </c>
      <c r="AW1481" s="14" t="s">
        <v>33</v>
      </c>
      <c r="AX1481" s="14" t="s">
        <v>79</v>
      </c>
      <c r="AY1481" s="172" t="s">
        <v>252</v>
      </c>
    </row>
    <row r="1482" spans="1:65" s="14" customFormat="1" ht="33.75">
      <c r="B1482" s="171"/>
      <c r="D1482" s="164" t="s">
        <v>282</v>
      </c>
      <c r="E1482" s="172" t="s">
        <v>1</v>
      </c>
      <c r="F1482" s="173" t="s">
        <v>1653</v>
      </c>
      <c r="H1482" s="174">
        <v>138.30000000000001</v>
      </c>
      <c r="I1482" s="175"/>
      <c r="L1482" s="171"/>
      <c r="M1482" s="176"/>
      <c r="N1482" s="177"/>
      <c r="O1482" s="177"/>
      <c r="P1482" s="177"/>
      <c r="Q1482" s="177"/>
      <c r="R1482" s="177"/>
      <c r="S1482" s="177"/>
      <c r="T1482" s="178"/>
      <c r="AT1482" s="172" t="s">
        <v>282</v>
      </c>
      <c r="AU1482" s="172" t="s">
        <v>88</v>
      </c>
      <c r="AV1482" s="14" t="s">
        <v>88</v>
      </c>
      <c r="AW1482" s="14" t="s">
        <v>33</v>
      </c>
      <c r="AX1482" s="14" t="s">
        <v>79</v>
      </c>
      <c r="AY1482" s="172" t="s">
        <v>252</v>
      </c>
    </row>
    <row r="1483" spans="1:65" s="14" customFormat="1">
      <c r="B1483" s="171"/>
      <c r="D1483" s="164" t="s">
        <v>282</v>
      </c>
      <c r="E1483" s="172" t="s">
        <v>1</v>
      </c>
      <c r="F1483" s="173" t="s">
        <v>1654</v>
      </c>
      <c r="H1483" s="174">
        <v>103.4</v>
      </c>
      <c r="I1483" s="175"/>
      <c r="L1483" s="171"/>
      <c r="M1483" s="176"/>
      <c r="N1483" s="177"/>
      <c r="O1483" s="177"/>
      <c r="P1483" s="177"/>
      <c r="Q1483" s="177"/>
      <c r="R1483" s="177"/>
      <c r="S1483" s="177"/>
      <c r="T1483" s="178"/>
      <c r="AT1483" s="172" t="s">
        <v>282</v>
      </c>
      <c r="AU1483" s="172" t="s">
        <v>88</v>
      </c>
      <c r="AV1483" s="14" t="s">
        <v>88</v>
      </c>
      <c r="AW1483" s="14" t="s">
        <v>33</v>
      </c>
      <c r="AX1483" s="14" t="s">
        <v>79</v>
      </c>
      <c r="AY1483" s="172" t="s">
        <v>252</v>
      </c>
    </row>
    <row r="1484" spans="1:65" s="15" customFormat="1">
      <c r="B1484" s="179"/>
      <c r="D1484" s="164" t="s">
        <v>282</v>
      </c>
      <c r="E1484" s="180" t="s">
        <v>1</v>
      </c>
      <c r="F1484" s="181" t="s">
        <v>286</v>
      </c>
      <c r="H1484" s="182">
        <v>260.75</v>
      </c>
      <c r="I1484" s="183"/>
      <c r="L1484" s="179"/>
      <c r="M1484" s="184"/>
      <c r="N1484" s="185"/>
      <c r="O1484" s="185"/>
      <c r="P1484" s="185"/>
      <c r="Q1484" s="185"/>
      <c r="R1484" s="185"/>
      <c r="S1484" s="185"/>
      <c r="T1484" s="186"/>
      <c r="AT1484" s="180" t="s">
        <v>282</v>
      </c>
      <c r="AU1484" s="180" t="s">
        <v>88</v>
      </c>
      <c r="AV1484" s="15" t="s">
        <v>258</v>
      </c>
      <c r="AW1484" s="15" t="s">
        <v>33</v>
      </c>
      <c r="AX1484" s="15" t="s">
        <v>86</v>
      </c>
      <c r="AY1484" s="180" t="s">
        <v>252</v>
      </c>
    </row>
    <row r="1485" spans="1:65" s="2" customFormat="1" ht="24.2" customHeight="1">
      <c r="A1485" s="31"/>
      <c r="B1485" s="148"/>
      <c r="C1485" s="149" t="s">
        <v>1655</v>
      </c>
      <c r="D1485" s="149" t="s">
        <v>254</v>
      </c>
      <c r="E1485" s="150" t="s">
        <v>1656</v>
      </c>
      <c r="F1485" s="151" t="s">
        <v>1657</v>
      </c>
      <c r="G1485" s="152" t="s">
        <v>265</v>
      </c>
      <c r="H1485" s="153">
        <v>59.7</v>
      </c>
      <c r="I1485" s="154"/>
      <c r="J1485" s="155">
        <f>ROUND(I1485*H1485,2)</f>
        <v>0</v>
      </c>
      <c r="K1485" s="156"/>
      <c r="L1485" s="32"/>
      <c r="M1485" s="157" t="s">
        <v>1</v>
      </c>
      <c r="N1485" s="158" t="s">
        <v>44</v>
      </c>
      <c r="O1485" s="57"/>
      <c r="P1485" s="159">
        <f>O1485*H1485</f>
        <v>0</v>
      </c>
      <c r="Q1485" s="159">
        <v>0</v>
      </c>
      <c r="R1485" s="159">
        <f>Q1485*H1485</f>
        <v>0</v>
      </c>
      <c r="S1485" s="159">
        <v>0</v>
      </c>
      <c r="T1485" s="160">
        <f>S1485*H1485</f>
        <v>0</v>
      </c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R1485" s="161" t="s">
        <v>289</v>
      </c>
      <c r="AT1485" s="161" t="s">
        <v>254</v>
      </c>
      <c r="AU1485" s="161" t="s">
        <v>88</v>
      </c>
      <c r="AY1485" s="17" t="s">
        <v>252</v>
      </c>
      <c r="BE1485" s="162">
        <f>IF(N1485="základní",J1485,0)</f>
        <v>0</v>
      </c>
      <c r="BF1485" s="162">
        <f>IF(N1485="snížená",J1485,0)</f>
        <v>0</v>
      </c>
      <c r="BG1485" s="162">
        <f>IF(N1485="zákl. přenesená",J1485,0)</f>
        <v>0</v>
      </c>
      <c r="BH1485" s="162">
        <f>IF(N1485="sníž. přenesená",J1485,0)</f>
        <v>0</v>
      </c>
      <c r="BI1485" s="162">
        <f>IF(N1485="nulová",J1485,0)</f>
        <v>0</v>
      </c>
      <c r="BJ1485" s="17" t="s">
        <v>86</v>
      </c>
      <c r="BK1485" s="162">
        <f>ROUND(I1485*H1485,2)</f>
        <v>0</v>
      </c>
      <c r="BL1485" s="17" t="s">
        <v>289</v>
      </c>
      <c r="BM1485" s="161" t="s">
        <v>1658</v>
      </c>
    </row>
    <row r="1486" spans="1:65" s="14" customFormat="1">
      <c r="B1486" s="171"/>
      <c r="D1486" s="164" t="s">
        <v>282</v>
      </c>
      <c r="E1486" s="172" t="s">
        <v>1</v>
      </c>
      <c r="F1486" s="173" t="s">
        <v>1659</v>
      </c>
      <c r="H1486" s="174">
        <v>3.35</v>
      </c>
      <c r="I1486" s="175"/>
      <c r="L1486" s="171"/>
      <c r="M1486" s="176"/>
      <c r="N1486" s="177"/>
      <c r="O1486" s="177"/>
      <c r="P1486" s="177"/>
      <c r="Q1486" s="177"/>
      <c r="R1486" s="177"/>
      <c r="S1486" s="177"/>
      <c r="T1486" s="178"/>
      <c r="AT1486" s="172" t="s">
        <v>282</v>
      </c>
      <c r="AU1486" s="172" t="s">
        <v>88</v>
      </c>
      <c r="AV1486" s="14" t="s">
        <v>88</v>
      </c>
      <c r="AW1486" s="14" t="s">
        <v>33</v>
      </c>
      <c r="AX1486" s="14" t="s">
        <v>79</v>
      </c>
      <c r="AY1486" s="172" t="s">
        <v>252</v>
      </c>
    </row>
    <row r="1487" spans="1:65" s="14" customFormat="1">
      <c r="B1487" s="171"/>
      <c r="D1487" s="164" t="s">
        <v>282</v>
      </c>
      <c r="E1487" s="172" t="s">
        <v>1</v>
      </c>
      <c r="F1487" s="173" t="s">
        <v>1660</v>
      </c>
      <c r="H1487" s="174">
        <v>4.1500000000000004</v>
      </c>
      <c r="I1487" s="175"/>
      <c r="L1487" s="171"/>
      <c r="M1487" s="176"/>
      <c r="N1487" s="177"/>
      <c r="O1487" s="177"/>
      <c r="P1487" s="177"/>
      <c r="Q1487" s="177"/>
      <c r="R1487" s="177"/>
      <c r="S1487" s="177"/>
      <c r="T1487" s="178"/>
      <c r="AT1487" s="172" t="s">
        <v>282</v>
      </c>
      <c r="AU1487" s="172" t="s">
        <v>88</v>
      </c>
      <c r="AV1487" s="14" t="s">
        <v>88</v>
      </c>
      <c r="AW1487" s="14" t="s">
        <v>33</v>
      </c>
      <c r="AX1487" s="14" t="s">
        <v>79</v>
      </c>
      <c r="AY1487" s="172" t="s">
        <v>252</v>
      </c>
    </row>
    <row r="1488" spans="1:65" s="14" customFormat="1" ht="22.5">
      <c r="B1488" s="171"/>
      <c r="D1488" s="164" t="s">
        <v>282</v>
      </c>
      <c r="E1488" s="172" t="s">
        <v>1</v>
      </c>
      <c r="F1488" s="173" t="s">
        <v>1661</v>
      </c>
      <c r="H1488" s="174">
        <v>52.2</v>
      </c>
      <c r="I1488" s="175"/>
      <c r="L1488" s="171"/>
      <c r="M1488" s="176"/>
      <c r="N1488" s="177"/>
      <c r="O1488" s="177"/>
      <c r="P1488" s="177"/>
      <c r="Q1488" s="177"/>
      <c r="R1488" s="177"/>
      <c r="S1488" s="177"/>
      <c r="T1488" s="178"/>
      <c r="AT1488" s="172" t="s">
        <v>282</v>
      </c>
      <c r="AU1488" s="172" t="s">
        <v>88</v>
      </c>
      <c r="AV1488" s="14" t="s">
        <v>88</v>
      </c>
      <c r="AW1488" s="14" t="s">
        <v>33</v>
      </c>
      <c r="AX1488" s="14" t="s">
        <v>79</v>
      </c>
      <c r="AY1488" s="172" t="s">
        <v>252</v>
      </c>
    </row>
    <row r="1489" spans="1:65" s="15" customFormat="1">
      <c r="B1489" s="179"/>
      <c r="D1489" s="164" t="s">
        <v>282</v>
      </c>
      <c r="E1489" s="180" t="s">
        <v>1</v>
      </c>
      <c r="F1489" s="181" t="s">
        <v>286</v>
      </c>
      <c r="H1489" s="182">
        <v>59.7</v>
      </c>
      <c r="I1489" s="183"/>
      <c r="L1489" s="179"/>
      <c r="M1489" s="184"/>
      <c r="N1489" s="185"/>
      <c r="O1489" s="185"/>
      <c r="P1489" s="185"/>
      <c r="Q1489" s="185"/>
      <c r="R1489" s="185"/>
      <c r="S1489" s="185"/>
      <c r="T1489" s="186"/>
      <c r="AT1489" s="180" t="s">
        <v>282</v>
      </c>
      <c r="AU1489" s="180" t="s">
        <v>88</v>
      </c>
      <c r="AV1489" s="15" t="s">
        <v>258</v>
      </c>
      <c r="AW1489" s="15" t="s">
        <v>33</v>
      </c>
      <c r="AX1489" s="15" t="s">
        <v>86</v>
      </c>
      <c r="AY1489" s="180" t="s">
        <v>252</v>
      </c>
    </row>
    <row r="1490" spans="1:65" s="2" customFormat="1" ht="21.75" customHeight="1">
      <c r="A1490" s="31"/>
      <c r="B1490" s="148"/>
      <c r="C1490" s="149" t="s">
        <v>921</v>
      </c>
      <c r="D1490" s="149" t="s">
        <v>254</v>
      </c>
      <c r="E1490" s="150" t="s">
        <v>1662</v>
      </c>
      <c r="F1490" s="151" t="s">
        <v>1663</v>
      </c>
      <c r="G1490" s="152" t="s">
        <v>265</v>
      </c>
      <c r="H1490" s="153">
        <v>691.3</v>
      </c>
      <c r="I1490" s="154"/>
      <c r="J1490" s="155">
        <f>ROUND(I1490*H1490,2)</f>
        <v>0</v>
      </c>
      <c r="K1490" s="156"/>
      <c r="L1490" s="32"/>
      <c r="M1490" s="157" t="s">
        <v>1</v>
      </c>
      <c r="N1490" s="158" t="s">
        <v>44</v>
      </c>
      <c r="O1490" s="57"/>
      <c r="P1490" s="159">
        <f>O1490*H1490</f>
        <v>0</v>
      </c>
      <c r="Q1490" s="159">
        <v>0</v>
      </c>
      <c r="R1490" s="159">
        <f>Q1490*H1490</f>
        <v>0</v>
      </c>
      <c r="S1490" s="159">
        <v>0</v>
      </c>
      <c r="T1490" s="160">
        <f>S1490*H1490</f>
        <v>0</v>
      </c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R1490" s="161" t="s">
        <v>289</v>
      </c>
      <c r="AT1490" s="161" t="s">
        <v>254</v>
      </c>
      <c r="AU1490" s="161" t="s">
        <v>88</v>
      </c>
      <c r="AY1490" s="17" t="s">
        <v>252</v>
      </c>
      <c r="BE1490" s="162">
        <f>IF(N1490="základní",J1490,0)</f>
        <v>0</v>
      </c>
      <c r="BF1490" s="162">
        <f>IF(N1490="snížená",J1490,0)</f>
        <v>0</v>
      </c>
      <c r="BG1490" s="162">
        <f>IF(N1490="zákl. přenesená",J1490,0)</f>
        <v>0</v>
      </c>
      <c r="BH1490" s="162">
        <f>IF(N1490="sníž. přenesená",J1490,0)</f>
        <v>0</v>
      </c>
      <c r="BI1490" s="162">
        <f>IF(N1490="nulová",J1490,0)</f>
        <v>0</v>
      </c>
      <c r="BJ1490" s="17" t="s">
        <v>86</v>
      </c>
      <c r="BK1490" s="162">
        <f>ROUND(I1490*H1490,2)</f>
        <v>0</v>
      </c>
      <c r="BL1490" s="17" t="s">
        <v>289</v>
      </c>
      <c r="BM1490" s="161" t="s">
        <v>1664</v>
      </c>
    </row>
    <row r="1491" spans="1:65" s="14" customFormat="1">
      <c r="B1491" s="171"/>
      <c r="D1491" s="164" t="s">
        <v>282</v>
      </c>
      <c r="E1491" s="172" t="s">
        <v>1</v>
      </c>
      <c r="F1491" s="173" t="s">
        <v>1665</v>
      </c>
      <c r="H1491" s="174">
        <v>30.6</v>
      </c>
      <c r="I1491" s="175"/>
      <c r="L1491" s="171"/>
      <c r="M1491" s="176"/>
      <c r="N1491" s="177"/>
      <c r="O1491" s="177"/>
      <c r="P1491" s="177"/>
      <c r="Q1491" s="177"/>
      <c r="R1491" s="177"/>
      <c r="S1491" s="177"/>
      <c r="T1491" s="178"/>
      <c r="AT1491" s="172" t="s">
        <v>282</v>
      </c>
      <c r="AU1491" s="172" t="s">
        <v>88</v>
      </c>
      <c r="AV1491" s="14" t="s">
        <v>88</v>
      </c>
      <c r="AW1491" s="14" t="s">
        <v>33</v>
      </c>
      <c r="AX1491" s="14" t="s">
        <v>79</v>
      </c>
      <c r="AY1491" s="172" t="s">
        <v>252</v>
      </c>
    </row>
    <row r="1492" spans="1:65" s="14" customFormat="1">
      <c r="B1492" s="171"/>
      <c r="D1492" s="164" t="s">
        <v>282</v>
      </c>
      <c r="E1492" s="172" t="s">
        <v>1</v>
      </c>
      <c r="F1492" s="173" t="s">
        <v>1666</v>
      </c>
      <c r="H1492" s="174">
        <v>660.7</v>
      </c>
      <c r="I1492" s="175"/>
      <c r="L1492" s="171"/>
      <c r="M1492" s="176"/>
      <c r="N1492" s="177"/>
      <c r="O1492" s="177"/>
      <c r="P1492" s="177"/>
      <c r="Q1492" s="177"/>
      <c r="R1492" s="177"/>
      <c r="S1492" s="177"/>
      <c r="T1492" s="178"/>
      <c r="AT1492" s="172" t="s">
        <v>282</v>
      </c>
      <c r="AU1492" s="172" t="s">
        <v>88</v>
      </c>
      <c r="AV1492" s="14" t="s">
        <v>88</v>
      </c>
      <c r="AW1492" s="14" t="s">
        <v>33</v>
      </c>
      <c r="AX1492" s="14" t="s">
        <v>79</v>
      </c>
      <c r="AY1492" s="172" t="s">
        <v>252</v>
      </c>
    </row>
    <row r="1493" spans="1:65" s="15" customFormat="1">
      <c r="B1493" s="179"/>
      <c r="D1493" s="164" t="s">
        <v>282</v>
      </c>
      <c r="E1493" s="180" t="s">
        <v>1</v>
      </c>
      <c r="F1493" s="181" t="s">
        <v>286</v>
      </c>
      <c r="H1493" s="182">
        <v>691.30000000000007</v>
      </c>
      <c r="I1493" s="183"/>
      <c r="L1493" s="179"/>
      <c r="M1493" s="184"/>
      <c r="N1493" s="185"/>
      <c r="O1493" s="185"/>
      <c r="P1493" s="185"/>
      <c r="Q1493" s="185"/>
      <c r="R1493" s="185"/>
      <c r="S1493" s="185"/>
      <c r="T1493" s="186"/>
      <c r="AT1493" s="180" t="s">
        <v>282</v>
      </c>
      <c r="AU1493" s="180" t="s">
        <v>88</v>
      </c>
      <c r="AV1493" s="15" t="s">
        <v>258</v>
      </c>
      <c r="AW1493" s="15" t="s">
        <v>33</v>
      </c>
      <c r="AX1493" s="15" t="s">
        <v>86</v>
      </c>
      <c r="AY1493" s="180" t="s">
        <v>252</v>
      </c>
    </row>
    <row r="1494" spans="1:65" s="2" customFormat="1" ht="16.5" customHeight="1">
      <c r="A1494" s="31"/>
      <c r="B1494" s="148"/>
      <c r="C1494" s="149" t="s">
        <v>1667</v>
      </c>
      <c r="D1494" s="149" t="s">
        <v>254</v>
      </c>
      <c r="E1494" s="150" t="s">
        <v>1668</v>
      </c>
      <c r="F1494" s="151" t="s">
        <v>1669</v>
      </c>
      <c r="G1494" s="152" t="s">
        <v>265</v>
      </c>
      <c r="H1494" s="153">
        <v>132.44999999999999</v>
      </c>
      <c r="I1494" s="154"/>
      <c r="J1494" s="155">
        <f>ROUND(I1494*H1494,2)</f>
        <v>0</v>
      </c>
      <c r="K1494" s="156"/>
      <c r="L1494" s="32"/>
      <c r="M1494" s="157" t="s">
        <v>1</v>
      </c>
      <c r="N1494" s="158" t="s">
        <v>44</v>
      </c>
      <c r="O1494" s="57"/>
      <c r="P1494" s="159">
        <f>O1494*H1494</f>
        <v>0</v>
      </c>
      <c r="Q1494" s="159">
        <v>0</v>
      </c>
      <c r="R1494" s="159">
        <f>Q1494*H1494</f>
        <v>0</v>
      </c>
      <c r="S1494" s="159">
        <v>0</v>
      </c>
      <c r="T1494" s="160">
        <f>S1494*H1494</f>
        <v>0</v>
      </c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R1494" s="161" t="s">
        <v>289</v>
      </c>
      <c r="AT1494" s="161" t="s">
        <v>254</v>
      </c>
      <c r="AU1494" s="161" t="s">
        <v>88</v>
      </c>
      <c r="AY1494" s="17" t="s">
        <v>252</v>
      </c>
      <c r="BE1494" s="162">
        <f>IF(N1494="základní",J1494,0)</f>
        <v>0</v>
      </c>
      <c r="BF1494" s="162">
        <f>IF(N1494="snížená",J1494,0)</f>
        <v>0</v>
      </c>
      <c r="BG1494" s="162">
        <f>IF(N1494="zákl. přenesená",J1494,0)</f>
        <v>0</v>
      </c>
      <c r="BH1494" s="162">
        <f>IF(N1494="sníž. přenesená",J1494,0)</f>
        <v>0</v>
      </c>
      <c r="BI1494" s="162">
        <f>IF(N1494="nulová",J1494,0)</f>
        <v>0</v>
      </c>
      <c r="BJ1494" s="17" t="s">
        <v>86</v>
      </c>
      <c r="BK1494" s="162">
        <f>ROUND(I1494*H1494,2)</f>
        <v>0</v>
      </c>
      <c r="BL1494" s="17" t="s">
        <v>289</v>
      </c>
      <c r="BM1494" s="161" t="s">
        <v>1670</v>
      </c>
    </row>
    <row r="1495" spans="1:65" s="14" customFormat="1">
      <c r="B1495" s="171"/>
      <c r="D1495" s="164" t="s">
        <v>282</v>
      </c>
      <c r="E1495" s="172" t="s">
        <v>1</v>
      </c>
      <c r="F1495" s="173" t="s">
        <v>1671</v>
      </c>
      <c r="H1495" s="174">
        <v>26.95</v>
      </c>
      <c r="I1495" s="175"/>
      <c r="L1495" s="171"/>
      <c r="M1495" s="176"/>
      <c r="N1495" s="177"/>
      <c r="O1495" s="177"/>
      <c r="P1495" s="177"/>
      <c r="Q1495" s="177"/>
      <c r="R1495" s="177"/>
      <c r="S1495" s="177"/>
      <c r="T1495" s="178"/>
      <c r="AT1495" s="172" t="s">
        <v>282</v>
      </c>
      <c r="AU1495" s="172" t="s">
        <v>88</v>
      </c>
      <c r="AV1495" s="14" t="s">
        <v>88</v>
      </c>
      <c r="AW1495" s="14" t="s">
        <v>33</v>
      </c>
      <c r="AX1495" s="14" t="s">
        <v>79</v>
      </c>
      <c r="AY1495" s="172" t="s">
        <v>252</v>
      </c>
    </row>
    <row r="1496" spans="1:65" s="14" customFormat="1" ht="22.5">
      <c r="B1496" s="171"/>
      <c r="D1496" s="164" t="s">
        <v>282</v>
      </c>
      <c r="E1496" s="172" t="s">
        <v>1</v>
      </c>
      <c r="F1496" s="173" t="s">
        <v>1672</v>
      </c>
      <c r="H1496" s="174">
        <v>76</v>
      </c>
      <c r="I1496" s="175"/>
      <c r="L1496" s="171"/>
      <c r="M1496" s="176"/>
      <c r="N1496" s="177"/>
      <c r="O1496" s="177"/>
      <c r="P1496" s="177"/>
      <c r="Q1496" s="177"/>
      <c r="R1496" s="177"/>
      <c r="S1496" s="177"/>
      <c r="T1496" s="178"/>
      <c r="AT1496" s="172" t="s">
        <v>282</v>
      </c>
      <c r="AU1496" s="172" t="s">
        <v>88</v>
      </c>
      <c r="AV1496" s="14" t="s">
        <v>88</v>
      </c>
      <c r="AW1496" s="14" t="s">
        <v>33</v>
      </c>
      <c r="AX1496" s="14" t="s">
        <v>79</v>
      </c>
      <c r="AY1496" s="172" t="s">
        <v>252</v>
      </c>
    </row>
    <row r="1497" spans="1:65" s="14" customFormat="1">
      <c r="B1497" s="171"/>
      <c r="D1497" s="164" t="s">
        <v>282</v>
      </c>
      <c r="E1497" s="172" t="s">
        <v>1</v>
      </c>
      <c r="F1497" s="173" t="s">
        <v>1673</v>
      </c>
      <c r="H1497" s="174">
        <v>29.5</v>
      </c>
      <c r="I1497" s="175"/>
      <c r="L1497" s="171"/>
      <c r="M1497" s="176"/>
      <c r="N1497" s="177"/>
      <c r="O1497" s="177"/>
      <c r="P1497" s="177"/>
      <c r="Q1497" s="177"/>
      <c r="R1497" s="177"/>
      <c r="S1497" s="177"/>
      <c r="T1497" s="178"/>
      <c r="AT1497" s="172" t="s">
        <v>282</v>
      </c>
      <c r="AU1497" s="172" t="s">
        <v>88</v>
      </c>
      <c r="AV1497" s="14" t="s">
        <v>88</v>
      </c>
      <c r="AW1497" s="14" t="s">
        <v>33</v>
      </c>
      <c r="AX1497" s="14" t="s">
        <v>79</v>
      </c>
      <c r="AY1497" s="172" t="s">
        <v>252</v>
      </c>
    </row>
    <row r="1498" spans="1:65" s="15" customFormat="1">
      <c r="B1498" s="179"/>
      <c r="D1498" s="164" t="s">
        <v>282</v>
      </c>
      <c r="E1498" s="180" t="s">
        <v>1</v>
      </c>
      <c r="F1498" s="181" t="s">
        <v>286</v>
      </c>
      <c r="H1498" s="182">
        <v>132.44999999999999</v>
      </c>
      <c r="I1498" s="183"/>
      <c r="L1498" s="179"/>
      <c r="M1498" s="184"/>
      <c r="N1498" s="185"/>
      <c r="O1498" s="185"/>
      <c r="P1498" s="185"/>
      <c r="Q1498" s="185"/>
      <c r="R1498" s="185"/>
      <c r="S1498" s="185"/>
      <c r="T1498" s="186"/>
      <c r="AT1498" s="180" t="s">
        <v>282</v>
      </c>
      <c r="AU1498" s="180" t="s">
        <v>88</v>
      </c>
      <c r="AV1498" s="15" t="s">
        <v>258</v>
      </c>
      <c r="AW1498" s="15" t="s">
        <v>33</v>
      </c>
      <c r="AX1498" s="15" t="s">
        <v>86</v>
      </c>
      <c r="AY1498" s="180" t="s">
        <v>252</v>
      </c>
    </row>
    <row r="1499" spans="1:65" s="2" customFormat="1" ht="16.5" customHeight="1">
      <c r="A1499" s="31"/>
      <c r="B1499" s="148"/>
      <c r="C1499" s="149" t="s">
        <v>927</v>
      </c>
      <c r="D1499" s="149" t="s">
        <v>254</v>
      </c>
      <c r="E1499" s="150" t="s">
        <v>1674</v>
      </c>
      <c r="F1499" s="151" t="s">
        <v>1675</v>
      </c>
      <c r="G1499" s="152" t="s">
        <v>465</v>
      </c>
      <c r="H1499" s="153">
        <v>47.216000000000001</v>
      </c>
      <c r="I1499" s="154"/>
      <c r="J1499" s="155">
        <f>ROUND(I1499*H1499,2)</f>
        <v>0</v>
      </c>
      <c r="K1499" s="156"/>
      <c r="L1499" s="32"/>
      <c r="M1499" s="157" t="s">
        <v>1</v>
      </c>
      <c r="N1499" s="158" t="s">
        <v>44</v>
      </c>
      <c r="O1499" s="57"/>
      <c r="P1499" s="159">
        <f>O1499*H1499</f>
        <v>0</v>
      </c>
      <c r="Q1499" s="159">
        <v>0</v>
      </c>
      <c r="R1499" s="159">
        <f>Q1499*H1499</f>
        <v>0</v>
      </c>
      <c r="S1499" s="159">
        <v>0</v>
      </c>
      <c r="T1499" s="160">
        <f>S1499*H1499</f>
        <v>0</v>
      </c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R1499" s="161" t="s">
        <v>289</v>
      </c>
      <c r="AT1499" s="161" t="s">
        <v>254</v>
      </c>
      <c r="AU1499" s="161" t="s">
        <v>88</v>
      </c>
      <c r="AY1499" s="17" t="s">
        <v>252</v>
      </c>
      <c r="BE1499" s="162">
        <f>IF(N1499="základní",J1499,0)</f>
        <v>0</v>
      </c>
      <c r="BF1499" s="162">
        <f>IF(N1499="snížená",J1499,0)</f>
        <v>0</v>
      </c>
      <c r="BG1499" s="162">
        <f>IF(N1499="zákl. přenesená",J1499,0)</f>
        <v>0</v>
      </c>
      <c r="BH1499" s="162">
        <f>IF(N1499="sníž. přenesená",J1499,0)</f>
        <v>0</v>
      </c>
      <c r="BI1499" s="162">
        <f>IF(N1499="nulová",J1499,0)</f>
        <v>0</v>
      </c>
      <c r="BJ1499" s="17" t="s">
        <v>86</v>
      </c>
      <c r="BK1499" s="162">
        <f>ROUND(I1499*H1499,2)</f>
        <v>0</v>
      </c>
      <c r="BL1499" s="17" t="s">
        <v>289</v>
      </c>
      <c r="BM1499" s="161" t="s">
        <v>1676</v>
      </c>
    </row>
    <row r="1500" spans="1:65" s="14" customFormat="1">
      <c r="B1500" s="171"/>
      <c r="D1500" s="164" t="s">
        <v>282</v>
      </c>
      <c r="E1500" s="172" t="s">
        <v>1</v>
      </c>
      <c r="F1500" s="173" t="s">
        <v>1677</v>
      </c>
      <c r="H1500" s="174">
        <v>18.399999999999999</v>
      </c>
      <c r="I1500" s="175"/>
      <c r="L1500" s="171"/>
      <c r="M1500" s="176"/>
      <c r="N1500" s="177"/>
      <c r="O1500" s="177"/>
      <c r="P1500" s="177"/>
      <c r="Q1500" s="177"/>
      <c r="R1500" s="177"/>
      <c r="S1500" s="177"/>
      <c r="T1500" s="178"/>
      <c r="AT1500" s="172" t="s">
        <v>282</v>
      </c>
      <c r="AU1500" s="172" t="s">
        <v>88</v>
      </c>
      <c r="AV1500" s="14" t="s">
        <v>88</v>
      </c>
      <c r="AW1500" s="14" t="s">
        <v>33</v>
      </c>
      <c r="AX1500" s="14" t="s">
        <v>79</v>
      </c>
      <c r="AY1500" s="172" t="s">
        <v>252</v>
      </c>
    </row>
    <row r="1501" spans="1:65" s="14" customFormat="1" ht="33.75">
      <c r="B1501" s="171"/>
      <c r="D1501" s="164" t="s">
        <v>282</v>
      </c>
      <c r="E1501" s="172" t="s">
        <v>1</v>
      </c>
      <c r="F1501" s="173" t="s">
        <v>1678</v>
      </c>
      <c r="H1501" s="174">
        <v>8.64</v>
      </c>
      <c r="I1501" s="175"/>
      <c r="L1501" s="171"/>
      <c r="M1501" s="176"/>
      <c r="N1501" s="177"/>
      <c r="O1501" s="177"/>
      <c r="P1501" s="177"/>
      <c r="Q1501" s="177"/>
      <c r="R1501" s="177"/>
      <c r="S1501" s="177"/>
      <c r="T1501" s="178"/>
      <c r="AT1501" s="172" t="s">
        <v>282</v>
      </c>
      <c r="AU1501" s="172" t="s">
        <v>88</v>
      </c>
      <c r="AV1501" s="14" t="s">
        <v>88</v>
      </c>
      <c r="AW1501" s="14" t="s">
        <v>33</v>
      </c>
      <c r="AX1501" s="14" t="s">
        <v>79</v>
      </c>
      <c r="AY1501" s="172" t="s">
        <v>252</v>
      </c>
    </row>
    <row r="1502" spans="1:65" s="14" customFormat="1" ht="22.5">
      <c r="B1502" s="171"/>
      <c r="D1502" s="164" t="s">
        <v>282</v>
      </c>
      <c r="E1502" s="172" t="s">
        <v>1</v>
      </c>
      <c r="F1502" s="173" t="s">
        <v>1679</v>
      </c>
      <c r="H1502" s="174">
        <v>12.456</v>
      </c>
      <c r="I1502" s="175"/>
      <c r="L1502" s="171"/>
      <c r="M1502" s="176"/>
      <c r="N1502" s="177"/>
      <c r="O1502" s="177"/>
      <c r="P1502" s="177"/>
      <c r="Q1502" s="177"/>
      <c r="R1502" s="177"/>
      <c r="S1502" s="177"/>
      <c r="T1502" s="178"/>
      <c r="AT1502" s="172" t="s">
        <v>282</v>
      </c>
      <c r="AU1502" s="172" t="s">
        <v>88</v>
      </c>
      <c r="AV1502" s="14" t="s">
        <v>88</v>
      </c>
      <c r="AW1502" s="14" t="s">
        <v>33</v>
      </c>
      <c r="AX1502" s="14" t="s">
        <v>79</v>
      </c>
      <c r="AY1502" s="172" t="s">
        <v>252</v>
      </c>
    </row>
    <row r="1503" spans="1:65" s="14" customFormat="1" ht="22.5">
      <c r="B1503" s="171"/>
      <c r="D1503" s="164" t="s">
        <v>282</v>
      </c>
      <c r="E1503" s="172" t="s">
        <v>1</v>
      </c>
      <c r="F1503" s="173" t="s">
        <v>1680</v>
      </c>
      <c r="H1503" s="174">
        <v>7.72</v>
      </c>
      <c r="I1503" s="175"/>
      <c r="L1503" s="171"/>
      <c r="M1503" s="176"/>
      <c r="N1503" s="177"/>
      <c r="O1503" s="177"/>
      <c r="P1503" s="177"/>
      <c r="Q1503" s="177"/>
      <c r="R1503" s="177"/>
      <c r="S1503" s="177"/>
      <c r="T1503" s="178"/>
      <c r="AT1503" s="172" t="s">
        <v>282</v>
      </c>
      <c r="AU1503" s="172" t="s">
        <v>88</v>
      </c>
      <c r="AV1503" s="14" t="s">
        <v>88</v>
      </c>
      <c r="AW1503" s="14" t="s">
        <v>33</v>
      </c>
      <c r="AX1503" s="14" t="s">
        <v>79</v>
      </c>
      <c r="AY1503" s="172" t="s">
        <v>252</v>
      </c>
    </row>
    <row r="1504" spans="1:65" s="15" customFormat="1">
      <c r="B1504" s="179"/>
      <c r="D1504" s="164" t="s">
        <v>282</v>
      </c>
      <c r="E1504" s="180" t="s">
        <v>1</v>
      </c>
      <c r="F1504" s="181" t="s">
        <v>286</v>
      </c>
      <c r="H1504" s="182">
        <v>47.215999999999994</v>
      </c>
      <c r="I1504" s="183"/>
      <c r="L1504" s="179"/>
      <c r="M1504" s="184"/>
      <c r="N1504" s="185"/>
      <c r="O1504" s="185"/>
      <c r="P1504" s="185"/>
      <c r="Q1504" s="185"/>
      <c r="R1504" s="185"/>
      <c r="S1504" s="185"/>
      <c r="T1504" s="186"/>
      <c r="AT1504" s="180" t="s">
        <v>282</v>
      </c>
      <c r="AU1504" s="180" t="s">
        <v>88</v>
      </c>
      <c r="AV1504" s="15" t="s">
        <v>258</v>
      </c>
      <c r="AW1504" s="15" t="s">
        <v>33</v>
      </c>
      <c r="AX1504" s="15" t="s">
        <v>86</v>
      </c>
      <c r="AY1504" s="180" t="s">
        <v>252</v>
      </c>
    </row>
    <row r="1505" spans="1:65" s="2" customFormat="1" ht="33" customHeight="1">
      <c r="A1505" s="31"/>
      <c r="B1505" s="148"/>
      <c r="C1505" s="149" t="s">
        <v>1681</v>
      </c>
      <c r="D1505" s="149" t="s">
        <v>254</v>
      </c>
      <c r="E1505" s="150" t="s">
        <v>1682</v>
      </c>
      <c r="F1505" s="151" t="s">
        <v>1683</v>
      </c>
      <c r="G1505" s="152" t="s">
        <v>347</v>
      </c>
      <c r="H1505" s="153">
        <v>19</v>
      </c>
      <c r="I1505" s="154"/>
      <c r="J1505" s="155">
        <f>ROUND(I1505*H1505,2)</f>
        <v>0</v>
      </c>
      <c r="K1505" s="156"/>
      <c r="L1505" s="32"/>
      <c r="M1505" s="157" t="s">
        <v>1</v>
      </c>
      <c r="N1505" s="158" t="s">
        <v>44</v>
      </c>
      <c r="O1505" s="57"/>
      <c r="P1505" s="159">
        <f>O1505*H1505</f>
        <v>0</v>
      </c>
      <c r="Q1505" s="159">
        <v>0</v>
      </c>
      <c r="R1505" s="159">
        <f>Q1505*H1505</f>
        <v>0</v>
      </c>
      <c r="S1505" s="159">
        <v>0</v>
      </c>
      <c r="T1505" s="160">
        <f>S1505*H1505</f>
        <v>0</v>
      </c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R1505" s="161" t="s">
        <v>289</v>
      </c>
      <c r="AT1505" s="161" t="s">
        <v>254</v>
      </c>
      <c r="AU1505" s="161" t="s">
        <v>88</v>
      </c>
      <c r="AY1505" s="17" t="s">
        <v>252</v>
      </c>
      <c r="BE1505" s="162">
        <f>IF(N1505="základní",J1505,0)</f>
        <v>0</v>
      </c>
      <c r="BF1505" s="162">
        <f>IF(N1505="snížená",J1505,0)</f>
        <v>0</v>
      </c>
      <c r="BG1505" s="162">
        <f>IF(N1505="zákl. přenesená",J1505,0)</f>
        <v>0</v>
      </c>
      <c r="BH1505" s="162">
        <f>IF(N1505="sníž. přenesená",J1505,0)</f>
        <v>0</v>
      </c>
      <c r="BI1505" s="162">
        <f>IF(N1505="nulová",J1505,0)</f>
        <v>0</v>
      </c>
      <c r="BJ1505" s="17" t="s">
        <v>86</v>
      </c>
      <c r="BK1505" s="162">
        <f>ROUND(I1505*H1505,2)</f>
        <v>0</v>
      </c>
      <c r="BL1505" s="17" t="s">
        <v>289</v>
      </c>
      <c r="BM1505" s="161" t="s">
        <v>1684</v>
      </c>
    </row>
    <row r="1506" spans="1:65" s="14" customFormat="1">
      <c r="B1506" s="171"/>
      <c r="D1506" s="164" t="s">
        <v>282</v>
      </c>
      <c r="E1506" s="172" t="s">
        <v>1</v>
      </c>
      <c r="F1506" s="173" t="s">
        <v>1685</v>
      </c>
      <c r="H1506" s="174">
        <v>19</v>
      </c>
      <c r="I1506" s="175"/>
      <c r="L1506" s="171"/>
      <c r="M1506" s="176"/>
      <c r="N1506" s="177"/>
      <c r="O1506" s="177"/>
      <c r="P1506" s="177"/>
      <c r="Q1506" s="177"/>
      <c r="R1506" s="177"/>
      <c r="S1506" s="177"/>
      <c r="T1506" s="178"/>
      <c r="AT1506" s="172" t="s">
        <v>282</v>
      </c>
      <c r="AU1506" s="172" t="s">
        <v>88</v>
      </c>
      <c r="AV1506" s="14" t="s">
        <v>88</v>
      </c>
      <c r="AW1506" s="14" t="s">
        <v>33</v>
      </c>
      <c r="AX1506" s="14" t="s">
        <v>79</v>
      </c>
      <c r="AY1506" s="172" t="s">
        <v>252</v>
      </c>
    </row>
    <row r="1507" spans="1:65" s="15" customFormat="1">
      <c r="B1507" s="179"/>
      <c r="D1507" s="164" t="s">
        <v>282</v>
      </c>
      <c r="E1507" s="180" t="s">
        <v>1</v>
      </c>
      <c r="F1507" s="181" t="s">
        <v>286</v>
      </c>
      <c r="H1507" s="182">
        <v>19</v>
      </c>
      <c r="I1507" s="183"/>
      <c r="L1507" s="179"/>
      <c r="M1507" s="184"/>
      <c r="N1507" s="185"/>
      <c r="O1507" s="185"/>
      <c r="P1507" s="185"/>
      <c r="Q1507" s="185"/>
      <c r="R1507" s="185"/>
      <c r="S1507" s="185"/>
      <c r="T1507" s="186"/>
      <c r="AT1507" s="180" t="s">
        <v>282</v>
      </c>
      <c r="AU1507" s="180" t="s">
        <v>88</v>
      </c>
      <c r="AV1507" s="15" t="s">
        <v>258</v>
      </c>
      <c r="AW1507" s="15" t="s">
        <v>33</v>
      </c>
      <c r="AX1507" s="15" t="s">
        <v>86</v>
      </c>
      <c r="AY1507" s="180" t="s">
        <v>252</v>
      </c>
    </row>
    <row r="1508" spans="1:65" s="2" customFormat="1" ht="16.5" customHeight="1">
      <c r="A1508" s="31"/>
      <c r="B1508" s="148"/>
      <c r="C1508" s="149" t="s">
        <v>937</v>
      </c>
      <c r="D1508" s="149" t="s">
        <v>254</v>
      </c>
      <c r="E1508" s="150" t="s">
        <v>1686</v>
      </c>
      <c r="F1508" s="151" t="s">
        <v>1687</v>
      </c>
      <c r="G1508" s="152" t="s">
        <v>265</v>
      </c>
      <c r="H1508" s="153">
        <v>66.25</v>
      </c>
      <c r="I1508" s="154"/>
      <c r="J1508" s="155">
        <f>ROUND(I1508*H1508,2)</f>
        <v>0</v>
      </c>
      <c r="K1508" s="156"/>
      <c r="L1508" s="32"/>
      <c r="M1508" s="157" t="s">
        <v>1</v>
      </c>
      <c r="N1508" s="158" t="s">
        <v>44</v>
      </c>
      <c r="O1508" s="57"/>
      <c r="P1508" s="159">
        <f>O1508*H1508</f>
        <v>0</v>
      </c>
      <c r="Q1508" s="159">
        <v>0</v>
      </c>
      <c r="R1508" s="159">
        <f>Q1508*H1508</f>
        <v>0</v>
      </c>
      <c r="S1508" s="159">
        <v>0</v>
      </c>
      <c r="T1508" s="160">
        <f>S1508*H1508</f>
        <v>0</v>
      </c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R1508" s="161" t="s">
        <v>289</v>
      </c>
      <c r="AT1508" s="161" t="s">
        <v>254</v>
      </c>
      <c r="AU1508" s="161" t="s">
        <v>88</v>
      </c>
      <c r="AY1508" s="17" t="s">
        <v>252</v>
      </c>
      <c r="BE1508" s="162">
        <f>IF(N1508="základní",J1508,0)</f>
        <v>0</v>
      </c>
      <c r="BF1508" s="162">
        <f>IF(N1508="snížená",J1508,0)</f>
        <v>0</v>
      </c>
      <c r="BG1508" s="162">
        <f>IF(N1508="zákl. přenesená",J1508,0)</f>
        <v>0</v>
      </c>
      <c r="BH1508" s="162">
        <f>IF(N1508="sníž. přenesená",J1508,0)</f>
        <v>0</v>
      </c>
      <c r="BI1508" s="162">
        <f>IF(N1508="nulová",J1508,0)</f>
        <v>0</v>
      </c>
      <c r="BJ1508" s="17" t="s">
        <v>86</v>
      </c>
      <c r="BK1508" s="162">
        <f>ROUND(I1508*H1508,2)</f>
        <v>0</v>
      </c>
      <c r="BL1508" s="17" t="s">
        <v>289</v>
      </c>
      <c r="BM1508" s="161" t="s">
        <v>1688</v>
      </c>
    </row>
    <row r="1509" spans="1:65" s="14" customFormat="1">
      <c r="B1509" s="171"/>
      <c r="D1509" s="164" t="s">
        <v>282</v>
      </c>
      <c r="E1509" s="172" t="s">
        <v>1</v>
      </c>
      <c r="F1509" s="173" t="s">
        <v>1651</v>
      </c>
      <c r="H1509" s="174">
        <v>1.6</v>
      </c>
      <c r="I1509" s="175"/>
      <c r="L1509" s="171"/>
      <c r="M1509" s="176"/>
      <c r="N1509" s="177"/>
      <c r="O1509" s="177"/>
      <c r="P1509" s="177"/>
      <c r="Q1509" s="177"/>
      <c r="R1509" s="177"/>
      <c r="S1509" s="177"/>
      <c r="T1509" s="178"/>
      <c r="AT1509" s="172" t="s">
        <v>282</v>
      </c>
      <c r="AU1509" s="172" t="s">
        <v>88</v>
      </c>
      <c r="AV1509" s="14" t="s">
        <v>88</v>
      </c>
      <c r="AW1509" s="14" t="s">
        <v>33</v>
      </c>
      <c r="AX1509" s="14" t="s">
        <v>79</v>
      </c>
      <c r="AY1509" s="172" t="s">
        <v>252</v>
      </c>
    </row>
    <row r="1510" spans="1:65" s="14" customFormat="1">
      <c r="B1510" s="171"/>
      <c r="D1510" s="164" t="s">
        <v>282</v>
      </c>
      <c r="E1510" s="172" t="s">
        <v>1</v>
      </c>
      <c r="F1510" s="173" t="s">
        <v>1652</v>
      </c>
      <c r="H1510" s="174">
        <v>17.45</v>
      </c>
      <c r="I1510" s="175"/>
      <c r="L1510" s="171"/>
      <c r="M1510" s="176"/>
      <c r="N1510" s="177"/>
      <c r="O1510" s="177"/>
      <c r="P1510" s="177"/>
      <c r="Q1510" s="177"/>
      <c r="R1510" s="177"/>
      <c r="S1510" s="177"/>
      <c r="T1510" s="178"/>
      <c r="AT1510" s="172" t="s">
        <v>282</v>
      </c>
      <c r="AU1510" s="172" t="s">
        <v>88</v>
      </c>
      <c r="AV1510" s="14" t="s">
        <v>88</v>
      </c>
      <c r="AW1510" s="14" t="s">
        <v>33</v>
      </c>
      <c r="AX1510" s="14" t="s">
        <v>79</v>
      </c>
      <c r="AY1510" s="172" t="s">
        <v>252</v>
      </c>
    </row>
    <row r="1511" spans="1:65" s="14" customFormat="1">
      <c r="B1511" s="171"/>
      <c r="D1511" s="164" t="s">
        <v>282</v>
      </c>
      <c r="E1511" s="172" t="s">
        <v>1</v>
      </c>
      <c r="F1511" s="173" t="s">
        <v>1689</v>
      </c>
      <c r="H1511" s="174">
        <v>47.2</v>
      </c>
      <c r="I1511" s="175"/>
      <c r="L1511" s="171"/>
      <c r="M1511" s="176"/>
      <c r="N1511" s="177"/>
      <c r="O1511" s="177"/>
      <c r="P1511" s="177"/>
      <c r="Q1511" s="177"/>
      <c r="R1511" s="177"/>
      <c r="S1511" s="177"/>
      <c r="T1511" s="178"/>
      <c r="AT1511" s="172" t="s">
        <v>282</v>
      </c>
      <c r="AU1511" s="172" t="s">
        <v>88</v>
      </c>
      <c r="AV1511" s="14" t="s">
        <v>88</v>
      </c>
      <c r="AW1511" s="14" t="s">
        <v>33</v>
      </c>
      <c r="AX1511" s="14" t="s">
        <v>79</v>
      </c>
      <c r="AY1511" s="172" t="s">
        <v>252</v>
      </c>
    </row>
    <row r="1512" spans="1:65" s="15" customFormat="1">
      <c r="B1512" s="179"/>
      <c r="D1512" s="164" t="s">
        <v>282</v>
      </c>
      <c r="E1512" s="180" t="s">
        <v>1</v>
      </c>
      <c r="F1512" s="181" t="s">
        <v>286</v>
      </c>
      <c r="H1512" s="182">
        <v>66.25</v>
      </c>
      <c r="I1512" s="183"/>
      <c r="L1512" s="179"/>
      <c r="M1512" s="184"/>
      <c r="N1512" s="185"/>
      <c r="O1512" s="185"/>
      <c r="P1512" s="185"/>
      <c r="Q1512" s="185"/>
      <c r="R1512" s="185"/>
      <c r="S1512" s="185"/>
      <c r="T1512" s="186"/>
      <c r="AT1512" s="180" t="s">
        <v>282</v>
      </c>
      <c r="AU1512" s="180" t="s">
        <v>88</v>
      </c>
      <c r="AV1512" s="15" t="s">
        <v>258</v>
      </c>
      <c r="AW1512" s="15" t="s">
        <v>33</v>
      </c>
      <c r="AX1512" s="15" t="s">
        <v>86</v>
      </c>
      <c r="AY1512" s="180" t="s">
        <v>252</v>
      </c>
    </row>
    <row r="1513" spans="1:65" s="2" customFormat="1" ht="16.5" customHeight="1">
      <c r="A1513" s="31"/>
      <c r="B1513" s="148"/>
      <c r="C1513" s="149" t="s">
        <v>1690</v>
      </c>
      <c r="D1513" s="149" t="s">
        <v>254</v>
      </c>
      <c r="E1513" s="150" t="s">
        <v>1691</v>
      </c>
      <c r="F1513" s="151" t="s">
        <v>1692</v>
      </c>
      <c r="G1513" s="152" t="s">
        <v>265</v>
      </c>
      <c r="H1513" s="153">
        <v>194.5</v>
      </c>
      <c r="I1513" s="154"/>
      <c r="J1513" s="155">
        <f>ROUND(I1513*H1513,2)</f>
        <v>0</v>
      </c>
      <c r="K1513" s="156"/>
      <c r="L1513" s="32"/>
      <c r="M1513" s="157" t="s">
        <v>1</v>
      </c>
      <c r="N1513" s="158" t="s">
        <v>44</v>
      </c>
      <c r="O1513" s="57"/>
      <c r="P1513" s="159">
        <f>O1513*H1513</f>
        <v>0</v>
      </c>
      <c r="Q1513" s="159">
        <v>0</v>
      </c>
      <c r="R1513" s="159">
        <f>Q1513*H1513</f>
        <v>0</v>
      </c>
      <c r="S1513" s="159">
        <v>0</v>
      </c>
      <c r="T1513" s="160">
        <f>S1513*H1513</f>
        <v>0</v>
      </c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R1513" s="161" t="s">
        <v>289</v>
      </c>
      <c r="AT1513" s="161" t="s">
        <v>254</v>
      </c>
      <c r="AU1513" s="161" t="s">
        <v>88</v>
      </c>
      <c r="AY1513" s="17" t="s">
        <v>252</v>
      </c>
      <c r="BE1513" s="162">
        <f>IF(N1513="základní",J1513,0)</f>
        <v>0</v>
      </c>
      <c r="BF1513" s="162">
        <f>IF(N1513="snížená",J1513,0)</f>
        <v>0</v>
      </c>
      <c r="BG1513" s="162">
        <f>IF(N1513="zákl. přenesená",J1513,0)</f>
        <v>0</v>
      </c>
      <c r="BH1513" s="162">
        <f>IF(N1513="sníž. přenesená",J1513,0)</f>
        <v>0</v>
      </c>
      <c r="BI1513" s="162">
        <f>IF(N1513="nulová",J1513,0)</f>
        <v>0</v>
      </c>
      <c r="BJ1513" s="17" t="s">
        <v>86</v>
      </c>
      <c r="BK1513" s="162">
        <f>ROUND(I1513*H1513,2)</f>
        <v>0</v>
      </c>
      <c r="BL1513" s="17" t="s">
        <v>289</v>
      </c>
      <c r="BM1513" s="161" t="s">
        <v>1693</v>
      </c>
    </row>
    <row r="1514" spans="1:65" s="14" customFormat="1" ht="33.75">
      <c r="B1514" s="171"/>
      <c r="D1514" s="164" t="s">
        <v>282</v>
      </c>
      <c r="E1514" s="172" t="s">
        <v>1</v>
      </c>
      <c r="F1514" s="173" t="s">
        <v>1694</v>
      </c>
      <c r="H1514" s="174">
        <v>120.4</v>
      </c>
      <c r="I1514" s="175"/>
      <c r="L1514" s="171"/>
      <c r="M1514" s="176"/>
      <c r="N1514" s="177"/>
      <c r="O1514" s="177"/>
      <c r="P1514" s="177"/>
      <c r="Q1514" s="177"/>
      <c r="R1514" s="177"/>
      <c r="S1514" s="177"/>
      <c r="T1514" s="178"/>
      <c r="AT1514" s="172" t="s">
        <v>282</v>
      </c>
      <c r="AU1514" s="172" t="s">
        <v>88</v>
      </c>
      <c r="AV1514" s="14" t="s">
        <v>88</v>
      </c>
      <c r="AW1514" s="14" t="s">
        <v>33</v>
      </c>
      <c r="AX1514" s="14" t="s">
        <v>79</v>
      </c>
      <c r="AY1514" s="172" t="s">
        <v>252</v>
      </c>
    </row>
    <row r="1515" spans="1:65" s="14" customFormat="1">
      <c r="B1515" s="171"/>
      <c r="D1515" s="164" t="s">
        <v>282</v>
      </c>
      <c r="E1515" s="172" t="s">
        <v>1</v>
      </c>
      <c r="F1515" s="173" t="s">
        <v>1695</v>
      </c>
      <c r="H1515" s="174">
        <v>74.099999999999994</v>
      </c>
      <c r="I1515" s="175"/>
      <c r="L1515" s="171"/>
      <c r="M1515" s="176"/>
      <c r="N1515" s="177"/>
      <c r="O1515" s="177"/>
      <c r="P1515" s="177"/>
      <c r="Q1515" s="177"/>
      <c r="R1515" s="177"/>
      <c r="S1515" s="177"/>
      <c r="T1515" s="178"/>
      <c r="AT1515" s="172" t="s">
        <v>282</v>
      </c>
      <c r="AU1515" s="172" t="s">
        <v>88</v>
      </c>
      <c r="AV1515" s="14" t="s">
        <v>88</v>
      </c>
      <c r="AW1515" s="14" t="s">
        <v>33</v>
      </c>
      <c r="AX1515" s="14" t="s">
        <v>79</v>
      </c>
      <c r="AY1515" s="172" t="s">
        <v>252</v>
      </c>
    </row>
    <row r="1516" spans="1:65" s="15" customFormat="1">
      <c r="B1516" s="179"/>
      <c r="D1516" s="164" t="s">
        <v>282</v>
      </c>
      <c r="E1516" s="180" t="s">
        <v>1</v>
      </c>
      <c r="F1516" s="181" t="s">
        <v>286</v>
      </c>
      <c r="H1516" s="182">
        <v>194.5</v>
      </c>
      <c r="I1516" s="183"/>
      <c r="L1516" s="179"/>
      <c r="M1516" s="184"/>
      <c r="N1516" s="185"/>
      <c r="O1516" s="185"/>
      <c r="P1516" s="185"/>
      <c r="Q1516" s="185"/>
      <c r="R1516" s="185"/>
      <c r="S1516" s="185"/>
      <c r="T1516" s="186"/>
      <c r="AT1516" s="180" t="s">
        <v>282</v>
      </c>
      <c r="AU1516" s="180" t="s">
        <v>88</v>
      </c>
      <c r="AV1516" s="15" t="s">
        <v>258</v>
      </c>
      <c r="AW1516" s="15" t="s">
        <v>33</v>
      </c>
      <c r="AX1516" s="15" t="s">
        <v>86</v>
      </c>
      <c r="AY1516" s="180" t="s">
        <v>252</v>
      </c>
    </row>
    <row r="1517" spans="1:65" s="2" customFormat="1" ht="16.5" customHeight="1">
      <c r="A1517" s="31"/>
      <c r="B1517" s="148"/>
      <c r="C1517" s="149" t="s">
        <v>943</v>
      </c>
      <c r="D1517" s="149" t="s">
        <v>254</v>
      </c>
      <c r="E1517" s="150" t="s">
        <v>1696</v>
      </c>
      <c r="F1517" s="151" t="s">
        <v>1697</v>
      </c>
      <c r="G1517" s="152" t="s">
        <v>265</v>
      </c>
      <c r="H1517" s="153">
        <v>311.68</v>
      </c>
      <c r="I1517" s="154"/>
      <c r="J1517" s="155">
        <f>ROUND(I1517*H1517,2)</f>
        <v>0</v>
      </c>
      <c r="K1517" s="156"/>
      <c r="L1517" s="32"/>
      <c r="M1517" s="157" t="s">
        <v>1</v>
      </c>
      <c r="N1517" s="158" t="s">
        <v>44</v>
      </c>
      <c r="O1517" s="57"/>
      <c r="P1517" s="159">
        <f>O1517*H1517</f>
        <v>0</v>
      </c>
      <c r="Q1517" s="159">
        <v>0</v>
      </c>
      <c r="R1517" s="159">
        <f>Q1517*H1517</f>
        <v>0</v>
      </c>
      <c r="S1517" s="159">
        <v>0</v>
      </c>
      <c r="T1517" s="160">
        <f>S1517*H1517</f>
        <v>0</v>
      </c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R1517" s="161" t="s">
        <v>289</v>
      </c>
      <c r="AT1517" s="161" t="s">
        <v>254</v>
      </c>
      <c r="AU1517" s="161" t="s">
        <v>88</v>
      </c>
      <c r="AY1517" s="17" t="s">
        <v>252</v>
      </c>
      <c r="BE1517" s="162">
        <f>IF(N1517="základní",J1517,0)</f>
        <v>0</v>
      </c>
      <c r="BF1517" s="162">
        <f>IF(N1517="snížená",J1517,0)</f>
        <v>0</v>
      </c>
      <c r="BG1517" s="162">
        <f>IF(N1517="zákl. přenesená",J1517,0)</f>
        <v>0</v>
      </c>
      <c r="BH1517" s="162">
        <f>IF(N1517="sníž. přenesená",J1517,0)</f>
        <v>0</v>
      </c>
      <c r="BI1517" s="162">
        <f>IF(N1517="nulová",J1517,0)</f>
        <v>0</v>
      </c>
      <c r="BJ1517" s="17" t="s">
        <v>86</v>
      </c>
      <c r="BK1517" s="162">
        <f>ROUND(I1517*H1517,2)</f>
        <v>0</v>
      </c>
      <c r="BL1517" s="17" t="s">
        <v>289</v>
      </c>
      <c r="BM1517" s="161" t="s">
        <v>1698</v>
      </c>
    </row>
    <row r="1518" spans="1:65" s="2" customFormat="1" ht="24.2" customHeight="1">
      <c r="A1518" s="31"/>
      <c r="B1518" s="148"/>
      <c r="C1518" s="149" t="s">
        <v>1699</v>
      </c>
      <c r="D1518" s="149" t="s">
        <v>254</v>
      </c>
      <c r="E1518" s="150" t="s">
        <v>1700</v>
      </c>
      <c r="F1518" s="151" t="s">
        <v>1701</v>
      </c>
      <c r="G1518" s="152" t="s">
        <v>265</v>
      </c>
      <c r="H1518" s="153">
        <v>896.9</v>
      </c>
      <c r="I1518" s="154"/>
      <c r="J1518" s="155">
        <f>ROUND(I1518*H1518,2)</f>
        <v>0</v>
      </c>
      <c r="K1518" s="156"/>
      <c r="L1518" s="32"/>
      <c r="M1518" s="157" t="s">
        <v>1</v>
      </c>
      <c r="N1518" s="158" t="s">
        <v>44</v>
      </c>
      <c r="O1518" s="57"/>
      <c r="P1518" s="159">
        <f>O1518*H1518</f>
        <v>0</v>
      </c>
      <c r="Q1518" s="159">
        <v>0</v>
      </c>
      <c r="R1518" s="159">
        <f>Q1518*H1518</f>
        <v>0</v>
      </c>
      <c r="S1518" s="159">
        <v>0</v>
      </c>
      <c r="T1518" s="160">
        <f>S1518*H1518</f>
        <v>0</v>
      </c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R1518" s="161" t="s">
        <v>289</v>
      </c>
      <c r="AT1518" s="161" t="s">
        <v>254</v>
      </c>
      <c r="AU1518" s="161" t="s">
        <v>88</v>
      </c>
      <c r="AY1518" s="17" t="s">
        <v>252</v>
      </c>
      <c r="BE1518" s="162">
        <f>IF(N1518="základní",J1518,0)</f>
        <v>0</v>
      </c>
      <c r="BF1518" s="162">
        <f>IF(N1518="snížená",J1518,0)</f>
        <v>0</v>
      </c>
      <c r="BG1518" s="162">
        <f>IF(N1518="zákl. přenesená",J1518,0)</f>
        <v>0</v>
      </c>
      <c r="BH1518" s="162">
        <f>IF(N1518="sníž. přenesená",J1518,0)</f>
        <v>0</v>
      </c>
      <c r="BI1518" s="162">
        <f>IF(N1518="nulová",J1518,0)</f>
        <v>0</v>
      </c>
      <c r="BJ1518" s="17" t="s">
        <v>86</v>
      </c>
      <c r="BK1518" s="162">
        <f>ROUND(I1518*H1518,2)</f>
        <v>0</v>
      </c>
      <c r="BL1518" s="17" t="s">
        <v>289</v>
      </c>
      <c r="BM1518" s="161" t="s">
        <v>1702</v>
      </c>
    </row>
    <row r="1519" spans="1:65" s="14" customFormat="1" ht="33.75">
      <c r="B1519" s="171"/>
      <c r="D1519" s="164" t="s">
        <v>282</v>
      </c>
      <c r="E1519" s="172" t="s">
        <v>1</v>
      </c>
      <c r="F1519" s="173" t="s">
        <v>1703</v>
      </c>
      <c r="H1519" s="174">
        <v>139.4</v>
      </c>
      <c r="I1519" s="175"/>
      <c r="L1519" s="171"/>
      <c r="M1519" s="176"/>
      <c r="N1519" s="177"/>
      <c r="O1519" s="177"/>
      <c r="P1519" s="177"/>
      <c r="Q1519" s="177"/>
      <c r="R1519" s="177"/>
      <c r="S1519" s="177"/>
      <c r="T1519" s="178"/>
      <c r="AT1519" s="172" t="s">
        <v>282</v>
      </c>
      <c r="AU1519" s="172" t="s">
        <v>88</v>
      </c>
      <c r="AV1519" s="14" t="s">
        <v>88</v>
      </c>
      <c r="AW1519" s="14" t="s">
        <v>33</v>
      </c>
      <c r="AX1519" s="14" t="s">
        <v>79</v>
      </c>
      <c r="AY1519" s="172" t="s">
        <v>252</v>
      </c>
    </row>
    <row r="1520" spans="1:65" s="14" customFormat="1">
      <c r="B1520" s="171"/>
      <c r="D1520" s="164" t="s">
        <v>282</v>
      </c>
      <c r="E1520" s="172" t="s">
        <v>1</v>
      </c>
      <c r="F1520" s="173" t="s">
        <v>1704</v>
      </c>
      <c r="H1520" s="174">
        <v>96.8</v>
      </c>
      <c r="I1520" s="175"/>
      <c r="L1520" s="171"/>
      <c r="M1520" s="176"/>
      <c r="N1520" s="177"/>
      <c r="O1520" s="177"/>
      <c r="P1520" s="177"/>
      <c r="Q1520" s="177"/>
      <c r="R1520" s="177"/>
      <c r="S1520" s="177"/>
      <c r="T1520" s="178"/>
      <c r="AT1520" s="172" t="s">
        <v>282</v>
      </c>
      <c r="AU1520" s="172" t="s">
        <v>88</v>
      </c>
      <c r="AV1520" s="14" t="s">
        <v>88</v>
      </c>
      <c r="AW1520" s="14" t="s">
        <v>33</v>
      </c>
      <c r="AX1520" s="14" t="s">
        <v>79</v>
      </c>
      <c r="AY1520" s="172" t="s">
        <v>252</v>
      </c>
    </row>
    <row r="1521" spans="1:65" s="14" customFormat="1">
      <c r="B1521" s="171"/>
      <c r="D1521" s="164" t="s">
        <v>282</v>
      </c>
      <c r="E1521" s="172" t="s">
        <v>1</v>
      </c>
      <c r="F1521" s="173" t="s">
        <v>1705</v>
      </c>
      <c r="H1521" s="174">
        <v>660.7</v>
      </c>
      <c r="I1521" s="175"/>
      <c r="L1521" s="171"/>
      <c r="M1521" s="176"/>
      <c r="N1521" s="177"/>
      <c r="O1521" s="177"/>
      <c r="P1521" s="177"/>
      <c r="Q1521" s="177"/>
      <c r="R1521" s="177"/>
      <c r="S1521" s="177"/>
      <c r="T1521" s="178"/>
      <c r="AT1521" s="172" t="s">
        <v>282</v>
      </c>
      <c r="AU1521" s="172" t="s">
        <v>88</v>
      </c>
      <c r="AV1521" s="14" t="s">
        <v>88</v>
      </c>
      <c r="AW1521" s="14" t="s">
        <v>33</v>
      </c>
      <c r="AX1521" s="14" t="s">
        <v>79</v>
      </c>
      <c r="AY1521" s="172" t="s">
        <v>252</v>
      </c>
    </row>
    <row r="1522" spans="1:65" s="15" customFormat="1">
      <c r="B1522" s="179"/>
      <c r="D1522" s="164" t="s">
        <v>282</v>
      </c>
      <c r="E1522" s="180" t="s">
        <v>1</v>
      </c>
      <c r="F1522" s="181" t="s">
        <v>286</v>
      </c>
      <c r="H1522" s="182">
        <v>896.90000000000009</v>
      </c>
      <c r="I1522" s="183"/>
      <c r="L1522" s="179"/>
      <c r="M1522" s="184"/>
      <c r="N1522" s="185"/>
      <c r="O1522" s="185"/>
      <c r="P1522" s="185"/>
      <c r="Q1522" s="185"/>
      <c r="R1522" s="185"/>
      <c r="S1522" s="185"/>
      <c r="T1522" s="186"/>
      <c r="AT1522" s="180" t="s">
        <v>282</v>
      </c>
      <c r="AU1522" s="180" t="s">
        <v>88</v>
      </c>
      <c r="AV1522" s="15" t="s">
        <v>258</v>
      </c>
      <c r="AW1522" s="15" t="s">
        <v>33</v>
      </c>
      <c r="AX1522" s="15" t="s">
        <v>86</v>
      </c>
      <c r="AY1522" s="180" t="s">
        <v>252</v>
      </c>
    </row>
    <row r="1523" spans="1:65" s="2" customFormat="1" ht="24.2" customHeight="1">
      <c r="A1523" s="31"/>
      <c r="B1523" s="148"/>
      <c r="C1523" s="149" t="s">
        <v>964</v>
      </c>
      <c r="D1523" s="149" t="s">
        <v>254</v>
      </c>
      <c r="E1523" s="150" t="s">
        <v>1706</v>
      </c>
      <c r="F1523" s="151" t="s">
        <v>1707</v>
      </c>
      <c r="G1523" s="152" t="s">
        <v>1198</v>
      </c>
      <c r="H1523" s="153">
        <v>1</v>
      </c>
      <c r="I1523" s="154"/>
      <c r="J1523" s="155">
        <f>ROUND(I1523*H1523,2)</f>
        <v>0</v>
      </c>
      <c r="K1523" s="156"/>
      <c r="L1523" s="32"/>
      <c r="M1523" s="157" t="s">
        <v>1</v>
      </c>
      <c r="N1523" s="158" t="s">
        <v>44</v>
      </c>
      <c r="O1523" s="57"/>
      <c r="P1523" s="159">
        <f>O1523*H1523</f>
        <v>0</v>
      </c>
      <c r="Q1523" s="159">
        <v>0</v>
      </c>
      <c r="R1523" s="159">
        <f>Q1523*H1523</f>
        <v>0</v>
      </c>
      <c r="S1523" s="159">
        <v>0</v>
      </c>
      <c r="T1523" s="160">
        <f>S1523*H1523</f>
        <v>0</v>
      </c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R1523" s="161" t="s">
        <v>289</v>
      </c>
      <c r="AT1523" s="161" t="s">
        <v>254</v>
      </c>
      <c r="AU1523" s="161" t="s">
        <v>88</v>
      </c>
      <c r="AY1523" s="17" t="s">
        <v>252</v>
      </c>
      <c r="BE1523" s="162">
        <f>IF(N1523="základní",J1523,0)</f>
        <v>0</v>
      </c>
      <c r="BF1523" s="162">
        <f>IF(N1523="snížená",J1523,0)</f>
        <v>0</v>
      </c>
      <c r="BG1523" s="162">
        <f>IF(N1523="zákl. přenesená",J1523,0)</f>
        <v>0</v>
      </c>
      <c r="BH1523" s="162">
        <f>IF(N1523="sníž. přenesená",J1523,0)</f>
        <v>0</v>
      </c>
      <c r="BI1523" s="162">
        <f>IF(N1523="nulová",J1523,0)</f>
        <v>0</v>
      </c>
      <c r="BJ1523" s="17" t="s">
        <v>86</v>
      </c>
      <c r="BK1523" s="162">
        <f>ROUND(I1523*H1523,2)</f>
        <v>0</v>
      </c>
      <c r="BL1523" s="17" t="s">
        <v>289</v>
      </c>
      <c r="BM1523" s="161" t="s">
        <v>1708</v>
      </c>
    </row>
    <row r="1524" spans="1:65" s="13" customFormat="1" ht="22.5">
      <c r="B1524" s="163"/>
      <c r="D1524" s="164" t="s">
        <v>282</v>
      </c>
      <c r="E1524" s="165" t="s">
        <v>1</v>
      </c>
      <c r="F1524" s="166" t="s">
        <v>1709</v>
      </c>
      <c r="H1524" s="165" t="s">
        <v>1</v>
      </c>
      <c r="I1524" s="167"/>
      <c r="L1524" s="163"/>
      <c r="M1524" s="168"/>
      <c r="N1524" s="169"/>
      <c r="O1524" s="169"/>
      <c r="P1524" s="169"/>
      <c r="Q1524" s="169"/>
      <c r="R1524" s="169"/>
      <c r="S1524" s="169"/>
      <c r="T1524" s="170"/>
      <c r="AT1524" s="165" t="s">
        <v>282</v>
      </c>
      <c r="AU1524" s="165" t="s">
        <v>88</v>
      </c>
      <c r="AV1524" s="13" t="s">
        <v>86</v>
      </c>
      <c r="AW1524" s="13" t="s">
        <v>33</v>
      </c>
      <c r="AX1524" s="13" t="s">
        <v>79</v>
      </c>
      <c r="AY1524" s="165" t="s">
        <v>252</v>
      </c>
    </row>
    <row r="1525" spans="1:65" s="13" customFormat="1" ht="22.5">
      <c r="B1525" s="163"/>
      <c r="D1525" s="164" t="s">
        <v>282</v>
      </c>
      <c r="E1525" s="165" t="s">
        <v>1</v>
      </c>
      <c r="F1525" s="166" t="s">
        <v>1710</v>
      </c>
      <c r="H1525" s="165" t="s">
        <v>1</v>
      </c>
      <c r="I1525" s="167"/>
      <c r="L1525" s="163"/>
      <c r="M1525" s="168"/>
      <c r="N1525" s="169"/>
      <c r="O1525" s="169"/>
      <c r="P1525" s="169"/>
      <c r="Q1525" s="169"/>
      <c r="R1525" s="169"/>
      <c r="S1525" s="169"/>
      <c r="T1525" s="170"/>
      <c r="AT1525" s="165" t="s">
        <v>282</v>
      </c>
      <c r="AU1525" s="165" t="s">
        <v>88</v>
      </c>
      <c r="AV1525" s="13" t="s">
        <v>86</v>
      </c>
      <c r="AW1525" s="13" t="s">
        <v>33</v>
      </c>
      <c r="AX1525" s="13" t="s">
        <v>79</v>
      </c>
      <c r="AY1525" s="165" t="s">
        <v>252</v>
      </c>
    </row>
    <row r="1526" spans="1:65" s="14" customFormat="1">
      <c r="B1526" s="171"/>
      <c r="D1526" s="164" t="s">
        <v>282</v>
      </c>
      <c r="E1526" s="172" t="s">
        <v>1</v>
      </c>
      <c r="F1526" s="173" t="s">
        <v>86</v>
      </c>
      <c r="H1526" s="174">
        <v>1</v>
      </c>
      <c r="I1526" s="175"/>
      <c r="L1526" s="171"/>
      <c r="M1526" s="176"/>
      <c r="N1526" s="177"/>
      <c r="O1526" s="177"/>
      <c r="P1526" s="177"/>
      <c r="Q1526" s="177"/>
      <c r="R1526" s="177"/>
      <c r="S1526" s="177"/>
      <c r="T1526" s="178"/>
      <c r="AT1526" s="172" t="s">
        <v>282</v>
      </c>
      <c r="AU1526" s="172" t="s">
        <v>88</v>
      </c>
      <c r="AV1526" s="14" t="s">
        <v>88</v>
      </c>
      <c r="AW1526" s="14" t="s">
        <v>33</v>
      </c>
      <c r="AX1526" s="14" t="s">
        <v>79</v>
      </c>
      <c r="AY1526" s="172" t="s">
        <v>252</v>
      </c>
    </row>
    <row r="1527" spans="1:65" s="14" customFormat="1">
      <c r="B1527" s="171"/>
      <c r="D1527" s="164" t="s">
        <v>282</v>
      </c>
      <c r="E1527" s="172" t="s">
        <v>1</v>
      </c>
      <c r="F1527" s="173" t="s">
        <v>1711</v>
      </c>
      <c r="H1527" s="174">
        <v>0</v>
      </c>
      <c r="I1527" s="175"/>
      <c r="L1527" s="171"/>
      <c r="M1527" s="176"/>
      <c r="N1527" s="177"/>
      <c r="O1527" s="177"/>
      <c r="P1527" s="177"/>
      <c r="Q1527" s="177"/>
      <c r="R1527" s="177"/>
      <c r="S1527" s="177"/>
      <c r="T1527" s="178"/>
      <c r="AT1527" s="172" t="s">
        <v>282</v>
      </c>
      <c r="AU1527" s="172" t="s">
        <v>88</v>
      </c>
      <c r="AV1527" s="14" t="s">
        <v>88</v>
      </c>
      <c r="AW1527" s="14" t="s">
        <v>33</v>
      </c>
      <c r="AX1527" s="14" t="s">
        <v>79</v>
      </c>
      <c r="AY1527" s="172" t="s">
        <v>252</v>
      </c>
    </row>
    <row r="1528" spans="1:65" s="13" customFormat="1">
      <c r="B1528" s="163"/>
      <c r="D1528" s="164" t="s">
        <v>282</v>
      </c>
      <c r="E1528" s="165" t="s">
        <v>1</v>
      </c>
      <c r="F1528" s="166" t="s">
        <v>1347</v>
      </c>
      <c r="H1528" s="165" t="s">
        <v>1</v>
      </c>
      <c r="I1528" s="167"/>
      <c r="L1528" s="163"/>
      <c r="M1528" s="168"/>
      <c r="N1528" s="169"/>
      <c r="O1528" s="169"/>
      <c r="P1528" s="169"/>
      <c r="Q1528" s="169"/>
      <c r="R1528" s="169"/>
      <c r="S1528" s="169"/>
      <c r="T1528" s="170"/>
      <c r="AT1528" s="165" t="s">
        <v>282</v>
      </c>
      <c r="AU1528" s="165" t="s">
        <v>88</v>
      </c>
      <c r="AV1528" s="13" t="s">
        <v>86</v>
      </c>
      <c r="AW1528" s="13" t="s">
        <v>33</v>
      </c>
      <c r="AX1528" s="13" t="s">
        <v>79</v>
      </c>
      <c r="AY1528" s="165" t="s">
        <v>252</v>
      </c>
    </row>
    <row r="1529" spans="1:65" s="15" customFormat="1">
      <c r="B1529" s="179"/>
      <c r="D1529" s="164" t="s">
        <v>282</v>
      </c>
      <c r="E1529" s="180" t="s">
        <v>1</v>
      </c>
      <c r="F1529" s="181" t="s">
        <v>286</v>
      </c>
      <c r="H1529" s="182">
        <v>1</v>
      </c>
      <c r="I1529" s="183"/>
      <c r="L1529" s="179"/>
      <c r="M1529" s="184"/>
      <c r="N1529" s="185"/>
      <c r="O1529" s="185"/>
      <c r="P1529" s="185"/>
      <c r="Q1529" s="185"/>
      <c r="R1529" s="185"/>
      <c r="S1529" s="185"/>
      <c r="T1529" s="186"/>
      <c r="AT1529" s="180" t="s">
        <v>282</v>
      </c>
      <c r="AU1529" s="180" t="s">
        <v>88</v>
      </c>
      <c r="AV1529" s="15" t="s">
        <v>258</v>
      </c>
      <c r="AW1529" s="15" t="s">
        <v>33</v>
      </c>
      <c r="AX1529" s="15" t="s">
        <v>86</v>
      </c>
      <c r="AY1529" s="180" t="s">
        <v>252</v>
      </c>
    </row>
    <row r="1530" spans="1:65" s="2" customFormat="1" ht="16.5" customHeight="1">
      <c r="A1530" s="31"/>
      <c r="B1530" s="148"/>
      <c r="C1530" s="149" t="s">
        <v>1712</v>
      </c>
      <c r="D1530" s="149" t="s">
        <v>254</v>
      </c>
      <c r="E1530" s="150" t="s">
        <v>1313</v>
      </c>
      <c r="F1530" s="151" t="s">
        <v>1314</v>
      </c>
      <c r="G1530" s="152" t="s">
        <v>257</v>
      </c>
      <c r="H1530" s="153">
        <v>10</v>
      </c>
      <c r="I1530" s="154"/>
      <c r="J1530" s="155">
        <f>ROUND(I1530*H1530,2)</f>
        <v>0</v>
      </c>
      <c r="K1530" s="156"/>
      <c r="L1530" s="32"/>
      <c r="M1530" s="157" t="s">
        <v>1</v>
      </c>
      <c r="N1530" s="158" t="s">
        <v>44</v>
      </c>
      <c r="O1530" s="57"/>
      <c r="P1530" s="159">
        <f>O1530*H1530</f>
        <v>0</v>
      </c>
      <c r="Q1530" s="159">
        <v>0</v>
      </c>
      <c r="R1530" s="159">
        <f>Q1530*H1530</f>
        <v>0</v>
      </c>
      <c r="S1530" s="159">
        <v>0</v>
      </c>
      <c r="T1530" s="160">
        <f>S1530*H1530</f>
        <v>0</v>
      </c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R1530" s="161" t="s">
        <v>289</v>
      </c>
      <c r="AT1530" s="161" t="s">
        <v>254</v>
      </c>
      <c r="AU1530" s="161" t="s">
        <v>88</v>
      </c>
      <c r="AY1530" s="17" t="s">
        <v>252</v>
      </c>
      <c r="BE1530" s="162">
        <f>IF(N1530="základní",J1530,0)</f>
        <v>0</v>
      </c>
      <c r="BF1530" s="162">
        <f>IF(N1530="snížená",J1530,0)</f>
        <v>0</v>
      </c>
      <c r="BG1530" s="162">
        <f>IF(N1530="zákl. přenesená",J1530,0)</f>
        <v>0</v>
      </c>
      <c r="BH1530" s="162">
        <f>IF(N1530="sníž. přenesená",J1530,0)</f>
        <v>0</v>
      </c>
      <c r="BI1530" s="162">
        <f>IF(N1530="nulová",J1530,0)</f>
        <v>0</v>
      </c>
      <c r="BJ1530" s="17" t="s">
        <v>86</v>
      </c>
      <c r="BK1530" s="162">
        <f>ROUND(I1530*H1530,2)</f>
        <v>0</v>
      </c>
      <c r="BL1530" s="17" t="s">
        <v>289</v>
      </c>
      <c r="BM1530" s="161" t="s">
        <v>1713</v>
      </c>
    </row>
    <row r="1531" spans="1:65" s="14" customFormat="1" ht="22.5">
      <c r="B1531" s="171"/>
      <c r="D1531" s="164" t="s">
        <v>282</v>
      </c>
      <c r="E1531" s="172" t="s">
        <v>1</v>
      </c>
      <c r="F1531" s="173" t="s">
        <v>1714</v>
      </c>
      <c r="H1531" s="174">
        <v>10</v>
      </c>
      <c r="I1531" s="175"/>
      <c r="L1531" s="171"/>
      <c r="M1531" s="176"/>
      <c r="N1531" s="177"/>
      <c r="O1531" s="177"/>
      <c r="P1531" s="177"/>
      <c r="Q1531" s="177"/>
      <c r="R1531" s="177"/>
      <c r="S1531" s="177"/>
      <c r="T1531" s="178"/>
      <c r="AT1531" s="172" t="s">
        <v>282</v>
      </c>
      <c r="AU1531" s="172" t="s">
        <v>88</v>
      </c>
      <c r="AV1531" s="14" t="s">
        <v>88</v>
      </c>
      <c r="AW1531" s="14" t="s">
        <v>33</v>
      </c>
      <c r="AX1531" s="14" t="s">
        <v>79</v>
      </c>
      <c r="AY1531" s="172" t="s">
        <v>252</v>
      </c>
    </row>
    <row r="1532" spans="1:65" s="13" customFormat="1" ht="22.5">
      <c r="B1532" s="163"/>
      <c r="D1532" s="164" t="s">
        <v>282</v>
      </c>
      <c r="E1532" s="165" t="s">
        <v>1</v>
      </c>
      <c r="F1532" s="166" t="s">
        <v>1317</v>
      </c>
      <c r="H1532" s="165" t="s">
        <v>1</v>
      </c>
      <c r="I1532" s="167"/>
      <c r="L1532" s="163"/>
      <c r="M1532" s="168"/>
      <c r="N1532" s="169"/>
      <c r="O1532" s="169"/>
      <c r="P1532" s="169"/>
      <c r="Q1532" s="169"/>
      <c r="R1532" s="169"/>
      <c r="S1532" s="169"/>
      <c r="T1532" s="170"/>
      <c r="AT1532" s="165" t="s">
        <v>282</v>
      </c>
      <c r="AU1532" s="165" t="s">
        <v>88</v>
      </c>
      <c r="AV1532" s="13" t="s">
        <v>86</v>
      </c>
      <c r="AW1532" s="13" t="s">
        <v>33</v>
      </c>
      <c r="AX1532" s="13" t="s">
        <v>79</v>
      </c>
      <c r="AY1532" s="165" t="s">
        <v>252</v>
      </c>
    </row>
    <row r="1533" spans="1:65" s="15" customFormat="1">
      <c r="B1533" s="179"/>
      <c r="D1533" s="164" t="s">
        <v>282</v>
      </c>
      <c r="E1533" s="180" t="s">
        <v>1</v>
      </c>
      <c r="F1533" s="181" t="s">
        <v>286</v>
      </c>
      <c r="H1533" s="182">
        <v>10</v>
      </c>
      <c r="I1533" s="183"/>
      <c r="L1533" s="179"/>
      <c r="M1533" s="184"/>
      <c r="N1533" s="185"/>
      <c r="O1533" s="185"/>
      <c r="P1533" s="185"/>
      <c r="Q1533" s="185"/>
      <c r="R1533" s="185"/>
      <c r="S1533" s="185"/>
      <c r="T1533" s="186"/>
      <c r="AT1533" s="180" t="s">
        <v>282</v>
      </c>
      <c r="AU1533" s="180" t="s">
        <v>88</v>
      </c>
      <c r="AV1533" s="15" t="s">
        <v>258</v>
      </c>
      <c r="AW1533" s="15" t="s">
        <v>33</v>
      </c>
      <c r="AX1533" s="15" t="s">
        <v>86</v>
      </c>
      <c r="AY1533" s="180" t="s">
        <v>252</v>
      </c>
    </row>
    <row r="1534" spans="1:65" s="12" customFormat="1" ht="22.9" customHeight="1">
      <c r="B1534" s="135"/>
      <c r="D1534" s="136" t="s">
        <v>78</v>
      </c>
      <c r="E1534" s="146" t="s">
        <v>1715</v>
      </c>
      <c r="F1534" s="146" t="s">
        <v>1716</v>
      </c>
      <c r="I1534" s="138"/>
      <c r="J1534" s="147">
        <f>BK1534</f>
        <v>0</v>
      </c>
      <c r="L1534" s="135"/>
      <c r="M1534" s="140"/>
      <c r="N1534" s="141"/>
      <c r="O1534" s="141"/>
      <c r="P1534" s="142">
        <f>SUM(P1535:P1545)</f>
        <v>0</v>
      </c>
      <c r="Q1534" s="141"/>
      <c r="R1534" s="142">
        <f>SUM(R1535:R1545)</f>
        <v>0</v>
      </c>
      <c r="S1534" s="141"/>
      <c r="T1534" s="143">
        <f>SUM(T1535:T1545)</f>
        <v>0</v>
      </c>
      <c r="AR1534" s="136" t="s">
        <v>88</v>
      </c>
      <c r="AT1534" s="144" t="s">
        <v>78</v>
      </c>
      <c r="AU1534" s="144" t="s">
        <v>86</v>
      </c>
      <c r="AY1534" s="136" t="s">
        <v>252</v>
      </c>
      <c r="BK1534" s="145">
        <f>SUM(BK1535:BK1545)</f>
        <v>0</v>
      </c>
    </row>
    <row r="1535" spans="1:65" s="2" customFormat="1" ht="16.5" customHeight="1">
      <c r="A1535" s="31"/>
      <c r="B1535" s="148"/>
      <c r="C1535" s="149" t="s">
        <v>969</v>
      </c>
      <c r="D1535" s="149" t="s">
        <v>254</v>
      </c>
      <c r="E1535" s="150" t="s">
        <v>1717</v>
      </c>
      <c r="F1535" s="151" t="s">
        <v>1718</v>
      </c>
      <c r="G1535" s="152" t="s">
        <v>465</v>
      </c>
      <c r="H1535" s="153">
        <v>2038.8</v>
      </c>
      <c r="I1535" s="154"/>
      <c r="J1535" s="155">
        <f>ROUND(I1535*H1535,2)</f>
        <v>0</v>
      </c>
      <c r="K1535" s="156"/>
      <c r="L1535" s="32"/>
      <c r="M1535" s="157" t="s">
        <v>1</v>
      </c>
      <c r="N1535" s="158" t="s">
        <v>44</v>
      </c>
      <c r="O1535" s="57"/>
      <c r="P1535" s="159">
        <f>O1535*H1535</f>
        <v>0</v>
      </c>
      <c r="Q1535" s="159">
        <v>0</v>
      </c>
      <c r="R1535" s="159">
        <f>Q1535*H1535</f>
        <v>0</v>
      </c>
      <c r="S1535" s="159">
        <v>0</v>
      </c>
      <c r="T1535" s="160">
        <f>S1535*H1535</f>
        <v>0</v>
      </c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R1535" s="161" t="s">
        <v>289</v>
      </c>
      <c r="AT1535" s="161" t="s">
        <v>254</v>
      </c>
      <c r="AU1535" s="161" t="s">
        <v>88</v>
      </c>
      <c r="AY1535" s="17" t="s">
        <v>252</v>
      </c>
      <c r="BE1535" s="162">
        <f>IF(N1535="základní",J1535,0)</f>
        <v>0</v>
      </c>
      <c r="BF1535" s="162">
        <f>IF(N1535="snížená",J1535,0)</f>
        <v>0</v>
      </c>
      <c r="BG1535" s="162">
        <f>IF(N1535="zákl. přenesená",J1535,0)</f>
        <v>0</v>
      </c>
      <c r="BH1535" s="162">
        <f>IF(N1535="sníž. přenesená",J1535,0)</f>
        <v>0</v>
      </c>
      <c r="BI1535" s="162">
        <f>IF(N1535="nulová",J1535,0)</f>
        <v>0</v>
      </c>
      <c r="BJ1535" s="17" t="s">
        <v>86</v>
      </c>
      <c r="BK1535" s="162">
        <f>ROUND(I1535*H1535,2)</f>
        <v>0</v>
      </c>
      <c r="BL1535" s="17" t="s">
        <v>289</v>
      </c>
      <c r="BM1535" s="161" t="s">
        <v>1719</v>
      </c>
    </row>
    <row r="1536" spans="1:65" s="14" customFormat="1" ht="22.5">
      <c r="B1536" s="171"/>
      <c r="D1536" s="164" t="s">
        <v>282</v>
      </c>
      <c r="E1536" s="172" t="s">
        <v>1</v>
      </c>
      <c r="F1536" s="173" t="s">
        <v>1720</v>
      </c>
      <c r="H1536" s="174">
        <v>837.4</v>
      </c>
      <c r="I1536" s="175"/>
      <c r="L1536" s="171"/>
      <c r="M1536" s="176"/>
      <c r="N1536" s="177"/>
      <c r="O1536" s="177"/>
      <c r="P1536" s="177"/>
      <c r="Q1536" s="177"/>
      <c r="R1536" s="177"/>
      <c r="S1536" s="177"/>
      <c r="T1536" s="178"/>
      <c r="AT1536" s="172" t="s">
        <v>282</v>
      </c>
      <c r="AU1536" s="172" t="s">
        <v>88</v>
      </c>
      <c r="AV1536" s="14" t="s">
        <v>88</v>
      </c>
      <c r="AW1536" s="14" t="s">
        <v>33</v>
      </c>
      <c r="AX1536" s="14" t="s">
        <v>79</v>
      </c>
      <c r="AY1536" s="172" t="s">
        <v>252</v>
      </c>
    </row>
    <row r="1537" spans="1:65" s="14" customFormat="1">
      <c r="B1537" s="171"/>
      <c r="D1537" s="164" t="s">
        <v>282</v>
      </c>
      <c r="E1537" s="172" t="s">
        <v>1</v>
      </c>
      <c r="F1537" s="173" t="s">
        <v>1721</v>
      </c>
      <c r="H1537" s="174">
        <v>1201.4000000000001</v>
      </c>
      <c r="I1537" s="175"/>
      <c r="L1537" s="171"/>
      <c r="M1537" s="176"/>
      <c r="N1537" s="177"/>
      <c r="O1537" s="177"/>
      <c r="P1537" s="177"/>
      <c r="Q1537" s="177"/>
      <c r="R1537" s="177"/>
      <c r="S1537" s="177"/>
      <c r="T1537" s="178"/>
      <c r="AT1537" s="172" t="s">
        <v>282</v>
      </c>
      <c r="AU1537" s="172" t="s">
        <v>88</v>
      </c>
      <c r="AV1537" s="14" t="s">
        <v>88</v>
      </c>
      <c r="AW1537" s="14" t="s">
        <v>33</v>
      </c>
      <c r="AX1537" s="14" t="s">
        <v>79</v>
      </c>
      <c r="AY1537" s="172" t="s">
        <v>252</v>
      </c>
    </row>
    <row r="1538" spans="1:65" s="13" customFormat="1" ht="22.5">
      <c r="B1538" s="163"/>
      <c r="D1538" s="164" t="s">
        <v>282</v>
      </c>
      <c r="E1538" s="165" t="s">
        <v>1</v>
      </c>
      <c r="F1538" s="166" t="s">
        <v>1722</v>
      </c>
      <c r="H1538" s="165" t="s">
        <v>1</v>
      </c>
      <c r="I1538" s="167"/>
      <c r="L1538" s="163"/>
      <c r="M1538" s="168"/>
      <c r="N1538" s="169"/>
      <c r="O1538" s="169"/>
      <c r="P1538" s="169"/>
      <c r="Q1538" s="169"/>
      <c r="R1538" s="169"/>
      <c r="S1538" s="169"/>
      <c r="T1538" s="170"/>
      <c r="AT1538" s="165" t="s">
        <v>282</v>
      </c>
      <c r="AU1538" s="165" t="s">
        <v>88</v>
      </c>
      <c r="AV1538" s="13" t="s">
        <v>86</v>
      </c>
      <c r="AW1538" s="13" t="s">
        <v>33</v>
      </c>
      <c r="AX1538" s="13" t="s">
        <v>79</v>
      </c>
      <c r="AY1538" s="165" t="s">
        <v>252</v>
      </c>
    </row>
    <row r="1539" spans="1:65" s="13" customFormat="1" ht="22.5">
      <c r="B1539" s="163"/>
      <c r="D1539" s="164" t="s">
        <v>282</v>
      </c>
      <c r="E1539" s="165" t="s">
        <v>1</v>
      </c>
      <c r="F1539" s="166" t="s">
        <v>1723</v>
      </c>
      <c r="H1539" s="165" t="s">
        <v>1</v>
      </c>
      <c r="I1539" s="167"/>
      <c r="L1539" s="163"/>
      <c r="M1539" s="168"/>
      <c r="N1539" s="169"/>
      <c r="O1539" s="169"/>
      <c r="P1539" s="169"/>
      <c r="Q1539" s="169"/>
      <c r="R1539" s="169"/>
      <c r="S1539" s="169"/>
      <c r="T1539" s="170"/>
      <c r="AT1539" s="165" t="s">
        <v>282</v>
      </c>
      <c r="AU1539" s="165" t="s">
        <v>88</v>
      </c>
      <c r="AV1539" s="13" t="s">
        <v>86</v>
      </c>
      <c r="AW1539" s="13" t="s">
        <v>33</v>
      </c>
      <c r="AX1539" s="13" t="s">
        <v>79</v>
      </c>
      <c r="AY1539" s="165" t="s">
        <v>252</v>
      </c>
    </row>
    <row r="1540" spans="1:65" s="15" customFormat="1">
      <c r="B1540" s="179"/>
      <c r="D1540" s="164" t="s">
        <v>282</v>
      </c>
      <c r="E1540" s="180" t="s">
        <v>1</v>
      </c>
      <c r="F1540" s="181" t="s">
        <v>286</v>
      </c>
      <c r="H1540" s="182">
        <v>2038.8000000000002</v>
      </c>
      <c r="I1540" s="183"/>
      <c r="L1540" s="179"/>
      <c r="M1540" s="184"/>
      <c r="N1540" s="185"/>
      <c r="O1540" s="185"/>
      <c r="P1540" s="185"/>
      <c r="Q1540" s="185"/>
      <c r="R1540" s="185"/>
      <c r="S1540" s="185"/>
      <c r="T1540" s="186"/>
      <c r="AT1540" s="180" t="s">
        <v>282</v>
      </c>
      <c r="AU1540" s="180" t="s">
        <v>88</v>
      </c>
      <c r="AV1540" s="15" t="s">
        <v>258</v>
      </c>
      <c r="AW1540" s="15" t="s">
        <v>33</v>
      </c>
      <c r="AX1540" s="15" t="s">
        <v>86</v>
      </c>
      <c r="AY1540" s="180" t="s">
        <v>252</v>
      </c>
    </row>
    <row r="1541" spans="1:65" s="2" customFormat="1" ht="24.2" customHeight="1">
      <c r="A1541" s="31"/>
      <c r="B1541" s="148"/>
      <c r="C1541" s="149" t="s">
        <v>1724</v>
      </c>
      <c r="D1541" s="149" t="s">
        <v>254</v>
      </c>
      <c r="E1541" s="150" t="s">
        <v>1725</v>
      </c>
      <c r="F1541" s="151" t="s">
        <v>1726</v>
      </c>
      <c r="G1541" s="152" t="s">
        <v>1727</v>
      </c>
      <c r="H1541" s="187"/>
      <c r="I1541" s="154"/>
      <c r="J1541" s="155">
        <f>ROUND(I1541*H1541,2)</f>
        <v>0</v>
      </c>
      <c r="K1541" s="156"/>
      <c r="L1541" s="32"/>
      <c r="M1541" s="157" t="s">
        <v>1</v>
      </c>
      <c r="N1541" s="158" t="s">
        <v>44</v>
      </c>
      <c r="O1541" s="57"/>
      <c r="P1541" s="159">
        <f>O1541*H1541</f>
        <v>0</v>
      </c>
      <c r="Q1541" s="159">
        <v>0</v>
      </c>
      <c r="R1541" s="159">
        <f>Q1541*H1541</f>
        <v>0</v>
      </c>
      <c r="S1541" s="159">
        <v>0</v>
      </c>
      <c r="T1541" s="160">
        <f>S1541*H1541</f>
        <v>0</v>
      </c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R1541" s="161" t="s">
        <v>289</v>
      </c>
      <c r="AT1541" s="161" t="s">
        <v>254</v>
      </c>
      <c r="AU1541" s="161" t="s">
        <v>88</v>
      </c>
      <c r="AY1541" s="17" t="s">
        <v>252</v>
      </c>
      <c r="BE1541" s="162">
        <f>IF(N1541="základní",J1541,0)</f>
        <v>0</v>
      </c>
      <c r="BF1541" s="162">
        <f>IF(N1541="snížená",J1541,0)</f>
        <v>0</v>
      </c>
      <c r="BG1541" s="162">
        <f>IF(N1541="zákl. přenesená",J1541,0)</f>
        <v>0</v>
      </c>
      <c r="BH1541" s="162">
        <f>IF(N1541="sníž. přenesená",J1541,0)</f>
        <v>0</v>
      </c>
      <c r="BI1541" s="162">
        <f>IF(N1541="nulová",J1541,0)</f>
        <v>0</v>
      </c>
      <c r="BJ1541" s="17" t="s">
        <v>86</v>
      </c>
      <c r="BK1541" s="162">
        <f>ROUND(I1541*H1541,2)</f>
        <v>0</v>
      </c>
      <c r="BL1541" s="17" t="s">
        <v>289</v>
      </c>
      <c r="BM1541" s="161" t="s">
        <v>1728</v>
      </c>
    </row>
    <row r="1542" spans="1:65" s="2" customFormat="1" ht="16.5" customHeight="1">
      <c r="A1542" s="31"/>
      <c r="B1542" s="148"/>
      <c r="C1542" s="149" t="s">
        <v>994</v>
      </c>
      <c r="D1542" s="149" t="s">
        <v>254</v>
      </c>
      <c r="E1542" s="150" t="s">
        <v>1313</v>
      </c>
      <c r="F1542" s="151" t="s">
        <v>1314</v>
      </c>
      <c r="G1542" s="152" t="s">
        <v>257</v>
      </c>
      <c r="H1542" s="153">
        <v>10</v>
      </c>
      <c r="I1542" s="154"/>
      <c r="J1542" s="155">
        <f>ROUND(I1542*H1542,2)</f>
        <v>0</v>
      </c>
      <c r="K1542" s="156"/>
      <c r="L1542" s="32"/>
      <c r="M1542" s="157" t="s">
        <v>1</v>
      </c>
      <c r="N1542" s="158" t="s">
        <v>44</v>
      </c>
      <c r="O1542" s="57"/>
      <c r="P1542" s="159">
        <f>O1542*H1542</f>
        <v>0</v>
      </c>
      <c r="Q1542" s="159">
        <v>0</v>
      </c>
      <c r="R1542" s="159">
        <f>Q1542*H1542</f>
        <v>0</v>
      </c>
      <c r="S1542" s="159">
        <v>0</v>
      </c>
      <c r="T1542" s="160">
        <f>S1542*H1542</f>
        <v>0</v>
      </c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R1542" s="161" t="s">
        <v>289</v>
      </c>
      <c r="AT1542" s="161" t="s">
        <v>254</v>
      </c>
      <c r="AU1542" s="161" t="s">
        <v>88</v>
      </c>
      <c r="AY1542" s="17" t="s">
        <v>252</v>
      </c>
      <c r="BE1542" s="162">
        <f>IF(N1542="základní",J1542,0)</f>
        <v>0</v>
      </c>
      <c r="BF1542" s="162">
        <f>IF(N1542="snížená",J1542,0)</f>
        <v>0</v>
      </c>
      <c r="BG1542" s="162">
        <f>IF(N1542="zákl. přenesená",J1542,0)</f>
        <v>0</v>
      </c>
      <c r="BH1542" s="162">
        <f>IF(N1542="sníž. přenesená",J1542,0)</f>
        <v>0</v>
      </c>
      <c r="BI1542" s="162">
        <f>IF(N1542="nulová",J1542,0)</f>
        <v>0</v>
      </c>
      <c r="BJ1542" s="17" t="s">
        <v>86</v>
      </c>
      <c r="BK1542" s="162">
        <f>ROUND(I1542*H1542,2)</f>
        <v>0</v>
      </c>
      <c r="BL1542" s="17" t="s">
        <v>289</v>
      </c>
      <c r="BM1542" s="161" t="s">
        <v>1729</v>
      </c>
    </row>
    <row r="1543" spans="1:65" s="14" customFormat="1" ht="22.5">
      <c r="B1543" s="171"/>
      <c r="D1543" s="164" t="s">
        <v>282</v>
      </c>
      <c r="E1543" s="172" t="s">
        <v>1</v>
      </c>
      <c r="F1543" s="173" t="s">
        <v>1730</v>
      </c>
      <c r="H1543" s="174">
        <v>10</v>
      </c>
      <c r="I1543" s="175"/>
      <c r="L1543" s="171"/>
      <c r="M1543" s="176"/>
      <c r="N1543" s="177"/>
      <c r="O1543" s="177"/>
      <c r="P1543" s="177"/>
      <c r="Q1543" s="177"/>
      <c r="R1543" s="177"/>
      <c r="S1543" s="177"/>
      <c r="T1543" s="178"/>
      <c r="AT1543" s="172" t="s">
        <v>282</v>
      </c>
      <c r="AU1543" s="172" t="s">
        <v>88</v>
      </c>
      <c r="AV1543" s="14" t="s">
        <v>88</v>
      </c>
      <c r="AW1543" s="14" t="s">
        <v>33</v>
      </c>
      <c r="AX1543" s="14" t="s">
        <v>79</v>
      </c>
      <c r="AY1543" s="172" t="s">
        <v>252</v>
      </c>
    </row>
    <row r="1544" spans="1:65" s="13" customFormat="1" ht="22.5">
      <c r="B1544" s="163"/>
      <c r="D1544" s="164" t="s">
        <v>282</v>
      </c>
      <c r="E1544" s="165" t="s">
        <v>1</v>
      </c>
      <c r="F1544" s="166" t="s">
        <v>1526</v>
      </c>
      <c r="H1544" s="165" t="s">
        <v>1</v>
      </c>
      <c r="I1544" s="167"/>
      <c r="L1544" s="163"/>
      <c r="M1544" s="168"/>
      <c r="N1544" s="169"/>
      <c r="O1544" s="169"/>
      <c r="P1544" s="169"/>
      <c r="Q1544" s="169"/>
      <c r="R1544" s="169"/>
      <c r="S1544" s="169"/>
      <c r="T1544" s="170"/>
      <c r="AT1544" s="165" t="s">
        <v>282</v>
      </c>
      <c r="AU1544" s="165" t="s">
        <v>88</v>
      </c>
      <c r="AV1544" s="13" t="s">
        <v>86</v>
      </c>
      <c r="AW1544" s="13" t="s">
        <v>33</v>
      </c>
      <c r="AX1544" s="13" t="s">
        <v>79</v>
      </c>
      <c r="AY1544" s="165" t="s">
        <v>252</v>
      </c>
    </row>
    <row r="1545" spans="1:65" s="15" customFormat="1">
      <c r="B1545" s="179"/>
      <c r="D1545" s="164" t="s">
        <v>282</v>
      </c>
      <c r="E1545" s="180" t="s">
        <v>1</v>
      </c>
      <c r="F1545" s="181" t="s">
        <v>286</v>
      </c>
      <c r="H1545" s="182">
        <v>10</v>
      </c>
      <c r="I1545" s="183"/>
      <c r="L1545" s="179"/>
      <c r="M1545" s="184"/>
      <c r="N1545" s="185"/>
      <c r="O1545" s="185"/>
      <c r="P1545" s="185"/>
      <c r="Q1545" s="185"/>
      <c r="R1545" s="185"/>
      <c r="S1545" s="185"/>
      <c r="T1545" s="186"/>
      <c r="AT1545" s="180" t="s">
        <v>282</v>
      </c>
      <c r="AU1545" s="180" t="s">
        <v>88</v>
      </c>
      <c r="AV1545" s="15" t="s">
        <v>258</v>
      </c>
      <c r="AW1545" s="15" t="s">
        <v>33</v>
      </c>
      <c r="AX1545" s="15" t="s">
        <v>86</v>
      </c>
      <c r="AY1545" s="180" t="s">
        <v>252</v>
      </c>
    </row>
    <row r="1546" spans="1:65" s="12" customFormat="1" ht="22.9" customHeight="1">
      <c r="B1546" s="135"/>
      <c r="D1546" s="136" t="s">
        <v>78</v>
      </c>
      <c r="E1546" s="146" t="s">
        <v>1731</v>
      </c>
      <c r="F1546" s="146" t="s">
        <v>1732</v>
      </c>
      <c r="I1546" s="138"/>
      <c r="J1546" s="147">
        <f>BK1546</f>
        <v>0</v>
      </c>
      <c r="L1546" s="135"/>
      <c r="M1546" s="140"/>
      <c r="N1546" s="141"/>
      <c r="O1546" s="141"/>
      <c r="P1546" s="142">
        <f>SUM(P1547:P1577)</f>
        <v>0</v>
      </c>
      <c r="Q1546" s="141"/>
      <c r="R1546" s="142">
        <f>SUM(R1547:R1577)</f>
        <v>0</v>
      </c>
      <c r="S1546" s="141"/>
      <c r="T1546" s="143">
        <f>SUM(T1547:T1577)</f>
        <v>0</v>
      </c>
      <c r="AR1546" s="136" t="s">
        <v>88</v>
      </c>
      <c r="AT1546" s="144" t="s">
        <v>78</v>
      </c>
      <c r="AU1546" s="144" t="s">
        <v>86</v>
      </c>
      <c r="AY1546" s="136" t="s">
        <v>252</v>
      </c>
      <c r="BK1546" s="145">
        <f>SUM(BK1547:BK1577)</f>
        <v>0</v>
      </c>
    </row>
    <row r="1547" spans="1:65" s="2" customFormat="1" ht="24.2" customHeight="1">
      <c r="A1547" s="31"/>
      <c r="B1547" s="148"/>
      <c r="C1547" s="149" t="s">
        <v>1733</v>
      </c>
      <c r="D1547" s="149" t="s">
        <v>254</v>
      </c>
      <c r="E1547" s="150" t="s">
        <v>1734</v>
      </c>
      <c r="F1547" s="151" t="s">
        <v>1735</v>
      </c>
      <c r="G1547" s="152" t="s">
        <v>465</v>
      </c>
      <c r="H1547" s="153">
        <v>51.185000000000002</v>
      </c>
      <c r="I1547" s="154"/>
      <c r="J1547" s="155">
        <f>ROUND(I1547*H1547,2)</f>
        <v>0</v>
      </c>
      <c r="K1547" s="156"/>
      <c r="L1547" s="32"/>
      <c r="M1547" s="157" t="s">
        <v>1</v>
      </c>
      <c r="N1547" s="158" t="s">
        <v>44</v>
      </c>
      <c r="O1547" s="57"/>
      <c r="P1547" s="159">
        <f>O1547*H1547</f>
        <v>0</v>
      </c>
      <c r="Q1547" s="159">
        <v>0</v>
      </c>
      <c r="R1547" s="159">
        <f>Q1547*H1547</f>
        <v>0</v>
      </c>
      <c r="S1547" s="159">
        <v>0</v>
      </c>
      <c r="T1547" s="160">
        <f>S1547*H1547</f>
        <v>0</v>
      </c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R1547" s="161" t="s">
        <v>289</v>
      </c>
      <c r="AT1547" s="161" t="s">
        <v>254</v>
      </c>
      <c r="AU1547" s="161" t="s">
        <v>88</v>
      </c>
      <c r="AY1547" s="17" t="s">
        <v>252</v>
      </c>
      <c r="BE1547" s="162">
        <f>IF(N1547="základní",J1547,0)</f>
        <v>0</v>
      </c>
      <c r="BF1547" s="162">
        <f>IF(N1547="snížená",J1547,0)</f>
        <v>0</v>
      </c>
      <c r="BG1547" s="162">
        <f>IF(N1547="zákl. přenesená",J1547,0)</f>
        <v>0</v>
      </c>
      <c r="BH1547" s="162">
        <f>IF(N1547="sníž. přenesená",J1547,0)</f>
        <v>0</v>
      </c>
      <c r="BI1547" s="162">
        <f>IF(N1547="nulová",J1547,0)</f>
        <v>0</v>
      </c>
      <c r="BJ1547" s="17" t="s">
        <v>86</v>
      </c>
      <c r="BK1547" s="162">
        <f>ROUND(I1547*H1547,2)</f>
        <v>0</v>
      </c>
      <c r="BL1547" s="17" t="s">
        <v>289</v>
      </c>
      <c r="BM1547" s="161" t="s">
        <v>1736</v>
      </c>
    </row>
    <row r="1548" spans="1:65" s="14" customFormat="1">
      <c r="B1548" s="171"/>
      <c r="D1548" s="164" t="s">
        <v>282</v>
      </c>
      <c r="E1548" s="172" t="s">
        <v>1</v>
      </c>
      <c r="F1548" s="173" t="s">
        <v>1737</v>
      </c>
      <c r="H1548" s="174">
        <v>14.385</v>
      </c>
      <c r="I1548" s="175"/>
      <c r="L1548" s="171"/>
      <c r="M1548" s="176"/>
      <c r="N1548" s="177"/>
      <c r="O1548" s="177"/>
      <c r="P1548" s="177"/>
      <c r="Q1548" s="177"/>
      <c r="R1548" s="177"/>
      <c r="S1548" s="177"/>
      <c r="T1548" s="178"/>
      <c r="AT1548" s="172" t="s">
        <v>282</v>
      </c>
      <c r="AU1548" s="172" t="s">
        <v>88</v>
      </c>
      <c r="AV1548" s="14" t="s">
        <v>88</v>
      </c>
      <c r="AW1548" s="14" t="s">
        <v>33</v>
      </c>
      <c r="AX1548" s="14" t="s">
        <v>79</v>
      </c>
      <c r="AY1548" s="172" t="s">
        <v>252</v>
      </c>
    </row>
    <row r="1549" spans="1:65" s="14" customFormat="1" ht="22.5">
      <c r="B1549" s="171"/>
      <c r="D1549" s="164" t="s">
        <v>282</v>
      </c>
      <c r="E1549" s="172" t="s">
        <v>1</v>
      </c>
      <c r="F1549" s="173" t="s">
        <v>1738</v>
      </c>
      <c r="H1549" s="174">
        <v>36.799999999999997</v>
      </c>
      <c r="I1549" s="175"/>
      <c r="L1549" s="171"/>
      <c r="M1549" s="176"/>
      <c r="N1549" s="177"/>
      <c r="O1549" s="177"/>
      <c r="P1549" s="177"/>
      <c r="Q1549" s="177"/>
      <c r="R1549" s="177"/>
      <c r="S1549" s="177"/>
      <c r="T1549" s="178"/>
      <c r="AT1549" s="172" t="s">
        <v>282</v>
      </c>
      <c r="AU1549" s="172" t="s">
        <v>88</v>
      </c>
      <c r="AV1549" s="14" t="s">
        <v>88</v>
      </c>
      <c r="AW1549" s="14" t="s">
        <v>33</v>
      </c>
      <c r="AX1549" s="14" t="s">
        <v>79</v>
      </c>
      <c r="AY1549" s="172" t="s">
        <v>252</v>
      </c>
    </row>
    <row r="1550" spans="1:65" s="15" customFormat="1">
      <c r="B1550" s="179"/>
      <c r="D1550" s="164" t="s">
        <v>282</v>
      </c>
      <c r="E1550" s="180" t="s">
        <v>1</v>
      </c>
      <c r="F1550" s="181" t="s">
        <v>286</v>
      </c>
      <c r="H1550" s="182">
        <v>51.184999999999995</v>
      </c>
      <c r="I1550" s="183"/>
      <c r="L1550" s="179"/>
      <c r="M1550" s="184"/>
      <c r="N1550" s="185"/>
      <c r="O1550" s="185"/>
      <c r="P1550" s="185"/>
      <c r="Q1550" s="185"/>
      <c r="R1550" s="185"/>
      <c r="S1550" s="185"/>
      <c r="T1550" s="186"/>
      <c r="AT1550" s="180" t="s">
        <v>282</v>
      </c>
      <c r="AU1550" s="180" t="s">
        <v>88</v>
      </c>
      <c r="AV1550" s="15" t="s">
        <v>258</v>
      </c>
      <c r="AW1550" s="15" t="s">
        <v>33</v>
      </c>
      <c r="AX1550" s="15" t="s">
        <v>86</v>
      </c>
      <c r="AY1550" s="180" t="s">
        <v>252</v>
      </c>
    </row>
    <row r="1551" spans="1:65" s="2" customFormat="1" ht="24.2" customHeight="1">
      <c r="A1551" s="31"/>
      <c r="B1551" s="148"/>
      <c r="C1551" s="149" t="s">
        <v>999</v>
      </c>
      <c r="D1551" s="149" t="s">
        <v>254</v>
      </c>
      <c r="E1551" s="150" t="s">
        <v>1739</v>
      </c>
      <c r="F1551" s="151" t="s">
        <v>1740</v>
      </c>
      <c r="G1551" s="152" t="s">
        <v>465</v>
      </c>
      <c r="H1551" s="153">
        <v>121.9</v>
      </c>
      <c r="I1551" s="154"/>
      <c r="J1551" s="155">
        <f>ROUND(I1551*H1551,2)</f>
        <v>0</v>
      </c>
      <c r="K1551" s="156"/>
      <c r="L1551" s="32"/>
      <c r="M1551" s="157" t="s">
        <v>1</v>
      </c>
      <c r="N1551" s="158" t="s">
        <v>44</v>
      </c>
      <c r="O1551" s="57"/>
      <c r="P1551" s="159">
        <f>O1551*H1551</f>
        <v>0</v>
      </c>
      <c r="Q1551" s="159">
        <v>0</v>
      </c>
      <c r="R1551" s="159">
        <f>Q1551*H1551</f>
        <v>0</v>
      </c>
      <c r="S1551" s="159">
        <v>0</v>
      </c>
      <c r="T1551" s="160">
        <f>S1551*H1551</f>
        <v>0</v>
      </c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R1551" s="161" t="s">
        <v>289</v>
      </c>
      <c r="AT1551" s="161" t="s">
        <v>254</v>
      </c>
      <c r="AU1551" s="161" t="s">
        <v>88</v>
      </c>
      <c r="AY1551" s="17" t="s">
        <v>252</v>
      </c>
      <c r="BE1551" s="162">
        <f>IF(N1551="základní",J1551,0)</f>
        <v>0</v>
      </c>
      <c r="BF1551" s="162">
        <f>IF(N1551="snížená",J1551,0)</f>
        <v>0</v>
      </c>
      <c r="BG1551" s="162">
        <f>IF(N1551="zákl. přenesená",J1551,0)</f>
        <v>0</v>
      </c>
      <c r="BH1551" s="162">
        <f>IF(N1551="sníž. přenesená",J1551,0)</f>
        <v>0</v>
      </c>
      <c r="BI1551" s="162">
        <f>IF(N1551="nulová",J1551,0)</f>
        <v>0</v>
      </c>
      <c r="BJ1551" s="17" t="s">
        <v>86</v>
      </c>
      <c r="BK1551" s="162">
        <f>ROUND(I1551*H1551,2)</f>
        <v>0</v>
      </c>
      <c r="BL1551" s="17" t="s">
        <v>289</v>
      </c>
      <c r="BM1551" s="161" t="s">
        <v>1741</v>
      </c>
    </row>
    <row r="1552" spans="1:65" s="14" customFormat="1">
      <c r="B1552" s="171"/>
      <c r="D1552" s="164" t="s">
        <v>282</v>
      </c>
      <c r="E1552" s="172" t="s">
        <v>1</v>
      </c>
      <c r="F1552" s="173" t="s">
        <v>1549</v>
      </c>
      <c r="H1552" s="174">
        <v>38</v>
      </c>
      <c r="I1552" s="175"/>
      <c r="L1552" s="171"/>
      <c r="M1552" s="176"/>
      <c r="N1552" s="177"/>
      <c r="O1552" s="177"/>
      <c r="P1552" s="177"/>
      <c r="Q1552" s="177"/>
      <c r="R1552" s="177"/>
      <c r="S1552" s="177"/>
      <c r="T1552" s="178"/>
      <c r="AT1552" s="172" t="s">
        <v>282</v>
      </c>
      <c r="AU1552" s="172" t="s">
        <v>88</v>
      </c>
      <c r="AV1552" s="14" t="s">
        <v>88</v>
      </c>
      <c r="AW1552" s="14" t="s">
        <v>33</v>
      </c>
      <c r="AX1552" s="14" t="s">
        <v>79</v>
      </c>
      <c r="AY1552" s="172" t="s">
        <v>252</v>
      </c>
    </row>
    <row r="1553" spans="1:65" s="14" customFormat="1">
      <c r="B1553" s="171"/>
      <c r="D1553" s="164" t="s">
        <v>282</v>
      </c>
      <c r="E1553" s="172" t="s">
        <v>1</v>
      </c>
      <c r="F1553" s="173" t="s">
        <v>1550</v>
      </c>
      <c r="H1553" s="174">
        <v>83.9</v>
      </c>
      <c r="I1553" s="175"/>
      <c r="L1553" s="171"/>
      <c r="M1553" s="176"/>
      <c r="N1553" s="177"/>
      <c r="O1553" s="177"/>
      <c r="P1553" s="177"/>
      <c r="Q1553" s="177"/>
      <c r="R1553" s="177"/>
      <c r="S1553" s="177"/>
      <c r="T1553" s="178"/>
      <c r="AT1553" s="172" t="s">
        <v>282</v>
      </c>
      <c r="AU1553" s="172" t="s">
        <v>88</v>
      </c>
      <c r="AV1553" s="14" t="s">
        <v>88</v>
      </c>
      <c r="AW1553" s="14" t="s">
        <v>33</v>
      </c>
      <c r="AX1553" s="14" t="s">
        <v>79</v>
      </c>
      <c r="AY1553" s="172" t="s">
        <v>252</v>
      </c>
    </row>
    <row r="1554" spans="1:65" s="15" customFormat="1">
      <c r="B1554" s="179"/>
      <c r="D1554" s="164" t="s">
        <v>282</v>
      </c>
      <c r="E1554" s="180" t="s">
        <v>1</v>
      </c>
      <c r="F1554" s="181" t="s">
        <v>286</v>
      </c>
      <c r="H1554" s="182">
        <v>121.9</v>
      </c>
      <c r="I1554" s="183"/>
      <c r="L1554" s="179"/>
      <c r="M1554" s="184"/>
      <c r="N1554" s="185"/>
      <c r="O1554" s="185"/>
      <c r="P1554" s="185"/>
      <c r="Q1554" s="185"/>
      <c r="R1554" s="185"/>
      <c r="S1554" s="185"/>
      <c r="T1554" s="186"/>
      <c r="AT1554" s="180" t="s">
        <v>282</v>
      </c>
      <c r="AU1554" s="180" t="s">
        <v>88</v>
      </c>
      <c r="AV1554" s="15" t="s">
        <v>258</v>
      </c>
      <c r="AW1554" s="15" t="s">
        <v>33</v>
      </c>
      <c r="AX1554" s="15" t="s">
        <v>86</v>
      </c>
      <c r="AY1554" s="180" t="s">
        <v>252</v>
      </c>
    </row>
    <row r="1555" spans="1:65" s="2" customFormat="1" ht="16.5" customHeight="1">
      <c r="A1555" s="31"/>
      <c r="B1555" s="148"/>
      <c r="C1555" s="149" t="s">
        <v>1742</v>
      </c>
      <c r="D1555" s="149" t="s">
        <v>254</v>
      </c>
      <c r="E1555" s="150" t="s">
        <v>1743</v>
      </c>
      <c r="F1555" s="151" t="s">
        <v>1744</v>
      </c>
      <c r="G1555" s="152" t="s">
        <v>465</v>
      </c>
      <c r="H1555" s="153">
        <v>55.88</v>
      </c>
      <c r="I1555" s="154"/>
      <c r="J1555" s="155">
        <f>ROUND(I1555*H1555,2)</f>
        <v>0</v>
      </c>
      <c r="K1555" s="156"/>
      <c r="L1555" s="32"/>
      <c r="M1555" s="157" t="s">
        <v>1</v>
      </c>
      <c r="N1555" s="158" t="s">
        <v>44</v>
      </c>
      <c r="O1555" s="57"/>
      <c r="P1555" s="159">
        <f>O1555*H1555</f>
        <v>0</v>
      </c>
      <c r="Q1555" s="159">
        <v>0</v>
      </c>
      <c r="R1555" s="159">
        <f>Q1555*H1555</f>
        <v>0</v>
      </c>
      <c r="S1555" s="159">
        <v>0</v>
      </c>
      <c r="T1555" s="160">
        <f>S1555*H1555</f>
        <v>0</v>
      </c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R1555" s="161" t="s">
        <v>289</v>
      </c>
      <c r="AT1555" s="161" t="s">
        <v>254</v>
      </c>
      <c r="AU1555" s="161" t="s">
        <v>88</v>
      </c>
      <c r="AY1555" s="17" t="s">
        <v>252</v>
      </c>
      <c r="BE1555" s="162">
        <f>IF(N1555="základní",J1555,0)</f>
        <v>0</v>
      </c>
      <c r="BF1555" s="162">
        <f>IF(N1555="snížená",J1555,0)</f>
        <v>0</v>
      </c>
      <c r="BG1555" s="162">
        <f>IF(N1555="zákl. přenesená",J1555,0)</f>
        <v>0</v>
      </c>
      <c r="BH1555" s="162">
        <f>IF(N1555="sníž. přenesená",J1555,0)</f>
        <v>0</v>
      </c>
      <c r="BI1555" s="162">
        <f>IF(N1555="nulová",J1555,0)</f>
        <v>0</v>
      </c>
      <c r="BJ1555" s="17" t="s">
        <v>86</v>
      </c>
      <c r="BK1555" s="162">
        <f>ROUND(I1555*H1555,2)</f>
        <v>0</v>
      </c>
      <c r="BL1555" s="17" t="s">
        <v>289</v>
      </c>
      <c r="BM1555" s="161" t="s">
        <v>1745</v>
      </c>
    </row>
    <row r="1556" spans="1:65" s="14" customFormat="1" ht="22.5">
      <c r="B1556" s="171"/>
      <c r="D1556" s="164" t="s">
        <v>282</v>
      </c>
      <c r="E1556" s="172" t="s">
        <v>1</v>
      </c>
      <c r="F1556" s="173" t="s">
        <v>1746</v>
      </c>
      <c r="H1556" s="174">
        <v>50.1</v>
      </c>
      <c r="I1556" s="175"/>
      <c r="L1556" s="171"/>
      <c r="M1556" s="176"/>
      <c r="N1556" s="177"/>
      <c r="O1556" s="177"/>
      <c r="P1556" s="177"/>
      <c r="Q1556" s="177"/>
      <c r="R1556" s="177"/>
      <c r="S1556" s="177"/>
      <c r="T1556" s="178"/>
      <c r="AT1556" s="172" t="s">
        <v>282</v>
      </c>
      <c r="AU1556" s="172" t="s">
        <v>88</v>
      </c>
      <c r="AV1556" s="14" t="s">
        <v>88</v>
      </c>
      <c r="AW1556" s="14" t="s">
        <v>33</v>
      </c>
      <c r="AX1556" s="14" t="s">
        <v>79</v>
      </c>
      <c r="AY1556" s="172" t="s">
        <v>252</v>
      </c>
    </row>
    <row r="1557" spans="1:65" s="14" customFormat="1" ht="22.5">
      <c r="B1557" s="171"/>
      <c r="D1557" s="164" t="s">
        <v>282</v>
      </c>
      <c r="E1557" s="172" t="s">
        <v>1</v>
      </c>
      <c r="F1557" s="173" t="s">
        <v>1747</v>
      </c>
      <c r="H1557" s="174">
        <v>4.335</v>
      </c>
      <c r="I1557" s="175"/>
      <c r="L1557" s="171"/>
      <c r="M1557" s="176"/>
      <c r="N1557" s="177"/>
      <c r="O1557" s="177"/>
      <c r="P1557" s="177"/>
      <c r="Q1557" s="177"/>
      <c r="R1557" s="177"/>
      <c r="S1557" s="177"/>
      <c r="T1557" s="178"/>
      <c r="AT1557" s="172" t="s">
        <v>282</v>
      </c>
      <c r="AU1557" s="172" t="s">
        <v>88</v>
      </c>
      <c r="AV1557" s="14" t="s">
        <v>88</v>
      </c>
      <c r="AW1557" s="14" t="s">
        <v>33</v>
      </c>
      <c r="AX1557" s="14" t="s">
        <v>79</v>
      </c>
      <c r="AY1557" s="172" t="s">
        <v>252</v>
      </c>
    </row>
    <row r="1558" spans="1:65" s="14" customFormat="1" ht="22.5">
      <c r="B1558" s="171"/>
      <c r="D1558" s="164" t="s">
        <v>282</v>
      </c>
      <c r="E1558" s="172" t="s">
        <v>1</v>
      </c>
      <c r="F1558" s="173" t="s">
        <v>1748</v>
      </c>
      <c r="H1558" s="174">
        <v>1.4450000000000001</v>
      </c>
      <c r="I1558" s="175"/>
      <c r="L1558" s="171"/>
      <c r="M1558" s="176"/>
      <c r="N1558" s="177"/>
      <c r="O1558" s="177"/>
      <c r="P1558" s="177"/>
      <c r="Q1558" s="177"/>
      <c r="R1558" s="177"/>
      <c r="S1558" s="177"/>
      <c r="T1558" s="178"/>
      <c r="AT1558" s="172" t="s">
        <v>282</v>
      </c>
      <c r="AU1558" s="172" t="s">
        <v>88</v>
      </c>
      <c r="AV1558" s="14" t="s">
        <v>88</v>
      </c>
      <c r="AW1558" s="14" t="s">
        <v>33</v>
      </c>
      <c r="AX1558" s="14" t="s">
        <v>79</v>
      </c>
      <c r="AY1558" s="172" t="s">
        <v>252</v>
      </c>
    </row>
    <row r="1559" spans="1:65" s="15" customFormat="1">
      <c r="B1559" s="179"/>
      <c r="D1559" s="164" t="s">
        <v>282</v>
      </c>
      <c r="E1559" s="180" t="s">
        <v>1</v>
      </c>
      <c r="F1559" s="181" t="s">
        <v>286</v>
      </c>
      <c r="H1559" s="182">
        <v>55.88</v>
      </c>
      <c r="I1559" s="183"/>
      <c r="L1559" s="179"/>
      <c r="M1559" s="184"/>
      <c r="N1559" s="185"/>
      <c r="O1559" s="185"/>
      <c r="P1559" s="185"/>
      <c r="Q1559" s="185"/>
      <c r="R1559" s="185"/>
      <c r="S1559" s="185"/>
      <c r="T1559" s="186"/>
      <c r="AT1559" s="180" t="s">
        <v>282</v>
      </c>
      <c r="AU1559" s="180" t="s">
        <v>88</v>
      </c>
      <c r="AV1559" s="15" t="s">
        <v>258</v>
      </c>
      <c r="AW1559" s="15" t="s">
        <v>33</v>
      </c>
      <c r="AX1559" s="15" t="s">
        <v>86</v>
      </c>
      <c r="AY1559" s="180" t="s">
        <v>252</v>
      </c>
    </row>
    <row r="1560" spans="1:65" s="2" customFormat="1" ht="24.2" customHeight="1">
      <c r="A1560" s="31"/>
      <c r="B1560" s="148"/>
      <c r="C1560" s="149" t="s">
        <v>1004</v>
      </c>
      <c r="D1560" s="149" t="s">
        <v>254</v>
      </c>
      <c r="E1560" s="150" t="s">
        <v>1749</v>
      </c>
      <c r="F1560" s="151" t="s">
        <v>1750</v>
      </c>
      <c r="G1560" s="152" t="s">
        <v>465</v>
      </c>
      <c r="H1560" s="153">
        <v>107.065</v>
      </c>
      <c r="I1560" s="154"/>
      <c r="J1560" s="155">
        <f>ROUND(I1560*H1560,2)</f>
        <v>0</v>
      </c>
      <c r="K1560" s="156"/>
      <c r="L1560" s="32"/>
      <c r="M1560" s="157" t="s">
        <v>1</v>
      </c>
      <c r="N1560" s="158" t="s">
        <v>44</v>
      </c>
      <c r="O1560" s="57"/>
      <c r="P1560" s="159">
        <f>O1560*H1560</f>
        <v>0</v>
      </c>
      <c r="Q1560" s="159">
        <v>0</v>
      </c>
      <c r="R1560" s="159">
        <f>Q1560*H1560</f>
        <v>0</v>
      </c>
      <c r="S1560" s="159">
        <v>0</v>
      </c>
      <c r="T1560" s="160">
        <f>S1560*H1560</f>
        <v>0</v>
      </c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R1560" s="161" t="s">
        <v>289</v>
      </c>
      <c r="AT1560" s="161" t="s">
        <v>254</v>
      </c>
      <c r="AU1560" s="161" t="s">
        <v>88</v>
      </c>
      <c r="AY1560" s="17" t="s">
        <v>252</v>
      </c>
      <c r="BE1560" s="162">
        <f>IF(N1560="základní",J1560,0)</f>
        <v>0</v>
      </c>
      <c r="BF1560" s="162">
        <f>IF(N1560="snížená",J1560,0)</f>
        <v>0</v>
      </c>
      <c r="BG1560" s="162">
        <f>IF(N1560="zákl. přenesená",J1560,0)</f>
        <v>0</v>
      </c>
      <c r="BH1560" s="162">
        <f>IF(N1560="sníž. přenesená",J1560,0)</f>
        <v>0</v>
      </c>
      <c r="BI1560" s="162">
        <f>IF(N1560="nulová",J1560,0)</f>
        <v>0</v>
      </c>
      <c r="BJ1560" s="17" t="s">
        <v>86</v>
      </c>
      <c r="BK1560" s="162">
        <f>ROUND(I1560*H1560,2)</f>
        <v>0</v>
      </c>
      <c r="BL1560" s="17" t="s">
        <v>289</v>
      </c>
      <c r="BM1560" s="161" t="s">
        <v>1751</v>
      </c>
    </row>
    <row r="1561" spans="1:65" s="2" customFormat="1" ht="24.2" customHeight="1">
      <c r="A1561" s="31"/>
      <c r="B1561" s="148"/>
      <c r="C1561" s="149" t="s">
        <v>1752</v>
      </c>
      <c r="D1561" s="149" t="s">
        <v>254</v>
      </c>
      <c r="E1561" s="150" t="s">
        <v>1753</v>
      </c>
      <c r="F1561" s="151" t="s">
        <v>1754</v>
      </c>
      <c r="G1561" s="152" t="s">
        <v>347</v>
      </c>
      <c r="H1561" s="153">
        <v>17</v>
      </c>
      <c r="I1561" s="154"/>
      <c r="J1561" s="155">
        <f>ROUND(I1561*H1561,2)</f>
        <v>0</v>
      </c>
      <c r="K1561" s="156"/>
      <c r="L1561" s="32"/>
      <c r="M1561" s="157" t="s">
        <v>1</v>
      </c>
      <c r="N1561" s="158" t="s">
        <v>44</v>
      </c>
      <c r="O1561" s="57"/>
      <c r="P1561" s="159">
        <f>O1561*H1561</f>
        <v>0</v>
      </c>
      <c r="Q1561" s="159">
        <v>0</v>
      </c>
      <c r="R1561" s="159">
        <f>Q1561*H1561</f>
        <v>0</v>
      </c>
      <c r="S1561" s="159">
        <v>0</v>
      </c>
      <c r="T1561" s="160">
        <f>S1561*H1561</f>
        <v>0</v>
      </c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R1561" s="161" t="s">
        <v>289</v>
      </c>
      <c r="AT1561" s="161" t="s">
        <v>254</v>
      </c>
      <c r="AU1561" s="161" t="s">
        <v>88</v>
      </c>
      <c r="AY1561" s="17" t="s">
        <v>252</v>
      </c>
      <c r="BE1561" s="162">
        <f>IF(N1561="základní",J1561,0)</f>
        <v>0</v>
      </c>
      <c r="BF1561" s="162">
        <f>IF(N1561="snížená",J1561,0)</f>
        <v>0</v>
      </c>
      <c r="BG1561" s="162">
        <f>IF(N1561="zákl. přenesená",J1561,0)</f>
        <v>0</v>
      </c>
      <c r="BH1561" s="162">
        <f>IF(N1561="sníž. přenesená",J1561,0)</f>
        <v>0</v>
      </c>
      <c r="BI1561" s="162">
        <f>IF(N1561="nulová",J1561,0)</f>
        <v>0</v>
      </c>
      <c r="BJ1561" s="17" t="s">
        <v>86</v>
      </c>
      <c r="BK1561" s="162">
        <f>ROUND(I1561*H1561,2)</f>
        <v>0</v>
      </c>
      <c r="BL1561" s="17" t="s">
        <v>289</v>
      </c>
      <c r="BM1561" s="161" t="s">
        <v>1755</v>
      </c>
    </row>
    <row r="1562" spans="1:65" s="14" customFormat="1">
      <c r="B1562" s="171"/>
      <c r="D1562" s="164" t="s">
        <v>282</v>
      </c>
      <c r="E1562" s="172" t="s">
        <v>1</v>
      </c>
      <c r="F1562" s="173" t="s">
        <v>1756</v>
      </c>
      <c r="H1562" s="174">
        <v>4</v>
      </c>
      <c r="I1562" s="175"/>
      <c r="L1562" s="171"/>
      <c r="M1562" s="176"/>
      <c r="N1562" s="177"/>
      <c r="O1562" s="177"/>
      <c r="P1562" s="177"/>
      <c r="Q1562" s="177"/>
      <c r="R1562" s="177"/>
      <c r="S1562" s="177"/>
      <c r="T1562" s="178"/>
      <c r="AT1562" s="172" t="s">
        <v>282</v>
      </c>
      <c r="AU1562" s="172" t="s">
        <v>88</v>
      </c>
      <c r="AV1562" s="14" t="s">
        <v>88</v>
      </c>
      <c r="AW1562" s="14" t="s">
        <v>33</v>
      </c>
      <c r="AX1562" s="14" t="s">
        <v>79</v>
      </c>
      <c r="AY1562" s="172" t="s">
        <v>252</v>
      </c>
    </row>
    <row r="1563" spans="1:65" s="14" customFormat="1">
      <c r="B1563" s="171"/>
      <c r="D1563" s="164" t="s">
        <v>282</v>
      </c>
      <c r="E1563" s="172" t="s">
        <v>1</v>
      </c>
      <c r="F1563" s="173" t="s">
        <v>1757</v>
      </c>
      <c r="H1563" s="174">
        <v>6</v>
      </c>
      <c r="I1563" s="175"/>
      <c r="L1563" s="171"/>
      <c r="M1563" s="176"/>
      <c r="N1563" s="177"/>
      <c r="O1563" s="177"/>
      <c r="P1563" s="177"/>
      <c r="Q1563" s="177"/>
      <c r="R1563" s="177"/>
      <c r="S1563" s="177"/>
      <c r="T1563" s="178"/>
      <c r="AT1563" s="172" t="s">
        <v>282</v>
      </c>
      <c r="AU1563" s="172" t="s">
        <v>88</v>
      </c>
      <c r="AV1563" s="14" t="s">
        <v>88</v>
      </c>
      <c r="AW1563" s="14" t="s">
        <v>33</v>
      </c>
      <c r="AX1563" s="14" t="s">
        <v>79</v>
      </c>
      <c r="AY1563" s="172" t="s">
        <v>252</v>
      </c>
    </row>
    <row r="1564" spans="1:65" s="14" customFormat="1">
      <c r="B1564" s="171"/>
      <c r="D1564" s="164" t="s">
        <v>282</v>
      </c>
      <c r="E1564" s="172" t="s">
        <v>1</v>
      </c>
      <c r="F1564" s="173" t="s">
        <v>1758</v>
      </c>
      <c r="H1564" s="174">
        <v>7</v>
      </c>
      <c r="I1564" s="175"/>
      <c r="L1564" s="171"/>
      <c r="M1564" s="176"/>
      <c r="N1564" s="177"/>
      <c r="O1564" s="177"/>
      <c r="P1564" s="177"/>
      <c r="Q1564" s="177"/>
      <c r="R1564" s="177"/>
      <c r="S1564" s="177"/>
      <c r="T1564" s="178"/>
      <c r="AT1564" s="172" t="s">
        <v>282</v>
      </c>
      <c r="AU1564" s="172" t="s">
        <v>88</v>
      </c>
      <c r="AV1564" s="14" t="s">
        <v>88</v>
      </c>
      <c r="AW1564" s="14" t="s">
        <v>33</v>
      </c>
      <c r="AX1564" s="14" t="s">
        <v>79</v>
      </c>
      <c r="AY1564" s="172" t="s">
        <v>252</v>
      </c>
    </row>
    <row r="1565" spans="1:65" s="15" customFormat="1">
      <c r="B1565" s="179"/>
      <c r="D1565" s="164" t="s">
        <v>282</v>
      </c>
      <c r="E1565" s="180" t="s">
        <v>1</v>
      </c>
      <c r="F1565" s="181" t="s">
        <v>286</v>
      </c>
      <c r="H1565" s="182">
        <v>17</v>
      </c>
      <c r="I1565" s="183"/>
      <c r="L1565" s="179"/>
      <c r="M1565" s="184"/>
      <c r="N1565" s="185"/>
      <c r="O1565" s="185"/>
      <c r="P1565" s="185"/>
      <c r="Q1565" s="185"/>
      <c r="R1565" s="185"/>
      <c r="S1565" s="185"/>
      <c r="T1565" s="186"/>
      <c r="AT1565" s="180" t="s">
        <v>282</v>
      </c>
      <c r="AU1565" s="180" t="s">
        <v>88</v>
      </c>
      <c r="AV1565" s="15" t="s">
        <v>258</v>
      </c>
      <c r="AW1565" s="15" t="s">
        <v>33</v>
      </c>
      <c r="AX1565" s="15" t="s">
        <v>86</v>
      </c>
      <c r="AY1565" s="180" t="s">
        <v>252</v>
      </c>
    </row>
    <row r="1566" spans="1:65" s="2" customFormat="1" ht="24.2" customHeight="1">
      <c r="A1566" s="31"/>
      <c r="B1566" s="148"/>
      <c r="C1566" s="149" t="s">
        <v>1012</v>
      </c>
      <c r="D1566" s="149" t="s">
        <v>254</v>
      </c>
      <c r="E1566" s="150" t="s">
        <v>1759</v>
      </c>
      <c r="F1566" s="151" t="s">
        <v>1760</v>
      </c>
      <c r="G1566" s="152" t="s">
        <v>347</v>
      </c>
      <c r="H1566" s="153">
        <v>17</v>
      </c>
      <c r="I1566" s="154"/>
      <c r="J1566" s="155">
        <f>ROUND(I1566*H1566,2)</f>
        <v>0</v>
      </c>
      <c r="K1566" s="156"/>
      <c r="L1566" s="32"/>
      <c r="M1566" s="157" t="s">
        <v>1</v>
      </c>
      <c r="N1566" s="158" t="s">
        <v>44</v>
      </c>
      <c r="O1566" s="57"/>
      <c r="P1566" s="159">
        <f>O1566*H1566</f>
        <v>0</v>
      </c>
      <c r="Q1566" s="159">
        <v>0</v>
      </c>
      <c r="R1566" s="159">
        <f>Q1566*H1566</f>
        <v>0</v>
      </c>
      <c r="S1566" s="159">
        <v>0</v>
      </c>
      <c r="T1566" s="160">
        <f>S1566*H1566</f>
        <v>0</v>
      </c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R1566" s="161" t="s">
        <v>289</v>
      </c>
      <c r="AT1566" s="161" t="s">
        <v>254</v>
      </c>
      <c r="AU1566" s="161" t="s">
        <v>88</v>
      </c>
      <c r="AY1566" s="17" t="s">
        <v>252</v>
      </c>
      <c r="BE1566" s="162">
        <f>IF(N1566="základní",J1566,0)</f>
        <v>0</v>
      </c>
      <c r="BF1566" s="162">
        <f>IF(N1566="snížená",J1566,0)</f>
        <v>0</v>
      </c>
      <c r="BG1566" s="162">
        <f>IF(N1566="zákl. přenesená",J1566,0)</f>
        <v>0</v>
      </c>
      <c r="BH1566" s="162">
        <f>IF(N1566="sníž. přenesená",J1566,0)</f>
        <v>0</v>
      </c>
      <c r="BI1566" s="162">
        <f>IF(N1566="nulová",J1566,0)</f>
        <v>0</v>
      </c>
      <c r="BJ1566" s="17" t="s">
        <v>86</v>
      </c>
      <c r="BK1566" s="162">
        <f>ROUND(I1566*H1566,2)</f>
        <v>0</v>
      </c>
      <c r="BL1566" s="17" t="s">
        <v>289</v>
      </c>
      <c r="BM1566" s="161" t="s">
        <v>1761</v>
      </c>
    </row>
    <row r="1567" spans="1:65" s="14" customFormat="1">
      <c r="B1567" s="171"/>
      <c r="D1567" s="164" t="s">
        <v>282</v>
      </c>
      <c r="E1567" s="172" t="s">
        <v>1</v>
      </c>
      <c r="F1567" s="173" t="s">
        <v>1762</v>
      </c>
      <c r="H1567" s="174">
        <v>13</v>
      </c>
      <c r="I1567" s="175"/>
      <c r="L1567" s="171"/>
      <c r="M1567" s="176"/>
      <c r="N1567" s="177"/>
      <c r="O1567" s="177"/>
      <c r="P1567" s="177"/>
      <c r="Q1567" s="177"/>
      <c r="R1567" s="177"/>
      <c r="S1567" s="177"/>
      <c r="T1567" s="178"/>
      <c r="AT1567" s="172" t="s">
        <v>282</v>
      </c>
      <c r="AU1567" s="172" t="s">
        <v>88</v>
      </c>
      <c r="AV1567" s="14" t="s">
        <v>88</v>
      </c>
      <c r="AW1567" s="14" t="s">
        <v>33</v>
      </c>
      <c r="AX1567" s="14" t="s">
        <v>79</v>
      </c>
      <c r="AY1567" s="172" t="s">
        <v>252</v>
      </c>
    </row>
    <row r="1568" spans="1:65" s="14" customFormat="1">
      <c r="B1568" s="171"/>
      <c r="D1568" s="164" t="s">
        <v>282</v>
      </c>
      <c r="E1568" s="172" t="s">
        <v>1</v>
      </c>
      <c r="F1568" s="173" t="s">
        <v>1763</v>
      </c>
      <c r="H1568" s="174">
        <v>4</v>
      </c>
      <c r="I1568" s="175"/>
      <c r="L1568" s="171"/>
      <c r="M1568" s="176"/>
      <c r="N1568" s="177"/>
      <c r="O1568" s="177"/>
      <c r="P1568" s="177"/>
      <c r="Q1568" s="177"/>
      <c r="R1568" s="177"/>
      <c r="S1568" s="177"/>
      <c r="T1568" s="178"/>
      <c r="AT1568" s="172" t="s">
        <v>282</v>
      </c>
      <c r="AU1568" s="172" t="s">
        <v>88</v>
      </c>
      <c r="AV1568" s="14" t="s">
        <v>88</v>
      </c>
      <c r="AW1568" s="14" t="s">
        <v>33</v>
      </c>
      <c r="AX1568" s="14" t="s">
        <v>79</v>
      </c>
      <c r="AY1568" s="172" t="s">
        <v>252</v>
      </c>
    </row>
    <row r="1569" spans="1:65" s="13" customFormat="1">
      <c r="B1569" s="163"/>
      <c r="D1569" s="164" t="s">
        <v>282</v>
      </c>
      <c r="E1569" s="165" t="s">
        <v>1</v>
      </c>
      <c r="F1569" s="166" t="s">
        <v>1347</v>
      </c>
      <c r="H1569" s="165" t="s">
        <v>1</v>
      </c>
      <c r="I1569" s="167"/>
      <c r="L1569" s="163"/>
      <c r="M1569" s="168"/>
      <c r="N1569" s="169"/>
      <c r="O1569" s="169"/>
      <c r="P1569" s="169"/>
      <c r="Q1569" s="169"/>
      <c r="R1569" s="169"/>
      <c r="S1569" s="169"/>
      <c r="T1569" s="170"/>
      <c r="AT1569" s="165" t="s">
        <v>282</v>
      </c>
      <c r="AU1569" s="165" t="s">
        <v>88</v>
      </c>
      <c r="AV1569" s="13" t="s">
        <v>86</v>
      </c>
      <c r="AW1569" s="13" t="s">
        <v>33</v>
      </c>
      <c r="AX1569" s="13" t="s">
        <v>79</v>
      </c>
      <c r="AY1569" s="165" t="s">
        <v>252</v>
      </c>
    </row>
    <row r="1570" spans="1:65" s="15" customFormat="1">
      <c r="B1570" s="179"/>
      <c r="D1570" s="164" t="s">
        <v>282</v>
      </c>
      <c r="E1570" s="180" t="s">
        <v>1</v>
      </c>
      <c r="F1570" s="181" t="s">
        <v>286</v>
      </c>
      <c r="H1570" s="182">
        <v>17</v>
      </c>
      <c r="I1570" s="183"/>
      <c r="L1570" s="179"/>
      <c r="M1570" s="184"/>
      <c r="N1570" s="185"/>
      <c r="O1570" s="185"/>
      <c r="P1570" s="185"/>
      <c r="Q1570" s="185"/>
      <c r="R1570" s="185"/>
      <c r="S1570" s="185"/>
      <c r="T1570" s="186"/>
      <c r="AT1570" s="180" t="s">
        <v>282</v>
      </c>
      <c r="AU1570" s="180" t="s">
        <v>88</v>
      </c>
      <c r="AV1570" s="15" t="s">
        <v>258</v>
      </c>
      <c r="AW1570" s="15" t="s">
        <v>33</v>
      </c>
      <c r="AX1570" s="15" t="s">
        <v>86</v>
      </c>
      <c r="AY1570" s="180" t="s">
        <v>252</v>
      </c>
    </row>
    <row r="1571" spans="1:65" s="2" customFormat="1" ht="16.5" customHeight="1">
      <c r="A1571" s="31"/>
      <c r="B1571" s="148"/>
      <c r="C1571" s="149" t="s">
        <v>1764</v>
      </c>
      <c r="D1571" s="149" t="s">
        <v>254</v>
      </c>
      <c r="E1571" s="150" t="s">
        <v>1765</v>
      </c>
      <c r="F1571" s="151" t="s">
        <v>1766</v>
      </c>
      <c r="G1571" s="152" t="s">
        <v>347</v>
      </c>
      <c r="H1571" s="153">
        <v>23</v>
      </c>
      <c r="I1571" s="154"/>
      <c r="J1571" s="155">
        <f>ROUND(I1571*H1571,2)</f>
        <v>0</v>
      </c>
      <c r="K1571" s="156"/>
      <c r="L1571" s="32"/>
      <c r="M1571" s="157" t="s">
        <v>1</v>
      </c>
      <c r="N1571" s="158" t="s">
        <v>44</v>
      </c>
      <c r="O1571" s="57"/>
      <c r="P1571" s="159">
        <f>O1571*H1571</f>
        <v>0</v>
      </c>
      <c r="Q1571" s="159">
        <v>0</v>
      </c>
      <c r="R1571" s="159">
        <f>Q1571*H1571</f>
        <v>0</v>
      </c>
      <c r="S1571" s="159">
        <v>0</v>
      </c>
      <c r="T1571" s="160">
        <f>S1571*H1571</f>
        <v>0</v>
      </c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R1571" s="161" t="s">
        <v>289</v>
      </c>
      <c r="AT1571" s="161" t="s">
        <v>254</v>
      </c>
      <c r="AU1571" s="161" t="s">
        <v>88</v>
      </c>
      <c r="AY1571" s="17" t="s">
        <v>252</v>
      </c>
      <c r="BE1571" s="162">
        <f>IF(N1571="základní",J1571,0)</f>
        <v>0</v>
      </c>
      <c r="BF1571" s="162">
        <f>IF(N1571="snížená",J1571,0)</f>
        <v>0</v>
      </c>
      <c r="BG1571" s="162">
        <f>IF(N1571="zákl. přenesená",J1571,0)</f>
        <v>0</v>
      </c>
      <c r="BH1571" s="162">
        <f>IF(N1571="sníž. přenesená",J1571,0)</f>
        <v>0</v>
      </c>
      <c r="BI1571" s="162">
        <f>IF(N1571="nulová",J1571,0)</f>
        <v>0</v>
      </c>
      <c r="BJ1571" s="17" t="s">
        <v>86</v>
      </c>
      <c r="BK1571" s="162">
        <f>ROUND(I1571*H1571,2)</f>
        <v>0</v>
      </c>
      <c r="BL1571" s="17" t="s">
        <v>289</v>
      </c>
      <c r="BM1571" s="161" t="s">
        <v>1767</v>
      </c>
    </row>
    <row r="1572" spans="1:65" s="14" customFormat="1">
      <c r="B1572" s="171"/>
      <c r="D1572" s="164" t="s">
        <v>282</v>
      </c>
      <c r="E1572" s="172" t="s">
        <v>1</v>
      </c>
      <c r="F1572" s="173" t="s">
        <v>1768</v>
      </c>
      <c r="H1572" s="174">
        <v>23</v>
      </c>
      <c r="I1572" s="175"/>
      <c r="L1572" s="171"/>
      <c r="M1572" s="176"/>
      <c r="N1572" s="177"/>
      <c r="O1572" s="177"/>
      <c r="P1572" s="177"/>
      <c r="Q1572" s="177"/>
      <c r="R1572" s="177"/>
      <c r="S1572" s="177"/>
      <c r="T1572" s="178"/>
      <c r="AT1572" s="172" t="s">
        <v>282</v>
      </c>
      <c r="AU1572" s="172" t="s">
        <v>88</v>
      </c>
      <c r="AV1572" s="14" t="s">
        <v>88</v>
      </c>
      <c r="AW1572" s="14" t="s">
        <v>33</v>
      </c>
      <c r="AX1572" s="14" t="s">
        <v>79</v>
      </c>
      <c r="AY1572" s="172" t="s">
        <v>252</v>
      </c>
    </row>
    <row r="1573" spans="1:65" s="15" customFormat="1">
      <c r="B1573" s="179"/>
      <c r="D1573" s="164" t="s">
        <v>282</v>
      </c>
      <c r="E1573" s="180" t="s">
        <v>1</v>
      </c>
      <c r="F1573" s="181" t="s">
        <v>286</v>
      </c>
      <c r="H1573" s="182">
        <v>23</v>
      </c>
      <c r="I1573" s="183"/>
      <c r="L1573" s="179"/>
      <c r="M1573" s="184"/>
      <c r="N1573" s="185"/>
      <c r="O1573" s="185"/>
      <c r="P1573" s="185"/>
      <c r="Q1573" s="185"/>
      <c r="R1573" s="185"/>
      <c r="S1573" s="185"/>
      <c r="T1573" s="186"/>
      <c r="AT1573" s="180" t="s">
        <v>282</v>
      </c>
      <c r="AU1573" s="180" t="s">
        <v>88</v>
      </c>
      <c r="AV1573" s="15" t="s">
        <v>258</v>
      </c>
      <c r="AW1573" s="15" t="s">
        <v>33</v>
      </c>
      <c r="AX1573" s="15" t="s">
        <v>86</v>
      </c>
      <c r="AY1573" s="180" t="s">
        <v>252</v>
      </c>
    </row>
    <row r="1574" spans="1:65" s="2" customFormat="1" ht="16.5" customHeight="1">
      <c r="A1574" s="31"/>
      <c r="B1574" s="148"/>
      <c r="C1574" s="149" t="s">
        <v>1018</v>
      </c>
      <c r="D1574" s="149" t="s">
        <v>254</v>
      </c>
      <c r="E1574" s="150" t="s">
        <v>1313</v>
      </c>
      <c r="F1574" s="151" t="s">
        <v>1314</v>
      </c>
      <c r="G1574" s="152" t="s">
        <v>257</v>
      </c>
      <c r="H1574" s="153">
        <v>2</v>
      </c>
      <c r="I1574" s="154"/>
      <c r="J1574" s="155">
        <f>ROUND(I1574*H1574,2)</f>
        <v>0</v>
      </c>
      <c r="K1574" s="156"/>
      <c r="L1574" s="32"/>
      <c r="M1574" s="157" t="s">
        <v>1</v>
      </c>
      <c r="N1574" s="158" t="s">
        <v>44</v>
      </c>
      <c r="O1574" s="57"/>
      <c r="P1574" s="159">
        <f>O1574*H1574</f>
        <v>0</v>
      </c>
      <c r="Q1574" s="159">
        <v>0</v>
      </c>
      <c r="R1574" s="159">
        <f>Q1574*H1574</f>
        <v>0</v>
      </c>
      <c r="S1574" s="159">
        <v>0</v>
      </c>
      <c r="T1574" s="160">
        <f>S1574*H1574</f>
        <v>0</v>
      </c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R1574" s="161" t="s">
        <v>289</v>
      </c>
      <c r="AT1574" s="161" t="s">
        <v>254</v>
      </c>
      <c r="AU1574" s="161" t="s">
        <v>88</v>
      </c>
      <c r="AY1574" s="17" t="s">
        <v>252</v>
      </c>
      <c r="BE1574" s="162">
        <f>IF(N1574="základní",J1574,0)</f>
        <v>0</v>
      </c>
      <c r="BF1574" s="162">
        <f>IF(N1574="snížená",J1574,0)</f>
        <v>0</v>
      </c>
      <c r="BG1574" s="162">
        <f>IF(N1574="zákl. přenesená",J1574,0)</f>
        <v>0</v>
      </c>
      <c r="BH1574" s="162">
        <f>IF(N1574="sníž. přenesená",J1574,0)</f>
        <v>0</v>
      </c>
      <c r="BI1574" s="162">
        <f>IF(N1574="nulová",J1574,0)</f>
        <v>0</v>
      </c>
      <c r="BJ1574" s="17" t="s">
        <v>86</v>
      </c>
      <c r="BK1574" s="162">
        <f>ROUND(I1574*H1574,2)</f>
        <v>0</v>
      </c>
      <c r="BL1574" s="17" t="s">
        <v>289</v>
      </c>
      <c r="BM1574" s="161" t="s">
        <v>1769</v>
      </c>
    </row>
    <row r="1575" spans="1:65" s="14" customFormat="1" ht="22.5">
      <c r="B1575" s="171"/>
      <c r="D1575" s="164" t="s">
        <v>282</v>
      </c>
      <c r="E1575" s="172" t="s">
        <v>1</v>
      </c>
      <c r="F1575" s="173" t="s">
        <v>1770</v>
      </c>
      <c r="H1575" s="174">
        <v>2</v>
      </c>
      <c r="I1575" s="175"/>
      <c r="L1575" s="171"/>
      <c r="M1575" s="176"/>
      <c r="N1575" s="177"/>
      <c r="O1575" s="177"/>
      <c r="P1575" s="177"/>
      <c r="Q1575" s="177"/>
      <c r="R1575" s="177"/>
      <c r="S1575" s="177"/>
      <c r="T1575" s="178"/>
      <c r="AT1575" s="172" t="s">
        <v>282</v>
      </c>
      <c r="AU1575" s="172" t="s">
        <v>88</v>
      </c>
      <c r="AV1575" s="14" t="s">
        <v>88</v>
      </c>
      <c r="AW1575" s="14" t="s">
        <v>33</v>
      </c>
      <c r="AX1575" s="14" t="s">
        <v>79</v>
      </c>
      <c r="AY1575" s="172" t="s">
        <v>252</v>
      </c>
    </row>
    <row r="1576" spans="1:65" s="13" customFormat="1" ht="22.5">
      <c r="B1576" s="163"/>
      <c r="D1576" s="164" t="s">
        <v>282</v>
      </c>
      <c r="E1576" s="165" t="s">
        <v>1</v>
      </c>
      <c r="F1576" s="166" t="s">
        <v>1317</v>
      </c>
      <c r="H1576" s="165" t="s">
        <v>1</v>
      </c>
      <c r="I1576" s="167"/>
      <c r="L1576" s="163"/>
      <c r="M1576" s="168"/>
      <c r="N1576" s="169"/>
      <c r="O1576" s="169"/>
      <c r="P1576" s="169"/>
      <c r="Q1576" s="169"/>
      <c r="R1576" s="169"/>
      <c r="S1576" s="169"/>
      <c r="T1576" s="170"/>
      <c r="AT1576" s="165" t="s">
        <v>282</v>
      </c>
      <c r="AU1576" s="165" t="s">
        <v>88</v>
      </c>
      <c r="AV1576" s="13" t="s">
        <v>86</v>
      </c>
      <c r="AW1576" s="13" t="s">
        <v>33</v>
      </c>
      <c r="AX1576" s="13" t="s">
        <v>79</v>
      </c>
      <c r="AY1576" s="165" t="s">
        <v>252</v>
      </c>
    </row>
    <row r="1577" spans="1:65" s="15" customFormat="1">
      <c r="B1577" s="179"/>
      <c r="D1577" s="164" t="s">
        <v>282</v>
      </c>
      <c r="E1577" s="180" t="s">
        <v>1</v>
      </c>
      <c r="F1577" s="181" t="s">
        <v>286</v>
      </c>
      <c r="H1577" s="182">
        <v>2</v>
      </c>
      <c r="I1577" s="183"/>
      <c r="L1577" s="179"/>
      <c r="M1577" s="184"/>
      <c r="N1577" s="185"/>
      <c r="O1577" s="185"/>
      <c r="P1577" s="185"/>
      <c r="Q1577" s="185"/>
      <c r="R1577" s="185"/>
      <c r="S1577" s="185"/>
      <c r="T1577" s="186"/>
      <c r="AT1577" s="180" t="s">
        <v>282</v>
      </c>
      <c r="AU1577" s="180" t="s">
        <v>88</v>
      </c>
      <c r="AV1577" s="15" t="s">
        <v>258</v>
      </c>
      <c r="AW1577" s="15" t="s">
        <v>33</v>
      </c>
      <c r="AX1577" s="15" t="s">
        <v>86</v>
      </c>
      <c r="AY1577" s="180" t="s">
        <v>252</v>
      </c>
    </row>
    <row r="1578" spans="1:65" s="12" customFormat="1" ht="22.9" customHeight="1">
      <c r="B1578" s="135"/>
      <c r="D1578" s="136" t="s">
        <v>78</v>
      </c>
      <c r="E1578" s="146" t="s">
        <v>1771</v>
      </c>
      <c r="F1578" s="146" t="s">
        <v>1772</v>
      </c>
      <c r="I1578" s="138"/>
      <c r="J1578" s="147">
        <f>BK1578</f>
        <v>0</v>
      </c>
      <c r="L1578" s="135"/>
      <c r="M1578" s="140"/>
      <c r="N1578" s="141"/>
      <c r="O1578" s="141"/>
      <c r="P1578" s="142">
        <f>SUM(P1579:P1604)</f>
        <v>0</v>
      </c>
      <c r="Q1578" s="141"/>
      <c r="R1578" s="142">
        <f>SUM(R1579:R1604)</f>
        <v>0</v>
      </c>
      <c r="S1578" s="141"/>
      <c r="T1578" s="143">
        <f>SUM(T1579:T1604)</f>
        <v>0</v>
      </c>
      <c r="AR1578" s="136" t="s">
        <v>88</v>
      </c>
      <c r="AT1578" s="144" t="s">
        <v>78</v>
      </c>
      <c r="AU1578" s="144" t="s">
        <v>86</v>
      </c>
      <c r="AY1578" s="136" t="s">
        <v>252</v>
      </c>
      <c r="BK1578" s="145">
        <f>SUM(BK1579:BK1604)</f>
        <v>0</v>
      </c>
    </row>
    <row r="1579" spans="1:65" s="2" customFormat="1" ht="16.5" customHeight="1">
      <c r="A1579" s="31"/>
      <c r="B1579" s="148"/>
      <c r="C1579" s="149" t="s">
        <v>1773</v>
      </c>
      <c r="D1579" s="149" t="s">
        <v>254</v>
      </c>
      <c r="E1579" s="150" t="s">
        <v>1774</v>
      </c>
      <c r="F1579" s="151" t="s">
        <v>1775</v>
      </c>
      <c r="G1579" s="152" t="s">
        <v>465</v>
      </c>
      <c r="H1579" s="153">
        <v>9.9879999999999995</v>
      </c>
      <c r="I1579" s="154"/>
      <c r="J1579" s="155">
        <f>ROUND(I1579*H1579,2)</f>
        <v>0</v>
      </c>
      <c r="K1579" s="156"/>
      <c r="L1579" s="32"/>
      <c r="M1579" s="157" t="s">
        <v>1</v>
      </c>
      <c r="N1579" s="158" t="s">
        <v>44</v>
      </c>
      <c r="O1579" s="57"/>
      <c r="P1579" s="159">
        <f>O1579*H1579</f>
        <v>0</v>
      </c>
      <c r="Q1579" s="159">
        <v>0</v>
      </c>
      <c r="R1579" s="159">
        <f>Q1579*H1579</f>
        <v>0</v>
      </c>
      <c r="S1579" s="159">
        <v>0</v>
      </c>
      <c r="T1579" s="160">
        <f>S1579*H1579</f>
        <v>0</v>
      </c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R1579" s="161" t="s">
        <v>289</v>
      </c>
      <c r="AT1579" s="161" t="s">
        <v>254</v>
      </c>
      <c r="AU1579" s="161" t="s">
        <v>88</v>
      </c>
      <c r="AY1579" s="17" t="s">
        <v>252</v>
      </c>
      <c r="BE1579" s="162">
        <f>IF(N1579="základní",J1579,0)</f>
        <v>0</v>
      </c>
      <c r="BF1579" s="162">
        <f>IF(N1579="snížená",J1579,0)</f>
        <v>0</v>
      </c>
      <c r="BG1579" s="162">
        <f>IF(N1579="zákl. přenesená",J1579,0)</f>
        <v>0</v>
      </c>
      <c r="BH1579" s="162">
        <f>IF(N1579="sníž. přenesená",J1579,0)</f>
        <v>0</v>
      </c>
      <c r="BI1579" s="162">
        <f>IF(N1579="nulová",J1579,0)</f>
        <v>0</v>
      </c>
      <c r="BJ1579" s="17" t="s">
        <v>86</v>
      </c>
      <c r="BK1579" s="162">
        <f>ROUND(I1579*H1579,2)</f>
        <v>0</v>
      </c>
      <c r="BL1579" s="17" t="s">
        <v>289</v>
      </c>
      <c r="BM1579" s="161" t="s">
        <v>1776</v>
      </c>
    </row>
    <row r="1580" spans="1:65" s="14" customFormat="1">
      <c r="B1580" s="171"/>
      <c r="D1580" s="164" t="s">
        <v>282</v>
      </c>
      <c r="E1580" s="172" t="s">
        <v>1</v>
      </c>
      <c r="F1580" s="173" t="s">
        <v>1777</v>
      </c>
      <c r="H1580" s="174">
        <v>8.4879999999999995</v>
      </c>
      <c r="I1580" s="175"/>
      <c r="L1580" s="171"/>
      <c r="M1580" s="176"/>
      <c r="N1580" s="177"/>
      <c r="O1580" s="177"/>
      <c r="P1580" s="177"/>
      <c r="Q1580" s="177"/>
      <c r="R1580" s="177"/>
      <c r="S1580" s="177"/>
      <c r="T1580" s="178"/>
      <c r="AT1580" s="172" t="s">
        <v>282</v>
      </c>
      <c r="AU1580" s="172" t="s">
        <v>88</v>
      </c>
      <c r="AV1580" s="14" t="s">
        <v>88</v>
      </c>
      <c r="AW1580" s="14" t="s">
        <v>33</v>
      </c>
      <c r="AX1580" s="14" t="s">
        <v>79</v>
      </c>
      <c r="AY1580" s="172" t="s">
        <v>252</v>
      </c>
    </row>
    <row r="1581" spans="1:65" s="14" customFormat="1">
      <c r="B1581" s="171"/>
      <c r="D1581" s="164" t="s">
        <v>282</v>
      </c>
      <c r="E1581" s="172" t="s">
        <v>1</v>
      </c>
      <c r="F1581" s="173" t="s">
        <v>1778</v>
      </c>
      <c r="H1581" s="174">
        <v>1.5</v>
      </c>
      <c r="I1581" s="175"/>
      <c r="L1581" s="171"/>
      <c r="M1581" s="176"/>
      <c r="N1581" s="177"/>
      <c r="O1581" s="177"/>
      <c r="P1581" s="177"/>
      <c r="Q1581" s="177"/>
      <c r="R1581" s="177"/>
      <c r="S1581" s="177"/>
      <c r="T1581" s="178"/>
      <c r="AT1581" s="172" t="s">
        <v>282</v>
      </c>
      <c r="AU1581" s="172" t="s">
        <v>88</v>
      </c>
      <c r="AV1581" s="14" t="s">
        <v>88</v>
      </c>
      <c r="AW1581" s="14" t="s">
        <v>33</v>
      </c>
      <c r="AX1581" s="14" t="s">
        <v>79</v>
      </c>
      <c r="AY1581" s="172" t="s">
        <v>252</v>
      </c>
    </row>
    <row r="1582" spans="1:65" s="15" customFormat="1">
      <c r="B1582" s="179"/>
      <c r="D1582" s="164" t="s">
        <v>282</v>
      </c>
      <c r="E1582" s="180" t="s">
        <v>1</v>
      </c>
      <c r="F1582" s="181" t="s">
        <v>286</v>
      </c>
      <c r="H1582" s="182">
        <v>9.9879999999999995</v>
      </c>
      <c r="I1582" s="183"/>
      <c r="L1582" s="179"/>
      <c r="M1582" s="184"/>
      <c r="N1582" s="185"/>
      <c r="O1582" s="185"/>
      <c r="P1582" s="185"/>
      <c r="Q1582" s="185"/>
      <c r="R1582" s="185"/>
      <c r="S1582" s="185"/>
      <c r="T1582" s="186"/>
      <c r="AT1582" s="180" t="s">
        <v>282</v>
      </c>
      <c r="AU1582" s="180" t="s">
        <v>88</v>
      </c>
      <c r="AV1582" s="15" t="s">
        <v>258</v>
      </c>
      <c r="AW1582" s="15" t="s">
        <v>33</v>
      </c>
      <c r="AX1582" s="15" t="s">
        <v>86</v>
      </c>
      <c r="AY1582" s="180" t="s">
        <v>252</v>
      </c>
    </row>
    <row r="1583" spans="1:65" s="2" customFormat="1" ht="21.75" customHeight="1">
      <c r="A1583" s="31"/>
      <c r="B1583" s="148"/>
      <c r="C1583" s="149" t="s">
        <v>1024</v>
      </c>
      <c r="D1583" s="149" t="s">
        <v>254</v>
      </c>
      <c r="E1583" s="150" t="s">
        <v>1779</v>
      </c>
      <c r="F1583" s="151" t="s">
        <v>1780</v>
      </c>
      <c r="G1583" s="152" t="s">
        <v>265</v>
      </c>
      <c r="H1583" s="153">
        <v>3</v>
      </c>
      <c r="I1583" s="154"/>
      <c r="J1583" s="155">
        <f>ROUND(I1583*H1583,2)</f>
        <v>0</v>
      </c>
      <c r="K1583" s="156"/>
      <c r="L1583" s="32"/>
      <c r="M1583" s="157" t="s">
        <v>1</v>
      </c>
      <c r="N1583" s="158" t="s">
        <v>44</v>
      </c>
      <c r="O1583" s="57"/>
      <c r="P1583" s="159">
        <f>O1583*H1583</f>
        <v>0</v>
      </c>
      <c r="Q1583" s="159">
        <v>0</v>
      </c>
      <c r="R1583" s="159">
        <f>Q1583*H1583</f>
        <v>0</v>
      </c>
      <c r="S1583" s="159">
        <v>0</v>
      </c>
      <c r="T1583" s="160">
        <f>S1583*H1583</f>
        <v>0</v>
      </c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R1583" s="161" t="s">
        <v>289</v>
      </c>
      <c r="AT1583" s="161" t="s">
        <v>254</v>
      </c>
      <c r="AU1583" s="161" t="s">
        <v>88</v>
      </c>
      <c r="AY1583" s="17" t="s">
        <v>252</v>
      </c>
      <c r="BE1583" s="162">
        <f>IF(N1583="základní",J1583,0)</f>
        <v>0</v>
      </c>
      <c r="BF1583" s="162">
        <f>IF(N1583="snížená",J1583,0)</f>
        <v>0</v>
      </c>
      <c r="BG1583" s="162">
        <f>IF(N1583="zákl. přenesená",J1583,0)</f>
        <v>0</v>
      </c>
      <c r="BH1583" s="162">
        <f>IF(N1583="sníž. přenesená",J1583,0)</f>
        <v>0</v>
      </c>
      <c r="BI1583" s="162">
        <f>IF(N1583="nulová",J1583,0)</f>
        <v>0</v>
      </c>
      <c r="BJ1583" s="17" t="s">
        <v>86</v>
      </c>
      <c r="BK1583" s="162">
        <f>ROUND(I1583*H1583,2)</f>
        <v>0</v>
      </c>
      <c r="BL1583" s="17" t="s">
        <v>289</v>
      </c>
      <c r="BM1583" s="161" t="s">
        <v>1781</v>
      </c>
    </row>
    <row r="1584" spans="1:65" s="14" customFormat="1">
      <c r="B1584" s="171"/>
      <c r="D1584" s="164" t="s">
        <v>282</v>
      </c>
      <c r="E1584" s="172" t="s">
        <v>1</v>
      </c>
      <c r="F1584" s="173" t="s">
        <v>1782</v>
      </c>
      <c r="H1584" s="174">
        <v>3</v>
      </c>
      <c r="I1584" s="175"/>
      <c r="L1584" s="171"/>
      <c r="M1584" s="176"/>
      <c r="N1584" s="177"/>
      <c r="O1584" s="177"/>
      <c r="P1584" s="177"/>
      <c r="Q1584" s="177"/>
      <c r="R1584" s="177"/>
      <c r="S1584" s="177"/>
      <c r="T1584" s="178"/>
      <c r="AT1584" s="172" t="s">
        <v>282</v>
      </c>
      <c r="AU1584" s="172" t="s">
        <v>88</v>
      </c>
      <c r="AV1584" s="14" t="s">
        <v>88</v>
      </c>
      <c r="AW1584" s="14" t="s">
        <v>33</v>
      </c>
      <c r="AX1584" s="14" t="s">
        <v>79</v>
      </c>
      <c r="AY1584" s="172" t="s">
        <v>252</v>
      </c>
    </row>
    <row r="1585" spans="1:65" s="15" customFormat="1">
      <c r="B1585" s="179"/>
      <c r="D1585" s="164" t="s">
        <v>282</v>
      </c>
      <c r="E1585" s="180" t="s">
        <v>1</v>
      </c>
      <c r="F1585" s="181" t="s">
        <v>286</v>
      </c>
      <c r="H1585" s="182">
        <v>3</v>
      </c>
      <c r="I1585" s="183"/>
      <c r="L1585" s="179"/>
      <c r="M1585" s="184"/>
      <c r="N1585" s="185"/>
      <c r="O1585" s="185"/>
      <c r="P1585" s="185"/>
      <c r="Q1585" s="185"/>
      <c r="R1585" s="185"/>
      <c r="S1585" s="185"/>
      <c r="T1585" s="186"/>
      <c r="AT1585" s="180" t="s">
        <v>282</v>
      </c>
      <c r="AU1585" s="180" t="s">
        <v>88</v>
      </c>
      <c r="AV1585" s="15" t="s">
        <v>258</v>
      </c>
      <c r="AW1585" s="15" t="s">
        <v>33</v>
      </c>
      <c r="AX1585" s="15" t="s">
        <v>86</v>
      </c>
      <c r="AY1585" s="180" t="s">
        <v>252</v>
      </c>
    </row>
    <row r="1586" spans="1:65" s="2" customFormat="1" ht="24.2" customHeight="1">
      <c r="A1586" s="31"/>
      <c r="B1586" s="148"/>
      <c r="C1586" s="149" t="s">
        <v>1783</v>
      </c>
      <c r="D1586" s="149" t="s">
        <v>254</v>
      </c>
      <c r="E1586" s="150" t="s">
        <v>1784</v>
      </c>
      <c r="F1586" s="151" t="s">
        <v>1785</v>
      </c>
      <c r="G1586" s="152" t="s">
        <v>465</v>
      </c>
      <c r="H1586" s="153">
        <v>33</v>
      </c>
      <c r="I1586" s="154"/>
      <c r="J1586" s="155">
        <f>ROUND(I1586*H1586,2)</f>
        <v>0</v>
      </c>
      <c r="K1586" s="156"/>
      <c r="L1586" s="32"/>
      <c r="M1586" s="157" t="s">
        <v>1</v>
      </c>
      <c r="N1586" s="158" t="s">
        <v>44</v>
      </c>
      <c r="O1586" s="57"/>
      <c r="P1586" s="159">
        <f>O1586*H1586</f>
        <v>0</v>
      </c>
      <c r="Q1586" s="159">
        <v>0</v>
      </c>
      <c r="R1586" s="159">
        <f>Q1586*H1586</f>
        <v>0</v>
      </c>
      <c r="S1586" s="159">
        <v>0</v>
      </c>
      <c r="T1586" s="160">
        <f>S1586*H1586</f>
        <v>0</v>
      </c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R1586" s="161" t="s">
        <v>289</v>
      </c>
      <c r="AT1586" s="161" t="s">
        <v>254</v>
      </c>
      <c r="AU1586" s="161" t="s">
        <v>88</v>
      </c>
      <c r="AY1586" s="17" t="s">
        <v>252</v>
      </c>
      <c r="BE1586" s="162">
        <f>IF(N1586="základní",J1586,0)</f>
        <v>0</v>
      </c>
      <c r="BF1586" s="162">
        <f>IF(N1586="snížená",J1586,0)</f>
        <v>0</v>
      </c>
      <c r="BG1586" s="162">
        <f>IF(N1586="zákl. přenesená",J1586,0)</f>
        <v>0</v>
      </c>
      <c r="BH1586" s="162">
        <f>IF(N1586="sníž. přenesená",J1586,0)</f>
        <v>0</v>
      </c>
      <c r="BI1586" s="162">
        <f>IF(N1586="nulová",J1586,0)</f>
        <v>0</v>
      </c>
      <c r="BJ1586" s="17" t="s">
        <v>86</v>
      </c>
      <c r="BK1586" s="162">
        <f>ROUND(I1586*H1586,2)</f>
        <v>0</v>
      </c>
      <c r="BL1586" s="17" t="s">
        <v>289</v>
      </c>
      <c r="BM1586" s="161" t="s">
        <v>1786</v>
      </c>
    </row>
    <row r="1587" spans="1:65" s="14" customFormat="1">
      <c r="B1587" s="171"/>
      <c r="D1587" s="164" t="s">
        <v>282</v>
      </c>
      <c r="E1587" s="172" t="s">
        <v>1</v>
      </c>
      <c r="F1587" s="173" t="s">
        <v>1787</v>
      </c>
      <c r="H1587" s="174">
        <v>33</v>
      </c>
      <c r="I1587" s="175"/>
      <c r="L1587" s="171"/>
      <c r="M1587" s="176"/>
      <c r="N1587" s="177"/>
      <c r="O1587" s="177"/>
      <c r="P1587" s="177"/>
      <c r="Q1587" s="177"/>
      <c r="R1587" s="177"/>
      <c r="S1587" s="177"/>
      <c r="T1587" s="178"/>
      <c r="AT1587" s="172" t="s">
        <v>282</v>
      </c>
      <c r="AU1587" s="172" t="s">
        <v>88</v>
      </c>
      <c r="AV1587" s="14" t="s">
        <v>88</v>
      </c>
      <c r="AW1587" s="14" t="s">
        <v>33</v>
      </c>
      <c r="AX1587" s="14" t="s">
        <v>79</v>
      </c>
      <c r="AY1587" s="172" t="s">
        <v>252</v>
      </c>
    </row>
    <row r="1588" spans="1:65" s="13" customFormat="1">
      <c r="B1588" s="163"/>
      <c r="D1588" s="164" t="s">
        <v>282</v>
      </c>
      <c r="E1588" s="165" t="s">
        <v>1</v>
      </c>
      <c r="F1588" s="166" t="s">
        <v>1347</v>
      </c>
      <c r="H1588" s="165" t="s">
        <v>1</v>
      </c>
      <c r="I1588" s="167"/>
      <c r="L1588" s="163"/>
      <c r="M1588" s="168"/>
      <c r="N1588" s="169"/>
      <c r="O1588" s="169"/>
      <c r="P1588" s="169"/>
      <c r="Q1588" s="169"/>
      <c r="R1588" s="169"/>
      <c r="S1588" s="169"/>
      <c r="T1588" s="170"/>
      <c r="AT1588" s="165" t="s">
        <v>282</v>
      </c>
      <c r="AU1588" s="165" t="s">
        <v>88</v>
      </c>
      <c r="AV1588" s="13" t="s">
        <v>86</v>
      </c>
      <c r="AW1588" s="13" t="s">
        <v>33</v>
      </c>
      <c r="AX1588" s="13" t="s">
        <v>79</v>
      </c>
      <c r="AY1588" s="165" t="s">
        <v>252</v>
      </c>
    </row>
    <row r="1589" spans="1:65" s="15" customFormat="1">
      <c r="B1589" s="179"/>
      <c r="D1589" s="164" t="s">
        <v>282</v>
      </c>
      <c r="E1589" s="180" t="s">
        <v>1</v>
      </c>
      <c r="F1589" s="181" t="s">
        <v>286</v>
      </c>
      <c r="H1589" s="182">
        <v>33</v>
      </c>
      <c r="I1589" s="183"/>
      <c r="L1589" s="179"/>
      <c r="M1589" s="184"/>
      <c r="N1589" s="185"/>
      <c r="O1589" s="185"/>
      <c r="P1589" s="185"/>
      <c r="Q1589" s="185"/>
      <c r="R1589" s="185"/>
      <c r="S1589" s="185"/>
      <c r="T1589" s="186"/>
      <c r="AT1589" s="180" t="s">
        <v>282</v>
      </c>
      <c r="AU1589" s="180" t="s">
        <v>88</v>
      </c>
      <c r="AV1589" s="15" t="s">
        <v>258</v>
      </c>
      <c r="AW1589" s="15" t="s">
        <v>33</v>
      </c>
      <c r="AX1589" s="15" t="s">
        <v>86</v>
      </c>
      <c r="AY1589" s="180" t="s">
        <v>252</v>
      </c>
    </row>
    <row r="1590" spans="1:65" s="2" customFormat="1" ht="24.2" customHeight="1">
      <c r="A1590" s="31"/>
      <c r="B1590" s="148"/>
      <c r="C1590" s="149" t="s">
        <v>1031</v>
      </c>
      <c r="D1590" s="149" t="s">
        <v>254</v>
      </c>
      <c r="E1590" s="150" t="s">
        <v>1788</v>
      </c>
      <c r="F1590" s="151" t="s">
        <v>1789</v>
      </c>
      <c r="G1590" s="152" t="s">
        <v>347</v>
      </c>
      <c r="H1590" s="153">
        <v>1</v>
      </c>
      <c r="I1590" s="154"/>
      <c r="J1590" s="155">
        <f>ROUND(I1590*H1590,2)</f>
        <v>0</v>
      </c>
      <c r="K1590" s="156"/>
      <c r="L1590" s="32"/>
      <c r="M1590" s="157" t="s">
        <v>1</v>
      </c>
      <c r="N1590" s="158" t="s">
        <v>44</v>
      </c>
      <c r="O1590" s="57"/>
      <c r="P1590" s="159">
        <f>O1590*H1590</f>
        <v>0</v>
      </c>
      <c r="Q1590" s="159">
        <v>0</v>
      </c>
      <c r="R1590" s="159">
        <f>Q1590*H1590</f>
        <v>0</v>
      </c>
      <c r="S1590" s="159">
        <v>0</v>
      </c>
      <c r="T1590" s="160">
        <f>S1590*H1590</f>
        <v>0</v>
      </c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R1590" s="161" t="s">
        <v>289</v>
      </c>
      <c r="AT1590" s="161" t="s">
        <v>254</v>
      </c>
      <c r="AU1590" s="161" t="s">
        <v>88</v>
      </c>
      <c r="AY1590" s="17" t="s">
        <v>252</v>
      </c>
      <c r="BE1590" s="162">
        <f>IF(N1590="základní",J1590,0)</f>
        <v>0</v>
      </c>
      <c r="BF1590" s="162">
        <f>IF(N1590="snížená",J1590,0)</f>
        <v>0</v>
      </c>
      <c r="BG1590" s="162">
        <f>IF(N1590="zákl. přenesená",J1590,0)</f>
        <v>0</v>
      </c>
      <c r="BH1590" s="162">
        <f>IF(N1590="sníž. přenesená",J1590,0)</f>
        <v>0</v>
      </c>
      <c r="BI1590" s="162">
        <f>IF(N1590="nulová",J1590,0)</f>
        <v>0</v>
      </c>
      <c r="BJ1590" s="17" t="s">
        <v>86</v>
      </c>
      <c r="BK1590" s="162">
        <f>ROUND(I1590*H1590,2)</f>
        <v>0</v>
      </c>
      <c r="BL1590" s="17" t="s">
        <v>289</v>
      </c>
      <c r="BM1590" s="161" t="s">
        <v>1790</v>
      </c>
    </row>
    <row r="1591" spans="1:65" s="14" customFormat="1" ht="22.5">
      <c r="B1591" s="171"/>
      <c r="D1591" s="164" t="s">
        <v>282</v>
      </c>
      <c r="E1591" s="172" t="s">
        <v>1</v>
      </c>
      <c r="F1591" s="173" t="s">
        <v>1791</v>
      </c>
      <c r="H1591" s="174">
        <v>1</v>
      </c>
      <c r="I1591" s="175"/>
      <c r="L1591" s="171"/>
      <c r="M1591" s="176"/>
      <c r="N1591" s="177"/>
      <c r="O1591" s="177"/>
      <c r="P1591" s="177"/>
      <c r="Q1591" s="177"/>
      <c r="R1591" s="177"/>
      <c r="S1591" s="177"/>
      <c r="T1591" s="178"/>
      <c r="AT1591" s="172" t="s">
        <v>282</v>
      </c>
      <c r="AU1591" s="172" t="s">
        <v>88</v>
      </c>
      <c r="AV1591" s="14" t="s">
        <v>88</v>
      </c>
      <c r="AW1591" s="14" t="s">
        <v>33</v>
      </c>
      <c r="AX1591" s="14" t="s">
        <v>79</v>
      </c>
      <c r="AY1591" s="172" t="s">
        <v>252</v>
      </c>
    </row>
    <row r="1592" spans="1:65" s="13" customFormat="1">
      <c r="B1592" s="163"/>
      <c r="D1592" s="164" t="s">
        <v>282</v>
      </c>
      <c r="E1592" s="165" t="s">
        <v>1</v>
      </c>
      <c r="F1592" s="166" t="s">
        <v>1347</v>
      </c>
      <c r="H1592" s="165" t="s">
        <v>1</v>
      </c>
      <c r="I1592" s="167"/>
      <c r="L1592" s="163"/>
      <c r="M1592" s="168"/>
      <c r="N1592" s="169"/>
      <c r="O1592" s="169"/>
      <c r="P1592" s="169"/>
      <c r="Q1592" s="169"/>
      <c r="R1592" s="169"/>
      <c r="S1592" s="169"/>
      <c r="T1592" s="170"/>
      <c r="AT1592" s="165" t="s">
        <v>282</v>
      </c>
      <c r="AU1592" s="165" t="s">
        <v>88</v>
      </c>
      <c r="AV1592" s="13" t="s">
        <v>86</v>
      </c>
      <c r="AW1592" s="13" t="s">
        <v>33</v>
      </c>
      <c r="AX1592" s="13" t="s">
        <v>79</v>
      </c>
      <c r="AY1592" s="165" t="s">
        <v>252</v>
      </c>
    </row>
    <row r="1593" spans="1:65" s="15" customFormat="1">
      <c r="B1593" s="179"/>
      <c r="D1593" s="164" t="s">
        <v>282</v>
      </c>
      <c r="E1593" s="180" t="s">
        <v>1</v>
      </c>
      <c r="F1593" s="181" t="s">
        <v>286</v>
      </c>
      <c r="H1593" s="182">
        <v>1</v>
      </c>
      <c r="I1593" s="183"/>
      <c r="L1593" s="179"/>
      <c r="M1593" s="184"/>
      <c r="N1593" s="185"/>
      <c r="O1593" s="185"/>
      <c r="P1593" s="185"/>
      <c r="Q1593" s="185"/>
      <c r="R1593" s="185"/>
      <c r="S1593" s="185"/>
      <c r="T1593" s="186"/>
      <c r="AT1593" s="180" t="s">
        <v>282</v>
      </c>
      <c r="AU1593" s="180" t="s">
        <v>88</v>
      </c>
      <c r="AV1593" s="15" t="s">
        <v>258</v>
      </c>
      <c r="AW1593" s="15" t="s">
        <v>33</v>
      </c>
      <c r="AX1593" s="15" t="s">
        <v>86</v>
      </c>
      <c r="AY1593" s="180" t="s">
        <v>252</v>
      </c>
    </row>
    <row r="1594" spans="1:65" s="2" customFormat="1" ht="24.2" customHeight="1">
      <c r="A1594" s="31"/>
      <c r="B1594" s="148"/>
      <c r="C1594" s="149" t="s">
        <v>1792</v>
      </c>
      <c r="D1594" s="149" t="s">
        <v>254</v>
      </c>
      <c r="E1594" s="150" t="s">
        <v>1793</v>
      </c>
      <c r="F1594" s="151" t="s">
        <v>1794</v>
      </c>
      <c r="G1594" s="152" t="s">
        <v>1198</v>
      </c>
      <c r="H1594" s="153">
        <v>1</v>
      </c>
      <c r="I1594" s="154"/>
      <c r="J1594" s="155">
        <f>ROUND(I1594*H1594,2)</f>
        <v>0</v>
      </c>
      <c r="K1594" s="156"/>
      <c r="L1594" s="32"/>
      <c r="M1594" s="157" t="s">
        <v>1</v>
      </c>
      <c r="N1594" s="158" t="s">
        <v>44</v>
      </c>
      <c r="O1594" s="57"/>
      <c r="P1594" s="159">
        <f>O1594*H1594</f>
        <v>0</v>
      </c>
      <c r="Q1594" s="159">
        <v>0</v>
      </c>
      <c r="R1594" s="159">
        <f>Q1594*H1594</f>
        <v>0</v>
      </c>
      <c r="S1594" s="159">
        <v>0</v>
      </c>
      <c r="T1594" s="160">
        <f>S1594*H1594</f>
        <v>0</v>
      </c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R1594" s="161" t="s">
        <v>289</v>
      </c>
      <c r="AT1594" s="161" t="s">
        <v>254</v>
      </c>
      <c r="AU1594" s="161" t="s">
        <v>88</v>
      </c>
      <c r="AY1594" s="17" t="s">
        <v>252</v>
      </c>
      <c r="BE1594" s="162">
        <f>IF(N1594="základní",J1594,0)</f>
        <v>0</v>
      </c>
      <c r="BF1594" s="162">
        <f>IF(N1594="snížená",J1594,0)</f>
        <v>0</v>
      </c>
      <c r="BG1594" s="162">
        <f>IF(N1594="zákl. přenesená",J1594,0)</f>
        <v>0</v>
      </c>
      <c r="BH1594" s="162">
        <f>IF(N1594="sníž. přenesená",J1594,0)</f>
        <v>0</v>
      </c>
      <c r="BI1594" s="162">
        <f>IF(N1594="nulová",J1594,0)</f>
        <v>0</v>
      </c>
      <c r="BJ1594" s="17" t="s">
        <v>86</v>
      </c>
      <c r="BK1594" s="162">
        <f>ROUND(I1594*H1594,2)</f>
        <v>0</v>
      </c>
      <c r="BL1594" s="17" t="s">
        <v>289</v>
      </c>
      <c r="BM1594" s="161" t="s">
        <v>1795</v>
      </c>
    </row>
    <row r="1595" spans="1:65" s="13" customFormat="1" ht="22.5">
      <c r="B1595" s="163"/>
      <c r="D1595" s="164" t="s">
        <v>282</v>
      </c>
      <c r="E1595" s="165" t="s">
        <v>1</v>
      </c>
      <c r="F1595" s="166" t="s">
        <v>1796</v>
      </c>
      <c r="H1595" s="165" t="s">
        <v>1</v>
      </c>
      <c r="I1595" s="167"/>
      <c r="L1595" s="163"/>
      <c r="M1595" s="168"/>
      <c r="N1595" s="169"/>
      <c r="O1595" s="169"/>
      <c r="P1595" s="169"/>
      <c r="Q1595" s="169"/>
      <c r="R1595" s="169"/>
      <c r="S1595" s="169"/>
      <c r="T1595" s="170"/>
      <c r="AT1595" s="165" t="s">
        <v>282</v>
      </c>
      <c r="AU1595" s="165" t="s">
        <v>88</v>
      </c>
      <c r="AV1595" s="13" t="s">
        <v>86</v>
      </c>
      <c r="AW1595" s="13" t="s">
        <v>33</v>
      </c>
      <c r="AX1595" s="13" t="s">
        <v>79</v>
      </c>
      <c r="AY1595" s="165" t="s">
        <v>252</v>
      </c>
    </row>
    <row r="1596" spans="1:65" s="13" customFormat="1">
      <c r="B1596" s="163"/>
      <c r="D1596" s="164" t="s">
        <v>282</v>
      </c>
      <c r="E1596" s="165" t="s">
        <v>1</v>
      </c>
      <c r="F1596" s="166" t="s">
        <v>1797</v>
      </c>
      <c r="H1596" s="165" t="s">
        <v>1</v>
      </c>
      <c r="I1596" s="167"/>
      <c r="L1596" s="163"/>
      <c r="M1596" s="168"/>
      <c r="N1596" s="169"/>
      <c r="O1596" s="169"/>
      <c r="P1596" s="169"/>
      <c r="Q1596" s="169"/>
      <c r="R1596" s="169"/>
      <c r="S1596" s="169"/>
      <c r="T1596" s="170"/>
      <c r="AT1596" s="165" t="s">
        <v>282</v>
      </c>
      <c r="AU1596" s="165" t="s">
        <v>88</v>
      </c>
      <c r="AV1596" s="13" t="s">
        <v>86</v>
      </c>
      <c r="AW1596" s="13" t="s">
        <v>33</v>
      </c>
      <c r="AX1596" s="13" t="s">
        <v>79</v>
      </c>
      <c r="AY1596" s="165" t="s">
        <v>252</v>
      </c>
    </row>
    <row r="1597" spans="1:65" s="14" customFormat="1">
      <c r="B1597" s="171"/>
      <c r="D1597" s="164" t="s">
        <v>282</v>
      </c>
      <c r="E1597" s="172" t="s">
        <v>1</v>
      </c>
      <c r="F1597" s="173" t="s">
        <v>86</v>
      </c>
      <c r="H1597" s="174">
        <v>1</v>
      </c>
      <c r="I1597" s="175"/>
      <c r="L1597" s="171"/>
      <c r="M1597" s="176"/>
      <c r="N1597" s="177"/>
      <c r="O1597" s="177"/>
      <c r="P1597" s="177"/>
      <c r="Q1597" s="177"/>
      <c r="R1597" s="177"/>
      <c r="S1597" s="177"/>
      <c r="T1597" s="178"/>
      <c r="AT1597" s="172" t="s">
        <v>282</v>
      </c>
      <c r="AU1597" s="172" t="s">
        <v>88</v>
      </c>
      <c r="AV1597" s="14" t="s">
        <v>88</v>
      </c>
      <c r="AW1597" s="14" t="s">
        <v>33</v>
      </c>
      <c r="AX1597" s="14" t="s">
        <v>79</v>
      </c>
      <c r="AY1597" s="172" t="s">
        <v>252</v>
      </c>
    </row>
    <row r="1598" spans="1:65" s="13" customFormat="1">
      <c r="B1598" s="163"/>
      <c r="D1598" s="164" t="s">
        <v>282</v>
      </c>
      <c r="E1598" s="165" t="s">
        <v>1</v>
      </c>
      <c r="F1598" s="166" t="s">
        <v>1798</v>
      </c>
      <c r="H1598" s="165" t="s">
        <v>1</v>
      </c>
      <c r="I1598" s="167"/>
      <c r="L1598" s="163"/>
      <c r="M1598" s="168"/>
      <c r="N1598" s="169"/>
      <c r="O1598" s="169"/>
      <c r="P1598" s="169"/>
      <c r="Q1598" s="169"/>
      <c r="R1598" s="169"/>
      <c r="S1598" s="169"/>
      <c r="T1598" s="170"/>
      <c r="AT1598" s="165" t="s">
        <v>282</v>
      </c>
      <c r="AU1598" s="165" t="s">
        <v>88</v>
      </c>
      <c r="AV1598" s="13" t="s">
        <v>86</v>
      </c>
      <c r="AW1598" s="13" t="s">
        <v>33</v>
      </c>
      <c r="AX1598" s="13" t="s">
        <v>79</v>
      </c>
      <c r="AY1598" s="165" t="s">
        <v>252</v>
      </c>
    </row>
    <row r="1599" spans="1:65" s="13" customFormat="1">
      <c r="B1599" s="163"/>
      <c r="D1599" s="164" t="s">
        <v>282</v>
      </c>
      <c r="E1599" s="165" t="s">
        <v>1</v>
      </c>
      <c r="F1599" s="166" t="s">
        <v>1347</v>
      </c>
      <c r="H1599" s="165" t="s">
        <v>1</v>
      </c>
      <c r="I1599" s="167"/>
      <c r="L1599" s="163"/>
      <c r="M1599" s="168"/>
      <c r="N1599" s="169"/>
      <c r="O1599" s="169"/>
      <c r="P1599" s="169"/>
      <c r="Q1599" s="169"/>
      <c r="R1599" s="169"/>
      <c r="S1599" s="169"/>
      <c r="T1599" s="170"/>
      <c r="AT1599" s="165" t="s">
        <v>282</v>
      </c>
      <c r="AU1599" s="165" t="s">
        <v>88</v>
      </c>
      <c r="AV1599" s="13" t="s">
        <v>86</v>
      </c>
      <c r="AW1599" s="13" t="s">
        <v>33</v>
      </c>
      <c r="AX1599" s="13" t="s">
        <v>79</v>
      </c>
      <c r="AY1599" s="165" t="s">
        <v>252</v>
      </c>
    </row>
    <row r="1600" spans="1:65" s="15" customFormat="1">
      <c r="B1600" s="179"/>
      <c r="D1600" s="164" t="s">
        <v>282</v>
      </c>
      <c r="E1600" s="180" t="s">
        <v>1</v>
      </c>
      <c r="F1600" s="181" t="s">
        <v>286</v>
      </c>
      <c r="H1600" s="182">
        <v>1</v>
      </c>
      <c r="I1600" s="183"/>
      <c r="L1600" s="179"/>
      <c r="M1600" s="184"/>
      <c r="N1600" s="185"/>
      <c r="O1600" s="185"/>
      <c r="P1600" s="185"/>
      <c r="Q1600" s="185"/>
      <c r="R1600" s="185"/>
      <c r="S1600" s="185"/>
      <c r="T1600" s="186"/>
      <c r="AT1600" s="180" t="s">
        <v>282</v>
      </c>
      <c r="AU1600" s="180" t="s">
        <v>88</v>
      </c>
      <c r="AV1600" s="15" t="s">
        <v>258</v>
      </c>
      <c r="AW1600" s="15" t="s">
        <v>33</v>
      </c>
      <c r="AX1600" s="15" t="s">
        <v>86</v>
      </c>
      <c r="AY1600" s="180" t="s">
        <v>252</v>
      </c>
    </row>
    <row r="1601" spans="1:65" s="2" customFormat="1" ht="16.5" customHeight="1">
      <c r="A1601" s="31"/>
      <c r="B1601" s="148"/>
      <c r="C1601" s="149" t="s">
        <v>1040</v>
      </c>
      <c r="D1601" s="149" t="s">
        <v>254</v>
      </c>
      <c r="E1601" s="150" t="s">
        <v>1313</v>
      </c>
      <c r="F1601" s="151" t="s">
        <v>1314</v>
      </c>
      <c r="G1601" s="152" t="s">
        <v>257</v>
      </c>
      <c r="H1601" s="153">
        <v>0.5</v>
      </c>
      <c r="I1601" s="154"/>
      <c r="J1601" s="155">
        <f>ROUND(I1601*H1601,2)</f>
        <v>0</v>
      </c>
      <c r="K1601" s="156"/>
      <c r="L1601" s="32"/>
      <c r="M1601" s="157" t="s">
        <v>1</v>
      </c>
      <c r="N1601" s="158" t="s">
        <v>44</v>
      </c>
      <c r="O1601" s="57"/>
      <c r="P1601" s="159">
        <f>O1601*H1601</f>
        <v>0</v>
      </c>
      <c r="Q1601" s="159">
        <v>0</v>
      </c>
      <c r="R1601" s="159">
        <f>Q1601*H1601</f>
        <v>0</v>
      </c>
      <c r="S1601" s="159">
        <v>0</v>
      </c>
      <c r="T1601" s="160">
        <f>S1601*H1601</f>
        <v>0</v>
      </c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R1601" s="161" t="s">
        <v>289</v>
      </c>
      <c r="AT1601" s="161" t="s">
        <v>254</v>
      </c>
      <c r="AU1601" s="161" t="s">
        <v>88</v>
      </c>
      <c r="AY1601" s="17" t="s">
        <v>252</v>
      </c>
      <c r="BE1601" s="162">
        <f>IF(N1601="základní",J1601,0)</f>
        <v>0</v>
      </c>
      <c r="BF1601" s="162">
        <f>IF(N1601="snížená",J1601,0)</f>
        <v>0</v>
      </c>
      <c r="BG1601" s="162">
        <f>IF(N1601="zákl. přenesená",J1601,0)</f>
        <v>0</v>
      </c>
      <c r="BH1601" s="162">
        <f>IF(N1601="sníž. přenesená",J1601,0)</f>
        <v>0</v>
      </c>
      <c r="BI1601" s="162">
        <f>IF(N1601="nulová",J1601,0)</f>
        <v>0</v>
      </c>
      <c r="BJ1601" s="17" t="s">
        <v>86</v>
      </c>
      <c r="BK1601" s="162">
        <f>ROUND(I1601*H1601,2)</f>
        <v>0</v>
      </c>
      <c r="BL1601" s="17" t="s">
        <v>289</v>
      </c>
      <c r="BM1601" s="161" t="s">
        <v>1799</v>
      </c>
    </row>
    <row r="1602" spans="1:65" s="14" customFormat="1" ht="22.5">
      <c r="B1602" s="171"/>
      <c r="D1602" s="164" t="s">
        <v>282</v>
      </c>
      <c r="E1602" s="172" t="s">
        <v>1</v>
      </c>
      <c r="F1602" s="173" t="s">
        <v>1800</v>
      </c>
      <c r="H1602" s="174">
        <v>0.5</v>
      </c>
      <c r="I1602" s="175"/>
      <c r="L1602" s="171"/>
      <c r="M1602" s="176"/>
      <c r="N1602" s="177"/>
      <c r="O1602" s="177"/>
      <c r="P1602" s="177"/>
      <c r="Q1602" s="177"/>
      <c r="R1602" s="177"/>
      <c r="S1602" s="177"/>
      <c r="T1602" s="178"/>
      <c r="AT1602" s="172" t="s">
        <v>282</v>
      </c>
      <c r="AU1602" s="172" t="s">
        <v>88</v>
      </c>
      <c r="AV1602" s="14" t="s">
        <v>88</v>
      </c>
      <c r="AW1602" s="14" t="s">
        <v>33</v>
      </c>
      <c r="AX1602" s="14" t="s">
        <v>79</v>
      </c>
      <c r="AY1602" s="172" t="s">
        <v>252</v>
      </c>
    </row>
    <row r="1603" spans="1:65" s="13" customFormat="1" ht="22.5">
      <c r="B1603" s="163"/>
      <c r="D1603" s="164" t="s">
        <v>282</v>
      </c>
      <c r="E1603" s="165" t="s">
        <v>1</v>
      </c>
      <c r="F1603" s="166" t="s">
        <v>1317</v>
      </c>
      <c r="H1603" s="165" t="s">
        <v>1</v>
      </c>
      <c r="I1603" s="167"/>
      <c r="L1603" s="163"/>
      <c r="M1603" s="168"/>
      <c r="N1603" s="169"/>
      <c r="O1603" s="169"/>
      <c r="P1603" s="169"/>
      <c r="Q1603" s="169"/>
      <c r="R1603" s="169"/>
      <c r="S1603" s="169"/>
      <c r="T1603" s="170"/>
      <c r="AT1603" s="165" t="s">
        <v>282</v>
      </c>
      <c r="AU1603" s="165" t="s">
        <v>88</v>
      </c>
      <c r="AV1603" s="13" t="s">
        <v>86</v>
      </c>
      <c r="AW1603" s="13" t="s">
        <v>33</v>
      </c>
      <c r="AX1603" s="13" t="s">
        <v>79</v>
      </c>
      <c r="AY1603" s="165" t="s">
        <v>252</v>
      </c>
    </row>
    <row r="1604" spans="1:65" s="15" customFormat="1">
      <c r="B1604" s="179"/>
      <c r="D1604" s="164" t="s">
        <v>282</v>
      </c>
      <c r="E1604" s="180" t="s">
        <v>1</v>
      </c>
      <c r="F1604" s="181" t="s">
        <v>286</v>
      </c>
      <c r="H1604" s="182">
        <v>0.5</v>
      </c>
      <c r="I1604" s="183"/>
      <c r="L1604" s="179"/>
      <c r="M1604" s="184"/>
      <c r="N1604" s="185"/>
      <c r="O1604" s="185"/>
      <c r="P1604" s="185"/>
      <c r="Q1604" s="185"/>
      <c r="R1604" s="185"/>
      <c r="S1604" s="185"/>
      <c r="T1604" s="186"/>
      <c r="AT1604" s="180" t="s">
        <v>282</v>
      </c>
      <c r="AU1604" s="180" t="s">
        <v>88</v>
      </c>
      <c r="AV1604" s="15" t="s">
        <v>258</v>
      </c>
      <c r="AW1604" s="15" t="s">
        <v>33</v>
      </c>
      <c r="AX1604" s="15" t="s">
        <v>86</v>
      </c>
      <c r="AY1604" s="180" t="s">
        <v>252</v>
      </c>
    </row>
    <row r="1605" spans="1:65" s="12" customFormat="1" ht="22.9" customHeight="1">
      <c r="B1605" s="135"/>
      <c r="D1605" s="136" t="s">
        <v>78</v>
      </c>
      <c r="E1605" s="146" t="s">
        <v>1801</v>
      </c>
      <c r="F1605" s="146" t="s">
        <v>1802</v>
      </c>
      <c r="I1605" s="138"/>
      <c r="J1605" s="147">
        <f>BK1605</f>
        <v>0</v>
      </c>
      <c r="L1605" s="135"/>
      <c r="M1605" s="140"/>
      <c r="N1605" s="141"/>
      <c r="O1605" s="141"/>
      <c r="P1605" s="142">
        <f>SUM(P1606:P1618)</f>
        <v>0</v>
      </c>
      <c r="Q1605" s="141"/>
      <c r="R1605" s="142">
        <f>SUM(R1606:R1618)</f>
        <v>0</v>
      </c>
      <c r="S1605" s="141"/>
      <c r="T1605" s="143">
        <f>SUM(T1606:T1618)</f>
        <v>0</v>
      </c>
      <c r="AR1605" s="136" t="s">
        <v>88</v>
      </c>
      <c r="AT1605" s="144" t="s">
        <v>78</v>
      </c>
      <c r="AU1605" s="144" t="s">
        <v>86</v>
      </c>
      <c r="AY1605" s="136" t="s">
        <v>252</v>
      </c>
      <c r="BK1605" s="145">
        <f>SUM(BK1606:BK1618)</f>
        <v>0</v>
      </c>
    </row>
    <row r="1606" spans="1:65" s="2" customFormat="1" ht="24.2" customHeight="1">
      <c r="A1606" s="31"/>
      <c r="B1606" s="148"/>
      <c r="C1606" s="149" t="s">
        <v>1803</v>
      </c>
      <c r="D1606" s="149" t="s">
        <v>254</v>
      </c>
      <c r="E1606" s="150" t="s">
        <v>1804</v>
      </c>
      <c r="F1606" s="151" t="s">
        <v>1805</v>
      </c>
      <c r="G1606" s="152" t="s">
        <v>465</v>
      </c>
      <c r="H1606" s="153">
        <v>53.762999999999998</v>
      </c>
      <c r="I1606" s="154"/>
      <c r="J1606" s="155">
        <f>ROUND(I1606*H1606,2)</f>
        <v>0</v>
      </c>
      <c r="K1606" s="156"/>
      <c r="L1606" s="32"/>
      <c r="M1606" s="157" t="s">
        <v>1</v>
      </c>
      <c r="N1606" s="158" t="s">
        <v>44</v>
      </c>
      <c r="O1606" s="57"/>
      <c r="P1606" s="159">
        <f>O1606*H1606</f>
        <v>0</v>
      </c>
      <c r="Q1606" s="159">
        <v>0</v>
      </c>
      <c r="R1606" s="159">
        <f>Q1606*H1606</f>
        <v>0</v>
      </c>
      <c r="S1606" s="159">
        <v>0</v>
      </c>
      <c r="T1606" s="160">
        <f>S1606*H1606</f>
        <v>0</v>
      </c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R1606" s="161" t="s">
        <v>289</v>
      </c>
      <c r="AT1606" s="161" t="s">
        <v>254</v>
      </c>
      <c r="AU1606" s="161" t="s">
        <v>88</v>
      </c>
      <c r="AY1606" s="17" t="s">
        <v>252</v>
      </c>
      <c r="BE1606" s="162">
        <f>IF(N1606="základní",J1606,0)</f>
        <v>0</v>
      </c>
      <c r="BF1606" s="162">
        <f>IF(N1606="snížená",J1606,0)</f>
        <v>0</v>
      </c>
      <c r="BG1606" s="162">
        <f>IF(N1606="zákl. přenesená",J1606,0)</f>
        <v>0</v>
      </c>
      <c r="BH1606" s="162">
        <f>IF(N1606="sníž. přenesená",J1606,0)</f>
        <v>0</v>
      </c>
      <c r="BI1606" s="162">
        <f>IF(N1606="nulová",J1606,0)</f>
        <v>0</v>
      </c>
      <c r="BJ1606" s="17" t="s">
        <v>86</v>
      </c>
      <c r="BK1606" s="162">
        <f>ROUND(I1606*H1606,2)</f>
        <v>0</v>
      </c>
      <c r="BL1606" s="17" t="s">
        <v>289</v>
      </c>
      <c r="BM1606" s="161" t="s">
        <v>1806</v>
      </c>
    </row>
    <row r="1607" spans="1:65" s="14" customFormat="1">
      <c r="B1607" s="171"/>
      <c r="D1607" s="164" t="s">
        <v>282</v>
      </c>
      <c r="E1607" s="172" t="s">
        <v>1</v>
      </c>
      <c r="F1607" s="173" t="s">
        <v>1807</v>
      </c>
      <c r="H1607" s="174">
        <v>12.56</v>
      </c>
      <c r="I1607" s="175"/>
      <c r="L1607" s="171"/>
      <c r="M1607" s="176"/>
      <c r="N1607" s="177"/>
      <c r="O1607" s="177"/>
      <c r="P1607" s="177"/>
      <c r="Q1607" s="177"/>
      <c r="R1607" s="177"/>
      <c r="S1607" s="177"/>
      <c r="T1607" s="178"/>
      <c r="AT1607" s="172" t="s">
        <v>282</v>
      </c>
      <c r="AU1607" s="172" t="s">
        <v>88</v>
      </c>
      <c r="AV1607" s="14" t="s">
        <v>88</v>
      </c>
      <c r="AW1607" s="14" t="s">
        <v>33</v>
      </c>
      <c r="AX1607" s="14" t="s">
        <v>79</v>
      </c>
      <c r="AY1607" s="172" t="s">
        <v>252</v>
      </c>
    </row>
    <row r="1608" spans="1:65" s="14" customFormat="1">
      <c r="B1608" s="171"/>
      <c r="D1608" s="164" t="s">
        <v>282</v>
      </c>
      <c r="E1608" s="172" t="s">
        <v>1</v>
      </c>
      <c r="F1608" s="173" t="s">
        <v>1808</v>
      </c>
      <c r="H1608" s="174">
        <v>15.66</v>
      </c>
      <c r="I1608" s="175"/>
      <c r="L1608" s="171"/>
      <c r="M1608" s="176"/>
      <c r="N1608" s="177"/>
      <c r="O1608" s="177"/>
      <c r="P1608" s="177"/>
      <c r="Q1608" s="177"/>
      <c r="R1608" s="177"/>
      <c r="S1608" s="177"/>
      <c r="T1608" s="178"/>
      <c r="AT1608" s="172" t="s">
        <v>282</v>
      </c>
      <c r="AU1608" s="172" t="s">
        <v>88</v>
      </c>
      <c r="AV1608" s="14" t="s">
        <v>88</v>
      </c>
      <c r="AW1608" s="14" t="s">
        <v>33</v>
      </c>
      <c r="AX1608" s="14" t="s">
        <v>79</v>
      </c>
      <c r="AY1608" s="172" t="s">
        <v>252</v>
      </c>
    </row>
    <row r="1609" spans="1:65" s="14" customFormat="1" ht="22.5">
      <c r="B1609" s="171"/>
      <c r="D1609" s="164" t="s">
        <v>282</v>
      </c>
      <c r="E1609" s="172" t="s">
        <v>1</v>
      </c>
      <c r="F1609" s="173" t="s">
        <v>1809</v>
      </c>
      <c r="H1609" s="174">
        <v>2.1800000000000002</v>
      </c>
      <c r="I1609" s="175"/>
      <c r="L1609" s="171"/>
      <c r="M1609" s="176"/>
      <c r="N1609" s="177"/>
      <c r="O1609" s="177"/>
      <c r="P1609" s="177"/>
      <c r="Q1609" s="177"/>
      <c r="R1609" s="177"/>
      <c r="S1609" s="177"/>
      <c r="T1609" s="178"/>
      <c r="AT1609" s="172" t="s">
        <v>282</v>
      </c>
      <c r="AU1609" s="172" t="s">
        <v>88</v>
      </c>
      <c r="AV1609" s="14" t="s">
        <v>88</v>
      </c>
      <c r="AW1609" s="14" t="s">
        <v>33</v>
      </c>
      <c r="AX1609" s="14" t="s">
        <v>79</v>
      </c>
      <c r="AY1609" s="172" t="s">
        <v>252</v>
      </c>
    </row>
    <row r="1610" spans="1:65" s="14" customFormat="1">
      <c r="B1610" s="171"/>
      <c r="D1610" s="164" t="s">
        <v>282</v>
      </c>
      <c r="E1610" s="172" t="s">
        <v>1</v>
      </c>
      <c r="F1610" s="173" t="s">
        <v>1810</v>
      </c>
      <c r="H1610" s="174">
        <v>3.9940000000000002</v>
      </c>
      <c r="I1610" s="175"/>
      <c r="L1610" s="171"/>
      <c r="M1610" s="176"/>
      <c r="N1610" s="177"/>
      <c r="O1610" s="177"/>
      <c r="P1610" s="177"/>
      <c r="Q1610" s="177"/>
      <c r="R1610" s="177"/>
      <c r="S1610" s="177"/>
      <c r="T1610" s="178"/>
      <c r="AT1610" s="172" t="s">
        <v>282</v>
      </c>
      <c r="AU1610" s="172" t="s">
        <v>88</v>
      </c>
      <c r="AV1610" s="14" t="s">
        <v>88</v>
      </c>
      <c r="AW1610" s="14" t="s">
        <v>33</v>
      </c>
      <c r="AX1610" s="14" t="s">
        <v>79</v>
      </c>
      <c r="AY1610" s="172" t="s">
        <v>252</v>
      </c>
    </row>
    <row r="1611" spans="1:65" s="14" customFormat="1" ht="22.5">
      <c r="B1611" s="171"/>
      <c r="D1611" s="164" t="s">
        <v>282</v>
      </c>
      <c r="E1611" s="172" t="s">
        <v>1</v>
      </c>
      <c r="F1611" s="173" t="s">
        <v>1811</v>
      </c>
      <c r="H1611" s="174">
        <v>4.1070000000000002</v>
      </c>
      <c r="I1611" s="175"/>
      <c r="L1611" s="171"/>
      <c r="M1611" s="176"/>
      <c r="N1611" s="177"/>
      <c r="O1611" s="177"/>
      <c r="P1611" s="177"/>
      <c r="Q1611" s="177"/>
      <c r="R1611" s="177"/>
      <c r="S1611" s="177"/>
      <c r="T1611" s="178"/>
      <c r="AT1611" s="172" t="s">
        <v>282</v>
      </c>
      <c r="AU1611" s="172" t="s">
        <v>88</v>
      </c>
      <c r="AV1611" s="14" t="s">
        <v>88</v>
      </c>
      <c r="AW1611" s="14" t="s">
        <v>33</v>
      </c>
      <c r="AX1611" s="14" t="s">
        <v>79</v>
      </c>
      <c r="AY1611" s="172" t="s">
        <v>252</v>
      </c>
    </row>
    <row r="1612" spans="1:65" s="14" customFormat="1" ht="22.5">
      <c r="B1612" s="171"/>
      <c r="D1612" s="164" t="s">
        <v>282</v>
      </c>
      <c r="E1612" s="172" t="s">
        <v>1</v>
      </c>
      <c r="F1612" s="173" t="s">
        <v>1812</v>
      </c>
      <c r="H1612" s="174">
        <v>19.962</v>
      </c>
      <c r="I1612" s="175"/>
      <c r="L1612" s="171"/>
      <c r="M1612" s="176"/>
      <c r="N1612" s="177"/>
      <c r="O1612" s="177"/>
      <c r="P1612" s="177"/>
      <c r="Q1612" s="177"/>
      <c r="R1612" s="177"/>
      <c r="S1612" s="177"/>
      <c r="T1612" s="178"/>
      <c r="AT1612" s="172" t="s">
        <v>282</v>
      </c>
      <c r="AU1612" s="172" t="s">
        <v>88</v>
      </c>
      <c r="AV1612" s="14" t="s">
        <v>88</v>
      </c>
      <c r="AW1612" s="14" t="s">
        <v>33</v>
      </c>
      <c r="AX1612" s="14" t="s">
        <v>79</v>
      </c>
      <c r="AY1612" s="172" t="s">
        <v>252</v>
      </c>
    </row>
    <row r="1613" spans="1:65" s="14" customFormat="1" ht="33.75">
      <c r="B1613" s="171"/>
      <c r="D1613" s="164" t="s">
        <v>282</v>
      </c>
      <c r="E1613" s="172" t="s">
        <v>1</v>
      </c>
      <c r="F1613" s="173" t="s">
        <v>1813</v>
      </c>
      <c r="H1613" s="174">
        <v>-4.7</v>
      </c>
      <c r="I1613" s="175"/>
      <c r="L1613" s="171"/>
      <c r="M1613" s="176"/>
      <c r="N1613" s="177"/>
      <c r="O1613" s="177"/>
      <c r="P1613" s="177"/>
      <c r="Q1613" s="177"/>
      <c r="R1613" s="177"/>
      <c r="S1613" s="177"/>
      <c r="T1613" s="178"/>
      <c r="AT1613" s="172" t="s">
        <v>282</v>
      </c>
      <c r="AU1613" s="172" t="s">
        <v>88</v>
      </c>
      <c r="AV1613" s="14" t="s">
        <v>88</v>
      </c>
      <c r="AW1613" s="14" t="s">
        <v>33</v>
      </c>
      <c r="AX1613" s="14" t="s">
        <v>79</v>
      </c>
      <c r="AY1613" s="172" t="s">
        <v>252</v>
      </c>
    </row>
    <row r="1614" spans="1:65" s="15" customFormat="1">
      <c r="B1614" s="179"/>
      <c r="D1614" s="164" t="s">
        <v>282</v>
      </c>
      <c r="E1614" s="180" t="s">
        <v>1</v>
      </c>
      <c r="F1614" s="181" t="s">
        <v>286</v>
      </c>
      <c r="H1614" s="182">
        <v>53.762999999999991</v>
      </c>
      <c r="I1614" s="183"/>
      <c r="L1614" s="179"/>
      <c r="M1614" s="184"/>
      <c r="N1614" s="185"/>
      <c r="O1614" s="185"/>
      <c r="P1614" s="185"/>
      <c r="Q1614" s="185"/>
      <c r="R1614" s="185"/>
      <c r="S1614" s="185"/>
      <c r="T1614" s="186"/>
      <c r="AT1614" s="180" t="s">
        <v>282</v>
      </c>
      <c r="AU1614" s="180" t="s">
        <v>88</v>
      </c>
      <c r="AV1614" s="15" t="s">
        <v>258</v>
      </c>
      <c r="AW1614" s="15" t="s">
        <v>33</v>
      </c>
      <c r="AX1614" s="15" t="s">
        <v>86</v>
      </c>
      <c r="AY1614" s="180" t="s">
        <v>252</v>
      </c>
    </row>
    <row r="1615" spans="1:65" s="2" customFormat="1" ht="16.5" customHeight="1">
      <c r="A1615" s="31"/>
      <c r="B1615" s="148"/>
      <c r="C1615" s="149" t="s">
        <v>1046</v>
      </c>
      <c r="D1615" s="149" t="s">
        <v>254</v>
      </c>
      <c r="E1615" s="150" t="s">
        <v>1313</v>
      </c>
      <c r="F1615" s="151" t="s">
        <v>1314</v>
      </c>
      <c r="G1615" s="152" t="s">
        <v>257</v>
      </c>
      <c r="H1615" s="153">
        <v>1</v>
      </c>
      <c r="I1615" s="154"/>
      <c r="J1615" s="155">
        <f>ROUND(I1615*H1615,2)</f>
        <v>0</v>
      </c>
      <c r="K1615" s="156"/>
      <c r="L1615" s="32"/>
      <c r="M1615" s="157" t="s">
        <v>1</v>
      </c>
      <c r="N1615" s="158" t="s">
        <v>44</v>
      </c>
      <c r="O1615" s="57"/>
      <c r="P1615" s="159">
        <f>O1615*H1615</f>
        <v>0</v>
      </c>
      <c r="Q1615" s="159">
        <v>0</v>
      </c>
      <c r="R1615" s="159">
        <f>Q1615*H1615</f>
        <v>0</v>
      </c>
      <c r="S1615" s="159">
        <v>0</v>
      </c>
      <c r="T1615" s="160">
        <f>S1615*H1615</f>
        <v>0</v>
      </c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R1615" s="161" t="s">
        <v>289</v>
      </c>
      <c r="AT1615" s="161" t="s">
        <v>254</v>
      </c>
      <c r="AU1615" s="161" t="s">
        <v>88</v>
      </c>
      <c r="AY1615" s="17" t="s">
        <v>252</v>
      </c>
      <c r="BE1615" s="162">
        <f>IF(N1615="základní",J1615,0)</f>
        <v>0</v>
      </c>
      <c r="BF1615" s="162">
        <f>IF(N1615="snížená",J1615,0)</f>
        <v>0</v>
      </c>
      <c r="BG1615" s="162">
        <f>IF(N1615="zákl. přenesená",J1615,0)</f>
        <v>0</v>
      </c>
      <c r="BH1615" s="162">
        <f>IF(N1615="sníž. přenesená",J1615,0)</f>
        <v>0</v>
      </c>
      <c r="BI1615" s="162">
        <f>IF(N1615="nulová",J1615,0)</f>
        <v>0</v>
      </c>
      <c r="BJ1615" s="17" t="s">
        <v>86</v>
      </c>
      <c r="BK1615" s="162">
        <f>ROUND(I1615*H1615,2)</f>
        <v>0</v>
      </c>
      <c r="BL1615" s="17" t="s">
        <v>289</v>
      </c>
      <c r="BM1615" s="161" t="s">
        <v>1814</v>
      </c>
    </row>
    <row r="1616" spans="1:65" s="14" customFormat="1" ht="22.5">
      <c r="B1616" s="171"/>
      <c r="D1616" s="164" t="s">
        <v>282</v>
      </c>
      <c r="E1616" s="172" t="s">
        <v>1</v>
      </c>
      <c r="F1616" s="173" t="s">
        <v>1815</v>
      </c>
      <c r="H1616" s="174">
        <v>1</v>
      </c>
      <c r="I1616" s="175"/>
      <c r="L1616" s="171"/>
      <c r="M1616" s="176"/>
      <c r="N1616" s="177"/>
      <c r="O1616" s="177"/>
      <c r="P1616" s="177"/>
      <c r="Q1616" s="177"/>
      <c r="R1616" s="177"/>
      <c r="S1616" s="177"/>
      <c r="T1616" s="178"/>
      <c r="AT1616" s="172" t="s">
        <v>282</v>
      </c>
      <c r="AU1616" s="172" t="s">
        <v>88</v>
      </c>
      <c r="AV1616" s="14" t="s">
        <v>88</v>
      </c>
      <c r="AW1616" s="14" t="s">
        <v>33</v>
      </c>
      <c r="AX1616" s="14" t="s">
        <v>79</v>
      </c>
      <c r="AY1616" s="172" t="s">
        <v>252</v>
      </c>
    </row>
    <row r="1617" spans="1:65" s="13" customFormat="1" ht="22.5">
      <c r="B1617" s="163"/>
      <c r="D1617" s="164" t="s">
        <v>282</v>
      </c>
      <c r="E1617" s="165" t="s">
        <v>1</v>
      </c>
      <c r="F1617" s="166" t="s">
        <v>1317</v>
      </c>
      <c r="H1617" s="165" t="s">
        <v>1</v>
      </c>
      <c r="I1617" s="167"/>
      <c r="L1617" s="163"/>
      <c r="M1617" s="168"/>
      <c r="N1617" s="169"/>
      <c r="O1617" s="169"/>
      <c r="P1617" s="169"/>
      <c r="Q1617" s="169"/>
      <c r="R1617" s="169"/>
      <c r="S1617" s="169"/>
      <c r="T1617" s="170"/>
      <c r="AT1617" s="165" t="s">
        <v>282</v>
      </c>
      <c r="AU1617" s="165" t="s">
        <v>88</v>
      </c>
      <c r="AV1617" s="13" t="s">
        <v>86</v>
      </c>
      <c r="AW1617" s="13" t="s">
        <v>33</v>
      </c>
      <c r="AX1617" s="13" t="s">
        <v>79</v>
      </c>
      <c r="AY1617" s="165" t="s">
        <v>252</v>
      </c>
    </row>
    <row r="1618" spans="1:65" s="15" customFormat="1">
      <c r="B1618" s="179"/>
      <c r="D1618" s="164" t="s">
        <v>282</v>
      </c>
      <c r="E1618" s="180" t="s">
        <v>1</v>
      </c>
      <c r="F1618" s="181" t="s">
        <v>286</v>
      </c>
      <c r="H1618" s="182">
        <v>1</v>
      </c>
      <c r="I1618" s="183"/>
      <c r="L1618" s="179"/>
      <c r="M1618" s="184"/>
      <c r="N1618" s="185"/>
      <c r="O1618" s="185"/>
      <c r="P1618" s="185"/>
      <c r="Q1618" s="185"/>
      <c r="R1618" s="185"/>
      <c r="S1618" s="185"/>
      <c r="T1618" s="186"/>
      <c r="AT1618" s="180" t="s">
        <v>282</v>
      </c>
      <c r="AU1618" s="180" t="s">
        <v>88</v>
      </c>
      <c r="AV1618" s="15" t="s">
        <v>258</v>
      </c>
      <c r="AW1618" s="15" t="s">
        <v>33</v>
      </c>
      <c r="AX1618" s="15" t="s">
        <v>86</v>
      </c>
      <c r="AY1618" s="180" t="s">
        <v>252</v>
      </c>
    </row>
    <row r="1619" spans="1:65" s="12" customFormat="1" ht="22.9" customHeight="1">
      <c r="B1619" s="135"/>
      <c r="D1619" s="136" t="s">
        <v>78</v>
      </c>
      <c r="E1619" s="146" t="s">
        <v>1816</v>
      </c>
      <c r="F1619" s="146" t="s">
        <v>1817</v>
      </c>
      <c r="I1619" s="138"/>
      <c r="J1619" s="147">
        <f>BK1619</f>
        <v>0</v>
      </c>
      <c r="L1619" s="135"/>
      <c r="M1619" s="140"/>
      <c r="N1619" s="141"/>
      <c r="O1619" s="141"/>
      <c r="P1619" s="142">
        <f>SUM(P1620:P1632)</f>
        <v>0</v>
      </c>
      <c r="Q1619" s="141"/>
      <c r="R1619" s="142">
        <f>SUM(R1620:R1632)</f>
        <v>0</v>
      </c>
      <c r="S1619" s="141"/>
      <c r="T1619" s="143">
        <f>SUM(T1620:T1632)</f>
        <v>0</v>
      </c>
      <c r="AR1619" s="136" t="s">
        <v>88</v>
      </c>
      <c r="AT1619" s="144" t="s">
        <v>78</v>
      </c>
      <c r="AU1619" s="144" t="s">
        <v>86</v>
      </c>
      <c r="AY1619" s="136" t="s">
        <v>252</v>
      </c>
      <c r="BK1619" s="145">
        <f>SUM(BK1620:BK1632)</f>
        <v>0</v>
      </c>
    </row>
    <row r="1620" spans="1:65" s="2" customFormat="1" ht="24.2" customHeight="1">
      <c r="A1620" s="31"/>
      <c r="B1620" s="148"/>
      <c r="C1620" s="149" t="s">
        <v>1818</v>
      </c>
      <c r="D1620" s="149" t="s">
        <v>254</v>
      </c>
      <c r="E1620" s="150" t="s">
        <v>1819</v>
      </c>
      <c r="F1620" s="151" t="s">
        <v>1820</v>
      </c>
      <c r="G1620" s="152" t="s">
        <v>465</v>
      </c>
      <c r="H1620" s="153">
        <v>1310.93</v>
      </c>
      <c r="I1620" s="154"/>
      <c r="J1620" s="155">
        <f>ROUND(I1620*H1620,2)</f>
        <v>0</v>
      </c>
      <c r="K1620" s="156"/>
      <c r="L1620" s="32"/>
      <c r="M1620" s="157" t="s">
        <v>1</v>
      </c>
      <c r="N1620" s="158" t="s">
        <v>44</v>
      </c>
      <c r="O1620" s="57"/>
      <c r="P1620" s="159">
        <f>O1620*H1620</f>
        <v>0</v>
      </c>
      <c r="Q1620" s="159">
        <v>0</v>
      </c>
      <c r="R1620" s="159">
        <f>Q1620*H1620</f>
        <v>0</v>
      </c>
      <c r="S1620" s="159">
        <v>0</v>
      </c>
      <c r="T1620" s="160">
        <f>S1620*H1620</f>
        <v>0</v>
      </c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R1620" s="161" t="s">
        <v>289</v>
      </c>
      <c r="AT1620" s="161" t="s">
        <v>254</v>
      </c>
      <c r="AU1620" s="161" t="s">
        <v>88</v>
      </c>
      <c r="AY1620" s="17" t="s">
        <v>252</v>
      </c>
      <c r="BE1620" s="162">
        <f>IF(N1620="základní",J1620,0)</f>
        <v>0</v>
      </c>
      <c r="BF1620" s="162">
        <f>IF(N1620="snížená",J1620,0)</f>
        <v>0</v>
      </c>
      <c r="BG1620" s="162">
        <f>IF(N1620="zákl. přenesená",J1620,0)</f>
        <v>0</v>
      </c>
      <c r="BH1620" s="162">
        <f>IF(N1620="sníž. přenesená",J1620,0)</f>
        <v>0</v>
      </c>
      <c r="BI1620" s="162">
        <f>IF(N1620="nulová",J1620,0)</f>
        <v>0</v>
      </c>
      <c r="BJ1620" s="17" t="s">
        <v>86</v>
      </c>
      <c r="BK1620" s="162">
        <f>ROUND(I1620*H1620,2)</f>
        <v>0</v>
      </c>
      <c r="BL1620" s="17" t="s">
        <v>289</v>
      </c>
      <c r="BM1620" s="161" t="s">
        <v>1821</v>
      </c>
    </row>
    <row r="1621" spans="1:65" s="13" customFormat="1">
      <c r="B1621" s="163"/>
      <c r="D1621" s="164" t="s">
        <v>282</v>
      </c>
      <c r="E1621" s="165" t="s">
        <v>1</v>
      </c>
      <c r="F1621" s="166" t="s">
        <v>1822</v>
      </c>
      <c r="H1621" s="165" t="s">
        <v>1</v>
      </c>
      <c r="I1621" s="167"/>
      <c r="L1621" s="163"/>
      <c r="M1621" s="168"/>
      <c r="N1621" s="169"/>
      <c r="O1621" s="169"/>
      <c r="P1621" s="169"/>
      <c r="Q1621" s="169"/>
      <c r="R1621" s="169"/>
      <c r="S1621" s="169"/>
      <c r="T1621" s="170"/>
      <c r="AT1621" s="165" t="s">
        <v>282</v>
      </c>
      <c r="AU1621" s="165" t="s">
        <v>88</v>
      </c>
      <c r="AV1621" s="13" t="s">
        <v>86</v>
      </c>
      <c r="AW1621" s="13" t="s">
        <v>33</v>
      </c>
      <c r="AX1621" s="13" t="s">
        <v>79</v>
      </c>
      <c r="AY1621" s="165" t="s">
        <v>252</v>
      </c>
    </row>
    <row r="1622" spans="1:65" s="14" customFormat="1" ht="33.75">
      <c r="B1622" s="171"/>
      <c r="D1622" s="164" t="s">
        <v>282</v>
      </c>
      <c r="E1622" s="172" t="s">
        <v>1</v>
      </c>
      <c r="F1622" s="173" t="s">
        <v>1823</v>
      </c>
      <c r="H1622" s="174">
        <v>609.22</v>
      </c>
      <c r="I1622" s="175"/>
      <c r="L1622" s="171"/>
      <c r="M1622" s="176"/>
      <c r="N1622" s="177"/>
      <c r="O1622" s="177"/>
      <c r="P1622" s="177"/>
      <c r="Q1622" s="177"/>
      <c r="R1622" s="177"/>
      <c r="S1622" s="177"/>
      <c r="T1622" s="178"/>
      <c r="AT1622" s="172" t="s">
        <v>282</v>
      </c>
      <c r="AU1622" s="172" t="s">
        <v>88</v>
      </c>
      <c r="AV1622" s="14" t="s">
        <v>88</v>
      </c>
      <c r="AW1622" s="14" t="s">
        <v>33</v>
      </c>
      <c r="AX1622" s="14" t="s">
        <v>79</v>
      </c>
      <c r="AY1622" s="172" t="s">
        <v>252</v>
      </c>
    </row>
    <row r="1623" spans="1:65" s="14" customFormat="1">
      <c r="B1623" s="171"/>
      <c r="D1623" s="164" t="s">
        <v>282</v>
      </c>
      <c r="E1623" s="172" t="s">
        <v>1</v>
      </c>
      <c r="F1623" s="173" t="s">
        <v>1562</v>
      </c>
      <c r="H1623" s="174">
        <v>228.22</v>
      </c>
      <c r="I1623" s="175"/>
      <c r="L1623" s="171"/>
      <c r="M1623" s="176"/>
      <c r="N1623" s="177"/>
      <c r="O1623" s="177"/>
      <c r="P1623" s="177"/>
      <c r="Q1623" s="177"/>
      <c r="R1623" s="177"/>
      <c r="S1623" s="177"/>
      <c r="T1623" s="178"/>
      <c r="AT1623" s="172" t="s">
        <v>282</v>
      </c>
      <c r="AU1623" s="172" t="s">
        <v>88</v>
      </c>
      <c r="AV1623" s="14" t="s">
        <v>88</v>
      </c>
      <c r="AW1623" s="14" t="s">
        <v>33</v>
      </c>
      <c r="AX1623" s="14" t="s">
        <v>79</v>
      </c>
      <c r="AY1623" s="172" t="s">
        <v>252</v>
      </c>
    </row>
    <row r="1624" spans="1:65" s="14" customFormat="1">
      <c r="B1624" s="171"/>
      <c r="D1624" s="164" t="s">
        <v>282</v>
      </c>
      <c r="E1624" s="172" t="s">
        <v>1</v>
      </c>
      <c r="F1624" s="173" t="s">
        <v>1565</v>
      </c>
      <c r="H1624" s="174">
        <v>45.29</v>
      </c>
      <c r="I1624" s="175"/>
      <c r="L1624" s="171"/>
      <c r="M1624" s="176"/>
      <c r="N1624" s="177"/>
      <c r="O1624" s="177"/>
      <c r="P1624" s="177"/>
      <c r="Q1624" s="177"/>
      <c r="R1624" s="177"/>
      <c r="S1624" s="177"/>
      <c r="T1624" s="178"/>
      <c r="AT1624" s="172" t="s">
        <v>282</v>
      </c>
      <c r="AU1624" s="172" t="s">
        <v>88</v>
      </c>
      <c r="AV1624" s="14" t="s">
        <v>88</v>
      </c>
      <c r="AW1624" s="14" t="s">
        <v>33</v>
      </c>
      <c r="AX1624" s="14" t="s">
        <v>79</v>
      </c>
      <c r="AY1624" s="172" t="s">
        <v>252</v>
      </c>
    </row>
    <row r="1625" spans="1:65" s="14" customFormat="1">
      <c r="B1625" s="171"/>
      <c r="D1625" s="164" t="s">
        <v>282</v>
      </c>
      <c r="E1625" s="172" t="s">
        <v>1</v>
      </c>
      <c r="F1625" s="173" t="s">
        <v>1566</v>
      </c>
      <c r="H1625" s="174">
        <v>228.22</v>
      </c>
      <c r="I1625" s="175"/>
      <c r="L1625" s="171"/>
      <c r="M1625" s="176"/>
      <c r="N1625" s="177"/>
      <c r="O1625" s="177"/>
      <c r="P1625" s="177"/>
      <c r="Q1625" s="177"/>
      <c r="R1625" s="177"/>
      <c r="S1625" s="177"/>
      <c r="T1625" s="178"/>
      <c r="AT1625" s="172" t="s">
        <v>282</v>
      </c>
      <c r="AU1625" s="172" t="s">
        <v>88</v>
      </c>
      <c r="AV1625" s="14" t="s">
        <v>88</v>
      </c>
      <c r="AW1625" s="14" t="s">
        <v>33</v>
      </c>
      <c r="AX1625" s="14" t="s">
        <v>79</v>
      </c>
      <c r="AY1625" s="172" t="s">
        <v>252</v>
      </c>
    </row>
    <row r="1626" spans="1:65" s="13" customFormat="1">
      <c r="B1626" s="163"/>
      <c r="D1626" s="164" t="s">
        <v>282</v>
      </c>
      <c r="E1626" s="165" t="s">
        <v>1</v>
      </c>
      <c r="F1626" s="166" t="s">
        <v>1824</v>
      </c>
      <c r="H1626" s="165" t="s">
        <v>1</v>
      </c>
      <c r="I1626" s="167"/>
      <c r="L1626" s="163"/>
      <c r="M1626" s="168"/>
      <c r="N1626" s="169"/>
      <c r="O1626" s="169"/>
      <c r="P1626" s="169"/>
      <c r="Q1626" s="169"/>
      <c r="R1626" s="169"/>
      <c r="S1626" s="169"/>
      <c r="T1626" s="170"/>
      <c r="AT1626" s="165" t="s">
        <v>282</v>
      </c>
      <c r="AU1626" s="165" t="s">
        <v>88</v>
      </c>
      <c r="AV1626" s="13" t="s">
        <v>86</v>
      </c>
      <c r="AW1626" s="13" t="s">
        <v>33</v>
      </c>
      <c r="AX1626" s="13" t="s">
        <v>79</v>
      </c>
      <c r="AY1626" s="165" t="s">
        <v>252</v>
      </c>
    </row>
    <row r="1627" spans="1:65" s="14" customFormat="1">
      <c r="B1627" s="171"/>
      <c r="D1627" s="164" t="s">
        <v>282</v>
      </c>
      <c r="E1627" s="172" t="s">
        <v>1</v>
      </c>
      <c r="F1627" s="173" t="s">
        <v>1561</v>
      </c>
      <c r="H1627" s="174">
        <v>199.98</v>
      </c>
      <c r="I1627" s="175"/>
      <c r="L1627" s="171"/>
      <c r="M1627" s="176"/>
      <c r="N1627" s="177"/>
      <c r="O1627" s="177"/>
      <c r="P1627" s="177"/>
      <c r="Q1627" s="177"/>
      <c r="R1627" s="177"/>
      <c r="S1627" s="177"/>
      <c r="T1627" s="178"/>
      <c r="AT1627" s="172" t="s">
        <v>282</v>
      </c>
      <c r="AU1627" s="172" t="s">
        <v>88</v>
      </c>
      <c r="AV1627" s="14" t="s">
        <v>88</v>
      </c>
      <c r="AW1627" s="14" t="s">
        <v>33</v>
      </c>
      <c r="AX1627" s="14" t="s">
        <v>79</v>
      </c>
      <c r="AY1627" s="172" t="s">
        <v>252</v>
      </c>
    </row>
    <row r="1628" spans="1:65" s="15" customFormat="1">
      <c r="B1628" s="179"/>
      <c r="D1628" s="164" t="s">
        <v>282</v>
      </c>
      <c r="E1628" s="180" t="s">
        <v>1</v>
      </c>
      <c r="F1628" s="181" t="s">
        <v>286</v>
      </c>
      <c r="H1628" s="182">
        <v>1310.93</v>
      </c>
      <c r="I1628" s="183"/>
      <c r="L1628" s="179"/>
      <c r="M1628" s="184"/>
      <c r="N1628" s="185"/>
      <c r="O1628" s="185"/>
      <c r="P1628" s="185"/>
      <c r="Q1628" s="185"/>
      <c r="R1628" s="185"/>
      <c r="S1628" s="185"/>
      <c r="T1628" s="186"/>
      <c r="AT1628" s="180" t="s">
        <v>282</v>
      </c>
      <c r="AU1628" s="180" t="s">
        <v>88</v>
      </c>
      <c r="AV1628" s="15" t="s">
        <v>258</v>
      </c>
      <c r="AW1628" s="15" t="s">
        <v>33</v>
      </c>
      <c r="AX1628" s="15" t="s">
        <v>86</v>
      </c>
      <c r="AY1628" s="180" t="s">
        <v>252</v>
      </c>
    </row>
    <row r="1629" spans="1:65" s="2" customFormat="1" ht="16.5" customHeight="1">
      <c r="A1629" s="31"/>
      <c r="B1629" s="148"/>
      <c r="C1629" s="149" t="s">
        <v>1050</v>
      </c>
      <c r="D1629" s="149" t="s">
        <v>254</v>
      </c>
      <c r="E1629" s="150" t="s">
        <v>1313</v>
      </c>
      <c r="F1629" s="151" t="s">
        <v>1314</v>
      </c>
      <c r="G1629" s="152" t="s">
        <v>257</v>
      </c>
      <c r="H1629" s="153">
        <v>10</v>
      </c>
      <c r="I1629" s="154"/>
      <c r="J1629" s="155">
        <f>ROUND(I1629*H1629,2)</f>
        <v>0</v>
      </c>
      <c r="K1629" s="156"/>
      <c r="L1629" s="32"/>
      <c r="M1629" s="157" t="s">
        <v>1</v>
      </c>
      <c r="N1629" s="158" t="s">
        <v>44</v>
      </c>
      <c r="O1629" s="57"/>
      <c r="P1629" s="159">
        <f>O1629*H1629</f>
        <v>0</v>
      </c>
      <c r="Q1629" s="159">
        <v>0</v>
      </c>
      <c r="R1629" s="159">
        <f>Q1629*H1629</f>
        <v>0</v>
      </c>
      <c r="S1629" s="159">
        <v>0</v>
      </c>
      <c r="T1629" s="160">
        <f>S1629*H1629</f>
        <v>0</v>
      </c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R1629" s="161" t="s">
        <v>289</v>
      </c>
      <c r="AT1629" s="161" t="s">
        <v>254</v>
      </c>
      <c r="AU1629" s="161" t="s">
        <v>88</v>
      </c>
      <c r="AY1629" s="17" t="s">
        <v>252</v>
      </c>
      <c r="BE1629" s="162">
        <f>IF(N1629="základní",J1629,0)</f>
        <v>0</v>
      </c>
      <c r="BF1629" s="162">
        <f>IF(N1629="snížená",J1629,0)</f>
        <v>0</v>
      </c>
      <c r="BG1629" s="162">
        <f>IF(N1629="zákl. přenesená",J1629,0)</f>
        <v>0</v>
      </c>
      <c r="BH1629" s="162">
        <f>IF(N1629="sníž. přenesená",J1629,0)</f>
        <v>0</v>
      </c>
      <c r="BI1629" s="162">
        <f>IF(N1629="nulová",J1629,0)</f>
        <v>0</v>
      </c>
      <c r="BJ1629" s="17" t="s">
        <v>86</v>
      </c>
      <c r="BK1629" s="162">
        <f>ROUND(I1629*H1629,2)</f>
        <v>0</v>
      </c>
      <c r="BL1629" s="17" t="s">
        <v>289</v>
      </c>
      <c r="BM1629" s="161" t="s">
        <v>1825</v>
      </c>
    </row>
    <row r="1630" spans="1:65" s="14" customFormat="1" ht="22.5">
      <c r="B1630" s="171"/>
      <c r="D1630" s="164" t="s">
        <v>282</v>
      </c>
      <c r="E1630" s="172" t="s">
        <v>1</v>
      </c>
      <c r="F1630" s="173" t="s">
        <v>1826</v>
      </c>
      <c r="H1630" s="174">
        <v>10</v>
      </c>
      <c r="I1630" s="175"/>
      <c r="L1630" s="171"/>
      <c r="M1630" s="176"/>
      <c r="N1630" s="177"/>
      <c r="O1630" s="177"/>
      <c r="P1630" s="177"/>
      <c r="Q1630" s="177"/>
      <c r="R1630" s="177"/>
      <c r="S1630" s="177"/>
      <c r="T1630" s="178"/>
      <c r="AT1630" s="172" t="s">
        <v>282</v>
      </c>
      <c r="AU1630" s="172" t="s">
        <v>88</v>
      </c>
      <c r="AV1630" s="14" t="s">
        <v>88</v>
      </c>
      <c r="AW1630" s="14" t="s">
        <v>33</v>
      </c>
      <c r="AX1630" s="14" t="s">
        <v>79</v>
      </c>
      <c r="AY1630" s="172" t="s">
        <v>252</v>
      </c>
    </row>
    <row r="1631" spans="1:65" s="13" customFormat="1" ht="22.5">
      <c r="B1631" s="163"/>
      <c r="D1631" s="164" t="s">
        <v>282</v>
      </c>
      <c r="E1631" s="165" t="s">
        <v>1</v>
      </c>
      <c r="F1631" s="166" t="s">
        <v>1317</v>
      </c>
      <c r="H1631" s="165" t="s">
        <v>1</v>
      </c>
      <c r="I1631" s="167"/>
      <c r="L1631" s="163"/>
      <c r="M1631" s="168"/>
      <c r="N1631" s="169"/>
      <c r="O1631" s="169"/>
      <c r="P1631" s="169"/>
      <c r="Q1631" s="169"/>
      <c r="R1631" s="169"/>
      <c r="S1631" s="169"/>
      <c r="T1631" s="170"/>
      <c r="AT1631" s="165" t="s">
        <v>282</v>
      </c>
      <c r="AU1631" s="165" t="s">
        <v>88</v>
      </c>
      <c r="AV1631" s="13" t="s">
        <v>86</v>
      </c>
      <c r="AW1631" s="13" t="s">
        <v>33</v>
      </c>
      <c r="AX1631" s="13" t="s">
        <v>79</v>
      </c>
      <c r="AY1631" s="165" t="s">
        <v>252</v>
      </c>
    </row>
    <row r="1632" spans="1:65" s="15" customFormat="1">
      <c r="B1632" s="179"/>
      <c r="D1632" s="164" t="s">
        <v>282</v>
      </c>
      <c r="E1632" s="180" t="s">
        <v>1</v>
      </c>
      <c r="F1632" s="181" t="s">
        <v>286</v>
      </c>
      <c r="H1632" s="182">
        <v>10</v>
      </c>
      <c r="I1632" s="183"/>
      <c r="L1632" s="179"/>
      <c r="M1632" s="184"/>
      <c r="N1632" s="185"/>
      <c r="O1632" s="185"/>
      <c r="P1632" s="185"/>
      <c r="Q1632" s="185"/>
      <c r="R1632" s="185"/>
      <c r="S1632" s="185"/>
      <c r="T1632" s="186"/>
      <c r="AT1632" s="180" t="s">
        <v>282</v>
      </c>
      <c r="AU1632" s="180" t="s">
        <v>88</v>
      </c>
      <c r="AV1632" s="15" t="s">
        <v>258</v>
      </c>
      <c r="AW1632" s="15" t="s">
        <v>33</v>
      </c>
      <c r="AX1632" s="15" t="s">
        <v>86</v>
      </c>
      <c r="AY1632" s="180" t="s">
        <v>252</v>
      </c>
    </row>
    <row r="1633" spans="1:65" s="12" customFormat="1" ht="22.9" customHeight="1">
      <c r="B1633" s="135"/>
      <c r="D1633" s="136" t="s">
        <v>78</v>
      </c>
      <c r="E1633" s="146" t="s">
        <v>1827</v>
      </c>
      <c r="F1633" s="146" t="s">
        <v>1828</v>
      </c>
      <c r="I1633" s="138"/>
      <c r="J1633" s="147">
        <f>BK1633</f>
        <v>0</v>
      </c>
      <c r="L1633" s="135"/>
      <c r="M1633" s="140"/>
      <c r="N1633" s="141"/>
      <c r="O1633" s="141"/>
      <c r="P1633" s="142">
        <f>SUM(P1634:P1670)</f>
        <v>0</v>
      </c>
      <c r="Q1633" s="141"/>
      <c r="R1633" s="142">
        <f>SUM(R1634:R1670)</f>
        <v>0</v>
      </c>
      <c r="S1633" s="141"/>
      <c r="T1633" s="143">
        <f>SUM(T1634:T1670)</f>
        <v>0</v>
      </c>
      <c r="AR1633" s="136" t="s">
        <v>88</v>
      </c>
      <c r="AT1633" s="144" t="s">
        <v>78</v>
      </c>
      <c r="AU1633" s="144" t="s">
        <v>86</v>
      </c>
      <c r="AY1633" s="136" t="s">
        <v>252</v>
      </c>
      <c r="BK1633" s="145">
        <f>SUM(BK1634:BK1670)</f>
        <v>0</v>
      </c>
    </row>
    <row r="1634" spans="1:65" s="2" customFormat="1" ht="24.2" customHeight="1">
      <c r="A1634" s="31"/>
      <c r="B1634" s="148"/>
      <c r="C1634" s="149" t="s">
        <v>1829</v>
      </c>
      <c r="D1634" s="149" t="s">
        <v>254</v>
      </c>
      <c r="E1634" s="150" t="s">
        <v>1830</v>
      </c>
      <c r="F1634" s="151" t="s">
        <v>1831</v>
      </c>
      <c r="G1634" s="152" t="s">
        <v>465</v>
      </c>
      <c r="H1634" s="153">
        <v>2412.75</v>
      </c>
      <c r="I1634" s="154"/>
      <c r="J1634" s="155">
        <f>ROUND(I1634*H1634,2)</f>
        <v>0</v>
      </c>
      <c r="K1634" s="156"/>
      <c r="L1634" s="32"/>
      <c r="M1634" s="157" t="s">
        <v>1</v>
      </c>
      <c r="N1634" s="158" t="s">
        <v>44</v>
      </c>
      <c r="O1634" s="57"/>
      <c r="P1634" s="159">
        <f>O1634*H1634</f>
        <v>0</v>
      </c>
      <c r="Q1634" s="159">
        <v>0</v>
      </c>
      <c r="R1634" s="159">
        <f>Q1634*H1634</f>
        <v>0</v>
      </c>
      <c r="S1634" s="159">
        <v>0</v>
      </c>
      <c r="T1634" s="160">
        <f>S1634*H1634</f>
        <v>0</v>
      </c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R1634" s="161" t="s">
        <v>289</v>
      </c>
      <c r="AT1634" s="161" t="s">
        <v>254</v>
      </c>
      <c r="AU1634" s="161" t="s">
        <v>88</v>
      </c>
      <c r="AY1634" s="17" t="s">
        <v>252</v>
      </c>
      <c r="BE1634" s="162">
        <f>IF(N1634="základní",J1634,0)</f>
        <v>0</v>
      </c>
      <c r="BF1634" s="162">
        <f>IF(N1634="snížená",J1634,0)</f>
        <v>0</v>
      </c>
      <c r="BG1634" s="162">
        <f>IF(N1634="zákl. přenesená",J1634,0)</f>
        <v>0</v>
      </c>
      <c r="BH1634" s="162">
        <f>IF(N1634="sníž. přenesená",J1634,0)</f>
        <v>0</v>
      </c>
      <c r="BI1634" s="162">
        <f>IF(N1634="nulová",J1634,0)</f>
        <v>0</v>
      </c>
      <c r="BJ1634" s="17" t="s">
        <v>86</v>
      </c>
      <c r="BK1634" s="162">
        <f>ROUND(I1634*H1634,2)</f>
        <v>0</v>
      </c>
      <c r="BL1634" s="17" t="s">
        <v>289</v>
      </c>
      <c r="BM1634" s="161" t="s">
        <v>1832</v>
      </c>
    </row>
    <row r="1635" spans="1:65" s="13" customFormat="1">
      <c r="B1635" s="163"/>
      <c r="D1635" s="164" t="s">
        <v>282</v>
      </c>
      <c r="E1635" s="165" t="s">
        <v>1</v>
      </c>
      <c r="F1635" s="166" t="s">
        <v>1833</v>
      </c>
      <c r="H1635" s="165" t="s">
        <v>1</v>
      </c>
      <c r="I1635" s="167"/>
      <c r="L1635" s="163"/>
      <c r="M1635" s="168"/>
      <c r="N1635" s="169"/>
      <c r="O1635" s="169"/>
      <c r="P1635" s="169"/>
      <c r="Q1635" s="169"/>
      <c r="R1635" s="169"/>
      <c r="S1635" s="169"/>
      <c r="T1635" s="170"/>
      <c r="AT1635" s="165" t="s">
        <v>282</v>
      </c>
      <c r="AU1635" s="165" t="s">
        <v>88</v>
      </c>
      <c r="AV1635" s="13" t="s">
        <v>86</v>
      </c>
      <c r="AW1635" s="13" t="s">
        <v>33</v>
      </c>
      <c r="AX1635" s="13" t="s">
        <v>79</v>
      </c>
      <c r="AY1635" s="165" t="s">
        <v>252</v>
      </c>
    </row>
    <row r="1636" spans="1:65" s="14" customFormat="1" ht="33.75">
      <c r="B1636" s="171"/>
      <c r="D1636" s="164" t="s">
        <v>282</v>
      </c>
      <c r="E1636" s="172" t="s">
        <v>1</v>
      </c>
      <c r="F1636" s="173" t="s">
        <v>1834</v>
      </c>
      <c r="H1636" s="174">
        <v>487.66</v>
      </c>
      <c r="I1636" s="175"/>
      <c r="L1636" s="171"/>
      <c r="M1636" s="176"/>
      <c r="N1636" s="177"/>
      <c r="O1636" s="177"/>
      <c r="P1636" s="177"/>
      <c r="Q1636" s="177"/>
      <c r="R1636" s="177"/>
      <c r="S1636" s="177"/>
      <c r="T1636" s="178"/>
      <c r="AT1636" s="172" t="s">
        <v>282</v>
      </c>
      <c r="AU1636" s="172" t="s">
        <v>88</v>
      </c>
      <c r="AV1636" s="14" t="s">
        <v>88</v>
      </c>
      <c r="AW1636" s="14" t="s">
        <v>33</v>
      </c>
      <c r="AX1636" s="14" t="s">
        <v>79</v>
      </c>
      <c r="AY1636" s="172" t="s">
        <v>252</v>
      </c>
    </row>
    <row r="1637" spans="1:65" s="14" customFormat="1" ht="33.75">
      <c r="B1637" s="171"/>
      <c r="D1637" s="164" t="s">
        <v>282</v>
      </c>
      <c r="E1637" s="172" t="s">
        <v>1</v>
      </c>
      <c r="F1637" s="173" t="s">
        <v>1835</v>
      </c>
      <c r="H1637" s="174">
        <v>501.4</v>
      </c>
      <c r="I1637" s="175"/>
      <c r="L1637" s="171"/>
      <c r="M1637" s="176"/>
      <c r="N1637" s="177"/>
      <c r="O1637" s="177"/>
      <c r="P1637" s="177"/>
      <c r="Q1637" s="177"/>
      <c r="R1637" s="177"/>
      <c r="S1637" s="177"/>
      <c r="T1637" s="178"/>
      <c r="AT1637" s="172" t="s">
        <v>282</v>
      </c>
      <c r="AU1637" s="172" t="s">
        <v>88</v>
      </c>
      <c r="AV1637" s="14" t="s">
        <v>88</v>
      </c>
      <c r="AW1637" s="14" t="s">
        <v>33</v>
      </c>
      <c r="AX1637" s="14" t="s">
        <v>79</v>
      </c>
      <c r="AY1637" s="172" t="s">
        <v>252</v>
      </c>
    </row>
    <row r="1638" spans="1:65" s="14" customFormat="1" ht="22.5">
      <c r="B1638" s="171"/>
      <c r="D1638" s="164" t="s">
        <v>282</v>
      </c>
      <c r="E1638" s="172" t="s">
        <v>1</v>
      </c>
      <c r="F1638" s="173" t="s">
        <v>1836</v>
      </c>
      <c r="H1638" s="174">
        <v>371.16</v>
      </c>
      <c r="I1638" s="175"/>
      <c r="L1638" s="171"/>
      <c r="M1638" s="176"/>
      <c r="N1638" s="177"/>
      <c r="O1638" s="177"/>
      <c r="P1638" s="177"/>
      <c r="Q1638" s="177"/>
      <c r="R1638" s="177"/>
      <c r="S1638" s="177"/>
      <c r="T1638" s="178"/>
      <c r="AT1638" s="172" t="s">
        <v>282</v>
      </c>
      <c r="AU1638" s="172" t="s">
        <v>88</v>
      </c>
      <c r="AV1638" s="14" t="s">
        <v>88</v>
      </c>
      <c r="AW1638" s="14" t="s">
        <v>33</v>
      </c>
      <c r="AX1638" s="14" t="s">
        <v>79</v>
      </c>
      <c r="AY1638" s="172" t="s">
        <v>252</v>
      </c>
    </row>
    <row r="1639" spans="1:65" s="14" customFormat="1" ht="33.75">
      <c r="B1639" s="171"/>
      <c r="D1639" s="164" t="s">
        <v>282</v>
      </c>
      <c r="E1639" s="172" t="s">
        <v>1</v>
      </c>
      <c r="F1639" s="173" t="s">
        <v>1837</v>
      </c>
      <c r="H1639" s="174">
        <v>537.76</v>
      </c>
      <c r="I1639" s="175"/>
      <c r="L1639" s="171"/>
      <c r="M1639" s="176"/>
      <c r="N1639" s="177"/>
      <c r="O1639" s="177"/>
      <c r="P1639" s="177"/>
      <c r="Q1639" s="177"/>
      <c r="R1639" s="177"/>
      <c r="S1639" s="177"/>
      <c r="T1639" s="178"/>
      <c r="AT1639" s="172" t="s">
        <v>282</v>
      </c>
      <c r="AU1639" s="172" t="s">
        <v>88</v>
      </c>
      <c r="AV1639" s="14" t="s">
        <v>88</v>
      </c>
      <c r="AW1639" s="14" t="s">
        <v>33</v>
      </c>
      <c r="AX1639" s="14" t="s">
        <v>79</v>
      </c>
      <c r="AY1639" s="172" t="s">
        <v>252</v>
      </c>
    </row>
    <row r="1640" spans="1:65" s="14" customFormat="1" ht="22.5">
      <c r="B1640" s="171"/>
      <c r="D1640" s="164" t="s">
        <v>282</v>
      </c>
      <c r="E1640" s="172" t="s">
        <v>1</v>
      </c>
      <c r="F1640" s="173" t="s">
        <v>1838</v>
      </c>
      <c r="H1640" s="174">
        <v>303.44</v>
      </c>
      <c r="I1640" s="175"/>
      <c r="L1640" s="171"/>
      <c r="M1640" s="176"/>
      <c r="N1640" s="177"/>
      <c r="O1640" s="177"/>
      <c r="P1640" s="177"/>
      <c r="Q1640" s="177"/>
      <c r="R1640" s="177"/>
      <c r="S1640" s="177"/>
      <c r="T1640" s="178"/>
      <c r="AT1640" s="172" t="s">
        <v>282</v>
      </c>
      <c r="AU1640" s="172" t="s">
        <v>88</v>
      </c>
      <c r="AV1640" s="14" t="s">
        <v>88</v>
      </c>
      <c r="AW1640" s="14" t="s">
        <v>33</v>
      </c>
      <c r="AX1640" s="14" t="s">
        <v>79</v>
      </c>
      <c r="AY1640" s="172" t="s">
        <v>252</v>
      </c>
    </row>
    <row r="1641" spans="1:65" s="14" customFormat="1">
      <c r="B1641" s="171"/>
      <c r="D1641" s="164" t="s">
        <v>282</v>
      </c>
      <c r="E1641" s="172" t="s">
        <v>1</v>
      </c>
      <c r="F1641" s="173" t="s">
        <v>1839</v>
      </c>
      <c r="H1641" s="174">
        <v>72.22</v>
      </c>
      <c r="I1641" s="175"/>
      <c r="L1641" s="171"/>
      <c r="M1641" s="176"/>
      <c r="N1641" s="177"/>
      <c r="O1641" s="177"/>
      <c r="P1641" s="177"/>
      <c r="Q1641" s="177"/>
      <c r="R1641" s="177"/>
      <c r="S1641" s="177"/>
      <c r="T1641" s="178"/>
      <c r="AT1641" s="172" t="s">
        <v>282</v>
      </c>
      <c r="AU1641" s="172" t="s">
        <v>88</v>
      </c>
      <c r="AV1641" s="14" t="s">
        <v>88</v>
      </c>
      <c r="AW1641" s="14" t="s">
        <v>33</v>
      </c>
      <c r="AX1641" s="14" t="s">
        <v>79</v>
      </c>
      <c r="AY1641" s="172" t="s">
        <v>252</v>
      </c>
    </row>
    <row r="1642" spans="1:65" s="13" customFormat="1">
      <c r="B1642" s="163"/>
      <c r="D1642" s="164" t="s">
        <v>282</v>
      </c>
      <c r="E1642" s="165" t="s">
        <v>1</v>
      </c>
      <c r="F1642" s="166" t="s">
        <v>1840</v>
      </c>
      <c r="H1642" s="165" t="s">
        <v>1</v>
      </c>
      <c r="I1642" s="167"/>
      <c r="L1642" s="163"/>
      <c r="M1642" s="168"/>
      <c r="N1642" s="169"/>
      <c r="O1642" s="169"/>
      <c r="P1642" s="169"/>
      <c r="Q1642" s="169"/>
      <c r="R1642" s="169"/>
      <c r="S1642" s="169"/>
      <c r="T1642" s="170"/>
      <c r="AT1642" s="165" t="s">
        <v>282</v>
      </c>
      <c r="AU1642" s="165" t="s">
        <v>88</v>
      </c>
      <c r="AV1642" s="13" t="s">
        <v>86</v>
      </c>
      <c r="AW1642" s="13" t="s">
        <v>33</v>
      </c>
      <c r="AX1642" s="13" t="s">
        <v>79</v>
      </c>
      <c r="AY1642" s="165" t="s">
        <v>252</v>
      </c>
    </row>
    <row r="1643" spans="1:65" s="14" customFormat="1">
      <c r="B1643" s="171"/>
      <c r="D1643" s="164" t="s">
        <v>282</v>
      </c>
      <c r="E1643" s="172" t="s">
        <v>1</v>
      </c>
      <c r="F1643" s="173" t="s">
        <v>1841</v>
      </c>
      <c r="H1643" s="174">
        <v>115.77</v>
      </c>
      <c r="I1643" s="175"/>
      <c r="L1643" s="171"/>
      <c r="M1643" s="176"/>
      <c r="N1643" s="177"/>
      <c r="O1643" s="177"/>
      <c r="P1643" s="177"/>
      <c r="Q1643" s="177"/>
      <c r="R1643" s="177"/>
      <c r="S1643" s="177"/>
      <c r="T1643" s="178"/>
      <c r="AT1643" s="172" t="s">
        <v>282</v>
      </c>
      <c r="AU1643" s="172" t="s">
        <v>88</v>
      </c>
      <c r="AV1643" s="14" t="s">
        <v>88</v>
      </c>
      <c r="AW1643" s="14" t="s">
        <v>33</v>
      </c>
      <c r="AX1643" s="14" t="s">
        <v>79</v>
      </c>
      <c r="AY1643" s="172" t="s">
        <v>252</v>
      </c>
    </row>
    <row r="1644" spans="1:65" s="14" customFormat="1">
      <c r="B1644" s="171"/>
      <c r="D1644" s="164" t="s">
        <v>282</v>
      </c>
      <c r="E1644" s="172" t="s">
        <v>1</v>
      </c>
      <c r="F1644" s="173" t="s">
        <v>1842</v>
      </c>
      <c r="H1644" s="174">
        <v>15.04</v>
      </c>
      <c r="I1644" s="175"/>
      <c r="L1644" s="171"/>
      <c r="M1644" s="176"/>
      <c r="N1644" s="177"/>
      <c r="O1644" s="177"/>
      <c r="P1644" s="177"/>
      <c r="Q1644" s="177"/>
      <c r="R1644" s="177"/>
      <c r="S1644" s="177"/>
      <c r="T1644" s="178"/>
      <c r="AT1644" s="172" t="s">
        <v>282</v>
      </c>
      <c r="AU1644" s="172" t="s">
        <v>88</v>
      </c>
      <c r="AV1644" s="14" t="s">
        <v>88</v>
      </c>
      <c r="AW1644" s="14" t="s">
        <v>33</v>
      </c>
      <c r="AX1644" s="14" t="s">
        <v>79</v>
      </c>
      <c r="AY1644" s="172" t="s">
        <v>252</v>
      </c>
    </row>
    <row r="1645" spans="1:65" s="14" customFormat="1">
      <c r="B1645" s="171"/>
      <c r="D1645" s="164" t="s">
        <v>282</v>
      </c>
      <c r="E1645" s="172" t="s">
        <v>1</v>
      </c>
      <c r="F1645" s="173" t="s">
        <v>1843</v>
      </c>
      <c r="H1645" s="174">
        <v>8.3000000000000007</v>
      </c>
      <c r="I1645" s="175"/>
      <c r="L1645" s="171"/>
      <c r="M1645" s="176"/>
      <c r="N1645" s="177"/>
      <c r="O1645" s="177"/>
      <c r="P1645" s="177"/>
      <c r="Q1645" s="177"/>
      <c r="R1645" s="177"/>
      <c r="S1645" s="177"/>
      <c r="T1645" s="178"/>
      <c r="AT1645" s="172" t="s">
        <v>282</v>
      </c>
      <c r="AU1645" s="172" t="s">
        <v>88</v>
      </c>
      <c r="AV1645" s="14" t="s">
        <v>88</v>
      </c>
      <c r="AW1645" s="14" t="s">
        <v>33</v>
      </c>
      <c r="AX1645" s="14" t="s">
        <v>79</v>
      </c>
      <c r="AY1645" s="172" t="s">
        <v>252</v>
      </c>
    </row>
    <row r="1646" spans="1:65" s="15" customFormat="1">
      <c r="B1646" s="179"/>
      <c r="D1646" s="164" t="s">
        <v>282</v>
      </c>
      <c r="E1646" s="180" t="s">
        <v>1</v>
      </c>
      <c r="F1646" s="181" t="s">
        <v>286</v>
      </c>
      <c r="H1646" s="182">
        <v>2412.75</v>
      </c>
      <c r="I1646" s="183"/>
      <c r="L1646" s="179"/>
      <c r="M1646" s="184"/>
      <c r="N1646" s="185"/>
      <c r="O1646" s="185"/>
      <c r="P1646" s="185"/>
      <c r="Q1646" s="185"/>
      <c r="R1646" s="185"/>
      <c r="S1646" s="185"/>
      <c r="T1646" s="186"/>
      <c r="AT1646" s="180" t="s">
        <v>282</v>
      </c>
      <c r="AU1646" s="180" t="s">
        <v>88</v>
      </c>
      <c r="AV1646" s="15" t="s">
        <v>258</v>
      </c>
      <c r="AW1646" s="15" t="s">
        <v>33</v>
      </c>
      <c r="AX1646" s="15" t="s">
        <v>86</v>
      </c>
      <c r="AY1646" s="180" t="s">
        <v>252</v>
      </c>
    </row>
    <row r="1647" spans="1:65" s="2" customFormat="1" ht="21.75" customHeight="1">
      <c r="A1647" s="31"/>
      <c r="B1647" s="148"/>
      <c r="C1647" s="149" t="s">
        <v>1060</v>
      </c>
      <c r="D1647" s="149" t="s">
        <v>254</v>
      </c>
      <c r="E1647" s="150" t="s">
        <v>1844</v>
      </c>
      <c r="F1647" s="151" t="s">
        <v>1845</v>
      </c>
      <c r="G1647" s="152" t="s">
        <v>265</v>
      </c>
      <c r="H1647" s="153">
        <v>1537.82</v>
      </c>
      <c r="I1647" s="154"/>
      <c r="J1647" s="155">
        <f>ROUND(I1647*H1647,2)</f>
        <v>0</v>
      </c>
      <c r="K1647" s="156"/>
      <c r="L1647" s="32"/>
      <c r="M1647" s="157" t="s">
        <v>1</v>
      </c>
      <c r="N1647" s="158" t="s">
        <v>44</v>
      </c>
      <c r="O1647" s="57"/>
      <c r="P1647" s="159">
        <f>O1647*H1647</f>
        <v>0</v>
      </c>
      <c r="Q1647" s="159">
        <v>0</v>
      </c>
      <c r="R1647" s="159">
        <f>Q1647*H1647</f>
        <v>0</v>
      </c>
      <c r="S1647" s="159">
        <v>0</v>
      </c>
      <c r="T1647" s="160">
        <f>S1647*H1647</f>
        <v>0</v>
      </c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R1647" s="161" t="s">
        <v>289</v>
      </c>
      <c r="AT1647" s="161" t="s">
        <v>254</v>
      </c>
      <c r="AU1647" s="161" t="s">
        <v>88</v>
      </c>
      <c r="AY1647" s="17" t="s">
        <v>252</v>
      </c>
      <c r="BE1647" s="162">
        <f>IF(N1647="základní",J1647,0)</f>
        <v>0</v>
      </c>
      <c r="BF1647" s="162">
        <f>IF(N1647="snížená",J1647,0)</f>
        <v>0</v>
      </c>
      <c r="BG1647" s="162">
        <f>IF(N1647="zákl. přenesená",J1647,0)</f>
        <v>0</v>
      </c>
      <c r="BH1647" s="162">
        <f>IF(N1647="sníž. přenesená",J1647,0)</f>
        <v>0</v>
      </c>
      <c r="BI1647" s="162">
        <f>IF(N1647="nulová",J1647,0)</f>
        <v>0</v>
      </c>
      <c r="BJ1647" s="17" t="s">
        <v>86</v>
      </c>
      <c r="BK1647" s="162">
        <f>ROUND(I1647*H1647,2)</f>
        <v>0</v>
      </c>
      <c r="BL1647" s="17" t="s">
        <v>289</v>
      </c>
      <c r="BM1647" s="161" t="s">
        <v>1846</v>
      </c>
    </row>
    <row r="1648" spans="1:65" s="13" customFormat="1">
      <c r="B1648" s="163"/>
      <c r="D1648" s="164" t="s">
        <v>282</v>
      </c>
      <c r="E1648" s="165" t="s">
        <v>1</v>
      </c>
      <c r="F1648" s="166" t="s">
        <v>1847</v>
      </c>
      <c r="H1648" s="165" t="s">
        <v>1</v>
      </c>
      <c r="I1648" s="167"/>
      <c r="L1648" s="163"/>
      <c r="M1648" s="168"/>
      <c r="N1648" s="169"/>
      <c r="O1648" s="169"/>
      <c r="P1648" s="169"/>
      <c r="Q1648" s="169"/>
      <c r="R1648" s="169"/>
      <c r="S1648" s="169"/>
      <c r="T1648" s="170"/>
      <c r="AT1648" s="165" t="s">
        <v>282</v>
      </c>
      <c r="AU1648" s="165" t="s">
        <v>88</v>
      </c>
      <c r="AV1648" s="13" t="s">
        <v>86</v>
      </c>
      <c r="AW1648" s="13" t="s">
        <v>33</v>
      </c>
      <c r="AX1648" s="13" t="s">
        <v>79</v>
      </c>
      <c r="AY1648" s="165" t="s">
        <v>252</v>
      </c>
    </row>
    <row r="1649" spans="1:65" s="14" customFormat="1" ht="33.75">
      <c r="B1649" s="171"/>
      <c r="D1649" s="164" t="s">
        <v>282</v>
      </c>
      <c r="E1649" s="172" t="s">
        <v>1</v>
      </c>
      <c r="F1649" s="173" t="s">
        <v>1848</v>
      </c>
      <c r="H1649" s="174">
        <v>168.86</v>
      </c>
      <c r="I1649" s="175"/>
      <c r="L1649" s="171"/>
      <c r="M1649" s="176"/>
      <c r="N1649" s="177"/>
      <c r="O1649" s="177"/>
      <c r="P1649" s="177"/>
      <c r="Q1649" s="177"/>
      <c r="R1649" s="177"/>
      <c r="S1649" s="177"/>
      <c r="T1649" s="178"/>
      <c r="AT1649" s="172" t="s">
        <v>282</v>
      </c>
      <c r="AU1649" s="172" t="s">
        <v>88</v>
      </c>
      <c r="AV1649" s="14" t="s">
        <v>88</v>
      </c>
      <c r="AW1649" s="14" t="s">
        <v>33</v>
      </c>
      <c r="AX1649" s="14" t="s">
        <v>79</v>
      </c>
      <c r="AY1649" s="172" t="s">
        <v>252</v>
      </c>
    </row>
    <row r="1650" spans="1:65" s="14" customFormat="1" ht="22.5">
      <c r="B1650" s="171"/>
      <c r="D1650" s="164" t="s">
        <v>282</v>
      </c>
      <c r="E1650" s="172" t="s">
        <v>1</v>
      </c>
      <c r="F1650" s="173" t="s">
        <v>1849</v>
      </c>
      <c r="H1650" s="174">
        <v>147.6</v>
      </c>
      <c r="I1650" s="175"/>
      <c r="L1650" s="171"/>
      <c r="M1650" s="176"/>
      <c r="N1650" s="177"/>
      <c r="O1650" s="177"/>
      <c r="P1650" s="177"/>
      <c r="Q1650" s="177"/>
      <c r="R1650" s="177"/>
      <c r="S1650" s="177"/>
      <c r="T1650" s="178"/>
      <c r="AT1650" s="172" t="s">
        <v>282</v>
      </c>
      <c r="AU1650" s="172" t="s">
        <v>88</v>
      </c>
      <c r="AV1650" s="14" t="s">
        <v>88</v>
      </c>
      <c r="AW1650" s="14" t="s">
        <v>33</v>
      </c>
      <c r="AX1650" s="14" t="s">
        <v>79</v>
      </c>
      <c r="AY1650" s="172" t="s">
        <v>252</v>
      </c>
    </row>
    <row r="1651" spans="1:65" s="14" customFormat="1" ht="33.75">
      <c r="B1651" s="171"/>
      <c r="D1651" s="164" t="s">
        <v>282</v>
      </c>
      <c r="E1651" s="172" t="s">
        <v>1</v>
      </c>
      <c r="F1651" s="173" t="s">
        <v>1850</v>
      </c>
      <c r="H1651" s="174">
        <v>135.80000000000001</v>
      </c>
      <c r="I1651" s="175"/>
      <c r="L1651" s="171"/>
      <c r="M1651" s="176"/>
      <c r="N1651" s="177"/>
      <c r="O1651" s="177"/>
      <c r="P1651" s="177"/>
      <c r="Q1651" s="177"/>
      <c r="R1651" s="177"/>
      <c r="S1651" s="177"/>
      <c r="T1651" s="178"/>
      <c r="AT1651" s="172" t="s">
        <v>282</v>
      </c>
      <c r="AU1651" s="172" t="s">
        <v>88</v>
      </c>
      <c r="AV1651" s="14" t="s">
        <v>88</v>
      </c>
      <c r="AW1651" s="14" t="s">
        <v>33</v>
      </c>
      <c r="AX1651" s="14" t="s">
        <v>79</v>
      </c>
      <c r="AY1651" s="172" t="s">
        <v>252</v>
      </c>
    </row>
    <row r="1652" spans="1:65" s="14" customFormat="1" ht="22.5">
      <c r="B1652" s="171"/>
      <c r="D1652" s="164" t="s">
        <v>282</v>
      </c>
      <c r="E1652" s="172" t="s">
        <v>1</v>
      </c>
      <c r="F1652" s="173" t="s">
        <v>1851</v>
      </c>
      <c r="H1652" s="174">
        <v>170.65</v>
      </c>
      <c r="I1652" s="175"/>
      <c r="L1652" s="171"/>
      <c r="M1652" s="176"/>
      <c r="N1652" s="177"/>
      <c r="O1652" s="177"/>
      <c r="P1652" s="177"/>
      <c r="Q1652" s="177"/>
      <c r="R1652" s="177"/>
      <c r="S1652" s="177"/>
      <c r="T1652" s="178"/>
      <c r="AT1652" s="172" t="s">
        <v>282</v>
      </c>
      <c r="AU1652" s="172" t="s">
        <v>88</v>
      </c>
      <c r="AV1652" s="14" t="s">
        <v>88</v>
      </c>
      <c r="AW1652" s="14" t="s">
        <v>33</v>
      </c>
      <c r="AX1652" s="14" t="s">
        <v>79</v>
      </c>
      <c r="AY1652" s="172" t="s">
        <v>252</v>
      </c>
    </row>
    <row r="1653" spans="1:65" s="14" customFormat="1" ht="22.5">
      <c r="B1653" s="171"/>
      <c r="D1653" s="164" t="s">
        <v>282</v>
      </c>
      <c r="E1653" s="172" t="s">
        <v>1</v>
      </c>
      <c r="F1653" s="173" t="s">
        <v>1852</v>
      </c>
      <c r="H1653" s="174">
        <v>163.96</v>
      </c>
      <c r="I1653" s="175"/>
      <c r="L1653" s="171"/>
      <c r="M1653" s="176"/>
      <c r="N1653" s="177"/>
      <c r="O1653" s="177"/>
      <c r="P1653" s="177"/>
      <c r="Q1653" s="177"/>
      <c r="R1653" s="177"/>
      <c r="S1653" s="177"/>
      <c r="T1653" s="178"/>
      <c r="AT1653" s="172" t="s">
        <v>282</v>
      </c>
      <c r="AU1653" s="172" t="s">
        <v>88</v>
      </c>
      <c r="AV1653" s="14" t="s">
        <v>88</v>
      </c>
      <c r="AW1653" s="14" t="s">
        <v>33</v>
      </c>
      <c r="AX1653" s="14" t="s">
        <v>79</v>
      </c>
      <c r="AY1653" s="172" t="s">
        <v>252</v>
      </c>
    </row>
    <row r="1654" spans="1:65" s="14" customFormat="1" ht="22.5">
      <c r="B1654" s="171"/>
      <c r="D1654" s="164" t="s">
        <v>282</v>
      </c>
      <c r="E1654" s="172" t="s">
        <v>1</v>
      </c>
      <c r="F1654" s="173" t="s">
        <v>1853</v>
      </c>
      <c r="H1654" s="174">
        <v>132.5</v>
      </c>
      <c r="I1654" s="175"/>
      <c r="L1654" s="171"/>
      <c r="M1654" s="176"/>
      <c r="N1654" s="177"/>
      <c r="O1654" s="177"/>
      <c r="P1654" s="177"/>
      <c r="Q1654" s="177"/>
      <c r="R1654" s="177"/>
      <c r="S1654" s="177"/>
      <c r="T1654" s="178"/>
      <c r="AT1654" s="172" t="s">
        <v>282</v>
      </c>
      <c r="AU1654" s="172" t="s">
        <v>88</v>
      </c>
      <c r="AV1654" s="14" t="s">
        <v>88</v>
      </c>
      <c r="AW1654" s="14" t="s">
        <v>33</v>
      </c>
      <c r="AX1654" s="14" t="s">
        <v>79</v>
      </c>
      <c r="AY1654" s="172" t="s">
        <v>252</v>
      </c>
    </row>
    <row r="1655" spans="1:65" s="14" customFormat="1" ht="33.75">
      <c r="B1655" s="171"/>
      <c r="D1655" s="164" t="s">
        <v>282</v>
      </c>
      <c r="E1655" s="172" t="s">
        <v>1</v>
      </c>
      <c r="F1655" s="173" t="s">
        <v>1854</v>
      </c>
      <c r="H1655" s="174">
        <v>105.2</v>
      </c>
      <c r="I1655" s="175"/>
      <c r="L1655" s="171"/>
      <c r="M1655" s="176"/>
      <c r="N1655" s="177"/>
      <c r="O1655" s="177"/>
      <c r="P1655" s="177"/>
      <c r="Q1655" s="177"/>
      <c r="R1655" s="177"/>
      <c r="S1655" s="177"/>
      <c r="T1655" s="178"/>
      <c r="AT1655" s="172" t="s">
        <v>282</v>
      </c>
      <c r="AU1655" s="172" t="s">
        <v>88</v>
      </c>
      <c r="AV1655" s="14" t="s">
        <v>88</v>
      </c>
      <c r="AW1655" s="14" t="s">
        <v>33</v>
      </c>
      <c r="AX1655" s="14" t="s">
        <v>79</v>
      </c>
      <c r="AY1655" s="172" t="s">
        <v>252</v>
      </c>
    </row>
    <row r="1656" spans="1:65" s="14" customFormat="1" ht="22.5">
      <c r="B1656" s="171"/>
      <c r="D1656" s="164" t="s">
        <v>282</v>
      </c>
      <c r="E1656" s="172" t="s">
        <v>1</v>
      </c>
      <c r="F1656" s="173" t="s">
        <v>1855</v>
      </c>
      <c r="H1656" s="174">
        <v>186.4</v>
      </c>
      <c r="I1656" s="175"/>
      <c r="L1656" s="171"/>
      <c r="M1656" s="176"/>
      <c r="N1656" s="177"/>
      <c r="O1656" s="177"/>
      <c r="P1656" s="177"/>
      <c r="Q1656" s="177"/>
      <c r="R1656" s="177"/>
      <c r="S1656" s="177"/>
      <c r="T1656" s="178"/>
      <c r="AT1656" s="172" t="s">
        <v>282</v>
      </c>
      <c r="AU1656" s="172" t="s">
        <v>88</v>
      </c>
      <c r="AV1656" s="14" t="s">
        <v>88</v>
      </c>
      <c r="AW1656" s="14" t="s">
        <v>33</v>
      </c>
      <c r="AX1656" s="14" t="s">
        <v>79</v>
      </c>
      <c r="AY1656" s="172" t="s">
        <v>252</v>
      </c>
    </row>
    <row r="1657" spans="1:65" s="14" customFormat="1" ht="22.5">
      <c r="B1657" s="171"/>
      <c r="D1657" s="164" t="s">
        <v>282</v>
      </c>
      <c r="E1657" s="172" t="s">
        <v>1</v>
      </c>
      <c r="F1657" s="173" t="s">
        <v>1856</v>
      </c>
      <c r="H1657" s="174">
        <v>147.80000000000001</v>
      </c>
      <c r="I1657" s="175"/>
      <c r="L1657" s="171"/>
      <c r="M1657" s="176"/>
      <c r="N1657" s="177"/>
      <c r="O1657" s="177"/>
      <c r="P1657" s="177"/>
      <c r="Q1657" s="177"/>
      <c r="R1657" s="177"/>
      <c r="S1657" s="177"/>
      <c r="T1657" s="178"/>
      <c r="AT1657" s="172" t="s">
        <v>282</v>
      </c>
      <c r="AU1657" s="172" t="s">
        <v>88</v>
      </c>
      <c r="AV1657" s="14" t="s">
        <v>88</v>
      </c>
      <c r="AW1657" s="14" t="s">
        <v>33</v>
      </c>
      <c r="AX1657" s="14" t="s">
        <v>79</v>
      </c>
      <c r="AY1657" s="172" t="s">
        <v>252</v>
      </c>
    </row>
    <row r="1658" spans="1:65" s="14" customFormat="1" ht="22.5">
      <c r="B1658" s="171"/>
      <c r="D1658" s="164" t="s">
        <v>282</v>
      </c>
      <c r="E1658" s="172" t="s">
        <v>1</v>
      </c>
      <c r="F1658" s="173" t="s">
        <v>1857</v>
      </c>
      <c r="H1658" s="174">
        <v>129.25</v>
      </c>
      <c r="I1658" s="175"/>
      <c r="L1658" s="171"/>
      <c r="M1658" s="176"/>
      <c r="N1658" s="177"/>
      <c r="O1658" s="177"/>
      <c r="P1658" s="177"/>
      <c r="Q1658" s="177"/>
      <c r="R1658" s="177"/>
      <c r="S1658" s="177"/>
      <c r="T1658" s="178"/>
      <c r="AT1658" s="172" t="s">
        <v>282</v>
      </c>
      <c r="AU1658" s="172" t="s">
        <v>88</v>
      </c>
      <c r="AV1658" s="14" t="s">
        <v>88</v>
      </c>
      <c r="AW1658" s="14" t="s">
        <v>33</v>
      </c>
      <c r="AX1658" s="14" t="s">
        <v>79</v>
      </c>
      <c r="AY1658" s="172" t="s">
        <v>252</v>
      </c>
    </row>
    <row r="1659" spans="1:65" s="14" customFormat="1">
      <c r="B1659" s="171"/>
      <c r="D1659" s="164" t="s">
        <v>282</v>
      </c>
      <c r="E1659" s="172" t="s">
        <v>1</v>
      </c>
      <c r="F1659" s="173" t="s">
        <v>1858</v>
      </c>
      <c r="H1659" s="174">
        <v>49.8</v>
      </c>
      <c r="I1659" s="175"/>
      <c r="L1659" s="171"/>
      <c r="M1659" s="176"/>
      <c r="N1659" s="177"/>
      <c r="O1659" s="177"/>
      <c r="P1659" s="177"/>
      <c r="Q1659" s="177"/>
      <c r="R1659" s="177"/>
      <c r="S1659" s="177"/>
      <c r="T1659" s="178"/>
      <c r="AT1659" s="172" t="s">
        <v>282</v>
      </c>
      <c r="AU1659" s="172" t="s">
        <v>88</v>
      </c>
      <c r="AV1659" s="14" t="s">
        <v>88</v>
      </c>
      <c r="AW1659" s="14" t="s">
        <v>33</v>
      </c>
      <c r="AX1659" s="14" t="s">
        <v>79</v>
      </c>
      <c r="AY1659" s="172" t="s">
        <v>252</v>
      </c>
    </row>
    <row r="1660" spans="1:65" s="15" customFormat="1">
      <c r="B1660" s="179"/>
      <c r="D1660" s="164" t="s">
        <v>282</v>
      </c>
      <c r="E1660" s="180" t="s">
        <v>1</v>
      </c>
      <c r="F1660" s="181" t="s">
        <v>286</v>
      </c>
      <c r="H1660" s="182">
        <v>1537.8200000000002</v>
      </c>
      <c r="I1660" s="183"/>
      <c r="L1660" s="179"/>
      <c r="M1660" s="184"/>
      <c r="N1660" s="185"/>
      <c r="O1660" s="185"/>
      <c r="P1660" s="185"/>
      <c r="Q1660" s="185"/>
      <c r="R1660" s="185"/>
      <c r="S1660" s="185"/>
      <c r="T1660" s="186"/>
      <c r="AT1660" s="180" t="s">
        <v>282</v>
      </c>
      <c r="AU1660" s="180" t="s">
        <v>88</v>
      </c>
      <c r="AV1660" s="15" t="s">
        <v>258</v>
      </c>
      <c r="AW1660" s="15" t="s">
        <v>33</v>
      </c>
      <c r="AX1660" s="15" t="s">
        <v>86</v>
      </c>
      <c r="AY1660" s="180" t="s">
        <v>252</v>
      </c>
    </row>
    <row r="1661" spans="1:65" s="2" customFormat="1" ht="24.2" customHeight="1">
      <c r="A1661" s="31"/>
      <c r="B1661" s="148"/>
      <c r="C1661" s="149" t="s">
        <v>1859</v>
      </c>
      <c r="D1661" s="149" t="s">
        <v>254</v>
      </c>
      <c r="E1661" s="150" t="s">
        <v>1860</v>
      </c>
      <c r="F1661" s="151" t="s">
        <v>1861</v>
      </c>
      <c r="G1661" s="152" t="s">
        <v>465</v>
      </c>
      <c r="H1661" s="153">
        <v>3.92</v>
      </c>
      <c r="I1661" s="154"/>
      <c r="J1661" s="155">
        <f>ROUND(I1661*H1661,2)</f>
        <v>0</v>
      </c>
      <c r="K1661" s="156"/>
      <c r="L1661" s="32"/>
      <c r="M1661" s="157" t="s">
        <v>1</v>
      </c>
      <c r="N1661" s="158" t="s">
        <v>44</v>
      </c>
      <c r="O1661" s="57"/>
      <c r="P1661" s="159">
        <f>O1661*H1661</f>
        <v>0</v>
      </c>
      <c r="Q1661" s="159">
        <v>0</v>
      </c>
      <c r="R1661" s="159">
        <f>Q1661*H1661</f>
        <v>0</v>
      </c>
      <c r="S1661" s="159">
        <v>0</v>
      </c>
      <c r="T1661" s="160">
        <f>S1661*H1661</f>
        <v>0</v>
      </c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R1661" s="161" t="s">
        <v>289</v>
      </c>
      <c r="AT1661" s="161" t="s">
        <v>254</v>
      </c>
      <c r="AU1661" s="161" t="s">
        <v>88</v>
      </c>
      <c r="AY1661" s="17" t="s">
        <v>252</v>
      </c>
      <c r="BE1661" s="162">
        <f>IF(N1661="základní",J1661,0)</f>
        <v>0</v>
      </c>
      <c r="BF1661" s="162">
        <f>IF(N1661="snížená",J1661,0)</f>
        <v>0</v>
      </c>
      <c r="BG1661" s="162">
        <f>IF(N1661="zákl. přenesená",J1661,0)</f>
        <v>0</v>
      </c>
      <c r="BH1661" s="162">
        <f>IF(N1661="sníž. přenesená",J1661,0)</f>
        <v>0</v>
      </c>
      <c r="BI1661" s="162">
        <f>IF(N1661="nulová",J1661,0)</f>
        <v>0</v>
      </c>
      <c r="BJ1661" s="17" t="s">
        <v>86</v>
      </c>
      <c r="BK1661" s="162">
        <f>ROUND(I1661*H1661,2)</f>
        <v>0</v>
      </c>
      <c r="BL1661" s="17" t="s">
        <v>289</v>
      </c>
      <c r="BM1661" s="161" t="s">
        <v>1862</v>
      </c>
    </row>
    <row r="1662" spans="1:65" s="14" customFormat="1" ht="22.5">
      <c r="B1662" s="171"/>
      <c r="D1662" s="164" t="s">
        <v>282</v>
      </c>
      <c r="E1662" s="172" t="s">
        <v>1</v>
      </c>
      <c r="F1662" s="173" t="s">
        <v>1863</v>
      </c>
      <c r="H1662" s="174">
        <v>2</v>
      </c>
      <c r="I1662" s="175"/>
      <c r="L1662" s="171"/>
      <c r="M1662" s="176"/>
      <c r="N1662" s="177"/>
      <c r="O1662" s="177"/>
      <c r="P1662" s="177"/>
      <c r="Q1662" s="177"/>
      <c r="R1662" s="177"/>
      <c r="S1662" s="177"/>
      <c r="T1662" s="178"/>
      <c r="AT1662" s="172" t="s">
        <v>282</v>
      </c>
      <c r="AU1662" s="172" t="s">
        <v>88</v>
      </c>
      <c r="AV1662" s="14" t="s">
        <v>88</v>
      </c>
      <c r="AW1662" s="14" t="s">
        <v>33</v>
      </c>
      <c r="AX1662" s="14" t="s">
        <v>79</v>
      </c>
      <c r="AY1662" s="172" t="s">
        <v>252</v>
      </c>
    </row>
    <row r="1663" spans="1:65" s="14" customFormat="1" ht="22.5">
      <c r="B1663" s="171"/>
      <c r="D1663" s="164" t="s">
        <v>282</v>
      </c>
      <c r="E1663" s="172" t="s">
        <v>1</v>
      </c>
      <c r="F1663" s="173" t="s">
        <v>1864</v>
      </c>
      <c r="H1663" s="174">
        <v>1.92</v>
      </c>
      <c r="I1663" s="175"/>
      <c r="L1663" s="171"/>
      <c r="M1663" s="176"/>
      <c r="N1663" s="177"/>
      <c r="O1663" s="177"/>
      <c r="P1663" s="177"/>
      <c r="Q1663" s="177"/>
      <c r="R1663" s="177"/>
      <c r="S1663" s="177"/>
      <c r="T1663" s="178"/>
      <c r="AT1663" s="172" t="s">
        <v>282</v>
      </c>
      <c r="AU1663" s="172" t="s">
        <v>88</v>
      </c>
      <c r="AV1663" s="14" t="s">
        <v>88</v>
      </c>
      <c r="AW1663" s="14" t="s">
        <v>33</v>
      </c>
      <c r="AX1663" s="14" t="s">
        <v>79</v>
      </c>
      <c r="AY1663" s="172" t="s">
        <v>252</v>
      </c>
    </row>
    <row r="1664" spans="1:65" s="13" customFormat="1">
      <c r="B1664" s="163"/>
      <c r="D1664" s="164" t="s">
        <v>282</v>
      </c>
      <c r="E1664" s="165" t="s">
        <v>1</v>
      </c>
      <c r="F1664" s="166" t="s">
        <v>1798</v>
      </c>
      <c r="H1664" s="165" t="s">
        <v>1</v>
      </c>
      <c r="I1664" s="167"/>
      <c r="L1664" s="163"/>
      <c r="M1664" s="168"/>
      <c r="N1664" s="169"/>
      <c r="O1664" s="169"/>
      <c r="P1664" s="169"/>
      <c r="Q1664" s="169"/>
      <c r="R1664" s="169"/>
      <c r="S1664" s="169"/>
      <c r="T1664" s="170"/>
      <c r="AT1664" s="165" t="s">
        <v>282</v>
      </c>
      <c r="AU1664" s="165" t="s">
        <v>88</v>
      </c>
      <c r="AV1664" s="13" t="s">
        <v>86</v>
      </c>
      <c r="AW1664" s="13" t="s">
        <v>33</v>
      </c>
      <c r="AX1664" s="13" t="s">
        <v>79</v>
      </c>
      <c r="AY1664" s="165" t="s">
        <v>252</v>
      </c>
    </row>
    <row r="1665" spans="1:65" s="13" customFormat="1">
      <c r="B1665" s="163"/>
      <c r="D1665" s="164" t="s">
        <v>282</v>
      </c>
      <c r="E1665" s="165" t="s">
        <v>1</v>
      </c>
      <c r="F1665" s="166" t="s">
        <v>1347</v>
      </c>
      <c r="H1665" s="165" t="s">
        <v>1</v>
      </c>
      <c r="I1665" s="167"/>
      <c r="L1665" s="163"/>
      <c r="M1665" s="168"/>
      <c r="N1665" s="169"/>
      <c r="O1665" s="169"/>
      <c r="P1665" s="169"/>
      <c r="Q1665" s="169"/>
      <c r="R1665" s="169"/>
      <c r="S1665" s="169"/>
      <c r="T1665" s="170"/>
      <c r="AT1665" s="165" t="s">
        <v>282</v>
      </c>
      <c r="AU1665" s="165" t="s">
        <v>88</v>
      </c>
      <c r="AV1665" s="13" t="s">
        <v>86</v>
      </c>
      <c r="AW1665" s="13" t="s">
        <v>33</v>
      </c>
      <c r="AX1665" s="13" t="s">
        <v>79</v>
      </c>
      <c r="AY1665" s="165" t="s">
        <v>252</v>
      </c>
    </row>
    <row r="1666" spans="1:65" s="15" customFormat="1">
      <c r="B1666" s="179"/>
      <c r="D1666" s="164" t="s">
        <v>282</v>
      </c>
      <c r="E1666" s="180" t="s">
        <v>1</v>
      </c>
      <c r="F1666" s="181" t="s">
        <v>286</v>
      </c>
      <c r="H1666" s="182">
        <v>3.92</v>
      </c>
      <c r="I1666" s="183"/>
      <c r="L1666" s="179"/>
      <c r="M1666" s="184"/>
      <c r="N1666" s="185"/>
      <c r="O1666" s="185"/>
      <c r="P1666" s="185"/>
      <c r="Q1666" s="185"/>
      <c r="R1666" s="185"/>
      <c r="S1666" s="185"/>
      <c r="T1666" s="186"/>
      <c r="AT1666" s="180" t="s">
        <v>282</v>
      </c>
      <c r="AU1666" s="180" t="s">
        <v>88</v>
      </c>
      <c r="AV1666" s="15" t="s">
        <v>258</v>
      </c>
      <c r="AW1666" s="15" t="s">
        <v>33</v>
      </c>
      <c r="AX1666" s="15" t="s">
        <v>86</v>
      </c>
      <c r="AY1666" s="180" t="s">
        <v>252</v>
      </c>
    </row>
    <row r="1667" spans="1:65" s="2" customFormat="1" ht="16.5" customHeight="1">
      <c r="A1667" s="31"/>
      <c r="B1667" s="148"/>
      <c r="C1667" s="149" t="s">
        <v>1065</v>
      </c>
      <c r="D1667" s="149" t="s">
        <v>254</v>
      </c>
      <c r="E1667" s="150" t="s">
        <v>1313</v>
      </c>
      <c r="F1667" s="151" t="s">
        <v>1314</v>
      </c>
      <c r="G1667" s="152" t="s">
        <v>257</v>
      </c>
      <c r="H1667" s="153">
        <v>15</v>
      </c>
      <c r="I1667" s="154"/>
      <c r="J1667" s="155">
        <f>ROUND(I1667*H1667,2)</f>
        <v>0</v>
      </c>
      <c r="K1667" s="156"/>
      <c r="L1667" s="32"/>
      <c r="M1667" s="157" t="s">
        <v>1</v>
      </c>
      <c r="N1667" s="158" t="s">
        <v>44</v>
      </c>
      <c r="O1667" s="57"/>
      <c r="P1667" s="159">
        <f>O1667*H1667</f>
        <v>0</v>
      </c>
      <c r="Q1667" s="159">
        <v>0</v>
      </c>
      <c r="R1667" s="159">
        <f>Q1667*H1667</f>
        <v>0</v>
      </c>
      <c r="S1667" s="159">
        <v>0</v>
      </c>
      <c r="T1667" s="160">
        <f>S1667*H1667</f>
        <v>0</v>
      </c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R1667" s="161" t="s">
        <v>289</v>
      </c>
      <c r="AT1667" s="161" t="s">
        <v>254</v>
      </c>
      <c r="AU1667" s="161" t="s">
        <v>88</v>
      </c>
      <c r="AY1667" s="17" t="s">
        <v>252</v>
      </c>
      <c r="BE1667" s="162">
        <f>IF(N1667="základní",J1667,0)</f>
        <v>0</v>
      </c>
      <c r="BF1667" s="162">
        <f>IF(N1667="snížená",J1667,0)</f>
        <v>0</v>
      </c>
      <c r="BG1667" s="162">
        <f>IF(N1667="zákl. přenesená",J1667,0)</f>
        <v>0</v>
      </c>
      <c r="BH1667" s="162">
        <f>IF(N1667="sníž. přenesená",J1667,0)</f>
        <v>0</v>
      </c>
      <c r="BI1667" s="162">
        <f>IF(N1667="nulová",J1667,0)</f>
        <v>0</v>
      </c>
      <c r="BJ1667" s="17" t="s">
        <v>86</v>
      </c>
      <c r="BK1667" s="162">
        <f>ROUND(I1667*H1667,2)</f>
        <v>0</v>
      </c>
      <c r="BL1667" s="17" t="s">
        <v>289</v>
      </c>
      <c r="BM1667" s="161" t="s">
        <v>1865</v>
      </c>
    </row>
    <row r="1668" spans="1:65" s="14" customFormat="1" ht="22.5">
      <c r="B1668" s="171"/>
      <c r="D1668" s="164" t="s">
        <v>282</v>
      </c>
      <c r="E1668" s="172" t="s">
        <v>1</v>
      </c>
      <c r="F1668" s="173" t="s">
        <v>1866</v>
      </c>
      <c r="H1668" s="174">
        <v>15</v>
      </c>
      <c r="I1668" s="175"/>
      <c r="L1668" s="171"/>
      <c r="M1668" s="176"/>
      <c r="N1668" s="177"/>
      <c r="O1668" s="177"/>
      <c r="P1668" s="177"/>
      <c r="Q1668" s="177"/>
      <c r="R1668" s="177"/>
      <c r="S1668" s="177"/>
      <c r="T1668" s="178"/>
      <c r="AT1668" s="172" t="s">
        <v>282</v>
      </c>
      <c r="AU1668" s="172" t="s">
        <v>88</v>
      </c>
      <c r="AV1668" s="14" t="s">
        <v>88</v>
      </c>
      <c r="AW1668" s="14" t="s">
        <v>33</v>
      </c>
      <c r="AX1668" s="14" t="s">
        <v>79</v>
      </c>
      <c r="AY1668" s="172" t="s">
        <v>252</v>
      </c>
    </row>
    <row r="1669" spans="1:65" s="13" customFormat="1" ht="22.5">
      <c r="B1669" s="163"/>
      <c r="D1669" s="164" t="s">
        <v>282</v>
      </c>
      <c r="E1669" s="165" t="s">
        <v>1</v>
      </c>
      <c r="F1669" s="166" t="s">
        <v>1317</v>
      </c>
      <c r="H1669" s="165" t="s">
        <v>1</v>
      </c>
      <c r="I1669" s="167"/>
      <c r="L1669" s="163"/>
      <c r="M1669" s="168"/>
      <c r="N1669" s="169"/>
      <c r="O1669" s="169"/>
      <c r="P1669" s="169"/>
      <c r="Q1669" s="169"/>
      <c r="R1669" s="169"/>
      <c r="S1669" s="169"/>
      <c r="T1669" s="170"/>
      <c r="AT1669" s="165" t="s">
        <v>282</v>
      </c>
      <c r="AU1669" s="165" t="s">
        <v>88</v>
      </c>
      <c r="AV1669" s="13" t="s">
        <v>86</v>
      </c>
      <c r="AW1669" s="13" t="s">
        <v>33</v>
      </c>
      <c r="AX1669" s="13" t="s">
        <v>79</v>
      </c>
      <c r="AY1669" s="165" t="s">
        <v>252</v>
      </c>
    </row>
    <row r="1670" spans="1:65" s="15" customFormat="1">
      <c r="B1670" s="179"/>
      <c r="D1670" s="164" t="s">
        <v>282</v>
      </c>
      <c r="E1670" s="180" t="s">
        <v>1</v>
      </c>
      <c r="F1670" s="181" t="s">
        <v>286</v>
      </c>
      <c r="H1670" s="182">
        <v>15</v>
      </c>
      <c r="I1670" s="183"/>
      <c r="L1670" s="179"/>
      <c r="M1670" s="184"/>
      <c r="N1670" s="185"/>
      <c r="O1670" s="185"/>
      <c r="P1670" s="185"/>
      <c r="Q1670" s="185"/>
      <c r="R1670" s="185"/>
      <c r="S1670" s="185"/>
      <c r="T1670" s="186"/>
      <c r="AT1670" s="180" t="s">
        <v>282</v>
      </c>
      <c r="AU1670" s="180" t="s">
        <v>88</v>
      </c>
      <c r="AV1670" s="15" t="s">
        <v>258</v>
      </c>
      <c r="AW1670" s="15" t="s">
        <v>33</v>
      </c>
      <c r="AX1670" s="15" t="s">
        <v>86</v>
      </c>
      <c r="AY1670" s="180" t="s">
        <v>252</v>
      </c>
    </row>
    <row r="1671" spans="1:65" s="12" customFormat="1" ht="22.9" customHeight="1">
      <c r="B1671" s="135"/>
      <c r="D1671" s="136" t="s">
        <v>78</v>
      </c>
      <c r="E1671" s="146" t="s">
        <v>1867</v>
      </c>
      <c r="F1671" s="146" t="s">
        <v>1868</v>
      </c>
      <c r="I1671" s="138"/>
      <c r="J1671" s="147">
        <f>BK1671</f>
        <v>0</v>
      </c>
      <c r="L1671" s="135"/>
      <c r="M1671" s="140"/>
      <c r="N1671" s="141"/>
      <c r="O1671" s="141"/>
      <c r="P1671" s="142">
        <f>SUM(P1672:P1694)</f>
        <v>0</v>
      </c>
      <c r="Q1671" s="141"/>
      <c r="R1671" s="142">
        <f>SUM(R1672:R1694)</f>
        <v>0</v>
      </c>
      <c r="S1671" s="141"/>
      <c r="T1671" s="143">
        <f>SUM(T1672:T1694)</f>
        <v>0</v>
      </c>
      <c r="AR1671" s="136" t="s">
        <v>88</v>
      </c>
      <c r="AT1671" s="144" t="s">
        <v>78</v>
      </c>
      <c r="AU1671" s="144" t="s">
        <v>86</v>
      </c>
      <c r="AY1671" s="136" t="s">
        <v>252</v>
      </c>
      <c r="BK1671" s="145">
        <f>SUM(BK1672:BK1694)</f>
        <v>0</v>
      </c>
    </row>
    <row r="1672" spans="1:65" s="2" customFormat="1" ht="21.75" customHeight="1">
      <c r="A1672" s="31"/>
      <c r="B1672" s="148"/>
      <c r="C1672" s="149" t="s">
        <v>1869</v>
      </c>
      <c r="D1672" s="149" t="s">
        <v>254</v>
      </c>
      <c r="E1672" s="150" t="s">
        <v>1870</v>
      </c>
      <c r="F1672" s="151" t="s">
        <v>1871</v>
      </c>
      <c r="G1672" s="152" t="s">
        <v>465</v>
      </c>
      <c r="H1672" s="153">
        <v>1119.768</v>
      </c>
      <c r="I1672" s="154"/>
      <c r="J1672" s="155">
        <f>ROUND(I1672*H1672,2)</f>
        <v>0</v>
      </c>
      <c r="K1672" s="156"/>
      <c r="L1672" s="32"/>
      <c r="M1672" s="157" t="s">
        <v>1</v>
      </c>
      <c r="N1672" s="158" t="s">
        <v>44</v>
      </c>
      <c r="O1672" s="57"/>
      <c r="P1672" s="159">
        <f>O1672*H1672</f>
        <v>0</v>
      </c>
      <c r="Q1672" s="159">
        <v>0</v>
      </c>
      <c r="R1672" s="159">
        <f>Q1672*H1672</f>
        <v>0</v>
      </c>
      <c r="S1672" s="159">
        <v>0</v>
      </c>
      <c r="T1672" s="160">
        <f>S1672*H1672</f>
        <v>0</v>
      </c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R1672" s="161" t="s">
        <v>289</v>
      </c>
      <c r="AT1672" s="161" t="s">
        <v>254</v>
      </c>
      <c r="AU1672" s="161" t="s">
        <v>88</v>
      </c>
      <c r="AY1672" s="17" t="s">
        <v>252</v>
      </c>
      <c r="BE1672" s="162">
        <f>IF(N1672="základní",J1672,0)</f>
        <v>0</v>
      </c>
      <c r="BF1672" s="162">
        <f>IF(N1672="snížená",J1672,0)</f>
        <v>0</v>
      </c>
      <c r="BG1672" s="162">
        <f>IF(N1672="zákl. přenesená",J1672,0)</f>
        <v>0</v>
      </c>
      <c r="BH1672" s="162">
        <f>IF(N1672="sníž. přenesená",J1672,0)</f>
        <v>0</v>
      </c>
      <c r="BI1672" s="162">
        <f>IF(N1672="nulová",J1672,0)</f>
        <v>0</v>
      </c>
      <c r="BJ1672" s="17" t="s">
        <v>86</v>
      </c>
      <c r="BK1672" s="162">
        <f>ROUND(I1672*H1672,2)</f>
        <v>0</v>
      </c>
      <c r="BL1672" s="17" t="s">
        <v>289</v>
      </c>
      <c r="BM1672" s="161" t="s">
        <v>1872</v>
      </c>
    </row>
    <row r="1673" spans="1:65" s="14" customFormat="1" ht="33.75">
      <c r="B1673" s="171"/>
      <c r="D1673" s="164" t="s">
        <v>282</v>
      </c>
      <c r="E1673" s="172" t="s">
        <v>1</v>
      </c>
      <c r="F1673" s="173" t="s">
        <v>1873</v>
      </c>
      <c r="H1673" s="174">
        <v>16.405000000000001</v>
      </c>
      <c r="I1673" s="175"/>
      <c r="L1673" s="171"/>
      <c r="M1673" s="176"/>
      <c r="N1673" s="177"/>
      <c r="O1673" s="177"/>
      <c r="P1673" s="177"/>
      <c r="Q1673" s="177"/>
      <c r="R1673" s="177"/>
      <c r="S1673" s="177"/>
      <c r="T1673" s="178"/>
      <c r="AT1673" s="172" t="s">
        <v>282</v>
      </c>
      <c r="AU1673" s="172" t="s">
        <v>88</v>
      </c>
      <c r="AV1673" s="14" t="s">
        <v>88</v>
      </c>
      <c r="AW1673" s="14" t="s">
        <v>33</v>
      </c>
      <c r="AX1673" s="14" t="s">
        <v>79</v>
      </c>
      <c r="AY1673" s="172" t="s">
        <v>252</v>
      </c>
    </row>
    <row r="1674" spans="1:65" s="13" customFormat="1">
      <c r="B1674" s="163"/>
      <c r="D1674" s="164" t="s">
        <v>282</v>
      </c>
      <c r="E1674" s="165" t="s">
        <v>1</v>
      </c>
      <c r="F1674" s="166" t="s">
        <v>1874</v>
      </c>
      <c r="H1674" s="165" t="s">
        <v>1</v>
      </c>
      <c r="I1674" s="167"/>
      <c r="L1674" s="163"/>
      <c r="M1674" s="168"/>
      <c r="N1674" s="169"/>
      <c r="O1674" s="169"/>
      <c r="P1674" s="169"/>
      <c r="Q1674" s="169"/>
      <c r="R1674" s="169"/>
      <c r="S1674" s="169"/>
      <c r="T1674" s="170"/>
      <c r="AT1674" s="165" t="s">
        <v>282</v>
      </c>
      <c r="AU1674" s="165" t="s">
        <v>88</v>
      </c>
      <c r="AV1674" s="13" t="s">
        <v>86</v>
      </c>
      <c r="AW1674" s="13" t="s">
        <v>33</v>
      </c>
      <c r="AX1674" s="13" t="s">
        <v>79</v>
      </c>
      <c r="AY1674" s="165" t="s">
        <v>252</v>
      </c>
    </row>
    <row r="1675" spans="1:65" s="14" customFormat="1" ht="22.5">
      <c r="B1675" s="171"/>
      <c r="D1675" s="164" t="s">
        <v>282</v>
      </c>
      <c r="E1675" s="172" t="s">
        <v>1</v>
      </c>
      <c r="F1675" s="173" t="s">
        <v>1875</v>
      </c>
      <c r="H1675" s="174">
        <v>3.617</v>
      </c>
      <c r="I1675" s="175"/>
      <c r="L1675" s="171"/>
      <c r="M1675" s="176"/>
      <c r="N1675" s="177"/>
      <c r="O1675" s="177"/>
      <c r="P1675" s="177"/>
      <c r="Q1675" s="177"/>
      <c r="R1675" s="177"/>
      <c r="S1675" s="177"/>
      <c r="T1675" s="178"/>
      <c r="AT1675" s="172" t="s">
        <v>282</v>
      </c>
      <c r="AU1675" s="172" t="s">
        <v>88</v>
      </c>
      <c r="AV1675" s="14" t="s">
        <v>88</v>
      </c>
      <c r="AW1675" s="14" t="s">
        <v>33</v>
      </c>
      <c r="AX1675" s="14" t="s">
        <v>79</v>
      </c>
      <c r="AY1675" s="172" t="s">
        <v>252</v>
      </c>
    </row>
    <row r="1676" spans="1:65" s="14" customFormat="1" ht="22.5">
      <c r="B1676" s="171"/>
      <c r="D1676" s="164" t="s">
        <v>282</v>
      </c>
      <c r="E1676" s="172" t="s">
        <v>1</v>
      </c>
      <c r="F1676" s="173" t="s">
        <v>1876</v>
      </c>
      <c r="H1676" s="174">
        <v>144.38499999999999</v>
      </c>
      <c r="I1676" s="175"/>
      <c r="L1676" s="171"/>
      <c r="M1676" s="176"/>
      <c r="N1676" s="177"/>
      <c r="O1676" s="177"/>
      <c r="P1676" s="177"/>
      <c r="Q1676" s="177"/>
      <c r="R1676" s="177"/>
      <c r="S1676" s="177"/>
      <c r="T1676" s="178"/>
      <c r="AT1676" s="172" t="s">
        <v>282</v>
      </c>
      <c r="AU1676" s="172" t="s">
        <v>88</v>
      </c>
      <c r="AV1676" s="14" t="s">
        <v>88</v>
      </c>
      <c r="AW1676" s="14" t="s">
        <v>33</v>
      </c>
      <c r="AX1676" s="14" t="s">
        <v>79</v>
      </c>
      <c r="AY1676" s="172" t="s">
        <v>252</v>
      </c>
    </row>
    <row r="1677" spans="1:65" s="14" customFormat="1" ht="22.5">
      <c r="B1677" s="171"/>
      <c r="D1677" s="164" t="s">
        <v>282</v>
      </c>
      <c r="E1677" s="172" t="s">
        <v>1</v>
      </c>
      <c r="F1677" s="173" t="s">
        <v>1877</v>
      </c>
      <c r="H1677" s="174">
        <v>69.599999999999994</v>
      </c>
      <c r="I1677" s="175"/>
      <c r="L1677" s="171"/>
      <c r="M1677" s="176"/>
      <c r="N1677" s="177"/>
      <c r="O1677" s="177"/>
      <c r="P1677" s="177"/>
      <c r="Q1677" s="177"/>
      <c r="R1677" s="177"/>
      <c r="S1677" s="177"/>
      <c r="T1677" s="178"/>
      <c r="AT1677" s="172" t="s">
        <v>282</v>
      </c>
      <c r="AU1677" s="172" t="s">
        <v>88</v>
      </c>
      <c r="AV1677" s="14" t="s">
        <v>88</v>
      </c>
      <c r="AW1677" s="14" t="s">
        <v>33</v>
      </c>
      <c r="AX1677" s="14" t="s">
        <v>79</v>
      </c>
      <c r="AY1677" s="172" t="s">
        <v>252</v>
      </c>
    </row>
    <row r="1678" spans="1:65" s="14" customFormat="1">
      <c r="B1678" s="171"/>
      <c r="D1678" s="164" t="s">
        <v>282</v>
      </c>
      <c r="E1678" s="172" t="s">
        <v>1</v>
      </c>
      <c r="F1678" s="173" t="s">
        <v>1878</v>
      </c>
      <c r="H1678" s="174">
        <v>43.44</v>
      </c>
      <c r="I1678" s="175"/>
      <c r="L1678" s="171"/>
      <c r="M1678" s="176"/>
      <c r="N1678" s="177"/>
      <c r="O1678" s="177"/>
      <c r="P1678" s="177"/>
      <c r="Q1678" s="177"/>
      <c r="R1678" s="177"/>
      <c r="S1678" s="177"/>
      <c r="T1678" s="178"/>
      <c r="AT1678" s="172" t="s">
        <v>282</v>
      </c>
      <c r="AU1678" s="172" t="s">
        <v>88</v>
      </c>
      <c r="AV1678" s="14" t="s">
        <v>88</v>
      </c>
      <c r="AW1678" s="14" t="s">
        <v>33</v>
      </c>
      <c r="AX1678" s="14" t="s">
        <v>79</v>
      </c>
      <c r="AY1678" s="172" t="s">
        <v>252</v>
      </c>
    </row>
    <row r="1679" spans="1:65" s="14" customFormat="1" ht="22.5">
      <c r="B1679" s="171"/>
      <c r="D1679" s="164" t="s">
        <v>282</v>
      </c>
      <c r="E1679" s="172" t="s">
        <v>1</v>
      </c>
      <c r="F1679" s="173" t="s">
        <v>1879</v>
      </c>
      <c r="H1679" s="174">
        <v>22.483000000000001</v>
      </c>
      <c r="I1679" s="175"/>
      <c r="L1679" s="171"/>
      <c r="M1679" s="176"/>
      <c r="N1679" s="177"/>
      <c r="O1679" s="177"/>
      <c r="P1679" s="177"/>
      <c r="Q1679" s="177"/>
      <c r="R1679" s="177"/>
      <c r="S1679" s="177"/>
      <c r="T1679" s="178"/>
      <c r="AT1679" s="172" t="s">
        <v>282</v>
      </c>
      <c r="AU1679" s="172" t="s">
        <v>88</v>
      </c>
      <c r="AV1679" s="14" t="s">
        <v>88</v>
      </c>
      <c r="AW1679" s="14" t="s">
        <v>33</v>
      </c>
      <c r="AX1679" s="14" t="s">
        <v>79</v>
      </c>
      <c r="AY1679" s="172" t="s">
        <v>252</v>
      </c>
    </row>
    <row r="1680" spans="1:65" s="14" customFormat="1" ht="22.5">
      <c r="B1680" s="171"/>
      <c r="D1680" s="164" t="s">
        <v>282</v>
      </c>
      <c r="E1680" s="172" t="s">
        <v>1</v>
      </c>
      <c r="F1680" s="173" t="s">
        <v>1880</v>
      </c>
      <c r="H1680" s="174">
        <v>13.464</v>
      </c>
      <c r="I1680" s="175"/>
      <c r="L1680" s="171"/>
      <c r="M1680" s="176"/>
      <c r="N1680" s="177"/>
      <c r="O1680" s="177"/>
      <c r="P1680" s="177"/>
      <c r="Q1680" s="177"/>
      <c r="R1680" s="177"/>
      <c r="S1680" s="177"/>
      <c r="T1680" s="178"/>
      <c r="AT1680" s="172" t="s">
        <v>282</v>
      </c>
      <c r="AU1680" s="172" t="s">
        <v>88</v>
      </c>
      <c r="AV1680" s="14" t="s">
        <v>88</v>
      </c>
      <c r="AW1680" s="14" t="s">
        <v>33</v>
      </c>
      <c r="AX1680" s="14" t="s">
        <v>79</v>
      </c>
      <c r="AY1680" s="172" t="s">
        <v>252</v>
      </c>
    </row>
    <row r="1681" spans="1:65" s="14" customFormat="1">
      <c r="B1681" s="171"/>
      <c r="D1681" s="164" t="s">
        <v>282</v>
      </c>
      <c r="E1681" s="172" t="s">
        <v>1</v>
      </c>
      <c r="F1681" s="173" t="s">
        <v>795</v>
      </c>
      <c r="H1681" s="174">
        <v>13.6</v>
      </c>
      <c r="I1681" s="175"/>
      <c r="L1681" s="171"/>
      <c r="M1681" s="176"/>
      <c r="N1681" s="177"/>
      <c r="O1681" s="177"/>
      <c r="P1681" s="177"/>
      <c r="Q1681" s="177"/>
      <c r="R1681" s="177"/>
      <c r="S1681" s="177"/>
      <c r="T1681" s="178"/>
      <c r="AT1681" s="172" t="s">
        <v>282</v>
      </c>
      <c r="AU1681" s="172" t="s">
        <v>88</v>
      </c>
      <c r="AV1681" s="14" t="s">
        <v>88</v>
      </c>
      <c r="AW1681" s="14" t="s">
        <v>33</v>
      </c>
      <c r="AX1681" s="14" t="s">
        <v>79</v>
      </c>
      <c r="AY1681" s="172" t="s">
        <v>252</v>
      </c>
    </row>
    <row r="1682" spans="1:65" s="14" customFormat="1" ht="22.5">
      <c r="B1682" s="171"/>
      <c r="D1682" s="164" t="s">
        <v>282</v>
      </c>
      <c r="E1682" s="172" t="s">
        <v>1</v>
      </c>
      <c r="F1682" s="173" t="s">
        <v>1881</v>
      </c>
      <c r="H1682" s="174">
        <v>185.36</v>
      </c>
      <c r="I1682" s="175"/>
      <c r="L1682" s="171"/>
      <c r="M1682" s="176"/>
      <c r="N1682" s="177"/>
      <c r="O1682" s="177"/>
      <c r="P1682" s="177"/>
      <c r="Q1682" s="177"/>
      <c r="R1682" s="177"/>
      <c r="S1682" s="177"/>
      <c r="T1682" s="178"/>
      <c r="AT1682" s="172" t="s">
        <v>282</v>
      </c>
      <c r="AU1682" s="172" t="s">
        <v>88</v>
      </c>
      <c r="AV1682" s="14" t="s">
        <v>88</v>
      </c>
      <c r="AW1682" s="14" t="s">
        <v>33</v>
      </c>
      <c r="AX1682" s="14" t="s">
        <v>79</v>
      </c>
      <c r="AY1682" s="172" t="s">
        <v>252</v>
      </c>
    </row>
    <row r="1683" spans="1:65" s="14" customFormat="1" ht="22.5">
      <c r="B1683" s="171"/>
      <c r="D1683" s="164" t="s">
        <v>282</v>
      </c>
      <c r="E1683" s="172" t="s">
        <v>1</v>
      </c>
      <c r="F1683" s="173" t="s">
        <v>1882</v>
      </c>
      <c r="H1683" s="174">
        <v>184.18</v>
      </c>
      <c r="I1683" s="175"/>
      <c r="L1683" s="171"/>
      <c r="M1683" s="176"/>
      <c r="N1683" s="177"/>
      <c r="O1683" s="177"/>
      <c r="P1683" s="177"/>
      <c r="Q1683" s="177"/>
      <c r="R1683" s="177"/>
      <c r="S1683" s="177"/>
      <c r="T1683" s="178"/>
      <c r="AT1683" s="172" t="s">
        <v>282</v>
      </c>
      <c r="AU1683" s="172" t="s">
        <v>88</v>
      </c>
      <c r="AV1683" s="14" t="s">
        <v>88</v>
      </c>
      <c r="AW1683" s="14" t="s">
        <v>33</v>
      </c>
      <c r="AX1683" s="14" t="s">
        <v>79</v>
      </c>
      <c r="AY1683" s="172" t="s">
        <v>252</v>
      </c>
    </row>
    <row r="1684" spans="1:65" s="14" customFormat="1" ht="22.5">
      <c r="B1684" s="171"/>
      <c r="D1684" s="164" t="s">
        <v>282</v>
      </c>
      <c r="E1684" s="172" t="s">
        <v>1</v>
      </c>
      <c r="F1684" s="173" t="s">
        <v>1883</v>
      </c>
      <c r="H1684" s="174">
        <v>23.452000000000002</v>
      </c>
      <c r="I1684" s="175"/>
      <c r="L1684" s="171"/>
      <c r="M1684" s="176"/>
      <c r="N1684" s="177"/>
      <c r="O1684" s="177"/>
      <c r="P1684" s="177"/>
      <c r="Q1684" s="177"/>
      <c r="R1684" s="177"/>
      <c r="S1684" s="177"/>
      <c r="T1684" s="178"/>
      <c r="AT1684" s="172" t="s">
        <v>282</v>
      </c>
      <c r="AU1684" s="172" t="s">
        <v>88</v>
      </c>
      <c r="AV1684" s="14" t="s">
        <v>88</v>
      </c>
      <c r="AW1684" s="14" t="s">
        <v>33</v>
      </c>
      <c r="AX1684" s="14" t="s">
        <v>79</v>
      </c>
      <c r="AY1684" s="172" t="s">
        <v>252</v>
      </c>
    </row>
    <row r="1685" spans="1:65" s="14" customFormat="1" ht="22.5">
      <c r="B1685" s="171"/>
      <c r="D1685" s="164" t="s">
        <v>282</v>
      </c>
      <c r="E1685" s="172" t="s">
        <v>1</v>
      </c>
      <c r="F1685" s="173" t="s">
        <v>1884</v>
      </c>
      <c r="H1685" s="174">
        <v>206</v>
      </c>
      <c r="I1685" s="175"/>
      <c r="L1685" s="171"/>
      <c r="M1685" s="176"/>
      <c r="N1685" s="177"/>
      <c r="O1685" s="177"/>
      <c r="P1685" s="177"/>
      <c r="Q1685" s="177"/>
      <c r="R1685" s="177"/>
      <c r="S1685" s="177"/>
      <c r="T1685" s="178"/>
      <c r="AT1685" s="172" t="s">
        <v>282</v>
      </c>
      <c r="AU1685" s="172" t="s">
        <v>88</v>
      </c>
      <c r="AV1685" s="14" t="s">
        <v>88</v>
      </c>
      <c r="AW1685" s="14" t="s">
        <v>33</v>
      </c>
      <c r="AX1685" s="14" t="s">
        <v>79</v>
      </c>
      <c r="AY1685" s="172" t="s">
        <v>252</v>
      </c>
    </row>
    <row r="1686" spans="1:65" s="14" customFormat="1" ht="22.5">
      <c r="B1686" s="171"/>
      <c r="D1686" s="164" t="s">
        <v>282</v>
      </c>
      <c r="E1686" s="172" t="s">
        <v>1</v>
      </c>
      <c r="F1686" s="173" t="s">
        <v>1885</v>
      </c>
      <c r="H1686" s="174">
        <v>159.94</v>
      </c>
      <c r="I1686" s="175"/>
      <c r="L1686" s="171"/>
      <c r="M1686" s="176"/>
      <c r="N1686" s="177"/>
      <c r="O1686" s="177"/>
      <c r="P1686" s="177"/>
      <c r="Q1686" s="177"/>
      <c r="R1686" s="177"/>
      <c r="S1686" s="177"/>
      <c r="T1686" s="178"/>
      <c r="AT1686" s="172" t="s">
        <v>282</v>
      </c>
      <c r="AU1686" s="172" t="s">
        <v>88</v>
      </c>
      <c r="AV1686" s="14" t="s">
        <v>88</v>
      </c>
      <c r="AW1686" s="14" t="s">
        <v>33</v>
      </c>
      <c r="AX1686" s="14" t="s">
        <v>79</v>
      </c>
      <c r="AY1686" s="172" t="s">
        <v>252</v>
      </c>
    </row>
    <row r="1687" spans="1:65" s="14" customFormat="1" ht="22.5">
      <c r="B1687" s="171"/>
      <c r="D1687" s="164" t="s">
        <v>282</v>
      </c>
      <c r="E1687" s="172" t="s">
        <v>1</v>
      </c>
      <c r="F1687" s="173" t="s">
        <v>1886</v>
      </c>
      <c r="H1687" s="174">
        <v>23.452000000000002</v>
      </c>
      <c r="I1687" s="175"/>
      <c r="L1687" s="171"/>
      <c r="M1687" s="176"/>
      <c r="N1687" s="177"/>
      <c r="O1687" s="177"/>
      <c r="P1687" s="177"/>
      <c r="Q1687" s="177"/>
      <c r="R1687" s="177"/>
      <c r="S1687" s="177"/>
      <c r="T1687" s="178"/>
      <c r="AT1687" s="172" t="s">
        <v>282</v>
      </c>
      <c r="AU1687" s="172" t="s">
        <v>88</v>
      </c>
      <c r="AV1687" s="14" t="s">
        <v>88</v>
      </c>
      <c r="AW1687" s="14" t="s">
        <v>33</v>
      </c>
      <c r="AX1687" s="14" t="s">
        <v>79</v>
      </c>
      <c r="AY1687" s="172" t="s">
        <v>252</v>
      </c>
    </row>
    <row r="1688" spans="1:65" s="14" customFormat="1">
      <c r="B1688" s="171"/>
      <c r="D1688" s="164" t="s">
        <v>282</v>
      </c>
      <c r="E1688" s="172" t="s">
        <v>1</v>
      </c>
      <c r="F1688" s="173" t="s">
        <v>1887</v>
      </c>
      <c r="H1688" s="174">
        <v>4.6399999999999997</v>
      </c>
      <c r="I1688" s="175"/>
      <c r="L1688" s="171"/>
      <c r="M1688" s="176"/>
      <c r="N1688" s="177"/>
      <c r="O1688" s="177"/>
      <c r="P1688" s="177"/>
      <c r="Q1688" s="177"/>
      <c r="R1688" s="177"/>
      <c r="S1688" s="177"/>
      <c r="T1688" s="178"/>
      <c r="AT1688" s="172" t="s">
        <v>282</v>
      </c>
      <c r="AU1688" s="172" t="s">
        <v>88</v>
      </c>
      <c r="AV1688" s="14" t="s">
        <v>88</v>
      </c>
      <c r="AW1688" s="14" t="s">
        <v>33</v>
      </c>
      <c r="AX1688" s="14" t="s">
        <v>79</v>
      </c>
      <c r="AY1688" s="172" t="s">
        <v>252</v>
      </c>
    </row>
    <row r="1689" spans="1:65" s="14" customFormat="1">
      <c r="B1689" s="171"/>
      <c r="D1689" s="164" t="s">
        <v>282</v>
      </c>
      <c r="E1689" s="172" t="s">
        <v>1</v>
      </c>
      <c r="F1689" s="173" t="s">
        <v>1888</v>
      </c>
      <c r="H1689" s="174">
        <v>5.75</v>
      </c>
      <c r="I1689" s="175"/>
      <c r="L1689" s="171"/>
      <c r="M1689" s="176"/>
      <c r="N1689" s="177"/>
      <c r="O1689" s="177"/>
      <c r="P1689" s="177"/>
      <c r="Q1689" s="177"/>
      <c r="R1689" s="177"/>
      <c r="S1689" s="177"/>
      <c r="T1689" s="178"/>
      <c r="AT1689" s="172" t="s">
        <v>282</v>
      </c>
      <c r="AU1689" s="172" t="s">
        <v>88</v>
      </c>
      <c r="AV1689" s="14" t="s">
        <v>88</v>
      </c>
      <c r="AW1689" s="14" t="s">
        <v>33</v>
      </c>
      <c r="AX1689" s="14" t="s">
        <v>79</v>
      </c>
      <c r="AY1689" s="172" t="s">
        <v>252</v>
      </c>
    </row>
    <row r="1690" spans="1:65" s="15" customFormat="1">
      <c r="B1690" s="179"/>
      <c r="D1690" s="164" t="s">
        <v>282</v>
      </c>
      <c r="E1690" s="180" t="s">
        <v>1</v>
      </c>
      <c r="F1690" s="181" t="s">
        <v>286</v>
      </c>
      <c r="H1690" s="182">
        <v>1119.7680000000003</v>
      </c>
      <c r="I1690" s="183"/>
      <c r="L1690" s="179"/>
      <c r="M1690" s="184"/>
      <c r="N1690" s="185"/>
      <c r="O1690" s="185"/>
      <c r="P1690" s="185"/>
      <c r="Q1690" s="185"/>
      <c r="R1690" s="185"/>
      <c r="S1690" s="185"/>
      <c r="T1690" s="186"/>
      <c r="AT1690" s="180" t="s">
        <v>282</v>
      </c>
      <c r="AU1690" s="180" t="s">
        <v>88</v>
      </c>
      <c r="AV1690" s="15" t="s">
        <v>258</v>
      </c>
      <c r="AW1690" s="15" t="s">
        <v>33</v>
      </c>
      <c r="AX1690" s="15" t="s">
        <v>86</v>
      </c>
      <c r="AY1690" s="180" t="s">
        <v>252</v>
      </c>
    </row>
    <row r="1691" spans="1:65" s="2" customFormat="1" ht="16.5" customHeight="1">
      <c r="A1691" s="31"/>
      <c r="B1691" s="148"/>
      <c r="C1691" s="149" t="s">
        <v>1075</v>
      </c>
      <c r="D1691" s="149" t="s">
        <v>254</v>
      </c>
      <c r="E1691" s="150" t="s">
        <v>1313</v>
      </c>
      <c r="F1691" s="151" t="s">
        <v>1314</v>
      </c>
      <c r="G1691" s="152" t="s">
        <v>257</v>
      </c>
      <c r="H1691" s="153">
        <v>10</v>
      </c>
      <c r="I1691" s="154"/>
      <c r="J1691" s="155">
        <f>ROUND(I1691*H1691,2)</f>
        <v>0</v>
      </c>
      <c r="K1691" s="156"/>
      <c r="L1691" s="32"/>
      <c r="M1691" s="157" t="s">
        <v>1</v>
      </c>
      <c r="N1691" s="158" t="s">
        <v>44</v>
      </c>
      <c r="O1691" s="57"/>
      <c r="P1691" s="159">
        <f>O1691*H1691</f>
        <v>0</v>
      </c>
      <c r="Q1691" s="159">
        <v>0</v>
      </c>
      <c r="R1691" s="159">
        <f>Q1691*H1691</f>
        <v>0</v>
      </c>
      <c r="S1691" s="159">
        <v>0</v>
      </c>
      <c r="T1691" s="160">
        <f>S1691*H1691</f>
        <v>0</v>
      </c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R1691" s="161" t="s">
        <v>289</v>
      </c>
      <c r="AT1691" s="161" t="s">
        <v>254</v>
      </c>
      <c r="AU1691" s="161" t="s">
        <v>88</v>
      </c>
      <c r="AY1691" s="17" t="s">
        <v>252</v>
      </c>
      <c r="BE1691" s="162">
        <f>IF(N1691="základní",J1691,0)</f>
        <v>0</v>
      </c>
      <c r="BF1691" s="162">
        <f>IF(N1691="snížená",J1691,0)</f>
        <v>0</v>
      </c>
      <c r="BG1691" s="162">
        <f>IF(N1691="zákl. přenesená",J1691,0)</f>
        <v>0</v>
      </c>
      <c r="BH1691" s="162">
        <f>IF(N1691="sníž. přenesená",J1691,0)</f>
        <v>0</v>
      </c>
      <c r="BI1691" s="162">
        <f>IF(N1691="nulová",J1691,0)</f>
        <v>0</v>
      </c>
      <c r="BJ1691" s="17" t="s">
        <v>86</v>
      </c>
      <c r="BK1691" s="162">
        <f>ROUND(I1691*H1691,2)</f>
        <v>0</v>
      </c>
      <c r="BL1691" s="17" t="s">
        <v>289</v>
      </c>
      <c r="BM1691" s="161" t="s">
        <v>1889</v>
      </c>
    </row>
    <row r="1692" spans="1:65" s="14" customFormat="1" ht="22.5">
      <c r="B1692" s="171"/>
      <c r="D1692" s="164" t="s">
        <v>282</v>
      </c>
      <c r="E1692" s="172" t="s">
        <v>1</v>
      </c>
      <c r="F1692" s="173" t="s">
        <v>1890</v>
      </c>
      <c r="H1692" s="174">
        <v>10</v>
      </c>
      <c r="I1692" s="175"/>
      <c r="L1692" s="171"/>
      <c r="M1692" s="176"/>
      <c r="N1692" s="177"/>
      <c r="O1692" s="177"/>
      <c r="P1692" s="177"/>
      <c r="Q1692" s="177"/>
      <c r="R1692" s="177"/>
      <c r="S1692" s="177"/>
      <c r="T1692" s="178"/>
      <c r="AT1692" s="172" t="s">
        <v>282</v>
      </c>
      <c r="AU1692" s="172" t="s">
        <v>88</v>
      </c>
      <c r="AV1692" s="14" t="s">
        <v>88</v>
      </c>
      <c r="AW1692" s="14" t="s">
        <v>33</v>
      </c>
      <c r="AX1692" s="14" t="s">
        <v>79</v>
      </c>
      <c r="AY1692" s="172" t="s">
        <v>252</v>
      </c>
    </row>
    <row r="1693" spans="1:65" s="13" customFormat="1" ht="22.5">
      <c r="B1693" s="163"/>
      <c r="D1693" s="164" t="s">
        <v>282</v>
      </c>
      <c r="E1693" s="165" t="s">
        <v>1</v>
      </c>
      <c r="F1693" s="166" t="s">
        <v>1317</v>
      </c>
      <c r="H1693" s="165" t="s">
        <v>1</v>
      </c>
      <c r="I1693" s="167"/>
      <c r="L1693" s="163"/>
      <c r="M1693" s="168"/>
      <c r="N1693" s="169"/>
      <c r="O1693" s="169"/>
      <c r="P1693" s="169"/>
      <c r="Q1693" s="169"/>
      <c r="R1693" s="169"/>
      <c r="S1693" s="169"/>
      <c r="T1693" s="170"/>
      <c r="AT1693" s="165" t="s">
        <v>282</v>
      </c>
      <c r="AU1693" s="165" t="s">
        <v>88</v>
      </c>
      <c r="AV1693" s="13" t="s">
        <v>86</v>
      </c>
      <c r="AW1693" s="13" t="s">
        <v>33</v>
      </c>
      <c r="AX1693" s="13" t="s">
        <v>79</v>
      </c>
      <c r="AY1693" s="165" t="s">
        <v>252</v>
      </c>
    </row>
    <row r="1694" spans="1:65" s="15" customFormat="1">
      <c r="B1694" s="179"/>
      <c r="D1694" s="164" t="s">
        <v>282</v>
      </c>
      <c r="E1694" s="180" t="s">
        <v>1</v>
      </c>
      <c r="F1694" s="181" t="s">
        <v>286</v>
      </c>
      <c r="H1694" s="182">
        <v>10</v>
      </c>
      <c r="I1694" s="183"/>
      <c r="L1694" s="179"/>
      <c r="M1694" s="184"/>
      <c r="N1694" s="185"/>
      <c r="O1694" s="185"/>
      <c r="P1694" s="185"/>
      <c r="Q1694" s="185"/>
      <c r="R1694" s="185"/>
      <c r="S1694" s="185"/>
      <c r="T1694" s="186"/>
      <c r="AT1694" s="180" t="s">
        <v>282</v>
      </c>
      <c r="AU1694" s="180" t="s">
        <v>88</v>
      </c>
      <c r="AV1694" s="15" t="s">
        <v>258</v>
      </c>
      <c r="AW1694" s="15" t="s">
        <v>33</v>
      </c>
      <c r="AX1694" s="15" t="s">
        <v>86</v>
      </c>
      <c r="AY1694" s="180" t="s">
        <v>252</v>
      </c>
    </row>
    <row r="1695" spans="1:65" s="12" customFormat="1" ht="25.9" customHeight="1">
      <c r="B1695" s="135"/>
      <c r="D1695" s="136" t="s">
        <v>78</v>
      </c>
      <c r="E1695" s="137" t="s">
        <v>1891</v>
      </c>
      <c r="F1695" s="137" t="s">
        <v>1892</v>
      </c>
      <c r="I1695" s="138"/>
      <c r="J1695" s="139">
        <f>BK1695</f>
        <v>0</v>
      </c>
      <c r="L1695" s="135"/>
      <c r="M1695" s="140"/>
      <c r="N1695" s="141"/>
      <c r="O1695" s="141"/>
      <c r="P1695" s="142">
        <f>P1696</f>
        <v>0</v>
      </c>
      <c r="Q1695" s="141"/>
      <c r="R1695" s="142">
        <f>R1696</f>
        <v>0</v>
      </c>
      <c r="S1695" s="141"/>
      <c r="T1695" s="143">
        <f>T1696</f>
        <v>0</v>
      </c>
      <c r="AR1695" s="136" t="s">
        <v>262</v>
      </c>
      <c r="AT1695" s="144" t="s">
        <v>78</v>
      </c>
      <c r="AU1695" s="144" t="s">
        <v>79</v>
      </c>
      <c r="AY1695" s="136" t="s">
        <v>252</v>
      </c>
      <c r="BK1695" s="145">
        <f>BK1696</f>
        <v>0</v>
      </c>
    </row>
    <row r="1696" spans="1:65" s="12" customFormat="1" ht="22.9" customHeight="1">
      <c r="B1696" s="135"/>
      <c r="D1696" s="136" t="s">
        <v>78</v>
      </c>
      <c r="E1696" s="146" t="s">
        <v>1893</v>
      </c>
      <c r="F1696" s="146" t="s">
        <v>1894</v>
      </c>
      <c r="I1696" s="138"/>
      <c r="J1696" s="147">
        <f>BK1696</f>
        <v>0</v>
      </c>
      <c r="L1696" s="135"/>
      <c r="M1696" s="140"/>
      <c r="N1696" s="141"/>
      <c r="O1696" s="141"/>
      <c r="P1696" s="142">
        <f>SUM(P1697:P1705)</f>
        <v>0</v>
      </c>
      <c r="Q1696" s="141"/>
      <c r="R1696" s="142">
        <f>SUM(R1697:R1705)</f>
        <v>0</v>
      </c>
      <c r="S1696" s="141"/>
      <c r="T1696" s="143">
        <f>SUM(T1697:T1705)</f>
        <v>0</v>
      </c>
      <c r="AR1696" s="136" t="s">
        <v>262</v>
      </c>
      <c r="AT1696" s="144" t="s">
        <v>78</v>
      </c>
      <c r="AU1696" s="144" t="s">
        <v>86</v>
      </c>
      <c r="AY1696" s="136" t="s">
        <v>252</v>
      </c>
      <c r="BK1696" s="145">
        <f>SUM(BK1697:BK1705)</f>
        <v>0</v>
      </c>
    </row>
    <row r="1697" spans="1:65" s="2" customFormat="1" ht="24.2" customHeight="1">
      <c r="A1697" s="31"/>
      <c r="B1697" s="148"/>
      <c r="C1697" s="149" t="s">
        <v>1895</v>
      </c>
      <c r="D1697" s="149" t="s">
        <v>254</v>
      </c>
      <c r="E1697" s="150" t="s">
        <v>1896</v>
      </c>
      <c r="F1697" s="151" t="s">
        <v>1897</v>
      </c>
      <c r="G1697" s="152" t="s">
        <v>1198</v>
      </c>
      <c r="H1697" s="153">
        <v>1</v>
      </c>
      <c r="I1697" s="154"/>
      <c r="J1697" s="155">
        <f>ROUND(I1697*H1697,2)</f>
        <v>0</v>
      </c>
      <c r="K1697" s="156"/>
      <c r="L1697" s="32"/>
      <c r="M1697" s="157" t="s">
        <v>1</v>
      </c>
      <c r="N1697" s="158" t="s">
        <v>44</v>
      </c>
      <c r="O1697" s="57"/>
      <c r="P1697" s="159">
        <f>O1697*H1697</f>
        <v>0</v>
      </c>
      <c r="Q1697" s="159">
        <v>0</v>
      </c>
      <c r="R1697" s="159">
        <f>Q1697*H1697</f>
        <v>0</v>
      </c>
      <c r="S1697" s="159">
        <v>0</v>
      </c>
      <c r="T1697" s="160">
        <f>S1697*H1697</f>
        <v>0</v>
      </c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R1697" s="161" t="s">
        <v>406</v>
      </c>
      <c r="AT1697" s="161" t="s">
        <v>254</v>
      </c>
      <c r="AU1697" s="161" t="s">
        <v>88</v>
      </c>
      <c r="AY1697" s="17" t="s">
        <v>252</v>
      </c>
      <c r="BE1697" s="162">
        <f>IF(N1697="základní",J1697,0)</f>
        <v>0</v>
      </c>
      <c r="BF1697" s="162">
        <f>IF(N1697="snížená",J1697,0)</f>
        <v>0</v>
      </c>
      <c r="BG1697" s="162">
        <f>IF(N1697="zákl. přenesená",J1697,0)</f>
        <v>0</v>
      </c>
      <c r="BH1697" s="162">
        <f>IF(N1697="sníž. přenesená",J1697,0)</f>
        <v>0</v>
      </c>
      <c r="BI1697" s="162">
        <f>IF(N1697="nulová",J1697,0)</f>
        <v>0</v>
      </c>
      <c r="BJ1697" s="17" t="s">
        <v>86</v>
      </c>
      <c r="BK1697" s="162">
        <f>ROUND(I1697*H1697,2)</f>
        <v>0</v>
      </c>
      <c r="BL1697" s="17" t="s">
        <v>406</v>
      </c>
      <c r="BM1697" s="161" t="s">
        <v>1898</v>
      </c>
    </row>
    <row r="1698" spans="1:65" s="14" customFormat="1" ht="22.5">
      <c r="B1698" s="171"/>
      <c r="D1698" s="164" t="s">
        <v>282</v>
      </c>
      <c r="E1698" s="172" t="s">
        <v>1</v>
      </c>
      <c r="F1698" s="173" t="s">
        <v>1899</v>
      </c>
      <c r="H1698" s="174">
        <v>1</v>
      </c>
      <c r="I1698" s="175"/>
      <c r="L1698" s="171"/>
      <c r="M1698" s="176"/>
      <c r="N1698" s="177"/>
      <c r="O1698" s="177"/>
      <c r="P1698" s="177"/>
      <c r="Q1698" s="177"/>
      <c r="R1698" s="177"/>
      <c r="S1698" s="177"/>
      <c r="T1698" s="178"/>
      <c r="AT1698" s="172" t="s">
        <v>282</v>
      </c>
      <c r="AU1698" s="172" t="s">
        <v>88</v>
      </c>
      <c r="AV1698" s="14" t="s">
        <v>88</v>
      </c>
      <c r="AW1698" s="14" t="s">
        <v>33</v>
      </c>
      <c r="AX1698" s="14" t="s">
        <v>79</v>
      </c>
      <c r="AY1698" s="172" t="s">
        <v>252</v>
      </c>
    </row>
    <row r="1699" spans="1:65" s="13" customFormat="1" ht="22.5">
      <c r="B1699" s="163"/>
      <c r="D1699" s="164" t="s">
        <v>282</v>
      </c>
      <c r="E1699" s="165" t="s">
        <v>1</v>
      </c>
      <c r="F1699" s="166" t="s">
        <v>1900</v>
      </c>
      <c r="H1699" s="165" t="s">
        <v>1</v>
      </c>
      <c r="I1699" s="167"/>
      <c r="L1699" s="163"/>
      <c r="M1699" s="168"/>
      <c r="N1699" s="169"/>
      <c r="O1699" s="169"/>
      <c r="P1699" s="169"/>
      <c r="Q1699" s="169"/>
      <c r="R1699" s="169"/>
      <c r="S1699" s="169"/>
      <c r="T1699" s="170"/>
      <c r="AT1699" s="165" t="s">
        <v>282</v>
      </c>
      <c r="AU1699" s="165" t="s">
        <v>88</v>
      </c>
      <c r="AV1699" s="13" t="s">
        <v>86</v>
      </c>
      <c r="AW1699" s="13" t="s">
        <v>33</v>
      </c>
      <c r="AX1699" s="13" t="s">
        <v>79</v>
      </c>
      <c r="AY1699" s="165" t="s">
        <v>252</v>
      </c>
    </row>
    <row r="1700" spans="1:65" s="13" customFormat="1">
      <c r="B1700" s="163"/>
      <c r="D1700" s="164" t="s">
        <v>282</v>
      </c>
      <c r="E1700" s="165" t="s">
        <v>1</v>
      </c>
      <c r="F1700" s="166" t="s">
        <v>1347</v>
      </c>
      <c r="H1700" s="165" t="s">
        <v>1</v>
      </c>
      <c r="I1700" s="167"/>
      <c r="L1700" s="163"/>
      <c r="M1700" s="168"/>
      <c r="N1700" s="169"/>
      <c r="O1700" s="169"/>
      <c r="P1700" s="169"/>
      <c r="Q1700" s="169"/>
      <c r="R1700" s="169"/>
      <c r="S1700" s="169"/>
      <c r="T1700" s="170"/>
      <c r="AT1700" s="165" t="s">
        <v>282</v>
      </c>
      <c r="AU1700" s="165" t="s">
        <v>88</v>
      </c>
      <c r="AV1700" s="13" t="s">
        <v>86</v>
      </c>
      <c r="AW1700" s="13" t="s">
        <v>33</v>
      </c>
      <c r="AX1700" s="13" t="s">
        <v>79</v>
      </c>
      <c r="AY1700" s="165" t="s">
        <v>252</v>
      </c>
    </row>
    <row r="1701" spans="1:65" s="15" customFormat="1">
      <c r="B1701" s="179"/>
      <c r="D1701" s="164" t="s">
        <v>282</v>
      </c>
      <c r="E1701" s="180" t="s">
        <v>1</v>
      </c>
      <c r="F1701" s="181" t="s">
        <v>286</v>
      </c>
      <c r="H1701" s="182">
        <v>1</v>
      </c>
      <c r="I1701" s="183"/>
      <c r="L1701" s="179"/>
      <c r="M1701" s="184"/>
      <c r="N1701" s="185"/>
      <c r="O1701" s="185"/>
      <c r="P1701" s="185"/>
      <c r="Q1701" s="185"/>
      <c r="R1701" s="185"/>
      <c r="S1701" s="185"/>
      <c r="T1701" s="186"/>
      <c r="AT1701" s="180" t="s">
        <v>282</v>
      </c>
      <c r="AU1701" s="180" t="s">
        <v>88</v>
      </c>
      <c r="AV1701" s="15" t="s">
        <v>258</v>
      </c>
      <c r="AW1701" s="15" t="s">
        <v>33</v>
      </c>
      <c r="AX1701" s="15" t="s">
        <v>86</v>
      </c>
      <c r="AY1701" s="180" t="s">
        <v>252</v>
      </c>
    </row>
    <row r="1702" spans="1:65" s="2" customFormat="1" ht="16.5" customHeight="1">
      <c r="A1702" s="31"/>
      <c r="B1702" s="148"/>
      <c r="C1702" s="149" t="s">
        <v>1078</v>
      </c>
      <c r="D1702" s="149" t="s">
        <v>254</v>
      </c>
      <c r="E1702" s="150" t="s">
        <v>1313</v>
      </c>
      <c r="F1702" s="151" t="s">
        <v>1314</v>
      </c>
      <c r="G1702" s="152" t="s">
        <v>257</v>
      </c>
      <c r="H1702" s="153">
        <v>3</v>
      </c>
      <c r="I1702" s="154"/>
      <c r="J1702" s="155">
        <f>ROUND(I1702*H1702,2)</f>
        <v>0</v>
      </c>
      <c r="K1702" s="156"/>
      <c r="L1702" s="32"/>
      <c r="M1702" s="157" t="s">
        <v>1</v>
      </c>
      <c r="N1702" s="158" t="s">
        <v>44</v>
      </c>
      <c r="O1702" s="57"/>
      <c r="P1702" s="159">
        <f>O1702*H1702</f>
        <v>0</v>
      </c>
      <c r="Q1702" s="159">
        <v>0</v>
      </c>
      <c r="R1702" s="159">
        <f>Q1702*H1702</f>
        <v>0</v>
      </c>
      <c r="S1702" s="159">
        <v>0</v>
      </c>
      <c r="T1702" s="160">
        <f>S1702*H1702</f>
        <v>0</v>
      </c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R1702" s="161" t="s">
        <v>406</v>
      </c>
      <c r="AT1702" s="161" t="s">
        <v>254</v>
      </c>
      <c r="AU1702" s="161" t="s">
        <v>88</v>
      </c>
      <c r="AY1702" s="17" t="s">
        <v>252</v>
      </c>
      <c r="BE1702" s="162">
        <f>IF(N1702="základní",J1702,0)</f>
        <v>0</v>
      </c>
      <c r="BF1702" s="162">
        <f>IF(N1702="snížená",J1702,0)</f>
        <v>0</v>
      </c>
      <c r="BG1702" s="162">
        <f>IF(N1702="zákl. přenesená",J1702,0)</f>
        <v>0</v>
      </c>
      <c r="BH1702" s="162">
        <f>IF(N1702="sníž. přenesená",J1702,0)</f>
        <v>0</v>
      </c>
      <c r="BI1702" s="162">
        <f>IF(N1702="nulová",J1702,0)</f>
        <v>0</v>
      </c>
      <c r="BJ1702" s="17" t="s">
        <v>86</v>
      </c>
      <c r="BK1702" s="162">
        <f>ROUND(I1702*H1702,2)</f>
        <v>0</v>
      </c>
      <c r="BL1702" s="17" t="s">
        <v>406</v>
      </c>
      <c r="BM1702" s="161" t="s">
        <v>1901</v>
      </c>
    </row>
    <row r="1703" spans="1:65" s="14" customFormat="1" ht="22.5">
      <c r="B1703" s="171"/>
      <c r="D1703" s="164" t="s">
        <v>282</v>
      </c>
      <c r="E1703" s="172" t="s">
        <v>1</v>
      </c>
      <c r="F1703" s="173" t="s">
        <v>1902</v>
      </c>
      <c r="H1703" s="174">
        <v>3</v>
      </c>
      <c r="I1703" s="175"/>
      <c r="L1703" s="171"/>
      <c r="M1703" s="176"/>
      <c r="N1703" s="177"/>
      <c r="O1703" s="177"/>
      <c r="P1703" s="177"/>
      <c r="Q1703" s="177"/>
      <c r="R1703" s="177"/>
      <c r="S1703" s="177"/>
      <c r="T1703" s="178"/>
      <c r="AT1703" s="172" t="s">
        <v>282</v>
      </c>
      <c r="AU1703" s="172" t="s">
        <v>88</v>
      </c>
      <c r="AV1703" s="14" t="s">
        <v>88</v>
      </c>
      <c r="AW1703" s="14" t="s">
        <v>33</v>
      </c>
      <c r="AX1703" s="14" t="s">
        <v>79</v>
      </c>
      <c r="AY1703" s="172" t="s">
        <v>252</v>
      </c>
    </row>
    <row r="1704" spans="1:65" s="13" customFormat="1" ht="22.5">
      <c r="B1704" s="163"/>
      <c r="D1704" s="164" t="s">
        <v>282</v>
      </c>
      <c r="E1704" s="165" t="s">
        <v>1</v>
      </c>
      <c r="F1704" s="166" t="s">
        <v>1317</v>
      </c>
      <c r="H1704" s="165" t="s">
        <v>1</v>
      </c>
      <c r="I1704" s="167"/>
      <c r="L1704" s="163"/>
      <c r="M1704" s="168"/>
      <c r="N1704" s="169"/>
      <c r="O1704" s="169"/>
      <c r="P1704" s="169"/>
      <c r="Q1704" s="169"/>
      <c r="R1704" s="169"/>
      <c r="S1704" s="169"/>
      <c r="T1704" s="170"/>
      <c r="AT1704" s="165" t="s">
        <v>282</v>
      </c>
      <c r="AU1704" s="165" t="s">
        <v>88</v>
      </c>
      <c r="AV1704" s="13" t="s">
        <v>86</v>
      </c>
      <c r="AW1704" s="13" t="s">
        <v>33</v>
      </c>
      <c r="AX1704" s="13" t="s">
        <v>79</v>
      </c>
      <c r="AY1704" s="165" t="s">
        <v>252</v>
      </c>
    </row>
    <row r="1705" spans="1:65" s="15" customFormat="1">
      <c r="B1705" s="179"/>
      <c r="D1705" s="164" t="s">
        <v>282</v>
      </c>
      <c r="E1705" s="180" t="s">
        <v>1</v>
      </c>
      <c r="F1705" s="181" t="s">
        <v>286</v>
      </c>
      <c r="H1705" s="182">
        <v>3</v>
      </c>
      <c r="I1705" s="183"/>
      <c r="L1705" s="179"/>
      <c r="M1705" s="188"/>
      <c r="N1705" s="189"/>
      <c r="O1705" s="189"/>
      <c r="P1705" s="189"/>
      <c r="Q1705" s="189"/>
      <c r="R1705" s="189"/>
      <c r="S1705" s="189"/>
      <c r="T1705" s="190"/>
      <c r="AT1705" s="180" t="s">
        <v>282</v>
      </c>
      <c r="AU1705" s="180" t="s">
        <v>88</v>
      </c>
      <c r="AV1705" s="15" t="s">
        <v>258</v>
      </c>
      <c r="AW1705" s="15" t="s">
        <v>33</v>
      </c>
      <c r="AX1705" s="15" t="s">
        <v>86</v>
      </c>
      <c r="AY1705" s="180" t="s">
        <v>252</v>
      </c>
    </row>
    <row r="1706" spans="1:65" s="2" customFormat="1" ht="6.95" customHeight="1">
      <c r="A1706" s="31"/>
      <c r="B1706" s="46"/>
      <c r="C1706" s="47"/>
      <c r="D1706" s="47"/>
      <c r="E1706" s="47"/>
      <c r="F1706" s="47"/>
      <c r="G1706" s="47"/>
      <c r="H1706" s="47"/>
      <c r="I1706" s="47"/>
      <c r="J1706" s="47"/>
      <c r="K1706" s="47"/>
      <c r="L1706" s="32"/>
      <c r="M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</row>
  </sheetData>
  <autoFilter ref="C150:K1705" xr:uid="{00000000-0009-0000-0000-000001000000}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1903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ROUND(J149,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ROUND((SUM(BE149:BE2721)),  2)</f>
        <v>0</v>
      </c>
      <c r="G35" s="31"/>
      <c r="H35" s="31"/>
      <c r="I35" s="104">
        <v>0.21</v>
      </c>
      <c r="J35" s="103">
        <f>ROUND(((SUM(BE149:BE2721))*I35),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ROUND((SUM(BF149:BF2721)),  2)</f>
        <v>0</v>
      </c>
      <c r="G36" s="31"/>
      <c r="H36" s="31"/>
      <c r="I36" s="104">
        <v>0.15</v>
      </c>
      <c r="J36" s="103">
        <f>ROUND(((SUM(BF149:BF2721))*I36),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ROUND((SUM(BG149:BG2721)),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ROUND((SUM(BH149:BH2721)),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ROUND((SUM(BI149:BI2721)),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Objekt2 - SO D.1.1.ASŘ Nový stav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J149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J150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J151</f>
        <v>0</v>
      </c>
      <c r="L100" s="120"/>
    </row>
    <row r="101" spans="1:47" s="10" customFormat="1" ht="19.899999999999999" customHeight="1">
      <c r="B101" s="120"/>
      <c r="D101" s="121" t="s">
        <v>1904</v>
      </c>
      <c r="E101" s="122"/>
      <c r="F101" s="122"/>
      <c r="G101" s="122"/>
      <c r="H101" s="122"/>
      <c r="I101" s="122"/>
      <c r="J101" s="123">
        <f>J224</f>
        <v>0</v>
      </c>
      <c r="L101" s="120"/>
    </row>
    <row r="102" spans="1:47" s="10" customFormat="1" ht="19.899999999999999" customHeight="1">
      <c r="B102" s="120"/>
      <c r="D102" s="121" t="s">
        <v>208</v>
      </c>
      <c r="E102" s="122"/>
      <c r="F102" s="122"/>
      <c r="G102" s="122"/>
      <c r="H102" s="122"/>
      <c r="I102" s="122"/>
      <c r="J102" s="123">
        <f>J335</f>
        <v>0</v>
      </c>
      <c r="L102" s="120"/>
    </row>
    <row r="103" spans="1:47" s="10" customFormat="1" ht="19.899999999999999" customHeight="1">
      <c r="B103" s="120"/>
      <c r="D103" s="121" t="s">
        <v>209</v>
      </c>
      <c r="E103" s="122"/>
      <c r="F103" s="122"/>
      <c r="G103" s="122"/>
      <c r="H103" s="122"/>
      <c r="I103" s="122"/>
      <c r="J103" s="123">
        <f>J698</f>
        <v>0</v>
      </c>
      <c r="L103" s="120"/>
    </row>
    <row r="104" spans="1:47" s="10" customFormat="1" ht="19.899999999999999" customHeight="1">
      <c r="B104" s="120"/>
      <c r="D104" s="121" t="s">
        <v>210</v>
      </c>
      <c r="E104" s="122"/>
      <c r="F104" s="122"/>
      <c r="G104" s="122"/>
      <c r="H104" s="122"/>
      <c r="I104" s="122"/>
      <c r="J104" s="123">
        <f>J849</f>
        <v>0</v>
      </c>
      <c r="L104" s="120"/>
    </row>
    <row r="105" spans="1:47" s="10" customFormat="1" ht="19.899999999999999" customHeight="1">
      <c r="B105" s="120"/>
      <c r="D105" s="121" t="s">
        <v>211</v>
      </c>
      <c r="E105" s="122"/>
      <c r="F105" s="122"/>
      <c r="G105" s="122"/>
      <c r="H105" s="122"/>
      <c r="I105" s="122"/>
      <c r="J105" s="123">
        <f>J1082</f>
        <v>0</v>
      </c>
      <c r="L105" s="120"/>
    </row>
    <row r="106" spans="1:47" s="10" customFormat="1" ht="19.899999999999999" customHeight="1">
      <c r="B106" s="120"/>
      <c r="D106" s="121" t="s">
        <v>212</v>
      </c>
      <c r="E106" s="122"/>
      <c r="F106" s="122"/>
      <c r="G106" s="122"/>
      <c r="H106" s="122"/>
      <c r="I106" s="122"/>
      <c r="J106" s="123">
        <f>J1243</f>
        <v>0</v>
      </c>
      <c r="L106" s="120"/>
    </row>
    <row r="107" spans="1:47" s="9" customFormat="1" ht="24.95" customHeight="1">
      <c r="B107" s="116"/>
      <c r="D107" s="117" t="s">
        <v>213</v>
      </c>
      <c r="E107" s="118"/>
      <c r="F107" s="118"/>
      <c r="G107" s="118"/>
      <c r="H107" s="118"/>
      <c r="I107" s="118"/>
      <c r="J107" s="119">
        <f>J1248</f>
        <v>0</v>
      </c>
      <c r="L107" s="116"/>
    </row>
    <row r="108" spans="1:47" s="10" customFormat="1" ht="19.899999999999999" customHeight="1">
      <c r="B108" s="120"/>
      <c r="D108" s="121" t="s">
        <v>214</v>
      </c>
      <c r="E108" s="122"/>
      <c r="F108" s="122"/>
      <c r="G108" s="122"/>
      <c r="H108" s="122"/>
      <c r="I108" s="122"/>
      <c r="J108" s="123">
        <f>J1249</f>
        <v>0</v>
      </c>
      <c r="L108" s="120"/>
    </row>
    <row r="109" spans="1:47" s="10" customFormat="1" ht="19.899999999999999" customHeight="1">
      <c r="B109" s="120"/>
      <c r="D109" s="121" t="s">
        <v>215</v>
      </c>
      <c r="E109" s="122"/>
      <c r="F109" s="122"/>
      <c r="G109" s="122"/>
      <c r="H109" s="122"/>
      <c r="I109" s="122"/>
      <c r="J109" s="123">
        <f>J1310</f>
        <v>0</v>
      </c>
      <c r="L109" s="120"/>
    </row>
    <row r="110" spans="1:47" s="10" customFormat="1" ht="19.899999999999999" customHeight="1">
      <c r="B110" s="120"/>
      <c r="D110" s="121" t="s">
        <v>216</v>
      </c>
      <c r="E110" s="122"/>
      <c r="F110" s="122"/>
      <c r="G110" s="122"/>
      <c r="H110" s="122"/>
      <c r="I110" s="122"/>
      <c r="J110" s="123">
        <f>J1364</f>
        <v>0</v>
      </c>
      <c r="L110" s="120"/>
    </row>
    <row r="111" spans="1:47" s="10" customFormat="1" ht="19.899999999999999" customHeight="1">
      <c r="B111" s="120"/>
      <c r="D111" s="121" t="s">
        <v>1905</v>
      </c>
      <c r="E111" s="122"/>
      <c r="F111" s="122"/>
      <c r="G111" s="122"/>
      <c r="H111" s="122"/>
      <c r="I111" s="122"/>
      <c r="J111" s="123">
        <f>J1468</f>
        <v>0</v>
      </c>
      <c r="L111" s="120"/>
    </row>
    <row r="112" spans="1:47" s="10" customFormat="1" ht="19.899999999999999" customHeight="1">
      <c r="B112" s="120"/>
      <c r="D112" s="121" t="s">
        <v>225</v>
      </c>
      <c r="E112" s="122"/>
      <c r="F112" s="122"/>
      <c r="G112" s="122"/>
      <c r="H112" s="122"/>
      <c r="I112" s="122"/>
      <c r="J112" s="123">
        <f>J1490</f>
        <v>0</v>
      </c>
      <c r="L112" s="120"/>
    </row>
    <row r="113" spans="1:31" s="10" customFormat="1" ht="19.899999999999999" customHeight="1">
      <c r="B113" s="120"/>
      <c r="D113" s="121" t="s">
        <v>1906</v>
      </c>
      <c r="E113" s="122"/>
      <c r="F113" s="122"/>
      <c r="G113" s="122"/>
      <c r="H113" s="122"/>
      <c r="I113" s="122"/>
      <c r="J113" s="123">
        <f>J1569</f>
        <v>0</v>
      </c>
      <c r="L113" s="120"/>
    </row>
    <row r="114" spans="1:31" s="10" customFormat="1" ht="19.899999999999999" customHeight="1">
      <c r="B114" s="120"/>
      <c r="D114" s="121" t="s">
        <v>227</v>
      </c>
      <c r="E114" s="122"/>
      <c r="F114" s="122"/>
      <c r="G114" s="122"/>
      <c r="H114" s="122"/>
      <c r="I114" s="122"/>
      <c r="J114" s="123">
        <f>J1770</f>
        <v>0</v>
      </c>
      <c r="L114" s="120"/>
    </row>
    <row r="115" spans="1:31" s="10" customFormat="1" ht="19.899999999999999" customHeight="1">
      <c r="B115" s="120"/>
      <c r="D115" s="121" t="s">
        <v>229</v>
      </c>
      <c r="E115" s="122"/>
      <c r="F115" s="122"/>
      <c r="G115" s="122"/>
      <c r="H115" s="122"/>
      <c r="I115" s="122"/>
      <c r="J115" s="123">
        <f>J1800</f>
        <v>0</v>
      </c>
      <c r="L115" s="120"/>
    </row>
    <row r="116" spans="1:31" s="10" customFormat="1" ht="19.899999999999999" customHeight="1">
      <c r="B116" s="120"/>
      <c r="D116" s="121" t="s">
        <v>230</v>
      </c>
      <c r="E116" s="122"/>
      <c r="F116" s="122"/>
      <c r="G116" s="122"/>
      <c r="H116" s="122"/>
      <c r="I116" s="122"/>
      <c r="J116" s="123">
        <f>J1807</f>
        <v>0</v>
      </c>
      <c r="L116" s="120"/>
    </row>
    <row r="117" spans="1:31" s="10" customFormat="1" ht="19.899999999999999" customHeight="1">
      <c r="B117" s="120"/>
      <c r="D117" s="121" t="s">
        <v>231</v>
      </c>
      <c r="E117" s="122"/>
      <c r="F117" s="122"/>
      <c r="G117" s="122"/>
      <c r="H117" s="122"/>
      <c r="I117" s="122"/>
      <c r="J117" s="123">
        <f>J1838</f>
        <v>0</v>
      </c>
      <c r="L117" s="120"/>
    </row>
    <row r="118" spans="1:31" s="10" customFormat="1" ht="19.899999999999999" customHeight="1">
      <c r="B118" s="120"/>
      <c r="D118" s="121" t="s">
        <v>1907</v>
      </c>
      <c r="E118" s="122"/>
      <c r="F118" s="122"/>
      <c r="G118" s="122"/>
      <c r="H118" s="122"/>
      <c r="I118" s="122"/>
      <c r="J118" s="123">
        <f>J2014</f>
        <v>0</v>
      </c>
      <c r="L118" s="120"/>
    </row>
    <row r="119" spans="1:31" s="10" customFormat="1" ht="19.899999999999999" customHeight="1">
      <c r="B119" s="120"/>
      <c r="D119" s="121" t="s">
        <v>233</v>
      </c>
      <c r="E119" s="122"/>
      <c r="F119" s="122"/>
      <c r="G119" s="122"/>
      <c r="H119" s="122"/>
      <c r="I119" s="122"/>
      <c r="J119" s="123">
        <f>J2021</f>
        <v>0</v>
      </c>
      <c r="L119" s="120"/>
    </row>
    <row r="120" spans="1:31" s="10" customFormat="1" ht="19.899999999999999" customHeight="1">
      <c r="B120" s="120"/>
      <c r="D120" s="121" t="s">
        <v>1908</v>
      </c>
      <c r="E120" s="122"/>
      <c r="F120" s="122"/>
      <c r="G120" s="122"/>
      <c r="H120" s="122"/>
      <c r="I120" s="122"/>
      <c r="J120" s="123">
        <f>J2215</f>
        <v>0</v>
      </c>
      <c r="L120" s="120"/>
    </row>
    <row r="121" spans="1:31" s="10" customFormat="1" ht="19.899999999999999" customHeight="1">
      <c r="B121" s="120"/>
      <c r="D121" s="121" t="s">
        <v>1909</v>
      </c>
      <c r="E121" s="122"/>
      <c r="F121" s="122"/>
      <c r="G121" s="122"/>
      <c r="H121" s="122"/>
      <c r="I121" s="122"/>
      <c r="J121" s="123">
        <f>J2252</f>
        <v>0</v>
      </c>
      <c r="L121" s="120"/>
    </row>
    <row r="122" spans="1:31" s="10" customFormat="1" ht="19.899999999999999" customHeight="1">
      <c r="B122" s="120"/>
      <c r="D122" s="121" t="s">
        <v>1910</v>
      </c>
      <c r="E122" s="122"/>
      <c r="F122" s="122"/>
      <c r="G122" s="122"/>
      <c r="H122" s="122"/>
      <c r="I122" s="122"/>
      <c r="J122" s="123">
        <f>J2284</f>
        <v>0</v>
      </c>
      <c r="L122" s="120"/>
    </row>
    <row r="123" spans="1:31" s="10" customFormat="1" ht="19.899999999999999" customHeight="1">
      <c r="B123" s="120"/>
      <c r="D123" s="121" t="s">
        <v>1911</v>
      </c>
      <c r="E123" s="122"/>
      <c r="F123" s="122"/>
      <c r="G123" s="122"/>
      <c r="H123" s="122"/>
      <c r="I123" s="122"/>
      <c r="J123" s="123">
        <f>J2318</f>
        <v>0</v>
      </c>
      <c r="L123" s="120"/>
    </row>
    <row r="124" spans="1:31" s="10" customFormat="1" ht="19.899999999999999" customHeight="1">
      <c r="B124" s="120"/>
      <c r="D124" s="121" t="s">
        <v>1912</v>
      </c>
      <c r="E124" s="122"/>
      <c r="F124" s="122"/>
      <c r="G124" s="122"/>
      <c r="H124" s="122"/>
      <c r="I124" s="122"/>
      <c r="J124" s="123">
        <f>J2575</f>
        <v>0</v>
      </c>
      <c r="L124" s="120"/>
    </row>
    <row r="125" spans="1:31" s="9" customFormat="1" ht="24.95" customHeight="1">
      <c r="B125" s="116"/>
      <c r="D125" s="117" t="s">
        <v>235</v>
      </c>
      <c r="E125" s="118"/>
      <c r="F125" s="118"/>
      <c r="G125" s="118"/>
      <c r="H125" s="118"/>
      <c r="I125" s="118"/>
      <c r="J125" s="119">
        <f>J2597</f>
        <v>0</v>
      </c>
      <c r="L125" s="116"/>
    </row>
    <row r="126" spans="1:31" s="10" customFormat="1" ht="19.899999999999999" customHeight="1">
      <c r="B126" s="120"/>
      <c r="D126" s="121" t="s">
        <v>236</v>
      </c>
      <c r="E126" s="122"/>
      <c r="F126" s="122"/>
      <c r="G126" s="122"/>
      <c r="H126" s="122"/>
      <c r="I126" s="122"/>
      <c r="J126" s="123">
        <f>J2598</f>
        <v>0</v>
      </c>
      <c r="L126" s="120"/>
    </row>
    <row r="127" spans="1:31" s="10" customFormat="1" ht="19.899999999999999" customHeight="1">
      <c r="B127" s="120"/>
      <c r="D127" s="121" t="s">
        <v>1913</v>
      </c>
      <c r="E127" s="122"/>
      <c r="F127" s="122"/>
      <c r="G127" s="122"/>
      <c r="H127" s="122"/>
      <c r="I127" s="122"/>
      <c r="J127" s="123">
        <f>J2648</f>
        <v>0</v>
      </c>
      <c r="L127" s="120"/>
    </row>
    <row r="128" spans="1:31" s="2" customFormat="1" ht="21.7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s="2" customFormat="1" ht="6.95" customHeight="1">
      <c r="A129" s="31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3" spans="1:31" s="2" customFormat="1" ht="6.95" customHeight="1">
      <c r="A133" s="31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24.95" customHeight="1">
      <c r="A134" s="31"/>
      <c r="B134" s="32"/>
      <c r="C134" s="21" t="s">
        <v>237</v>
      </c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6.95" customHeight="1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12" customHeight="1">
      <c r="A136" s="31"/>
      <c r="B136" s="32"/>
      <c r="C136" s="27" t="s">
        <v>16</v>
      </c>
      <c r="D136" s="31"/>
      <c r="E136" s="31"/>
      <c r="F136" s="31"/>
      <c r="G136" s="31"/>
      <c r="H136" s="31"/>
      <c r="I136" s="31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6.5" customHeight="1">
      <c r="A137" s="31"/>
      <c r="B137" s="32"/>
      <c r="C137" s="31"/>
      <c r="D137" s="31"/>
      <c r="E137" s="243" t="str">
        <f>E7</f>
        <v>ZU - rekonstrukce objektu Klatovská 51/ Chodské náměstí 1</v>
      </c>
      <c r="F137" s="244"/>
      <c r="G137" s="244"/>
      <c r="H137" s="244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1" customFormat="1" ht="12" customHeight="1">
      <c r="B138" s="20"/>
      <c r="C138" s="27" t="s">
        <v>197</v>
      </c>
      <c r="L138" s="20"/>
    </row>
    <row r="139" spans="1:31" s="2" customFormat="1" ht="16.5" customHeight="1">
      <c r="A139" s="31"/>
      <c r="B139" s="32"/>
      <c r="C139" s="31"/>
      <c r="D139" s="31"/>
      <c r="E139" s="243" t="s">
        <v>198</v>
      </c>
      <c r="F139" s="242"/>
      <c r="G139" s="242"/>
      <c r="H139" s="242"/>
      <c r="I139" s="31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7" t="s">
        <v>199</v>
      </c>
      <c r="D140" s="31"/>
      <c r="E140" s="31"/>
      <c r="F140" s="31"/>
      <c r="G140" s="31"/>
      <c r="H140" s="31"/>
      <c r="I140" s="31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6.5" customHeight="1">
      <c r="A141" s="31"/>
      <c r="B141" s="32"/>
      <c r="C141" s="31"/>
      <c r="D141" s="31"/>
      <c r="E141" s="218" t="str">
        <f>E11</f>
        <v>Objekt2 - SO D.1.1.ASŘ Nový stav</v>
      </c>
      <c r="F141" s="242"/>
      <c r="G141" s="242"/>
      <c r="H141" s="242"/>
      <c r="I141" s="31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6.95" customHeight="1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2" customHeight="1">
      <c r="A143" s="31"/>
      <c r="B143" s="32"/>
      <c r="C143" s="27" t="s">
        <v>20</v>
      </c>
      <c r="D143" s="31"/>
      <c r="E143" s="31"/>
      <c r="F143" s="25" t="str">
        <f>F14</f>
        <v>Plzeň</v>
      </c>
      <c r="G143" s="31"/>
      <c r="H143" s="31"/>
      <c r="I143" s="27" t="s">
        <v>22</v>
      </c>
      <c r="J143" s="54" t="str">
        <f>IF(J14="","",J14)</f>
        <v>17. 11. 2022</v>
      </c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6.95" customHeight="1">
      <c r="A144" s="31"/>
      <c r="B144" s="32"/>
      <c r="C144" s="31"/>
      <c r="D144" s="31"/>
      <c r="E144" s="31"/>
      <c r="F144" s="31"/>
      <c r="G144" s="31"/>
      <c r="H144" s="31"/>
      <c r="I144" s="31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15.2" customHeight="1">
      <c r="A145" s="31"/>
      <c r="B145" s="32"/>
      <c r="C145" s="27" t="s">
        <v>24</v>
      </c>
      <c r="D145" s="31"/>
      <c r="E145" s="31"/>
      <c r="F145" s="25" t="str">
        <f>E17</f>
        <v>Západočeská univerzita v Plzni</v>
      </c>
      <c r="G145" s="31"/>
      <c r="H145" s="31"/>
      <c r="I145" s="27" t="s">
        <v>31</v>
      </c>
      <c r="J145" s="29" t="str">
        <f>E23</f>
        <v xml:space="preserve"> </v>
      </c>
      <c r="K145" s="31"/>
      <c r="L145" s="4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5.2" customHeight="1">
      <c r="A146" s="31"/>
      <c r="B146" s="32"/>
      <c r="C146" s="27" t="s">
        <v>30</v>
      </c>
      <c r="D146" s="31"/>
      <c r="E146" s="31"/>
      <c r="F146" s="25">
        <f>IF(E20="","",E20)</f>
        <v>0</v>
      </c>
      <c r="G146" s="31"/>
      <c r="H146" s="31"/>
      <c r="I146" s="27" t="s">
        <v>34</v>
      </c>
      <c r="J146" s="29" t="str">
        <f>E26</f>
        <v>BAUING KV, s.r.o.</v>
      </c>
      <c r="K146" s="31"/>
      <c r="L146" s="4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0.35" customHeight="1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4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11" customFormat="1" ht="29.25" customHeight="1">
      <c r="A148" s="124"/>
      <c r="B148" s="125"/>
      <c r="C148" s="126" t="s">
        <v>238</v>
      </c>
      <c r="D148" s="127" t="s">
        <v>64</v>
      </c>
      <c r="E148" s="127" t="s">
        <v>60</v>
      </c>
      <c r="F148" s="127" t="s">
        <v>61</v>
      </c>
      <c r="G148" s="127" t="s">
        <v>239</v>
      </c>
      <c r="H148" s="127" t="s">
        <v>240</v>
      </c>
      <c r="I148" s="127" t="s">
        <v>241</v>
      </c>
      <c r="J148" s="128" t="s">
        <v>203</v>
      </c>
      <c r="K148" s="129" t="s">
        <v>242</v>
      </c>
      <c r="L148" s="130"/>
      <c r="M148" s="61" t="s">
        <v>1</v>
      </c>
      <c r="N148" s="62" t="s">
        <v>43</v>
      </c>
      <c r="O148" s="62" t="s">
        <v>243</v>
      </c>
      <c r="P148" s="62" t="s">
        <v>244</v>
      </c>
      <c r="Q148" s="62" t="s">
        <v>245</v>
      </c>
      <c r="R148" s="62" t="s">
        <v>246</v>
      </c>
      <c r="S148" s="62" t="s">
        <v>247</v>
      </c>
      <c r="T148" s="63" t="s">
        <v>248</v>
      </c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</row>
    <row r="149" spans="1:65" s="2" customFormat="1" ht="22.9" customHeight="1">
      <c r="A149" s="31"/>
      <c r="B149" s="32"/>
      <c r="C149" s="68" t="s">
        <v>249</v>
      </c>
      <c r="D149" s="31"/>
      <c r="E149" s="31"/>
      <c r="F149" s="31"/>
      <c r="G149" s="31"/>
      <c r="H149" s="31"/>
      <c r="I149" s="31"/>
      <c r="J149" s="131">
        <f>BK149</f>
        <v>0</v>
      </c>
      <c r="K149" s="31"/>
      <c r="L149" s="32"/>
      <c r="M149" s="64"/>
      <c r="N149" s="55"/>
      <c r="O149" s="65"/>
      <c r="P149" s="132">
        <f>P150+P1248+P2597</f>
        <v>0</v>
      </c>
      <c r="Q149" s="65"/>
      <c r="R149" s="132">
        <f>R150+R1248+R2597</f>
        <v>0</v>
      </c>
      <c r="S149" s="65"/>
      <c r="T149" s="133">
        <f>T150+T1248+T2597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7" t="s">
        <v>78</v>
      </c>
      <c r="AU149" s="17" t="s">
        <v>205</v>
      </c>
      <c r="BK149" s="134">
        <f>BK150+BK1248+BK2597</f>
        <v>0</v>
      </c>
    </row>
    <row r="150" spans="1:65" s="12" customFormat="1" ht="25.9" customHeight="1">
      <c r="B150" s="135"/>
      <c r="D150" s="136" t="s">
        <v>78</v>
      </c>
      <c r="E150" s="137" t="s">
        <v>250</v>
      </c>
      <c r="F150" s="137" t="s">
        <v>251</v>
      </c>
      <c r="I150" s="138"/>
      <c r="J150" s="139">
        <f>BK150</f>
        <v>0</v>
      </c>
      <c r="L150" s="135"/>
      <c r="M150" s="140"/>
      <c r="N150" s="141"/>
      <c r="O150" s="141"/>
      <c r="P150" s="142">
        <f>P151+P224+P335+P698+P849+P1082+P1243</f>
        <v>0</v>
      </c>
      <c r="Q150" s="141"/>
      <c r="R150" s="142">
        <f>R151+R224+R335+R698+R849+R1082+R1243</f>
        <v>0</v>
      </c>
      <c r="S150" s="141"/>
      <c r="T150" s="143">
        <f>T151+T224+T335+T698+T849+T1082+T1243</f>
        <v>0</v>
      </c>
      <c r="AR150" s="136" t="s">
        <v>86</v>
      </c>
      <c r="AT150" s="144" t="s">
        <v>78</v>
      </c>
      <c r="AU150" s="144" t="s">
        <v>79</v>
      </c>
      <c r="AY150" s="136" t="s">
        <v>252</v>
      </c>
      <c r="BK150" s="145">
        <f>BK151+BK224+BK335+BK698+BK849+BK1082+BK1243</f>
        <v>0</v>
      </c>
    </row>
    <row r="151" spans="1:65" s="12" customFormat="1" ht="22.9" customHeight="1">
      <c r="B151" s="135"/>
      <c r="D151" s="136" t="s">
        <v>78</v>
      </c>
      <c r="E151" s="146" t="s">
        <v>86</v>
      </c>
      <c r="F151" s="146" t="s">
        <v>253</v>
      </c>
      <c r="I151" s="138"/>
      <c r="J151" s="147">
        <f>BK151</f>
        <v>0</v>
      </c>
      <c r="L151" s="135"/>
      <c r="M151" s="140"/>
      <c r="N151" s="141"/>
      <c r="O151" s="141"/>
      <c r="P151" s="142">
        <f>SUM(P152:P223)</f>
        <v>0</v>
      </c>
      <c r="Q151" s="141"/>
      <c r="R151" s="142">
        <f>SUM(R152:R223)</f>
        <v>0</v>
      </c>
      <c r="S151" s="141"/>
      <c r="T151" s="143">
        <f>SUM(T152:T223)</f>
        <v>0</v>
      </c>
      <c r="AR151" s="136" t="s">
        <v>86</v>
      </c>
      <c r="AT151" s="144" t="s">
        <v>78</v>
      </c>
      <c r="AU151" s="144" t="s">
        <v>86</v>
      </c>
      <c r="AY151" s="136" t="s">
        <v>252</v>
      </c>
      <c r="BK151" s="145">
        <f>SUM(BK152:BK223)</f>
        <v>0</v>
      </c>
    </row>
    <row r="152" spans="1:65" s="2" customFormat="1" ht="24.2" customHeight="1">
      <c r="A152" s="31"/>
      <c r="B152" s="148"/>
      <c r="C152" s="149" t="s">
        <v>86</v>
      </c>
      <c r="D152" s="149" t="s">
        <v>254</v>
      </c>
      <c r="E152" s="150" t="s">
        <v>1914</v>
      </c>
      <c r="F152" s="151" t="s">
        <v>256</v>
      </c>
      <c r="G152" s="152" t="s">
        <v>257</v>
      </c>
      <c r="H152" s="153">
        <v>50</v>
      </c>
      <c r="I152" s="154"/>
      <c r="J152" s="155">
        <f t="shared" ref="J152:J158" si="0"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 t="shared" ref="P152:P158" si="1">O152*H152</f>
        <v>0</v>
      </c>
      <c r="Q152" s="159">
        <v>0</v>
      </c>
      <c r="R152" s="159">
        <f t="shared" ref="R152:R158" si="2">Q152*H152</f>
        <v>0</v>
      </c>
      <c r="S152" s="159">
        <v>0</v>
      </c>
      <c r="T152" s="160">
        <f t="shared" ref="T152:T158" si="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 t="shared" ref="BE152:BE158" si="4">IF(N152="základní",J152,0)</f>
        <v>0</v>
      </c>
      <c r="BF152" s="162">
        <f t="shared" ref="BF152:BF158" si="5">IF(N152="snížená",J152,0)</f>
        <v>0</v>
      </c>
      <c r="BG152" s="162">
        <f t="shared" ref="BG152:BG158" si="6">IF(N152="zákl. přenesená",J152,0)</f>
        <v>0</v>
      </c>
      <c r="BH152" s="162">
        <f t="shared" ref="BH152:BH158" si="7">IF(N152="sníž. přenesená",J152,0)</f>
        <v>0</v>
      </c>
      <c r="BI152" s="162">
        <f t="shared" ref="BI152:BI158" si="8">IF(N152="nulová",J152,0)</f>
        <v>0</v>
      </c>
      <c r="BJ152" s="17" t="s">
        <v>86</v>
      </c>
      <c r="BK152" s="162">
        <f t="shared" ref="BK152:BK158" si="9">ROUND(I152*H152,2)</f>
        <v>0</v>
      </c>
      <c r="BL152" s="17" t="s">
        <v>258</v>
      </c>
      <c r="BM152" s="161" t="s">
        <v>88</v>
      </c>
    </row>
    <row r="153" spans="1:65" s="2" customFormat="1" ht="24.2" customHeight="1">
      <c r="A153" s="31"/>
      <c r="B153" s="148"/>
      <c r="C153" s="149" t="s">
        <v>88</v>
      </c>
      <c r="D153" s="149" t="s">
        <v>254</v>
      </c>
      <c r="E153" s="150" t="s">
        <v>1915</v>
      </c>
      <c r="F153" s="151" t="s">
        <v>260</v>
      </c>
      <c r="G153" s="152" t="s">
        <v>261</v>
      </c>
      <c r="H153" s="153">
        <v>6.5</v>
      </c>
      <c r="I153" s="154"/>
      <c r="J153" s="155">
        <f t="shared" si="0"/>
        <v>0</v>
      </c>
      <c r="K153" s="156"/>
      <c r="L153" s="32"/>
      <c r="M153" s="157" t="s">
        <v>1</v>
      </c>
      <c r="N153" s="158" t="s">
        <v>44</v>
      </c>
      <c r="O153" s="57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7" t="s">
        <v>86</v>
      </c>
      <c r="BK153" s="162">
        <f t="shared" si="9"/>
        <v>0</v>
      </c>
      <c r="BL153" s="17" t="s">
        <v>258</v>
      </c>
      <c r="BM153" s="161" t="s">
        <v>258</v>
      </c>
    </row>
    <row r="154" spans="1:65" s="2" customFormat="1" ht="24.2" customHeight="1">
      <c r="A154" s="31"/>
      <c r="B154" s="148"/>
      <c r="C154" s="149" t="s">
        <v>262</v>
      </c>
      <c r="D154" s="149" t="s">
        <v>254</v>
      </c>
      <c r="E154" s="150" t="s">
        <v>263</v>
      </c>
      <c r="F154" s="151" t="s">
        <v>264</v>
      </c>
      <c r="G154" s="152" t="s">
        <v>265</v>
      </c>
      <c r="H154" s="153">
        <v>20</v>
      </c>
      <c r="I154" s="154"/>
      <c r="J154" s="155">
        <f t="shared" si="0"/>
        <v>0</v>
      </c>
      <c r="K154" s="156"/>
      <c r="L154" s="32"/>
      <c r="M154" s="157" t="s">
        <v>1</v>
      </c>
      <c r="N154" s="158" t="s">
        <v>44</v>
      </c>
      <c r="O154" s="57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7" t="s">
        <v>86</v>
      </c>
      <c r="BK154" s="162">
        <f t="shared" si="9"/>
        <v>0</v>
      </c>
      <c r="BL154" s="17" t="s">
        <v>258</v>
      </c>
      <c r="BM154" s="161" t="s">
        <v>266</v>
      </c>
    </row>
    <row r="155" spans="1:65" s="2" customFormat="1" ht="16.5" customHeight="1">
      <c r="A155" s="31"/>
      <c r="B155" s="148"/>
      <c r="C155" s="149" t="s">
        <v>258</v>
      </c>
      <c r="D155" s="149" t="s">
        <v>254</v>
      </c>
      <c r="E155" s="150" t="s">
        <v>267</v>
      </c>
      <c r="F155" s="151" t="s">
        <v>268</v>
      </c>
      <c r="G155" s="152" t="s">
        <v>265</v>
      </c>
      <c r="H155" s="153">
        <v>20</v>
      </c>
      <c r="I155" s="154"/>
      <c r="J155" s="155">
        <f t="shared" si="0"/>
        <v>0</v>
      </c>
      <c r="K155" s="156"/>
      <c r="L155" s="32"/>
      <c r="M155" s="157" t="s">
        <v>1</v>
      </c>
      <c r="N155" s="158" t="s">
        <v>44</v>
      </c>
      <c r="O155" s="57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7" t="s">
        <v>86</v>
      </c>
      <c r="BK155" s="162">
        <f t="shared" si="9"/>
        <v>0</v>
      </c>
      <c r="BL155" s="17" t="s">
        <v>258</v>
      </c>
      <c r="BM155" s="161" t="s">
        <v>269</v>
      </c>
    </row>
    <row r="156" spans="1:65" s="2" customFormat="1" ht="24.2" customHeight="1">
      <c r="A156" s="31"/>
      <c r="B156" s="148"/>
      <c r="C156" s="149" t="s">
        <v>270</v>
      </c>
      <c r="D156" s="149" t="s">
        <v>254</v>
      </c>
      <c r="E156" s="150" t="s">
        <v>271</v>
      </c>
      <c r="F156" s="151" t="s">
        <v>272</v>
      </c>
      <c r="G156" s="152" t="s">
        <v>265</v>
      </c>
      <c r="H156" s="153">
        <v>20</v>
      </c>
      <c r="I156" s="154"/>
      <c r="J156" s="155">
        <f t="shared" si="0"/>
        <v>0</v>
      </c>
      <c r="K156" s="156"/>
      <c r="L156" s="32"/>
      <c r="M156" s="157" t="s">
        <v>1</v>
      </c>
      <c r="N156" s="158" t="s">
        <v>44</v>
      </c>
      <c r="O156" s="57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7" t="s">
        <v>86</v>
      </c>
      <c r="BK156" s="162">
        <f t="shared" si="9"/>
        <v>0</v>
      </c>
      <c r="BL156" s="17" t="s">
        <v>258</v>
      </c>
      <c r="BM156" s="161" t="s">
        <v>273</v>
      </c>
    </row>
    <row r="157" spans="1:65" s="2" customFormat="1" ht="24.2" customHeight="1">
      <c r="A157" s="31"/>
      <c r="B157" s="148"/>
      <c r="C157" s="149" t="s">
        <v>266</v>
      </c>
      <c r="D157" s="149" t="s">
        <v>254</v>
      </c>
      <c r="E157" s="150" t="s">
        <v>1916</v>
      </c>
      <c r="F157" s="151" t="s">
        <v>1917</v>
      </c>
      <c r="G157" s="152" t="s">
        <v>265</v>
      </c>
      <c r="H157" s="153">
        <v>30</v>
      </c>
      <c r="I157" s="154"/>
      <c r="J157" s="155">
        <f t="shared" si="0"/>
        <v>0</v>
      </c>
      <c r="K157" s="156"/>
      <c r="L157" s="32"/>
      <c r="M157" s="157" t="s">
        <v>1</v>
      </c>
      <c r="N157" s="158" t="s">
        <v>44</v>
      </c>
      <c r="O157" s="57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7" t="s">
        <v>86</v>
      </c>
      <c r="BK157" s="162">
        <f t="shared" si="9"/>
        <v>0</v>
      </c>
      <c r="BL157" s="17" t="s">
        <v>258</v>
      </c>
      <c r="BM157" s="161" t="s">
        <v>276</v>
      </c>
    </row>
    <row r="158" spans="1:65" s="2" customFormat="1" ht="24.2" customHeight="1">
      <c r="A158" s="31"/>
      <c r="B158" s="148"/>
      <c r="C158" s="149" t="s">
        <v>277</v>
      </c>
      <c r="D158" s="149" t="s">
        <v>254</v>
      </c>
      <c r="E158" s="150" t="s">
        <v>1918</v>
      </c>
      <c r="F158" s="151" t="s">
        <v>1919</v>
      </c>
      <c r="G158" s="152" t="s">
        <v>280</v>
      </c>
      <c r="H158" s="153">
        <v>82.748000000000005</v>
      </c>
      <c r="I158" s="154"/>
      <c r="J158" s="155">
        <f t="shared" si="0"/>
        <v>0</v>
      </c>
      <c r="K158" s="156"/>
      <c r="L158" s="32"/>
      <c r="M158" s="157" t="s">
        <v>1</v>
      </c>
      <c r="N158" s="158" t="s">
        <v>44</v>
      </c>
      <c r="O158" s="57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7" t="s">
        <v>86</v>
      </c>
      <c r="BK158" s="162">
        <f t="shared" si="9"/>
        <v>0</v>
      </c>
      <c r="BL158" s="17" t="s">
        <v>258</v>
      </c>
      <c r="BM158" s="161" t="s">
        <v>281</v>
      </c>
    </row>
    <row r="159" spans="1:65" s="13" customFormat="1">
      <c r="B159" s="163"/>
      <c r="D159" s="164" t="s">
        <v>282</v>
      </c>
      <c r="E159" s="165" t="s">
        <v>1</v>
      </c>
      <c r="F159" s="166" t="s">
        <v>283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4" customFormat="1" ht="22.5">
      <c r="B160" s="171"/>
      <c r="D160" s="164" t="s">
        <v>282</v>
      </c>
      <c r="E160" s="172" t="s">
        <v>1</v>
      </c>
      <c r="F160" s="173" t="s">
        <v>1920</v>
      </c>
      <c r="H160" s="174">
        <v>60.831000000000003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4" customFormat="1" ht="22.5">
      <c r="B161" s="171"/>
      <c r="D161" s="164" t="s">
        <v>282</v>
      </c>
      <c r="E161" s="172" t="s">
        <v>1</v>
      </c>
      <c r="F161" s="173" t="s">
        <v>1921</v>
      </c>
      <c r="H161" s="174">
        <v>3.0350000000000001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4" customFormat="1" ht="22.5">
      <c r="B162" s="171"/>
      <c r="D162" s="164" t="s">
        <v>282</v>
      </c>
      <c r="E162" s="172" t="s">
        <v>1</v>
      </c>
      <c r="F162" s="173" t="s">
        <v>1922</v>
      </c>
      <c r="H162" s="174">
        <v>18.882000000000001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5" customFormat="1">
      <c r="B163" s="179"/>
      <c r="D163" s="164" t="s">
        <v>282</v>
      </c>
      <c r="E163" s="180" t="s">
        <v>1</v>
      </c>
      <c r="F163" s="181" t="s">
        <v>286</v>
      </c>
      <c r="H163" s="182">
        <v>82.748000000000005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282</v>
      </c>
      <c r="AU163" s="180" t="s">
        <v>88</v>
      </c>
      <c r="AV163" s="15" t="s">
        <v>258</v>
      </c>
      <c r="AW163" s="15" t="s">
        <v>33</v>
      </c>
      <c r="AX163" s="15" t="s">
        <v>86</v>
      </c>
      <c r="AY163" s="180" t="s">
        <v>252</v>
      </c>
    </row>
    <row r="164" spans="1:65" s="2" customFormat="1" ht="24.2" customHeight="1">
      <c r="A164" s="31"/>
      <c r="B164" s="148"/>
      <c r="C164" s="149" t="s">
        <v>269</v>
      </c>
      <c r="D164" s="149" t="s">
        <v>254</v>
      </c>
      <c r="E164" s="150" t="s">
        <v>1923</v>
      </c>
      <c r="F164" s="151" t="s">
        <v>1924</v>
      </c>
      <c r="G164" s="152" t="s">
        <v>280</v>
      </c>
      <c r="H164" s="153">
        <v>82.748000000000005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289</v>
      </c>
    </row>
    <row r="165" spans="1:65" s="13" customFormat="1">
      <c r="B165" s="163"/>
      <c r="D165" s="164" t="s">
        <v>282</v>
      </c>
      <c r="E165" s="165" t="s">
        <v>1</v>
      </c>
      <c r="F165" s="166" t="s">
        <v>290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4" customFormat="1" ht="22.5">
      <c r="B166" s="171"/>
      <c r="D166" s="164" t="s">
        <v>282</v>
      </c>
      <c r="E166" s="172" t="s">
        <v>1</v>
      </c>
      <c r="F166" s="173" t="s">
        <v>1920</v>
      </c>
      <c r="H166" s="174">
        <v>60.831000000000003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4" customFormat="1" ht="22.5">
      <c r="B167" s="171"/>
      <c r="D167" s="164" t="s">
        <v>282</v>
      </c>
      <c r="E167" s="172" t="s">
        <v>1</v>
      </c>
      <c r="F167" s="173" t="s">
        <v>1921</v>
      </c>
      <c r="H167" s="174">
        <v>3.0350000000000001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4" customFormat="1" ht="22.5">
      <c r="B168" s="171"/>
      <c r="D168" s="164" t="s">
        <v>282</v>
      </c>
      <c r="E168" s="172" t="s">
        <v>1</v>
      </c>
      <c r="F168" s="173" t="s">
        <v>1922</v>
      </c>
      <c r="H168" s="174">
        <v>18.882000000000001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5" customFormat="1">
      <c r="B169" s="179"/>
      <c r="D169" s="164" t="s">
        <v>282</v>
      </c>
      <c r="E169" s="180" t="s">
        <v>1</v>
      </c>
      <c r="F169" s="181" t="s">
        <v>286</v>
      </c>
      <c r="H169" s="182">
        <v>82.748000000000005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282</v>
      </c>
      <c r="AU169" s="180" t="s">
        <v>88</v>
      </c>
      <c r="AV169" s="15" t="s">
        <v>258</v>
      </c>
      <c r="AW169" s="15" t="s">
        <v>33</v>
      </c>
      <c r="AX169" s="15" t="s">
        <v>86</v>
      </c>
      <c r="AY169" s="180" t="s">
        <v>252</v>
      </c>
    </row>
    <row r="170" spans="1:65" s="2" customFormat="1" ht="37.9" customHeight="1">
      <c r="A170" s="31"/>
      <c r="B170" s="148"/>
      <c r="C170" s="149" t="s">
        <v>291</v>
      </c>
      <c r="D170" s="149" t="s">
        <v>254</v>
      </c>
      <c r="E170" s="150" t="s">
        <v>1925</v>
      </c>
      <c r="F170" s="151" t="s">
        <v>1926</v>
      </c>
      <c r="G170" s="152" t="s">
        <v>280</v>
      </c>
      <c r="H170" s="153">
        <v>33.89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44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258</v>
      </c>
      <c r="AT170" s="161" t="s">
        <v>254</v>
      </c>
      <c r="AU170" s="161" t="s">
        <v>88</v>
      </c>
      <c r="AY170" s="17" t="s">
        <v>252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258</v>
      </c>
      <c r="BM170" s="161" t="s">
        <v>294</v>
      </c>
    </row>
    <row r="171" spans="1:65" s="13" customFormat="1">
      <c r="B171" s="163"/>
      <c r="D171" s="164" t="s">
        <v>282</v>
      </c>
      <c r="E171" s="165" t="s">
        <v>1</v>
      </c>
      <c r="F171" s="166" t="s">
        <v>283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4" customFormat="1" ht="22.5">
      <c r="B172" s="171"/>
      <c r="D172" s="164" t="s">
        <v>282</v>
      </c>
      <c r="E172" s="172" t="s">
        <v>1</v>
      </c>
      <c r="F172" s="173" t="s">
        <v>1927</v>
      </c>
      <c r="H172" s="174">
        <v>33.89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5" customFormat="1">
      <c r="B173" s="179"/>
      <c r="D173" s="164" t="s">
        <v>282</v>
      </c>
      <c r="E173" s="180" t="s">
        <v>1</v>
      </c>
      <c r="F173" s="181" t="s">
        <v>286</v>
      </c>
      <c r="H173" s="182">
        <v>33.89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282</v>
      </c>
      <c r="AU173" s="180" t="s">
        <v>88</v>
      </c>
      <c r="AV173" s="15" t="s">
        <v>258</v>
      </c>
      <c r="AW173" s="15" t="s">
        <v>33</v>
      </c>
      <c r="AX173" s="15" t="s">
        <v>86</v>
      </c>
      <c r="AY173" s="180" t="s">
        <v>252</v>
      </c>
    </row>
    <row r="174" spans="1:65" s="2" customFormat="1" ht="37.9" customHeight="1">
      <c r="A174" s="31"/>
      <c r="B174" s="148"/>
      <c r="C174" s="149" t="s">
        <v>273</v>
      </c>
      <c r="D174" s="149" t="s">
        <v>254</v>
      </c>
      <c r="E174" s="150" t="s">
        <v>1928</v>
      </c>
      <c r="F174" s="151" t="s">
        <v>1929</v>
      </c>
      <c r="G174" s="152" t="s">
        <v>280</v>
      </c>
      <c r="H174" s="153">
        <v>33.89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258</v>
      </c>
      <c r="BM174" s="161" t="s">
        <v>298</v>
      </c>
    </row>
    <row r="175" spans="1:65" s="13" customFormat="1">
      <c r="B175" s="163"/>
      <c r="D175" s="164" t="s">
        <v>282</v>
      </c>
      <c r="E175" s="165" t="s">
        <v>1</v>
      </c>
      <c r="F175" s="166" t="s">
        <v>290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4" customFormat="1" ht="22.5">
      <c r="B176" s="171"/>
      <c r="D176" s="164" t="s">
        <v>282</v>
      </c>
      <c r="E176" s="172" t="s">
        <v>1</v>
      </c>
      <c r="F176" s="173" t="s">
        <v>1927</v>
      </c>
      <c r="H176" s="174">
        <v>33.89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33.89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2" customFormat="1" ht="33" customHeight="1">
      <c r="A178" s="31"/>
      <c r="B178" s="148"/>
      <c r="C178" s="149" t="s">
        <v>299</v>
      </c>
      <c r="D178" s="149" t="s">
        <v>254</v>
      </c>
      <c r="E178" s="150" t="s">
        <v>1930</v>
      </c>
      <c r="F178" s="151" t="s">
        <v>1931</v>
      </c>
      <c r="G178" s="152" t="s">
        <v>280</v>
      </c>
      <c r="H178" s="153">
        <v>0.374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302</v>
      </c>
    </row>
    <row r="179" spans="1:65" s="13" customFormat="1">
      <c r="B179" s="163"/>
      <c r="D179" s="164" t="s">
        <v>282</v>
      </c>
      <c r="E179" s="165" t="s">
        <v>1</v>
      </c>
      <c r="F179" s="166" t="s">
        <v>283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4" customFormat="1" ht="22.5">
      <c r="B180" s="171"/>
      <c r="D180" s="164" t="s">
        <v>282</v>
      </c>
      <c r="E180" s="172" t="s">
        <v>1</v>
      </c>
      <c r="F180" s="173" t="s">
        <v>1932</v>
      </c>
      <c r="H180" s="174">
        <v>0.374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282</v>
      </c>
      <c r="AU180" s="172" t="s">
        <v>88</v>
      </c>
      <c r="AV180" s="14" t="s">
        <v>88</v>
      </c>
      <c r="AW180" s="14" t="s">
        <v>33</v>
      </c>
      <c r="AX180" s="14" t="s">
        <v>79</v>
      </c>
      <c r="AY180" s="172" t="s">
        <v>252</v>
      </c>
    </row>
    <row r="181" spans="1:65" s="15" customFormat="1">
      <c r="B181" s="179"/>
      <c r="D181" s="164" t="s">
        <v>282</v>
      </c>
      <c r="E181" s="180" t="s">
        <v>1</v>
      </c>
      <c r="F181" s="181" t="s">
        <v>286</v>
      </c>
      <c r="H181" s="182">
        <v>0.374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282</v>
      </c>
      <c r="AU181" s="180" t="s">
        <v>88</v>
      </c>
      <c r="AV181" s="15" t="s">
        <v>258</v>
      </c>
      <c r="AW181" s="15" t="s">
        <v>33</v>
      </c>
      <c r="AX181" s="15" t="s">
        <v>86</v>
      </c>
      <c r="AY181" s="180" t="s">
        <v>252</v>
      </c>
    </row>
    <row r="182" spans="1:65" s="2" customFormat="1" ht="33" customHeight="1">
      <c r="A182" s="31"/>
      <c r="B182" s="148"/>
      <c r="C182" s="149" t="s">
        <v>276</v>
      </c>
      <c r="D182" s="149" t="s">
        <v>254</v>
      </c>
      <c r="E182" s="150" t="s">
        <v>1933</v>
      </c>
      <c r="F182" s="151" t="s">
        <v>1934</v>
      </c>
      <c r="G182" s="152" t="s">
        <v>280</v>
      </c>
      <c r="H182" s="153">
        <v>0.374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44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258</v>
      </c>
      <c r="AT182" s="161" t="s">
        <v>254</v>
      </c>
      <c r="AU182" s="161" t="s">
        <v>88</v>
      </c>
      <c r="AY182" s="17" t="s">
        <v>252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86</v>
      </c>
      <c r="BK182" s="162">
        <f>ROUND(I182*H182,2)</f>
        <v>0</v>
      </c>
      <c r="BL182" s="17" t="s">
        <v>258</v>
      </c>
      <c r="BM182" s="161" t="s">
        <v>306</v>
      </c>
    </row>
    <row r="183" spans="1:65" s="13" customFormat="1">
      <c r="B183" s="163"/>
      <c r="D183" s="164" t="s">
        <v>282</v>
      </c>
      <c r="E183" s="165" t="s">
        <v>1</v>
      </c>
      <c r="F183" s="166" t="s">
        <v>290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4" customFormat="1" ht="22.5">
      <c r="B184" s="171"/>
      <c r="D184" s="164" t="s">
        <v>282</v>
      </c>
      <c r="E184" s="172" t="s">
        <v>1</v>
      </c>
      <c r="F184" s="173" t="s">
        <v>1935</v>
      </c>
      <c r="H184" s="174">
        <v>0.374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5" customFormat="1">
      <c r="B185" s="179"/>
      <c r="D185" s="164" t="s">
        <v>282</v>
      </c>
      <c r="E185" s="180" t="s">
        <v>1</v>
      </c>
      <c r="F185" s="181" t="s">
        <v>286</v>
      </c>
      <c r="H185" s="182">
        <v>0.374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282</v>
      </c>
      <c r="AU185" s="180" t="s">
        <v>88</v>
      </c>
      <c r="AV185" s="15" t="s">
        <v>258</v>
      </c>
      <c r="AW185" s="15" t="s">
        <v>33</v>
      </c>
      <c r="AX185" s="15" t="s">
        <v>86</v>
      </c>
      <c r="AY185" s="180" t="s">
        <v>252</v>
      </c>
    </row>
    <row r="186" spans="1:65" s="2" customFormat="1" ht="33" customHeight="1">
      <c r="A186" s="31"/>
      <c r="B186" s="148"/>
      <c r="C186" s="149" t="s">
        <v>308</v>
      </c>
      <c r="D186" s="149" t="s">
        <v>254</v>
      </c>
      <c r="E186" s="150" t="s">
        <v>1936</v>
      </c>
      <c r="F186" s="151" t="s">
        <v>1937</v>
      </c>
      <c r="G186" s="152" t="s">
        <v>280</v>
      </c>
      <c r="H186" s="153">
        <v>3.7170000000000001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258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258</v>
      </c>
      <c r="BM186" s="161" t="s">
        <v>311</v>
      </c>
    </row>
    <row r="187" spans="1:65" s="13" customFormat="1" ht="22.5">
      <c r="B187" s="163"/>
      <c r="D187" s="164" t="s">
        <v>282</v>
      </c>
      <c r="E187" s="165" t="s">
        <v>1</v>
      </c>
      <c r="F187" s="166" t="s">
        <v>1938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4" customFormat="1">
      <c r="B188" s="171"/>
      <c r="D188" s="164" t="s">
        <v>282</v>
      </c>
      <c r="E188" s="172" t="s">
        <v>1</v>
      </c>
      <c r="F188" s="173" t="s">
        <v>1939</v>
      </c>
      <c r="H188" s="174">
        <v>3.7170000000000001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5" customFormat="1">
      <c r="B189" s="179"/>
      <c r="D189" s="164" t="s">
        <v>282</v>
      </c>
      <c r="E189" s="180" t="s">
        <v>1</v>
      </c>
      <c r="F189" s="181" t="s">
        <v>286</v>
      </c>
      <c r="H189" s="182">
        <v>3.7170000000000001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282</v>
      </c>
      <c r="AU189" s="180" t="s">
        <v>88</v>
      </c>
      <c r="AV189" s="15" t="s">
        <v>258</v>
      </c>
      <c r="AW189" s="15" t="s">
        <v>33</v>
      </c>
      <c r="AX189" s="15" t="s">
        <v>86</v>
      </c>
      <c r="AY189" s="180" t="s">
        <v>252</v>
      </c>
    </row>
    <row r="190" spans="1:65" s="2" customFormat="1" ht="21.75" customHeight="1">
      <c r="A190" s="31"/>
      <c r="B190" s="148"/>
      <c r="C190" s="149" t="s">
        <v>281</v>
      </c>
      <c r="D190" s="149" t="s">
        <v>254</v>
      </c>
      <c r="E190" s="150" t="s">
        <v>1940</v>
      </c>
      <c r="F190" s="151" t="s">
        <v>1941</v>
      </c>
      <c r="G190" s="152" t="s">
        <v>465</v>
      </c>
      <c r="H190" s="153">
        <v>14.811999999999999</v>
      </c>
      <c r="I190" s="154"/>
      <c r="J190" s="155">
        <f>ROUND(I190*H190,2)</f>
        <v>0</v>
      </c>
      <c r="K190" s="156"/>
      <c r="L190" s="32"/>
      <c r="M190" s="157" t="s">
        <v>1</v>
      </c>
      <c r="N190" s="158" t="s">
        <v>44</v>
      </c>
      <c r="O190" s="57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258</v>
      </c>
      <c r="AT190" s="161" t="s">
        <v>254</v>
      </c>
      <c r="AU190" s="161" t="s">
        <v>88</v>
      </c>
      <c r="AY190" s="17" t="s">
        <v>252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86</v>
      </c>
      <c r="BK190" s="162">
        <f>ROUND(I190*H190,2)</f>
        <v>0</v>
      </c>
      <c r="BL190" s="17" t="s">
        <v>258</v>
      </c>
      <c r="BM190" s="161" t="s">
        <v>315</v>
      </c>
    </row>
    <row r="191" spans="1:65" s="13" customFormat="1" ht="22.5">
      <c r="B191" s="163"/>
      <c r="D191" s="164" t="s">
        <v>282</v>
      </c>
      <c r="E191" s="165" t="s">
        <v>1</v>
      </c>
      <c r="F191" s="166" t="s">
        <v>1942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4" customFormat="1">
      <c r="B192" s="171"/>
      <c r="D192" s="164" t="s">
        <v>282</v>
      </c>
      <c r="E192" s="172" t="s">
        <v>1</v>
      </c>
      <c r="F192" s="173" t="s">
        <v>1943</v>
      </c>
      <c r="H192" s="174">
        <v>14.811999999999999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5" customFormat="1">
      <c r="B193" s="179"/>
      <c r="D193" s="164" t="s">
        <v>282</v>
      </c>
      <c r="E193" s="180" t="s">
        <v>1</v>
      </c>
      <c r="F193" s="181" t="s">
        <v>286</v>
      </c>
      <c r="H193" s="182">
        <v>14.811999999999999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282</v>
      </c>
      <c r="AU193" s="180" t="s">
        <v>88</v>
      </c>
      <c r="AV193" s="15" t="s">
        <v>258</v>
      </c>
      <c r="AW193" s="15" t="s">
        <v>33</v>
      </c>
      <c r="AX193" s="15" t="s">
        <v>86</v>
      </c>
      <c r="AY193" s="180" t="s">
        <v>252</v>
      </c>
    </row>
    <row r="194" spans="1:65" s="2" customFormat="1" ht="24.2" customHeight="1">
      <c r="A194" s="31"/>
      <c r="B194" s="148"/>
      <c r="C194" s="149" t="s">
        <v>8</v>
      </c>
      <c r="D194" s="149" t="s">
        <v>254</v>
      </c>
      <c r="E194" s="150" t="s">
        <v>1944</v>
      </c>
      <c r="F194" s="151" t="s">
        <v>1945</v>
      </c>
      <c r="G194" s="152" t="s">
        <v>465</v>
      </c>
      <c r="H194" s="153">
        <v>14.811999999999999</v>
      </c>
      <c r="I194" s="154"/>
      <c r="J194" s="155">
        <f>ROUND(I194*H194,2)</f>
        <v>0</v>
      </c>
      <c r="K194" s="156"/>
      <c r="L194" s="32"/>
      <c r="M194" s="157" t="s">
        <v>1</v>
      </c>
      <c r="N194" s="158" t="s">
        <v>44</v>
      </c>
      <c r="O194" s="57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1" t="s">
        <v>258</v>
      </c>
      <c r="AT194" s="161" t="s">
        <v>254</v>
      </c>
      <c r="AU194" s="161" t="s">
        <v>88</v>
      </c>
      <c r="AY194" s="17" t="s">
        <v>252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86</v>
      </c>
      <c r="BK194" s="162">
        <f>ROUND(I194*H194,2)</f>
        <v>0</v>
      </c>
      <c r="BL194" s="17" t="s">
        <v>258</v>
      </c>
      <c r="BM194" s="161" t="s">
        <v>319</v>
      </c>
    </row>
    <row r="195" spans="1:65" s="2" customFormat="1" ht="33" customHeight="1">
      <c r="A195" s="31"/>
      <c r="B195" s="148"/>
      <c r="C195" s="149" t="s">
        <v>289</v>
      </c>
      <c r="D195" s="149" t="s">
        <v>254</v>
      </c>
      <c r="E195" s="150" t="s">
        <v>309</v>
      </c>
      <c r="F195" s="151" t="s">
        <v>310</v>
      </c>
      <c r="G195" s="152" t="s">
        <v>280</v>
      </c>
      <c r="H195" s="153">
        <v>120.72799999999999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323</v>
      </c>
    </row>
    <row r="196" spans="1:65" s="2" customFormat="1" ht="33" customHeight="1">
      <c r="A196" s="31"/>
      <c r="B196" s="148"/>
      <c r="C196" s="149" t="s">
        <v>325</v>
      </c>
      <c r="D196" s="149" t="s">
        <v>254</v>
      </c>
      <c r="E196" s="150" t="s">
        <v>313</v>
      </c>
      <c r="F196" s="151" t="s">
        <v>314</v>
      </c>
      <c r="G196" s="152" t="s">
        <v>280</v>
      </c>
      <c r="H196" s="153">
        <v>117.011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258</v>
      </c>
      <c r="BM196" s="161" t="s">
        <v>328</v>
      </c>
    </row>
    <row r="197" spans="1:65" s="2" customFormat="1" ht="16.5" customHeight="1">
      <c r="A197" s="31"/>
      <c r="B197" s="148"/>
      <c r="C197" s="149" t="s">
        <v>294</v>
      </c>
      <c r="D197" s="149" t="s">
        <v>254</v>
      </c>
      <c r="E197" s="150" t="s">
        <v>321</v>
      </c>
      <c r="F197" s="151" t="s">
        <v>322</v>
      </c>
      <c r="G197" s="152" t="s">
        <v>280</v>
      </c>
      <c r="H197" s="153">
        <v>237.74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258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258</v>
      </c>
      <c r="BM197" s="161" t="s">
        <v>335</v>
      </c>
    </row>
    <row r="198" spans="1:65" s="14" customFormat="1" ht="22.5">
      <c r="B198" s="171"/>
      <c r="D198" s="164" t="s">
        <v>282</v>
      </c>
      <c r="E198" s="172" t="s">
        <v>1</v>
      </c>
      <c r="F198" s="173" t="s">
        <v>1946</v>
      </c>
      <c r="H198" s="174">
        <v>237.74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237.74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2" customFormat="1" ht="24.2" customHeight="1">
      <c r="A200" s="31"/>
      <c r="B200" s="148"/>
      <c r="C200" s="149" t="s">
        <v>338</v>
      </c>
      <c r="D200" s="149" t="s">
        <v>254</v>
      </c>
      <c r="E200" s="150" t="s">
        <v>326</v>
      </c>
      <c r="F200" s="151" t="s">
        <v>327</v>
      </c>
      <c r="G200" s="152" t="s">
        <v>280</v>
      </c>
      <c r="H200" s="153">
        <v>168.61699999999999</v>
      </c>
      <c r="I200" s="154"/>
      <c r="J200" s="155">
        <f>ROUND(I200*H200,2)</f>
        <v>0</v>
      </c>
      <c r="K200" s="156"/>
      <c r="L200" s="32"/>
      <c r="M200" s="157" t="s">
        <v>1</v>
      </c>
      <c r="N200" s="158" t="s">
        <v>44</v>
      </c>
      <c r="O200" s="57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1" t="s">
        <v>258</v>
      </c>
      <c r="AT200" s="161" t="s">
        <v>254</v>
      </c>
      <c r="AU200" s="161" t="s">
        <v>88</v>
      </c>
      <c r="AY200" s="17" t="s">
        <v>252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86</v>
      </c>
      <c r="BK200" s="162">
        <f>ROUND(I200*H200,2)</f>
        <v>0</v>
      </c>
      <c r="BL200" s="17" t="s">
        <v>258</v>
      </c>
      <c r="BM200" s="161" t="s">
        <v>342</v>
      </c>
    </row>
    <row r="201" spans="1:65" s="14" customFormat="1" ht="22.5">
      <c r="B201" s="171"/>
      <c r="D201" s="164" t="s">
        <v>282</v>
      </c>
      <c r="E201" s="172" t="s">
        <v>1</v>
      </c>
      <c r="F201" s="173" t="s">
        <v>1947</v>
      </c>
      <c r="H201" s="174">
        <v>1.538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1:65" s="14" customFormat="1" ht="22.5">
      <c r="B202" s="171"/>
      <c r="D202" s="164" t="s">
        <v>282</v>
      </c>
      <c r="E202" s="172" t="s">
        <v>1</v>
      </c>
      <c r="F202" s="173" t="s">
        <v>1948</v>
      </c>
      <c r="H202" s="174">
        <v>29.666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4" customFormat="1" ht="22.5">
      <c r="B203" s="171"/>
      <c r="D203" s="164" t="s">
        <v>282</v>
      </c>
      <c r="E203" s="172" t="s">
        <v>1</v>
      </c>
      <c r="F203" s="173" t="s">
        <v>1949</v>
      </c>
      <c r="H203" s="174">
        <v>5.4539999999999997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1:65" s="14" customFormat="1" ht="22.5">
      <c r="B204" s="171"/>
      <c r="D204" s="164" t="s">
        <v>282</v>
      </c>
      <c r="E204" s="172" t="s">
        <v>1</v>
      </c>
      <c r="F204" s="173" t="s">
        <v>1950</v>
      </c>
      <c r="H204" s="174">
        <v>103.785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4" customFormat="1" ht="22.5">
      <c r="B205" s="171"/>
      <c r="D205" s="164" t="s">
        <v>282</v>
      </c>
      <c r="E205" s="172" t="s">
        <v>1</v>
      </c>
      <c r="F205" s="173" t="s">
        <v>1951</v>
      </c>
      <c r="H205" s="174">
        <v>21.131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4" customFormat="1">
      <c r="B206" s="171"/>
      <c r="D206" s="164" t="s">
        <v>282</v>
      </c>
      <c r="E206" s="172" t="s">
        <v>1</v>
      </c>
      <c r="F206" s="173" t="s">
        <v>1952</v>
      </c>
      <c r="H206" s="174">
        <v>7.0430000000000001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5" customFormat="1">
      <c r="B207" s="179"/>
      <c r="D207" s="164" t="s">
        <v>282</v>
      </c>
      <c r="E207" s="180" t="s">
        <v>1</v>
      </c>
      <c r="F207" s="181" t="s">
        <v>286</v>
      </c>
      <c r="H207" s="182">
        <v>168.61699999999999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282</v>
      </c>
      <c r="AU207" s="180" t="s">
        <v>88</v>
      </c>
      <c r="AV207" s="15" t="s">
        <v>258</v>
      </c>
      <c r="AW207" s="15" t="s">
        <v>33</v>
      </c>
      <c r="AX207" s="15" t="s">
        <v>86</v>
      </c>
      <c r="AY207" s="180" t="s">
        <v>252</v>
      </c>
    </row>
    <row r="208" spans="1:65" s="2" customFormat="1" ht="16.5" customHeight="1">
      <c r="A208" s="31"/>
      <c r="B208" s="148"/>
      <c r="C208" s="149" t="s">
        <v>298</v>
      </c>
      <c r="D208" s="149" t="s">
        <v>254</v>
      </c>
      <c r="E208" s="150" t="s">
        <v>339</v>
      </c>
      <c r="F208" s="151" t="s">
        <v>340</v>
      </c>
      <c r="G208" s="152" t="s">
        <v>341</v>
      </c>
      <c r="H208" s="153">
        <v>161.57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44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258</v>
      </c>
      <c r="AT208" s="161" t="s">
        <v>254</v>
      </c>
      <c r="AU208" s="161" t="s">
        <v>88</v>
      </c>
      <c r="AY208" s="17" t="s">
        <v>252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86</v>
      </c>
      <c r="BK208" s="162">
        <f>ROUND(I208*H208,2)</f>
        <v>0</v>
      </c>
      <c r="BL208" s="17" t="s">
        <v>258</v>
      </c>
      <c r="BM208" s="161" t="s">
        <v>348</v>
      </c>
    </row>
    <row r="209" spans="1:65" s="13" customFormat="1" ht="22.5">
      <c r="B209" s="163"/>
      <c r="D209" s="164" t="s">
        <v>282</v>
      </c>
      <c r="E209" s="165" t="s">
        <v>1</v>
      </c>
      <c r="F209" s="166" t="s">
        <v>1953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4" customFormat="1" ht="22.5">
      <c r="B210" s="171"/>
      <c r="D210" s="164" t="s">
        <v>282</v>
      </c>
      <c r="E210" s="172" t="s">
        <v>1</v>
      </c>
      <c r="F210" s="173" t="s">
        <v>1954</v>
      </c>
      <c r="H210" s="174">
        <v>161.57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5" customFormat="1">
      <c r="B211" s="179"/>
      <c r="D211" s="164" t="s">
        <v>282</v>
      </c>
      <c r="E211" s="180" t="s">
        <v>1</v>
      </c>
      <c r="F211" s="181" t="s">
        <v>286</v>
      </c>
      <c r="H211" s="182">
        <v>161.57</v>
      </c>
      <c r="I211" s="183"/>
      <c r="L211" s="179"/>
      <c r="M211" s="184"/>
      <c r="N211" s="185"/>
      <c r="O211" s="185"/>
      <c r="P211" s="185"/>
      <c r="Q211" s="185"/>
      <c r="R211" s="185"/>
      <c r="S211" s="185"/>
      <c r="T211" s="186"/>
      <c r="AT211" s="180" t="s">
        <v>282</v>
      </c>
      <c r="AU211" s="180" t="s">
        <v>88</v>
      </c>
      <c r="AV211" s="15" t="s">
        <v>258</v>
      </c>
      <c r="AW211" s="15" t="s">
        <v>33</v>
      </c>
      <c r="AX211" s="15" t="s">
        <v>86</v>
      </c>
      <c r="AY211" s="180" t="s">
        <v>252</v>
      </c>
    </row>
    <row r="212" spans="1:65" s="2" customFormat="1" ht="16.5" customHeight="1">
      <c r="A212" s="31"/>
      <c r="B212" s="148"/>
      <c r="C212" s="149" t="s">
        <v>7</v>
      </c>
      <c r="D212" s="149" t="s">
        <v>254</v>
      </c>
      <c r="E212" s="150" t="s">
        <v>1955</v>
      </c>
      <c r="F212" s="151" t="s">
        <v>1956</v>
      </c>
      <c r="G212" s="152" t="s">
        <v>341</v>
      </c>
      <c r="H212" s="153">
        <v>14.08</v>
      </c>
      <c r="I212" s="154"/>
      <c r="J212" s="155">
        <f>ROUND(I212*H212,2)</f>
        <v>0</v>
      </c>
      <c r="K212" s="156"/>
      <c r="L212" s="32"/>
      <c r="M212" s="157" t="s">
        <v>1</v>
      </c>
      <c r="N212" s="158" t="s">
        <v>44</v>
      </c>
      <c r="O212" s="57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1" t="s">
        <v>258</v>
      </c>
      <c r="AT212" s="161" t="s">
        <v>254</v>
      </c>
      <c r="AU212" s="161" t="s">
        <v>88</v>
      </c>
      <c r="AY212" s="17" t="s">
        <v>252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86</v>
      </c>
      <c r="BK212" s="162">
        <f>ROUND(I212*H212,2)</f>
        <v>0</v>
      </c>
      <c r="BL212" s="17" t="s">
        <v>258</v>
      </c>
      <c r="BM212" s="161" t="s">
        <v>356</v>
      </c>
    </row>
    <row r="213" spans="1:65" s="14" customFormat="1">
      <c r="B213" s="171"/>
      <c r="D213" s="164" t="s">
        <v>282</v>
      </c>
      <c r="E213" s="172" t="s">
        <v>1</v>
      </c>
      <c r="F213" s="173" t="s">
        <v>1957</v>
      </c>
      <c r="H213" s="174">
        <v>14.08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5" customFormat="1">
      <c r="B214" s="179"/>
      <c r="D214" s="164" t="s">
        <v>282</v>
      </c>
      <c r="E214" s="180" t="s">
        <v>1</v>
      </c>
      <c r="F214" s="181" t="s">
        <v>286</v>
      </c>
      <c r="H214" s="182">
        <v>14.08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282</v>
      </c>
      <c r="AU214" s="180" t="s">
        <v>88</v>
      </c>
      <c r="AV214" s="15" t="s">
        <v>258</v>
      </c>
      <c r="AW214" s="15" t="s">
        <v>33</v>
      </c>
      <c r="AX214" s="15" t="s">
        <v>86</v>
      </c>
      <c r="AY214" s="180" t="s">
        <v>252</v>
      </c>
    </row>
    <row r="215" spans="1:65" s="2" customFormat="1" ht="24.2" customHeight="1">
      <c r="A215" s="31"/>
      <c r="B215" s="148"/>
      <c r="C215" s="149" t="s">
        <v>302</v>
      </c>
      <c r="D215" s="149" t="s">
        <v>254</v>
      </c>
      <c r="E215" s="150" t="s">
        <v>1958</v>
      </c>
      <c r="F215" s="151" t="s">
        <v>1959</v>
      </c>
      <c r="G215" s="152" t="s">
        <v>465</v>
      </c>
      <c r="H215" s="153">
        <v>280.58</v>
      </c>
      <c r="I215" s="154"/>
      <c r="J215" s="155">
        <f>ROUND(I215*H215,2)</f>
        <v>0</v>
      </c>
      <c r="K215" s="156"/>
      <c r="L215" s="32"/>
      <c r="M215" s="157" t="s">
        <v>1</v>
      </c>
      <c r="N215" s="158" t="s">
        <v>44</v>
      </c>
      <c r="O215" s="57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1" t="s">
        <v>258</v>
      </c>
      <c r="AT215" s="161" t="s">
        <v>254</v>
      </c>
      <c r="AU215" s="161" t="s">
        <v>88</v>
      </c>
      <c r="AY215" s="17" t="s">
        <v>252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86</v>
      </c>
      <c r="BK215" s="162">
        <f>ROUND(I215*H215,2)</f>
        <v>0</v>
      </c>
      <c r="BL215" s="17" t="s">
        <v>258</v>
      </c>
      <c r="BM215" s="161" t="s">
        <v>363</v>
      </c>
    </row>
    <row r="216" spans="1:65" s="14" customFormat="1" ht="22.5">
      <c r="B216" s="171"/>
      <c r="D216" s="164" t="s">
        <v>282</v>
      </c>
      <c r="E216" s="172" t="s">
        <v>1</v>
      </c>
      <c r="F216" s="173" t="s">
        <v>1960</v>
      </c>
      <c r="H216" s="174">
        <v>2.4239999999999999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282</v>
      </c>
      <c r="AU216" s="172" t="s">
        <v>88</v>
      </c>
      <c r="AV216" s="14" t="s">
        <v>88</v>
      </c>
      <c r="AW216" s="14" t="s">
        <v>33</v>
      </c>
      <c r="AX216" s="14" t="s">
        <v>79</v>
      </c>
      <c r="AY216" s="172" t="s">
        <v>252</v>
      </c>
    </row>
    <row r="217" spans="1:65" s="14" customFormat="1" ht="22.5">
      <c r="B217" s="171"/>
      <c r="D217" s="164" t="s">
        <v>282</v>
      </c>
      <c r="E217" s="172" t="s">
        <v>1</v>
      </c>
      <c r="F217" s="173" t="s">
        <v>1961</v>
      </c>
      <c r="H217" s="174">
        <v>32.935000000000002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4" customFormat="1" ht="22.5">
      <c r="B218" s="171"/>
      <c r="D218" s="164" t="s">
        <v>282</v>
      </c>
      <c r="E218" s="172" t="s">
        <v>1</v>
      </c>
      <c r="F218" s="173" t="s">
        <v>1962</v>
      </c>
      <c r="H218" s="174">
        <v>5.4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4" customFormat="1" ht="22.5">
      <c r="B219" s="171"/>
      <c r="D219" s="164" t="s">
        <v>282</v>
      </c>
      <c r="E219" s="172" t="s">
        <v>1</v>
      </c>
      <c r="F219" s="173" t="s">
        <v>1963</v>
      </c>
      <c r="H219" s="174">
        <v>2.34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4" customFormat="1" ht="22.5">
      <c r="B220" s="171"/>
      <c r="D220" s="164" t="s">
        <v>282</v>
      </c>
      <c r="E220" s="172" t="s">
        <v>1</v>
      </c>
      <c r="F220" s="173" t="s">
        <v>1964</v>
      </c>
      <c r="H220" s="174">
        <v>15.066000000000001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1965</v>
      </c>
      <c r="H221" s="174">
        <v>19.684999999999999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 ht="22.5">
      <c r="B222" s="171"/>
      <c r="D222" s="164" t="s">
        <v>282</v>
      </c>
      <c r="E222" s="172" t="s">
        <v>1</v>
      </c>
      <c r="F222" s="173" t="s">
        <v>1966</v>
      </c>
      <c r="H222" s="174">
        <v>202.73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5" customFormat="1">
      <c r="B223" s="179"/>
      <c r="D223" s="164" t="s">
        <v>282</v>
      </c>
      <c r="E223" s="180" t="s">
        <v>1</v>
      </c>
      <c r="F223" s="181" t="s">
        <v>286</v>
      </c>
      <c r="H223" s="182">
        <v>280.58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282</v>
      </c>
      <c r="AU223" s="180" t="s">
        <v>88</v>
      </c>
      <c r="AV223" s="15" t="s">
        <v>258</v>
      </c>
      <c r="AW223" s="15" t="s">
        <v>33</v>
      </c>
      <c r="AX223" s="15" t="s">
        <v>86</v>
      </c>
      <c r="AY223" s="180" t="s">
        <v>252</v>
      </c>
    </row>
    <row r="224" spans="1:65" s="12" customFormat="1" ht="22.9" customHeight="1">
      <c r="B224" s="135"/>
      <c r="D224" s="136" t="s">
        <v>78</v>
      </c>
      <c r="E224" s="146" t="s">
        <v>88</v>
      </c>
      <c r="F224" s="146" t="s">
        <v>1967</v>
      </c>
      <c r="I224" s="138"/>
      <c r="J224" s="147">
        <f>BK224</f>
        <v>0</v>
      </c>
      <c r="L224" s="135"/>
      <c r="M224" s="140"/>
      <c r="N224" s="141"/>
      <c r="O224" s="141"/>
      <c r="P224" s="142">
        <f>SUM(P225:P334)</f>
        <v>0</v>
      </c>
      <c r="Q224" s="141"/>
      <c r="R224" s="142">
        <f>SUM(R225:R334)</f>
        <v>0</v>
      </c>
      <c r="S224" s="141"/>
      <c r="T224" s="143">
        <f>SUM(T225:T334)</f>
        <v>0</v>
      </c>
      <c r="AR224" s="136" t="s">
        <v>86</v>
      </c>
      <c r="AT224" s="144" t="s">
        <v>78</v>
      </c>
      <c r="AU224" s="144" t="s">
        <v>86</v>
      </c>
      <c r="AY224" s="136" t="s">
        <v>252</v>
      </c>
      <c r="BK224" s="145">
        <f>SUM(BK225:BK334)</f>
        <v>0</v>
      </c>
    </row>
    <row r="225" spans="1:65" s="2" customFormat="1" ht="24.2" customHeight="1">
      <c r="A225" s="31"/>
      <c r="B225" s="148"/>
      <c r="C225" s="149" t="s">
        <v>366</v>
      </c>
      <c r="D225" s="149" t="s">
        <v>254</v>
      </c>
      <c r="E225" s="150" t="s">
        <v>1968</v>
      </c>
      <c r="F225" s="151" t="s">
        <v>1969</v>
      </c>
      <c r="G225" s="152" t="s">
        <v>265</v>
      </c>
      <c r="H225" s="153">
        <v>34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258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258</v>
      </c>
      <c r="BM225" s="161" t="s">
        <v>369</v>
      </c>
    </row>
    <row r="226" spans="1:65" s="13" customFormat="1">
      <c r="B226" s="163"/>
      <c r="D226" s="164" t="s">
        <v>282</v>
      </c>
      <c r="E226" s="165" t="s">
        <v>1</v>
      </c>
      <c r="F226" s="166" t="s">
        <v>1970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4" customFormat="1" ht="22.5">
      <c r="B227" s="171"/>
      <c r="D227" s="164" t="s">
        <v>282</v>
      </c>
      <c r="E227" s="172" t="s">
        <v>1</v>
      </c>
      <c r="F227" s="173" t="s">
        <v>1971</v>
      </c>
      <c r="H227" s="174">
        <v>16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>
      <c r="B228" s="171"/>
      <c r="D228" s="164" t="s">
        <v>282</v>
      </c>
      <c r="E228" s="172" t="s">
        <v>1</v>
      </c>
      <c r="F228" s="173" t="s">
        <v>1972</v>
      </c>
      <c r="H228" s="174">
        <v>18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5" customFormat="1">
      <c r="B229" s="179"/>
      <c r="D229" s="164" t="s">
        <v>282</v>
      </c>
      <c r="E229" s="180" t="s">
        <v>1</v>
      </c>
      <c r="F229" s="181" t="s">
        <v>286</v>
      </c>
      <c r="H229" s="182">
        <v>34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282</v>
      </c>
      <c r="AU229" s="180" t="s">
        <v>88</v>
      </c>
      <c r="AV229" s="15" t="s">
        <v>258</v>
      </c>
      <c r="AW229" s="15" t="s">
        <v>33</v>
      </c>
      <c r="AX229" s="15" t="s">
        <v>86</v>
      </c>
      <c r="AY229" s="180" t="s">
        <v>252</v>
      </c>
    </row>
    <row r="230" spans="1:65" s="2" customFormat="1" ht="24.2" customHeight="1">
      <c r="A230" s="31"/>
      <c r="B230" s="148"/>
      <c r="C230" s="149" t="s">
        <v>306</v>
      </c>
      <c r="D230" s="149" t="s">
        <v>254</v>
      </c>
      <c r="E230" s="150" t="s">
        <v>1973</v>
      </c>
      <c r="F230" s="151" t="s">
        <v>1974</v>
      </c>
      <c r="G230" s="152" t="s">
        <v>265</v>
      </c>
      <c r="H230" s="153">
        <v>34</v>
      </c>
      <c r="I230" s="154"/>
      <c r="J230" s="155">
        <f>ROUND(I230*H230,2)</f>
        <v>0</v>
      </c>
      <c r="K230" s="156"/>
      <c r="L230" s="32"/>
      <c r="M230" s="157" t="s">
        <v>1</v>
      </c>
      <c r="N230" s="158" t="s">
        <v>44</v>
      </c>
      <c r="O230" s="57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1" t="s">
        <v>258</v>
      </c>
      <c r="AT230" s="161" t="s">
        <v>254</v>
      </c>
      <c r="AU230" s="161" t="s">
        <v>88</v>
      </c>
      <c r="AY230" s="17" t="s">
        <v>252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86</v>
      </c>
      <c r="BK230" s="162">
        <f>ROUND(I230*H230,2)</f>
        <v>0</v>
      </c>
      <c r="BL230" s="17" t="s">
        <v>258</v>
      </c>
      <c r="BM230" s="161" t="s">
        <v>373</v>
      </c>
    </row>
    <row r="231" spans="1:65" s="13" customFormat="1">
      <c r="B231" s="163"/>
      <c r="D231" s="164" t="s">
        <v>282</v>
      </c>
      <c r="E231" s="165" t="s">
        <v>1</v>
      </c>
      <c r="F231" s="166" t="s">
        <v>1975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4" customFormat="1" ht="22.5">
      <c r="B232" s="171"/>
      <c r="D232" s="164" t="s">
        <v>282</v>
      </c>
      <c r="E232" s="172" t="s">
        <v>1</v>
      </c>
      <c r="F232" s="173" t="s">
        <v>1971</v>
      </c>
      <c r="H232" s="174">
        <v>16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4" customFormat="1">
      <c r="B233" s="171"/>
      <c r="D233" s="164" t="s">
        <v>282</v>
      </c>
      <c r="E233" s="172" t="s">
        <v>1</v>
      </c>
      <c r="F233" s="173" t="s">
        <v>1972</v>
      </c>
      <c r="H233" s="174">
        <v>18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5" customFormat="1">
      <c r="B234" s="179"/>
      <c r="D234" s="164" t="s">
        <v>282</v>
      </c>
      <c r="E234" s="180" t="s">
        <v>1</v>
      </c>
      <c r="F234" s="181" t="s">
        <v>286</v>
      </c>
      <c r="H234" s="182">
        <v>34</v>
      </c>
      <c r="I234" s="18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0" t="s">
        <v>282</v>
      </c>
      <c r="AU234" s="180" t="s">
        <v>88</v>
      </c>
      <c r="AV234" s="15" t="s">
        <v>258</v>
      </c>
      <c r="AW234" s="15" t="s">
        <v>33</v>
      </c>
      <c r="AX234" s="15" t="s">
        <v>86</v>
      </c>
      <c r="AY234" s="180" t="s">
        <v>252</v>
      </c>
    </row>
    <row r="235" spans="1:65" s="2" customFormat="1" ht="24.2" customHeight="1">
      <c r="A235" s="31"/>
      <c r="B235" s="148"/>
      <c r="C235" s="149" t="s">
        <v>375</v>
      </c>
      <c r="D235" s="149" t="s">
        <v>254</v>
      </c>
      <c r="E235" s="150" t="s">
        <v>1976</v>
      </c>
      <c r="F235" s="151" t="s">
        <v>1977</v>
      </c>
      <c r="G235" s="152" t="s">
        <v>265</v>
      </c>
      <c r="H235" s="153">
        <v>1.2</v>
      </c>
      <c r="I235" s="154"/>
      <c r="J235" s="155">
        <f>ROUND(I235*H235,2)</f>
        <v>0</v>
      </c>
      <c r="K235" s="156"/>
      <c r="L235" s="32"/>
      <c r="M235" s="157" t="s">
        <v>1</v>
      </c>
      <c r="N235" s="158" t="s">
        <v>44</v>
      </c>
      <c r="O235" s="57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1" t="s">
        <v>258</v>
      </c>
      <c r="AT235" s="161" t="s">
        <v>254</v>
      </c>
      <c r="AU235" s="161" t="s">
        <v>88</v>
      </c>
      <c r="AY235" s="17" t="s">
        <v>252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7" t="s">
        <v>86</v>
      </c>
      <c r="BK235" s="162">
        <f>ROUND(I235*H235,2)</f>
        <v>0</v>
      </c>
      <c r="BL235" s="17" t="s">
        <v>258</v>
      </c>
      <c r="BM235" s="161" t="s">
        <v>378</v>
      </c>
    </row>
    <row r="236" spans="1:65" s="13" customFormat="1" ht="22.5">
      <c r="B236" s="163"/>
      <c r="D236" s="164" t="s">
        <v>282</v>
      </c>
      <c r="E236" s="165" t="s">
        <v>1</v>
      </c>
      <c r="F236" s="166" t="s">
        <v>1978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4" customFormat="1">
      <c r="B237" s="171"/>
      <c r="D237" s="164" t="s">
        <v>282</v>
      </c>
      <c r="E237" s="172" t="s">
        <v>1</v>
      </c>
      <c r="F237" s="173" t="s">
        <v>1979</v>
      </c>
      <c r="H237" s="174">
        <v>1.2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282</v>
      </c>
      <c r="AU237" s="172" t="s">
        <v>88</v>
      </c>
      <c r="AV237" s="14" t="s">
        <v>88</v>
      </c>
      <c r="AW237" s="14" t="s">
        <v>33</v>
      </c>
      <c r="AX237" s="14" t="s">
        <v>79</v>
      </c>
      <c r="AY237" s="172" t="s">
        <v>252</v>
      </c>
    </row>
    <row r="238" spans="1:65" s="15" customFormat="1">
      <c r="B238" s="179"/>
      <c r="D238" s="164" t="s">
        <v>282</v>
      </c>
      <c r="E238" s="180" t="s">
        <v>1</v>
      </c>
      <c r="F238" s="181" t="s">
        <v>286</v>
      </c>
      <c r="H238" s="182">
        <v>1.2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282</v>
      </c>
      <c r="AU238" s="180" t="s">
        <v>88</v>
      </c>
      <c r="AV238" s="15" t="s">
        <v>258</v>
      </c>
      <c r="AW238" s="15" t="s">
        <v>33</v>
      </c>
      <c r="AX238" s="15" t="s">
        <v>86</v>
      </c>
      <c r="AY238" s="180" t="s">
        <v>252</v>
      </c>
    </row>
    <row r="239" spans="1:65" s="2" customFormat="1" ht="24.2" customHeight="1">
      <c r="A239" s="31"/>
      <c r="B239" s="148"/>
      <c r="C239" s="149" t="s">
        <v>311</v>
      </c>
      <c r="D239" s="149" t="s">
        <v>254</v>
      </c>
      <c r="E239" s="150" t="s">
        <v>1980</v>
      </c>
      <c r="F239" s="151" t="s">
        <v>1981</v>
      </c>
      <c r="G239" s="152" t="s">
        <v>280</v>
      </c>
      <c r="H239" s="153">
        <v>135.42699999999999</v>
      </c>
      <c r="I239" s="154"/>
      <c r="J239" s="155">
        <f>ROUND(I239*H239,2)</f>
        <v>0</v>
      </c>
      <c r="K239" s="156"/>
      <c r="L239" s="32"/>
      <c r="M239" s="157" t="s">
        <v>1</v>
      </c>
      <c r="N239" s="158" t="s">
        <v>44</v>
      </c>
      <c r="O239" s="57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1" t="s">
        <v>258</v>
      </c>
      <c r="AT239" s="161" t="s">
        <v>254</v>
      </c>
      <c r="AU239" s="161" t="s">
        <v>88</v>
      </c>
      <c r="AY239" s="17" t="s">
        <v>252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86</v>
      </c>
      <c r="BK239" s="162">
        <f>ROUND(I239*H239,2)</f>
        <v>0</v>
      </c>
      <c r="BL239" s="17" t="s">
        <v>258</v>
      </c>
      <c r="BM239" s="161" t="s">
        <v>384</v>
      </c>
    </row>
    <row r="240" spans="1:65" s="2" customFormat="1" ht="24.2" customHeight="1">
      <c r="A240" s="31"/>
      <c r="B240" s="148"/>
      <c r="C240" s="149" t="s">
        <v>386</v>
      </c>
      <c r="D240" s="149" t="s">
        <v>254</v>
      </c>
      <c r="E240" s="150" t="s">
        <v>1982</v>
      </c>
      <c r="F240" s="151" t="s">
        <v>1983</v>
      </c>
      <c r="G240" s="152" t="s">
        <v>280</v>
      </c>
      <c r="H240" s="153">
        <v>6.4409999999999998</v>
      </c>
      <c r="I240" s="154"/>
      <c r="J240" s="155">
        <f>ROUND(I240*H240,2)</f>
        <v>0</v>
      </c>
      <c r="K240" s="156"/>
      <c r="L240" s="32"/>
      <c r="M240" s="157" t="s">
        <v>1</v>
      </c>
      <c r="N240" s="158" t="s">
        <v>44</v>
      </c>
      <c r="O240" s="57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1" t="s">
        <v>258</v>
      </c>
      <c r="AT240" s="161" t="s">
        <v>254</v>
      </c>
      <c r="AU240" s="161" t="s">
        <v>88</v>
      </c>
      <c r="AY240" s="17" t="s">
        <v>252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86</v>
      </c>
      <c r="BK240" s="162">
        <f>ROUND(I240*H240,2)</f>
        <v>0</v>
      </c>
      <c r="BL240" s="17" t="s">
        <v>258</v>
      </c>
      <c r="BM240" s="161" t="s">
        <v>389</v>
      </c>
    </row>
    <row r="241" spans="1:65" s="14" customFormat="1" ht="22.5">
      <c r="B241" s="171"/>
      <c r="D241" s="164" t="s">
        <v>282</v>
      </c>
      <c r="E241" s="172" t="s">
        <v>1</v>
      </c>
      <c r="F241" s="173" t="s">
        <v>1984</v>
      </c>
      <c r="H241" s="174">
        <v>4.6559999999999997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282</v>
      </c>
      <c r="AU241" s="172" t="s">
        <v>88</v>
      </c>
      <c r="AV241" s="14" t="s">
        <v>88</v>
      </c>
      <c r="AW241" s="14" t="s">
        <v>33</v>
      </c>
      <c r="AX241" s="14" t="s">
        <v>79</v>
      </c>
      <c r="AY241" s="172" t="s">
        <v>252</v>
      </c>
    </row>
    <row r="242" spans="1:65" s="14" customFormat="1">
      <c r="B242" s="171"/>
      <c r="D242" s="164" t="s">
        <v>282</v>
      </c>
      <c r="E242" s="172" t="s">
        <v>1</v>
      </c>
      <c r="F242" s="173" t="s">
        <v>1985</v>
      </c>
      <c r="H242" s="174">
        <v>1.7849999999999999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3" customFormat="1" ht="22.5">
      <c r="B243" s="163"/>
      <c r="D243" s="164" t="s">
        <v>282</v>
      </c>
      <c r="E243" s="165" t="s">
        <v>1</v>
      </c>
      <c r="F243" s="166" t="s">
        <v>1986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6.4409999999999998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24.2" customHeight="1">
      <c r="A245" s="31"/>
      <c r="B245" s="148"/>
      <c r="C245" s="149" t="s">
        <v>315</v>
      </c>
      <c r="D245" s="149" t="s">
        <v>254</v>
      </c>
      <c r="E245" s="150" t="s">
        <v>1987</v>
      </c>
      <c r="F245" s="151" t="s">
        <v>1988</v>
      </c>
      <c r="G245" s="152" t="s">
        <v>280</v>
      </c>
      <c r="H245" s="153">
        <v>150.15600000000001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258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258</v>
      </c>
      <c r="BM245" s="161" t="s">
        <v>392</v>
      </c>
    </row>
    <row r="246" spans="1:65" s="14" customFormat="1" ht="33.75">
      <c r="B246" s="171"/>
      <c r="D246" s="164" t="s">
        <v>282</v>
      </c>
      <c r="E246" s="172" t="s">
        <v>1</v>
      </c>
      <c r="F246" s="173" t="s">
        <v>1989</v>
      </c>
      <c r="H246" s="174">
        <v>50.015999999999998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4" customFormat="1" ht="22.5">
      <c r="B247" s="171"/>
      <c r="D247" s="164" t="s">
        <v>282</v>
      </c>
      <c r="E247" s="172" t="s">
        <v>1</v>
      </c>
      <c r="F247" s="173" t="s">
        <v>1990</v>
      </c>
      <c r="H247" s="174">
        <v>34.887999999999998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4" customFormat="1" ht="22.5">
      <c r="B248" s="171"/>
      <c r="D248" s="164" t="s">
        <v>282</v>
      </c>
      <c r="E248" s="172" t="s">
        <v>1</v>
      </c>
      <c r="F248" s="173" t="s">
        <v>1991</v>
      </c>
      <c r="H248" s="174">
        <v>65.251999999999995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3" customFormat="1" ht="22.5">
      <c r="B249" s="163"/>
      <c r="D249" s="164" t="s">
        <v>282</v>
      </c>
      <c r="E249" s="165" t="s">
        <v>1</v>
      </c>
      <c r="F249" s="166" t="s">
        <v>1986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282</v>
      </c>
      <c r="AU249" s="165" t="s">
        <v>88</v>
      </c>
      <c r="AV249" s="13" t="s">
        <v>86</v>
      </c>
      <c r="AW249" s="13" t="s">
        <v>33</v>
      </c>
      <c r="AX249" s="13" t="s">
        <v>79</v>
      </c>
      <c r="AY249" s="165" t="s">
        <v>252</v>
      </c>
    </row>
    <row r="250" spans="1:65" s="15" customFormat="1">
      <c r="B250" s="179"/>
      <c r="D250" s="164" t="s">
        <v>282</v>
      </c>
      <c r="E250" s="180" t="s">
        <v>1</v>
      </c>
      <c r="F250" s="181" t="s">
        <v>286</v>
      </c>
      <c r="H250" s="182">
        <v>150.15600000000001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282</v>
      </c>
      <c r="AU250" s="180" t="s">
        <v>88</v>
      </c>
      <c r="AV250" s="15" t="s">
        <v>258</v>
      </c>
      <c r="AW250" s="15" t="s">
        <v>33</v>
      </c>
      <c r="AX250" s="15" t="s">
        <v>86</v>
      </c>
      <c r="AY250" s="180" t="s">
        <v>252</v>
      </c>
    </row>
    <row r="251" spans="1:65" s="2" customFormat="1" ht="24.2" customHeight="1">
      <c r="A251" s="31"/>
      <c r="B251" s="148"/>
      <c r="C251" s="149" t="s">
        <v>393</v>
      </c>
      <c r="D251" s="149" t="s">
        <v>254</v>
      </c>
      <c r="E251" s="150" t="s">
        <v>1992</v>
      </c>
      <c r="F251" s="151" t="s">
        <v>1993</v>
      </c>
      <c r="G251" s="152" t="s">
        <v>280</v>
      </c>
      <c r="H251" s="153">
        <v>4.992</v>
      </c>
      <c r="I251" s="154"/>
      <c r="J251" s="155">
        <f>ROUND(I251*H251,2)</f>
        <v>0</v>
      </c>
      <c r="K251" s="156"/>
      <c r="L251" s="32"/>
      <c r="M251" s="157" t="s">
        <v>1</v>
      </c>
      <c r="N251" s="158" t="s">
        <v>44</v>
      </c>
      <c r="O251" s="57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1" t="s">
        <v>258</v>
      </c>
      <c r="AT251" s="161" t="s">
        <v>254</v>
      </c>
      <c r="AU251" s="161" t="s">
        <v>88</v>
      </c>
      <c r="AY251" s="17" t="s">
        <v>252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86</v>
      </c>
      <c r="BK251" s="162">
        <f>ROUND(I251*H251,2)</f>
        <v>0</v>
      </c>
      <c r="BL251" s="17" t="s">
        <v>258</v>
      </c>
      <c r="BM251" s="161" t="s">
        <v>396</v>
      </c>
    </row>
    <row r="252" spans="1:65" s="14" customFormat="1" ht="22.5">
      <c r="B252" s="171"/>
      <c r="D252" s="164" t="s">
        <v>282</v>
      </c>
      <c r="E252" s="172" t="s">
        <v>1</v>
      </c>
      <c r="F252" s="173" t="s">
        <v>1994</v>
      </c>
      <c r="H252" s="174">
        <v>3.47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282</v>
      </c>
      <c r="AU252" s="172" t="s">
        <v>88</v>
      </c>
      <c r="AV252" s="14" t="s">
        <v>88</v>
      </c>
      <c r="AW252" s="14" t="s">
        <v>33</v>
      </c>
      <c r="AX252" s="14" t="s">
        <v>79</v>
      </c>
      <c r="AY252" s="172" t="s">
        <v>252</v>
      </c>
    </row>
    <row r="253" spans="1:65" s="14" customFormat="1" ht="22.5">
      <c r="B253" s="171"/>
      <c r="D253" s="164" t="s">
        <v>282</v>
      </c>
      <c r="E253" s="172" t="s">
        <v>1</v>
      </c>
      <c r="F253" s="173" t="s">
        <v>1995</v>
      </c>
      <c r="H253" s="174">
        <v>1.522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3" customFormat="1" ht="22.5">
      <c r="B254" s="163"/>
      <c r="D254" s="164" t="s">
        <v>282</v>
      </c>
      <c r="E254" s="165" t="s">
        <v>1</v>
      </c>
      <c r="F254" s="166" t="s">
        <v>1986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4.992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2" customFormat="1" ht="37.9" customHeight="1">
      <c r="A256" s="31"/>
      <c r="B256" s="148"/>
      <c r="C256" s="149" t="s">
        <v>319</v>
      </c>
      <c r="D256" s="149" t="s">
        <v>254</v>
      </c>
      <c r="E256" s="150" t="s">
        <v>1996</v>
      </c>
      <c r="F256" s="151" t="s">
        <v>1997</v>
      </c>
      <c r="G256" s="152" t="s">
        <v>280</v>
      </c>
      <c r="H256" s="153">
        <v>0.33100000000000002</v>
      </c>
      <c r="I256" s="154"/>
      <c r="J256" s="155">
        <f>ROUND(I256*H256,2)</f>
        <v>0</v>
      </c>
      <c r="K256" s="156"/>
      <c r="L256" s="32"/>
      <c r="M256" s="157" t="s">
        <v>1</v>
      </c>
      <c r="N256" s="158" t="s">
        <v>44</v>
      </c>
      <c r="O256" s="57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1" t="s">
        <v>258</v>
      </c>
      <c r="AT256" s="161" t="s">
        <v>254</v>
      </c>
      <c r="AU256" s="161" t="s">
        <v>88</v>
      </c>
      <c r="AY256" s="17" t="s">
        <v>252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86</v>
      </c>
      <c r="BK256" s="162">
        <f>ROUND(I256*H256,2)</f>
        <v>0</v>
      </c>
      <c r="BL256" s="17" t="s">
        <v>258</v>
      </c>
      <c r="BM256" s="161" t="s">
        <v>399</v>
      </c>
    </row>
    <row r="257" spans="1:65" s="14" customFormat="1" ht="22.5">
      <c r="B257" s="171"/>
      <c r="D257" s="164" t="s">
        <v>282</v>
      </c>
      <c r="E257" s="172" t="s">
        <v>1</v>
      </c>
      <c r="F257" s="173" t="s">
        <v>1998</v>
      </c>
      <c r="H257" s="174">
        <v>0.33100000000000002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282</v>
      </c>
      <c r="AU257" s="172" t="s">
        <v>88</v>
      </c>
      <c r="AV257" s="14" t="s">
        <v>88</v>
      </c>
      <c r="AW257" s="14" t="s">
        <v>33</v>
      </c>
      <c r="AX257" s="14" t="s">
        <v>79</v>
      </c>
      <c r="AY257" s="172" t="s">
        <v>252</v>
      </c>
    </row>
    <row r="258" spans="1:65" s="13" customFormat="1" ht="22.5">
      <c r="B258" s="163"/>
      <c r="D258" s="164" t="s">
        <v>282</v>
      </c>
      <c r="E258" s="165" t="s">
        <v>1</v>
      </c>
      <c r="F258" s="166" t="s">
        <v>1986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282</v>
      </c>
      <c r="AU258" s="165" t="s">
        <v>88</v>
      </c>
      <c r="AV258" s="13" t="s">
        <v>86</v>
      </c>
      <c r="AW258" s="13" t="s">
        <v>33</v>
      </c>
      <c r="AX258" s="13" t="s">
        <v>79</v>
      </c>
      <c r="AY258" s="165" t="s">
        <v>252</v>
      </c>
    </row>
    <row r="259" spans="1:65" s="15" customFormat="1">
      <c r="B259" s="179"/>
      <c r="D259" s="164" t="s">
        <v>282</v>
      </c>
      <c r="E259" s="180" t="s">
        <v>1</v>
      </c>
      <c r="F259" s="181" t="s">
        <v>286</v>
      </c>
      <c r="H259" s="182">
        <v>0.33100000000000002</v>
      </c>
      <c r="I259" s="183"/>
      <c r="L259" s="179"/>
      <c r="M259" s="184"/>
      <c r="N259" s="185"/>
      <c r="O259" s="185"/>
      <c r="P259" s="185"/>
      <c r="Q259" s="185"/>
      <c r="R259" s="185"/>
      <c r="S259" s="185"/>
      <c r="T259" s="186"/>
      <c r="AT259" s="180" t="s">
        <v>282</v>
      </c>
      <c r="AU259" s="180" t="s">
        <v>88</v>
      </c>
      <c r="AV259" s="15" t="s">
        <v>258</v>
      </c>
      <c r="AW259" s="15" t="s">
        <v>33</v>
      </c>
      <c r="AX259" s="15" t="s">
        <v>86</v>
      </c>
      <c r="AY259" s="180" t="s">
        <v>252</v>
      </c>
    </row>
    <row r="260" spans="1:65" s="2" customFormat="1" ht="16.5" customHeight="1">
      <c r="A260" s="31"/>
      <c r="B260" s="148"/>
      <c r="C260" s="149" t="s">
        <v>400</v>
      </c>
      <c r="D260" s="149" t="s">
        <v>254</v>
      </c>
      <c r="E260" s="150" t="s">
        <v>1999</v>
      </c>
      <c r="F260" s="151" t="s">
        <v>2000</v>
      </c>
      <c r="G260" s="152" t="s">
        <v>465</v>
      </c>
      <c r="H260" s="153">
        <v>13.827</v>
      </c>
      <c r="I260" s="154"/>
      <c r="J260" s="155">
        <f>ROUND(I260*H260,2)</f>
        <v>0</v>
      </c>
      <c r="K260" s="156"/>
      <c r="L260" s="32"/>
      <c r="M260" s="157" t="s">
        <v>1</v>
      </c>
      <c r="N260" s="158" t="s">
        <v>44</v>
      </c>
      <c r="O260" s="57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1" t="s">
        <v>258</v>
      </c>
      <c r="AT260" s="161" t="s">
        <v>254</v>
      </c>
      <c r="AU260" s="161" t="s">
        <v>88</v>
      </c>
      <c r="AY260" s="17" t="s">
        <v>252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86</v>
      </c>
      <c r="BK260" s="162">
        <f>ROUND(I260*H260,2)</f>
        <v>0</v>
      </c>
      <c r="BL260" s="17" t="s">
        <v>258</v>
      </c>
      <c r="BM260" s="161" t="s">
        <v>403</v>
      </c>
    </row>
    <row r="261" spans="1:65" s="14" customFormat="1" ht="22.5">
      <c r="B261" s="171"/>
      <c r="D261" s="164" t="s">
        <v>282</v>
      </c>
      <c r="E261" s="172" t="s">
        <v>1</v>
      </c>
      <c r="F261" s="173" t="s">
        <v>2001</v>
      </c>
      <c r="H261" s="174">
        <v>2.9329999999999998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282</v>
      </c>
      <c r="AU261" s="172" t="s">
        <v>88</v>
      </c>
      <c r="AV261" s="14" t="s">
        <v>88</v>
      </c>
      <c r="AW261" s="14" t="s">
        <v>33</v>
      </c>
      <c r="AX261" s="14" t="s">
        <v>79</v>
      </c>
      <c r="AY261" s="172" t="s">
        <v>252</v>
      </c>
    </row>
    <row r="262" spans="1:65" s="14" customFormat="1" ht="22.5">
      <c r="B262" s="171"/>
      <c r="D262" s="164" t="s">
        <v>282</v>
      </c>
      <c r="E262" s="172" t="s">
        <v>1</v>
      </c>
      <c r="F262" s="173" t="s">
        <v>2002</v>
      </c>
      <c r="H262" s="174">
        <v>0.64500000000000002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4" customFormat="1" ht="22.5">
      <c r="B263" s="171"/>
      <c r="D263" s="164" t="s">
        <v>282</v>
      </c>
      <c r="E263" s="172" t="s">
        <v>1</v>
      </c>
      <c r="F263" s="173" t="s">
        <v>2003</v>
      </c>
      <c r="H263" s="174">
        <v>5.6079999999999997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4" customFormat="1" ht="22.5">
      <c r="B264" s="171"/>
      <c r="D264" s="164" t="s">
        <v>282</v>
      </c>
      <c r="E264" s="172" t="s">
        <v>1</v>
      </c>
      <c r="F264" s="173" t="s">
        <v>2004</v>
      </c>
      <c r="H264" s="174">
        <v>2.6520000000000001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282</v>
      </c>
      <c r="AU264" s="172" t="s">
        <v>88</v>
      </c>
      <c r="AV264" s="14" t="s">
        <v>88</v>
      </c>
      <c r="AW264" s="14" t="s">
        <v>33</v>
      </c>
      <c r="AX264" s="14" t="s">
        <v>79</v>
      </c>
      <c r="AY264" s="172" t="s">
        <v>252</v>
      </c>
    </row>
    <row r="265" spans="1:65" s="14" customFormat="1" ht="22.5">
      <c r="B265" s="171"/>
      <c r="D265" s="164" t="s">
        <v>282</v>
      </c>
      <c r="E265" s="172" t="s">
        <v>1</v>
      </c>
      <c r="F265" s="173" t="s">
        <v>2005</v>
      </c>
      <c r="H265" s="174">
        <v>1.9890000000000001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13.827000000000002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16.5" customHeight="1">
      <c r="A267" s="31"/>
      <c r="B267" s="148"/>
      <c r="C267" s="149" t="s">
        <v>323</v>
      </c>
      <c r="D267" s="149" t="s">
        <v>254</v>
      </c>
      <c r="E267" s="150" t="s">
        <v>2006</v>
      </c>
      <c r="F267" s="151" t="s">
        <v>2007</v>
      </c>
      <c r="G267" s="152" t="s">
        <v>465</v>
      </c>
      <c r="H267" s="153">
        <v>13.827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258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258</v>
      </c>
      <c r="BM267" s="161" t="s">
        <v>406</v>
      </c>
    </row>
    <row r="268" spans="1:65" s="2" customFormat="1" ht="24.2" customHeight="1">
      <c r="A268" s="31"/>
      <c r="B268" s="148"/>
      <c r="C268" s="149" t="s">
        <v>407</v>
      </c>
      <c r="D268" s="149" t="s">
        <v>254</v>
      </c>
      <c r="E268" s="150" t="s">
        <v>2008</v>
      </c>
      <c r="F268" s="151" t="s">
        <v>2009</v>
      </c>
      <c r="G268" s="152" t="s">
        <v>465</v>
      </c>
      <c r="H268" s="153">
        <v>0.64500000000000002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258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258</v>
      </c>
      <c r="BM268" s="161" t="s">
        <v>410</v>
      </c>
    </row>
    <row r="269" spans="1:65" s="14" customFormat="1" ht="22.5">
      <c r="B269" s="171"/>
      <c r="D269" s="164" t="s">
        <v>282</v>
      </c>
      <c r="E269" s="172" t="s">
        <v>1</v>
      </c>
      <c r="F269" s="173" t="s">
        <v>2002</v>
      </c>
      <c r="H269" s="174">
        <v>0.64500000000000002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5" customFormat="1">
      <c r="B270" s="179"/>
      <c r="D270" s="164" t="s">
        <v>282</v>
      </c>
      <c r="E270" s="180" t="s">
        <v>1</v>
      </c>
      <c r="F270" s="181" t="s">
        <v>286</v>
      </c>
      <c r="H270" s="182">
        <v>0.64500000000000002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282</v>
      </c>
      <c r="AU270" s="180" t="s">
        <v>88</v>
      </c>
      <c r="AV270" s="15" t="s">
        <v>258</v>
      </c>
      <c r="AW270" s="15" t="s">
        <v>33</v>
      </c>
      <c r="AX270" s="15" t="s">
        <v>86</v>
      </c>
      <c r="AY270" s="180" t="s">
        <v>252</v>
      </c>
    </row>
    <row r="271" spans="1:65" s="2" customFormat="1" ht="21.75" customHeight="1">
      <c r="A271" s="31"/>
      <c r="B271" s="148"/>
      <c r="C271" s="149" t="s">
        <v>328</v>
      </c>
      <c r="D271" s="149" t="s">
        <v>254</v>
      </c>
      <c r="E271" s="150" t="s">
        <v>2010</v>
      </c>
      <c r="F271" s="151" t="s">
        <v>2011</v>
      </c>
      <c r="G271" s="152" t="s">
        <v>341</v>
      </c>
      <c r="H271" s="153">
        <v>0.82799999999999996</v>
      </c>
      <c r="I271" s="154"/>
      <c r="J271" s="155">
        <f>ROUND(I271*H271,2)</f>
        <v>0</v>
      </c>
      <c r="K271" s="156"/>
      <c r="L271" s="32"/>
      <c r="M271" s="157" t="s">
        <v>1</v>
      </c>
      <c r="N271" s="158" t="s">
        <v>44</v>
      </c>
      <c r="O271" s="57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258</v>
      </c>
      <c r="AT271" s="161" t="s">
        <v>254</v>
      </c>
      <c r="AU271" s="161" t="s">
        <v>88</v>
      </c>
      <c r="AY271" s="17" t="s">
        <v>252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258</v>
      </c>
      <c r="BM271" s="161" t="s">
        <v>413</v>
      </c>
    </row>
    <row r="272" spans="1:65" s="2" customFormat="1" ht="24.2" customHeight="1">
      <c r="A272" s="31"/>
      <c r="B272" s="148"/>
      <c r="C272" s="149" t="s">
        <v>414</v>
      </c>
      <c r="D272" s="149" t="s">
        <v>254</v>
      </c>
      <c r="E272" s="150" t="s">
        <v>2012</v>
      </c>
      <c r="F272" s="151" t="s">
        <v>2013</v>
      </c>
      <c r="G272" s="152" t="s">
        <v>341</v>
      </c>
      <c r="H272" s="153">
        <v>8.58</v>
      </c>
      <c r="I272" s="154"/>
      <c r="J272" s="155">
        <f>ROUND(I272*H272,2)</f>
        <v>0</v>
      </c>
      <c r="K272" s="156"/>
      <c r="L272" s="32"/>
      <c r="M272" s="157" t="s">
        <v>1</v>
      </c>
      <c r="N272" s="158" t="s">
        <v>44</v>
      </c>
      <c r="O272" s="57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258</v>
      </c>
      <c r="AT272" s="161" t="s">
        <v>254</v>
      </c>
      <c r="AU272" s="161" t="s">
        <v>88</v>
      </c>
      <c r="AY272" s="17" t="s">
        <v>252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86</v>
      </c>
      <c r="BK272" s="162">
        <f>ROUND(I272*H272,2)</f>
        <v>0</v>
      </c>
      <c r="BL272" s="17" t="s">
        <v>258</v>
      </c>
      <c r="BM272" s="161" t="s">
        <v>417</v>
      </c>
    </row>
    <row r="273" spans="1:65" s="13" customFormat="1" ht="22.5">
      <c r="B273" s="163"/>
      <c r="D273" s="164" t="s">
        <v>282</v>
      </c>
      <c r="E273" s="165" t="s">
        <v>1</v>
      </c>
      <c r="F273" s="166" t="s">
        <v>2014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282</v>
      </c>
      <c r="AU273" s="165" t="s">
        <v>88</v>
      </c>
      <c r="AV273" s="13" t="s">
        <v>86</v>
      </c>
      <c r="AW273" s="13" t="s">
        <v>33</v>
      </c>
      <c r="AX273" s="13" t="s">
        <v>79</v>
      </c>
      <c r="AY273" s="165" t="s">
        <v>252</v>
      </c>
    </row>
    <row r="274" spans="1:65" s="14" customFormat="1">
      <c r="B274" s="171"/>
      <c r="D274" s="164" t="s">
        <v>282</v>
      </c>
      <c r="E274" s="172" t="s">
        <v>1</v>
      </c>
      <c r="F274" s="173" t="s">
        <v>2015</v>
      </c>
      <c r="H274" s="174">
        <v>4.851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3" customFormat="1" ht="22.5">
      <c r="B275" s="163"/>
      <c r="D275" s="164" t="s">
        <v>282</v>
      </c>
      <c r="E275" s="165" t="s">
        <v>1</v>
      </c>
      <c r="F275" s="166" t="s">
        <v>2016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282</v>
      </c>
      <c r="AU275" s="165" t="s">
        <v>88</v>
      </c>
      <c r="AV275" s="13" t="s">
        <v>86</v>
      </c>
      <c r="AW275" s="13" t="s">
        <v>33</v>
      </c>
      <c r="AX275" s="13" t="s">
        <v>79</v>
      </c>
      <c r="AY275" s="165" t="s">
        <v>252</v>
      </c>
    </row>
    <row r="276" spans="1:65" s="14" customFormat="1">
      <c r="B276" s="171"/>
      <c r="D276" s="164" t="s">
        <v>282</v>
      </c>
      <c r="E276" s="172" t="s">
        <v>1</v>
      </c>
      <c r="F276" s="173" t="s">
        <v>2017</v>
      </c>
      <c r="H276" s="174">
        <v>3.7290000000000001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282</v>
      </c>
      <c r="AU276" s="172" t="s">
        <v>88</v>
      </c>
      <c r="AV276" s="14" t="s">
        <v>88</v>
      </c>
      <c r="AW276" s="14" t="s">
        <v>33</v>
      </c>
      <c r="AX276" s="14" t="s">
        <v>79</v>
      </c>
      <c r="AY276" s="172" t="s">
        <v>252</v>
      </c>
    </row>
    <row r="277" spans="1:65" s="13" customFormat="1" ht="22.5">
      <c r="B277" s="163"/>
      <c r="D277" s="164" t="s">
        <v>282</v>
      </c>
      <c r="E277" s="165" t="s">
        <v>1</v>
      </c>
      <c r="F277" s="166" t="s">
        <v>2018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282</v>
      </c>
      <c r="AU277" s="165" t="s">
        <v>88</v>
      </c>
      <c r="AV277" s="13" t="s">
        <v>86</v>
      </c>
      <c r="AW277" s="13" t="s">
        <v>33</v>
      </c>
      <c r="AX277" s="13" t="s">
        <v>79</v>
      </c>
      <c r="AY277" s="165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8.58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335</v>
      </c>
      <c r="D279" s="149" t="s">
        <v>254</v>
      </c>
      <c r="E279" s="150" t="s">
        <v>2019</v>
      </c>
      <c r="F279" s="151" t="s">
        <v>2020</v>
      </c>
      <c r="G279" s="152" t="s">
        <v>280</v>
      </c>
      <c r="H279" s="153">
        <v>9.2840000000000007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258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258</v>
      </c>
      <c r="BM279" s="161" t="s">
        <v>421</v>
      </c>
    </row>
    <row r="280" spans="1:65" s="14" customFormat="1" ht="22.5">
      <c r="B280" s="171"/>
      <c r="D280" s="164" t="s">
        <v>282</v>
      </c>
      <c r="E280" s="172" t="s">
        <v>1</v>
      </c>
      <c r="F280" s="173" t="s">
        <v>2021</v>
      </c>
      <c r="H280" s="174">
        <v>2.2909999999999999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4" customFormat="1">
      <c r="B281" s="171"/>
      <c r="D281" s="164" t="s">
        <v>282</v>
      </c>
      <c r="E281" s="172" t="s">
        <v>1</v>
      </c>
      <c r="F281" s="173" t="s">
        <v>2022</v>
      </c>
      <c r="H281" s="174">
        <v>4.0949999999999998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282</v>
      </c>
      <c r="AU281" s="172" t="s">
        <v>88</v>
      </c>
      <c r="AV281" s="14" t="s">
        <v>88</v>
      </c>
      <c r="AW281" s="14" t="s">
        <v>33</v>
      </c>
      <c r="AX281" s="14" t="s">
        <v>79</v>
      </c>
      <c r="AY281" s="172" t="s">
        <v>252</v>
      </c>
    </row>
    <row r="282" spans="1:65" s="14" customFormat="1" ht="22.5">
      <c r="B282" s="171"/>
      <c r="D282" s="164" t="s">
        <v>282</v>
      </c>
      <c r="E282" s="172" t="s">
        <v>1</v>
      </c>
      <c r="F282" s="173" t="s">
        <v>2023</v>
      </c>
      <c r="H282" s="174">
        <v>1.5980000000000001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4" customFormat="1" ht="22.5">
      <c r="B283" s="171"/>
      <c r="D283" s="164" t="s">
        <v>282</v>
      </c>
      <c r="E283" s="172" t="s">
        <v>1</v>
      </c>
      <c r="F283" s="173" t="s">
        <v>2024</v>
      </c>
      <c r="H283" s="174">
        <v>1.3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3" customFormat="1" ht="22.5">
      <c r="B284" s="163"/>
      <c r="D284" s="164" t="s">
        <v>282</v>
      </c>
      <c r="E284" s="165" t="s">
        <v>1</v>
      </c>
      <c r="F284" s="166" t="s">
        <v>1986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282</v>
      </c>
      <c r="AU284" s="165" t="s">
        <v>88</v>
      </c>
      <c r="AV284" s="13" t="s">
        <v>86</v>
      </c>
      <c r="AW284" s="13" t="s">
        <v>33</v>
      </c>
      <c r="AX284" s="13" t="s">
        <v>79</v>
      </c>
      <c r="AY284" s="165" t="s">
        <v>252</v>
      </c>
    </row>
    <row r="285" spans="1:65" s="15" customFormat="1">
      <c r="B285" s="179"/>
      <c r="D285" s="164" t="s">
        <v>282</v>
      </c>
      <c r="E285" s="180" t="s">
        <v>1</v>
      </c>
      <c r="F285" s="181" t="s">
        <v>286</v>
      </c>
      <c r="H285" s="182">
        <v>9.2839999999999989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282</v>
      </c>
      <c r="AU285" s="180" t="s">
        <v>88</v>
      </c>
      <c r="AV285" s="15" t="s">
        <v>258</v>
      </c>
      <c r="AW285" s="15" t="s">
        <v>33</v>
      </c>
      <c r="AX285" s="15" t="s">
        <v>86</v>
      </c>
      <c r="AY285" s="180" t="s">
        <v>252</v>
      </c>
    </row>
    <row r="286" spans="1:65" s="2" customFormat="1" ht="16.5" customHeight="1">
      <c r="A286" s="31"/>
      <c r="B286" s="148"/>
      <c r="C286" s="149" t="s">
        <v>422</v>
      </c>
      <c r="D286" s="149" t="s">
        <v>254</v>
      </c>
      <c r="E286" s="150" t="s">
        <v>2025</v>
      </c>
      <c r="F286" s="151" t="s">
        <v>2026</v>
      </c>
      <c r="G286" s="152" t="s">
        <v>465</v>
      </c>
      <c r="H286" s="153">
        <v>45.216999999999999</v>
      </c>
      <c r="I286" s="154"/>
      <c r="J286" s="155">
        <f>ROUND(I286*H286,2)</f>
        <v>0</v>
      </c>
      <c r="K286" s="156"/>
      <c r="L286" s="32"/>
      <c r="M286" s="157" t="s">
        <v>1</v>
      </c>
      <c r="N286" s="158" t="s">
        <v>44</v>
      </c>
      <c r="O286" s="57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1" t="s">
        <v>258</v>
      </c>
      <c r="AT286" s="161" t="s">
        <v>254</v>
      </c>
      <c r="AU286" s="161" t="s">
        <v>88</v>
      </c>
      <c r="AY286" s="17" t="s">
        <v>252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86</v>
      </c>
      <c r="BK286" s="162">
        <f>ROUND(I286*H286,2)</f>
        <v>0</v>
      </c>
      <c r="BL286" s="17" t="s">
        <v>258</v>
      </c>
      <c r="BM286" s="161" t="s">
        <v>425</v>
      </c>
    </row>
    <row r="287" spans="1:65" s="13" customFormat="1" ht="22.5">
      <c r="B287" s="163"/>
      <c r="D287" s="164" t="s">
        <v>282</v>
      </c>
      <c r="E287" s="165" t="s">
        <v>1</v>
      </c>
      <c r="F287" s="166" t="s">
        <v>2027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282</v>
      </c>
      <c r="AU287" s="165" t="s">
        <v>88</v>
      </c>
      <c r="AV287" s="13" t="s">
        <v>86</v>
      </c>
      <c r="AW287" s="13" t="s">
        <v>33</v>
      </c>
      <c r="AX287" s="13" t="s">
        <v>79</v>
      </c>
      <c r="AY287" s="165" t="s">
        <v>252</v>
      </c>
    </row>
    <row r="288" spans="1:65" s="14" customFormat="1">
      <c r="B288" s="171"/>
      <c r="D288" s="164" t="s">
        <v>282</v>
      </c>
      <c r="E288" s="172" t="s">
        <v>1</v>
      </c>
      <c r="F288" s="173" t="s">
        <v>2028</v>
      </c>
      <c r="H288" s="174">
        <v>10.512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4" customFormat="1" ht="22.5">
      <c r="B289" s="171"/>
      <c r="D289" s="164" t="s">
        <v>282</v>
      </c>
      <c r="E289" s="172" t="s">
        <v>1</v>
      </c>
      <c r="F289" s="173" t="s">
        <v>2029</v>
      </c>
      <c r="H289" s="174">
        <v>14.06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282</v>
      </c>
      <c r="AU289" s="172" t="s">
        <v>88</v>
      </c>
      <c r="AV289" s="14" t="s">
        <v>88</v>
      </c>
      <c r="AW289" s="14" t="s">
        <v>33</v>
      </c>
      <c r="AX289" s="14" t="s">
        <v>79</v>
      </c>
      <c r="AY289" s="172" t="s">
        <v>252</v>
      </c>
    </row>
    <row r="290" spans="1:65" s="14" customFormat="1" ht="22.5">
      <c r="B290" s="171"/>
      <c r="D290" s="164" t="s">
        <v>282</v>
      </c>
      <c r="E290" s="172" t="s">
        <v>1</v>
      </c>
      <c r="F290" s="173" t="s">
        <v>2030</v>
      </c>
      <c r="H290" s="174">
        <v>2.2410000000000001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4" customFormat="1" ht="22.5">
      <c r="B291" s="171"/>
      <c r="D291" s="164" t="s">
        <v>282</v>
      </c>
      <c r="E291" s="172" t="s">
        <v>1</v>
      </c>
      <c r="F291" s="173" t="s">
        <v>2031</v>
      </c>
      <c r="H291" s="174">
        <v>10.148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282</v>
      </c>
      <c r="AU291" s="172" t="s">
        <v>88</v>
      </c>
      <c r="AV291" s="14" t="s">
        <v>88</v>
      </c>
      <c r="AW291" s="14" t="s">
        <v>33</v>
      </c>
      <c r="AX291" s="14" t="s">
        <v>79</v>
      </c>
      <c r="AY291" s="172" t="s">
        <v>252</v>
      </c>
    </row>
    <row r="292" spans="1:65" s="14" customFormat="1" ht="22.5">
      <c r="B292" s="171"/>
      <c r="D292" s="164" t="s">
        <v>282</v>
      </c>
      <c r="E292" s="172" t="s">
        <v>1</v>
      </c>
      <c r="F292" s="173" t="s">
        <v>2032</v>
      </c>
      <c r="H292" s="174">
        <v>8.2560000000000002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5" customFormat="1">
      <c r="B293" s="179"/>
      <c r="D293" s="164" t="s">
        <v>282</v>
      </c>
      <c r="E293" s="180" t="s">
        <v>1</v>
      </c>
      <c r="F293" s="181" t="s">
        <v>286</v>
      </c>
      <c r="H293" s="182">
        <v>45.216999999999999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282</v>
      </c>
      <c r="AU293" s="180" t="s">
        <v>88</v>
      </c>
      <c r="AV293" s="15" t="s">
        <v>258</v>
      </c>
      <c r="AW293" s="15" t="s">
        <v>33</v>
      </c>
      <c r="AX293" s="15" t="s">
        <v>86</v>
      </c>
      <c r="AY293" s="180" t="s">
        <v>252</v>
      </c>
    </row>
    <row r="294" spans="1:65" s="2" customFormat="1" ht="16.5" customHeight="1">
      <c r="A294" s="31"/>
      <c r="B294" s="148"/>
      <c r="C294" s="149" t="s">
        <v>342</v>
      </c>
      <c r="D294" s="149" t="s">
        <v>254</v>
      </c>
      <c r="E294" s="150" t="s">
        <v>2033</v>
      </c>
      <c r="F294" s="151" t="s">
        <v>2034</v>
      </c>
      <c r="G294" s="152" t="s">
        <v>465</v>
      </c>
      <c r="H294" s="153">
        <v>45.216999999999999</v>
      </c>
      <c r="I294" s="154"/>
      <c r="J294" s="155">
        <f>ROUND(I294*H294,2)</f>
        <v>0</v>
      </c>
      <c r="K294" s="156"/>
      <c r="L294" s="32"/>
      <c r="M294" s="157" t="s">
        <v>1</v>
      </c>
      <c r="N294" s="158" t="s">
        <v>44</v>
      </c>
      <c r="O294" s="57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1" t="s">
        <v>258</v>
      </c>
      <c r="AT294" s="161" t="s">
        <v>254</v>
      </c>
      <c r="AU294" s="161" t="s">
        <v>88</v>
      </c>
      <c r="AY294" s="17" t="s">
        <v>252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86</v>
      </c>
      <c r="BK294" s="162">
        <f>ROUND(I294*H294,2)</f>
        <v>0</v>
      </c>
      <c r="BL294" s="17" t="s">
        <v>258</v>
      </c>
      <c r="BM294" s="161" t="s">
        <v>428</v>
      </c>
    </row>
    <row r="295" spans="1:65" s="2" customFormat="1" ht="24.2" customHeight="1">
      <c r="A295" s="31"/>
      <c r="B295" s="148"/>
      <c r="C295" s="149" t="s">
        <v>429</v>
      </c>
      <c r="D295" s="149" t="s">
        <v>254</v>
      </c>
      <c r="E295" s="150" t="s">
        <v>2035</v>
      </c>
      <c r="F295" s="151" t="s">
        <v>2036</v>
      </c>
      <c r="G295" s="152" t="s">
        <v>341</v>
      </c>
      <c r="H295" s="153">
        <v>0.17399999999999999</v>
      </c>
      <c r="I295" s="154"/>
      <c r="J295" s="155">
        <f>ROUND(I295*H295,2)</f>
        <v>0</v>
      </c>
      <c r="K295" s="156"/>
      <c r="L295" s="32"/>
      <c r="M295" s="157" t="s">
        <v>1</v>
      </c>
      <c r="N295" s="158" t="s">
        <v>44</v>
      </c>
      <c r="O295" s="57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1" t="s">
        <v>258</v>
      </c>
      <c r="AT295" s="161" t="s">
        <v>254</v>
      </c>
      <c r="AU295" s="161" t="s">
        <v>88</v>
      </c>
      <c r="AY295" s="17" t="s">
        <v>252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7" t="s">
        <v>86</v>
      </c>
      <c r="BK295" s="162">
        <f>ROUND(I295*H295,2)</f>
        <v>0</v>
      </c>
      <c r="BL295" s="17" t="s">
        <v>258</v>
      </c>
      <c r="BM295" s="161" t="s">
        <v>432</v>
      </c>
    </row>
    <row r="296" spans="1:65" s="13" customFormat="1" ht="22.5">
      <c r="B296" s="163"/>
      <c r="D296" s="164" t="s">
        <v>282</v>
      </c>
      <c r="E296" s="165" t="s">
        <v>1</v>
      </c>
      <c r="F296" s="166" t="s">
        <v>2037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282</v>
      </c>
      <c r="AU296" s="165" t="s">
        <v>88</v>
      </c>
      <c r="AV296" s="13" t="s">
        <v>86</v>
      </c>
      <c r="AW296" s="13" t="s">
        <v>33</v>
      </c>
      <c r="AX296" s="13" t="s">
        <v>79</v>
      </c>
      <c r="AY296" s="165" t="s">
        <v>252</v>
      </c>
    </row>
    <row r="297" spans="1:65" s="14" customFormat="1">
      <c r="B297" s="171"/>
      <c r="D297" s="164" t="s">
        <v>282</v>
      </c>
      <c r="E297" s="172" t="s">
        <v>1</v>
      </c>
      <c r="F297" s="173" t="s">
        <v>2038</v>
      </c>
      <c r="H297" s="174">
        <v>0.17399999999999999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3" customFormat="1" ht="22.5">
      <c r="B298" s="163"/>
      <c r="D298" s="164" t="s">
        <v>282</v>
      </c>
      <c r="E298" s="165" t="s">
        <v>1</v>
      </c>
      <c r="F298" s="166" t="s">
        <v>2039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282</v>
      </c>
      <c r="AU298" s="165" t="s">
        <v>88</v>
      </c>
      <c r="AV298" s="13" t="s">
        <v>86</v>
      </c>
      <c r="AW298" s="13" t="s">
        <v>33</v>
      </c>
      <c r="AX298" s="13" t="s">
        <v>79</v>
      </c>
      <c r="AY298" s="165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0.17399999999999999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1.75" customHeight="1">
      <c r="A300" s="31"/>
      <c r="B300" s="148"/>
      <c r="C300" s="149" t="s">
        <v>348</v>
      </c>
      <c r="D300" s="149" t="s">
        <v>254</v>
      </c>
      <c r="E300" s="150" t="s">
        <v>2040</v>
      </c>
      <c r="F300" s="151" t="s">
        <v>2041</v>
      </c>
      <c r="G300" s="152" t="s">
        <v>341</v>
      </c>
      <c r="H300" s="153">
        <v>0.114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258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258</v>
      </c>
      <c r="BM300" s="161" t="s">
        <v>435</v>
      </c>
    </row>
    <row r="301" spans="1:65" s="14" customFormat="1" ht="22.5">
      <c r="B301" s="171"/>
      <c r="D301" s="164" t="s">
        <v>282</v>
      </c>
      <c r="E301" s="172" t="s">
        <v>1</v>
      </c>
      <c r="F301" s="173" t="s">
        <v>2042</v>
      </c>
      <c r="H301" s="174">
        <v>5.8999999999999997E-2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3" customFormat="1" ht="22.5">
      <c r="B302" s="163"/>
      <c r="D302" s="164" t="s">
        <v>282</v>
      </c>
      <c r="E302" s="165" t="s">
        <v>1</v>
      </c>
      <c r="F302" s="166" t="s">
        <v>2043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282</v>
      </c>
      <c r="AU302" s="165" t="s">
        <v>88</v>
      </c>
      <c r="AV302" s="13" t="s">
        <v>86</v>
      </c>
      <c r="AW302" s="13" t="s">
        <v>33</v>
      </c>
      <c r="AX302" s="13" t="s">
        <v>79</v>
      </c>
      <c r="AY302" s="165" t="s">
        <v>252</v>
      </c>
    </row>
    <row r="303" spans="1:65" s="14" customFormat="1">
      <c r="B303" s="171"/>
      <c r="D303" s="164" t="s">
        <v>282</v>
      </c>
      <c r="E303" s="172" t="s">
        <v>1</v>
      </c>
      <c r="F303" s="173" t="s">
        <v>2044</v>
      </c>
      <c r="H303" s="174">
        <v>0.03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282</v>
      </c>
      <c r="AU303" s="172" t="s">
        <v>88</v>
      </c>
      <c r="AV303" s="14" t="s">
        <v>88</v>
      </c>
      <c r="AW303" s="14" t="s">
        <v>33</v>
      </c>
      <c r="AX303" s="14" t="s">
        <v>79</v>
      </c>
      <c r="AY303" s="172" t="s">
        <v>252</v>
      </c>
    </row>
    <row r="304" spans="1:65" s="13" customFormat="1" ht="22.5">
      <c r="B304" s="163"/>
      <c r="D304" s="164" t="s">
        <v>282</v>
      </c>
      <c r="E304" s="165" t="s">
        <v>1</v>
      </c>
      <c r="F304" s="166" t="s">
        <v>2045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282</v>
      </c>
      <c r="AU304" s="165" t="s">
        <v>88</v>
      </c>
      <c r="AV304" s="13" t="s">
        <v>86</v>
      </c>
      <c r="AW304" s="13" t="s">
        <v>33</v>
      </c>
      <c r="AX304" s="13" t="s">
        <v>79</v>
      </c>
      <c r="AY304" s="165" t="s">
        <v>252</v>
      </c>
    </row>
    <row r="305" spans="1:65" s="14" customFormat="1">
      <c r="B305" s="171"/>
      <c r="D305" s="164" t="s">
        <v>282</v>
      </c>
      <c r="E305" s="172" t="s">
        <v>1</v>
      </c>
      <c r="F305" s="173" t="s">
        <v>2046</v>
      </c>
      <c r="H305" s="174">
        <v>2.5000000000000001E-2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5" customFormat="1">
      <c r="B306" s="179"/>
      <c r="D306" s="164" t="s">
        <v>282</v>
      </c>
      <c r="E306" s="180" t="s">
        <v>1</v>
      </c>
      <c r="F306" s="181" t="s">
        <v>286</v>
      </c>
      <c r="H306" s="182">
        <v>0.11399999999999999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282</v>
      </c>
      <c r="AU306" s="180" t="s">
        <v>88</v>
      </c>
      <c r="AV306" s="15" t="s">
        <v>258</v>
      </c>
      <c r="AW306" s="15" t="s">
        <v>33</v>
      </c>
      <c r="AX306" s="15" t="s">
        <v>86</v>
      </c>
      <c r="AY306" s="180" t="s">
        <v>252</v>
      </c>
    </row>
    <row r="307" spans="1:65" s="2" customFormat="1" ht="33" customHeight="1">
      <c r="A307" s="31"/>
      <c r="B307" s="148"/>
      <c r="C307" s="149" t="s">
        <v>436</v>
      </c>
      <c r="D307" s="149" t="s">
        <v>254</v>
      </c>
      <c r="E307" s="150" t="s">
        <v>2047</v>
      </c>
      <c r="F307" s="151" t="s">
        <v>2048</v>
      </c>
      <c r="G307" s="152" t="s">
        <v>465</v>
      </c>
      <c r="H307" s="153">
        <v>4.8810000000000002</v>
      </c>
      <c r="I307" s="154"/>
      <c r="J307" s="155">
        <f>ROUND(I307*H307,2)</f>
        <v>0</v>
      </c>
      <c r="K307" s="156"/>
      <c r="L307" s="32"/>
      <c r="M307" s="157" t="s">
        <v>1</v>
      </c>
      <c r="N307" s="158" t="s">
        <v>44</v>
      </c>
      <c r="O307" s="57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1" t="s">
        <v>258</v>
      </c>
      <c r="AT307" s="161" t="s">
        <v>254</v>
      </c>
      <c r="AU307" s="161" t="s">
        <v>88</v>
      </c>
      <c r="AY307" s="17" t="s">
        <v>252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86</v>
      </c>
      <c r="BK307" s="162">
        <f>ROUND(I307*H307,2)</f>
        <v>0</v>
      </c>
      <c r="BL307" s="17" t="s">
        <v>258</v>
      </c>
      <c r="BM307" s="161" t="s">
        <v>439</v>
      </c>
    </row>
    <row r="308" spans="1:65" s="14" customFormat="1" ht="22.5">
      <c r="B308" s="171"/>
      <c r="D308" s="164" t="s">
        <v>282</v>
      </c>
      <c r="E308" s="172" t="s">
        <v>1</v>
      </c>
      <c r="F308" s="173" t="s">
        <v>2049</v>
      </c>
      <c r="H308" s="174">
        <v>4.8810000000000002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5" customFormat="1">
      <c r="B309" s="179"/>
      <c r="D309" s="164" t="s">
        <v>282</v>
      </c>
      <c r="E309" s="180" t="s">
        <v>1</v>
      </c>
      <c r="F309" s="181" t="s">
        <v>286</v>
      </c>
      <c r="H309" s="182">
        <v>4.8810000000000002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282</v>
      </c>
      <c r="AU309" s="180" t="s">
        <v>88</v>
      </c>
      <c r="AV309" s="15" t="s">
        <v>258</v>
      </c>
      <c r="AW309" s="15" t="s">
        <v>33</v>
      </c>
      <c r="AX309" s="15" t="s">
        <v>86</v>
      </c>
      <c r="AY309" s="180" t="s">
        <v>252</v>
      </c>
    </row>
    <row r="310" spans="1:65" s="2" customFormat="1" ht="24.2" customHeight="1">
      <c r="A310" s="31"/>
      <c r="B310" s="148"/>
      <c r="C310" s="149" t="s">
        <v>356</v>
      </c>
      <c r="D310" s="149" t="s">
        <v>254</v>
      </c>
      <c r="E310" s="150" t="s">
        <v>2050</v>
      </c>
      <c r="F310" s="151" t="s">
        <v>2051</v>
      </c>
      <c r="G310" s="152" t="s">
        <v>280</v>
      </c>
      <c r="H310" s="153">
        <v>0.78400000000000003</v>
      </c>
      <c r="I310" s="154"/>
      <c r="J310" s="155">
        <f>ROUND(I310*H310,2)</f>
        <v>0</v>
      </c>
      <c r="K310" s="156"/>
      <c r="L310" s="32"/>
      <c r="M310" s="157" t="s">
        <v>1</v>
      </c>
      <c r="N310" s="158" t="s">
        <v>44</v>
      </c>
      <c r="O310" s="57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1" t="s">
        <v>258</v>
      </c>
      <c r="AT310" s="161" t="s">
        <v>254</v>
      </c>
      <c r="AU310" s="161" t="s">
        <v>88</v>
      </c>
      <c r="AY310" s="17" t="s">
        <v>252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7" t="s">
        <v>86</v>
      </c>
      <c r="BK310" s="162">
        <f>ROUND(I310*H310,2)</f>
        <v>0</v>
      </c>
      <c r="BL310" s="17" t="s">
        <v>258</v>
      </c>
      <c r="BM310" s="161" t="s">
        <v>442</v>
      </c>
    </row>
    <row r="311" spans="1:65" s="14" customFormat="1" ht="22.5">
      <c r="B311" s="171"/>
      <c r="D311" s="164" t="s">
        <v>282</v>
      </c>
      <c r="E311" s="172" t="s">
        <v>1</v>
      </c>
      <c r="F311" s="173" t="s">
        <v>2052</v>
      </c>
      <c r="H311" s="174">
        <v>0.78400000000000003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282</v>
      </c>
      <c r="AU311" s="172" t="s">
        <v>88</v>
      </c>
      <c r="AV311" s="14" t="s">
        <v>88</v>
      </c>
      <c r="AW311" s="14" t="s">
        <v>33</v>
      </c>
      <c r="AX311" s="14" t="s">
        <v>79</v>
      </c>
      <c r="AY311" s="172" t="s">
        <v>252</v>
      </c>
    </row>
    <row r="312" spans="1:65" s="15" customFormat="1">
      <c r="B312" s="179"/>
      <c r="D312" s="164" t="s">
        <v>282</v>
      </c>
      <c r="E312" s="180" t="s">
        <v>1</v>
      </c>
      <c r="F312" s="181" t="s">
        <v>286</v>
      </c>
      <c r="H312" s="182">
        <v>0.78400000000000003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282</v>
      </c>
      <c r="AU312" s="180" t="s">
        <v>88</v>
      </c>
      <c r="AV312" s="15" t="s">
        <v>258</v>
      </c>
      <c r="AW312" s="15" t="s">
        <v>33</v>
      </c>
      <c r="AX312" s="15" t="s">
        <v>86</v>
      </c>
      <c r="AY312" s="180" t="s">
        <v>252</v>
      </c>
    </row>
    <row r="313" spans="1:65" s="2" customFormat="1" ht="24.2" customHeight="1">
      <c r="A313" s="31"/>
      <c r="B313" s="148"/>
      <c r="C313" s="149" t="s">
        <v>443</v>
      </c>
      <c r="D313" s="149" t="s">
        <v>254</v>
      </c>
      <c r="E313" s="150" t="s">
        <v>2053</v>
      </c>
      <c r="F313" s="151" t="s">
        <v>2054</v>
      </c>
      <c r="G313" s="152" t="s">
        <v>341</v>
      </c>
      <c r="H313" s="153">
        <v>2.1999999999999999E-2</v>
      </c>
      <c r="I313" s="154"/>
      <c r="J313" s="155">
        <f>ROUND(I313*H313,2)</f>
        <v>0</v>
      </c>
      <c r="K313" s="156"/>
      <c r="L313" s="32"/>
      <c r="M313" s="157" t="s">
        <v>1</v>
      </c>
      <c r="N313" s="158" t="s">
        <v>44</v>
      </c>
      <c r="O313" s="57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258</v>
      </c>
      <c r="AT313" s="161" t="s">
        <v>254</v>
      </c>
      <c r="AU313" s="161" t="s">
        <v>88</v>
      </c>
      <c r="AY313" s="17" t="s">
        <v>252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7" t="s">
        <v>86</v>
      </c>
      <c r="BK313" s="162">
        <f>ROUND(I313*H313,2)</f>
        <v>0</v>
      </c>
      <c r="BL313" s="17" t="s">
        <v>258</v>
      </c>
      <c r="BM313" s="161" t="s">
        <v>446</v>
      </c>
    </row>
    <row r="314" spans="1:65" s="13" customFormat="1" ht="22.5">
      <c r="B314" s="163"/>
      <c r="D314" s="164" t="s">
        <v>282</v>
      </c>
      <c r="E314" s="165" t="s">
        <v>1</v>
      </c>
      <c r="F314" s="166" t="s">
        <v>2055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282</v>
      </c>
      <c r="AU314" s="165" t="s">
        <v>88</v>
      </c>
      <c r="AV314" s="13" t="s">
        <v>86</v>
      </c>
      <c r="AW314" s="13" t="s">
        <v>33</v>
      </c>
      <c r="AX314" s="13" t="s">
        <v>79</v>
      </c>
      <c r="AY314" s="165" t="s">
        <v>252</v>
      </c>
    </row>
    <row r="315" spans="1:65" s="14" customFormat="1">
      <c r="B315" s="171"/>
      <c r="D315" s="164" t="s">
        <v>282</v>
      </c>
      <c r="E315" s="172" t="s">
        <v>1</v>
      </c>
      <c r="F315" s="173" t="s">
        <v>2056</v>
      </c>
      <c r="H315" s="174">
        <v>2.1999999999999999E-2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2.1999999999999999E-2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24.2" customHeight="1">
      <c r="A317" s="31"/>
      <c r="B317" s="148"/>
      <c r="C317" s="149" t="s">
        <v>363</v>
      </c>
      <c r="D317" s="149" t="s">
        <v>254</v>
      </c>
      <c r="E317" s="150" t="s">
        <v>2057</v>
      </c>
      <c r="F317" s="151" t="s">
        <v>2058</v>
      </c>
      <c r="G317" s="152" t="s">
        <v>265</v>
      </c>
      <c r="H317" s="153">
        <v>68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258</v>
      </c>
      <c r="BM317" s="161" t="s">
        <v>449</v>
      </c>
    </row>
    <row r="318" spans="1:65" s="14" customFormat="1">
      <c r="B318" s="171"/>
      <c r="D318" s="164" t="s">
        <v>282</v>
      </c>
      <c r="E318" s="172" t="s">
        <v>1</v>
      </c>
      <c r="F318" s="173" t="s">
        <v>2059</v>
      </c>
      <c r="H318" s="174">
        <v>32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4" customFormat="1" ht="22.5">
      <c r="B319" s="171"/>
      <c r="D319" s="164" t="s">
        <v>282</v>
      </c>
      <c r="E319" s="172" t="s">
        <v>1</v>
      </c>
      <c r="F319" s="173" t="s">
        <v>2060</v>
      </c>
      <c r="H319" s="174">
        <v>36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282</v>
      </c>
      <c r="AU319" s="172" t="s">
        <v>88</v>
      </c>
      <c r="AV319" s="14" t="s">
        <v>88</v>
      </c>
      <c r="AW319" s="14" t="s">
        <v>33</v>
      </c>
      <c r="AX319" s="14" t="s">
        <v>79</v>
      </c>
      <c r="AY319" s="172" t="s">
        <v>252</v>
      </c>
    </row>
    <row r="320" spans="1:65" s="13" customFormat="1">
      <c r="B320" s="163"/>
      <c r="D320" s="164" t="s">
        <v>282</v>
      </c>
      <c r="E320" s="165" t="s">
        <v>1</v>
      </c>
      <c r="F320" s="166" t="s">
        <v>2061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3" customFormat="1" ht="22.5">
      <c r="B321" s="163"/>
      <c r="D321" s="164" t="s">
        <v>282</v>
      </c>
      <c r="E321" s="165" t="s">
        <v>1</v>
      </c>
      <c r="F321" s="166" t="s">
        <v>2062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282</v>
      </c>
      <c r="AU321" s="165" t="s">
        <v>88</v>
      </c>
      <c r="AV321" s="13" t="s">
        <v>86</v>
      </c>
      <c r="AW321" s="13" t="s">
        <v>33</v>
      </c>
      <c r="AX321" s="13" t="s">
        <v>79</v>
      </c>
      <c r="AY321" s="165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68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37.9" customHeight="1">
      <c r="A323" s="31"/>
      <c r="B323" s="148"/>
      <c r="C323" s="149" t="s">
        <v>450</v>
      </c>
      <c r="D323" s="149" t="s">
        <v>254</v>
      </c>
      <c r="E323" s="150" t="s">
        <v>2063</v>
      </c>
      <c r="F323" s="151" t="s">
        <v>2064</v>
      </c>
      <c r="G323" s="152" t="s">
        <v>465</v>
      </c>
      <c r="H323" s="153">
        <v>50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258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258</v>
      </c>
      <c r="BM323" s="161" t="s">
        <v>453</v>
      </c>
    </row>
    <row r="324" spans="1:65" s="13" customFormat="1" ht="22.5">
      <c r="B324" s="163"/>
      <c r="D324" s="164" t="s">
        <v>282</v>
      </c>
      <c r="E324" s="165" t="s">
        <v>1</v>
      </c>
      <c r="F324" s="166" t="s">
        <v>2065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282</v>
      </c>
      <c r="AU324" s="165" t="s">
        <v>88</v>
      </c>
      <c r="AV324" s="13" t="s">
        <v>86</v>
      </c>
      <c r="AW324" s="13" t="s">
        <v>33</v>
      </c>
      <c r="AX324" s="13" t="s">
        <v>79</v>
      </c>
      <c r="AY324" s="165" t="s">
        <v>252</v>
      </c>
    </row>
    <row r="325" spans="1:65" s="13" customFormat="1">
      <c r="B325" s="163"/>
      <c r="D325" s="164" t="s">
        <v>282</v>
      </c>
      <c r="E325" s="165" t="s">
        <v>1</v>
      </c>
      <c r="F325" s="166" t="s">
        <v>2066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282</v>
      </c>
      <c r="AU325" s="165" t="s">
        <v>88</v>
      </c>
      <c r="AV325" s="13" t="s">
        <v>86</v>
      </c>
      <c r="AW325" s="13" t="s">
        <v>33</v>
      </c>
      <c r="AX325" s="13" t="s">
        <v>79</v>
      </c>
      <c r="AY325" s="165" t="s">
        <v>252</v>
      </c>
    </row>
    <row r="326" spans="1:65" s="14" customFormat="1">
      <c r="B326" s="171"/>
      <c r="D326" s="164" t="s">
        <v>282</v>
      </c>
      <c r="E326" s="172" t="s">
        <v>1</v>
      </c>
      <c r="F326" s="173" t="s">
        <v>2067</v>
      </c>
      <c r="H326" s="174">
        <v>50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282</v>
      </c>
      <c r="AU326" s="172" t="s">
        <v>88</v>
      </c>
      <c r="AV326" s="14" t="s">
        <v>88</v>
      </c>
      <c r="AW326" s="14" t="s">
        <v>33</v>
      </c>
      <c r="AX326" s="14" t="s">
        <v>79</v>
      </c>
      <c r="AY326" s="172" t="s">
        <v>252</v>
      </c>
    </row>
    <row r="327" spans="1:65" s="13" customFormat="1" ht="22.5">
      <c r="B327" s="163"/>
      <c r="D327" s="164" t="s">
        <v>282</v>
      </c>
      <c r="E327" s="165" t="s">
        <v>1</v>
      </c>
      <c r="F327" s="166" t="s">
        <v>2068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5" customFormat="1">
      <c r="B328" s="179"/>
      <c r="D328" s="164" t="s">
        <v>282</v>
      </c>
      <c r="E328" s="180" t="s">
        <v>1</v>
      </c>
      <c r="F328" s="181" t="s">
        <v>286</v>
      </c>
      <c r="H328" s="182">
        <v>50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282</v>
      </c>
      <c r="AU328" s="180" t="s">
        <v>88</v>
      </c>
      <c r="AV328" s="15" t="s">
        <v>258</v>
      </c>
      <c r="AW328" s="15" t="s">
        <v>33</v>
      </c>
      <c r="AX328" s="15" t="s">
        <v>86</v>
      </c>
      <c r="AY328" s="180" t="s">
        <v>252</v>
      </c>
    </row>
    <row r="329" spans="1:65" s="2" customFormat="1" ht="24.2" customHeight="1">
      <c r="A329" s="31"/>
      <c r="B329" s="148"/>
      <c r="C329" s="149" t="s">
        <v>369</v>
      </c>
      <c r="D329" s="149" t="s">
        <v>254</v>
      </c>
      <c r="E329" s="150" t="s">
        <v>2069</v>
      </c>
      <c r="F329" s="151" t="s">
        <v>2070</v>
      </c>
      <c r="G329" s="152" t="s">
        <v>465</v>
      </c>
      <c r="H329" s="153">
        <v>320</v>
      </c>
      <c r="I329" s="154"/>
      <c r="J329" s="155">
        <f>ROUND(I329*H329,2)</f>
        <v>0</v>
      </c>
      <c r="K329" s="156"/>
      <c r="L329" s="32"/>
      <c r="M329" s="157" t="s">
        <v>1</v>
      </c>
      <c r="N329" s="158" t="s">
        <v>44</v>
      </c>
      <c r="O329" s="57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1" t="s">
        <v>258</v>
      </c>
      <c r="AT329" s="161" t="s">
        <v>254</v>
      </c>
      <c r="AU329" s="161" t="s">
        <v>88</v>
      </c>
      <c r="AY329" s="17" t="s">
        <v>252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86</v>
      </c>
      <c r="BK329" s="162">
        <f>ROUND(I329*H329,2)</f>
        <v>0</v>
      </c>
      <c r="BL329" s="17" t="s">
        <v>258</v>
      </c>
      <c r="BM329" s="161" t="s">
        <v>456</v>
      </c>
    </row>
    <row r="330" spans="1:65" s="13" customFormat="1" ht="22.5">
      <c r="B330" s="163"/>
      <c r="D330" s="164" t="s">
        <v>282</v>
      </c>
      <c r="E330" s="165" t="s">
        <v>1</v>
      </c>
      <c r="F330" s="166" t="s">
        <v>2071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282</v>
      </c>
      <c r="AU330" s="165" t="s">
        <v>88</v>
      </c>
      <c r="AV330" s="13" t="s">
        <v>86</v>
      </c>
      <c r="AW330" s="13" t="s">
        <v>33</v>
      </c>
      <c r="AX330" s="13" t="s">
        <v>79</v>
      </c>
      <c r="AY330" s="165" t="s">
        <v>252</v>
      </c>
    </row>
    <row r="331" spans="1:65" s="13" customFormat="1" ht="22.5">
      <c r="B331" s="163"/>
      <c r="D331" s="164" t="s">
        <v>282</v>
      </c>
      <c r="E331" s="165" t="s">
        <v>1</v>
      </c>
      <c r="F331" s="166" t="s">
        <v>2072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282</v>
      </c>
      <c r="AU331" s="165" t="s">
        <v>88</v>
      </c>
      <c r="AV331" s="13" t="s">
        <v>86</v>
      </c>
      <c r="AW331" s="13" t="s">
        <v>33</v>
      </c>
      <c r="AX331" s="13" t="s">
        <v>79</v>
      </c>
      <c r="AY331" s="165" t="s">
        <v>252</v>
      </c>
    </row>
    <row r="332" spans="1:65" s="13" customFormat="1">
      <c r="B332" s="163"/>
      <c r="D332" s="164" t="s">
        <v>282</v>
      </c>
      <c r="E332" s="165" t="s">
        <v>1</v>
      </c>
      <c r="F332" s="166" t="s">
        <v>2073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282</v>
      </c>
      <c r="AU332" s="165" t="s">
        <v>88</v>
      </c>
      <c r="AV332" s="13" t="s">
        <v>86</v>
      </c>
      <c r="AW332" s="13" t="s">
        <v>33</v>
      </c>
      <c r="AX332" s="13" t="s">
        <v>79</v>
      </c>
      <c r="AY332" s="165" t="s">
        <v>252</v>
      </c>
    </row>
    <row r="333" spans="1:65" s="14" customFormat="1">
      <c r="B333" s="171"/>
      <c r="D333" s="164" t="s">
        <v>282</v>
      </c>
      <c r="E333" s="172" t="s">
        <v>1</v>
      </c>
      <c r="F333" s="173" t="s">
        <v>2074</v>
      </c>
      <c r="H333" s="174">
        <v>320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282</v>
      </c>
      <c r="AU333" s="172" t="s">
        <v>88</v>
      </c>
      <c r="AV333" s="14" t="s">
        <v>88</v>
      </c>
      <c r="AW333" s="14" t="s">
        <v>33</v>
      </c>
      <c r="AX333" s="14" t="s">
        <v>79</v>
      </c>
      <c r="AY333" s="172" t="s">
        <v>252</v>
      </c>
    </row>
    <row r="334" spans="1:65" s="15" customFormat="1">
      <c r="B334" s="179"/>
      <c r="D334" s="164" t="s">
        <v>282</v>
      </c>
      <c r="E334" s="180" t="s">
        <v>1</v>
      </c>
      <c r="F334" s="181" t="s">
        <v>286</v>
      </c>
      <c r="H334" s="182">
        <v>320</v>
      </c>
      <c r="I334" s="183"/>
      <c r="L334" s="179"/>
      <c r="M334" s="184"/>
      <c r="N334" s="185"/>
      <c r="O334" s="185"/>
      <c r="P334" s="185"/>
      <c r="Q334" s="185"/>
      <c r="R334" s="185"/>
      <c r="S334" s="185"/>
      <c r="T334" s="186"/>
      <c r="AT334" s="180" t="s">
        <v>282</v>
      </c>
      <c r="AU334" s="180" t="s">
        <v>88</v>
      </c>
      <c r="AV334" s="15" t="s">
        <v>258</v>
      </c>
      <c r="AW334" s="15" t="s">
        <v>33</v>
      </c>
      <c r="AX334" s="15" t="s">
        <v>86</v>
      </c>
      <c r="AY334" s="180" t="s">
        <v>252</v>
      </c>
    </row>
    <row r="335" spans="1:65" s="12" customFormat="1" ht="22.9" customHeight="1">
      <c r="B335" s="135"/>
      <c r="D335" s="136" t="s">
        <v>78</v>
      </c>
      <c r="E335" s="146" t="s">
        <v>262</v>
      </c>
      <c r="F335" s="146" t="s">
        <v>344</v>
      </c>
      <c r="I335" s="138"/>
      <c r="J335" s="147">
        <f>BK335</f>
        <v>0</v>
      </c>
      <c r="L335" s="135"/>
      <c r="M335" s="140"/>
      <c r="N335" s="141"/>
      <c r="O335" s="141"/>
      <c r="P335" s="142">
        <f>SUM(P336:P697)</f>
        <v>0</v>
      </c>
      <c r="Q335" s="141"/>
      <c r="R335" s="142">
        <f>SUM(R336:R697)</f>
        <v>0</v>
      </c>
      <c r="S335" s="141"/>
      <c r="T335" s="143">
        <f>SUM(T336:T697)</f>
        <v>0</v>
      </c>
      <c r="AR335" s="136" t="s">
        <v>86</v>
      </c>
      <c r="AT335" s="144" t="s">
        <v>78</v>
      </c>
      <c r="AU335" s="144" t="s">
        <v>86</v>
      </c>
      <c r="AY335" s="136" t="s">
        <v>252</v>
      </c>
      <c r="BK335" s="145">
        <f>SUM(BK336:BK697)</f>
        <v>0</v>
      </c>
    </row>
    <row r="336" spans="1:65" s="2" customFormat="1" ht="33" customHeight="1">
      <c r="A336" s="31"/>
      <c r="B336" s="148"/>
      <c r="C336" s="149" t="s">
        <v>458</v>
      </c>
      <c r="D336" s="149" t="s">
        <v>254</v>
      </c>
      <c r="E336" s="150" t="s">
        <v>2075</v>
      </c>
      <c r="F336" s="151" t="s">
        <v>2076</v>
      </c>
      <c r="G336" s="152" t="s">
        <v>465</v>
      </c>
      <c r="H336" s="153">
        <v>10.45</v>
      </c>
      <c r="I336" s="154"/>
      <c r="J336" s="155">
        <f>ROUND(I336*H336,2)</f>
        <v>0</v>
      </c>
      <c r="K336" s="156"/>
      <c r="L336" s="32"/>
      <c r="M336" s="157" t="s">
        <v>1</v>
      </c>
      <c r="N336" s="158" t="s">
        <v>44</v>
      </c>
      <c r="O336" s="57"/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61" t="s">
        <v>258</v>
      </c>
      <c r="AT336" s="161" t="s">
        <v>254</v>
      </c>
      <c r="AU336" s="161" t="s">
        <v>88</v>
      </c>
      <c r="AY336" s="17" t="s">
        <v>252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7" t="s">
        <v>86</v>
      </c>
      <c r="BK336" s="162">
        <f>ROUND(I336*H336,2)</f>
        <v>0</v>
      </c>
      <c r="BL336" s="17" t="s">
        <v>258</v>
      </c>
      <c r="BM336" s="161" t="s">
        <v>461</v>
      </c>
    </row>
    <row r="337" spans="1:65" s="14" customFormat="1">
      <c r="B337" s="171"/>
      <c r="D337" s="164" t="s">
        <v>282</v>
      </c>
      <c r="E337" s="172" t="s">
        <v>1</v>
      </c>
      <c r="F337" s="173" t="s">
        <v>2077</v>
      </c>
      <c r="H337" s="174">
        <v>10.45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282</v>
      </c>
      <c r="AU337" s="172" t="s">
        <v>88</v>
      </c>
      <c r="AV337" s="14" t="s">
        <v>88</v>
      </c>
      <c r="AW337" s="14" t="s">
        <v>33</v>
      </c>
      <c r="AX337" s="14" t="s">
        <v>79</v>
      </c>
      <c r="AY337" s="172" t="s">
        <v>252</v>
      </c>
    </row>
    <row r="338" spans="1:65" s="15" customFormat="1">
      <c r="B338" s="179"/>
      <c r="D338" s="164" t="s">
        <v>282</v>
      </c>
      <c r="E338" s="180" t="s">
        <v>1</v>
      </c>
      <c r="F338" s="181" t="s">
        <v>286</v>
      </c>
      <c r="H338" s="182">
        <v>10.45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282</v>
      </c>
      <c r="AU338" s="180" t="s">
        <v>88</v>
      </c>
      <c r="AV338" s="15" t="s">
        <v>258</v>
      </c>
      <c r="AW338" s="15" t="s">
        <v>33</v>
      </c>
      <c r="AX338" s="15" t="s">
        <v>86</v>
      </c>
      <c r="AY338" s="180" t="s">
        <v>252</v>
      </c>
    </row>
    <row r="339" spans="1:65" s="2" customFormat="1" ht="21.75" customHeight="1">
      <c r="A339" s="31"/>
      <c r="B339" s="148"/>
      <c r="C339" s="149" t="s">
        <v>373</v>
      </c>
      <c r="D339" s="149" t="s">
        <v>254</v>
      </c>
      <c r="E339" s="150" t="s">
        <v>2078</v>
      </c>
      <c r="F339" s="151" t="s">
        <v>2079</v>
      </c>
      <c r="G339" s="152" t="s">
        <v>280</v>
      </c>
      <c r="H339" s="153">
        <v>0.35499999999999998</v>
      </c>
      <c r="I339" s="154"/>
      <c r="J339" s="155">
        <f>ROUND(I339*H339,2)</f>
        <v>0</v>
      </c>
      <c r="K339" s="156"/>
      <c r="L339" s="32"/>
      <c r="M339" s="157" t="s">
        <v>1</v>
      </c>
      <c r="N339" s="158" t="s">
        <v>44</v>
      </c>
      <c r="O339" s="57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61" t="s">
        <v>258</v>
      </c>
      <c r="AT339" s="161" t="s">
        <v>254</v>
      </c>
      <c r="AU339" s="161" t="s">
        <v>88</v>
      </c>
      <c r="AY339" s="17" t="s">
        <v>252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7" t="s">
        <v>86</v>
      </c>
      <c r="BK339" s="162">
        <f>ROUND(I339*H339,2)</f>
        <v>0</v>
      </c>
      <c r="BL339" s="17" t="s">
        <v>258</v>
      </c>
      <c r="BM339" s="161" t="s">
        <v>466</v>
      </c>
    </row>
    <row r="340" spans="1:65" s="14" customFormat="1" ht="22.5">
      <c r="B340" s="171"/>
      <c r="D340" s="164" t="s">
        <v>282</v>
      </c>
      <c r="E340" s="172" t="s">
        <v>1</v>
      </c>
      <c r="F340" s="173" t="s">
        <v>2080</v>
      </c>
      <c r="H340" s="174">
        <v>0.35499999999999998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282</v>
      </c>
      <c r="AU340" s="172" t="s">
        <v>88</v>
      </c>
      <c r="AV340" s="14" t="s">
        <v>88</v>
      </c>
      <c r="AW340" s="14" t="s">
        <v>33</v>
      </c>
      <c r="AX340" s="14" t="s">
        <v>79</v>
      </c>
      <c r="AY340" s="172" t="s">
        <v>252</v>
      </c>
    </row>
    <row r="341" spans="1:65" s="15" customFormat="1">
      <c r="B341" s="179"/>
      <c r="D341" s="164" t="s">
        <v>282</v>
      </c>
      <c r="E341" s="180" t="s">
        <v>1</v>
      </c>
      <c r="F341" s="181" t="s">
        <v>286</v>
      </c>
      <c r="H341" s="182">
        <v>0.35499999999999998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282</v>
      </c>
      <c r="AU341" s="180" t="s">
        <v>88</v>
      </c>
      <c r="AV341" s="15" t="s">
        <v>258</v>
      </c>
      <c r="AW341" s="15" t="s">
        <v>33</v>
      </c>
      <c r="AX341" s="15" t="s">
        <v>86</v>
      </c>
      <c r="AY341" s="180" t="s">
        <v>252</v>
      </c>
    </row>
    <row r="342" spans="1:65" s="2" customFormat="1" ht="37.9" customHeight="1">
      <c r="A342" s="31"/>
      <c r="B342" s="148"/>
      <c r="C342" s="149" t="s">
        <v>467</v>
      </c>
      <c r="D342" s="149" t="s">
        <v>254</v>
      </c>
      <c r="E342" s="150" t="s">
        <v>2081</v>
      </c>
      <c r="F342" s="151" t="s">
        <v>2082</v>
      </c>
      <c r="G342" s="152" t="s">
        <v>465</v>
      </c>
      <c r="H342" s="153">
        <v>35.1</v>
      </c>
      <c r="I342" s="154"/>
      <c r="J342" s="155">
        <f>ROUND(I342*H342,2)</f>
        <v>0</v>
      </c>
      <c r="K342" s="156"/>
      <c r="L342" s="32"/>
      <c r="M342" s="157" t="s">
        <v>1</v>
      </c>
      <c r="N342" s="158" t="s">
        <v>44</v>
      </c>
      <c r="O342" s="57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1" t="s">
        <v>258</v>
      </c>
      <c r="AT342" s="161" t="s">
        <v>254</v>
      </c>
      <c r="AU342" s="161" t="s">
        <v>88</v>
      </c>
      <c r="AY342" s="17" t="s">
        <v>252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86</v>
      </c>
      <c r="BK342" s="162">
        <f>ROUND(I342*H342,2)</f>
        <v>0</v>
      </c>
      <c r="BL342" s="17" t="s">
        <v>258</v>
      </c>
      <c r="BM342" s="161" t="s">
        <v>470</v>
      </c>
    </row>
    <row r="343" spans="1:65" s="14" customFormat="1">
      <c r="B343" s="171"/>
      <c r="D343" s="164" t="s">
        <v>282</v>
      </c>
      <c r="E343" s="172" t="s">
        <v>1</v>
      </c>
      <c r="F343" s="173" t="s">
        <v>2083</v>
      </c>
      <c r="H343" s="174">
        <v>8.9700000000000006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282</v>
      </c>
      <c r="AU343" s="172" t="s">
        <v>88</v>
      </c>
      <c r="AV343" s="14" t="s">
        <v>88</v>
      </c>
      <c r="AW343" s="14" t="s">
        <v>33</v>
      </c>
      <c r="AX343" s="14" t="s">
        <v>79</v>
      </c>
      <c r="AY343" s="172" t="s">
        <v>252</v>
      </c>
    </row>
    <row r="344" spans="1:65" s="14" customFormat="1">
      <c r="B344" s="171"/>
      <c r="D344" s="164" t="s">
        <v>282</v>
      </c>
      <c r="E344" s="172" t="s">
        <v>1</v>
      </c>
      <c r="F344" s="173" t="s">
        <v>2084</v>
      </c>
      <c r="H344" s="174">
        <v>8.9700000000000006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282</v>
      </c>
      <c r="AU344" s="172" t="s">
        <v>88</v>
      </c>
      <c r="AV344" s="14" t="s">
        <v>88</v>
      </c>
      <c r="AW344" s="14" t="s">
        <v>33</v>
      </c>
      <c r="AX344" s="14" t="s">
        <v>79</v>
      </c>
      <c r="AY344" s="172" t="s">
        <v>252</v>
      </c>
    </row>
    <row r="345" spans="1:65" s="14" customFormat="1">
      <c r="B345" s="171"/>
      <c r="D345" s="164" t="s">
        <v>282</v>
      </c>
      <c r="E345" s="172" t="s">
        <v>1</v>
      </c>
      <c r="F345" s="173" t="s">
        <v>2085</v>
      </c>
      <c r="H345" s="174">
        <v>6.76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4" customFormat="1">
      <c r="B346" s="171"/>
      <c r="D346" s="164" t="s">
        <v>282</v>
      </c>
      <c r="E346" s="172" t="s">
        <v>1</v>
      </c>
      <c r="F346" s="173" t="s">
        <v>2086</v>
      </c>
      <c r="H346" s="174">
        <v>10.4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5" customFormat="1">
      <c r="B347" s="179"/>
      <c r="D347" s="164" t="s">
        <v>282</v>
      </c>
      <c r="E347" s="180" t="s">
        <v>1</v>
      </c>
      <c r="F347" s="181" t="s">
        <v>286</v>
      </c>
      <c r="H347" s="182">
        <v>35.1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282</v>
      </c>
      <c r="AU347" s="180" t="s">
        <v>88</v>
      </c>
      <c r="AV347" s="15" t="s">
        <v>258</v>
      </c>
      <c r="AW347" s="15" t="s">
        <v>33</v>
      </c>
      <c r="AX347" s="15" t="s">
        <v>86</v>
      </c>
      <c r="AY347" s="180" t="s">
        <v>252</v>
      </c>
    </row>
    <row r="348" spans="1:65" s="2" customFormat="1" ht="37.9" customHeight="1">
      <c r="A348" s="31"/>
      <c r="B348" s="148"/>
      <c r="C348" s="149" t="s">
        <v>378</v>
      </c>
      <c r="D348" s="149" t="s">
        <v>254</v>
      </c>
      <c r="E348" s="150" t="s">
        <v>2087</v>
      </c>
      <c r="F348" s="151" t="s">
        <v>2088</v>
      </c>
      <c r="G348" s="152" t="s">
        <v>465</v>
      </c>
      <c r="H348" s="153">
        <v>131.02099999999999</v>
      </c>
      <c r="I348" s="154"/>
      <c r="J348" s="155">
        <f>ROUND(I348*H348,2)</f>
        <v>0</v>
      </c>
      <c r="K348" s="156"/>
      <c r="L348" s="32"/>
      <c r="M348" s="157" t="s">
        <v>1</v>
      </c>
      <c r="N348" s="158" t="s">
        <v>44</v>
      </c>
      <c r="O348" s="57"/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61" t="s">
        <v>258</v>
      </c>
      <c r="AT348" s="161" t="s">
        <v>254</v>
      </c>
      <c r="AU348" s="161" t="s">
        <v>88</v>
      </c>
      <c r="AY348" s="17" t="s">
        <v>252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7" t="s">
        <v>86</v>
      </c>
      <c r="BK348" s="162">
        <f>ROUND(I348*H348,2)</f>
        <v>0</v>
      </c>
      <c r="BL348" s="17" t="s">
        <v>258</v>
      </c>
      <c r="BM348" s="161" t="s">
        <v>474</v>
      </c>
    </row>
    <row r="349" spans="1:65" s="14" customFormat="1">
      <c r="B349" s="171"/>
      <c r="D349" s="164" t="s">
        <v>282</v>
      </c>
      <c r="E349" s="172" t="s">
        <v>1</v>
      </c>
      <c r="F349" s="173" t="s">
        <v>2089</v>
      </c>
      <c r="H349" s="174">
        <v>98.93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282</v>
      </c>
      <c r="AU349" s="172" t="s">
        <v>88</v>
      </c>
      <c r="AV349" s="14" t="s">
        <v>88</v>
      </c>
      <c r="AW349" s="14" t="s">
        <v>33</v>
      </c>
      <c r="AX349" s="14" t="s">
        <v>79</v>
      </c>
      <c r="AY349" s="172" t="s">
        <v>252</v>
      </c>
    </row>
    <row r="350" spans="1:65" s="14" customFormat="1" ht="22.5">
      <c r="B350" s="171"/>
      <c r="D350" s="164" t="s">
        <v>282</v>
      </c>
      <c r="E350" s="172" t="s">
        <v>1</v>
      </c>
      <c r="F350" s="173" t="s">
        <v>2090</v>
      </c>
      <c r="H350" s="174">
        <v>23.042999999999999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4" customFormat="1">
      <c r="B351" s="171"/>
      <c r="D351" s="164" t="s">
        <v>282</v>
      </c>
      <c r="E351" s="172" t="s">
        <v>1</v>
      </c>
      <c r="F351" s="173" t="s">
        <v>2091</v>
      </c>
      <c r="H351" s="174">
        <v>9.048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282</v>
      </c>
      <c r="AU351" s="172" t="s">
        <v>88</v>
      </c>
      <c r="AV351" s="14" t="s">
        <v>88</v>
      </c>
      <c r="AW351" s="14" t="s">
        <v>33</v>
      </c>
      <c r="AX351" s="14" t="s">
        <v>79</v>
      </c>
      <c r="AY351" s="172" t="s">
        <v>252</v>
      </c>
    </row>
    <row r="352" spans="1:65" s="15" customFormat="1">
      <c r="B352" s="179"/>
      <c r="D352" s="164" t="s">
        <v>282</v>
      </c>
      <c r="E352" s="180" t="s">
        <v>1</v>
      </c>
      <c r="F352" s="181" t="s">
        <v>286</v>
      </c>
      <c r="H352" s="182">
        <v>131.02100000000002</v>
      </c>
      <c r="I352" s="183"/>
      <c r="L352" s="179"/>
      <c r="M352" s="184"/>
      <c r="N352" s="185"/>
      <c r="O352" s="185"/>
      <c r="P352" s="185"/>
      <c r="Q352" s="185"/>
      <c r="R352" s="185"/>
      <c r="S352" s="185"/>
      <c r="T352" s="186"/>
      <c r="AT352" s="180" t="s">
        <v>282</v>
      </c>
      <c r="AU352" s="180" t="s">
        <v>88</v>
      </c>
      <c r="AV352" s="15" t="s">
        <v>258</v>
      </c>
      <c r="AW352" s="15" t="s">
        <v>33</v>
      </c>
      <c r="AX352" s="15" t="s">
        <v>86</v>
      </c>
      <c r="AY352" s="180" t="s">
        <v>252</v>
      </c>
    </row>
    <row r="353" spans="1:65" s="2" customFormat="1" ht="37.9" customHeight="1">
      <c r="A353" s="31"/>
      <c r="B353" s="148"/>
      <c r="C353" s="149" t="s">
        <v>480</v>
      </c>
      <c r="D353" s="149" t="s">
        <v>254</v>
      </c>
      <c r="E353" s="150" t="s">
        <v>2092</v>
      </c>
      <c r="F353" s="151" t="s">
        <v>2093</v>
      </c>
      <c r="G353" s="152" t="s">
        <v>465</v>
      </c>
      <c r="H353" s="153">
        <v>71.239999999999995</v>
      </c>
      <c r="I353" s="154"/>
      <c r="J353" s="155">
        <f>ROUND(I353*H353,2)</f>
        <v>0</v>
      </c>
      <c r="K353" s="156"/>
      <c r="L353" s="32"/>
      <c r="M353" s="157" t="s">
        <v>1</v>
      </c>
      <c r="N353" s="158" t="s">
        <v>44</v>
      </c>
      <c r="O353" s="57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1" t="s">
        <v>258</v>
      </c>
      <c r="AT353" s="161" t="s">
        <v>254</v>
      </c>
      <c r="AU353" s="161" t="s">
        <v>88</v>
      </c>
      <c r="AY353" s="17" t="s">
        <v>252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7" t="s">
        <v>86</v>
      </c>
      <c r="BK353" s="162">
        <f>ROUND(I353*H353,2)</f>
        <v>0</v>
      </c>
      <c r="BL353" s="17" t="s">
        <v>258</v>
      </c>
      <c r="BM353" s="161" t="s">
        <v>483</v>
      </c>
    </row>
    <row r="354" spans="1:65" s="14" customFormat="1">
      <c r="B354" s="171"/>
      <c r="D354" s="164" t="s">
        <v>282</v>
      </c>
      <c r="E354" s="172" t="s">
        <v>1</v>
      </c>
      <c r="F354" s="173" t="s">
        <v>2094</v>
      </c>
      <c r="H354" s="174">
        <v>7.02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282</v>
      </c>
      <c r="AU354" s="172" t="s">
        <v>88</v>
      </c>
      <c r="AV354" s="14" t="s">
        <v>88</v>
      </c>
      <c r="AW354" s="14" t="s">
        <v>33</v>
      </c>
      <c r="AX354" s="14" t="s">
        <v>79</v>
      </c>
      <c r="AY354" s="172" t="s">
        <v>252</v>
      </c>
    </row>
    <row r="355" spans="1:65" s="14" customFormat="1">
      <c r="B355" s="171"/>
      <c r="D355" s="164" t="s">
        <v>282</v>
      </c>
      <c r="E355" s="172" t="s">
        <v>1</v>
      </c>
      <c r="F355" s="173" t="s">
        <v>2095</v>
      </c>
      <c r="H355" s="174">
        <v>30.16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282</v>
      </c>
      <c r="AU355" s="172" t="s">
        <v>88</v>
      </c>
      <c r="AV355" s="14" t="s">
        <v>88</v>
      </c>
      <c r="AW355" s="14" t="s">
        <v>33</v>
      </c>
      <c r="AX355" s="14" t="s">
        <v>79</v>
      </c>
      <c r="AY355" s="172" t="s">
        <v>252</v>
      </c>
    </row>
    <row r="356" spans="1:65" s="14" customFormat="1">
      <c r="B356" s="171"/>
      <c r="D356" s="164" t="s">
        <v>282</v>
      </c>
      <c r="E356" s="172" t="s">
        <v>1</v>
      </c>
      <c r="F356" s="173" t="s">
        <v>2096</v>
      </c>
      <c r="H356" s="174">
        <v>15.99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282</v>
      </c>
      <c r="AU356" s="172" t="s">
        <v>88</v>
      </c>
      <c r="AV356" s="14" t="s">
        <v>88</v>
      </c>
      <c r="AW356" s="14" t="s">
        <v>33</v>
      </c>
      <c r="AX356" s="14" t="s">
        <v>79</v>
      </c>
      <c r="AY356" s="172" t="s">
        <v>252</v>
      </c>
    </row>
    <row r="357" spans="1:65" s="14" customFormat="1">
      <c r="B357" s="171"/>
      <c r="D357" s="164" t="s">
        <v>282</v>
      </c>
      <c r="E357" s="172" t="s">
        <v>1</v>
      </c>
      <c r="F357" s="173" t="s">
        <v>2097</v>
      </c>
      <c r="H357" s="174">
        <v>14.95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282</v>
      </c>
      <c r="AU357" s="172" t="s">
        <v>88</v>
      </c>
      <c r="AV357" s="14" t="s">
        <v>88</v>
      </c>
      <c r="AW357" s="14" t="s">
        <v>33</v>
      </c>
      <c r="AX357" s="14" t="s">
        <v>79</v>
      </c>
      <c r="AY357" s="172" t="s">
        <v>252</v>
      </c>
    </row>
    <row r="358" spans="1:65" s="14" customFormat="1">
      <c r="B358" s="171"/>
      <c r="D358" s="164" t="s">
        <v>282</v>
      </c>
      <c r="E358" s="172" t="s">
        <v>1</v>
      </c>
      <c r="F358" s="173" t="s">
        <v>2098</v>
      </c>
      <c r="H358" s="174">
        <v>3.12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282</v>
      </c>
      <c r="AU358" s="172" t="s">
        <v>88</v>
      </c>
      <c r="AV358" s="14" t="s">
        <v>88</v>
      </c>
      <c r="AW358" s="14" t="s">
        <v>33</v>
      </c>
      <c r="AX358" s="14" t="s">
        <v>79</v>
      </c>
      <c r="AY358" s="172" t="s">
        <v>252</v>
      </c>
    </row>
    <row r="359" spans="1:65" s="15" customFormat="1">
      <c r="B359" s="179"/>
      <c r="D359" s="164" t="s">
        <v>282</v>
      </c>
      <c r="E359" s="180" t="s">
        <v>1</v>
      </c>
      <c r="F359" s="181" t="s">
        <v>286</v>
      </c>
      <c r="H359" s="182">
        <v>71.240000000000009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282</v>
      </c>
      <c r="AU359" s="180" t="s">
        <v>88</v>
      </c>
      <c r="AV359" s="15" t="s">
        <v>258</v>
      </c>
      <c r="AW359" s="15" t="s">
        <v>33</v>
      </c>
      <c r="AX359" s="15" t="s">
        <v>86</v>
      </c>
      <c r="AY359" s="180" t="s">
        <v>252</v>
      </c>
    </row>
    <row r="360" spans="1:65" s="2" customFormat="1" ht="37.9" customHeight="1">
      <c r="A360" s="31"/>
      <c r="B360" s="148"/>
      <c r="C360" s="149" t="s">
        <v>384</v>
      </c>
      <c r="D360" s="149" t="s">
        <v>254</v>
      </c>
      <c r="E360" s="150" t="s">
        <v>2099</v>
      </c>
      <c r="F360" s="151" t="s">
        <v>2100</v>
      </c>
      <c r="G360" s="152" t="s">
        <v>465</v>
      </c>
      <c r="H360" s="153">
        <v>1.69</v>
      </c>
      <c r="I360" s="154"/>
      <c r="J360" s="155">
        <f>ROUND(I360*H360,2)</f>
        <v>0</v>
      </c>
      <c r="K360" s="156"/>
      <c r="L360" s="32"/>
      <c r="M360" s="157" t="s">
        <v>1</v>
      </c>
      <c r="N360" s="158" t="s">
        <v>44</v>
      </c>
      <c r="O360" s="57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1" t="s">
        <v>258</v>
      </c>
      <c r="AT360" s="161" t="s">
        <v>254</v>
      </c>
      <c r="AU360" s="161" t="s">
        <v>88</v>
      </c>
      <c r="AY360" s="17" t="s">
        <v>252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7" t="s">
        <v>86</v>
      </c>
      <c r="BK360" s="162">
        <f>ROUND(I360*H360,2)</f>
        <v>0</v>
      </c>
      <c r="BL360" s="17" t="s">
        <v>258</v>
      </c>
      <c r="BM360" s="161" t="s">
        <v>487</v>
      </c>
    </row>
    <row r="361" spans="1:65" s="14" customFormat="1">
      <c r="B361" s="171"/>
      <c r="D361" s="164" t="s">
        <v>282</v>
      </c>
      <c r="E361" s="172" t="s">
        <v>1</v>
      </c>
      <c r="F361" s="173" t="s">
        <v>2101</v>
      </c>
      <c r="H361" s="174">
        <v>1.69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282</v>
      </c>
      <c r="AU361" s="172" t="s">
        <v>88</v>
      </c>
      <c r="AV361" s="14" t="s">
        <v>88</v>
      </c>
      <c r="AW361" s="14" t="s">
        <v>33</v>
      </c>
      <c r="AX361" s="14" t="s">
        <v>79</v>
      </c>
      <c r="AY361" s="172" t="s">
        <v>252</v>
      </c>
    </row>
    <row r="362" spans="1:65" s="15" customFormat="1">
      <c r="B362" s="179"/>
      <c r="D362" s="164" t="s">
        <v>282</v>
      </c>
      <c r="E362" s="180" t="s">
        <v>1</v>
      </c>
      <c r="F362" s="181" t="s">
        <v>286</v>
      </c>
      <c r="H362" s="182">
        <v>1.69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282</v>
      </c>
      <c r="AU362" s="180" t="s">
        <v>88</v>
      </c>
      <c r="AV362" s="15" t="s">
        <v>258</v>
      </c>
      <c r="AW362" s="15" t="s">
        <v>33</v>
      </c>
      <c r="AX362" s="15" t="s">
        <v>86</v>
      </c>
      <c r="AY362" s="180" t="s">
        <v>252</v>
      </c>
    </row>
    <row r="363" spans="1:65" s="2" customFormat="1" ht="16.5" customHeight="1">
      <c r="A363" s="31"/>
      <c r="B363" s="148"/>
      <c r="C363" s="149" t="s">
        <v>488</v>
      </c>
      <c r="D363" s="149" t="s">
        <v>254</v>
      </c>
      <c r="E363" s="150" t="s">
        <v>2102</v>
      </c>
      <c r="F363" s="151" t="s">
        <v>2103</v>
      </c>
      <c r="G363" s="152" t="s">
        <v>280</v>
      </c>
      <c r="H363" s="153">
        <v>44.808999999999997</v>
      </c>
      <c r="I363" s="154"/>
      <c r="J363" s="155">
        <f>ROUND(I363*H363,2)</f>
        <v>0</v>
      </c>
      <c r="K363" s="156"/>
      <c r="L363" s="32"/>
      <c r="M363" s="157" t="s">
        <v>1</v>
      </c>
      <c r="N363" s="158" t="s">
        <v>44</v>
      </c>
      <c r="O363" s="57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1" t="s">
        <v>258</v>
      </c>
      <c r="AT363" s="161" t="s">
        <v>254</v>
      </c>
      <c r="AU363" s="161" t="s">
        <v>88</v>
      </c>
      <c r="AY363" s="17" t="s">
        <v>252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258</v>
      </c>
      <c r="BM363" s="161" t="s">
        <v>491</v>
      </c>
    </row>
    <row r="364" spans="1:65" s="14" customFormat="1" ht="22.5">
      <c r="B364" s="171"/>
      <c r="D364" s="164" t="s">
        <v>282</v>
      </c>
      <c r="E364" s="172" t="s">
        <v>1</v>
      </c>
      <c r="F364" s="173" t="s">
        <v>2104</v>
      </c>
      <c r="H364" s="174">
        <v>41.764000000000003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282</v>
      </c>
      <c r="AU364" s="172" t="s">
        <v>88</v>
      </c>
      <c r="AV364" s="14" t="s">
        <v>88</v>
      </c>
      <c r="AW364" s="14" t="s">
        <v>33</v>
      </c>
      <c r="AX364" s="14" t="s">
        <v>79</v>
      </c>
      <c r="AY364" s="172" t="s">
        <v>252</v>
      </c>
    </row>
    <row r="365" spans="1:65" s="14" customFormat="1">
      <c r="B365" s="171"/>
      <c r="D365" s="164" t="s">
        <v>282</v>
      </c>
      <c r="E365" s="172" t="s">
        <v>1</v>
      </c>
      <c r="F365" s="173" t="s">
        <v>2105</v>
      </c>
      <c r="H365" s="174">
        <v>3.0449999999999999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282</v>
      </c>
      <c r="AU365" s="172" t="s">
        <v>88</v>
      </c>
      <c r="AV365" s="14" t="s">
        <v>88</v>
      </c>
      <c r="AW365" s="14" t="s">
        <v>33</v>
      </c>
      <c r="AX365" s="14" t="s">
        <v>79</v>
      </c>
      <c r="AY365" s="172" t="s">
        <v>252</v>
      </c>
    </row>
    <row r="366" spans="1:65" s="13" customFormat="1" ht="22.5">
      <c r="B366" s="163"/>
      <c r="D366" s="164" t="s">
        <v>282</v>
      </c>
      <c r="E366" s="165" t="s">
        <v>1</v>
      </c>
      <c r="F366" s="166" t="s">
        <v>1986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282</v>
      </c>
      <c r="AU366" s="165" t="s">
        <v>88</v>
      </c>
      <c r="AV366" s="13" t="s">
        <v>86</v>
      </c>
      <c r="AW366" s="13" t="s">
        <v>33</v>
      </c>
      <c r="AX366" s="13" t="s">
        <v>79</v>
      </c>
      <c r="AY366" s="165" t="s">
        <v>252</v>
      </c>
    </row>
    <row r="367" spans="1:65" s="15" customFormat="1">
      <c r="B367" s="179"/>
      <c r="D367" s="164" t="s">
        <v>282</v>
      </c>
      <c r="E367" s="180" t="s">
        <v>1</v>
      </c>
      <c r="F367" s="181" t="s">
        <v>286</v>
      </c>
      <c r="H367" s="182">
        <v>44.809000000000005</v>
      </c>
      <c r="I367" s="183"/>
      <c r="L367" s="179"/>
      <c r="M367" s="184"/>
      <c r="N367" s="185"/>
      <c r="O367" s="185"/>
      <c r="P367" s="185"/>
      <c r="Q367" s="185"/>
      <c r="R367" s="185"/>
      <c r="S367" s="185"/>
      <c r="T367" s="186"/>
      <c r="AT367" s="180" t="s">
        <v>282</v>
      </c>
      <c r="AU367" s="180" t="s">
        <v>88</v>
      </c>
      <c r="AV367" s="15" t="s">
        <v>258</v>
      </c>
      <c r="AW367" s="15" t="s">
        <v>33</v>
      </c>
      <c r="AX367" s="15" t="s">
        <v>86</v>
      </c>
      <c r="AY367" s="180" t="s">
        <v>252</v>
      </c>
    </row>
    <row r="368" spans="1:65" s="2" customFormat="1" ht="33" customHeight="1">
      <c r="A368" s="31"/>
      <c r="B368" s="148"/>
      <c r="C368" s="149" t="s">
        <v>389</v>
      </c>
      <c r="D368" s="149" t="s">
        <v>254</v>
      </c>
      <c r="E368" s="150" t="s">
        <v>2106</v>
      </c>
      <c r="F368" s="151" t="s">
        <v>2107</v>
      </c>
      <c r="G368" s="152" t="s">
        <v>280</v>
      </c>
      <c r="H368" s="153">
        <v>9.3209999999999997</v>
      </c>
      <c r="I368" s="154"/>
      <c r="J368" s="155">
        <f>ROUND(I368*H368,2)</f>
        <v>0</v>
      </c>
      <c r="K368" s="156"/>
      <c r="L368" s="32"/>
      <c r="M368" s="157" t="s">
        <v>1</v>
      </c>
      <c r="N368" s="158" t="s">
        <v>44</v>
      </c>
      <c r="O368" s="57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61" t="s">
        <v>258</v>
      </c>
      <c r="AT368" s="161" t="s">
        <v>254</v>
      </c>
      <c r="AU368" s="161" t="s">
        <v>88</v>
      </c>
      <c r="AY368" s="17" t="s">
        <v>252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7" t="s">
        <v>86</v>
      </c>
      <c r="BK368" s="162">
        <f>ROUND(I368*H368,2)</f>
        <v>0</v>
      </c>
      <c r="BL368" s="17" t="s">
        <v>258</v>
      </c>
      <c r="BM368" s="161" t="s">
        <v>494</v>
      </c>
    </row>
    <row r="369" spans="1:65" s="14" customFormat="1" ht="22.5">
      <c r="B369" s="171"/>
      <c r="D369" s="164" t="s">
        <v>282</v>
      </c>
      <c r="E369" s="172" t="s">
        <v>1</v>
      </c>
      <c r="F369" s="173" t="s">
        <v>2108</v>
      </c>
      <c r="H369" s="174">
        <v>9.3209999999999997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282</v>
      </c>
      <c r="AU369" s="172" t="s">
        <v>88</v>
      </c>
      <c r="AV369" s="14" t="s">
        <v>88</v>
      </c>
      <c r="AW369" s="14" t="s">
        <v>33</v>
      </c>
      <c r="AX369" s="14" t="s">
        <v>79</v>
      </c>
      <c r="AY369" s="172" t="s">
        <v>252</v>
      </c>
    </row>
    <row r="370" spans="1:65" s="13" customFormat="1" ht="22.5">
      <c r="B370" s="163"/>
      <c r="D370" s="164" t="s">
        <v>282</v>
      </c>
      <c r="E370" s="165" t="s">
        <v>1</v>
      </c>
      <c r="F370" s="166" t="s">
        <v>1986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282</v>
      </c>
      <c r="AU370" s="165" t="s">
        <v>88</v>
      </c>
      <c r="AV370" s="13" t="s">
        <v>86</v>
      </c>
      <c r="AW370" s="13" t="s">
        <v>33</v>
      </c>
      <c r="AX370" s="13" t="s">
        <v>79</v>
      </c>
      <c r="AY370" s="165" t="s">
        <v>252</v>
      </c>
    </row>
    <row r="371" spans="1:65" s="15" customFormat="1">
      <c r="B371" s="179"/>
      <c r="D371" s="164" t="s">
        <v>282</v>
      </c>
      <c r="E371" s="180" t="s">
        <v>1</v>
      </c>
      <c r="F371" s="181" t="s">
        <v>286</v>
      </c>
      <c r="H371" s="182">
        <v>9.3209999999999997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282</v>
      </c>
      <c r="AU371" s="180" t="s">
        <v>88</v>
      </c>
      <c r="AV371" s="15" t="s">
        <v>258</v>
      </c>
      <c r="AW371" s="15" t="s">
        <v>33</v>
      </c>
      <c r="AX371" s="15" t="s">
        <v>86</v>
      </c>
      <c r="AY371" s="180" t="s">
        <v>252</v>
      </c>
    </row>
    <row r="372" spans="1:65" s="2" customFormat="1" ht="24.2" customHeight="1">
      <c r="A372" s="31"/>
      <c r="B372" s="148"/>
      <c r="C372" s="149" t="s">
        <v>496</v>
      </c>
      <c r="D372" s="149" t="s">
        <v>254</v>
      </c>
      <c r="E372" s="150" t="s">
        <v>2109</v>
      </c>
      <c r="F372" s="151" t="s">
        <v>2110</v>
      </c>
      <c r="G372" s="152" t="s">
        <v>465</v>
      </c>
      <c r="H372" s="153">
        <v>479.65800000000002</v>
      </c>
      <c r="I372" s="154"/>
      <c r="J372" s="155">
        <f>ROUND(I372*H372,2)</f>
        <v>0</v>
      </c>
      <c r="K372" s="156"/>
      <c r="L372" s="32"/>
      <c r="M372" s="157" t="s">
        <v>1</v>
      </c>
      <c r="N372" s="158" t="s">
        <v>44</v>
      </c>
      <c r="O372" s="57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61" t="s">
        <v>258</v>
      </c>
      <c r="AT372" s="161" t="s">
        <v>254</v>
      </c>
      <c r="AU372" s="161" t="s">
        <v>88</v>
      </c>
      <c r="AY372" s="17" t="s">
        <v>252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7" t="s">
        <v>86</v>
      </c>
      <c r="BK372" s="162">
        <f>ROUND(I372*H372,2)</f>
        <v>0</v>
      </c>
      <c r="BL372" s="17" t="s">
        <v>258</v>
      </c>
      <c r="BM372" s="161" t="s">
        <v>499</v>
      </c>
    </row>
    <row r="373" spans="1:65" s="2" customFormat="1" ht="24.2" customHeight="1">
      <c r="A373" s="31"/>
      <c r="B373" s="148"/>
      <c r="C373" s="149" t="s">
        <v>392</v>
      </c>
      <c r="D373" s="149" t="s">
        <v>254</v>
      </c>
      <c r="E373" s="150" t="s">
        <v>2111</v>
      </c>
      <c r="F373" s="151" t="s">
        <v>2112</v>
      </c>
      <c r="G373" s="152" t="s">
        <v>465</v>
      </c>
      <c r="H373" s="153">
        <v>479.65800000000002</v>
      </c>
      <c r="I373" s="154"/>
      <c r="J373" s="155">
        <f>ROUND(I373*H373,2)</f>
        <v>0</v>
      </c>
      <c r="K373" s="156"/>
      <c r="L373" s="32"/>
      <c r="M373" s="157" t="s">
        <v>1</v>
      </c>
      <c r="N373" s="158" t="s">
        <v>44</v>
      </c>
      <c r="O373" s="57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61" t="s">
        <v>258</v>
      </c>
      <c r="AT373" s="161" t="s">
        <v>254</v>
      </c>
      <c r="AU373" s="161" t="s">
        <v>88</v>
      </c>
      <c r="AY373" s="17" t="s">
        <v>252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7" t="s">
        <v>86</v>
      </c>
      <c r="BK373" s="162">
        <f>ROUND(I373*H373,2)</f>
        <v>0</v>
      </c>
      <c r="BL373" s="17" t="s">
        <v>258</v>
      </c>
      <c r="BM373" s="161" t="s">
        <v>502</v>
      </c>
    </row>
    <row r="374" spans="1:65" s="2" customFormat="1" ht="24.2" customHeight="1">
      <c r="A374" s="31"/>
      <c r="B374" s="148"/>
      <c r="C374" s="149" t="s">
        <v>506</v>
      </c>
      <c r="D374" s="149" t="s">
        <v>254</v>
      </c>
      <c r="E374" s="150" t="s">
        <v>2113</v>
      </c>
      <c r="F374" s="151" t="s">
        <v>2114</v>
      </c>
      <c r="G374" s="152" t="s">
        <v>465</v>
      </c>
      <c r="H374" s="153">
        <v>398.06299999999999</v>
      </c>
      <c r="I374" s="154"/>
      <c r="J374" s="155">
        <f>ROUND(I374*H374,2)</f>
        <v>0</v>
      </c>
      <c r="K374" s="156"/>
      <c r="L374" s="32"/>
      <c r="M374" s="157" t="s">
        <v>1</v>
      </c>
      <c r="N374" s="158" t="s">
        <v>44</v>
      </c>
      <c r="O374" s="57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61" t="s">
        <v>258</v>
      </c>
      <c r="AT374" s="161" t="s">
        <v>254</v>
      </c>
      <c r="AU374" s="161" t="s">
        <v>88</v>
      </c>
      <c r="AY374" s="17" t="s">
        <v>252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7" t="s">
        <v>86</v>
      </c>
      <c r="BK374" s="162">
        <f>ROUND(I374*H374,2)</f>
        <v>0</v>
      </c>
      <c r="BL374" s="17" t="s">
        <v>258</v>
      </c>
      <c r="BM374" s="161" t="s">
        <v>509</v>
      </c>
    </row>
    <row r="375" spans="1:65" s="2" customFormat="1" ht="16.5" customHeight="1">
      <c r="A375" s="31"/>
      <c r="B375" s="148"/>
      <c r="C375" s="149" t="s">
        <v>396</v>
      </c>
      <c r="D375" s="149" t="s">
        <v>254</v>
      </c>
      <c r="E375" s="150" t="s">
        <v>2115</v>
      </c>
      <c r="F375" s="151" t="s">
        <v>2116</v>
      </c>
      <c r="G375" s="152" t="s">
        <v>341</v>
      </c>
      <c r="H375" s="153">
        <v>6.1989999999999998</v>
      </c>
      <c r="I375" s="154"/>
      <c r="J375" s="155">
        <f>ROUND(I375*H375,2)</f>
        <v>0</v>
      </c>
      <c r="K375" s="156"/>
      <c r="L375" s="32"/>
      <c r="M375" s="157" t="s">
        <v>1</v>
      </c>
      <c r="N375" s="158" t="s">
        <v>44</v>
      </c>
      <c r="O375" s="57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61" t="s">
        <v>258</v>
      </c>
      <c r="AT375" s="161" t="s">
        <v>254</v>
      </c>
      <c r="AU375" s="161" t="s">
        <v>88</v>
      </c>
      <c r="AY375" s="17" t="s">
        <v>252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86</v>
      </c>
      <c r="BK375" s="162">
        <f>ROUND(I375*H375,2)</f>
        <v>0</v>
      </c>
      <c r="BL375" s="17" t="s">
        <v>258</v>
      </c>
      <c r="BM375" s="161" t="s">
        <v>513</v>
      </c>
    </row>
    <row r="376" spans="1:65" s="14" customFormat="1" ht="22.5">
      <c r="B376" s="171"/>
      <c r="D376" s="164" t="s">
        <v>282</v>
      </c>
      <c r="E376" s="172" t="s">
        <v>1</v>
      </c>
      <c r="F376" s="173" t="s">
        <v>2117</v>
      </c>
      <c r="H376" s="174">
        <v>4.7729999999999997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282</v>
      </c>
      <c r="AU376" s="172" t="s">
        <v>88</v>
      </c>
      <c r="AV376" s="14" t="s">
        <v>88</v>
      </c>
      <c r="AW376" s="14" t="s">
        <v>33</v>
      </c>
      <c r="AX376" s="14" t="s">
        <v>79</v>
      </c>
      <c r="AY376" s="172" t="s">
        <v>252</v>
      </c>
    </row>
    <row r="377" spans="1:65" s="14" customFormat="1" ht="22.5">
      <c r="B377" s="171"/>
      <c r="D377" s="164" t="s">
        <v>282</v>
      </c>
      <c r="E377" s="172" t="s">
        <v>1</v>
      </c>
      <c r="F377" s="173" t="s">
        <v>2118</v>
      </c>
      <c r="H377" s="174">
        <v>1.0649999999999999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282</v>
      </c>
      <c r="AU377" s="172" t="s">
        <v>88</v>
      </c>
      <c r="AV377" s="14" t="s">
        <v>88</v>
      </c>
      <c r="AW377" s="14" t="s">
        <v>33</v>
      </c>
      <c r="AX377" s="14" t="s">
        <v>79</v>
      </c>
      <c r="AY377" s="172" t="s">
        <v>252</v>
      </c>
    </row>
    <row r="378" spans="1:65" s="14" customFormat="1" ht="22.5">
      <c r="B378" s="171"/>
      <c r="D378" s="164" t="s">
        <v>282</v>
      </c>
      <c r="E378" s="172" t="s">
        <v>1</v>
      </c>
      <c r="F378" s="173" t="s">
        <v>2119</v>
      </c>
      <c r="H378" s="174">
        <v>7.0999999999999994E-2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282</v>
      </c>
      <c r="AU378" s="172" t="s">
        <v>88</v>
      </c>
      <c r="AV378" s="14" t="s">
        <v>88</v>
      </c>
      <c r="AW378" s="14" t="s">
        <v>33</v>
      </c>
      <c r="AX378" s="14" t="s">
        <v>79</v>
      </c>
      <c r="AY378" s="172" t="s">
        <v>252</v>
      </c>
    </row>
    <row r="379" spans="1:65" s="14" customFormat="1" ht="22.5">
      <c r="B379" s="171"/>
      <c r="D379" s="164" t="s">
        <v>282</v>
      </c>
      <c r="E379" s="172" t="s">
        <v>1</v>
      </c>
      <c r="F379" s="173" t="s">
        <v>2120</v>
      </c>
      <c r="H379" s="174">
        <v>0.28999999999999998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282</v>
      </c>
      <c r="AU379" s="172" t="s">
        <v>88</v>
      </c>
      <c r="AV379" s="14" t="s">
        <v>88</v>
      </c>
      <c r="AW379" s="14" t="s">
        <v>33</v>
      </c>
      <c r="AX379" s="14" t="s">
        <v>79</v>
      </c>
      <c r="AY379" s="172" t="s">
        <v>252</v>
      </c>
    </row>
    <row r="380" spans="1:65" s="15" customFormat="1">
      <c r="B380" s="179"/>
      <c r="D380" s="164" t="s">
        <v>282</v>
      </c>
      <c r="E380" s="180" t="s">
        <v>1</v>
      </c>
      <c r="F380" s="181" t="s">
        <v>286</v>
      </c>
      <c r="H380" s="182">
        <v>6.198999999999999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282</v>
      </c>
      <c r="AU380" s="180" t="s">
        <v>88</v>
      </c>
      <c r="AV380" s="15" t="s">
        <v>258</v>
      </c>
      <c r="AW380" s="15" t="s">
        <v>33</v>
      </c>
      <c r="AX380" s="15" t="s">
        <v>86</v>
      </c>
      <c r="AY380" s="180" t="s">
        <v>252</v>
      </c>
    </row>
    <row r="381" spans="1:65" s="2" customFormat="1" ht="24.2" customHeight="1">
      <c r="A381" s="31"/>
      <c r="B381" s="148"/>
      <c r="C381" s="149" t="s">
        <v>514</v>
      </c>
      <c r="D381" s="149" t="s">
        <v>254</v>
      </c>
      <c r="E381" s="150" t="s">
        <v>2121</v>
      </c>
      <c r="F381" s="151" t="s">
        <v>2122</v>
      </c>
      <c r="G381" s="152" t="s">
        <v>341</v>
      </c>
      <c r="H381" s="153">
        <v>0.46100000000000002</v>
      </c>
      <c r="I381" s="154"/>
      <c r="J381" s="155">
        <f>ROUND(I381*H381,2)</f>
        <v>0</v>
      </c>
      <c r="K381" s="156"/>
      <c r="L381" s="32"/>
      <c r="M381" s="157" t="s">
        <v>1</v>
      </c>
      <c r="N381" s="158" t="s">
        <v>44</v>
      </c>
      <c r="O381" s="57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61" t="s">
        <v>258</v>
      </c>
      <c r="AT381" s="161" t="s">
        <v>254</v>
      </c>
      <c r="AU381" s="161" t="s">
        <v>88</v>
      </c>
      <c r="AY381" s="17" t="s">
        <v>252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7" t="s">
        <v>86</v>
      </c>
      <c r="BK381" s="162">
        <f>ROUND(I381*H381,2)</f>
        <v>0</v>
      </c>
      <c r="BL381" s="17" t="s">
        <v>258</v>
      </c>
      <c r="BM381" s="161" t="s">
        <v>517</v>
      </c>
    </row>
    <row r="382" spans="1:65" s="14" customFormat="1" ht="22.5">
      <c r="B382" s="171"/>
      <c r="D382" s="164" t="s">
        <v>282</v>
      </c>
      <c r="E382" s="172" t="s">
        <v>1</v>
      </c>
      <c r="F382" s="173" t="s">
        <v>2123</v>
      </c>
      <c r="H382" s="174">
        <v>0.46100000000000002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282</v>
      </c>
      <c r="AU382" s="172" t="s">
        <v>88</v>
      </c>
      <c r="AV382" s="14" t="s">
        <v>88</v>
      </c>
      <c r="AW382" s="14" t="s">
        <v>33</v>
      </c>
      <c r="AX382" s="14" t="s">
        <v>79</v>
      </c>
      <c r="AY382" s="172" t="s">
        <v>252</v>
      </c>
    </row>
    <row r="383" spans="1:65" s="13" customFormat="1" ht="22.5">
      <c r="B383" s="163"/>
      <c r="D383" s="164" t="s">
        <v>282</v>
      </c>
      <c r="E383" s="165" t="s">
        <v>1</v>
      </c>
      <c r="F383" s="166" t="s">
        <v>2124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282</v>
      </c>
      <c r="AU383" s="165" t="s">
        <v>88</v>
      </c>
      <c r="AV383" s="13" t="s">
        <v>86</v>
      </c>
      <c r="AW383" s="13" t="s">
        <v>33</v>
      </c>
      <c r="AX383" s="13" t="s">
        <v>79</v>
      </c>
      <c r="AY383" s="165" t="s">
        <v>252</v>
      </c>
    </row>
    <row r="384" spans="1:65" s="13" customFormat="1">
      <c r="B384" s="163"/>
      <c r="D384" s="164" t="s">
        <v>282</v>
      </c>
      <c r="E384" s="165" t="s">
        <v>1</v>
      </c>
      <c r="F384" s="166" t="s">
        <v>2125</v>
      </c>
      <c r="H384" s="165" t="s">
        <v>1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5" t="s">
        <v>282</v>
      </c>
      <c r="AU384" s="165" t="s">
        <v>88</v>
      </c>
      <c r="AV384" s="13" t="s">
        <v>86</v>
      </c>
      <c r="AW384" s="13" t="s">
        <v>33</v>
      </c>
      <c r="AX384" s="13" t="s">
        <v>79</v>
      </c>
      <c r="AY384" s="165" t="s">
        <v>252</v>
      </c>
    </row>
    <row r="385" spans="1:65" s="15" customFormat="1">
      <c r="B385" s="179"/>
      <c r="D385" s="164" t="s">
        <v>282</v>
      </c>
      <c r="E385" s="180" t="s">
        <v>1</v>
      </c>
      <c r="F385" s="181" t="s">
        <v>286</v>
      </c>
      <c r="H385" s="182">
        <v>0.46100000000000002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282</v>
      </c>
      <c r="AU385" s="180" t="s">
        <v>88</v>
      </c>
      <c r="AV385" s="15" t="s">
        <v>258</v>
      </c>
      <c r="AW385" s="15" t="s">
        <v>33</v>
      </c>
      <c r="AX385" s="15" t="s">
        <v>86</v>
      </c>
      <c r="AY385" s="180" t="s">
        <v>252</v>
      </c>
    </row>
    <row r="386" spans="1:65" s="2" customFormat="1" ht="24.2" customHeight="1">
      <c r="A386" s="31"/>
      <c r="B386" s="148"/>
      <c r="C386" s="149" t="s">
        <v>399</v>
      </c>
      <c r="D386" s="149" t="s">
        <v>254</v>
      </c>
      <c r="E386" s="150" t="s">
        <v>2126</v>
      </c>
      <c r="F386" s="151" t="s">
        <v>2127</v>
      </c>
      <c r="G386" s="152" t="s">
        <v>347</v>
      </c>
      <c r="H386" s="153">
        <v>9</v>
      </c>
      <c r="I386" s="154"/>
      <c r="J386" s="155">
        <f>ROUND(I386*H386,2)</f>
        <v>0</v>
      </c>
      <c r="K386" s="156"/>
      <c r="L386" s="32"/>
      <c r="M386" s="157" t="s">
        <v>1</v>
      </c>
      <c r="N386" s="158" t="s">
        <v>44</v>
      </c>
      <c r="O386" s="57"/>
      <c r="P386" s="159">
        <f>O386*H386</f>
        <v>0</v>
      </c>
      <c r="Q386" s="159">
        <v>0</v>
      </c>
      <c r="R386" s="159">
        <f>Q386*H386</f>
        <v>0</v>
      </c>
      <c r="S386" s="159">
        <v>0</v>
      </c>
      <c r="T386" s="160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61" t="s">
        <v>258</v>
      </c>
      <c r="AT386" s="161" t="s">
        <v>254</v>
      </c>
      <c r="AU386" s="161" t="s">
        <v>88</v>
      </c>
      <c r="AY386" s="17" t="s">
        <v>252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86</v>
      </c>
      <c r="BK386" s="162">
        <f>ROUND(I386*H386,2)</f>
        <v>0</v>
      </c>
      <c r="BL386" s="17" t="s">
        <v>258</v>
      </c>
      <c r="BM386" s="161" t="s">
        <v>533</v>
      </c>
    </row>
    <row r="387" spans="1:65" s="13" customFormat="1">
      <c r="B387" s="163"/>
      <c r="D387" s="164" t="s">
        <v>282</v>
      </c>
      <c r="E387" s="165" t="s">
        <v>1</v>
      </c>
      <c r="F387" s="166" t="s">
        <v>2128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282</v>
      </c>
      <c r="AU387" s="165" t="s">
        <v>88</v>
      </c>
      <c r="AV387" s="13" t="s">
        <v>86</v>
      </c>
      <c r="AW387" s="13" t="s">
        <v>33</v>
      </c>
      <c r="AX387" s="13" t="s">
        <v>79</v>
      </c>
      <c r="AY387" s="165" t="s">
        <v>252</v>
      </c>
    </row>
    <row r="388" spans="1:65" s="14" customFormat="1">
      <c r="B388" s="171"/>
      <c r="D388" s="164" t="s">
        <v>282</v>
      </c>
      <c r="E388" s="172" t="s">
        <v>1</v>
      </c>
      <c r="F388" s="173" t="s">
        <v>2129</v>
      </c>
      <c r="H388" s="174">
        <v>3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282</v>
      </c>
      <c r="AU388" s="172" t="s">
        <v>88</v>
      </c>
      <c r="AV388" s="14" t="s">
        <v>88</v>
      </c>
      <c r="AW388" s="14" t="s">
        <v>33</v>
      </c>
      <c r="AX388" s="14" t="s">
        <v>79</v>
      </c>
      <c r="AY388" s="172" t="s">
        <v>252</v>
      </c>
    </row>
    <row r="389" spans="1:65" s="14" customFormat="1">
      <c r="B389" s="171"/>
      <c r="D389" s="164" t="s">
        <v>282</v>
      </c>
      <c r="E389" s="172" t="s">
        <v>1</v>
      </c>
      <c r="F389" s="173" t="s">
        <v>2130</v>
      </c>
      <c r="H389" s="174">
        <v>2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282</v>
      </c>
      <c r="AU389" s="172" t="s">
        <v>88</v>
      </c>
      <c r="AV389" s="14" t="s">
        <v>88</v>
      </c>
      <c r="AW389" s="14" t="s">
        <v>33</v>
      </c>
      <c r="AX389" s="14" t="s">
        <v>79</v>
      </c>
      <c r="AY389" s="172" t="s">
        <v>252</v>
      </c>
    </row>
    <row r="390" spans="1:65" s="14" customFormat="1">
      <c r="B390" s="171"/>
      <c r="D390" s="164" t="s">
        <v>282</v>
      </c>
      <c r="E390" s="172" t="s">
        <v>1</v>
      </c>
      <c r="F390" s="173" t="s">
        <v>2131</v>
      </c>
      <c r="H390" s="174">
        <v>2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282</v>
      </c>
      <c r="AU390" s="172" t="s">
        <v>88</v>
      </c>
      <c r="AV390" s="14" t="s">
        <v>88</v>
      </c>
      <c r="AW390" s="14" t="s">
        <v>33</v>
      </c>
      <c r="AX390" s="14" t="s">
        <v>79</v>
      </c>
      <c r="AY390" s="172" t="s">
        <v>252</v>
      </c>
    </row>
    <row r="391" spans="1:65" s="14" customFormat="1">
      <c r="B391" s="171"/>
      <c r="D391" s="164" t="s">
        <v>282</v>
      </c>
      <c r="E391" s="172" t="s">
        <v>1</v>
      </c>
      <c r="F391" s="173" t="s">
        <v>2132</v>
      </c>
      <c r="H391" s="174">
        <v>2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282</v>
      </c>
      <c r="AU391" s="172" t="s">
        <v>88</v>
      </c>
      <c r="AV391" s="14" t="s">
        <v>88</v>
      </c>
      <c r="AW391" s="14" t="s">
        <v>33</v>
      </c>
      <c r="AX391" s="14" t="s">
        <v>79</v>
      </c>
      <c r="AY391" s="172" t="s">
        <v>252</v>
      </c>
    </row>
    <row r="392" spans="1:65" s="13" customFormat="1" ht="22.5">
      <c r="B392" s="163"/>
      <c r="D392" s="164" t="s">
        <v>282</v>
      </c>
      <c r="E392" s="165" t="s">
        <v>1</v>
      </c>
      <c r="F392" s="166" t="s">
        <v>2133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282</v>
      </c>
      <c r="AU392" s="165" t="s">
        <v>88</v>
      </c>
      <c r="AV392" s="13" t="s">
        <v>86</v>
      </c>
      <c r="AW392" s="13" t="s">
        <v>33</v>
      </c>
      <c r="AX392" s="13" t="s">
        <v>79</v>
      </c>
      <c r="AY392" s="165" t="s">
        <v>252</v>
      </c>
    </row>
    <row r="393" spans="1:65" s="15" customFormat="1">
      <c r="B393" s="179"/>
      <c r="D393" s="164" t="s">
        <v>282</v>
      </c>
      <c r="E393" s="180" t="s">
        <v>1</v>
      </c>
      <c r="F393" s="181" t="s">
        <v>286</v>
      </c>
      <c r="H393" s="182">
        <v>9</v>
      </c>
      <c r="I393" s="183"/>
      <c r="L393" s="179"/>
      <c r="M393" s="184"/>
      <c r="N393" s="185"/>
      <c r="O393" s="185"/>
      <c r="P393" s="185"/>
      <c r="Q393" s="185"/>
      <c r="R393" s="185"/>
      <c r="S393" s="185"/>
      <c r="T393" s="186"/>
      <c r="AT393" s="180" t="s">
        <v>282</v>
      </c>
      <c r="AU393" s="180" t="s">
        <v>88</v>
      </c>
      <c r="AV393" s="15" t="s">
        <v>258</v>
      </c>
      <c r="AW393" s="15" t="s">
        <v>33</v>
      </c>
      <c r="AX393" s="15" t="s">
        <v>86</v>
      </c>
      <c r="AY393" s="180" t="s">
        <v>252</v>
      </c>
    </row>
    <row r="394" spans="1:65" s="2" customFormat="1" ht="24.2" customHeight="1">
      <c r="A394" s="31"/>
      <c r="B394" s="148"/>
      <c r="C394" s="149" t="s">
        <v>536</v>
      </c>
      <c r="D394" s="149" t="s">
        <v>254</v>
      </c>
      <c r="E394" s="150" t="s">
        <v>2134</v>
      </c>
      <c r="F394" s="151" t="s">
        <v>2135</v>
      </c>
      <c r="G394" s="152" t="s">
        <v>347</v>
      </c>
      <c r="H394" s="153">
        <v>1</v>
      </c>
      <c r="I394" s="154"/>
      <c r="J394" s="155">
        <f>ROUND(I394*H394,2)</f>
        <v>0</v>
      </c>
      <c r="K394" s="156"/>
      <c r="L394" s="32"/>
      <c r="M394" s="157" t="s">
        <v>1</v>
      </c>
      <c r="N394" s="158" t="s">
        <v>44</v>
      </c>
      <c r="O394" s="57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61" t="s">
        <v>258</v>
      </c>
      <c r="AT394" s="161" t="s">
        <v>254</v>
      </c>
      <c r="AU394" s="161" t="s">
        <v>88</v>
      </c>
      <c r="AY394" s="17" t="s">
        <v>252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7" t="s">
        <v>86</v>
      </c>
      <c r="BK394" s="162">
        <f>ROUND(I394*H394,2)</f>
        <v>0</v>
      </c>
      <c r="BL394" s="17" t="s">
        <v>258</v>
      </c>
      <c r="BM394" s="161" t="s">
        <v>539</v>
      </c>
    </row>
    <row r="395" spans="1:65" s="13" customFormat="1">
      <c r="B395" s="163"/>
      <c r="D395" s="164" t="s">
        <v>282</v>
      </c>
      <c r="E395" s="165" t="s">
        <v>1</v>
      </c>
      <c r="F395" s="166" t="s">
        <v>2136</v>
      </c>
      <c r="H395" s="165" t="s">
        <v>1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282</v>
      </c>
      <c r="AU395" s="165" t="s">
        <v>88</v>
      </c>
      <c r="AV395" s="13" t="s">
        <v>86</v>
      </c>
      <c r="AW395" s="13" t="s">
        <v>33</v>
      </c>
      <c r="AX395" s="13" t="s">
        <v>79</v>
      </c>
      <c r="AY395" s="165" t="s">
        <v>252</v>
      </c>
    </row>
    <row r="396" spans="1:65" s="14" customFormat="1">
      <c r="B396" s="171"/>
      <c r="D396" s="164" t="s">
        <v>282</v>
      </c>
      <c r="E396" s="172" t="s">
        <v>1</v>
      </c>
      <c r="F396" s="173" t="s">
        <v>2137</v>
      </c>
      <c r="H396" s="174">
        <v>1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282</v>
      </c>
      <c r="AU396" s="172" t="s">
        <v>88</v>
      </c>
      <c r="AV396" s="14" t="s">
        <v>88</v>
      </c>
      <c r="AW396" s="14" t="s">
        <v>33</v>
      </c>
      <c r="AX396" s="14" t="s">
        <v>79</v>
      </c>
      <c r="AY396" s="172" t="s">
        <v>252</v>
      </c>
    </row>
    <row r="397" spans="1:65" s="13" customFormat="1" ht="22.5">
      <c r="B397" s="163"/>
      <c r="D397" s="164" t="s">
        <v>282</v>
      </c>
      <c r="E397" s="165" t="s">
        <v>1</v>
      </c>
      <c r="F397" s="166" t="s">
        <v>2133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282</v>
      </c>
      <c r="AU397" s="165" t="s">
        <v>88</v>
      </c>
      <c r="AV397" s="13" t="s">
        <v>86</v>
      </c>
      <c r="AW397" s="13" t="s">
        <v>33</v>
      </c>
      <c r="AX397" s="13" t="s">
        <v>79</v>
      </c>
      <c r="AY397" s="165" t="s">
        <v>252</v>
      </c>
    </row>
    <row r="398" spans="1:65" s="15" customFormat="1">
      <c r="B398" s="179"/>
      <c r="D398" s="164" t="s">
        <v>282</v>
      </c>
      <c r="E398" s="180" t="s">
        <v>1</v>
      </c>
      <c r="F398" s="181" t="s">
        <v>286</v>
      </c>
      <c r="H398" s="182">
        <v>1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282</v>
      </c>
      <c r="AU398" s="180" t="s">
        <v>88</v>
      </c>
      <c r="AV398" s="15" t="s">
        <v>258</v>
      </c>
      <c r="AW398" s="15" t="s">
        <v>33</v>
      </c>
      <c r="AX398" s="15" t="s">
        <v>86</v>
      </c>
      <c r="AY398" s="180" t="s">
        <v>252</v>
      </c>
    </row>
    <row r="399" spans="1:65" s="2" customFormat="1" ht="24.2" customHeight="1">
      <c r="A399" s="31"/>
      <c r="B399" s="148"/>
      <c r="C399" s="149" t="s">
        <v>403</v>
      </c>
      <c r="D399" s="149" t="s">
        <v>254</v>
      </c>
      <c r="E399" s="150" t="s">
        <v>2138</v>
      </c>
      <c r="F399" s="151" t="s">
        <v>2139</v>
      </c>
      <c r="G399" s="152" t="s">
        <v>347</v>
      </c>
      <c r="H399" s="153">
        <v>1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258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258</v>
      </c>
      <c r="BM399" s="161" t="s">
        <v>550</v>
      </c>
    </row>
    <row r="400" spans="1:65" s="13" customFormat="1">
      <c r="B400" s="163"/>
      <c r="D400" s="164" t="s">
        <v>282</v>
      </c>
      <c r="E400" s="165" t="s">
        <v>1</v>
      </c>
      <c r="F400" s="166" t="s">
        <v>2140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282</v>
      </c>
      <c r="AU400" s="165" t="s">
        <v>88</v>
      </c>
      <c r="AV400" s="13" t="s">
        <v>86</v>
      </c>
      <c r="AW400" s="13" t="s">
        <v>33</v>
      </c>
      <c r="AX400" s="13" t="s">
        <v>79</v>
      </c>
      <c r="AY400" s="165" t="s">
        <v>252</v>
      </c>
    </row>
    <row r="401" spans="1:65" s="14" customFormat="1">
      <c r="B401" s="171"/>
      <c r="D401" s="164" t="s">
        <v>282</v>
      </c>
      <c r="E401" s="172" t="s">
        <v>1</v>
      </c>
      <c r="F401" s="173" t="s">
        <v>2141</v>
      </c>
      <c r="H401" s="174">
        <v>1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282</v>
      </c>
      <c r="AU401" s="172" t="s">
        <v>88</v>
      </c>
      <c r="AV401" s="14" t="s">
        <v>88</v>
      </c>
      <c r="AW401" s="14" t="s">
        <v>33</v>
      </c>
      <c r="AX401" s="14" t="s">
        <v>79</v>
      </c>
      <c r="AY401" s="172" t="s">
        <v>252</v>
      </c>
    </row>
    <row r="402" spans="1:65" s="13" customFormat="1" ht="22.5">
      <c r="B402" s="163"/>
      <c r="D402" s="164" t="s">
        <v>282</v>
      </c>
      <c r="E402" s="165" t="s">
        <v>1</v>
      </c>
      <c r="F402" s="166" t="s">
        <v>2133</v>
      </c>
      <c r="H402" s="165" t="s">
        <v>1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282</v>
      </c>
      <c r="AU402" s="165" t="s">
        <v>88</v>
      </c>
      <c r="AV402" s="13" t="s">
        <v>86</v>
      </c>
      <c r="AW402" s="13" t="s">
        <v>33</v>
      </c>
      <c r="AX402" s="13" t="s">
        <v>79</v>
      </c>
      <c r="AY402" s="165" t="s">
        <v>252</v>
      </c>
    </row>
    <row r="403" spans="1:65" s="15" customFormat="1">
      <c r="B403" s="179"/>
      <c r="D403" s="164" t="s">
        <v>282</v>
      </c>
      <c r="E403" s="180" t="s">
        <v>1</v>
      </c>
      <c r="F403" s="181" t="s">
        <v>286</v>
      </c>
      <c r="H403" s="182">
        <v>1</v>
      </c>
      <c r="I403" s="18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0" t="s">
        <v>282</v>
      </c>
      <c r="AU403" s="180" t="s">
        <v>88</v>
      </c>
      <c r="AV403" s="15" t="s">
        <v>258</v>
      </c>
      <c r="AW403" s="15" t="s">
        <v>33</v>
      </c>
      <c r="AX403" s="15" t="s">
        <v>86</v>
      </c>
      <c r="AY403" s="180" t="s">
        <v>252</v>
      </c>
    </row>
    <row r="404" spans="1:65" s="2" customFormat="1" ht="24.2" customHeight="1">
      <c r="A404" s="31"/>
      <c r="B404" s="148"/>
      <c r="C404" s="149" t="s">
        <v>553</v>
      </c>
      <c r="D404" s="149" t="s">
        <v>254</v>
      </c>
      <c r="E404" s="150" t="s">
        <v>2142</v>
      </c>
      <c r="F404" s="151" t="s">
        <v>2143</v>
      </c>
      <c r="G404" s="152" t="s">
        <v>347</v>
      </c>
      <c r="H404" s="153">
        <v>1</v>
      </c>
      <c r="I404" s="154"/>
      <c r="J404" s="155">
        <f>ROUND(I404*H404,2)</f>
        <v>0</v>
      </c>
      <c r="K404" s="156"/>
      <c r="L404" s="32"/>
      <c r="M404" s="157" t="s">
        <v>1</v>
      </c>
      <c r="N404" s="158" t="s">
        <v>44</v>
      </c>
      <c r="O404" s="57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61" t="s">
        <v>258</v>
      </c>
      <c r="AT404" s="161" t="s">
        <v>254</v>
      </c>
      <c r="AU404" s="161" t="s">
        <v>88</v>
      </c>
      <c r="AY404" s="17" t="s">
        <v>252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7" t="s">
        <v>86</v>
      </c>
      <c r="BK404" s="162">
        <f>ROUND(I404*H404,2)</f>
        <v>0</v>
      </c>
      <c r="BL404" s="17" t="s">
        <v>258</v>
      </c>
      <c r="BM404" s="161" t="s">
        <v>556</v>
      </c>
    </row>
    <row r="405" spans="1:65" s="13" customFormat="1" ht="22.5">
      <c r="B405" s="163"/>
      <c r="D405" s="164" t="s">
        <v>282</v>
      </c>
      <c r="E405" s="165" t="s">
        <v>1</v>
      </c>
      <c r="F405" s="166" t="s">
        <v>2144</v>
      </c>
      <c r="H405" s="165" t="s">
        <v>1</v>
      </c>
      <c r="I405" s="167"/>
      <c r="L405" s="163"/>
      <c r="M405" s="168"/>
      <c r="N405" s="169"/>
      <c r="O405" s="169"/>
      <c r="P405" s="169"/>
      <c r="Q405" s="169"/>
      <c r="R405" s="169"/>
      <c r="S405" s="169"/>
      <c r="T405" s="170"/>
      <c r="AT405" s="165" t="s">
        <v>282</v>
      </c>
      <c r="AU405" s="165" t="s">
        <v>88</v>
      </c>
      <c r="AV405" s="13" t="s">
        <v>86</v>
      </c>
      <c r="AW405" s="13" t="s">
        <v>33</v>
      </c>
      <c r="AX405" s="13" t="s">
        <v>79</v>
      </c>
      <c r="AY405" s="165" t="s">
        <v>252</v>
      </c>
    </row>
    <row r="406" spans="1:65" s="13" customFormat="1">
      <c r="B406" s="163"/>
      <c r="D406" s="164" t="s">
        <v>282</v>
      </c>
      <c r="E406" s="165" t="s">
        <v>1</v>
      </c>
      <c r="F406" s="166" t="s">
        <v>2145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282</v>
      </c>
      <c r="AU406" s="165" t="s">
        <v>88</v>
      </c>
      <c r="AV406" s="13" t="s">
        <v>86</v>
      </c>
      <c r="AW406" s="13" t="s">
        <v>33</v>
      </c>
      <c r="AX406" s="13" t="s">
        <v>79</v>
      </c>
      <c r="AY406" s="165" t="s">
        <v>252</v>
      </c>
    </row>
    <row r="407" spans="1:65" s="13" customFormat="1" ht="22.5">
      <c r="B407" s="163"/>
      <c r="D407" s="164" t="s">
        <v>282</v>
      </c>
      <c r="E407" s="165" t="s">
        <v>1</v>
      </c>
      <c r="F407" s="166" t="s">
        <v>2146</v>
      </c>
      <c r="H407" s="165" t="s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5" t="s">
        <v>282</v>
      </c>
      <c r="AU407" s="165" t="s">
        <v>88</v>
      </c>
      <c r="AV407" s="13" t="s">
        <v>86</v>
      </c>
      <c r="AW407" s="13" t="s">
        <v>33</v>
      </c>
      <c r="AX407" s="13" t="s">
        <v>79</v>
      </c>
      <c r="AY407" s="165" t="s">
        <v>252</v>
      </c>
    </row>
    <row r="408" spans="1:65" s="13" customFormat="1">
      <c r="B408" s="163"/>
      <c r="D408" s="164" t="s">
        <v>282</v>
      </c>
      <c r="E408" s="165" t="s">
        <v>1</v>
      </c>
      <c r="F408" s="166" t="s">
        <v>2147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282</v>
      </c>
      <c r="AU408" s="165" t="s">
        <v>88</v>
      </c>
      <c r="AV408" s="13" t="s">
        <v>86</v>
      </c>
      <c r="AW408" s="13" t="s">
        <v>33</v>
      </c>
      <c r="AX408" s="13" t="s">
        <v>79</v>
      </c>
      <c r="AY408" s="165" t="s">
        <v>252</v>
      </c>
    </row>
    <row r="409" spans="1:65" s="13" customFormat="1">
      <c r="B409" s="163"/>
      <c r="D409" s="164" t="s">
        <v>282</v>
      </c>
      <c r="E409" s="165" t="s">
        <v>1</v>
      </c>
      <c r="F409" s="166" t="s">
        <v>351</v>
      </c>
      <c r="H409" s="165" t="s">
        <v>1</v>
      </c>
      <c r="I409" s="167"/>
      <c r="L409" s="163"/>
      <c r="M409" s="168"/>
      <c r="N409" s="169"/>
      <c r="O409" s="169"/>
      <c r="P409" s="169"/>
      <c r="Q409" s="169"/>
      <c r="R409" s="169"/>
      <c r="S409" s="169"/>
      <c r="T409" s="170"/>
      <c r="AT409" s="165" t="s">
        <v>282</v>
      </c>
      <c r="AU409" s="165" t="s">
        <v>88</v>
      </c>
      <c r="AV409" s="13" t="s">
        <v>86</v>
      </c>
      <c r="AW409" s="13" t="s">
        <v>33</v>
      </c>
      <c r="AX409" s="13" t="s">
        <v>79</v>
      </c>
      <c r="AY409" s="165" t="s">
        <v>252</v>
      </c>
    </row>
    <row r="410" spans="1:65" s="14" customFormat="1">
      <c r="B410" s="171"/>
      <c r="D410" s="164" t="s">
        <v>282</v>
      </c>
      <c r="E410" s="172" t="s">
        <v>1</v>
      </c>
      <c r="F410" s="173" t="s">
        <v>370</v>
      </c>
      <c r="H410" s="174">
        <v>1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282</v>
      </c>
      <c r="AU410" s="172" t="s">
        <v>88</v>
      </c>
      <c r="AV410" s="14" t="s">
        <v>88</v>
      </c>
      <c r="AW410" s="14" t="s">
        <v>33</v>
      </c>
      <c r="AX410" s="14" t="s">
        <v>79</v>
      </c>
      <c r="AY410" s="172" t="s">
        <v>252</v>
      </c>
    </row>
    <row r="411" spans="1:65" s="15" customFormat="1">
      <c r="B411" s="179"/>
      <c r="D411" s="164" t="s">
        <v>282</v>
      </c>
      <c r="E411" s="180" t="s">
        <v>1</v>
      </c>
      <c r="F411" s="181" t="s">
        <v>286</v>
      </c>
      <c r="H411" s="182">
        <v>1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282</v>
      </c>
      <c r="AU411" s="180" t="s">
        <v>88</v>
      </c>
      <c r="AV411" s="15" t="s">
        <v>258</v>
      </c>
      <c r="AW411" s="15" t="s">
        <v>33</v>
      </c>
      <c r="AX411" s="15" t="s">
        <v>86</v>
      </c>
      <c r="AY411" s="180" t="s">
        <v>252</v>
      </c>
    </row>
    <row r="412" spans="1:65" s="2" customFormat="1" ht="24.2" customHeight="1">
      <c r="A412" s="31"/>
      <c r="B412" s="148"/>
      <c r="C412" s="149" t="s">
        <v>406</v>
      </c>
      <c r="D412" s="149" t="s">
        <v>254</v>
      </c>
      <c r="E412" s="150" t="s">
        <v>2148</v>
      </c>
      <c r="F412" s="151" t="s">
        <v>355</v>
      </c>
      <c r="G412" s="152" t="s">
        <v>347</v>
      </c>
      <c r="H412" s="153">
        <v>8</v>
      </c>
      <c r="I412" s="154"/>
      <c r="J412" s="155">
        <f>ROUND(I412*H412,2)</f>
        <v>0</v>
      </c>
      <c r="K412" s="156"/>
      <c r="L412" s="32"/>
      <c r="M412" s="157" t="s">
        <v>1</v>
      </c>
      <c r="N412" s="158" t="s">
        <v>44</v>
      </c>
      <c r="O412" s="57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61" t="s">
        <v>258</v>
      </c>
      <c r="AT412" s="161" t="s">
        <v>254</v>
      </c>
      <c r="AU412" s="161" t="s">
        <v>88</v>
      </c>
      <c r="AY412" s="17" t="s">
        <v>252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7" t="s">
        <v>86</v>
      </c>
      <c r="BK412" s="162">
        <f>ROUND(I412*H412,2)</f>
        <v>0</v>
      </c>
      <c r="BL412" s="17" t="s">
        <v>258</v>
      </c>
      <c r="BM412" s="161" t="s">
        <v>561</v>
      </c>
    </row>
    <row r="413" spans="1:65" s="13" customFormat="1" ht="22.5">
      <c r="B413" s="163"/>
      <c r="D413" s="164" t="s">
        <v>282</v>
      </c>
      <c r="E413" s="165" t="s">
        <v>1</v>
      </c>
      <c r="F413" s="166" t="s">
        <v>2144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282</v>
      </c>
      <c r="AU413" s="165" t="s">
        <v>88</v>
      </c>
      <c r="AV413" s="13" t="s">
        <v>86</v>
      </c>
      <c r="AW413" s="13" t="s">
        <v>33</v>
      </c>
      <c r="AX413" s="13" t="s">
        <v>79</v>
      </c>
      <c r="AY413" s="165" t="s">
        <v>252</v>
      </c>
    </row>
    <row r="414" spans="1:65" s="13" customFormat="1">
      <c r="B414" s="163"/>
      <c r="D414" s="164" t="s">
        <v>282</v>
      </c>
      <c r="E414" s="165" t="s">
        <v>1</v>
      </c>
      <c r="F414" s="166" t="s">
        <v>2145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282</v>
      </c>
      <c r="AU414" s="165" t="s">
        <v>88</v>
      </c>
      <c r="AV414" s="13" t="s">
        <v>86</v>
      </c>
      <c r="AW414" s="13" t="s">
        <v>33</v>
      </c>
      <c r="AX414" s="13" t="s">
        <v>79</v>
      </c>
      <c r="AY414" s="165" t="s">
        <v>252</v>
      </c>
    </row>
    <row r="415" spans="1:65" s="13" customFormat="1" ht="22.5">
      <c r="B415" s="163"/>
      <c r="D415" s="164" t="s">
        <v>282</v>
      </c>
      <c r="E415" s="165" t="s">
        <v>1</v>
      </c>
      <c r="F415" s="166" t="s">
        <v>2146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282</v>
      </c>
      <c r="AU415" s="165" t="s">
        <v>88</v>
      </c>
      <c r="AV415" s="13" t="s">
        <v>86</v>
      </c>
      <c r="AW415" s="13" t="s">
        <v>33</v>
      </c>
      <c r="AX415" s="13" t="s">
        <v>79</v>
      </c>
      <c r="AY415" s="165" t="s">
        <v>252</v>
      </c>
    </row>
    <row r="416" spans="1:65" s="13" customFormat="1">
      <c r="B416" s="163"/>
      <c r="D416" s="164" t="s">
        <v>282</v>
      </c>
      <c r="E416" s="165" t="s">
        <v>1</v>
      </c>
      <c r="F416" s="166" t="s">
        <v>2147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282</v>
      </c>
      <c r="AU416" s="165" t="s">
        <v>88</v>
      </c>
      <c r="AV416" s="13" t="s">
        <v>86</v>
      </c>
      <c r="AW416" s="13" t="s">
        <v>33</v>
      </c>
      <c r="AX416" s="13" t="s">
        <v>79</v>
      </c>
      <c r="AY416" s="165" t="s">
        <v>252</v>
      </c>
    </row>
    <row r="417" spans="1:65" s="13" customFormat="1">
      <c r="B417" s="163"/>
      <c r="D417" s="164" t="s">
        <v>282</v>
      </c>
      <c r="E417" s="165" t="s">
        <v>1</v>
      </c>
      <c r="F417" s="166" t="s">
        <v>351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282</v>
      </c>
      <c r="AU417" s="165" t="s">
        <v>88</v>
      </c>
      <c r="AV417" s="13" t="s">
        <v>86</v>
      </c>
      <c r="AW417" s="13" t="s">
        <v>33</v>
      </c>
      <c r="AX417" s="13" t="s">
        <v>79</v>
      </c>
      <c r="AY417" s="165" t="s">
        <v>252</v>
      </c>
    </row>
    <row r="418" spans="1:65" s="14" customFormat="1">
      <c r="B418" s="171"/>
      <c r="D418" s="164" t="s">
        <v>282</v>
      </c>
      <c r="E418" s="172" t="s">
        <v>1</v>
      </c>
      <c r="F418" s="173" t="s">
        <v>370</v>
      </c>
      <c r="H418" s="174">
        <v>1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282</v>
      </c>
      <c r="AU418" s="172" t="s">
        <v>88</v>
      </c>
      <c r="AV418" s="14" t="s">
        <v>88</v>
      </c>
      <c r="AW418" s="14" t="s">
        <v>33</v>
      </c>
      <c r="AX418" s="14" t="s">
        <v>79</v>
      </c>
      <c r="AY418" s="172" t="s">
        <v>252</v>
      </c>
    </row>
    <row r="419" spans="1:65" s="14" customFormat="1">
      <c r="B419" s="171"/>
      <c r="D419" s="164" t="s">
        <v>282</v>
      </c>
      <c r="E419" s="172" t="s">
        <v>1</v>
      </c>
      <c r="F419" s="173" t="s">
        <v>352</v>
      </c>
      <c r="H419" s="174">
        <v>2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282</v>
      </c>
      <c r="AU419" s="172" t="s">
        <v>88</v>
      </c>
      <c r="AV419" s="14" t="s">
        <v>88</v>
      </c>
      <c r="AW419" s="14" t="s">
        <v>33</v>
      </c>
      <c r="AX419" s="14" t="s">
        <v>79</v>
      </c>
      <c r="AY419" s="172" t="s">
        <v>252</v>
      </c>
    </row>
    <row r="420" spans="1:65" s="14" customFormat="1">
      <c r="B420" s="171"/>
      <c r="D420" s="164" t="s">
        <v>282</v>
      </c>
      <c r="E420" s="172" t="s">
        <v>1</v>
      </c>
      <c r="F420" s="173" t="s">
        <v>2149</v>
      </c>
      <c r="H420" s="174">
        <v>3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282</v>
      </c>
      <c r="AU420" s="172" t="s">
        <v>88</v>
      </c>
      <c r="AV420" s="14" t="s">
        <v>88</v>
      </c>
      <c r="AW420" s="14" t="s">
        <v>33</v>
      </c>
      <c r="AX420" s="14" t="s">
        <v>79</v>
      </c>
      <c r="AY420" s="172" t="s">
        <v>252</v>
      </c>
    </row>
    <row r="421" spans="1:65" s="14" customFormat="1">
      <c r="B421" s="171"/>
      <c r="D421" s="164" t="s">
        <v>282</v>
      </c>
      <c r="E421" s="172" t="s">
        <v>1</v>
      </c>
      <c r="F421" s="173" t="s">
        <v>365</v>
      </c>
      <c r="H421" s="174">
        <v>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282</v>
      </c>
      <c r="AU421" s="172" t="s">
        <v>88</v>
      </c>
      <c r="AV421" s="14" t="s">
        <v>88</v>
      </c>
      <c r="AW421" s="14" t="s">
        <v>33</v>
      </c>
      <c r="AX421" s="14" t="s">
        <v>79</v>
      </c>
      <c r="AY421" s="172" t="s">
        <v>252</v>
      </c>
    </row>
    <row r="422" spans="1:65" s="15" customFormat="1">
      <c r="B422" s="179"/>
      <c r="D422" s="164" t="s">
        <v>282</v>
      </c>
      <c r="E422" s="180" t="s">
        <v>1</v>
      </c>
      <c r="F422" s="181" t="s">
        <v>286</v>
      </c>
      <c r="H422" s="182">
        <v>8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282</v>
      </c>
      <c r="AU422" s="180" t="s">
        <v>88</v>
      </c>
      <c r="AV422" s="15" t="s">
        <v>258</v>
      </c>
      <c r="AW422" s="15" t="s">
        <v>33</v>
      </c>
      <c r="AX422" s="15" t="s">
        <v>86</v>
      </c>
      <c r="AY422" s="180" t="s">
        <v>252</v>
      </c>
    </row>
    <row r="423" spans="1:65" s="2" customFormat="1" ht="24.2" customHeight="1">
      <c r="A423" s="31"/>
      <c r="B423" s="148"/>
      <c r="C423" s="149" t="s">
        <v>563</v>
      </c>
      <c r="D423" s="149" t="s">
        <v>254</v>
      </c>
      <c r="E423" s="150" t="s">
        <v>2150</v>
      </c>
      <c r="F423" s="151" t="s">
        <v>2151</v>
      </c>
      <c r="G423" s="152" t="s">
        <v>347</v>
      </c>
      <c r="H423" s="153">
        <v>6</v>
      </c>
      <c r="I423" s="154"/>
      <c r="J423" s="155">
        <f>ROUND(I423*H423,2)</f>
        <v>0</v>
      </c>
      <c r="K423" s="156"/>
      <c r="L423" s="32"/>
      <c r="M423" s="157" t="s">
        <v>1</v>
      </c>
      <c r="N423" s="158" t="s">
        <v>44</v>
      </c>
      <c r="O423" s="57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258</v>
      </c>
      <c r="AT423" s="161" t="s">
        <v>254</v>
      </c>
      <c r="AU423" s="161" t="s">
        <v>88</v>
      </c>
      <c r="AY423" s="17" t="s">
        <v>252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7" t="s">
        <v>86</v>
      </c>
      <c r="BK423" s="162">
        <f>ROUND(I423*H423,2)</f>
        <v>0</v>
      </c>
      <c r="BL423" s="17" t="s">
        <v>258</v>
      </c>
      <c r="BM423" s="161" t="s">
        <v>566</v>
      </c>
    </row>
    <row r="424" spans="1:65" s="13" customFormat="1" ht="22.5">
      <c r="B424" s="163"/>
      <c r="D424" s="164" t="s">
        <v>282</v>
      </c>
      <c r="E424" s="165" t="s">
        <v>1</v>
      </c>
      <c r="F424" s="166" t="s">
        <v>2144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282</v>
      </c>
      <c r="AU424" s="165" t="s">
        <v>88</v>
      </c>
      <c r="AV424" s="13" t="s">
        <v>86</v>
      </c>
      <c r="AW424" s="13" t="s">
        <v>33</v>
      </c>
      <c r="AX424" s="13" t="s">
        <v>79</v>
      </c>
      <c r="AY424" s="165" t="s">
        <v>252</v>
      </c>
    </row>
    <row r="425" spans="1:65" s="13" customFormat="1">
      <c r="B425" s="163"/>
      <c r="D425" s="164" t="s">
        <v>282</v>
      </c>
      <c r="E425" s="165" t="s">
        <v>1</v>
      </c>
      <c r="F425" s="166" t="s">
        <v>2145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282</v>
      </c>
      <c r="AU425" s="165" t="s">
        <v>88</v>
      </c>
      <c r="AV425" s="13" t="s">
        <v>86</v>
      </c>
      <c r="AW425" s="13" t="s">
        <v>33</v>
      </c>
      <c r="AX425" s="13" t="s">
        <v>79</v>
      </c>
      <c r="AY425" s="165" t="s">
        <v>252</v>
      </c>
    </row>
    <row r="426" spans="1:65" s="13" customFormat="1" ht="22.5">
      <c r="B426" s="163"/>
      <c r="D426" s="164" t="s">
        <v>282</v>
      </c>
      <c r="E426" s="165" t="s">
        <v>1</v>
      </c>
      <c r="F426" s="166" t="s">
        <v>2146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282</v>
      </c>
      <c r="AU426" s="165" t="s">
        <v>88</v>
      </c>
      <c r="AV426" s="13" t="s">
        <v>86</v>
      </c>
      <c r="AW426" s="13" t="s">
        <v>33</v>
      </c>
      <c r="AX426" s="13" t="s">
        <v>79</v>
      </c>
      <c r="AY426" s="165" t="s">
        <v>252</v>
      </c>
    </row>
    <row r="427" spans="1:65" s="13" customFormat="1">
      <c r="B427" s="163"/>
      <c r="D427" s="164" t="s">
        <v>282</v>
      </c>
      <c r="E427" s="165" t="s">
        <v>1</v>
      </c>
      <c r="F427" s="166" t="s">
        <v>2147</v>
      </c>
      <c r="H427" s="165" t="s">
        <v>1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5" t="s">
        <v>282</v>
      </c>
      <c r="AU427" s="165" t="s">
        <v>88</v>
      </c>
      <c r="AV427" s="13" t="s">
        <v>86</v>
      </c>
      <c r="AW427" s="13" t="s">
        <v>33</v>
      </c>
      <c r="AX427" s="13" t="s">
        <v>79</v>
      </c>
      <c r="AY427" s="165" t="s">
        <v>252</v>
      </c>
    </row>
    <row r="428" spans="1:65" s="13" customFormat="1">
      <c r="B428" s="163"/>
      <c r="D428" s="164" t="s">
        <v>282</v>
      </c>
      <c r="E428" s="165" t="s">
        <v>1</v>
      </c>
      <c r="F428" s="166" t="s">
        <v>351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282</v>
      </c>
      <c r="AU428" s="165" t="s">
        <v>88</v>
      </c>
      <c r="AV428" s="13" t="s">
        <v>86</v>
      </c>
      <c r="AW428" s="13" t="s">
        <v>33</v>
      </c>
      <c r="AX428" s="13" t="s">
        <v>79</v>
      </c>
      <c r="AY428" s="165" t="s">
        <v>252</v>
      </c>
    </row>
    <row r="429" spans="1:65" s="14" customFormat="1">
      <c r="B429" s="171"/>
      <c r="D429" s="164" t="s">
        <v>282</v>
      </c>
      <c r="E429" s="172" t="s">
        <v>1</v>
      </c>
      <c r="F429" s="173" t="s">
        <v>2152</v>
      </c>
      <c r="H429" s="174">
        <v>6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282</v>
      </c>
      <c r="AU429" s="172" t="s">
        <v>88</v>
      </c>
      <c r="AV429" s="14" t="s">
        <v>88</v>
      </c>
      <c r="AW429" s="14" t="s">
        <v>33</v>
      </c>
      <c r="AX429" s="14" t="s">
        <v>79</v>
      </c>
      <c r="AY429" s="172" t="s">
        <v>252</v>
      </c>
    </row>
    <row r="430" spans="1:65" s="15" customFormat="1">
      <c r="B430" s="179"/>
      <c r="D430" s="164" t="s">
        <v>282</v>
      </c>
      <c r="E430" s="180" t="s">
        <v>1</v>
      </c>
      <c r="F430" s="181" t="s">
        <v>286</v>
      </c>
      <c r="H430" s="182">
        <v>6</v>
      </c>
      <c r="I430" s="183"/>
      <c r="L430" s="179"/>
      <c r="M430" s="184"/>
      <c r="N430" s="185"/>
      <c r="O430" s="185"/>
      <c r="P430" s="185"/>
      <c r="Q430" s="185"/>
      <c r="R430" s="185"/>
      <c r="S430" s="185"/>
      <c r="T430" s="186"/>
      <c r="AT430" s="180" t="s">
        <v>282</v>
      </c>
      <c r="AU430" s="180" t="s">
        <v>88</v>
      </c>
      <c r="AV430" s="15" t="s">
        <v>258</v>
      </c>
      <c r="AW430" s="15" t="s">
        <v>33</v>
      </c>
      <c r="AX430" s="15" t="s">
        <v>86</v>
      </c>
      <c r="AY430" s="180" t="s">
        <v>252</v>
      </c>
    </row>
    <row r="431" spans="1:65" s="2" customFormat="1" ht="24.2" customHeight="1">
      <c r="A431" s="31"/>
      <c r="B431" s="148"/>
      <c r="C431" s="149" t="s">
        <v>410</v>
      </c>
      <c r="D431" s="149" t="s">
        <v>254</v>
      </c>
      <c r="E431" s="150" t="s">
        <v>2153</v>
      </c>
      <c r="F431" s="151" t="s">
        <v>2154</v>
      </c>
      <c r="G431" s="152" t="s">
        <v>347</v>
      </c>
      <c r="H431" s="153">
        <v>1</v>
      </c>
      <c r="I431" s="154"/>
      <c r="J431" s="155">
        <f>ROUND(I431*H431,2)</f>
        <v>0</v>
      </c>
      <c r="K431" s="156"/>
      <c r="L431" s="32"/>
      <c r="M431" s="157" t="s">
        <v>1</v>
      </c>
      <c r="N431" s="158" t="s">
        <v>44</v>
      </c>
      <c r="O431" s="57"/>
      <c r="P431" s="159">
        <f>O431*H431</f>
        <v>0</v>
      </c>
      <c r="Q431" s="159">
        <v>0</v>
      </c>
      <c r="R431" s="159">
        <f>Q431*H431</f>
        <v>0</v>
      </c>
      <c r="S431" s="159">
        <v>0</v>
      </c>
      <c r="T431" s="16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61" t="s">
        <v>258</v>
      </c>
      <c r="AT431" s="161" t="s">
        <v>254</v>
      </c>
      <c r="AU431" s="161" t="s">
        <v>88</v>
      </c>
      <c r="AY431" s="17" t="s">
        <v>252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7" t="s">
        <v>86</v>
      </c>
      <c r="BK431" s="162">
        <f>ROUND(I431*H431,2)</f>
        <v>0</v>
      </c>
      <c r="BL431" s="17" t="s">
        <v>258</v>
      </c>
      <c r="BM431" s="161" t="s">
        <v>574</v>
      </c>
    </row>
    <row r="432" spans="1:65" s="13" customFormat="1" ht="22.5">
      <c r="B432" s="163"/>
      <c r="D432" s="164" t="s">
        <v>282</v>
      </c>
      <c r="E432" s="165" t="s">
        <v>1</v>
      </c>
      <c r="F432" s="166" t="s">
        <v>2144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282</v>
      </c>
      <c r="AU432" s="165" t="s">
        <v>88</v>
      </c>
      <c r="AV432" s="13" t="s">
        <v>86</v>
      </c>
      <c r="AW432" s="13" t="s">
        <v>33</v>
      </c>
      <c r="AX432" s="13" t="s">
        <v>79</v>
      </c>
      <c r="AY432" s="165" t="s">
        <v>252</v>
      </c>
    </row>
    <row r="433" spans="1:65" s="13" customFormat="1">
      <c r="B433" s="163"/>
      <c r="D433" s="164" t="s">
        <v>282</v>
      </c>
      <c r="E433" s="165" t="s">
        <v>1</v>
      </c>
      <c r="F433" s="166" t="s">
        <v>2145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282</v>
      </c>
      <c r="AU433" s="165" t="s">
        <v>88</v>
      </c>
      <c r="AV433" s="13" t="s">
        <v>86</v>
      </c>
      <c r="AW433" s="13" t="s">
        <v>33</v>
      </c>
      <c r="AX433" s="13" t="s">
        <v>79</v>
      </c>
      <c r="AY433" s="165" t="s">
        <v>252</v>
      </c>
    </row>
    <row r="434" spans="1:65" s="13" customFormat="1" ht="22.5">
      <c r="B434" s="163"/>
      <c r="D434" s="164" t="s">
        <v>282</v>
      </c>
      <c r="E434" s="165" t="s">
        <v>1</v>
      </c>
      <c r="F434" s="166" t="s">
        <v>2146</v>
      </c>
      <c r="H434" s="165" t="s">
        <v>1</v>
      </c>
      <c r="I434" s="167"/>
      <c r="L434" s="163"/>
      <c r="M434" s="168"/>
      <c r="N434" s="169"/>
      <c r="O434" s="169"/>
      <c r="P434" s="169"/>
      <c r="Q434" s="169"/>
      <c r="R434" s="169"/>
      <c r="S434" s="169"/>
      <c r="T434" s="170"/>
      <c r="AT434" s="165" t="s">
        <v>282</v>
      </c>
      <c r="AU434" s="165" t="s">
        <v>88</v>
      </c>
      <c r="AV434" s="13" t="s">
        <v>86</v>
      </c>
      <c r="AW434" s="13" t="s">
        <v>33</v>
      </c>
      <c r="AX434" s="13" t="s">
        <v>79</v>
      </c>
      <c r="AY434" s="165" t="s">
        <v>252</v>
      </c>
    </row>
    <row r="435" spans="1:65" s="13" customFormat="1">
      <c r="B435" s="163"/>
      <c r="D435" s="164" t="s">
        <v>282</v>
      </c>
      <c r="E435" s="165" t="s">
        <v>1</v>
      </c>
      <c r="F435" s="166" t="s">
        <v>2147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282</v>
      </c>
      <c r="AU435" s="165" t="s">
        <v>88</v>
      </c>
      <c r="AV435" s="13" t="s">
        <v>86</v>
      </c>
      <c r="AW435" s="13" t="s">
        <v>33</v>
      </c>
      <c r="AX435" s="13" t="s">
        <v>79</v>
      </c>
      <c r="AY435" s="165" t="s">
        <v>252</v>
      </c>
    </row>
    <row r="436" spans="1:65" s="13" customFormat="1">
      <c r="B436" s="163"/>
      <c r="D436" s="164" t="s">
        <v>282</v>
      </c>
      <c r="E436" s="165" t="s">
        <v>1</v>
      </c>
      <c r="F436" s="166" t="s">
        <v>351</v>
      </c>
      <c r="H436" s="165" t="s">
        <v>1</v>
      </c>
      <c r="I436" s="167"/>
      <c r="L436" s="163"/>
      <c r="M436" s="168"/>
      <c r="N436" s="169"/>
      <c r="O436" s="169"/>
      <c r="P436" s="169"/>
      <c r="Q436" s="169"/>
      <c r="R436" s="169"/>
      <c r="S436" s="169"/>
      <c r="T436" s="170"/>
      <c r="AT436" s="165" t="s">
        <v>282</v>
      </c>
      <c r="AU436" s="165" t="s">
        <v>88</v>
      </c>
      <c r="AV436" s="13" t="s">
        <v>86</v>
      </c>
      <c r="AW436" s="13" t="s">
        <v>33</v>
      </c>
      <c r="AX436" s="13" t="s">
        <v>79</v>
      </c>
      <c r="AY436" s="165" t="s">
        <v>252</v>
      </c>
    </row>
    <row r="437" spans="1:65" s="14" customFormat="1">
      <c r="B437" s="171"/>
      <c r="D437" s="164" t="s">
        <v>282</v>
      </c>
      <c r="E437" s="172" t="s">
        <v>1</v>
      </c>
      <c r="F437" s="173" t="s">
        <v>374</v>
      </c>
      <c r="H437" s="174">
        <v>1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282</v>
      </c>
      <c r="AU437" s="172" t="s">
        <v>88</v>
      </c>
      <c r="AV437" s="14" t="s">
        <v>88</v>
      </c>
      <c r="AW437" s="14" t="s">
        <v>33</v>
      </c>
      <c r="AX437" s="14" t="s">
        <v>79</v>
      </c>
      <c r="AY437" s="172" t="s">
        <v>252</v>
      </c>
    </row>
    <row r="438" spans="1:65" s="15" customFormat="1">
      <c r="B438" s="179"/>
      <c r="D438" s="164" t="s">
        <v>282</v>
      </c>
      <c r="E438" s="180" t="s">
        <v>1</v>
      </c>
      <c r="F438" s="181" t="s">
        <v>286</v>
      </c>
      <c r="H438" s="182">
        <v>1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282</v>
      </c>
      <c r="AU438" s="180" t="s">
        <v>88</v>
      </c>
      <c r="AV438" s="15" t="s">
        <v>258</v>
      </c>
      <c r="AW438" s="15" t="s">
        <v>33</v>
      </c>
      <c r="AX438" s="15" t="s">
        <v>86</v>
      </c>
      <c r="AY438" s="180" t="s">
        <v>252</v>
      </c>
    </row>
    <row r="439" spans="1:65" s="2" customFormat="1" ht="24.2" customHeight="1">
      <c r="A439" s="31"/>
      <c r="B439" s="148"/>
      <c r="C439" s="149" t="s">
        <v>579</v>
      </c>
      <c r="D439" s="149" t="s">
        <v>254</v>
      </c>
      <c r="E439" s="150" t="s">
        <v>2155</v>
      </c>
      <c r="F439" s="151" t="s">
        <v>2156</v>
      </c>
      <c r="G439" s="152" t="s">
        <v>347</v>
      </c>
      <c r="H439" s="153">
        <v>6</v>
      </c>
      <c r="I439" s="154"/>
      <c r="J439" s="155">
        <f>ROUND(I439*H439,2)</f>
        <v>0</v>
      </c>
      <c r="K439" s="156"/>
      <c r="L439" s="32"/>
      <c r="M439" s="157" t="s">
        <v>1</v>
      </c>
      <c r="N439" s="158" t="s">
        <v>44</v>
      </c>
      <c r="O439" s="57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61" t="s">
        <v>258</v>
      </c>
      <c r="AT439" s="161" t="s">
        <v>254</v>
      </c>
      <c r="AU439" s="161" t="s">
        <v>88</v>
      </c>
      <c r="AY439" s="17" t="s">
        <v>252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7" t="s">
        <v>86</v>
      </c>
      <c r="BK439" s="162">
        <f>ROUND(I439*H439,2)</f>
        <v>0</v>
      </c>
      <c r="BL439" s="17" t="s">
        <v>258</v>
      </c>
      <c r="BM439" s="161" t="s">
        <v>582</v>
      </c>
    </row>
    <row r="440" spans="1:65" s="13" customFormat="1" ht="22.5">
      <c r="B440" s="163"/>
      <c r="D440" s="164" t="s">
        <v>282</v>
      </c>
      <c r="E440" s="165" t="s">
        <v>1</v>
      </c>
      <c r="F440" s="166" t="s">
        <v>2144</v>
      </c>
      <c r="H440" s="165" t="s">
        <v>1</v>
      </c>
      <c r="I440" s="167"/>
      <c r="L440" s="163"/>
      <c r="M440" s="168"/>
      <c r="N440" s="169"/>
      <c r="O440" s="169"/>
      <c r="P440" s="169"/>
      <c r="Q440" s="169"/>
      <c r="R440" s="169"/>
      <c r="S440" s="169"/>
      <c r="T440" s="170"/>
      <c r="AT440" s="165" t="s">
        <v>282</v>
      </c>
      <c r="AU440" s="165" t="s">
        <v>88</v>
      </c>
      <c r="AV440" s="13" t="s">
        <v>86</v>
      </c>
      <c r="AW440" s="13" t="s">
        <v>33</v>
      </c>
      <c r="AX440" s="13" t="s">
        <v>79</v>
      </c>
      <c r="AY440" s="165" t="s">
        <v>252</v>
      </c>
    </row>
    <row r="441" spans="1:65" s="13" customFormat="1">
      <c r="B441" s="163"/>
      <c r="D441" s="164" t="s">
        <v>282</v>
      </c>
      <c r="E441" s="165" t="s">
        <v>1</v>
      </c>
      <c r="F441" s="166" t="s">
        <v>2145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282</v>
      </c>
      <c r="AU441" s="165" t="s">
        <v>88</v>
      </c>
      <c r="AV441" s="13" t="s">
        <v>86</v>
      </c>
      <c r="AW441" s="13" t="s">
        <v>33</v>
      </c>
      <c r="AX441" s="13" t="s">
        <v>79</v>
      </c>
      <c r="AY441" s="165" t="s">
        <v>252</v>
      </c>
    </row>
    <row r="442" spans="1:65" s="13" customFormat="1" ht="22.5">
      <c r="B442" s="163"/>
      <c r="D442" s="164" t="s">
        <v>282</v>
      </c>
      <c r="E442" s="165" t="s">
        <v>1</v>
      </c>
      <c r="F442" s="166" t="s">
        <v>2146</v>
      </c>
      <c r="H442" s="165" t="s">
        <v>1</v>
      </c>
      <c r="I442" s="167"/>
      <c r="L442" s="163"/>
      <c r="M442" s="168"/>
      <c r="N442" s="169"/>
      <c r="O442" s="169"/>
      <c r="P442" s="169"/>
      <c r="Q442" s="169"/>
      <c r="R442" s="169"/>
      <c r="S442" s="169"/>
      <c r="T442" s="170"/>
      <c r="AT442" s="165" t="s">
        <v>282</v>
      </c>
      <c r="AU442" s="165" t="s">
        <v>88</v>
      </c>
      <c r="AV442" s="13" t="s">
        <v>86</v>
      </c>
      <c r="AW442" s="13" t="s">
        <v>33</v>
      </c>
      <c r="AX442" s="13" t="s">
        <v>79</v>
      </c>
      <c r="AY442" s="165" t="s">
        <v>252</v>
      </c>
    </row>
    <row r="443" spans="1:65" s="13" customFormat="1">
      <c r="B443" s="163"/>
      <c r="D443" s="164" t="s">
        <v>282</v>
      </c>
      <c r="E443" s="165" t="s">
        <v>1</v>
      </c>
      <c r="F443" s="166" t="s">
        <v>2147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282</v>
      </c>
      <c r="AU443" s="165" t="s">
        <v>88</v>
      </c>
      <c r="AV443" s="13" t="s">
        <v>86</v>
      </c>
      <c r="AW443" s="13" t="s">
        <v>33</v>
      </c>
      <c r="AX443" s="13" t="s">
        <v>79</v>
      </c>
      <c r="AY443" s="165" t="s">
        <v>252</v>
      </c>
    </row>
    <row r="444" spans="1:65" s="13" customFormat="1">
      <c r="B444" s="163"/>
      <c r="D444" s="164" t="s">
        <v>282</v>
      </c>
      <c r="E444" s="165" t="s">
        <v>1</v>
      </c>
      <c r="F444" s="166" t="s">
        <v>351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282</v>
      </c>
      <c r="AU444" s="165" t="s">
        <v>88</v>
      </c>
      <c r="AV444" s="13" t="s">
        <v>86</v>
      </c>
      <c r="AW444" s="13" t="s">
        <v>33</v>
      </c>
      <c r="AX444" s="13" t="s">
        <v>79</v>
      </c>
      <c r="AY444" s="165" t="s">
        <v>252</v>
      </c>
    </row>
    <row r="445" spans="1:65" s="14" customFormat="1">
      <c r="B445" s="171"/>
      <c r="D445" s="164" t="s">
        <v>282</v>
      </c>
      <c r="E445" s="172" t="s">
        <v>1</v>
      </c>
      <c r="F445" s="173" t="s">
        <v>385</v>
      </c>
      <c r="H445" s="174">
        <v>1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282</v>
      </c>
      <c r="AU445" s="172" t="s">
        <v>88</v>
      </c>
      <c r="AV445" s="14" t="s">
        <v>88</v>
      </c>
      <c r="AW445" s="14" t="s">
        <v>33</v>
      </c>
      <c r="AX445" s="14" t="s">
        <v>79</v>
      </c>
      <c r="AY445" s="172" t="s">
        <v>252</v>
      </c>
    </row>
    <row r="446" spans="1:65" s="14" customFormat="1">
      <c r="B446" s="171"/>
      <c r="D446" s="164" t="s">
        <v>282</v>
      </c>
      <c r="E446" s="172" t="s">
        <v>1</v>
      </c>
      <c r="F446" s="173" t="s">
        <v>380</v>
      </c>
      <c r="H446" s="174">
        <v>4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282</v>
      </c>
      <c r="AU446" s="172" t="s">
        <v>88</v>
      </c>
      <c r="AV446" s="14" t="s">
        <v>88</v>
      </c>
      <c r="AW446" s="14" t="s">
        <v>33</v>
      </c>
      <c r="AX446" s="14" t="s">
        <v>79</v>
      </c>
      <c r="AY446" s="172" t="s">
        <v>252</v>
      </c>
    </row>
    <row r="447" spans="1:65" s="14" customFormat="1">
      <c r="B447" s="171"/>
      <c r="D447" s="164" t="s">
        <v>282</v>
      </c>
      <c r="E447" s="172" t="s">
        <v>1</v>
      </c>
      <c r="F447" s="173" t="s">
        <v>374</v>
      </c>
      <c r="H447" s="174">
        <v>1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282</v>
      </c>
      <c r="AU447" s="172" t="s">
        <v>88</v>
      </c>
      <c r="AV447" s="14" t="s">
        <v>88</v>
      </c>
      <c r="AW447" s="14" t="s">
        <v>33</v>
      </c>
      <c r="AX447" s="14" t="s">
        <v>79</v>
      </c>
      <c r="AY447" s="172" t="s">
        <v>252</v>
      </c>
    </row>
    <row r="448" spans="1:65" s="15" customFormat="1">
      <c r="B448" s="179"/>
      <c r="D448" s="164" t="s">
        <v>282</v>
      </c>
      <c r="E448" s="180" t="s">
        <v>1</v>
      </c>
      <c r="F448" s="181" t="s">
        <v>286</v>
      </c>
      <c r="H448" s="182">
        <v>6</v>
      </c>
      <c r="I448" s="183"/>
      <c r="L448" s="179"/>
      <c r="M448" s="184"/>
      <c r="N448" s="185"/>
      <c r="O448" s="185"/>
      <c r="P448" s="185"/>
      <c r="Q448" s="185"/>
      <c r="R448" s="185"/>
      <c r="S448" s="185"/>
      <c r="T448" s="186"/>
      <c r="AT448" s="180" t="s">
        <v>282</v>
      </c>
      <c r="AU448" s="180" t="s">
        <v>88</v>
      </c>
      <c r="AV448" s="15" t="s">
        <v>258</v>
      </c>
      <c r="AW448" s="15" t="s">
        <v>33</v>
      </c>
      <c r="AX448" s="15" t="s">
        <v>86</v>
      </c>
      <c r="AY448" s="180" t="s">
        <v>252</v>
      </c>
    </row>
    <row r="449" spans="1:65" s="2" customFormat="1" ht="24.2" customHeight="1">
      <c r="A449" s="31"/>
      <c r="B449" s="148"/>
      <c r="C449" s="149" t="s">
        <v>413</v>
      </c>
      <c r="D449" s="149" t="s">
        <v>254</v>
      </c>
      <c r="E449" s="150" t="s">
        <v>2157</v>
      </c>
      <c r="F449" s="151" t="s">
        <v>2158</v>
      </c>
      <c r="G449" s="152" t="s">
        <v>347</v>
      </c>
      <c r="H449" s="153">
        <v>2</v>
      </c>
      <c r="I449" s="154"/>
      <c r="J449" s="155">
        <f>ROUND(I449*H449,2)</f>
        <v>0</v>
      </c>
      <c r="K449" s="156"/>
      <c r="L449" s="32"/>
      <c r="M449" s="157" t="s">
        <v>1</v>
      </c>
      <c r="N449" s="158" t="s">
        <v>44</v>
      </c>
      <c r="O449" s="57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61" t="s">
        <v>258</v>
      </c>
      <c r="AT449" s="161" t="s">
        <v>254</v>
      </c>
      <c r="AU449" s="161" t="s">
        <v>88</v>
      </c>
      <c r="AY449" s="17" t="s">
        <v>252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86</v>
      </c>
      <c r="BK449" s="162">
        <f>ROUND(I449*H449,2)</f>
        <v>0</v>
      </c>
      <c r="BL449" s="17" t="s">
        <v>258</v>
      </c>
      <c r="BM449" s="161" t="s">
        <v>586</v>
      </c>
    </row>
    <row r="450" spans="1:65" s="13" customFormat="1" ht="22.5">
      <c r="B450" s="163"/>
      <c r="D450" s="164" t="s">
        <v>282</v>
      </c>
      <c r="E450" s="165" t="s">
        <v>1</v>
      </c>
      <c r="F450" s="166" t="s">
        <v>2144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282</v>
      </c>
      <c r="AU450" s="165" t="s">
        <v>88</v>
      </c>
      <c r="AV450" s="13" t="s">
        <v>86</v>
      </c>
      <c r="AW450" s="13" t="s">
        <v>33</v>
      </c>
      <c r="AX450" s="13" t="s">
        <v>79</v>
      </c>
      <c r="AY450" s="165" t="s">
        <v>252</v>
      </c>
    </row>
    <row r="451" spans="1:65" s="13" customFormat="1">
      <c r="B451" s="163"/>
      <c r="D451" s="164" t="s">
        <v>282</v>
      </c>
      <c r="E451" s="165" t="s">
        <v>1</v>
      </c>
      <c r="F451" s="166" t="s">
        <v>2145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282</v>
      </c>
      <c r="AU451" s="165" t="s">
        <v>88</v>
      </c>
      <c r="AV451" s="13" t="s">
        <v>86</v>
      </c>
      <c r="AW451" s="13" t="s">
        <v>33</v>
      </c>
      <c r="AX451" s="13" t="s">
        <v>79</v>
      </c>
      <c r="AY451" s="165" t="s">
        <v>252</v>
      </c>
    </row>
    <row r="452" spans="1:65" s="13" customFormat="1" ht="22.5">
      <c r="B452" s="163"/>
      <c r="D452" s="164" t="s">
        <v>282</v>
      </c>
      <c r="E452" s="165" t="s">
        <v>1</v>
      </c>
      <c r="F452" s="166" t="s">
        <v>2146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282</v>
      </c>
      <c r="AU452" s="165" t="s">
        <v>88</v>
      </c>
      <c r="AV452" s="13" t="s">
        <v>86</v>
      </c>
      <c r="AW452" s="13" t="s">
        <v>33</v>
      </c>
      <c r="AX452" s="13" t="s">
        <v>79</v>
      </c>
      <c r="AY452" s="165" t="s">
        <v>252</v>
      </c>
    </row>
    <row r="453" spans="1:65" s="13" customFormat="1">
      <c r="B453" s="163"/>
      <c r="D453" s="164" t="s">
        <v>282</v>
      </c>
      <c r="E453" s="165" t="s">
        <v>1</v>
      </c>
      <c r="F453" s="166" t="s">
        <v>2147</v>
      </c>
      <c r="H453" s="165" t="s">
        <v>1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282</v>
      </c>
      <c r="AU453" s="165" t="s">
        <v>88</v>
      </c>
      <c r="AV453" s="13" t="s">
        <v>86</v>
      </c>
      <c r="AW453" s="13" t="s">
        <v>33</v>
      </c>
      <c r="AX453" s="13" t="s">
        <v>79</v>
      </c>
      <c r="AY453" s="165" t="s">
        <v>252</v>
      </c>
    </row>
    <row r="454" spans="1:65" s="13" customFormat="1">
      <c r="B454" s="163"/>
      <c r="D454" s="164" t="s">
        <v>282</v>
      </c>
      <c r="E454" s="165" t="s">
        <v>1</v>
      </c>
      <c r="F454" s="166" t="s">
        <v>351</v>
      </c>
      <c r="H454" s="165" t="s">
        <v>1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282</v>
      </c>
      <c r="AU454" s="165" t="s">
        <v>88</v>
      </c>
      <c r="AV454" s="13" t="s">
        <v>86</v>
      </c>
      <c r="AW454" s="13" t="s">
        <v>33</v>
      </c>
      <c r="AX454" s="13" t="s">
        <v>79</v>
      </c>
      <c r="AY454" s="165" t="s">
        <v>252</v>
      </c>
    </row>
    <row r="455" spans="1:65" s="14" customFormat="1">
      <c r="B455" s="171"/>
      <c r="D455" s="164" t="s">
        <v>282</v>
      </c>
      <c r="E455" s="172" t="s">
        <v>1</v>
      </c>
      <c r="F455" s="173" t="s">
        <v>365</v>
      </c>
      <c r="H455" s="174">
        <v>2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282</v>
      </c>
      <c r="AU455" s="172" t="s">
        <v>88</v>
      </c>
      <c r="AV455" s="14" t="s">
        <v>88</v>
      </c>
      <c r="AW455" s="14" t="s">
        <v>33</v>
      </c>
      <c r="AX455" s="14" t="s">
        <v>79</v>
      </c>
      <c r="AY455" s="172" t="s">
        <v>252</v>
      </c>
    </row>
    <row r="456" spans="1:65" s="15" customFormat="1">
      <c r="B456" s="179"/>
      <c r="D456" s="164" t="s">
        <v>282</v>
      </c>
      <c r="E456" s="180" t="s">
        <v>1</v>
      </c>
      <c r="F456" s="181" t="s">
        <v>286</v>
      </c>
      <c r="H456" s="182">
        <v>2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282</v>
      </c>
      <c r="AU456" s="180" t="s">
        <v>88</v>
      </c>
      <c r="AV456" s="15" t="s">
        <v>258</v>
      </c>
      <c r="AW456" s="15" t="s">
        <v>33</v>
      </c>
      <c r="AX456" s="15" t="s">
        <v>86</v>
      </c>
      <c r="AY456" s="180" t="s">
        <v>252</v>
      </c>
    </row>
    <row r="457" spans="1:65" s="2" customFormat="1" ht="24.2" customHeight="1">
      <c r="A457" s="31"/>
      <c r="B457" s="148"/>
      <c r="C457" s="149" t="s">
        <v>591</v>
      </c>
      <c r="D457" s="149" t="s">
        <v>254</v>
      </c>
      <c r="E457" s="150" t="s">
        <v>2159</v>
      </c>
      <c r="F457" s="151" t="s">
        <v>2160</v>
      </c>
      <c r="G457" s="152" t="s">
        <v>347</v>
      </c>
      <c r="H457" s="153">
        <v>11</v>
      </c>
      <c r="I457" s="154"/>
      <c r="J457" s="155">
        <f>ROUND(I457*H457,2)</f>
        <v>0</v>
      </c>
      <c r="K457" s="156"/>
      <c r="L457" s="32"/>
      <c r="M457" s="157" t="s">
        <v>1</v>
      </c>
      <c r="N457" s="158" t="s">
        <v>44</v>
      </c>
      <c r="O457" s="57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61" t="s">
        <v>258</v>
      </c>
      <c r="AT457" s="161" t="s">
        <v>254</v>
      </c>
      <c r="AU457" s="161" t="s">
        <v>88</v>
      </c>
      <c r="AY457" s="17" t="s">
        <v>252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86</v>
      </c>
      <c r="BK457" s="162">
        <f>ROUND(I457*H457,2)</f>
        <v>0</v>
      </c>
      <c r="BL457" s="17" t="s">
        <v>258</v>
      </c>
      <c r="BM457" s="161" t="s">
        <v>594</v>
      </c>
    </row>
    <row r="458" spans="1:65" s="13" customFormat="1" ht="22.5">
      <c r="B458" s="163"/>
      <c r="D458" s="164" t="s">
        <v>282</v>
      </c>
      <c r="E458" s="165" t="s">
        <v>1</v>
      </c>
      <c r="F458" s="166" t="s">
        <v>2144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282</v>
      </c>
      <c r="AU458" s="165" t="s">
        <v>88</v>
      </c>
      <c r="AV458" s="13" t="s">
        <v>86</v>
      </c>
      <c r="AW458" s="13" t="s">
        <v>33</v>
      </c>
      <c r="AX458" s="13" t="s">
        <v>79</v>
      </c>
      <c r="AY458" s="165" t="s">
        <v>252</v>
      </c>
    </row>
    <row r="459" spans="1:65" s="13" customFormat="1">
      <c r="B459" s="163"/>
      <c r="D459" s="164" t="s">
        <v>282</v>
      </c>
      <c r="E459" s="165" t="s">
        <v>1</v>
      </c>
      <c r="F459" s="166" t="s">
        <v>2145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282</v>
      </c>
      <c r="AU459" s="165" t="s">
        <v>88</v>
      </c>
      <c r="AV459" s="13" t="s">
        <v>86</v>
      </c>
      <c r="AW459" s="13" t="s">
        <v>33</v>
      </c>
      <c r="AX459" s="13" t="s">
        <v>79</v>
      </c>
      <c r="AY459" s="165" t="s">
        <v>252</v>
      </c>
    </row>
    <row r="460" spans="1:65" s="13" customFormat="1" ht="22.5">
      <c r="B460" s="163"/>
      <c r="D460" s="164" t="s">
        <v>282</v>
      </c>
      <c r="E460" s="165" t="s">
        <v>1</v>
      </c>
      <c r="F460" s="166" t="s">
        <v>2146</v>
      </c>
      <c r="H460" s="165" t="s">
        <v>1</v>
      </c>
      <c r="I460" s="167"/>
      <c r="L460" s="163"/>
      <c r="M460" s="168"/>
      <c r="N460" s="169"/>
      <c r="O460" s="169"/>
      <c r="P460" s="169"/>
      <c r="Q460" s="169"/>
      <c r="R460" s="169"/>
      <c r="S460" s="169"/>
      <c r="T460" s="170"/>
      <c r="AT460" s="165" t="s">
        <v>282</v>
      </c>
      <c r="AU460" s="165" t="s">
        <v>88</v>
      </c>
      <c r="AV460" s="13" t="s">
        <v>86</v>
      </c>
      <c r="AW460" s="13" t="s">
        <v>33</v>
      </c>
      <c r="AX460" s="13" t="s">
        <v>79</v>
      </c>
      <c r="AY460" s="165" t="s">
        <v>252</v>
      </c>
    </row>
    <row r="461" spans="1:65" s="13" customFormat="1">
      <c r="B461" s="163"/>
      <c r="D461" s="164" t="s">
        <v>282</v>
      </c>
      <c r="E461" s="165" t="s">
        <v>1</v>
      </c>
      <c r="F461" s="166" t="s">
        <v>2147</v>
      </c>
      <c r="H461" s="165" t="s">
        <v>1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282</v>
      </c>
      <c r="AU461" s="165" t="s">
        <v>88</v>
      </c>
      <c r="AV461" s="13" t="s">
        <v>86</v>
      </c>
      <c r="AW461" s="13" t="s">
        <v>33</v>
      </c>
      <c r="AX461" s="13" t="s">
        <v>79</v>
      </c>
      <c r="AY461" s="165" t="s">
        <v>252</v>
      </c>
    </row>
    <row r="462" spans="1:65" s="13" customFormat="1">
      <c r="B462" s="163"/>
      <c r="D462" s="164" t="s">
        <v>282</v>
      </c>
      <c r="E462" s="165" t="s">
        <v>1</v>
      </c>
      <c r="F462" s="166" t="s">
        <v>351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282</v>
      </c>
      <c r="AU462" s="165" t="s">
        <v>88</v>
      </c>
      <c r="AV462" s="13" t="s">
        <v>86</v>
      </c>
      <c r="AW462" s="13" t="s">
        <v>33</v>
      </c>
      <c r="AX462" s="13" t="s">
        <v>79</v>
      </c>
      <c r="AY462" s="165" t="s">
        <v>252</v>
      </c>
    </row>
    <row r="463" spans="1:65" s="14" customFormat="1">
      <c r="B463" s="171"/>
      <c r="D463" s="164" t="s">
        <v>282</v>
      </c>
      <c r="E463" s="172" t="s">
        <v>1</v>
      </c>
      <c r="F463" s="173" t="s">
        <v>2161</v>
      </c>
      <c r="H463" s="174">
        <v>4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282</v>
      </c>
      <c r="AU463" s="172" t="s">
        <v>88</v>
      </c>
      <c r="AV463" s="14" t="s">
        <v>88</v>
      </c>
      <c r="AW463" s="14" t="s">
        <v>33</v>
      </c>
      <c r="AX463" s="14" t="s">
        <v>79</v>
      </c>
      <c r="AY463" s="172" t="s">
        <v>252</v>
      </c>
    </row>
    <row r="464" spans="1:65" s="14" customFormat="1">
      <c r="B464" s="171"/>
      <c r="D464" s="164" t="s">
        <v>282</v>
      </c>
      <c r="E464" s="172" t="s">
        <v>1</v>
      </c>
      <c r="F464" s="173" t="s">
        <v>2149</v>
      </c>
      <c r="H464" s="174">
        <v>3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282</v>
      </c>
      <c r="AU464" s="172" t="s">
        <v>88</v>
      </c>
      <c r="AV464" s="14" t="s">
        <v>88</v>
      </c>
      <c r="AW464" s="14" t="s">
        <v>33</v>
      </c>
      <c r="AX464" s="14" t="s">
        <v>79</v>
      </c>
      <c r="AY464" s="172" t="s">
        <v>252</v>
      </c>
    </row>
    <row r="465" spans="1:65" s="14" customFormat="1">
      <c r="B465" s="171"/>
      <c r="D465" s="164" t="s">
        <v>282</v>
      </c>
      <c r="E465" s="172" t="s">
        <v>1</v>
      </c>
      <c r="F465" s="173" t="s">
        <v>381</v>
      </c>
      <c r="H465" s="174">
        <v>4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282</v>
      </c>
      <c r="AU465" s="172" t="s">
        <v>88</v>
      </c>
      <c r="AV465" s="14" t="s">
        <v>88</v>
      </c>
      <c r="AW465" s="14" t="s">
        <v>33</v>
      </c>
      <c r="AX465" s="14" t="s">
        <v>79</v>
      </c>
      <c r="AY465" s="172" t="s">
        <v>252</v>
      </c>
    </row>
    <row r="466" spans="1:65" s="15" customFormat="1">
      <c r="B466" s="179"/>
      <c r="D466" s="164" t="s">
        <v>282</v>
      </c>
      <c r="E466" s="180" t="s">
        <v>1</v>
      </c>
      <c r="F466" s="181" t="s">
        <v>286</v>
      </c>
      <c r="H466" s="182">
        <v>11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282</v>
      </c>
      <c r="AU466" s="180" t="s">
        <v>88</v>
      </c>
      <c r="AV466" s="15" t="s">
        <v>258</v>
      </c>
      <c r="AW466" s="15" t="s">
        <v>33</v>
      </c>
      <c r="AX466" s="15" t="s">
        <v>86</v>
      </c>
      <c r="AY466" s="180" t="s">
        <v>252</v>
      </c>
    </row>
    <row r="467" spans="1:65" s="2" customFormat="1" ht="24.2" customHeight="1">
      <c r="A467" s="31"/>
      <c r="B467" s="148"/>
      <c r="C467" s="149" t="s">
        <v>417</v>
      </c>
      <c r="D467" s="149" t="s">
        <v>254</v>
      </c>
      <c r="E467" s="150" t="s">
        <v>2162</v>
      </c>
      <c r="F467" s="151" t="s">
        <v>2163</v>
      </c>
      <c r="G467" s="152" t="s">
        <v>347</v>
      </c>
      <c r="H467" s="153">
        <v>2</v>
      </c>
      <c r="I467" s="154"/>
      <c r="J467" s="155">
        <f>ROUND(I467*H467,2)</f>
        <v>0</v>
      </c>
      <c r="K467" s="156"/>
      <c r="L467" s="32"/>
      <c r="M467" s="157" t="s">
        <v>1</v>
      </c>
      <c r="N467" s="158" t="s">
        <v>44</v>
      </c>
      <c r="O467" s="57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61" t="s">
        <v>258</v>
      </c>
      <c r="AT467" s="161" t="s">
        <v>254</v>
      </c>
      <c r="AU467" s="161" t="s">
        <v>88</v>
      </c>
      <c r="AY467" s="17" t="s">
        <v>252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7" t="s">
        <v>86</v>
      </c>
      <c r="BK467" s="162">
        <f>ROUND(I467*H467,2)</f>
        <v>0</v>
      </c>
      <c r="BL467" s="17" t="s">
        <v>258</v>
      </c>
      <c r="BM467" s="161" t="s">
        <v>600</v>
      </c>
    </row>
    <row r="468" spans="1:65" s="13" customFormat="1" ht="22.5">
      <c r="B468" s="163"/>
      <c r="D468" s="164" t="s">
        <v>282</v>
      </c>
      <c r="E468" s="165" t="s">
        <v>1</v>
      </c>
      <c r="F468" s="166" t="s">
        <v>2144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282</v>
      </c>
      <c r="AU468" s="165" t="s">
        <v>88</v>
      </c>
      <c r="AV468" s="13" t="s">
        <v>86</v>
      </c>
      <c r="AW468" s="13" t="s">
        <v>33</v>
      </c>
      <c r="AX468" s="13" t="s">
        <v>79</v>
      </c>
      <c r="AY468" s="165" t="s">
        <v>252</v>
      </c>
    </row>
    <row r="469" spans="1:65" s="13" customFormat="1">
      <c r="B469" s="163"/>
      <c r="D469" s="164" t="s">
        <v>282</v>
      </c>
      <c r="E469" s="165" t="s">
        <v>1</v>
      </c>
      <c r="F469" s="166" t="s">
        <v>2145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282</v>
      </c>
      <c r="AU469" s="165" t="s">
        <v>88</v>
      </c>
      <c r="AV469" s="13" t="s">
        <v>86</v>
      </c>
      <c r="AW469" s="13" t="s">
        <v>33</v>
      </c>
      <c r="AX469" s="13" t="s">
        <v>79</v>
      </c>
      <c r="AY469" s="165" t="s">
        <v>252</v>
      </c>
    </row>
    <row r="470" spans="1:65" s="13" customFormat="1" ht="22.5">
      <c r="B470" s="163"/>
      <c r="D470" s="164" t="s">
        <v>282</v>
      </c>
      <c r="E470" s="165" t="s">
        <v>1</v>
      </c>
      <c r="F470" s="166" t="s">
        <v>2146</v>
      </c>
      <c r="H470" s="165" t="s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5" t="s">
        <v>282</v>
      </c>
      <c r="AU470" s="165" t="s">
        <v>88</v>
      </c>
      <c r="AV470" s="13" t="s">
        <v>86</v>
      </c>
      <c r="AW470" s="13" t="s">
        <v>33</v>
      </c>
      <c r="AX470" s="13" t="s">
        <v>79</v>
      </c>
      <c r="AY470" s="165" t="s">
        <v>252</v>
      </c>
    </row>
    <row r="471" spans="1:65" s="13" customFormat="1">
      <c r="B471" s="163"/>
      <c r="D471" s="164" t="s">
        <v>282</v>
      </c>
      <c r="E471" s="165" t="s">
        <v>1</v>
      </c>
      <c r="F471" s="166" t="s">
        <v>2147</v>
      </c>
      <c r="H471" s="165" t="s">
        <v>1</v>
      </c>
      <c r="I471" s="167"/>
      <c r="L471" s="163"/>
      <c r="M471" s="168"/>
      <c r="N471" s="169"/>
      <c r="O471" s="169"/>
      <c r="P471" s="169"/>
      <c r="Q471" s="169"/>
      <c r="R471" s="169"/>
      <c r="S471" s="169"/>
      <c r="T471" s="170"/>
      <c r="AT471" s="165" t="s">
        <v>282</v>
      </c>
      <c r="AU471" s="165" t="s">
        <v>88</v>
      </c>
      <c r="AV471" s="13" t="s">
        <v>86</v>
      </c>
      <c r="AW471" s="13" t="s">
        <v>33</v>
      </c>
      <c r="AX471" s="13" t="s">
        <v>79</v>
      </c>
      <c r="AY471" s="165" t="s">
        <v>252</v>
      </c>
    </row>
    <row r="472" spans="1:65" s="13" customFormat="1">
      <c r="B472" s="163"/>
      <c r="D472" s="164" t="s">
        <v>282</v>
      </c>
      <c r="E472" s="165" t="s">
        <v>1</v>
      </c>
      <c r="F472" s="166" t="s">
        <v>351</v>
      </c>
      <c r="H472" s="165" t="s">
        <v>1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5" t="s">
        <v>282</v>
      </c>
      <c r="AU472" s="165" t="s">
        <v>88</v>
      </c>
      <c r="AV472" s="13" t="s">
        <v>86</v>
      </c>
      <c r="AW472" s="13" t="s">
        <v>33</v>
      </c>
      <c r="AX472" s="13" t="s">
        <v>79</v>
      </c>
      <c r="AY472" s="165" t="s">
        <v>252</v>
      </c>
    </row>
    <row r="473" spans="1:65" s="14" customFormat="1">
      <c r="B473" s="171"/>
      <c r="D473" s="164" t="s">
        <v>282</v>
      </c>
      <c r="E473" s="172" t="s">
        <v>1</v>
      </c>
      <c r="F473" s="173" t="s">
        <v>365</v>
      </c>
      <c r="H473" s="174">
        <v>2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282</v>
      </c>
      <c r="AU473" s="172" t="s">
        <v>88</v>
      </c>
      <c r="AV473" s="14" t="s">
        <v>88</v>
      </c>
      <c r="AW473" s="14" t="s">
        <v>33</v>
      </c>
      <c r="AX473" s="14" t="s">
        <v>79</v>
      </c>
      <c r="AY473" s="172" t="s">
        <v>252</v>
      </c>
    </row>
    <row r="474" spans="1:65" s="15" customFormat="1">
      <c r="B474" s="179"/>
      <c r="D474" s="164" t="s">
        <v>282</v>
      </c>
      <c r="E474" s="180" t="s">
        <v>1</v>
      </c>
      <c r="F474" s="181" t="s">
        <v>286</v>
      </c>
      <c r="H474" s="182">
        <v>2</v>
      </c>
      <c r="I474" s="183"/>
      <c r="L474" s="179"/>
      <c r="M474" s="184"/>
      <c r="N474" s="185"/>
      <c r="O474" s="185"/>
      <c r="P474" s="185"/>
      <c r="Q474" s="185"/>
      <c r="R474" s="185"/>
      <c r="S474" s="185"/>
      <c r="T474" s="186"/>
      <c r="AT474" s="180" t="s">
        <v>282</v>
      </c>
      <c r="AU474" s="180" t="s">
        <v>88</v>
      </c>
      <c r="AV474" s="15" t="s">
        <v>258</v>
      </c>
      <c r="AW474" s="15" t="s">
        <v>33</v>
      </c>
      <c r="AX474" s="15" t="s">
        <v>86</v>
      </c>
      <c r="AY474" s="180" t="s">
        <v>252</v>
      </c>
    </row>
    <row r="475" spans="1:65" s="2" customFormat="1" ht="24.2" customHeight="1">
      <c r="A475" s="31"/>
      <c r="B475" s="148"/>
      <c r="C475" s="149" t="s">
        <v>606</v>
      </c>
      <c r="D475" s="149" t="s">
        <v>254</v>
      </c>
      <c r="E475" s="150" t="s">
        <v>2164</v>
      </c>
      <c r="F475" s="151" t="s">
        <v>2165</v>
      </c>
      <c r="G475" s="152" t="s">
        <v>347</v>
      </c>
      <c r="H475" s="153">
        <v>11</v>
      </c>
      <c r="I475" s="154"/>
      <c r="J475" s="155">
        <f>ROUND(I475*H475,2)</f>
        <v>0</v>
      </c>
      <c r="K475" s="156"/>
      <c r="L475" s="32"/>
      <c r="M475" s="157" t="s">
        <v>1</v>
      </c>
      <c r="N475" s="158" t="s">
        <v>44</v>
      </c>
      <c r="O475" s="57"/>
      <c r="P475" s="159">
        <f>O475*H475</f>
        <v>0</v>
      </c>
      <c r="Q475" s="159">
        <v>0</v>
      </c>
      <c r="R475" s="159">
        <f>Q475*H475</f>
        <v>0</v>
      </c>
      <c r="S475" s="159">
        <v>0</v>
      </c>
      <c r="T475" s="160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61" t="s">
        <v>258</v>
      </c>
      <c r="AT475" s="161" t="s">
        <v>254</v>
      </c>
      <c r="AU475" s="161" t="s">
        <v>88</v>
      </c>
      <c r="AY475" s="17" t="s">
        <v>252</v>
      </c>
      <c r="BE475" s="162">
        <f>IF(N475="základní",J475,0)</f>
        <v>0</v>
      </c>
      <c r="BF475" s="162">
        <f>IF(N475="snížená",J475,0)</f>
        <v>0</v>
      </c>
      <c r="BG475" s="162">
        <f>IF(N475="zákl. přenesená",J475,0)</f>
        <v>0</v>
      </c>
      <c r="BH475" s="162">
        <f>IF(N475="sníž. přenesená",J475,0)</f>
        <v>0</v>
      </c>
      <c r="BI475" s="162">
        <f>IF(N475="nulová",J475,0)</f>
        <v>0</v>
      </c>
      <c r="BJ475" s="17" t="s">
        <v>86</v>
      </c>
      <c r="BK475" s="162">
        <f>ROUND(I475*H475,2)</f>
        <v>0</v>
      </c>
      <c r="BL475" s="17" t="s">
        <v>258</v>
      </c>
      <c r="BM475" s="161" t="s">
        <v>609</v>
      </c>
    </row>
    <row r="476" spans="1:65" s="13" customFormat="1" ht="22.5">
      <c r="B476" s="163"/>
      <c r="D476" s="164" t="s">
        <v>282</v>
      </c>
      <c r="E476" s="165" t="s">
        <v>1</v>
      </c>
      <c r="F476" s="166" t="s">
        <v>2144</v>
      </c>
      <c r="H476" s="165" t="s">
        <v>1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282</v>
      </c>
      <c r="AU476" s="165" t="s">
        <v>88</v>
      </c>
      <c r="AV476" s="13" t="s">
        <v>86</v>
      </c>
      <c r="AW476" s="13" t="s">
        <v>33</v>
      </c>
      <c r="AX476" s="13" t="s">
        <v>79</v>
      </c>
      <c r="AY476" s="165" t="s">
        <v>252</v>
      </c>
    </row>
    <row r="477" spans="1:65" s="13" customFormat="1">
      <c r="B477" s="163"/>
      <c r="D477" s="164" t="s">
        <v>282</v>
      </c>
      <c r="E477" s="165" t="s">
        <v>1</v>
      </c>
      <c r="F477" s="166" t="s">
        <v>2145</v>
      </c>
      <c r="H477" s="165" t="s">
        <v>1</v>
      </c>
      <c r="I477" s="167"/>
      <c r="L477" s="163"/>
      <c r="M477" s="168"/>
      <c r="N477" s="169"/>
      <c r="O477" s="169"/>
      <c r="P477" s="169"/>
      <c r="Q477" s="169"/>
      <c r="R477" s="169"/>
      <c r="S477" s="169"/>
      <c r="T477" s="170"/>
      <c r="AT477" s="165" t="s">
        <v>282</v>
      </c>
      <c r="AU477" s="165" t="s">
        <v>88</v>
      </c>
      <c r="AV477" s="13" t="s">
        <v>86</v>
      </c>
      <c r="AW477" s="13" t="s">
        <v>33</v>
      </c>
      <c r="AX477" s="13" t="s">
        <v>79</v>
      </c>
      <c r="AY477" s="165" t="s">
        <v>252</v>
      </c>
    </row>
    <row r="478" spans="1:65" s="13" customFormat="1" ht="22.5">
      <c r="B478" s="163"/>
      <c r="D478" s="164" t="s">
        <v>282</v>
      </c>
      <c r="E478" s="165" t="s">
        <v>1</v>
      </c>
      <c r="F478" s="166" t="s">
        <v>2146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282</v>
      </c>
      <c r="AU478" s="165" t="s">
        <v>88</v>
      </c>
      <c r="AV478" s="13" t="s">
        <v>86</v>
      </c>
      <c r="AW478" s="13" t="s">
        <v>33</v>
      </c>
      <c r="AX478" s="13" t="s">
        <v>79</v>
      </c>
      <c r="AY478" s="165" t="s">
        <v>252</v>
      </c>
    </row>
    <row r="479" spans="1:65" s="13" customFormat="1">
      <c r="B479" s="163"/>
      <c r="D479" s="164" t="s">
        <v>282</v>
      </c>
      <c r="E479" s="165" t="s">
        <v>1</v>
      </c>
      <c r="F479" s="166" t="s">
        <v>2147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282</v>
      </c>
      <c r="AU479" s="165" t="s">
        <v>88</v>
      </c>
      <c r="AV479" s="13" t="s">
        <v>86</v>
      </c>
      <c r="AW479" s="13" t="s">
        <v>33</v>
      </c>
      <c r="AX479" s="13" t="s">
        <v>79</v>
      </c>
      <c r="AY479" s="165" t="s">
        <v>252</v>
      </c>
    </row>
    <row r="480" spans="1:65" s="13" customFormat="1">
      <c r="B480" s="163"/>
      <c r="D480" s="164" t="s">
        <v>282</v>
      </c>
      <c r="E480" s="165" t="s">
        <v>1</v>
      </c>
      <c r="F480" s="166" t="s">
        <v>351</v>
      </c>
      <c r="H480" s="165" t="s">
        <v>1</v>
      </c>
      <c r="I480" s="167"/>
      <c r="L480" s="163"/>
      <c r="M480" s="168"/>
      <c r="N480" s="169"/>
      <c r="O480" s="169"/>
      <c r="P480" s="169"/>
      <c r="Q480" s="169"/>
      <c r="R480" s="169"/>
      <c r="S480" s="169"/>
      <c r="T480" s="170"/>
      <c r="AT480" s="165" t="s">
        <v>282</v>
      </c>
      <c r="AU480" s="165" t="s">
        <v>88</v>
      </c>
      <c r="AV480" s="13" t="s">
        <v>86</v>
      </c>
      <c r="AW480" s="13" t="s">
        <v>33</v>
      </c>
      <c r="AX480" s="13" t="s">
        <v>79</v>
      </c>
      <c r="AY480" s="165" t="s">
        <v>252</v>
      </c>
    </row>
    <row r="481" spans="1:65" s="14" customFormat="1">
      <c r="B481" s="171"/>
      <c r="D481" s="164" t="s">
        <v>282</v>
      </c>
      <c r="E481" s="172" t="s">
        <v>1</v>
      </c>
      <c r="F481" s="173" t="s">
        <v>358</v>
      </c>
      <c r="H481" s="174">
        <v>7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282</v>
      </c>
      <c r="AU481" s="172" t="s">
        <v>88</v>
      </c>
      <c r="AV481" s="14" t="s">
        <v>88</v>
      </c>
      <c r="AW481" s="14" t="s">
        <v>33</v>
      </c>
      <c r="AX481" s="14" t="s">
        <v>79</v>
      </c>
      <c r="AY481" s="172" t="s">
        <v>252</v>
      </c>
    </row>
    <row r="482" spans="1:65" s="14" customFormat="1">
      <c r="B482" s="171"/>
      <c r="D482" s="164" t="s">
        <v>282</v>
      </c>
      <c r="E482" s="172" t="s">
        <v>1</v>
      </c>
      <c r="F482" s="173" t="s">
        <v>381</v>
      </c>
      <c r="H482" s="174">
        <v>4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282</v>
      </c>
      <c r="AU482" s="172" t="s">
        <v>88</v>
      </c>
      <c r="AV482" s="14" t="s">
        <v>88</v>
      </c>
      <c r="AW482" s="14" t="s">
        <v>33</v>
      </c>
      <c r="AX482" s="14" t="s">
        <v>79</v>
      </c>
      <c r="AY482" s="172" t="s">
        <v>252</v>
      </c>
    </row>
    <row r="483" spans="1:65" s="15" customFormat="1">
      <c r="B483" s="179"/>
      <c r="D483" s="164" t="s">
        <v>282</v>
      </c>
      <c r="E483" s="180" t="s">
        <v>1</v>
      </c>
      <c r="F483" s="181" t="s">
        <v>286</v>
      </c>
      <c r="H483" s="182">
        <v>11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282</v>
      </c>
      <c r="AU483" s="180" t="s">
        <v>88</v>
      </c>
      <c r="AV483" s="15" t="s">
        <v>258</v>
      </c>
      <c r="AW483" s="15" t="s">
        <v>33</v>
      </c>
      <c r="AX483" s="15" t="s">
        <v>86</v>
      </c>
      <c r="AY483" s="180" t="s">
        <v>252</v>
      </c>
    </row>
    <row r="484" spans="1:65" s="2" customFormat="1" ht="24.2" customHeight="1">
      <c r="A484" s="31"/>
      <c r="B484" s="148"/>
      <c r="C484" s="149" t="s">
        <v>421</v>
      </c>
      <c r="D484" s="149" t="s">
        <v>254</v>
      </c>
      <c r="E484" s="150" t="s">
        <v>2166</v>
      </c>
      <c r="F484" s="151" t="s">
        <v>2167</v>
      </c>
      <c r="G484" s="152" t="s">
        <v>347</v>
      </c>
      <c r="H484" s="153">
        <v>7</v>
      </c>
      <c r="I484" s="154"/>
      <c r="J484" s="155">
        <f>ROUND(I484*H484,2)</f>
        <v>0</v>
      </c>
      <c r="K484" s="156"/>
      <c r="L484" s="32"/>
      <c r="M484" s="157" t="s">
        <v>1</v>
      </c>
      <c r="N484" s="158" t="s">
        <v>44</v>
      </c>
      <c r="O484" s="57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61" t="s">
        <v>258</v>
      </c>
      <c r="AT484" s="161" t="s">
        <v>254</v>
      </c>
      <c r="AU484" s="161" t="s">
        <v>88</v>
      </c>
      <c r="AY484" s="17" t="s">
        <v>252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7" t="s">
        <v>86</v>
      </c>
      <c r="BK484" s="162">
        <f>ROUND(I484*H484,2)</f>
        <v>0</v>
      </c>
      <c r="BL484" s="17" t="s">
        <v>258</v>
      </c>
      <c r="BM484" s="161" t="s">
        <v>613</v>
      </c>
    </row>
    <row r="485" spans="1:65" s="13" customFormat="1" ht="22.5">
      <c r="B485" s="163"/>
      <c r="D485" s="164" t="s">
        <v>282</v>
      </c>
      <c r="E485" s="165" t="s">
        <v>1</v>
      </c>
      <c r="F485" s="166" t="s">
        <v>2144</v>
      </c>
      <c r="H485" s="165" t="s">
        <v>1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5" t="s">
        <v>282</v>
      </c>
      <c r="AU485" s="165" t="s">
        <v>88</v>
      </c>
      <c r="AV485" s="13" t="s">
        <v>86</v>
      </c>
      <c r="AW485" s="13" t="s">
        <v>33</v>
      </c>
      <c r="AX485" s="13" t="s">
        <v>79</v>
      </c>
      <c r="AY485" s="165" t="s">
        <v>252</v>
      </c>
    </row>
    <row r="486" spans="1:65" s="13" customFormat="1">
      <c r="B486" s="163"/>
      <c r="D486" s="164" t="s">
        <v>282</v>
      </c>
      <c r="E486" s="165" t="s">
        <v>1</v>
      </c>
      <c r="F486" s="166" t="s">
        <v>2145</v>
      </c>
      <c r="H486" s="165" t="s">
        <v>1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5" t="s">
        <v>282</v>
      </c>
      <c r="AU486" s="165" t="s">
        <v>88</v>
      </c>
      <c r="AV486" s="13" t="s">
        <v>86</v>
      </c>
      <c r="AW486" s="13" t="s">
        <v>33</v>
      </c>
      <c r="AX486" s="13" t="s">
        <v>79</v>
      </c>
      <c r="AY486" s="165" t="s">
        <v>252</v>
      </c>
    </row>
    <row r="487" spans="1:65" s="13" customFormat="1" ht="22.5">
      <c r="B487" s="163"/>
      <c r="D487" s="164" t="s">
        <v>282</v>
      </c>
      <c r="E487" s="165" t="s">
        <v>1</v>
      </c>
      <c r="F487" s="166" t="s">
        <v>2146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282</v>
      </c>
      <c r="AU487" s="165" t="s">
        <v>88</v>
      </c>
      <c r="AV487" s="13" t="s">
        <v>86</v>
      </c>
      <c r="AW487" s="13" t="s">
        <v>33</v>
      </c>
      <c r="AX487" s="13" t="s">
        <v>79</v>
      </c>
      <c r="AY487" s="165" t="s">
        <v>252</v>
      </c>
    </row>
    <row r="488" spans="1:65" s="13" customFormat="1">
      <c r="B488" s="163"/>
      <c r="D488" s="164" t="s">
        <v>282</v>
      </c>
      <c r="E488" s="165" t="s">
        <v>1</v>
      </c>
      <c r="F488" s="166" t="s">
        <v>2147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282</v>
      </c>
      <c r="AU488" s="165" t="s">
        <v>88</v>
      </c>
      <c r="AV488" s="13" t="s">
        <v>86</v>
      </c>
      <c r="AW488" s="13" t="s">
        <v>33</v>
      </c>
      <c r="AX488" s="13" t="s">
        <v>79</v>
      </c>
      <c r="AY488" s="165" t="s">
        <v>252</v>
      </c>
    </row>
    <row r="489" spans="1:65" s="13" customFormat="1">
      <c r="B489" s="163"/>
      <c r="D489" s="164" t="s">
        <v>282</v>
      </c>
      <c r="E489" s="165" t="s">
        <v>1</v>
      </c>
      <c r="F489" s="166" t="s">
        <v>351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282</v>
      </c>
      <c r="AU489" s="165" t="s">
        <v>88</v>
      </c>
      <c r="AV489" s="13" t="s">
        <v>86</v>
      </c>
      <c r="AW489" s="13" t="s">
        <v>33</v>
      </c>
      <c r="AX489" s="13" t="s">
        <v>79</v>
      </c>
      <c r="AY489" s="165" t="s">
        <v>252</v>
      </c>
    </row>
    <row r="490" spans="1:65" s="14" customFormat="1">
      <c r="B490" s="171"/>
      <c r="D490" s="164" t="s">
        <v>282</v>
      </c>
      <c r="E490" s="172" t="s">
        <v>1</v>
      </c>
      <c r="F490" s="173" t="s">
        <v>2168</v>
      </c>
      <c r="H490" s="174">
        <v>3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282</v>
      </c>
      <c r="AU490" s="172" t="s">
        <v>88</v>
      </c>
      <c r="AV490" s="14" t="s">
        <v>88</v>
      </c>
      <c r="AW490" s="14" t="s">
        <v>33</v>
      </c>
      <c r="AX490" s="14" t="s">
        <v>79</v>
      </c>
      <c r="AY490" s="172" t="s">
        <v>252</v>
      </c>
    </row>
    <row r="491" spans="1:65" s="14" customFormat="1">
      <c r="B491" s="171"/>
      <c r="D491" s="164" t="s">
        <v>282</v>
      </c>
      <c r="E491" s="172" t="s">
        <v>1</v>
      </c>
      <c r="F491" s="173" t="s">
        <v>380</v>
      </c>
      <c r="H491" s="174">
        <v>4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282</v>
      </c>
      <c r="AU491" s="172" t="s">
        <v>88</v>
      </c>
      <c r="AV491" s="14" t="s">
        <v>88</v>
      </c>
      <c r="AW491" s="14" t="s">
        <v>33</v>
      </c>
      <c r="AX491" s="14" t="s">
        <v>79</v>
      </c>
      <c r="AY491" s="172" t="s">
        <v>252</v>
      </c>
    </row>
    <row r="492" spans="1:65" s="15" customFormat="1">
      <c r="B492" s="179"/>
      <c r="D492" s="164" t="s">
        <v>282</v>
      </c>
      <c r="E492" s="180" t="s">
        <v>1</v>
      </c>
      <c r="F492" s="181" t="s">
        <v>286</v>
      </c>
      <c r="H492" s="182">
        <v>7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282</v>
      </c>
      <c r="AU492" s="180" t="s">
        <v>88</v>
      </c>
      <c r="AV492" s="15" t="s">
        <v>258</v>
      </c>
      <c r="AW492" s="15" t="s">
        <v>33</v>
      </c>
      <c r="AX492" s="15" t="s">
        <v>86</v>
      </c>
      <c r="AY492" s="180" t="s">
        <v>252</v>
      </c>
    </row>
    <row r="493" spans="1:65" s="2" customFormat="1" ht="24.2" customHeight="1">
      <c r="A493" s="31"/>
      <c r="B493" s="148"/>
      <c r="C493" s="149" t="s">
        <v>617</v>
      </c>
      <c r="D493" s="149" t="s">
        <v>254</v>
      </c>
      <c r="E493" s="150" t="s">
        <v>2169</v>
      </c>
      <c r="F493" s="151" t="s">
        <v>2170</v>
      </c>
      <c r="G493" s="152" t="s">
        <v>347</v>
      </c>
      <c r="H493" s="153">
        <v>1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258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258</v>
      </c>
      <c r="BM493" s="161" t="s">
        <v>620</v>
      </c>
    </row>
    <row r="494" spans="1:65" s="13" customFormat="1" ht="22.5">
      <c r="B494" s="163"/>
      <c r="D494" s="164" t="s">
        <v>282</v>
      </c>
      <c r="E494" s="165" t="s">
        <v>1</v>
      </c>
      <c r="F494" s="166" t="s">
        <v>2144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282</v>
      </c>
      <c r="AU494" s="165" t="s">
        <v>88</v>
      </c>
      <c r="AV494" s="13" t="s">
        <v>86</v>
      </c>
      <c r="AW494" s="13" t="s">
        <v>33</v>
      </c>
      <c r="AX494" s="13" t="s">
        <v>79</v>
      </c>
      <c r="AY494" s="165" t="s">
        <v>252</v>
      </c>
    </row>
    <row r="495" spans="1:65" s="13" customFormat="1">
      <c r="B495" s="163"/>
      <c r="D495" s="164" t="s">
        <v>282</v>
      </c>
      <c r="E495" s="165" t="s">
        <v>1</v>
      </c>
      <c r="F495" s="166" t="s">
        <v>2145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282</v>
      </c>
      <c r="AU495" s="165" t="s">
        <v>88</v>
      </c>
      <c r="AV495" s="13" t="s">
        <v>86</v>
      </c>
      <c r="AW495" s="13" t="s">
        <v>33</v>
      </c>
      <c r="AX495" s="13" t="s">
        <v>79</v>
      </c>
      <c r="AY495" s="165" t="s">
        <v>252</v>
      </c>
    </row>
    <row r="496" spans="1:65" s="13" customFormat="1" ht="22.5">
      <c r="B496" s="163"/>
      <c r="D496" s="164" t="s">
        <v>282</v>
      </c>
      <c r="E496" s="165" t="s">
        <v>1</v>
      </c>
      <c r="F496" s="166" t="s">
        <v>2146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282</v>
      </c>
      <c r="AU496" s="165" t="s">
        <v>88</v>
      </c>
      <c r="AV496" s="13" t="s">
        <v>86</v>
      </c>
      <c r="AW496" s="13" t="s">
        <v>33</v>
      </c>
      <c r="AX496" s="13" t="s">
        <v>79</v>
      </c>
      <c r="AY496" s="165" t="s">
        <v>252</v>
      </c>
    </row>
    <row r="497" spans="1:65" s="13" customFormat="1">
      <c r="B497" s="163"/>
      <c r="D497" s="164" t="s">
        <v>282</v>
      </c>
      <c r="E497" s="165" t="s">
        <v>1</v>
      </c>
      <c r="F497" s="166" t="s">
        <v>2147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282</v>
      </c>
      <c r="AU497" s="165" t="s">
        <v>88</v>
      </c>
      <c r="AV497" s="13" t="s">
        <v>86</v>
      </c>
      <c r="AW497" s="13" t="s">
        <v>33</v>
      </c>
      <c r="AX497" s="13" t="s">
        <v>79</v>
      </c>
      <c r="AY497" s="165" t="s">
        <v>252</v>
      </c>
    </row>
    <row r="498" spans="1:65" s="13" customFormat="1">
      <c r="B498" s="163"/>
      <c r="D498" s="164" t="s">
        <v>282</v>
      </c>
      <c r="E498" s="165" t="s">
        <v>1</v>
      </c>
      <c r="F498" s="166" t="s">
        <v>351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282</v>
      </c>
      <c r="AU498" s="165" t="s">
        <v>88</v>
      </c>
      <c r="AV498" s="13" t="s">
        <v>86</v>
      </c>
      <c r="AW498" s="13" t="s">
        <v>33</v>
      </c>
      <c r="AX498" s="13" t="s">
        <v>79</v>
      </c>
      <c r="AY498" s="165" t="s">
        <v>252</v>
      </c>
    </row>
    <row r="499" spans="1:65" s="14" customFormat="1">
      <c r="B499" s="171"/>
      <c r="D499" s="164" t="s">
        <v>282</v>
      </c>
      <c r="E499" s="172" t="s">
        <v>1</v>
      </c>
      <c r="F499" s="173" t="s">
        <v>370</v>
      </c>
      <c r="H499" s="174">
        <v>1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282</v>
      </c>
      <c r="AU499" s="172" t="s">
        <v>88</v>
      </c>
      <c r="AV499" s="14" t="s">
        <v>88</v>
      </c>
      <c r="AW499" s="14" t="s">
        <v>33</v>
      </c>
      <c r="AX499" s="14" t="s">
        <v>79</v>
      </c>
      <c r="AY499" s="172" t="s">
        <v>252</v>
      </c>
    </row>
    <row r="500" spans="1:65" s="15" customFormat="1">
      <c r="B500" s="179"/>
      <c r="D500" s="164" t="s">
        <v>282</v>
      </c>
      <c r="E500" s="180" t="s">
        <v>1</v>
      </c>
      <c r="F500" s="181" t="s">
        <v>286</v>
      </c>
      <c r="H500" s="182">
        <v>1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282</v>
      </c>
      <c r="AU500" s="180" t="s">
        <v>88</v>
      </c>
      <c r="AV500" s="15" t="s">
        <v>258</v>
      </c>
      <c r="AW500" s="15" t="s">
        <v>33</v>
      </c>
      <c r="AX500" s="15" t="s">
        <v>86</v>
      </c>
      <c r="AY500" s="180" t="s">
        <v>252</v>
      </c>
    </row>
    <row r="501" spans="1:65" s="2" customFormat="1" ht="24.2" customHeight="1">
      <c r="A501" s="31"/>
      <c r="B501" s="148"/>
      <c r="C501" s="149" t="s">
        <v>425</v>
      </c>
      <c r="D501" s="149" t="s">
        <v>254</v>
      </c>
      <c r="E501" s="150" t="s">
        <v>2171</v>
      </c>
      <c r="F501" s="151" t="s">
        <v>2172</v>
      </c>
      <c r="G501" s="152" t="s">
        <v>347</v>
      </c>
      <c r="H501" s="153">
        <v>20</v>
      </c>
      <c r="I501" s="154"/>
      <c r="J501" s="155">
        <f>ROUND(I501*H501,2)</f>
        <v>0</v>
      </c>
      <c r="K501" s="156"/>
      <c r="L501" s="32"/>
      <c r="M501" s="157" t="s">
        <v>1</v>
      </c>
      <c r="N501" s="158" t="s">
        <v>44</v>
      </c>
      <c r="O501" s="57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61" t="s">
        <v>258</v>
      </c>
      <c r="AT501" s="161" t="s">
        <v>254</v>
      </c>
      <c r="AU501" s="161" t="s">
        <v>88</v>
      </c>
      <c r="AY501" s="17" t="s">
        <v>252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7" t="s">
        <v>86</v>
      </c>
      <c r="BK501" s="162">
        <f>ROUND(I501*H501,2)</f>
        <v>0</v>
      </c>
      <c r="BL501" s="17" t="s">
        <v>258</v>
      </c>
      <c r="BM501" s="161" t="s">
        <v>631</v>
      </c>
    </row>
    <row r="502" spans="1:65" s="13" customFormat="1" ht="22.5">
      <c r="B502" s="163"/>
      <c r="D502" s="164" t="s">
        <v>282</v>
      </c>
      <c r="E502" s="165" t="s">
        <v>1</v>
      </c>
      <c r="F502" s="166" t="s">
        <v>2144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282</v>
      </c>
      <c r="AU502" s="165" t="s">
        <v>88</v>
      </c>
      <c r="AV502" s="13" t="s">
        <v>86</v>
      </c>
      <c r="AW502" s="13" t="s">
        <v>33</v>
      </c>
      <c r="AX502" s="13" t="s">
        <v>79</v>
      </c>
      <c r="AY502" s="165" t="s">
        <v>252</v>
      </c>
    </row>
    <row r="503" spans="1:65" s="13" customFormat="1">
      <c r="B503" s="163"/>
      <c r="D503" s="164" t="s">
        <v>282</v>
      </c>
      <c r="E503" s="165" t="s">
        <v>1</v>
      </c>
      <c r="F503" s="166" t="s">
        <v>2145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282</v>
      </c>
      <c r="AU503" s="165" t="s">
        <v>88</v>
      </c>
      <c r="AV503" s="13" t="s">
        <v>86</v>
      </c>
      <c r="AW503" s="13" t="s">
        <v>33</v>
      </c>
      <c r="AX503" s="13" t="s">
        <v>79</v>
      </c>
      <c r="AY503" s="165" t="s">
        <v>252</v>
      </c>
    </row>
    <row r="504" spans="1:65" s="13" customFormat="1" ht="22.5">
      <c r="B504" s="163"/>
      <c r="D504" s="164" t="s">
        <v>282</v>
      </c>
      <c r="E504" s="165" t="s">
        <v>1</v>
      </c>
      <c r="F504" s="166" t="s">
        <v>2146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282</v>
      </c>
      <c r="AU504" s="165" t="s">
        <v>88</v>
      </c>
      <c r="AV504" s="13" t="s">
        <v>86</v>
      </c>
      <c r="AW504" s="13" t="s">
        <v>33</v>
      </c>
      <c r="AX504" s="13" t="s">
        <v>79</v>
      </c>
      <c r="AY504" s="165" t="s">
        <v>252</v>
      </c>
    </row>
    <row r="505" spans="1:65" s="13" customFormat="1">
      <c r="B505" s="163"/>
      <c r="D505" s="164" t="s">
        <v>282</v>
      </c>
      <c r="E505" s="165" t="s">
        <v>1</v>
      </c>
      <c r="F505" s="166" t="s">
        <v>2147</v>
      </c>
      <c r="H505" s="165" t="s">
        <v>1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5" t="s">
        <v>282</v>
      </c>
      <c r="AU505" s="165" t="s">
        <v>88</v>
      </c>
      <c r="AV505" s="13" t="s">
        <v>86</v>
      </c>
      <c r="AW505" s="13" t="s">
        <v>33</v>
      </c>
      <c r="AX505" s="13" t="s">
        <v>79</v>
      </c>
      <c r="AY505" s="165" t="s">
        <v>252</v>
      </c>
    </row>
    <row r="506" spans="1:65" s="13" customFormat="1">
      <c r="B506" s="163"/>
      <c r="D506" s="164" t="s">
        <v>282</v>
      </c>
      <c r="E506" s="165" t="s">
        <v>1</v>
      </c>
      <c r="F506" s="166" t="s">
        <v>351</v>
      </c>
      <c r="H506" s="165" t="s">
        <v>1</v>
      </c>
      <c r="I506" s="167"/>
      <c r="L506" s="163"/>
      <c r="M506" s="168"/>
      <c r="N506" s="169"/>
      <c r="O506" s="169"/>
      <c r="P506" s="169"/>
      <c r="Q506" s="169"/>
      <c r="R506" s="169"/>
      <c r="S506" s="169"/>
      <c r="T506" s="170"/>
      <c r="AT506" s="165" t="s">
        <v>282</v>
      </c>
      <c r="AU506" s="165" t="s">
        <v>88</v>
      </c>
      <c r="AV506" s="13" t="s">
        <v>86</v>
      </c>
      <c r="AW506" s="13" t="s">
        <v>33</v>
      </c>
      <c r="AX506" s="13" t="s">
        <v>79</v>
      </c>
      <c r="AY506" s="165" t="s">
        <v>252</v>
      </c>
    </row>
    <row r="507" spans="1:65" s="14" customFormat="1">
      <c r="B507" s="171"/>
      <c r="D507" s="164" t="s">
        <v>282</v>
      </c>
      <c r="E507" s="172" t="s">
        <v>1</v>
      </c>
      <c r="F507" s="173" t="s">
        <v>2173</v>
      </c>
      <c r="H507" s="174">
        <v>4</v>
      </c>
      <c r="I507" s="175"/>
      <c r="L507" s="171"/>
      <c r="M507" s="176"/>
      <c r="N507" s="177"/>
      <c r="O507" s="177"/>
      <c r="P507" s="177"/>
      <c r="Q507" s="177"/>
      <c r="R507" s="177"/>
      <c r="S507" s="177"/>
      <c r="T507" s="178"/>
      <c r="AT507" s="172" t="s">
        <v>282</v>
      </c>
      <c r="AU507" s="172" t="s">
        <v>88</v>
      </c>
      <c r="AV507" s="14" t="s">
        <v>88</v>
      </c>
      <c r="AW507" s="14" t="s">
        <v>33</v>
      </c>
      <c r="AX507" s="14" t="s">
        <v>79</v>
      </c>
      <c r="AY507" s="172" t="s">
        <v>252</v>
      </c>
    </row>
    <row r="508" spans="1:65" s="14" customFormat="1">
      <c r="B508" s="171"/>
      <c r="D508" s="164" t="s">
        <v>282</v>
      </c>
      <c r="E508" s="172" t="s">
        <v>1</v>
      </c>
      <c r="F508" s="173" t="s">
        <v>2174</v>
      </c>
      <c r="H508" s="174">
        <v>8</v>
      </c>
      <c r="I508" s="175"/>
      <c r="L508" s="171"/>
      <c r="M508" s="176"/>
      <c r="N508" s="177"/>
      <c r="O508" s="177"/>
      <c r="P508" s="177"/>
      <c r="Q508" s="177"/>
      <c r="R508" s="177"/>
      <c r="S508" s="177"/>
      <c r="T508" s="178"/>
      <c r="AT508" s="172" t="s">
        <v>282</v>
      </c>
      <c r="AU508" s="172" t="s">
        <v>88</v>
      </c>
      <c r="AV508" s="14" t="s">
        <v>88</v>
      </c>
      <c r="AW508" s="14" t="s">
        <v>33</v>
      </c>
      <c r="AX508" s="14" t="s">
        <v>79</v>
      </c>
      <c r="AY508" s="172" t="s">
        <v>252</v>
      </c>
    </row>
    <row r="509" spans="1:65" s="14" customFormat="1">
      <c r="B509" s="171"/>
      <c r="D509" s="164" t="s">
        <v>282</v>
      </c>
      <c r="E509" s="172" t="s">
        <v>1</v>
      </c>
      <c r="F509" s="173" t="s">
        <v>2152</v>
      </c>
      <c r="H509" s="174">
        <v>6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282</v>
      </c>
      <c r="AU509" s="172" t="s">
        <v>88</v>
      </c>
      <c r="AV509" s="14" t="s">
        <v>88</v>
      </c>
      <c r="AW509" s="14" t="s">
        <v>33</v>
      </c>
      <c r="AX509" s="14" t="s">
        <v>79</v>
      </c>
      <c r="AY509" s="172" t="s">
        <v>252</v>
      </c>
    </row>
    <row r="510" spans="1:65" s="14" customFormat="1">
      <c r="B510" s="171"/>
      <c r="D510" s="164" t="s">
        <v>282</v>
      </c>
      <c r="E510" s="172" t="s">
        <v>1</v>
      </c>
      <c r="F510" s="173" t="s">
        <v>365</v>
      </c>
      <c r="H510" s="174">
        <v>2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282</v>
      </c>
      <c r="AU510" s="172" t="s">
        <v>88</v>
      </c>
      <c r="AV510" s="14" t="s">
        <v>88</v>
      </c>
      <c r="AW510" s="14" t="s">
        <v>33</v>
      </c>
      <c r="AX510" s="14" t="s">
        <v>79</v>
      </c>
      <c r="AY510" s="172" t="s">
        <v>252</v>
      </c>
    </row>
    <row r="511" spans="1:65" s="15" customFormat="1">
      <c r="B511" s="179"/>
      <c r="D511" s="164" t="s">
        <v>282</v>
      </c>
      <c r="E511" s="180" t="s">
        <v>1</v>
      </c>
      <c r="F511" s="181" t="s">
        <v>286</v>
      </c>
      <c r="H511" s="182">
        <v>20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282</v>
      </c>
      <c r="AU511" s="180" t="s">
        <v>88</v>
      </c>
      <c r="AV511" s="15" t="s">
        <v>258</v>
      </c>
      <c r="AW511" s="15" t="s">
        <v>33</v>
      </c>
      <c r="AX511" s="15" t="s">
        <v>86</v>
      </c>
      <c r="AY511" s="180" t="s">
        <v>252</v>
      </c>
    </row>
    <row r="512" spans="1:65" s="2" customFormat="1" ht="24.2" customHeight="1">
      <c r="A512" s="31"/>
      <c r="B512" s="148"/>
      <c r="C512" s="149" t="s">
        <v>638</v>
      </c>
      <c r="D512" s="149" t="s">
        <v>254</v>
      </c>
      <c r="E512" s="150" t="s">
        <v>2175</v>
      </c>
      <c r="F512" s="151" t="s">
        <v>2176</v>
      </c>
      <c r="G512" s="152" t="s">
        <v>347</v>
      </c>
      <c r="H512" s="153">
        <v>6</v>
      </c>
      <c r="I512" s="154"/>
      <c r="J512" s="155">
        <f>ROUND(I512*H512,2)</f>
        <v>0</v>
      </c>
      <c r="K512" s="156"/>
      <c r="L512" s="32"/>
      <c r="M512" s="157" t="s">
        <v>1</v>
      </c>
      <c r="N512" s="158" t="s">
        <v>44</v>
      </c>
      <c r="O512" s="57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61" t="s">
        <v>258</v>
      </c>
      <c r="AT512" s="161" t="s">
        <v>254</v>
      </c>
      <c r="AU512" s="161" t="s">
        <v>88</v>
      </c>
      <c r="AY512" s="17" t="s">
        <v>252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7" t="s">
        <v>86</v>
      </c>
      <c r="BK512" s="162">
        <f>ROUND(I512*H512,2)</f>
        <v>0</v>
      </c>
      <c r="BL512" s="17" t="s">
        <v>258</v>
      </c>
      <c r="BM512" s="161" t="s">
        <v>641</v>
      </c>
    </row>
    <row r="513" spans="1:65" s="13" customFormat="1" ht="22.5">
      <c r="B513" s="163"/>
      <c r="D513" s="164" t="s">
        <v>282</v>
      </c>
      <c r="E513" s="165" t="s">
        <v>1</v>
      </c>
      <c r="F513" s="166" t="s">
        <v>2144</v>
      </c>
      <c r="H513" s="165" t="s">
        <v>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5" t="s">
        <v>282</v>
      </c>
      <c r="AU513" s="165" t="s">
        <v>88</v>
      </c>
      <c r="AV513" s="13" t="s">
        <v>86</v>
      </c>
      <c r="AW513" s="13" t="s">
        <v>33</v>
      </c>
      <c r="AX513" s="13" t="s">
        <v>79</v>
      </c>
      <c r="AY513" s="165" t="s">
        <v>252</v>
      </c>
    </row>
    <row r="514" spans="1:65" s="13" customFormat="1">
      <c r="B514" s="163"/>
      <c r="D514" s="164" t="s">
        <v>282</v>
      </c>
      <c r="E514" s="165" t="s">
        <v>1</v>
      </c>
      <c r="F514" s="166" t="s">
        <v>2145</v>
      </c>
      <c r="H514" s="165" t="s">
        <v>1</v>
      </c>
      <c r="I514" s="167"/>
      <c r="L514" s="163"/>
      <c r="M514" s="168"/>
      <c r="N514" s="169"/>
      <c r="O514" s="169"/>
      <c r="P514" s="169"/>
      <c r="Q514" s="169"/>
      <c r="R514" s="169"/>
      <c r="S514" s="169"/>
      <c r="T514" s="170"/>
      <c r="AT514" s="165" t="s">
        <v>282</v>
      </c>
      <c r="AU514" s="165" t="s">
        <v>88</v>
      </c>
      <c r="AV514" s="13" t="s">
        <v>86</v>
      </c>
      <c r="AW514" s="13" t="s">
        <v>33</v>
      </c>
      <c r="AX514" s="13" t="s">
        <v>79</v>
      </c>
      <c r="AY514" s="165" t="s">
        <v>252</v>
      </c>
    </row>
    <row r="515" spans="1:65" s="13" customFormat="1" ht="22.5">
      <c r="B515" s="163"/>
      <c r="D515" s="164" t="s">
        <v>282</v>
      </c>
      <c r="E515" s="165" t="s">
        <v>1</v>
      </c>
      <c r="F515" s="166" t="s">
        <v>2146</v>
      </c>
      <c r="H515" s="165" t="s">
        <v>1</v>
      </c>
      <c r="I515" s="167"/>
      <c r="L515" s="163"/>
      <c r="M515" s="168"/>
      <c r="N515" s="169"/>
      <c r="O515" s="169"/>
      <c r="P515" s="169"/>
      <c r="Q515" s="169"/>
      <c r="R515" s="169"/>
      <c r="S515" s="169"/>
      <c r="T515" s="170"/>
      <c r="AT515" s="165" t="s">
        <v>282</v>
      </c>
      <c r="AU515" s="165" t="s">
        <v>88</v>
      </c>
      <c r="AV515" s="13" t="s">
        <v>86</v>
      </c>
      <c r="AW515" s="13" t="s">
        <v>33</v>
      </c>
      <c r="AX515" s="13" t="s">
        <v>79</v>
      </c>
      <c r="AY515" s="165" t="s">
        <v>252</v>
      </c>
    </row>
    <row r="516" spans="1:65" s="13" customFormat="1">
      <c r="B516" s="163"/>
      <c r="D516" s="164" t="s">
        <v>282</v>
      </c>
      <c r="E516" s="165" t="s">
        <v>1</v>
      </c>
      <c r="F516" s="166" t="s">
        <v>2147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282</v>
      </c>
      <c r="AU516" s="165" t="s">
        <v>88</v>
      </c>
      <c r="AV516" s="13" t="s">
        <v>86</v>
      </c>
      <c r="AW516" s="13" t="s">
        <v>33</v>
      </c>
      <c r="AX516" s="13" t="s">
        <v>79</v>
      </c>
      <c r="AY516" s="165" t="s">
        <v>252</v>
      </c>
    </row>
    <row r="517" spans="1:65" s="13" customFormat="1">
      <c r="B517" s="163"/>
      <c r="D517" s="164" t="s">
        <v>282</v>
      </c>
      <c r="E517" s="165" t="s">
        <v>1</v>
      </c>
      <c r="F517" s="166" t="s">
        <v>351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282</v>
      </c>
      <c r="AU517" s="165" t="s">
        <v>88</v>
      </c>
      <c r="AV517" s="13" t="s">
        <v>86</v>
      </c>
      <c r="AW517" s="13" t="s">
        <v>33</v>
      </c>
      <c r="AX517" s="13" t="s">
        <v>79</v>
      </c>
      <c r="AY517" s="165" t="s">
        <v>252</v>
      </c>
    </row>
    <row r="518" spans="1:65" s="14" customFormat="1">
      <c r="B518" s="171"/>
      <c r="D518" s="164" t="s">
        <v>282</v>
      </c>
      <c r="E518" s="172" t="s">
        <v>1</v>
      </c>
      <c r="F518" s="173" t="s">
        <v>357</v>
      </c>
      <c r="H518" s="174">
        <v>2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282</v>
      </c>
      <c r="AU518" s="172" t="s">
        <v>88</v>
      </c>
      <c r="AV518" s="14" t="s">
        <v>88</v>
      </c>
      <c r="AW518" s="14" t="s">
        <v>33</v>
      </c>
      <c r="AX518" s="14" t="s">
        <v>79</v>
      </c>
      <c r="AY518" s="172" t="s">
        <v>252</v>
      </c>
    </row>
    <row r="519" spans="1:65" s="14" customFormat="1">
      <c r="B519" s="171"/>
      <c r="D519" s="164" t="s">
        <v>282</v>
      </c>
      <c r="E519" s="172" t="s">
        <v>1</v>
      </c>
      <c r="F519" s="173" t="s">
        <v>2168</v>
      </c>
      <c r="H519" s="174">
        <v>3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282</v>
      </c>
      <c r="AU519" s="172" t="s">
        <v>88</v>
      </c>
      <c r="AV519" s="14" t="s">
        <v>88</v>
      </c>
      <c r="AW519" s="14" t="s">
        <v>33</v>
      </c>
      <c r="AX519" s="14" t="s">
        <v>79</v>
      </c>
      <c r="AY519" s="172" t="s">
        <v>252</v>
      </c>
    </row>
    <row r="520" spans="1:65" s="14" customFormat="1">
      <c r="B520" s="171"/>
      <c r="D520" s="164" t="s">
        <v>282</v>
      </c>
      <c r="E520" s="172" t="s">
        <v>1</v>
      </c>
      <c r="F520" s="173" t="s">
        <v>374</v>
      </c>
      <c r="H520" s="174">
        <v>1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282</v>
      </c>
      <c r="AU520" s="172" t="s">
        <v>88</v>
      </c>
      <c r="AV520" s="14" t="s">
        <v>88</v>
      </c>
      <c r="AW520" s="14" t="s">
        <v>33</v>
      </c>
      <c r="AX520" s="14" t="s">
        <v>79</v>
      </c>
      <c r="AY520" s="172" t="s">
        <v>252</v>
      </c>
    </row>
    <row r="521" spans="1:65" s="15" customFormat="1">
      <c r="B521" s="179"/>
      <c r="D521" s="164" t="s">
        <v>282</v>
      </c>
      <c r="E521" s="180" t="s">
        <v>1</v>
      </c>
      <c r="F521" s="181" t="s">
        <v>286</v>
      </c>
      <c r="H521" s="182">
        <v>6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282</v>
      </c>
      <c r="AU521" s="180" t="s">
        <v>88</v>
      </c>
      <c r="AV521" s="15" t="s">
        <v>258</v>
      </c>
      <c r="AW521" s="15" t="s">
        <v>33</v>
      </c>
      <c r="AX521" s="15" t="s">
        <v>86</v>
      </c>
      <c r="AY521" s="180" t="s">
        <v>252</v>
      </c>
    </row>
    <row r="522" spans="1:65" s="2" customFormat="1" ht="24.2" customHeight="1">
      <c r="A522" s="31"/>
      <c r="B522" s="148"/>
      <c r="C522" s="149" t="s">
        <v>428</v>
      </c>
      <c r="D522" s="149" t="s">
        <v>254</v>
      </c>
      <c r="E522" s="150" t="s">
        <v>2177</v>
      </c>
      <c r="F522" s="151" t="s">
        <v>2178</v>
      </c>
      <c r="G522" s="152" t="s">
        <v>347</v>
      </c>
      <c r="H522" s="153">
        <v>11</v>
      </c>
      <c r="I522" s="154"/>
      <c r="J522" s="155">
        <f>ROUND(I522*H522,2)</f>
        <v>0</v>
      </c>
      <c r="K522" s="156"/>
      <c r="L522" s="32"/>
      <c r="M522" s="157" t="s">
        <v>1</v>
      </c>
      <c r="N522" s="158" t="s">
        <v>44</v>
      </c>
      <c r="O522" s="57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R522" s="161" t="s">
        <v>258</v>
      </c>
      <c r="AT522" s="161" t="s">
        <v>254</v>
      </c>
      <c r="AU522" s="161" t="s">
        <v>88</v>
      </c>
      <c r="AY522" s="17" t="s">
        <v>252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7" t="s">
        <v>86</v>
      </c>
      <c r="BK522" s="162">
        <f>ROUND(I522*H522,2)</f>
        <v>0</v>
      </c>
      <c r="BL522" s="17" t="s">
        <v>258</v>
      </c>
      <c r="BM522" s="161" t="s">
        <v>649</v>
      </c>
    </row>
    <row r="523" spans="1:65" s="13" customFormat="1" ht="22.5">
      <c r="B523" s="163"/>
      <c r="D523" s="164" t="s">
        <v>282</v>
      </c>
      <c r="E523" s="165" t="s">
        <v>1</v>
      </c>
      <c r="F523" s="166" t="s">
        <v>2144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282</v>
      </c>
      <c r="AU523" s="165" t="s">
        <v>88</v>
      </c>
      <c r="AV523" s="13" t="s">
        <v>86</v>
      </c>
      <c r="AW523" s="13" t="s">
        <v>33</v>
      </c>
      <c r="AX523" s="13" t="s">
        <v>79</v>
      </c>
      <c r="AY523" s="165" t="s">
        <v>252</v>
      </c>
    </row>
    <row r="524" spans="1:65" s="13" customFormat="1">
      <c r="B524" s="163"/>
      <c r="D524" s="164" t="s">
        <v>282</v>
      </c>
      <c r="E524" s="165" t="s">
        <v>1</v>
      </c>
      <c r="F524" s="166" t="s">
        <v>2145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282</v>
      </c>
      <c r="AU524" s="165" t="s">
        <v>88</v>
      </c>
      <c r="AV524" s="13" t="s">
        <v>86</v>
      </c>
      <c r="AW524" s="13" t="s">
        <v>33</v>
      </c>
      <c r="AX524" s="13" t="s">
        <v>79</v>
      </c>
      <c r="AY524" s="165" t="s">
        <v>252</v>
      </c>
    </row>
    <row r="525" spans="1:65" s="13" customFormat="1" ht="22.5">
      <c r="B525" s="163"/>
      <c r="D525" s="164" t="s">
        <v>282</v>
      </c>
      <c r="E525" s="165" t="s">
        <v>1</v>
      </c>
      <c r="F525" s="166" t="s">
        <v>2146</v>
      </c>
      <c r="H525" s="165" t="s">
        <v>1</v>
      </c>
      <c r="I525" s="167"/>
      <c r="L525" s="163"/>
      <c r="M525" s="168"/>
      <c r="N525" s="169"/>
      <c r="O525" s="169"/>
      <c r="P525" s="169"/>
      <c r="Q525" s="169"/>
      <c r="R525" s="169"/>
      <c r="S525" s="169"/>
      <c r="T525" s="170"/>
      <c r="AT525" s="165" t="s">
        <v>282</v>
      </c>
      <c r="AU525" s="165" t="s">
        <v>88</v>
      </c>
      <c r="AV525" s="13" t="s">
        <v>86</v>
      </c>
      <c r="AW525" s="13" t="s">
        <v>33</v>
      </c>
      <c r="AX525" s="13" t="s">
        <v>79</v>
      </c>
      <c r="AY525" s="165" t="s">
        <v>252</v>
      </c>
    </row>
    <row r="526" spans="1:65" s="13" customFormat="1">
      <c r="B526" s="163"/>
      <c r="D526" s="164" t="s">
        <v>282</v>
      </c>
      <c r="E526" s="165" t="s">
        <v>1</v>
      </c>
      <c r="F526" s="166" t="s">
        <v>2147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282</v>
      </c>
      <c r="AU526" s="165" t="s">
        <v>88</v>
      </c>
      <c r="AV526" s="13" t="s">
        <v>86</v>
      </c>
      <c r="AW526" s="13" t="s">
        <v>33</v>
      </c>
      <c r="AX526" s="13" t="s">
        <v>79</v>
      </c>
      <c r="AY526" s="165" t="s">
        <v>252</v>
      </c>
    </row>
    <row r="527" spans="1:65" s="13" customFormat="1">
      <c r="B527" s="163"/>
      <c r="D527" s="164" t="s">
        <v>282</v>
      </c>
      <c r="E527" s="165" t="s">
        <v>1</v>
      </c>
      <c r="F527" s="166" t="s">
        <v>351</v>
      </c>
      <c r="H527" s="165" t="s">
        <v>1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5" t="s">
        <v>282</v>
      </c>
      <c r="AU527" s="165" t="s">
        <v>88</v>
      </c>
      <c r="AV527" s="13" t="s">
        <v>86</v>
      </c>
      <c r="AW527" s="13" t="s">
        <v>33</v>
      </c>
      <c r="AX527" s="13" t="s">
        <v>79</v>
      </c>
      <c r="AY527" s="165" t="s">
        <v>252</v>
      </c>
    </row>
    <row r="528" spans="1:65" s="14" customFormat="1">
      <c r="B528" s="171"/>
      <c r="D528" s="164" t="s">
        <v>282</v>
      </c>
      <c r="E528" s="172" t="s">
        <v>1</v>
      </c>
      <c r="F528" s="173" t="s">
        <v>2179</v>
      </c>
      <c r="H528" s="174">
        <v>5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282</v>
      </c>
      <c r="AU528" s="172" t="s">
        <v>88</v>
      </c>
      <c r="AV528" s="14" t="s">
        <v>88</v>
      </c>
      <c r="AW528" s="14" t="s">
        <v>33</v>
      </c>
      <c r="AX528" s="14" t="s">
        <v>79</v>
      </c>
      <c r="AY528" s="172" t="s">
        <v>252</v>
      </c>
    </row>
    <row r="529" spans="1:65" s="14" customFormat="1">
      <c r="B529" s="171"/>
      <c r="D529" s="164" t="s">
        <v>282</v>
      </c>
      <c r="E529" s="172" t="s">
        <v>1</v>
      </c>
      <c r="F529" s="173" t="s">
        <v>385</v>
      </c>
      <c r="H529" s="174">
        <v>1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282</v>
      </c>
      <c r="AU529" s="172" t="s">
        <v>88</v>
      </c>
      <c r="AV529" s="14" t="s">
        <v>88</v>
      </c>
      <c r="AW529" s="14" t="s">
        <v>33</v>
      </c>
      <c r="AX529" s="14" t="s">
        <v>79</v>
      </c>
      <c r="AY529" s="172" t="s">
        <v>252</v>
      </c>
    </row>
    <row r="530" spans="1:65" s="14" customFormat="1">
      <c r="B530" s="171"/>
      <c r="D530" s="164" t="s">
        <v>282</v>
      </c>
      <c r="E530" s="172" t="s">
        <v>1</v>
      </c>
      <c r="F530" s="173" t="s">
        <v>2180</v>
      </c>
      <c r="H530" s="174">
        <v>5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282</v>
      </c>
      <c r="AU530" s="172" t="s">
        <v>88</v>
      </c>
      <c r="AV530" s="14" t="s">
        <v>88</v>
      </c>
      <c r="AW530" s="14" t="s">
        <v>33</v>
      </c>
      <c r="AX530" s="14" t="s">
        <v>79</v>
      </c>
      <c r="AY530" s="172" t="s">
        <v>252</v>
      </c>
    </row>
    <row r="531" spans="1:65" s="15" customFormat="1">
      <c r="B531" s="179"/>
      <c r="D531" s="164" t="s">
        <v>282</v>
      </c>
      <c r="E531" s="180" t="s">
        <v>1</v>
      </c>
      <c r="F531" s="181" t="s">
        <v>286</v>
      </c>
      <c r="H531" s="182">
        <v>11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282</v>
      </c>
      <c r="AU531" s="180" t="s">
        <v>88</v>
      </c>
      <c r="AV531" s="15" t="s">
        <v>258</v>
      </c>
      <c r="AW531" s="15" t="s">
        <v>33</v>
      </c>
      <c r="AX531" s="15" t="s">
        <v>86</v>
      </c>
      <c r="AY531" s="180" t="s">
        <v>252</v>
      </c>
    </row>
    <row r="532" spans="1:65" s="2" customFormat="1" ht="24.2" customHeight="1">
      <c r="A532" s="31"/>
      <c r="B532" s="148"/>
      <c r="C532" s="149" t="s">
        <v>652</v>
      </c>
      <c r="D532" s="149" t="s">
        <v>254</v>
      </c>
      <c r="E532" s="150" t="s">
        <v>2181</v>
      </c>
      <c r="F532" s="151" t="s">
        <v>2182</v>
      </c>
      <c r="G532" s="152" t="s">
        <v>347</v>
      </c>
      <c r="H532" s="153">
        <v>5</v>
      </c>
      <c r="I532" s="154"/>
      <c r="J532" s="155">
        <f>ROUND(I532*H532,2)</f>
        <v>0</v>
      </c>
      <c r="K532" s="156"/>
      <c r="L532" s="32"/>
      <c r="M532" s="157" t="s">
        <v>1</v>
      </c>
      <c r="N532" s="158" t="s">
        <v>44</v>
      </c>
      <c r="O532" s="57"/>
      <c r="P532" s="159">
        <f>O532*H532</f>
        <v>0</v>
      </c>
      <c r="Q532" s="159">
        <v>0</v>
      </c>
      <c r="R532" s="159">
        <f>Q532*H532</f>
        <v>0</v>
      </c>
      <c r="S532" s="159">
        <v>0</v>
      </c>
      <c r="T532" s="160">
        <f>S532*H532</f>
        <v>0</v>
      </c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61" t="s">
        <v>258</v>
      </c>
      <c r="AT532" s="161" t="s">
        <v>254</v>
      </c>
      <c r="AU532" s="161" t="s">
        <v>88</v>
      </c>
      <c r="AY532" s="17" t="s">
        <v>252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7" t="s">
        <v>86</v>
      </c>
      <c r="BK532" s="162">
        <f>ROUND(I532*H532,2)</f>
        <v>0</v>
      </c>
      <c r="BL532" s="17" t="s">
        <v>258</v>
      </c>
      <c r="BM532" s="161" t="s">
        <v>655</v>
      </c>
    </row>
    <row r="533" spans="1:65" s="13" customFormat="1" ht="22.5">
      <c r="B533" s="163"/>
      <c r="D533" s="164" t="s">
        <v>282</v>
      </c>
      <c r="E533" s="165" t="s">
        <v>1</v>
      </c>
      <c r="F533" s="166" t="s">
        <v>2144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282</v>
      </c>
      <c r="AU533" s="165" t="s">
        <v>88</v>
      </c>
      <c r="AV533" s="13" t="s">
        <v>86</v>
      </c>
      <c r="AW533" s="13" t="s">
        <v>33</v>
      </c>
      <c r="AX533" s="13" t="s">
        <v>79</v>
      </c>
      <c r="AY533" s="165" t="s">
        <v>252</v>
      </c>
    </row>
    <row r="534" spans="1:65" s="13" customFormat="1">
      <c r="B534" s="163"/>
      <c r="D534" s="164" t="s">
        <v>282</v>
      </c>
      <c r="E534" s="165" t="s">
        <v>1</v>
      </c>
      <c r="F534" s="166" t="s">
        <v>2145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282</v>
      </c>
      <c r="AU534" s="165" t="s">
        <v>88</v>
      </c>
      <c r="AV534" s="13" t="s">
        <v>86</v>
      </c>
      <c r="AW534" s="13" t="s">
        <v>33</v>
      </c>
      <c r="AX534" s="13" t="s">
        <v>79</v>
      </c>
      <c r="AY534" s="165" t="s">
        <v>252</v>
      </c>
    </row>
    <row r="535" spans="1:65" s="13" customFormat="1" ht="22.5">
      <c r="B535" s="163"/>
      <c r="D535" s="164" t="s">
        <v>282</v>
      </c>
      <c r="E535" s="165" t="s">
        <v>1</v>
      </c>
      <c r="F535" s="166" t="s">
        <v>2146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282</v>
      </c>
      <c r="AU535" s="165" t="s">
        <v>88</v>
      </c>
      <c r="AV535" s="13" t="s">
        <v>86</v>
      </c>
      <c r="AW535" s="13" t="s">
        <v>33</v>
      </c>
      <c r="AX535" s="13" t="s">
        <v>79</v>
      </c>
      <c r="AY535" s="165" t="s">
        <v>252</v>
      </c>
    </row>
    <row r="536" spans="1:65" s="13" customFormat="1">
      <c r="B536" s="163"/>
      <c r="D536" s="164" t="s">
        <v>282</v>
      </c>
      <c r="E536" s="165" t="s">
        <v>1</v>
      </c>
      <c r="F536" s="166" t="s">
        <v>2147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282</v>
      </c>
      <c r="AU536" s="165" t="s">
        <v>88</v>
      </c>
      <c r="AV536" s="13" t="s">
        <v>86</v>
      </c>
      <c r="AW536" s="13" t="s">
        <v>33</v>
      </c>
      <c r="AX536" s="13" t="s">
        <v>79</v>
      </c>
      <c r="AY536" s="165" t="s">
        <v>252</v>
      </c>
    </row>
    <row r="537" spans="1:65" s="13" customFormat="1">
      <c r="B537" s="163"/>
      <c r="D537" s="164" t="s">
        <v>282</v>
      </c>
      <c r="E537" s="165" t="s">
        <v>1</v>
      </c>
      <c r="F537" s="166" t="s">
        <v>351</v>
      </c>
      <c r="H537" s="165" t="s">
        <v>1</v>
      </c>
      <c r="I537" s="167"/>
      <c r="L537" s="163"/>
      <c r="M537" s="168"/>
      <c r="N537" s="169"/>
      <c r="O537" s="169"/>
      <c r="P537" s="169"/>
      <c r="Q537" s="169"/>
      <c r="R537" s="169"/>
      <c r="S537" s="169"/>
      <c r="T537" s="170"/>
      <c r="AT537" s="165" t="s">
        <v>282</v>
      </c>
      <c r="AU537" s="165" t="s">
        <v>88</v>
      </c>
      <c r="AV537" s="13" t="s">
        <v>86</v>
      </c>
      <c r="AW537" s="13" t="s">
        <v>33</v>
      </c>
      <c r="AX537" s="13" t="s">
        <v>79</v>
      </c>
      <c r="AY537" s="165" t="s">
        <v>252</v>
      </c>
    </row>
    <row r="538" spans="1:65" s="14" customFormat="1">
      <c r="B538" s="171"/>
      <c r="D538" s="164" t="s">
        <v>282</v>
      </c>
      <c r="E538" s="172" t="s">
        <v>1</v>
      </c>
      <c r="F538" s="173" t="s">
        <v>2180</v>
      </c>
      <c r="H538" s="174">
        <v>5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282</v>
      </c>
      <c r="AU538" s="172" t="s">
        <v>88</v>
      </c>
      <c r="AV538" s="14" t="s">
        <v>88</v>
      </c>
      <c r="AW538" s="14" t="s">
        <v>33</v>
      </c>
      <c r="AX538" s="14" t="s">
        <v>79</v>
      </c>
      <c r="AY538" s="172" t="s">
        <v>252</v>
      </c>
    </row>
    <row r="539" spans="1:65" s="15" customFormat="1">
      <c r="B539" s="179"/>
      <c r="D539" s="164" t="s">
        <v>282</v>
      </c>
      <c r="E539" s="180" t="s">
        <v>1</v>
      </c>
      <c r="F539" s="181" t="s">
        <v>286</v>
      </c>
      <c r="H539" s="182">
        <v>5</v>
      </c>
      <c r="I539" s="183"/>
      <c r="L539" s="179"/>
      <c r="M539" s="184"/>
      <c r="N539" s="185"/>
      <c r="O539" s="185"/>
      <c r="P539" s="185"/>
      <c r="Q539" s="185"/>
      <c r="R539" s="185"/>
      <c r="S539" s="185"/>
      <c r="T539" s="186"/>
      <c r="AT539" s="180" t="s">
        <v>282</v>
      </c>
      <c r="AU539" s="180" t="s">
        <v>88</v>
      </c>
      <c r="AV539" s="15" t="s">
        <v>258</v>
      </c>
      <c r="AW539" s="15" t="s">
        <v>33</v>
      </c>
      <c r="AX539" s="15" t="s">
        <v>86</v>
      </c>
      <c r="AY539" s="180" t="s">
        <v>252</v>
      </c>
    </row>
    <row r="540" spans="1:65" s="2" customFormat="1" ht="24.2" customHeight="1">
      <c r="A540" s="31"/>
      <c r="B540" s="148"/>
      <c r="C540" s="149" t="s">
        <v>432</v>
      </c>
      <c r="D540" s="149" t="s">
        <v>254</v>
      </c>
      <c r="E540" s="150" t="s">
        <v>2183</v>
      </c>
      <c r="F540" s="151" t="s">
        <v>398</v>
      </c>
      <c r="G540" s="152" t="s">
        <v>347</v>
      </c>
      <c r="H540" s="153">
        <v>6</v>
      </c>
      <c r="I540" s="154"/>
      <c r="J540" s="155">
        <f>ROUND(I540*H540,2)</f>
        <v>0</v>
      </c>
      <c r="K540" s="156"/>
      <c r="L540" s="32"/>
      <c r="M540" s="157" t="s">
        <v>1</v>
      </c>
      <c r="N540" s="158" t="s">
        <v>44</v>
      </c>
      <c r="O540" s="57"/>
      <c r="P540" s="159">
        <f>O540*H540</f>
        <v>0</v>
      </c>
      <c r="Q540" s="159">
        <v>0</v>
      </c>
      <c r="R540" s="159">
        <f>Q540*H540</f>
        <v>0</v>
      </c>
      <c r="S540" s="159">
        <v>0</v>
      </c>
      <c r="T540" s="160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61" t="s">
        <v>258</v>
      </c>
      <c r="AT540" s="161" t="s">
        <v>254</v>
      </c>
      <c r="AU540" s="161" t="s">
        <v>88</v>
      </c>
      <c r="AY540" s="17" t="s">
        <v>252</v>
      </c>
      <c r="BE540" s="162">
        <f>IF(N540="základní",J540,0)</f>
        <v>0</v>
      </c>
      <c r="BF540" s="162">
        <f>IF(N540="snížená",J540,0)</f>
        <v>0</v>
      </c>
      <c r="BG540" s="162">
        <f>IF(N540="zákl. přenesená",J540,0)</f>
        <v>0</v>
      </c>
      <c r="BH540" s="162">
        <f>IF(N540="sníž. přenesená",J540,0)</f>
        <v>0</v>
      </c>
      <c r="BI540" s="162">
        <f>IF(N540="nulová",J540,0)</f>
        <v>0</v>
      </c>
      <c r="BJ540" s="17" t="s">
        <v>86</v>
      </c>
      <c r="BK540" s="162">
        <f>ROUND(I540*H540,2)</f>
        <v>0</v>
      </c>
      <c r="BL540" s="17" t="s">
        <v>258</v>
      </c>
      <c r="BM540" s="161" t="s">
        <v>664</v>
      </c>
    </row>
    <row r="541" spans="1:65" s="13" customFormat="1" ht="22.5">
      <c r="B541" s="163"/>
      <c r="D541" s="164" t="s">
        <v>282</v>
      </c>
      <c r="E541" s="165" t="s">
        <v>1</v>
      </c>
      <c r="F541" s="166" t="s">
        <v>2144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282</v>
      </c>
      <c r="AU541" s="165" t="s">
        <v>88</v>
      </c>
      <c r="AV541" s="13" t="s">
        <v>86</v>
      </c>
      <c r="AW541" s="13" t="s">
        <v>33</v>
      </c>
      <c r="AX541" s="13" t="s">
        <v>79</v>
      </c>
      <c r="AY541" s="165" t="s">
        <v>252</v>
      </c>
    </row>
    <row r="542" spans="1:65" s="13" customFormat="1">
      <c r="B542" s="163"/>
      <c r="D542" s="164" t="s">
        <v>282</v>
      </c>
      <c r="E542" s="165" t="s">
        <v>1</v>
      </c>
      <c r="F542" s="166" t="s">
        <v>2145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282</v>
      </c>
      <c r="AU542" s="165" t="s">
        <v>88</v>
      </c>
      <c r="AV542" s="13" t="s">
        <v>86</v>
      </c>
      <c r="AW542" s="13" t="s">
        <v>33</v>
      </c>
      <c r="AX542" s="13" t="s">
        <v>79</v>
      </c>
      <c r="AY542" s="165" t="s">
        <v>252</v>
      </c>
    </row>
    <row r="543" spans="1:65" s="13" customFormat="1" ht="22.5">
      <c r="B543" s="163"/>
      <c r="D543" s="164" t="s">
        <v>282</v>
      </c>
      <c r="E543" s="165" t="s">
        <v>1</v>
      </c>
      <c r="F543" s="166" t="s">
        <v>2146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282</v>
      </c>
      <c r="AU543" s="165" t="s">
        <v>88</v>
      </c>
      <c r="AV543" s="13" t="s">
        <v>86</v>
      </c>
      <c r="AW543" s="13" t="s">
        <v>33</v>
      </c>
      <c r="AX543" s="13" t="s">
        <v>79</v>
      </c>
      <c r="AY543" s="165" t="s">
        <v>252</v>
      </c>
    </row>
    <row r="544" spans="1:65" s="13" customFormat="1">
      <c r="B544" s="163"/>
      <c r="D544" s="164" t="s">
        <v>282</v>
      </c>
      <c r="E544" s="165" t="s">
        <v>1</v>
      </c>
      <c r="F544" s="166" t="s">
        <v>2147</v>
      </c>
      <c r="H544" s="165" t="s">
        <v>1</v>
      </c>
      <c r="I544" s="167"/>
      <c r="L544" s="163"/>
      <c r="M544" s="168"/>
      <c r="N544" s="169"/>
      <c r="O544" s="169"/>
      <c r="P544" s="169"/>
      <c r="Q544" s="169"/>
      <c r="R544" s="169"/>
      <c r="S544" s="169"/>
      <c r="T544" s="170"/>
      <c r="AT544" s="165" t="s">
        <v>282</v>
      </c>
      <c r="AU544" s="165" t="s">
        <v>88</v>
      </c>
      <c r="AV544" s="13" t="s">
        <v>86</v>
      </c>
      <c r="AW544" s="13" t="s">
        <v>33</v>
      </c>
      <c r="AX544" s="13" t="s">
        <v>79</v>
      </c>
      <c r="AY544" s="165" t="s">
        <v>252</v>
      </c>
    </row>
    <row r="545" spans="1:65" s="13" customFormat="1">
      <c r="B545" s="163"/>
      <c r="D545" s="164" t="s">
        <v>282</v>
      </c>
      <c r="E545" s="165" t="s">
        <v>1</v>
      </c>
      <c r="F545" s="166" t="s">
        <v>351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282</v>
      </c>
      <c r="AU545" s="165" t="s">
        <v>88</v>
      </c>
      <c r="AV545" s="13" t="s">
        <v>86</v>
      </c>
      <c r="AW545" s="13" t="s">
        <v>33</v>
      </c>
      <c r="AX545" s="13" t="s">
        <v>79</v>
      </c>
      <c r="AY545" s="165" t="s">
        <v>252</v>
      </c>
    </row>
    <row r="546" spans="1:65" s="14" customFormat="1">
      <c r="B546" s="171"/>
      <c r="D546" s="164" t="s">
        <v>282</v>
      </c>
      <c r="E546" s="172" t="s">
        <v>1</v>
      </c>
      <c r="F546" s="173" t="s">
        <v>364</v>
      </c>
      <c r="H546" s="174">
        <v>2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282</v>
      </c>
      <c r="AU546" s="172" t="s">
        <v>88</v>
      </c>
      <c r="AV546" s="14" t="s">
        <v>88</v>
      </c>
      <c r="AW546" s="14" t="s">
        <v>33</v>
      </c>
      <c r="AX546" s="14" t="s">
        <v>79</v>
      </c>
      <c r="AY546" s="172" t="s">
        <v>252</v>
      </c>
    </row>
    <row r="547" spans="1:65" s="14" customFormat="1">
      <c r="B547" s="171"/>
      <c r="D547" s="164" t="s">
        <v>282</v>
      </c>
      <c r="E547" s="172" t="s">
        <v>1</v>
      </c>
      <c r="F547" s="173" t="s">
        <v>381</v>
      </c>
      <c r="H547" s="174">
        <v>4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282</v>
      </c>
      <c r="AU547" s="172" t="s">
        <v>88</v>
      </c>
      <c r="AV547" s="14" t="s">
        <v>88</v>
      </c>
      <c r="AW547" s="14" t="s">
        <v>33</v>
      </c>
      <c r="AX547" s="14" t="s">
        <v>79</v>
      </c>
      <c r="AY547" s="172" t="s">
        <v>252</v>
      </c>
    </row>
    <row r="548" spans="1:65" s="15" customFormat="1">
      <c r="B548" s="179"/>
      <c r="D548" s="164" t="s">
        <v>282</v>
      </c>
      <c r="E548" s="180" t="s">
        <v>1</v>
      </c>
      <c r="F548" s="181" t="s">
        <v>286</v>
      </c>
      <c r="H548" s="182">
        <v>6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282</v>
      </c>
      <c r="AU548" s="180" t="s">
        <v>88</v>
      </c>
      <c r="AV548" s="15" t="s">
        <v>258</v>
      </c>
      <c r="AW548" s="15" t="s">
        <v>33</v>
      </c>
      <c r="AX548" s="15" t="s">
        <v>86</v>
      </c>
      <c r="AY548" s="180" t="s">
        <v>252</v>
      </c>
    </row>
    <row r="549" spans="1:65" s="2" customFormat="1" ht="24.2" customHeight="1">
      <c r="A549" s="31"/>
      <c r="B549" s="148"/>
      <c r="C549" s="149" t="s">
        <v>679</v>
      </c>
      <c r="D549" s="149" t="s">
        <v>254</v>
      </c>
      <c r="E549" s="150" t="s">
        <v>2184</v>
      </c>
      <c r="F549" s="151" t="s">
        <v>402</v>
      </c>
      <c r="G549" s="152" t="s">
        <v>347</v>
      </c>
      <c r="H549" s="153">
        <v>3</v>
      </c>
      <c r="I549" s="154"/>
      <c r="J549" s="155">
        <f>ROUND(I549*H549,2)</f>
        <v>0</v>
      </c>
      <c r="K549" s="156"/>
      <c r="L549" s="32"/>
      <c r="M549" s="157" t="s">
        <v>1</v>
      </c>
      <c r="N549" s="158" t="s">
        <v>44</v>
      </c>
      <c r="O549" s="57"/>
      <c r="P549" s="159">
        <f>O549*H549</f>
        <v>0</v>
      </c>
      <c r="Q549" s="159">
        <v>0</v>
      </c>
      <c r="R549" s="159">
        <f>Q549*H549</f>
        <v>0</v>
      </c>
      <c r="S549" s="159">
        <v>0</v>
      </c>
      <c r="T549" s="160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61" t="s">
        <v>258</v>
      </c>
      <c r="AT549" s="161" t="s">
        <v>254</v>
      </c>
      <c r="AU549" s="161" t="s">
        <v>88</v>
      </c>
      <c r="AY549" s="17" t="s">
        <v>252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7" t="s">
        <v>86</v>
      </c>
      <c r="BK549" s="162">
        <f>ROUND(I549*H549,2)</f>
        <v>0</v>
      </c>
      <c r="BL549" s="17" t="s">
        <v>258</v>
      </c>
      <c r="BM549" s="161" t="s">
        <v>682</v>
      </c>
    </row>
    <row r="550" spans="1:65" s="13" customFormat="1" ht="22.5">
      <c r="B550" s="163"/>
      <c r="D550" s="164" t="s">
        <v>282</v>
      </c>
      <c r="E550" s="165" t="s">
        <v>1</v>
      </c>
      <c r="F550" s="166" t="s">
        <v>2144</v>
      </c>
      <c r="H550" s="165" t="s">
        <v>1</v>
      </c>
      <c r="I550" s="167"/>
      <c r="L550" s="163"/>
      <c r="M550" s="168"/>
      <c r="N550" s="169"/>
      <c r="O550" s="169"/>
      <c r="P550" s="169"/>
      <c r="Q550" s="169"/>
      <c r="R550" s="169"/>
      <c r="S550" s="169"/>
      <c r="T550" s="170"/>
      <c r="AT550" s="165" t="s">
        <v>282</v>
      </c>
      <c r="AU550" s="165" t="s">
        <v>88</v>
      </c>
      <c r="AV550" s="13" t="s">
        <v>86</v>
      </c>
      <c r="AW550" s="13" t="s">
        <v>33</v>
      </c>
      <c r="AX550" s="13" t="s">
        <v>79</v>
      </c>
      <c r="AY550" s="165" t="s">
        <v>252</v>
      </c>
    </row>
    <row r="551" spans="1:65" s="13" customFormat="1">
      <c r="B551" s="163"/>
      <c r="D551" s="164" t="s">
        <v>282</v>
      </c>
      <c r="E551" s="165" t="s">
        <v>1</v>
      </c>
      <c r="F551" s="166" t="s">
        <v>2145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282</v>
      </c>
      <c r="AU551" s="165" t="s">
        <v>88</v>
      </c>
      <c r="AV551" s="13" t="s">
        <v>86</v>
      </c>
      <c r="AW551" s="13" t="s">
        <v>33</v>
      </c>
      <c r="AX551" s="13" t="s">
        <v>79</v>
      </c>
      <c r="AY551" s="165" t="s">
        <v>252</v>
      </c>
    </row>
    <row r="552" spans="1:65" s="13" customFormat="1" ht="22.5">
      <c r="B552" s="163"/>
      <c r="D552" s="164" t="s">
        <v>282</v>
      </c>
      <c r="E552" s="165" t="s">
        <v>1</v>
      </c>
      <c r="F552" s="166" t="s">
        <v>2146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282</v>
      </c>
      <c r="AU552" s="165" t="s">
        <v>88</v>
      </c>
      <c r="AV552" s="13" t="s">
        <v>86</v>
      </c>
      <c r="AW552" s="13" t="s">
        <v>33</v>
      </c>
      <c r="AX552" s="13" t="s">
        <v>79</v>
      </c>
      <c r="AY552" s="165" t="s">
        <v>252</v>
      </c>
    </row>
    <row r="553" spans="1:65" s="13" customFormat="1">
      <c r="B553" s="163"/>
      <c r="D553" s="164" t="s">
        <v>282</v>
      </c>
      <c r="E553" s="165" t="s">
        <v>1</v>
      </c>
      <c r="F553" s="166" t="s">
        <v>2147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282</v>
      </c>
      <c r="AU553" s="165" t="s">
        <v>88</v>
      </c>
      <c r="AV553" s="13" t="s">
        <v>86</v>
      </c>
      <c r="AW553" s="13" t="s">
        <v>33</v>
      </c>
      <c r="AX553" s="13" t="s">
        <v>79</v>
      </c>
      <c r="AY553" s="165" t="s">
        <v>252</v>
      </c>
    </row>
    <row r="554" spans="1:65" s="13" customFormat="1">
      <c r="B554" s="163"/>
      <c r="D554" s="164" t="s">
        <v>282</v>
      </c>
      <c r="E554" s="165" t="s">
        <v>1</v>
      </c>
      <c r="F554" s="166" t="s">
        <v>351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282</v>
      </c>
      <c r="AU554" s="165" t="s">
        <v>88</v>
      </c>
      <c r="AV554" s="13" t="s">
        <v>86</v>
      </c>
      <c r="AW554" s="13" t="s">
        <v>33</v>
      </c>
      <c r="AX554" s="13" t="s">
        <v>79</v>
      </c>
      <c r="AY554" s="165" t="s">
        <v>252</v>
      </c>
    </row>
    <row r="555" spans="1:65" s="14" customFormat="1">
      <c r="B555" s="171"/>
      <c r="D555" s="164" t="s">
        <v>282</v>
      </c>
      <c r="E555" s="172" t="s">
        <v>1</v>
      </c>
      <c r="F555" s="173" t="s">
        <v>385</v>
      </c>
      <c r="H555" s="174">
        <v>1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282</v>
      </c>
      <c r="AU555" s="172" t="s">
        <v>88</v>
      </c>
      <c r="AV555" s="14" t="s">
        <v>88</v>
      </c>
      <c r="AW555" s="14" t="s">
        <v>33</v>
      </c>
      <c r="AX555" s="14" t="s">
        <v>79</v>
      </c>
      <c r="AY555" s="172" t="s">
        <v>252</v>
      </c>
    </row>
    <row r="556" spans="1:65" s="14" customFormat="1">
      <c r="B556" s="171"/>
      <c r="D556" s="164" t="s">
        <v>282</v>
      </c>
      <c r="E556" s="172" t="s">
        <v>1</v>
      </c>
      <c r="F556" s="173" t="s">
        <v>353</v>
      </c>
      <c r="H556" s="174">
        <v>1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282</v>
      </c>
      <c r="AU556" s="172" t="s">
        <v>88</v>
      </c>
      <c r="AV556" s="14" t="s">
        <v>88</v>
      </c>
      <c r="AW556" s="14" t="s">
        <v>33</v>
      </c>
      <c r="AX556" s="14" t="s">
        <v>79</v>
      </c>
      <c r="AY556" s="172" t="s">
        <v>252</v>
      </c>
    </row>
    <row r="557" spans="1:65" s="14" customFormat="1">
      <c r="B557" s="171"/>
      <c r="D557" s="164" t="s">
        <v>282</v>
      </c>
      <c r="E557" s="172" t="s">
        <v>1</v>
      </c>
      <c r="F557" s="173" t="s">
        <v>374</v>
      </c>
      <c r="H557" s="174">
        <v>1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282</v>
      </c>
      <c r="AU557" s="172" t="s">
        <v>88</v>
      </c>
      <c r="AV557" s="14" t="s">
        <v>88</v>
      </c>
      <c r="AW557" s="14" t="s">
        <v>33</v>
      </c>
      <c r="AX557" s="14" t="s">
        <v>79</v>
      </c>
      <c r="AY557" s="172" t="s">
        <v>252</v>
      </c>
    </row>
    <row r="558" spans="1:65" s="15" customFormat="1">
      <c r="B558" s="179"/>
      <c r="D558" s="164" t="s">
        <v>282</v>
      </c>
      <c r="E558" s="180" t="s">
        <v>1</v>
      </c>
      <c r="F558" s="181" t="s">
        <v>286</v>
      </c>
      <c r="H558" s="182">
        <v>3</v>
      </c>
      <c r="I558" s="183"/>
      <c r="L558" s="179"/>
      <c r="M558" s="184"/>
      <c r="N558" s="185"/>
      <c r="O558" s="185"/>
      <c r="P558" s="185"/>
      <c r="Q558" s="185"/>
      <c r="R558" s="185"/>
      <c r="S558" s="185"/>
      <c r="T558" s="186"/>
      <c r="AT558" s="180" t="s">
        <v>282</v>
      </c>
      <c r="AU558" s="180" t="s">
        <v>88</v>
      </c>
      <c r="AV558" s="15" t="s">
        <v>258</v>
      </c>
      <c r="AW558" s="15" t="s">
        <v>33</v>
      </c>
      <c r="AX558" s="15" t="s">
        <v>86</v>
      </c>
      <c r="AY558" s="180" t="s">
        <v>252</v>
      </c>
    </row>
    <row r="559" spans="1:65" s="2" customFormat="1" ht="24.2" customHeight="1">
      <c r="A559" s="31"/>
      <c r="B559" s="148"/>
      <c r="C559" s="149" t="s">
        <v>435</v>
      </c>
      <c r="D559" s="149" t="s">
        <v>254</v>
      </c>
      <c r="E559" s="150" t="s">
        <v>2185</v>
      </c>
      <c r="F559" s="151" t="s">
        <v>412</v>
      </c>
      <c r="G559" s="152" t="s">
        <v>347</v>
      </c>
      <c r="H559" s="153">
        <v>4</v>
      </c>
      <c r="I559" s="154"/>
      <c r="J559" s="155">
        <f>ROUND(I559*H559,2)</f>
        <v>0</v>
      </c>
      <c r="K559" s="156"/>
      <c r="L559" s="32"/>
      <c r="M559" s="157" t="s">
        <v>1</v>
      </c>
      <c r="N559" s="158" t="s">
        <v>44</v>
      </c>
      <c r="O559" s="57"/>
      <c r="P559" s="159">
        <f>O559*H559</f>
        <v>0</v>
      </c>
      <c r="Q559" s="159">
        <v>0</v>
      </c>
      <c r="R559" s="159">
        <f>Q559*H559</f>
        <v>0</v>
      </c>
      <c r="S559" s="159">
        <v>0</v>
      </c>
      <c r="T559" s="160">
        <f>S559*H559</f>
        <v>0</v>
      </c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R559" s="161" t="s">
        <v>258</v>
      </c>
      <c r="AT559" s="161" t="s">
        <v>254</v>
      </c>
      <c r="AU559" s="161" t="s">
        <v>88</v>
      </c>
      <c r="AY559" s="17" t="s">
        <v>252</v>
      </c>
      <c r="BE559" s="162">
        <f>IF(N559="základní",J559,0)</f>
        <v>0</v>
      </c>
      <c r="BF559" s="162">
        <f>IF(N559="snížená",J559,0)</f>
        <v>0</v>
      </c>
      <c r="BG559" s="162">
        <f>IF(N559="zákl. přenesená",J559,0)</f>
        <v>0</v>
      </c>
      <c r="BH559" s="162">
        <f>IF(N559="sníž. přenesená",J559,0)</f>
        <v>0</v>
      </c>
      <c r="BI559" s="162">
        <f>IF(N559="nulová",J559,0)</f>
        <v>0</v>
      </c>
      <c r="BJ559" s="17" t="s">
        <v>86</v>
      </c>
      <c r="BK559" s="162">
        <f>ROUND(I559*H559,2)</f>
        <v>0</v>
      </c>
      <c r="BL559" s="17" t="s">
        <v>258</v>
      </c>
      <c r="BM559" s="161" t="s">
        <v>705</v>
      </c>
    </row>
    <row r="560" spans="1:65" s="13" customFormat="1" ht="22.5">
      <c r="B560" s="163"/>
      <c r="D560" s="164" t="s">
        <v>282</v>
      </c>
      <c r="E560" s="165" t="s">
        <v>1</v>
      </c>
      <c r="F560" s="166" t="s">
        <v>2144</v>
      </c>
      <c r="H560" s="165" t="s">
        <v>1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5" t="s">
        <v>282</v>
      </c>
      <c r="AU560" s="165" t="s">
        <v>88</v>
      </c>
      <c r="AV560" s="13" t="s">
        <v>86</v>
      </c>
      <c r="AW560" s="13" t="s">
        <v>33</v>
      </c>
      <c r="AX560" s="13" t="s">
        <v>79</v>
      </c>
      <c r="AY560" s="165" t="s">
        <v>252</v>
      </c>
    </row>
    <row r="561" spans="1:65" s="13" customFormat="1">
      <c r="B561" s="163"/>
      <c r="D561" s="164" t="s">
        <v>282</v>
      </c>
      <c r="E561" s="165" t="s">
        <v>1</v>
      </c>
      <c r="F561" s="166" t="s">
        <v>2145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282</v>
      </c>
      <c r="AU561" s="165" t="s">
        <v>88</v>
      </c>
      <c r="AV561" s="13" t="s">
        <v>86</v>
      </c>
      <c r="AW561" s="13" t="s">
        <v>33</v>
      </c>
      <c r="AX561" s="13" t="s">
        <v>79</v>
      </c>
      <c r="AY561" s="165" t="s">
        <v>252</v>
      </c>
    </row>
    <row r="562" spans="1:65" s="13" customFormat="1" ht="22.5">
      <c r="B562" s="163"/>
      <c r="D562" s="164" t="s">
        <v>282</v>
      </c>
      <c r="E562" s="165" t="s">
        <v>1</v>
      </c>
      <c r="F562" s="166" t="s">
        <v>2146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282</v>
      </c>
      <c r="AU562" s="165" t="s">
        <v>88</v>
      </c>
      <c r="AV562" s="13" t="s">
        <v>86</v>
      </c>
      <c r="AW562" s="13" t="s">
        <v>33</v>
      </c>
      <c r="AX562" s="13" t="s">
        <v>79</v>
      </c>
      <c r="AY562" s="165" t="s">
        <v>252</v>
      </c>
    </row>
    <row r="563" spans="1:65" s="13" customFormat="1">
      <c r="B563" s="163"/>
      <c r="D563" s="164" t="s">
        <v>282</v>
      </c>
      <c r="E563" s="165" t="s">
        <v>1</v>
      </c>
      <c r="F563" s="166" t="s">
        <v>2147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282</v>
      </c>
      <c r="AU563" s="165" t="s">
        <v>88</v>
      </c>
      <c r="AV563" s="13" t="s">
        <v>86</v>
      </c>
      <c r="AW563" s="13" t="s">
        <v>33</v>
      </c>
      <c r="AX563" s="13" t="s">
        <v>79</v>
      </c>
      <c r="AY563" s="165" t="s">
        <v>252</v>
      </c>
    </row>
    <row r="564" spans="1:65" s="13" customFormat="1">
      <c r="B564" s="163"/>
      <c r="D564" s="164" t="s">
        <v>282</v>
      </c>
      <c r="E564" s="165" t="s">
        <v>1</v>
      </c>
      <c r="F564" s="166" t="s">
        <v>351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282</v>
      </c>
      <c r="AU564" s="165" t="s">
        <v>88</v>
      </c>
      <c r="AV564" s="13" t="s">
        <v>86</v>
      </c>
      <c r="AW564" s="13" t="s">
        <v>33</v>
      </c>
      <c r="AX564" s="13" t="s">
        <v>79</v>
      </c>
      <c r="AY564" s="165" t="s">
        <v>252</v>
      </c>
    </row>
    <row r="565" spans="1:65" s="14" customFormat="1">
      <c r="B565" s="171"/>
      <c r="D565" s="164" t="s">
        <v>282</v>
      </c>
      <c r="E565" s="172" t="s">
        <v>1</v>
      </c>
      <c r="F565" s="173" t="s">
        <v>364</v>
      </c>
      <c r="H565" s="174">
        <v>2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282</v>
      </c>
      <c r="AU565" s="172" t="s">
        <v>88</v>
      </c>
      <c r="AV565" s="14" t="s">
        <v>88</v>
      </c>
      <c r="AW565" s="14" t="s">
        <v>33</v>
      </c>
      <c r="AX565" s="14" t="s">
        <v>79</v>
      </c>
      <c r="AY565" s="172" t="s">
        <v>252</v>
      </c>
    </row>
    <row r="566" spans="1:65" s="14" customFormat="1">
      <c r="B566" s="171"/>
      <c r="D566" s="164" t="s">
        <v>282</v>
      </c>
      <c r="E566" s="172" t="s">
        <v>1</v>
      </c>
      <c r="F566" s="173" t="s">
        <v>365</v>
      </c>
      <c r="H566" s="174">
        <v>2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282</v>
      </c>
      <c r="AU566" s="172" t="s">
        <v>88</v>
      </c>
      <c r="AV566" s="14" t="s">
        <v>88</v>
      </c>
      <c r="AW566" s="14" t="s">
        <v>33</v>
      </c>
      <c r="AX566" s="14" t="s">
        <v>79</v>
      </c>
      <c r="AY566" s="172" t="s">
        <v>252</v>
      </c>
    </row>
    <row r="567" spans="1:65" s="15" customFormat="1">
      <c r="B567" s="179"/>
      <c r="D567" s="164" t="s">
        <v>282</v>
      </c>
      <c r="E567" s="180" t="s">
        <v>1</v>
      </c>
      <c r="F567" s="181" t="s">
        <v>286</v>
      </c>
      <c r="H567" s="182">
        <v>4</v>
      </c>
      <c r="I567" s="183"/>
      <c r="L567" s="179"/>
      <c r="M567" s="184"/>
      <c r="N567" s="185"/>
      <c r="O567" s="185"/>
      <c r="P567" s="185"/>
      <c r="Q567" s="185"/>
      <c r="R567" s="185"/>
      <c r="S567" s="185"/>
      <c r="T567" s="186"/>
      <c r="AT567" s="180" t="s">
        <v>282</v>
      </c>
      <c r="AU567" s="180" t="s">
        <v>88</v>
      </c>
      <c r="AV567" s="15" t="s">
        <v>258</v>
      </c>
      <c r="AW567" s="15" t="s">
        <v>33</v>
      </c>
      <c r="AX567" s="15" t="s">
        <v>86</v>
      </c>
      <c r="AY567" s="180" t="s">
        <v>252</v>
      </c>
    </row>
    <row r="568" spans="1:65" s="2" customFormat="1" ht="24.2" customHeight="1">
      <c r="A568" s="31"/>
      <c r="B568" s="148"/>
      <c r="C568" s="149" t="s">
        <v>708</v>
      </c>
      <c r="D568" s="149" t="s">
        <v>254</v>
      </c>
      <c r="E568" s="150" t="s">
        <v>2186</v>
      </c>
      <c r="F568" s="151" t="s">
        <v>2187</v>
      </c>
      <c r="G568" s="152" t="s">
        <v>347</v>
      </c>
      <c r="H568" s="153">
        <v>2</v>
      </c>
      <c r="I568" s="154"/>
      <c r="J568" s="155">
        <f>ROUND(I568*H568,2)</f>
        <v>0</v>
      </c>
      <c r="K568" s="156"/>
      <c r="L568" s="32"/>
      <c r="M568" s="157" t="s">
        <v>1</v>
      </c>
      <c r="N568" s="158" t="s">
        <v>44</v>
      </c>
      <c r="O568" s="57"/>
      <c r="P568" s="159">
        <f>O568*H568</f>
        <v>0</v>
      </c>
      <c r="Q568" s="159">
        <v>0</v>
      </c>
      <c r="R568" s="159">
        <f>Q568*H568</f>
        <v>0</v>
      </c>
      <c r="S568" s="159">
        <v>0</v>
      </c>
      <c r="T568" s="160">
        <f>S568*H568</f>
        <v>0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R568" s="161" t="s">
        <v>258</v>
      </c>
      <c r="AT568" s="161" t="s">
        <v>254</v>
      </c>
      <c r="AU568" s="161" t="s">
        <v>88</v>
      </c>
      <c r="AY568" s="17" t="s">
        <v>252</v>
      </c>
      <c r="BE568" s="162">
        <f>IF(N568="základní",J568,0)</f>
        <v>0</v>
      </c>
      <c r="BF568" s="162">
        <f>IF(N568="snížená",J568,0)</f>
        <v>0</v>
      </c>
      <c r="BG568" s="162">
        <f>IF(N568="zákl. přenesená",J568,0)</f>
        <v>0</v>
      </c>
      <c r="BH568" s="162">
        <f>IF(N568="sníž. přenesená",J568,0)</f>
        <v>0</v>
      </c>
      <c r="BI568" s="162">
        <f>IF(N568="nulová",J568,0)</f>
        <v>0</v>
      </c>
      <c r="BJ568" s="17" t="s">
        <v>86</v>
      </c>
      <c r="BK568" s="162">
        <f>ROUND(I568*H568,2)</f>
        <v>0</v>
      </c>
      <c r="BL568" s="17" t="s">
        <v>258</v>
      </c>
      <c r="BM568" s="161" t="s">
        <v>711</v>
      </c>
    </row>
    <row r="569" spans="1:65" s="13" customFormat="1" ht="22.5">
      <c r="B569" s="163"/>
      <c r="D569" s="164" t="s">
        <v>282</v>
      </c>
      <c r="E569" s="165" t="s">
        <v>1</v>
      </c>
      <c r="F569" s="166" t="s">
        <v>2144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282</v>
      </c>
      <c r="AU569" s="165" t="s">
        <v>88</v>
      </c>
      <c r="AV569" s="13" t="s">
        <v>86</v>
      </c>
      <c r="AW569" s="13" t="s">
        <v>33</v>
      </c>
      <c r="AX569" s="13" t="s">
        <v>79</v>
      </c>
      <c r="AY569" s="165" t="s">
        <v>252</v>
      </c>
    </row>
    <row r="570" spans="1:65" s="13" customFormat="1">
      <c r="B570" s="163"/>
      <c r="D570" s="164" t="s">
        <v>282</v>
      </c>
      <c r="E570" s="165" t="s">
        <v>1</v>
      </c>
      <c r="F570" s="166" t="s">
        <v>2145</v>
      </c>
      <c r="H570" s="165" t="s">
        <v>1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5" t="s">
        <v>282</v>
      </c>
      <c r="AU570" s="165" t="s">
        <v>88</v>
      </c>
      <c r="AV570" s="13" t="s">
        <v>86</v>
      </c>
      <c r="AW570" s="13" t="s">
        <v>33</v>
      </c>
      <c r="AX570" s="13" t="s">
        <v>79</v>
      </c>
      <c r="AY570" s="165" t="s">
        <v>252</v>
      </c>
    </row>
    <row r="571" spans="1:65" s="13" customFormat="1" ht="22.5">
      <c r="B571" s="163"/>
      <c r="D571" s="164" t="s">
        <v>282</v>
      </c>
      <c r="E571" s="165" t="s">
        <v>1</v>
      </c>
      <c r="F571" s="166" t="s">
        <v>2146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282</v>
      </c>
      <c r="AU571" s="165" t="s">
        <v>88</v>
      </c>
      <c r="AV571" s="13" t="s">
        <v>86</v>
      </c>
      <c r="AW571" s="13" t="s">
        <v>33</v>
      </c>
      <c r="AX571" s="13" t="s">
        <v>79</v>
      </c>
      <c r="AY571" s="165" t="s">
        <v>252</v>
      </c>
    </row>
    <row r="572" spans="1:65" s="13" customFormat="1">
      <c r="B572" s="163"/>
      <c r="D572" s="164" t="s">
        <v>282</v>
      </c>
      <c r="E572" s="165" t="s">
        <v>1</v>
      </c>
      <c r="F572" s="166" t="s">
        <v>2147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282</v>
      </c>
      <c r="AU572" s="165" t="s">
        <v>88</v>
      </c>
      <c r="AV572" s="13" t="s">
        <v>86</v>
      </c>
      <c r="AW572" s="13" t="s">
        <v>33</v>
      </c>
      <c r="AX572" s="13" t="s">
        <v>79</v>
      </c>
      <c r="AY572" s="165" t="s">
        <v>252</v>
      </c>
    </row>
    <row r="573" spans="1:65" s="13" customFormat="1">
      <c r="B573" s="163"/>
      <c r="D573" s="164" t="s">
        <v>282</v>
      </c>
      <c r="E573" s="165" t="s">
        <v>1</v>
      </c>
      <c r="F573" s="166" t="s">
        <v>351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282</v>
      </c>
      <c r="AU573" s="165" t="s">
        <v>88</v>
      </c>
      <c r="AV573" s="13" t="s">
        <v>86</v>
      </c>
      <c r="AW573" s="13" t="s">
        <v>33</v>
      </c>
      <c r="AX573" s="13" t="s">
        <v>79</v>
      </c>
      <c r="AY573" s="165" t="s">
        <v>252</v>
      </c>
    </row>
    <row r="574" spans="1:65" s="14" customFormat="1">
      <c r="B574" s="171"/>
      <c r="D574" s="164" t="s">
        <v>282</v>
      </c>
      <c r="E574" s="172" t="s">
        <v>1</v>
      </c>
      <c r="F574" s="173" t="s">
        <v>365</v>
      </c>
      <c r="H574" s="174">
        <v>2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282</v>
      </c>
      <c r="AU574" s="172" t="s">
        <v>88</v>
      </c>
      <c r="AV574" s="14" t="s">
        <v>88</v>
      </c>
      <c r="AW574" s="14" t="s">
        <v>33</v>
      </c>
      <c r="AX574" s="14" t="s">
        <v>79</v>
      </c>
      <c r="AY574" s="172" t="s">
        <v>252</v>
      </c>
    </row>
    <row r="575" spans="1:65" s="15" customFormat="1">
      <c r="B575" s="179"/>
      <c r="D575" s="164" t="s">
        <v>282</v>
      </c>
      <c r="E575" s="180" t="s">
        <v>1</v>
      </c>
      <c r="F575" s="181" t="s">
        <v>286</v>
      </c>
      <c r="H575" s="182">
        <v>2</v>
      </c>
      <c r="I575" s="183"/>
      <c r="L575" s="179"/>
      <c r="M575" s="184"/>
      <c r="N575" s="185"/>
      <c r="O575" s="185"/>
      <c r="P575" s="185"/>
      <c r="Q575" s="185"/>
      <c r="R575" s="185"/>
      <c r="S575" s="185"/>
      <c r="T575" s="186"/>
      <c r="AT575" s="180" t="s">
        <v>282</v>
      </c>
      <c r="AU575" s="180" t="s">
        <v>88</v>
      </c>
      <c r="AV575" s="15" t="s">
        <v>258</v>
      </c>
      <c r="AW575" s="15" t="s">
        <v>33</v>
      </c>
      <c r="AX575" s="15" t="s">
        <v>86</v>
      </c>
      <c r="AY575" s="180" t="s">
        <v>252</v>
      </c>
    </row>
    <row r="576" spans="1:65" s="2" customFormat="1" ht="24.2" customHeight="1">
      <c r="A576" s="31"/>
      <c r="B576" s="148"/>
      <c r="C576" s="149" t="s">
        <v>439</v>
      </c>
      <c r="D576" s="149" t="s">
        <v>254</v>
      </c>
      <c r="E576" s="150" t="s">
        <v>2188</v>
      </c>
      <c r="F576" s="151" t="s">
        <v>420</v>
      </c>
      <c r="G576" s="152" t="s">
        <v>347</v>
      </c>
      <c r="H576" s="153">
        <v>2</v>
      </c>
      <c r="I576" s="154"/>
      <c r="J576" s="155">
        <f>ROUND(I576*H576,2)</f>
        <v>0</v>
      </c>
      <c r="K576" s="156"/>
      <c r="L576" s="32"/>
      <c r="M576" s="157" t="s">
        <v>1</v>
      </c>
      <c r="N576" s="158" t="s">
        <v>44</v>
      </c>
      <c r="O576" s="57"/>
      <c r="P576" s="159">
        <f>O576*H576</f>
        <v>0</v>
      </c>
      <c r="Q576" s="159">
        <v>0</v>
      </c>
      <c r="R576" s="159">
        <f>Q576*H576</f>
        <v>0</v>
      </c>
      <c r="S576" s="159">
        <v>0</v>
      </c>
      <c r="T576" s="160">
        <f>S576*H576</f>
        <v>0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R576" s="161" t="s">
        <v>258</v>
      </c>
      <c r="AT576" s="161" t="s">
        <v>254</v>
      </c>
      <c r="AU576" s="161" t="s">
        <v>88</v>
      </c>
      <c r="AY576" s="17" t="s">
        <v>252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7" t="s">
        <v>86</v>
      </c>
      <c r="BK576" s="162">
        <f>ROUND(I576*H576,2)</f>
        <v>0</v>
      </c>
      <c r="BL576" s="17" t="s">
        <v>258</v>
      </c>
      <c r="BM576" s="161" t="s">
        <v>714</v>
      </c>
    </row>
    <row r="577" spans="1:65" s="13" customFormat="1" ht="22.5">
      <c r="B577" s="163"/>
      <c r="D577" s="164" t="s">
        <v>282</v>
      </c>
      <c r="E577" s="165" t="s">
        <v>1</v>
      </c>
      <c r="F577" s="166" t="s">
        <v>2144</v>
      </c>
      <c r="H577" s="165" t="s">
        <v>1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282</v>
      </c>
      <c r="AU577" s="165" t="s">
        <v>88</v>
      </c>
      <c r="AV577" s="13" t="s">
        <v>86</v>
      </c>
      <c r="AW577" s="13" t="s">
        <v>33</v>
      </c>
      <c r="AX577" s="13" t="s">
        <v>79</v>
      </c>
      <c r="AY577" s="165" t="s">
        <v>252</v>
      </c>
    </row>
    <row r="578" spans="1:65" s="13" customFormat="1">
      <c r="B578" s="163"/>
      <c r="D578" s="164" t="s">
        <v>282</v>
      </c>
      <c r="E578" s="165" t="s">
        <v>1</v>
      </c>
      <c r="F578" s="166" t="s">
        <v>2145</v>
      </c>
      <c r="H578" s="165" t="s">
        <v>1</v>
      </c>
      <c r="I578" s="167"/>
      <c r="L578" s="163"/>
      <c r="M578" s="168"/>
      <c r="N578" s="169"/>
      <c r="O578" s="169"/>
      <c r="P578" s="169"/>
      <c r="Q578" s="169"/>
      <c r="R578" s="169"/>
      <c r="S578" s="169"/>
      <c r="T578" s="170"/>
      <c r="AT578" s="165" t="s">
        <v>282</v>
      </c>
      <c r="AU578" s="165" t="s">
        <v>88</v>
      </c>
      <c r="AV578" s="13" t="s">
        <v>86</v>
      </c>
      <c r="AW578" s="13" t="s">
        <v>33</v>
      </c>
      <c r="AX578" s="13" t="s">
        <v>79</v>
      </c>
      <c r="AY578" s="165" t="s">
        <v>252</v>
      </c>
    </row>
    <row r="579" spans="1:65" s="13" customFormat="1" ht="22.5">
      <c r="B579" s="163"/>
      <c r="D579" s="164" t="s">
        <v>282</v>
      </c>
      <c r="E579" s="165" t="s">
        <v>1</v>
      </c>
      <c r="F579" s="166" t="s">
        <v>2146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282</v>
      </c>
      <c r="AU579" s="165" t="s">
        <v>88</v>
      </c>
      <c r="AV579" s="13" t="s">
        <v>86</v>
      </c>
      <c r="AW579" s="13" t="s">
        <v>33</v>
      </c>
      <c r="AX579" s="13" t="s">
        <v>79</v>
      </c>
      <c r="AY579" s="165" t="s">
        <v>252</v>
      </c>
    </row>
    <row r="580" spans="1:65" s="13" customFormat="1">
      <c r="B580" s="163"/>
      <c r="D580" s="164" t="s">
        <v>282</v>
      </c>
      <c r="E580" s="165" t="s">
        <v>1</v>
      </c>
      <c r="F580" s="166" t="s">
        <v>2147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282</v>
      </c>
      <c r="AU580" s="165" t="s">
        <v>88</v>
      </c>
      <c r="AV580" s="13" t="s">
        <v>86</v>
      </c>
      <c r="AW580" s="13" t="s">
        <v>33</v>
      </c>
      <c r="AX580" s="13" t="s">
        <v>79</v>
      </c>
      <c r="AY580" s="165" t="s">
        <v>252</v>
      </c>
    </row>
    <row r="581" spans="1:65" s="13" customFormat="1">
      <c r="B581" s="163"/>
      <c r="D581" s="164" t="s">
        <v>282</v>
      </c>
      <c r="E581" s="165" t="s">
        <v>1</v>
      </c>
      <c r="F581" s="166" t="s">
        <v>351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282</v>
      </c>
      <c r="AU581" s="165" t="s">
        <v>88</v>
      </c>
      <c r="AV581" s="13" t="s">
        <v>86</v>
      </c>
      <c r="AW581" s="13" t="s">
        <v>33</v>
      </c>
      <c r="AX581" s="13" t="s">
        <v>79</v>
      </c>
      <c r="AY581" s="165" t="s">
        <v>252</v>
      </c>
    </row>
    <row r="582" spans="1:65" s="14" customFormat="1">
      <c r="B582" s="171"/>
      <c r="D582" s="164" t="s">
        <v>282</v>
      </c>
      <c r="E582" s="172" t="s">
        <v>1</v>
      </c>
      <c r="F582" s="173" t="s">
        <v>364</v>
      </c>
      <c r="H582" s="174">
        <v>2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282</v>
      </c>
      <c r="AU582" s="172" t="s">
        <v>88</v>
      </c>
      <c r="AV582" s="14" t="s">
        <v>88</v>
      </c>
      <c r="AW582" s="14" t="s">
        <v>33</v>
      </c>
      <c r="AX582" s="14" t="s">
        <v>79</v>
      </c>
      <c r="AY582" s="172" t="s">
        <v>252</v>
      </c>
    </row>
    <row r="583" spans="1:65" s="15" customFormat="1">
      <c r="B583" s="179"/>
      <c r="D583" s="164" t="s">
        <v>282</v>
      </c>
      <c r="E583" s="180" t="s">
        <v>1</v>
      </c>
      <c r="F583" s="181" t="s">
        <v>286</v>
      </c>
      <c r="H583" s="182">
        <v>2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282</v>
      </c>
      <c r="AU583" s="180" t="s">
        <v>88</v>
      </c>
      <c r="AV583" s="15" t="s">
        <v>258</v>
      </c>
      <c r="AW583" s="15" t="s">
        <v>33</v>
      </c>
      <c r="AX583" s="15" t="s">
        <v>86</v>
      </c>
      <c r="AY583" s="180" t="s">
        <v>252</v>
      </c>
    </row>
    <row r="584" spans="1:65" s="2" customFormat="1" ht="24.2" customHeight="1">
      <c r="A584" s="31"/>
      <c r="B584" s="148"/>
      <c r="C584" s="149" t="s">
        <v>721</v>
      </c>
      <c r="D584" s="149" t="s">
        <v>254</v>
      </c>
      <c r="E584" s="150" t="s">
        <v>2189</v>
      </c>
      <c r="F584" s="151" t="s">
        <v>2190</v>
      </c>
      <c r="G584" s="152" t="s">
        <v>347</v>
      </c>
      <c r="H584" s="153">
        <v>3</v>
      </c>
      <c r="I584" s="154"/>
      <c r="J584" s="155">
        <f>ROUND(I584*H584,2)</f>
        <v>0</v>
      </c>
      <c r="K584" s="156"/>
      <c r="L584" s="32"/>
      <c r="M584" s="157" t="s">
        <v>1</v>
      </c>
      <c r="N584" s="158" t="s">
        <v>44</v>
      </c>
      <c r="O584" s="57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61" t="s">
        <v>258</v>
      </c>
      <c r="AT584" s="161" t="s">
        <v>254</v>
      </c>
      <c r="AU584" s="161" t="s">
        <v>88</v>
      </c>
      <c r="AY584" s="17" t="s">
        <v>252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7" t="s">
        <v>86</v>
      </c>
      <c r="BK584" s="162">
        <f>ROUND(I584*H584,2)</f>
        <v>0</v>
      </c>
      <c r="BL584" s="17" t="s">
        <v>258</v>
      </c>
      <c r="BM584" s="161" t="s">
        <v>724</v>
      </c>
    </row>
    <row r="585" spans="1:65" s="13" customFormat="1" ht="22.5">
      <c r="B585" s="163"/>
      <c r="D585" s="164" t="s">
        <v>282</v>
      </c>
      <c r="E585" s="165" t="s">
        <v>1</v>
      </c>
      <c r="F585" s="166" t="s">
        <v>2144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282</v>
      </c>
      <c r="AU585" s="165" t="s">
        <v>88</v>
      </c>
      <c r="AV585" s="13" t="s">
        <v>86</v>
      </c>
      <c r="AW585" s="13" t="s">
        <v>33</v>
      </c>
      <c r="AX585" s="13" t="s">
        <v>79</v>
      </c>
      <c r="AY585" s="165" t="s">
        <v>252</v>
      </c>
    </row>
    <row r="586" spans="1:65" s="13" customFormat="1">
      <c r="B586" s="163"/>
      <c r="D586" s="164" t="s">
        <v>282</v>
      </c>
      <c r="E586" s="165" t="s">
        <v>1</v>
      </c>
      <c r="F586" s="166" t="s">
        <v>2145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282</v>
      </c>
      <c r="AU586" s="165" t="s">
        <v>88</v>
      </c>
      <c r="AV586" s="13" t="s">
        <v>86</v>
      </c>
      <c r="AW586" s="13" t="s">
        <v>33</v>
      </c>
      <c r="AX586" s="13" t="s">
        <v>79</v>
      </c>
      <c r="AY586" s="165" t="s">
        <v>252</v>
      </c>
    </row>
    <row r="587" spans="1:65" s="13" customFormat="1" ht="22.5">
      <c r="B587" s="163"/>
      <c r="D587" s="164" t="s">
        <v>282</v>
      </c>
      <c r="E587" s="165" t="s">
        <v>1</v>
      </c>
      <c r="F587" s="166" t="s">
        <v>2146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282</v>
      </c>
      <c r="AU587" s="165" t="s">
        <v>88</v>
      </c>
      <c r="AV587" s="13" t="s">
        <v>86</v>
      </c>
      <c r="AW587" s="13" t="s">
        <v>33</v>
      </c>
      <c r="AX587" s="13" t="s">
        <v>79</v>
      </c>
      <c r="AY587" s="165" t="s">
        <v>252</v>
      </c>
    </row>
    <row r="588" spans="1:65" s="13" customFormat="1">
      <c r="B588" s="163"/>
      <c r="D588" s="164" t="s">
        <v>282</v>
      </c>
      <c r="E588" s="165" t="s">
        <v>1</v>
      </c>
      <c r="F588" s="166" t="s">
        <v>2147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282</v>
      </c>
      <c r="AU588" s="165" t="s">
        <v>88</v>
      </c>
      <c r="AV588" s="13" t="s">
        <v>86</v>
      </c>
      <c r="AW588" s="13" t="s">
        <v>33</v>
      </c>
      <c r="AX588" s="13" t="s">
        <v>79</v>
      </c>
      <c r="AY588" s="165" t="s">
        <v>252</v>
      </c>
    </row>
    <row r="589" spans="1:65" s="13" customFormat="1">
      <c r="B589" s="163"/>
      <c r="D589" s="164" t="s">
        <v>282</v>
      </c>
      <c r="E589" s="165" t="s">
        <v>1</v>
      </c>
      <c r="F589" s="166" t="s">
        <v>351</v>
      </c>
      <c r="H589" s="165" t="s">
        <v>1</v>
      </c>
      <c r="I589" s="167"/>
      <c r="L589" s="163"/>
      <c r="M589" s="168"/>
      <c r="N589" s="169"/>
      <c r="O589" s="169"/>
      <c r="P589" s="169"/>
      <c r="Q589" s="169"/>
      <c r="R589" s="169"/>
      <c r="S589" s="169"/>
      <c r="T589" s="170"/>
      <c r="AT589" s="165" t="s">
        <v>282</v>
      </c>
      <c r="AU589" s="165" t="s">
        <v>88</v>
      </c>
      <c r="AV589" s="13" t="s">
        <v>86</v>
      </c>
      <c r="AW589" s="13" t="s">
        <v>33</v>
      </c>
      <c r="AX589" s="13" t="s">
        <v>79</v>
      </c>
      <c r="AY589" s="165" t="s">
        <v>252</v>
      </c>
    </row>
    <row r="590" spans="1:65" s="14" customFormat="1">
      <c r="B590" s="171"/>
      <c r="D590" s="164" t="s">
        <v>282</v>
      </c>
      <c r="E590" s="172" t="s">
        <v>1</v>
      </c>
      <c r="F590" s="173" t="s">
        <v>385</v>
      </c>
      <c r="H590" s="174">
        <v>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4" customFormat="1">
      <c r="B591" s="171"/>
      <c r="D591" s="164" t="s">
        <v>282</v>
      </c>
      <c r="E591" s="172" t="s">
        <v>1</v>
      </c>
      <c r="F591" s="173" t="s">
        <v>365</v>
      </c>
      <c r="H591" s="174">
        <v>2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282</v>
      </c>
      <c r="AU591" s="172" t="s">
        <v>88</v>
      </c>
      <c r="AV591" s="14" t="s">
        <v>88</v>
      </c>
      <c r="AW591" s="14" t="s">
        <v>33</v>
      </c>
      <c r="AX591" s="14" t="s">
        <v>79</v>
      </c>
      <c r="AY591" s="172" t="s">
        <v>252</v>
      </c>
    </row>
    <row r="592" spans="1:65" s="15" customFormat="1">
      <c r="B592" s="179"/>
      <c r="D592" s="164" t="s">
        <v>282</v>
      </c>
      <c r="E592" s="180" t="s">
        <v>1</v>
      </c>
      <c r="F592" s="181" t="s">
        <v>286</v>
      </c>
      <c r="H592" s="182">
        <v>3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282</v>
      </c>
      <c r="AU592" s="180" t="s">
        <v>88</v>
      </c>
      <c r="AV592" s="15" t="s">
        <v>258</v>
      </c>
      <c r="AW592" s="15" t="s">
        <v>33</v>
      </c>
      <c r="AX592" s="15" t="s">
        <v>86</v>
      </c>
      <c r="AY592" s="180" t="s">
        <v>252</v>
      </c>
    </row>
    <row r="593" spans="1:65" s="2" customFormat="1" ht="24.2" customHeight="1">
      <c r="A593" s="31"/>
      <c r="B593" s="148"/>
      <c r="C593" s="149" t="s">
        <v>442</v>
      </c>
      <c r="D593" s="149" t="s">
        <v>254</v>
      </c>
      <c r="E593" s="150" t="s">
        <v>2191</v>
      </c>
      <c r="F593" s="151" t="s">
        <v>424</v>
      </c>
      <c r="G593" s="152" t="s">
        <v>347</v>
      </c>
      <c r="H593" s="153">
        <v>1</v>
      </c>
      <c r="I593" s="154"/>
      <c r="J593" s="155">
        <f>ROUND(I593*H593,2)</f>
        <v>0</v>
      </c>
      <c r="K593" s="156"/>
      <c r="L593" s="32"/>
      <c r="M593" s="157" t="s">
        <v>1</v>
      </c>
      <c r="N593" s="158" t="s">
        <v>44</v>
      </c>
      <c r="O593" s="57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61" t="s">
        <v>258</v>
      </c>
      <c r="AT593" s="161" t="s">
        <v>254</v>
      </c>
      <c r="AU593" s="161" t="s">
        <v>88</v>
      </c>
      <c r="AY593" s="17" t="s">
        <v>252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7" t="s">
        <v>86</v>
      </c>
      <c r="BK593" s="162">
        <f>ROUND(I593*H593,2)</f>
        <v>0</v>
      </c>
      <c r="BL593" s="17" t="s">
        <v>258</v>
      </c>
      <c r="BM593" s="161" t="s">
        <v>731</v>
      </c>
    </row>
    <row r="594" spans="1:65" s="13" customFormat="1" ht="22.5">
      <c r="B594" s="163"/>
      <c r="D594" s="164" t="s">
        <v>282</v>
      </c>
      <c r="E594" s="165" t="s">
        <v>1</v>
      </c>
      <c r="F594" s="166" t="s">
        <v>2144</v>
      </c>
      <c r="H594" s="165" t="s">
        <v>1</v>
      </c>
      <c r="I594" s="167"/>
      <c r="L594" s="163"/>
      <c r="M594" s="168"/>
      <c r="N594" s="169"/>
      <c r="O594" s="169"/>
      <c r="P594" s="169"/>
      <c r="Q594" s="169"/>
      <c r="R594" s="169"/>
      <c r="S594" s="169"/>
      <c r="T594" s="170"/>
      <c r="AT594" s="165" t="s">
        <v>282</v>
      </c>
      <c r="AU594" s="165" t="s">
        <v>88</v>
      </c>
      <c r="AV594" s="13" t="s">
        <v>86</v>
      </c>
      <c r="AW594" s="13" t="s">
        <v>33</v>
      </c>
      <c r="AX594" s="13" t="s">
        <v>79</v>
      </c>
      <c r="AY594" s="165" t="s">
        <v>252</v>
      </c>
    </row>
    <row r="595" spans="1:65" s="13" customFormat="1">
      <c r="B595" s="163"/>
      <c r="D595" s="164" t="s">
        <v>282</v>
      </c>
      <c r="E595" s="165" t="s">
        <v>1</v>
      </c>
      <c r="F595" s="166" t="s">
        <v>2145</v>
      </c>
      <c r="H595" s="165" t="s">
        <v>1</v>
      </c>
      <c r="I595" s="167"/>
      <c r="L595" s="163"/>
      <c r="M595" s="168"/>
      <c r="N595" s="169"/>
      <c r="O595" s="169"/>
      <c r="P595" s="169"/>
      <c r="Q595" s="169"/>
      <c r="R595" s="169"/>
      <c r="S595" s="169"/>
      <c r="T595" s="170"/>
      <c r="AT595" s="165" t="s">
        <v>282</v>
      </c>
      <c r="AU595" s="165" t="s">
        <v>88</v>
      </c>
      <c r="AV595" s="13" t="s">
        <v>86</v>
      </c>
      <c r="AW595" s="13" t="s">
        <v>33</v>
      </c>
      <c r="AX595" s="13" t="s">
        <v>79</v>
      </c>
      <c r="AY595" s="165" t="s">
        <v>252</v>
      </c>
    </row>
    <row r="596" spans="1:65" s="13" customFormat="1" ht="22.5">
      <c r="B596" s="163"/>
      <c r="D596" s="164" t="s">
        <v>282</v>
      </c>
      <c r="E596" s="165" t="s">
        <v>1</v>
      </c>
      <c r="F596" s="166" t="s">
        <v>2146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282</v>
      </c>
      <c r="AU596" s="165" t="s">
        <v>88</v>
      </c>
      <c r="AV596" s="13" t="s">
        <v>86</v>
      </c>
      <c r="AW596" s="13" t="s">
        <v>33</v>
      </c>
      <c r="AX596" s="13" t="s">
        <v>79</v>
      </c>
      <c r="AY596" s="165" t="s">
        <v>252</v>
      </c>
    </row>
    <row r="597" spans="1:65" s="13" customFormat="1">
      <c r="B597" s="163"/>
      <c r="D597" s="164" t="s">
        <v>282</v>
      </c>
      <c r="E597" s="165" t="s">
        <v>1</v>
      </c>
      <c r="F597" s="166" t="s">
        <v>2147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282</v>
      </c>
      <c r="AU597" s="165" t="s">
        <v>88</v>
      </c>
      <c r="AV597" s="13" t="s">
        <v>86</v>
      </c>
      <c r="AW597" s="13" t="s">
        <v>33</v>
      </c>
      <c r="AX597" s="13" t="s">
        <v>79</v>
      </c>
      <c r="AY597" s="165" t="s">
        <v>252</v>
      </c>
    </row>
    <row r="598" spans="1:65" s="13" customFormat="1">
      <c r="B598" s="163"/>
      <c r="D598" s="164" t="s">
        <v>282</v>
      </c>
      <c r="E598" s="165" t="s">
        <v>1</v>
      </c>
      <c r="F598" s="166" t="s">
        <v>351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282</v>
      </c>
      <c r="AU598" s="165" t="s">
        <v>88</v>
      </c>
      <c r="AV598" s="13" t="s">
        <v>86</v>
      </c>
      <c r="AW598" s="13" t="s">
        <v>33</v>
      </c>
      <c r="AX598" s="13" t="s">
        <v>79</v>
      </c>
      <c r="AY598" s="165" t="s">
        <v>252</v>
      </c>
    </row>
    <row r="599" spans="1:65" s="14" customFormat="1">
      <c r="B599" s="171"/>
      <c r="D599" s="164" t="s">
        <v>282</v>
      </c>
      <c r="E599" s="172" t="s">
        <v>1</v>
      </c>
      <c r="F599" s="173" t="s">
        <v>374</v>
      </c>
      <c r="H599" s="174">
        <v>1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282</v>
      </c>
      <c r="AU599" s="172" t="s">
        <v>88</v>
      </c>
      <c r="AV599" s="14" t="s">
        <v>88</v>
      </c>
      <c r="AW599" s="14" t="s">
        <v>33</v>
      </c>
      <c r="AX599" s="14" t="s">
        <v>79</v>
      </c>
      <c r="AY599" s="172" t="s">
        <v>252</v>
      </c>
    </row>
    <row r="600" spans="1:65" s="15" customFormat="1">
      <c r="B600" s="179"/>
      <c r="D600" s="164" t="s">
        <v>282</v>
      </c>
      <c r="E600" s="180" t="s">
        <v>1</v>
      </c>
      <c r="F600" s="181" t="s">
        <v>286</v>
      </c>
      <c r="H600" s="182">
        <v>1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282</v>
      </c>
      <c r="AU600" s="180" t="s">
        <v>88</v>
      </c>
      <c r="AV600" s="15" t="s">
        <v>258</v>
      </c>
      <c r="AW600" s="15" t="s">
        <v>33</v>
      </c>
      <c r="AX600" s="15" t="s">
        <v>86</v>
      </c>
      <c r="AY600" s="180" t="s">
        <v>252</v>
      </c>
    </row>
    <row r="601" spans="1:65" s="2" customFormat="1" ht="24.2" customHeight="1">
      <c r="A601" s="31"/>
      <c r="B601" s="148"/>
      <c r="C601" s="149" t="s">
        <v>742</v>
      </c>
      <c r="D601" s="149" t="s">
        <v>254</v>
      </c>
      <c r="E601" s="150" t="s">
        <v>2192</v>
      </c>
      <c r="F601" s="151" t="s">
        <v>434</v>
      </c>
      <c r="G601" s="152" t="s">
        <v>347</v>
      </c>
      <c r="H601" s="153">
        <v>1</v>
      </c>
      <c r="I601" s="154"/>
      <c r="J601" s="155">
        <f>ROUND(I601*H601,2)</f>
        <v>0</v>
      </c>
      <c r="K601" s="156"/>
      <c r="L601" s="32"/>
      <c r="M601" s="157" t="s">
        <v>1</v>
      </c>
      <c r="N601" s="158" t="s">
        <v>44</v>
      </c>
      <c r="O601" s="57"/>
      <c r="P601" s="159">
        <f>O601*H601</f>
        <v>0</v>
      </c>
      <c r="Q601" s="159">
        <v>0</v>
      </c>
      <c r="R601" s="159">
        <f>Q601*H601</f>
        <v>0</v>
      </c>
      <c r="S601" s="159">
        <v>0</v>
      </c>
      <c r="T601" s="160">
        <f>S601*H601</f>
        <v>0</v>
      </c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61" t="s">
        <v>258</v>
      </c>
      <c r="AT601" s="161" t="s">
        <v>254</v>
      </c>
      <c r="AU601" s="161" t="s">
        <v>88</v>
      </c>
      <c r="AY601" s="17" t="s">
        <v>252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7" t="s">
        <v>86</v>
      </c>
      <c r="BK601" s="162">
        <f>ROUND(I601*H601,2)</f>
        <v>0</v>
      </c>
      <c r="BL601" s="17" t="s">
        <v>258</v>
      </c>
      <c r="BM601" s="161" t="s">
        <v>745</v>
      </c>
    </row>
    <row r="602" spans="1:65" s="13" customFormat="1" ht="22.5">
      <c r="B602" s="163"/>
      <c r="D602" s="164" t="s">
        <v>282</v>
      </c>
      <c r="E602" s="165" t="s">
        <v>1</v>
      </c>
      <c r="F602" s="166" t="s">
        <v>2144</v>
      </c>
      <c r="H602" s="165" t="s">
        <v>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282</v>
      </c>
      <c r="AU602" s="165" t="s">
        <v>88</v>
      </c>
      <c r="AV602" s="13" t="s">
        <v>86</v>
      </c>
      <c r="AW602" s="13" t="s">
        <v>33</v>
      </c>
      <c r="AX602" s="13" t="s">
        <v>79</v>
      </c>
      <c r="AY602" s="165" t="s">
        <v>252</v>
      </c>
    </row>
    <row r="603" spans="1:65" s="13" customFormat="1">
      <c r="B603" s="163"/>
      <c r="D603" s="164" t="s">
        <v>282</v>
      </c>
      <c r="E603" s="165" t="s">
        <v>1</v>
      </c>
      <c r="F603" s="166" t="s">
        <v>2145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282</v>
      </c>
      <c r="AU603" s="165" t="s">
        <v>88</v>
      </c>
      <c r="AV603" s="13" t="s">
        <v>86</v>
      </c>
      <c r="AW603" s="13" t="s">
        <v>33</v>
      </c>
      <c r="AX603" s="13" t="s">
        <v>79</v>
      </c>
      <c r="AY603" s="165" t="s">
        <v>252</v>
      </c>
    </row>
    <row r="604" spans="1:65" s="13" customFormat="1" ht="22.5">
      <c r="B604" s="163"/>
      <c r="D604" s="164" t="s">
        <v>282</v>
      </c>
      <c r="E604" s="165" t="s">
        <v>1</v>
      </c>
      <c r="F604" s="166" t="s">
        <v>2146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282</v>
      </c>
      <c r="AU604" s="165" t="s">
        <v>88</v>
      </c>
      <c r="AV604" s="13" t="s">
        <v>86</v>
      </c>
      <c r="AW604" s="13" t="s">
        <v>33</v>
      </c>
      <c r="AX604" s="13" t="s">
        <v>79</v>
      </c>
      <c r="AY604" s="165" t="s">
        <v>252</v>
      </c>
    </row>
    <row r="605" spans="1:65" s="13" customFormat="1">
      <c r="B605" s="163"/>
      <c r="D605" s="164" t="s">
        <v>282</v>
      </c>
      <c r="E605" s="165" t="s">
        <v>1</v>
      </c>
      <c r="F605" s="166" t="s">
        <v>2147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282</v>
      </c>
      <c r="AU605" s="165" t="s">
        <v>88</v>
      </c>
      <c r="AV605" s="13" t="s">
        <v>86</v>
      </c>
      <c r="AW605" s="13" t="s">
        <v>33</v>
      </c>
      <c r="AX605" s="13" t="s">
        <v>79</v>
      </c>
      <c r="AY605" s="165" t="s">
        <v>252</v>
      </c>
    </row>
    <row r="606" spans="1:65" s="13" customFormat="1">
      <c r="B606" s="163"/>
      <c r="D606" s="164" t="s">
        <v>282</v>
      </c>
      <c r="E606" s="165" t="s">
        <v>1</v>
      </c>
      <c r="F606" s="166" t="s">
        <v>351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282</v>
      </c>
      <c r="AU606" s="165" t="s">
        <v>88</v>
      </c>
      <c r="AV606" s="13" t="s">
        <v>86</v>
      </c>
      <c r="AW606" s="13" t="s">
        <v>33</v>
      </c>
      <c r="AX606" s="13" t="s">
        <v>79</v>
      </c>
      <c r="AY606" s="165" t="s">
        <v>252</v>
      </c>
    </row>
    <row r="607" spans="1:65" s="14" customFormat="1">
      <c r="B607" s="171"/>
      <c r="D607" s="164" t="s">
        <v>282</v>
      </c>
      <c r="E607" s="172" t="s">
        <v>1</v>
      </c>
      <c r="F607" s="173" t="s">
        <v>385</v>
      </c>
      <c r="H607" s="174">
        <v>1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282</v>
      </c>
      <c r="AU607" s="172" t="s">
        <v>88</v>
      </c>
      <c r="AV607" s="14" t="s">
        <v>88</v>
      </c>
      <c r="AW607" s="14" t="s">
        <v>33</v>
      </c>
      <c r="AX607" s="14" t="s">
        <v>79</v>
      </c>
      <c r="AY607" s="172" t="s">
        <v>252</v>
      </c>
    </row>
    <row r="608" spans="1:65" s="15" customFormat="1">
      <c r="B608" s="179"/>
      <c r="D608" s="164" t="s">
        <v>282</v>
      </c>
      <c r="E608" s="180" t="s">
        <v>1</v>
      </c>
      <c r="F608" s="181" t="s">
        <v>286</v>
      </c>
      <c r="H608" s="182">
        <v>1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282</v>
      </c>
      <c r="AU608" s="180" t="s">
        <v>88</v>
      </c>
      <c r="AV608" s="15" t="s">
        <v>258</v>
      </c>
      <c r="AW608" s="15" t="s">
        <v>33</v>
      </c>
      <c r="AX608" s="15" t="s">
        <v>86</v>
      </c>
      <c r="AY608" s="180" t="s">
        <v>252</v>
      </c>
    </row>
    <row r="609" spans="1:65" s="2" customFormat="1" ht="24.2" customHeight="1">
      <c r="A609" s="31"/>
      <c r="B609" s="148"/>
      <c r="C609" s="149" t="s">
        <v>446</v>
      </c>
      <c r="D609" s="149" t="s">
        <v>254</v>
      </c>
      <c r="E609" s="150" t="s">
        <v>2193</v>
      </c>
      <c r="F609" s="151" t="s">
        <v>445</v>
      </c>
      <c r="G609" s="152" t="s">
        <v>347</v>
      </c>
      <c r="H609" s="153">
        <v>1</v>
      </c>
      <c r="I609" s="154"/>
      <c r="J609" s="155">
        <f>ROUND(I609*H609,2)</f>
        <v>0</v>
      </c>
      <c r="K609" s="156"/>
      <c r="L609" s="32"/>
      <c r="M609" s="157" t="s">
        <v>1</v>
      </c>
      <c r="N609" s="158" t="s">
        <v>44</v>
      </c>
      <c r="O609" s="57"/>
      <c r="P609" s="159">
        <f>O609*H609</f>
        <v>0</v>
      </c>
      <c r="Q609" s="159">
        <v>0</v>
      </c>
      <c r="R609" s="159">
        <f>Q609*H609</f>
        <v>0</v>
      </c>
      <c r="S609" s="159">
        <v>0</v>
      </c>
      <c r="T609" s="160">
        <f>S609*H609</f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61" t="s">
        <v>258</v>
      </c>
      <c r="AT609" s="161" t="s">
        <v>254</v>
      </c>
      <c r="AU609" s="161" t="s">
        <v>88</v>
      </c>
      <c r="AY609" s="17" t="s">
        <v>252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7" t="s">
        <v>86</v>
      </c>
      <c r="BK609" s="162">
        <f>ROUND(I609*H609,2)</f>
        <v>0</v>
      </c>
      <c r="BL609" s="17" t="s">
        <v>258</v>
      </c>
      <c r="BM609" s="161" t="s">
        <v>748</v>
      </c>
    </row>
    <row r="610" spans="1:65" s="13" customFormat="1" ht="22.5">
      <c r="B610" s="163"/>
      <c r="D610" s="164" t="s">
        <v>282</v>
      </c>
      <c r="E610" s="165" t="s">
        <v>1</v>
      </c>
      <c r="F610" s="166" t="s">
        <v>2144</v>
      </c>
      <c r="H610" s="165" t="s">
        <v>1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5" t="s">
        <v>282</v>
      </c>
      <c r="AU610" s="165" t="s">
        <v>88</v>
      </c>
      <c r="AV610" s="13" t="s">
        <v>86</v>
      </c>
      <c r="AW610" s="13" t="s">
        <v>33</v>
      </c>
      <c r="AX610" s="13" t="s">
        <v>79</v>
      </c>
      <c r="AY610" s="165" t="s">
        <v>252</v>
      </c>
    </row>
    <row r="611" spans="1:65" s="13" customFormat="1">
      <c r="B611" s="163"/>
      <c r="D611" s="164" t="s">
        <v>282</v>
      </c>
      <c r="E611" s="165" t="s">
        <v>1</v>
      </c>
      <c r="F611" s="166" t="s">
        <v>2145</v>
      </c>
      <c r="H611" s="165" t="s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5" t="s">
        <v>282</v>
      </c>
      <c r="AU611" s="165" t="s">
        <v>88</v>
      </c>
      <c r="AV611" s="13" t="s">
        <v>86</v>
      </c>
      <c r="AW611" s="13" t="s">
        <v>33</v>
      </c>
      <c r="AX611" s="13" t="s">
        <v>79</v>
      </c>
      <c r="AY611" s="165" t="s">
        <v>252</v>
      </c>
    </row>
    <row r="612" spans="1:65" s="13" customFormat="1" ht="22.5">
      <c r="B612" s="163"/>
      <c r="D612" s="164" t="s">
        <v>282</v>
      </c>
      <c r="E612" s="165" t="s">
        <v>1</v>
      </c>
      <c r="F612" s="166" t="s">
        <v>2146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282</v>
      </c>
      <c r="AU612" s="165" t="s">
        <v>88</v>
      </c>
      <c r="AV612" s="13" t="s">
        <v>86</v>
      </c>
      <c r="AW612" s="13" t="s">
        <v>33</v>
      </c>
      <c r="AX612" s="13" t="s">
        <v>79</v>
      </c>
      <c r="AY612" s="165" t="s">
        <v>252</v>
      </c>
    </row>
    <row r="613" spans="1:65" s="13" customFormat="1">
      <c r="B613" s="163"/>
      <c r="D613" s="164" t="s">
        <v>282</v>
      </c>
      <c r="E613" s="165" t="s">
        <v>1</v>
      </c>
      <c r="F613" s="166" t="s">
        <v>2147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282</v>
      </c>
      <c r="AU613" s="165" t="s">
        <v>88</v>
      </c>
      <c r="AV613" s="13" t="s">
        <v>86</v>
      </c>
      <c r="AW613" s="13" t="s">
        <v>33</v>
      </c>
      <c r="AX613" s="13" t="s">
        <v>79</v>
      </c>
      <c r="AY613" s="165" t="s">
        <v>252</v>
      </c>
    </row>
    <row r="614" spans="1:65" s="13" customFormat="1">
      <c r="B614" s="163"/>
      <c r="D614" s="164" t="s">
        <v>282</v>
      </c>
      <c r="E614" s="165" t="s">
        <v>1</v>
      </c>
      <c r="F614" s="166" t="s">
        <v>351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282</v>
      </c>
      <c r="AU614" s="165" t="s">
        <v>88</v>
      </c>
      <c r="AV614" s="13" t="s">
        <v>86</v>
      </c>
      <c r="AW614" s="13" t="s">
        <v>33</v>
      </c>
      <c r="AX614" s="13" t="s">
        <v>79</v>
      </c>
      <c r="AY614" s="165" t="s">
        <v>252</v>
      </c>
    </row>
    <row r="615" spans="1:65" s="14" customFormat="1">
      <c r="B615" s="171"/>
      <c r="D615" s="164" t="s">
        <v>282</v>
      </c>
      <c r="E615" s="172" t="s">
        <v>1</v>
      </c>
      <c r="F615" s="173" t="s">
        <v>385</v>
      </c>
      <c r="H615" s="174">
        <v>1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282</v>
      </c>
      <c r="AU615" s="172" t="s">
        <v>88</v>
      </c>
      <c r="AV615" s="14" t="s">
        <v>88</v>
      </c>
      <c r="AW615" s="14" t="s">
        <v>33</v>
      </c>
      <c r="AX615" s="14" t="s">
        <v>79</v>
      </c>
      <c r="AY615" s="172" t="s">
        <v>252</v>
      </c>
    </row>
    <row r="616" spans="1:65" s="15" customFormat="1">
      <c r="B616" s="179"/>
      <c r="D616" s="164" t="s">
        <v>282</v>
      </c>
      <c r="E616" s="180" t="s">
        <v>1</v>
      </c>
      <c r="F616" s="181" t="s">
        <v>286</v>
      </c>
      <c r="H616" s="182">
        <v>1</v>
      </c>
      <c r="I616" s="183"/>
      <c r="L616" s="179"/>
      <c r="M616" s="184"/>
      <c r="N616" s="185"/>
      <c r="O616" s="185"/>
      <c r="P616" s="185"/>
      <c r="Q616" s="185"/>
      <c r="R616" s="185"/>
      <c r="S616" s="185"/>
      <c r="T616" s="186"/>
      <c r="AT616" s="180" t="s">
        <v>282</v>
      </c>
      <c r="AU616" s="180" t="s">
        <v>88</v>
      </c>
      <c r="AV616" s="15" t="s">
        <v>258</v>
      </c>
      <c r="AW616" s="15" t="s">
        <v>33</v>
      </c>
      <c r="AX616" s="15" t="s">
        <v>86</v>
      </c>
      <c r="AY616" s="180" t="s">
        <v>252</v>
      </c>
    </row>
    <row r="617" spans="1:65" s="2" customFormat="1" ht="24.2" customHeight="1">
      <c r="A617" s="31"/>
      <c r="B617" s="148"/>
      <c r="C617" s="149" t="s">
        <v>757</v>
      </c>
      <c r="D617" s="149" t="s">
        <v>254</v>
      </c>
      <c r="E617" s="150" t="s">
        <v>2194</v>
      </c>
      <c r="F617" s="151" t="s">
        <v>2195</v>
      </c>
      <c r="G617" s="152" t="s">
        <v>347</v>
      </c>
      <c r="H617" s="153">
        <v>1</v>
      </c>
      <c r="I617" s="154"/>
      <c r="J617" s="155">
        <f>ROUND(I617*H617,2)</f>
        <v>0</v>
      </c>
      <c r="K617" s="156"/>
      <c r="L617" s="32"/>
      <c r="M617" s="157" t="s">
        <v>1</v>
      </c>
      <c r="N617" s="158" t="s">
        <v>44</v>
      </c>
      <c r="O617" s="57"/>
      <c r="P617" s="159">
        <f>O617*H617</f>
        <v>0</v>
      </c>
      <c r="Q617" s="159">
        <v>0</v>
      </c>
      <c r="R617" s="159">
        <f>Q617*H617</f>
        <v>0</v>
      </c>
      <c r="S617" s="159">
        <v>0</v>
      </c>
      <c r="T617" s="160">
        <f>S617*H617</f>
        <v>0</v>
      </c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R617" s="161" t="s">
        <v>258</v>
      </c>
      <c r="AT617" s="161" t="s">
        <v>254</v>
      </c>
      <c r="AU617" s="161" t="s">
        <v>88</v>
      </c>
      <c r="AY617" s="17" t="s">
        <v>252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7" t="s">
        <v>86</v>
      </c>
      <c r="BK617" s="162">
        <f>ROUND(I617*H617,2)</f>
        <v>0</v>
      </c>
      <c r="BL617" s="17" t="s">
        <v>258</v>
      </c>
      <c r="BM617" s="161" t="s">
        <v>760</v>
      </c>
    </row>
    <row r="618" spans="1:65" s="13" customFormat="1" ht="22.5">
      <c r="B618" s="163"/>
      <c r="D618" s="164" t="s">
        <v>282</v>
      </c>
      <c r="E618" s="165" t="s">
        <v>1</v>
      </c>
      <c r="F618" s="166" t="s">
        <v>2144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282</v>
      </c>
      <c r="AU618" s="165" t="s">
        <v>88</v>
      </c>
      <c r="AV618" s="13" t="s">
        <v>86</v>
      </c>
      <c r="AW618" s="13" t="s">
        <v>33</v>
      </c>
      <c r="AX618" s="13" t="s">
        <v>79</v>
      </c>
      <c r="AY618" s="165" t="s">
        <v>252</v>
      </c>
    </row>
    <row r="619" spans="1:65" s="13" customFormat="1">
      <c r="B619" s="163"/>
      <c r="D619" s="164" t="s">
        <v>282</v>
      </c>
      <c r="E619" s="165" t="s">
        <v>1</v>
      </c>
      <c r="F619" s="166" t="s">
        <v>2145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282</v>
      </c>
      <c r="AU619" s="165" t="s">
        <v>88</v>
      </c>
      <c r="AV619" s="13" t="s">
        <v>86</v>
      </c>
      <c r="AW619" s="13" t="s">
        <v>33</v>
      </c>
      <c r="AX619" s="13" t="s">
        <v>79</v>
      </c>
      <c r="AY619" s="165" t="s">
        <v>252</v>
      </c>
    </row>
    <row r="620" spans="1:65" s="13" customFormat="1" ht="22.5">
      <c r="B620" s="163"/>
      <c r="D620" s="164" t="s">
        <v>282</v>
      </c>
      <c r="E620" s="165" t="s">
        <v>1</v>
      </c>
      <c r="F620" s="166" t="s">
        <v>2146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282</v>
      </c>
      <c r="AU620" s="165" t="s">
        <v>88</v>
      </c>
      <c r="AV620" s="13" t="s">
        <v>86</v>
      </c>
      <c r="AW620" s="13" t="s">
        <v>33</v>
      </c>
      <c r="AX620" s="13" t="s">
        <v>79</v>
      </c>
      <c r="AY620" s="165" t="s">
        <v>252</v>
      </c>
    </row>
    <row r="621" spans="1:65" s="13" customFormat="1">
      <c r="B621" s="163"/>
      <c r="D621" s="164" t="s">
        <v>282</v>
      </c>
      <c r="E621" s="165" t="s">
        <v>1</v>
      </c>
      <c r="F621" s="166" t="s">
        <v>2147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282</v>
      </c>
      <c r="AU621" s="165" t="s">
        <v>88</v>
      </c>
      <c r="AV621" s="13" t="s">
        <v>86</v>
      </c>
      <c r="AW621" s="13" t="s">
        <v>33</v>
      </c>
      <c r="AX621" s="13" t="s">
        <v>79</v>
      </c>
      <c r="AY621" s="165" t="s">
        <v>252</v>
      </c>
    </row>
    <row r="622" spans="1:65" s="13" customFormat="1">
      <c r="B622" s="163"/>
      <c r="D622" s="164" t="s">
        <v>282</v>
      </c>
      <c r="E622" s="165" t="s">
        <v>1</v>
      </c>
      <c r="F622" s="166" t="s">
        <v>351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282</v>
      </c>
      <c r="AU622" s="165" t="s">
        <v>88</v>
      </c>
      <c r="AV622" s="13" t="s">
        <v>86</v>
      </c>
      <c r="AW622" s="13" t="s">
        <v>33</v>
      </c>
      <c r="AX622" s="13" t="s">
        <v>79</v>
      </c>
      <c r="AY622" s="165" t="s">
        <v>252</v>
      </c>
    </row>
    <row r="623" spans="1:65" s="14" customFormat="1">
      <c r="B623" s="171"/>
      <c r="D623" s="164" t="s">
        <v>282</v>
      </c>
      <c r="E623" s="172" t="s">
        <v>1</v>
      </c>
      <c r="F623" s="173" t="s">
        <v>353</v>
      </c>
      <c r="H623" s="174">
        <v>1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282</v>
      </c>
      <c r="AU623" s="172" t="s">
        <v>88</v>
      </c>
      <c r="AV623" s="14" t="s">
        <v>88</v>
      </c>
      <c r="AW623" s="14" t="s">
        <v>33</v>
      </c>
      <c r="AX623" s="14" t="s">
        <v>79</v>
      </c>
      <c r="AY623" s="172" t="s">
        <v>252</v>
      </c>
    </row>
    <row r="624" spans="1:65" s="15" customFormat="1">
      <c r="B624" s="179"/>
      <c r="D624" s="164" t="s">
        <v>282</v>
      </c>
      <c r="E624" s="180" t="s">
        <v>1</v>
      </c>
      <c r="F624" s="181" t="s">
        <v>286</v>
      </c>
      <c r="H624" s="182">
        <v>1</v>
      </c>
      <c r="I624" s="183"/>
      <c r="L624" s="179"/>
      <c r="M624" s="184"/>
      <c r="N624" s="185"/>
      <c r="O624" s="185"/>
      <c r="P624" s="185"/>
      <c r="Q624" s="185"/>
      <c r="R624" s="185"/>
      <c r="S624" s="185"/>
      <c r="T624" s="186"/>
      <c r="AT624" s="180" t="s">
        <v>282</v>
      </c>
      <c r="AU624" s="180" t="s">
        <v>88</v>
      </c>
      <c r="AV624" s="15" t="s">
        <v>258</v>
      </c>
      <c r="AW624" s="15" t="s">
        <v>33</v>
      </c>
      <c r="AX624" s="15" t="s">
        <v>86</v>
      </c>
      <c r="AY624" s="180" t="s">
        <v>252</v>
      </c>
    </row>
    <row r="625" spans="1:65" s="2" customFormat="1" ht="24.2" customHeight="1">
      <c r="A625" s="31"/>
      <c r="B625" s="148"/>
      <c r="C625" s="149" t="s">
        <v>449</v>
      </c>
      <c r="D625" s="149" t="s">
        <v>254</v>
      </c>
      <c r="E625" s="150" t="s">
        <v>2196</v>
      </c>
      <c r="F625" s="151" t="s">
        <v>2197</v>
      </c>
      <c r="G625" s="152" t="s">
        <v>347</v>
      </c>
      <c r="H625" s="153">
        <v>1</v>
      </c>
      <c r="I625" s="154"/>
      <c r="J625" s="155">
        <f>ROUND(I625*H625,2)</f>
        <v>0</v>
      </c>
      <c r="K625" s="156"/>
      <c r="L625" s="32"/>
      <c r="M625" s="157" t="s">
        <v>1</v>
      </c>
      <c r="N625" s="158" t="s">
        <v>44</v>
      </c>
      <c r="O625" s="57"/>
      <c r="P625" s="159">
        <f>O625*H625</f>
        <v>0</v>
      </c>
      <c r="Q625" s="159">
        <v>0</v>
      </c>
      <c r="R625" s="159">
        <f>Q625*H625</f>
        <v>0</v>
      </c>
      <c r="S625" s="159">
        <v>0</v>
      </c>
      <c r="T625" s="160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61" t="s">
        <v>258</v>
      </c>
      <c r="AT625" s="161" t="s">
        <v>254</v>
      </c>
      <c r="AU625" s="161" t="s">
        <v>88</v>
      </c>
      <c r="AY625" s="17" t="s">
        <v>252</v>
      </c>
      <c r="BE625" s="162">
        <f>IF(N625="základní",J625,0)</f>
        <v>0</v>
      </c>
      <c r="BF625" s="162">
        <f>IF(N625="snížená",J625,0)</f>
        <v>0</v>
      </c>
      <c r="BG625" s="162">
        <f>IF(N625="zákl. přenesená",J625,0)</f>
        <v>0</v>
      </c>
      <c r="BH625" s="162">
        <f>IF(N625="sníž. přenesená",J625,0)</f>
        <v>0</v>
      </c>
      <c r="BI625" s="162">
        <f>IF(N625="nulová",J625,0)</f>
        <v>0</v>
      </c>
      <c r="BJ625" s="17" t="s">
        <v>86</v>
      </c>
      <c r="BK625" s="162">
        <f>ROUND(I625*H625,2)</f>
        <v>0</v>
      </c>
      <c r="BL625" s="17" t="s">
        <v>258</v>
      </c>
      <c r="BM625" s="161" t="s">
        <v>764</v>
      </c>
    </row>
    <row r="626" spans="1:65" s="13" customFormat="1" ht="22.5">
      <c r="B626" s="163"/>
      <c r="D626" s="164" t="s">
        <v>282</v>
      </c>
      <c r="E626" s="165" t="s">
        <v>1</v>
      </c>
      <c r="F626" s="166" t="s">
        <v>2144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282</v>
      </c>
      <c r="AU626" s="165" t="s">
        <v>88</v>
      </c>
      <c r="AV626" s="13" t="s">
        <v>86</v>
      </c>
      <c r="AW626" s="13" t="s">
        <v>33</v>
      </c>
      <c r="AX626" s="13" t="s">
        <v>79</v>
      </c>
      <c r="AY626" s="165" t="s">
        <v>252</v>
      </c>
    </row>
    <row r="627" spans="1:65" s="13" customFormat="1">
      <c r="B627" s="163"/>
      <c r="D627" s="164" t="s">
        <v>282</v>
      </c>
      <c r="E627" s="165" t="s">
        <v>1</v>
      </c>
      <c r="F627" s="166" t="s">
        <v>2145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282</v>
      </c>
      <c r="AU627" s="165" t="s">
        <v>88</v>
      </c>
      <c r="AV627" s="13" t="s">
        <v>86</v>
      </c>
      <c r="AW627" s="13" t="s">
        <v>33</v>
      </c>
      <c r="AX627" s="13" t="s">
        <v>79</v>
      </c>
      <c r="AY627" s="165" t="s">
        <v>252</v>
      </c>
    </row>
    <row r="628" spans="1:65" s="13" customFormat="1" ht="22.5">
      <c r="B628" s="163"/>
      <c r="D628" s="164" t="s">
        <v>282</v>
      </c>
      <c r="E628" s="165" t="s">
        <v>1</v>
      </c>
      <c r="F628" s="166" t="s">
        <v>2146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282</v>
      </c>
      <c r="AU628" s="165" t="s">
        <v>88</v>
      </c>
      <c r="AV628" s="13" t="s">
        <v>86</v>
      </c>
      <c r="AW628" s="13" t="s">
        <v>33</v>
      </c>
      <c r="AX628" s="13" t="s">
        <v>79</v>
      </c>
      <c r="AY628" s="165" t="s">
        <v>252</v>
      </c>
    </row>
    <row r="629" spans="1:65" s="13" customFormat="1">
      <c r="B629" s="163"/>
      <c r="D629" s="164" t="s">
        <v>282</v>
      </c>
      <c r="E629" s="165" t="s">
        <v>1</v>
      </c>
      <c r="F629" s="166" t="s">
        <v>2147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282</v>
      </c>
      <c r="AU629" s="165" t="s">
        <v>88</v>
      </c>
      <c r="AV629" s="13" t="s">
        <v>86</v>
      </c>
      <c r="AW629" s="13" t="s">
        <v>33</v>
      </c>
      <c r="AX629" s="13" t="s">
        <v>79</v>
      </c>
      <c r="AY629" s="165" t="s">
        <v>252</v>
      </c>
    </row>
    <row r="630" spans="1:65" s="13" customFormat="1">
      <c r="B630" s="163"/>
      <c r="D630" s="164" t="s">
        <v>282</v>
      </c>
      <c r="E630" s="165" t="s">
        <v>1</v>
      </c>
      <c r="F630" s="166" t="s">
        <v>351</v>
      </c>
      <c r="H630" s="165" t="s">
        <v>1</v>
      </c>
      <c r="I630" s="167"/>
      <c r="L630" s="163"/>
      <c r="M630" s="168"/>
      <c r="N630" s="169"/>
      <c r="O630" s="169"/>
      <c r="P630" s="169"/>
      <c r="Q630" s="169"/>
      <c r="R630" s="169"/>
      <c r="S630" s="169"/>
      <c r="T630" s="170"/>
      <c r="AT630" s="165" t="s">
        <v>282</v>
      </c>
      <c r="AU630" s="165" t="s">
        <v>88</v>
      </c>
      <c r="AV630" s="13" t="s">
        <v>86</v>
      </c>
      <c r="AW630" s="13" t="s">
        <v>33</v>
      </c>
      <c r="AX630" s="13" t="s">
        <v>79</v>
      </c>
      <c r="AY630" s="165" t="s">
        <v>252</v>
      </c>
    </row>
    <row r="631" spans="1:65" s="14" customFormat="1">
      <c r="B631" s="171"/>
      <c r="D631" s="164" t="s">
        <v>282</v>
      </c>
      <c r="E631" s="172" t="s">
        <v>1</v>
      </c>
      <c r="F631" s="173" t="s">
        <v>353</v>
      </c>
      <c r="H631" s="174">
        <v>1</v>
      </c>
      <c r="I631" s="175"/>
      <c r="L631" s="171"/>
      <c r="M631" s="176"/>
      <c r="N631" s="177"/>
      <c r="O631" s="177"/>
      <c r="P631" s="177"/>
      <c r="Q631" s="177"/>
      <c r="R631" s="177"/>
      <c r="S631" s="177"/>
      <c r="T631" s="178"/>
      <c r="AT631" s="172" t="s">
        <v>282</v>
      </c>
      <c r="AU631" s="172" t="s">
        <v>88</v>
      </c>
      <c r="AV631" s="14" t="s">
        <v>88</v>
      </c>
      <c r="AW631" s="14" t="s">
        <v>33</v>
      </c>
      <c r="AX631" s="14" t="s">
        <v>79</v>
      </c>
      <c r="AY631" s="172" t="s">
        <v>252</v>
      </c>
    </row>
    <row r="632" spans="1:65" s="15" customFormat="1">
      <c r="B632" s="179"/>
      <c r="D632" s="164" t="s">
        <v>282</v>
      </c>
      <c r="E632" s="180" t="s">
        <v>1</v>
      </c>
      <c r="F632" s="181" t="s">
        <v>286</v>
      </c>
      <c r="H632" s="182">
        <v>1</v>
      </c>
      <c r="I632" s="183"/>
      <c r="L632" s="179"/>
      <c r="M632" s="184"/>
      <c r="N632" s="185"/>
      <c r="O632" s="185"/>
      <c r="P632" s="185"/>
      <c r="Q632" s="185"/>
      <c r="R632" s="185"/>
      <c r="S632" s="185"/>
      <c r="T632" s="186"/>
      <c r="AT632" s="180" t="s">
        <v>282</v>
      </c>
      <c r="AU632" s="180" t="s">
        <v>88</v>
      </c>
      <c r="AV632" s="15" t="s">
        <v>258</v>
      </c>
      <c r="AW632" s="15" t="s">
        <v>33</v>
      </c>
      <c r="AX632" s="15" t="s">
        <v>86</v>
      </c>
      <c r="AY632" s="180" t="s">
        <v>252</v>
      </c>
    </row>
    <row r="633" spans="1:65" s="2" customFormat="1" ht="24.2" customHeight="1">
      <c r="A633" s="31"/>
      <c r="B633" s="148"/>
      <c r="C633" s="149" t="s">
        <v>766</v>
      </c>
      <c r="D633" s="149" t="s">
        <v>254</v>
      </c>
      <c r="E633" s="150" t="s">
        <v>2198</v>
      </c>
      <c r="F633" s="151" t="s">
        <v>2199</v>
      </c>
      <c r="G633" s="152" t="s">
        <v>1198</v>
      </c>
      <c r="H633" s="153">
        <v>1</v>
      </c>
      <c r="I633" s="154"/>
      <c r="J633" s="155">
        <f>ROUND(I633*H633,2)</f>
        <v>0</v>
      </c>
      <c r="K633" s="156"/>
      <c r="L633" s="32"/>
      <c r="M633" s="157" t="s">
        <v>1</v>
      </c>
      <c r="N633" s="158" t="s">
        <v>44</v>
      </c>
      <c r="O633" s="57"/>
      <c r="P633" s="159">
        <f>O633*H633</f>
        <v>0</v>
      </c>
      <c r="Q633" s="159">
        <v>0</v>
      </c>
      <c r="R633" s="159">
        <f>Q633*H633</f>
        <v>0</v>
      </c>
      <c r="S633" s="159">
        <v>0</v>
      </c>
      <c r="T633" s="160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61" t="s">
        <v>258</v>
      </c>
      <c r="AT633" s="161" t="s">
        <v>254</v>
      </c>
      <c r="AU633" s="161" t="s">
        <v>88</v>
      </c>
      <c r="AY633" s="17" t="s">
        <v>252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7" t="s">
        <v>86</v>
      </c>
      <c r="BK633" s="162">
        <f>ROUND(I633*H633,2)</f>
        <v>0</v>
      </c>
      <c r="BL633" s="17" t="s">
        <v>258</v>
      </c>
      <c r="BM633" s="161" t="s">
        <v>769</v>
      </c>
    </row>
    <row r="634" spans="1:65" s="14" customFormat="1" ht="22.5">
      <c r="B634" s="171"/>
      <c r="D634" s="164" t="s">
        <v>282</v>
      </c>
      <c r="E634" s="172" t="s">
        <v>1</v>
      </c>
      <c r="F634" s="173" t="s">
        <v>2200</v>
      </c>
      <c r="H634" s="174">
        <v>1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282</v>
      </c>
      <c r="AU634" s="172" t="s">
        <v>88</v>
      </c>
      <c r="AV634" s="14" t="s">
        <v>88</v>
      </c>
      <c r="AW634" s="14" t="s">
        <v>33</v>
      </c>
      <c r="AX634" s="14" t="s">
        <v>79</v>
      </c>
      <c r="AY634" s="172" t="s">
        <v>252</v>
      </c>
    </row>
    <row r="635" spans="1:65" s="13" customFormat="1" ht="22.5">
      <c r="B635" s="163"/>
      <c r="D635" s="164" t="s">
        <v>282</v>
      </c>
      <c r="E635" s="165" t="s">
        <v>1</v>
      </c>
      <c r="F635" s="166" t="s">
        <v>2201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282</v>
      </c>
      <c r="AU635" s="165" t="s">
        <v>88</v>
      </c>
      <c r="AV635" s="13" t="s">
        <v>86</v>
      </c>
      <c r="AW635" s="13" t="s">
        <v>33</v>
      </c>
      <c r="AX635" s="13" t="s">
        <v>79</v>
      </c>
      <c r="AY635" s="165" t="s">
        <v>252</v>
      </c>
    </row>
    <row r="636" spans="1:65" s="13" customFormat="1">
      <c r="B636" s="163"/>
      <c r="D636" s="164" t="s">
        <v>282</v>
      </c>
      <c r="E636" s="165" t="s">
        <v>1</v>
      </c>
      <c r="F636" s="166" t="s">
        <v>2202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282</v>
      </c>
      <c r="AU636" s="165" t="s">
        <v>88</v>
      </c>
      <c r="AV636" s="13" t="s">
        <v>86</v>
      </c>
      <c r="AW636" s="13" t="s">
        <v>33</v>
      </c>
      <c r="AX636" s="13" t="s">
        <v>79</v>
      </c>
      <c r="AY636" s="165" t="s">
        <v>252</v>
      </c>
    </row>
    <row r="637" spans="1:65" s="13" customFormat="1">
      <c r="B637" s="163"/>
      <c r="D637" s="164" t="s">
        <v>282</v>
      </c>
      <c r="E637" s="165" t="s">
        <v>1</v>
      </c>
      <c r="F637" s="166" t="s">
        <v>2203</v>
      </c>
      <c r="H637" s="165" t="s">
        <v>1</v>
      </c>
      <c r="I637" s="167"/>
      <c r="L637" s="163"/>
      <c r="M637" s="168"/>
      <c r="N637" s="169"/>
      <c r="O637" s="169"/>
      <c r="P637" s="169"/>
      <c r="Q637" s="169"/>
      <c r="R637" s="169"/>
      <c r="S637" s="169"/>
      <c r="T637" s="170"/>
      <c r="AT637" s="165" t="s">
        <v>282</v>
      </c>
      <c r="AU637" s="165" t="s">
        <v>88</v>
      </c>
      <c r="AV637" s="13" t="s">
        <v>86</v>
      </c>
      <c r="AW637" s="13" t="s">
        <v>33</v>
      </c>
      <c r="AX637" s="13" t="s">
        <v>79</v>
      </c>
      <c r="AY637" s="165" t="s">
        <v>252</v>
      </c>
    </row>
    <row r="638" spans="1:65" s="15" customFormat="1">
      <c r="B638" s="179"/>
      <c r="D638" s="164" t="s">
        <v>282</v>
      </c>
      <c r="E638" s="180" t="s">
        <v>1</v>
      </c>
      <c r="F638" s="181" t="s">
        <v>286</v>
      </c>
      <c r="H638" s="182">
        <v>1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282</v>
      </c>
      <c r="AU638" s="180" t="s">
        <v>88</v>
      </c>
      <c r="AV638" s="15" t="s">
        <v>258</v>
      </c>
      <c r="AW638" s="15" t="s">
        <v>33</v>
      </c>
      <c r="AX638" s="15" t="s">
        <v>86</v>
      </c>
      <c r="AY638" s="180" t="s">
        <v>252</v>
      </c>
    </row>
    <row r="639" spans="1:65" s="2" customFormat="1" ht="24.2" customHeight="1">
      <c r="A639" s="31"/>
      <c r="B639" s="148"/>
      <c r="C639" s="149" t="s">
        <v>453</v>
      </c>
      <c r="D639" s="149" t="s">
        <v>254</v>
      </c>
      <c r="E639" s="150" t="s">
        <v>2204</v>
      </c>
      <c r="F639" s="151" t="s">
        <v>2205</v>
      </c>
      <c r="G639" s="152" t="s">
        <v>1198</v>
      </c>
      <c r="H639" s="153">
        <v>1</v>
      </c>
      <c r="I639" s="154"/>
      <c r="J639" s="155">
        <f>ROUND(I639*H639,2)</f>
        <v>0</v>
      </c>
      <c r="K639" s="156"/>
      <c r="L639" s="32"/>
      <c r="M639" s="157" t="s">
        <v>1</v>
      </c>
      <c r="N639" s="158" t="s">
        <v>44</v>
      </c>
      <c r="O639" s="57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R639" s="161" t="s">
        <v>258</v>
      </c>
      <c r="AT639" s="161" t="s">
        <v>254</v>
      </c>
      <c r="AU639" s="161" t="s">
        <v>88</v>
      </c>
      <c r="AY639" s="17" t="s">
        <v>252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7" t="s">
        <v>86</v>
      </c>
      <c r="BK639" s="162">
        <f>ROUND(I639*H639,2)</f>
        <v>0</v>
      </c>
      <c r="BL639" s="17" t="s">
        <v>258</v>
      </c>
      <c r="BM639" s="161" t="s">
        <v>791</v>
      </c>
    </row>
    <row r="640" spans="1:65" s="13" customFormat="1" ht="22.5">
      <c r="B640" s="163"/>
      <c r="D640" s="164" t="s">
        <v>282</v>
      </c>
      <c r="E640" s="165" t="s">
        <v>1</v>
      </c>
      <c r="F640" s="166" t="s">
        <v>2206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282</v>
      </c>
      <c r="AU640" s="165" t="s">
        <v>88</v>
      </c>
      <c r="AV640" s="13" t="s">
        <v>86</v>
      </c>
      <c r="AW640" s="13" t="s">
        <v>33</v>
      </c>
      <c r="AX640" s="13" t="s">
        <v>79</v>
      </c>
      <c r="AY640" s="165" t="s">
        <v>252</v>
      </c>
    </row>
    <row r="641" spans="1:65" s="13" customFormat="1">
      <c r="B641" s="163"/>
      <c r="D641" s="164" t="s">
        <v>282</v>
      </c>
      <c r="E641" s="165" t="s">
        <v>1</v>
      </c>
      <c r="F641" s="166" t="s">
        <v>2207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282</v>
      </c>
      <c r="AU641" s="165" t="s">
        <v>88</v>
      </c>
      <c r="AV641" s="13" t="s">
        <v>86</v>
      </c>
      <c r="AW641" s="13" t="s">
        <v>33</v>
      </c>
      <c r="AX641" s="13" t="s">
        <v>79</v>
      </c>
      <c r="AY641" s="165" t="s">
        <v>252</v>
      </c>
    </row>
    <row r="642" spans="1:65" s="14" customFormat="1">
      <c r="B642" s="171"/>
      <c r="D642" s="164" t="s">
        <v>282</v>
      </c>
      <c r="E642" s="172" t="s">
        <v>1</v>
      </c>
      <c r="F642" s="173" t="s">
        <v>86</v>
      </c>
      <c r="H642" s="174">
        <v>1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282</v>
      </c>
      <c r="AU642" s="172" t="s">
        <v>88</v>
      </c>
      <c r="AV642" s="14" t="s">
        <v>88</v>
      </c>
      <c r="AW642" s="14" t="s">
        <v>33</v>
      </c>
      <c r="AX642" s="14" t="s">
        <v>79</v>
      </c>
      <c r="AY642" s="172" t="s">
        <v>252</v>
      </c>
    </row>
    <row r="643" spans="1:65" s="13" customFormat="1">
      <c r="B643" s="163"/>
      <c r="D643" s="164" t="s">
        <v>282</v>
      </c>
      <c r="E643" s="165" t="s">
        <v>1</v>
      </c>
      <c r="F643" s="166" t="s">
        <v>2203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282</v>
      </c>
      <c r="AU643" s="165" t="s">
        <v>88</v>
      </c>
      <c r="AV643" s="13" t="s">
        <v>86</v>
      </c>
      <c r="AW643" s="13" t="s">
        <v>33</v>
      </c>
      <c r="AX643" s="13" t="s">
        <v>79</v>
      </c>
      <c r="AY643" s="165" t="s">
        <v>252</v>
      </c>
    </row>
    <row r="644" spans="1:65" s="15" customFormat="1">
      <c r="B644" s="179"/>
      <c r="D644" s="164" t="s">
        <v>282</v>
      </c>
      <c r="E644" s="180" t="s">
        <v>1</v>
      </c>
      <c r="F644" s="181" t="s">
        <v>286</v>
      </c>
      <c r="H644" s="182">
        <v>1</v>
      </c>
      <c r="I644" s="183"/>
      <c r="L644" s="179"/>
      <c r="M644" s="184"/>
      <c r="N644" s="185"/>
      <c r="O644" s="185"/>
      <c r="P644" s="185"/>
      <c r="Q644" s="185"/>
      <c r="R644" s="185"/>
      <c r="S644" s="185"/>
      <c r="T644" s="186"/>
      <c r="AT644" s="180" t="s">
        <v>282</v>
      </c>
      <c r="AU644" s="180" t="s">
        <v>88</v>
      </c>
      <c r="AV644" s="15" t="s">
        <v>258</v>
      </c>
      <c r="AW644" s="15" t="s">
        <v>33</v>
      </c>
      <c r="AX644" s="15" t="s">
        <v>86</v>
      </c>
      <c r="AY644" s="180" t="s">
        <v>252</v>
      </c>
    </row>
    <row r="645" spans="1:65" s="2" customFormat="1" ht="24.2" customHeight="1">
      <c r="A645" s="31"/>
      <c r="B645" s="148"/>
      <c r="C645" s="149" t="s">
        <v>802</v>
      </c>
      <c r="D645" s="149" t="s">
        <v>254</v>
      </c>
      <c r="E645" s="150" t="s">
        <v>2208</v>
      </c>
      <c r="F645" s="151" t="s">
        <v>2209</v>
      </c>
      <c r="G645" s="152" t="s">
        <v>465</v>
      </c>
      <c r="H645" s="153">
        <v>106.47799999999999</v>
      </c>
      <c r="I645" s="154"/>
      <c r="J645" s="155">
        <f>ROUND(I645*H645,2)</f>
        <v>0</v>
      </c>
      <c r="K645" s="156"/>
      <c r="L645" s="32"/>
      <c r="M645" s="157" t="s">
        <v>1</v>
      </c>
      <c r="N645" s="158" t="s">
        <v>44</v>
      </c>
      <c r="O645" s="57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R645" s="161" t="s">
        <v>258</v>
      </c>
      <c r="AT645" s="161" t="s">
        <v>254</v>
      </c>
      <c r="AU645" s="161" t="s">
        <v>88</v>
      </c>
      <c r="AY645" s="17" t="s">
        <v>252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7" t="s">
        <v>86</v>
      </c>
      <c r="BK645" s="162">
        <f>ROUND(I645*H645,2)</f>
        <v>0</v>
      </c>
      <c r="BL645" s="17" t="s">
        <v>258</v>
      </c>
      <c r="BM645" s="161" t="s">
        <v>805</v>
      </c>
    </row>
    <row r="646" spans="1:65" s="13" customFormat="1">
      <c r="B646" s="163"/>
      <c r="D646" s="164" t="s">
        <v>282</v>
      </c>
      <c r="E646" s="165" t="s">
        <v>1</v>
      </c>
      <c r="F646" s="166" t="s">
        <v>2210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282</v>
      </c>
      <c r="AU646" s="165" t="s">
        <v>88</v>
      </c>
      <c r="AV646" s="13" t="s">
        <v>86</v>
      </c>
      <c r="AW646" s="13" t="s">
        <v>33</v>
      </c>
      <c r="AX646" s="13" t="s">
        <v>79</v>
      </c>
      <c r="AY646" s="165" t="s">
        <v>252</v>
      </c>
    </row>
    <row r="647" spans="1:65" s="14" customFormat="1" ht="22.5">
      <c r="B647" s="171"/>
      <c r="D647" s="164" t="s">
        <v>282</v>
      </c>
      <c r="E647" s="172" t="s">
        <v>1</v>
      </c>
      <c r="F647" s="173" t="s">
        <v>2211</v>
      </c>
      <c r="H647" s="174">
        <v>15.585000000000001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282</v>
      </c>
      <c r="AU647" s="172" t="s">
        <v>88</v>
      </c>
      <c r="AV647" s="14" t="s">
        <v>88</v>
      </c>
      <c r="AW647" s="14" t="s">
        <v>33</v>
      </c>
      <c r="AX647" s="14" t="s">
        <v>79</v>
      </c>
      <c r="AY647" s="172" t="s">
        <v>252</v>
      </c>
    </row>
    <row r="648" spans="1:65" s="14" customFormat="1" ht="22.5">
      <c r="B648" s="171"/>
      <c r="D648" s="164" t="s">
        <v>282</v>
      </c>
      <c r="E648" s="172" t="s">
        <v>1</v>
      </c>
      <c r="F648" s="173" t="s">
        <v>2212</v>
      </c>
      <c r="H648" s="174">
        <v>15.24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282</v>
      </c>
      <c r="AU648" s="172" t="s">
        <v>88</v>
      </c>
      <c r="AV648" s="14" t="s">
        <v>88</v>
      </c>
      <c r="AW648" s="14" t="s">
        <v>33</v>
      </c>
      <c r="AX648" s="14" t="s">
        <v>79</v>
      </c>
      <c r="AY648" s="172" t="s">
        <v>252</v>
      </c>
    </row>
    <row r="649" spans="1:65" s="14" customFormat="1" ht="22.5">
      <c r="B649" s="171"/>
      <c r="D649" s="164" t="s">
        <v>282</v>
      </c>
      <c r="E649" s="172" t="s">
        <v>1</v>
      </c>
      <c r="F649" s="173" t="s">
        <v>2213</v>
      </c>
      <c r="H649" s="174">
        <v>15.423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282</v>
      </c>
      <c r="AU649" s="172" t="s">
        <v>88</v>
      </c>
      <c r="AV649" s="14" t="s">
        <v>88</v>
      </c>
      <c r="AW649" s="14" t="s">
        <v>33</v>
      </c>
      <c r="AX649" s="14" t="s">
        <v>79</v>
      </c>
      <c r="AY649" s="172" t="s">
        <v>252</v>
      </c>
    </row>
    <row r="650" spans="1:65" s="14" customFormat="1" ht="22.5">
      <c r="B650" s="171"/>
      <c r="D650" s="164" t="s">
        <v>282</v>
      </c>
      <c r="E650" s="172" t="s">
        <v>1</v>
      </c>
      <c r="F650" s="173" t="s">
        <v>2214</v>
      </c>
      <c r="H650" s="174">
        <v>13.89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282</v>
      </c>
      <c r="AU650" s="172" t="s">
        <v>88</v>
      </c>
      <c r="AV650" s="14" t="s">
        <v>88</v>
      </c>
      <c r="AW650" s="14" t="s">
        <v>33</v>
      </c>
      <c r="AX650" s="14" t="s">
        <v>79</v>
      </c>
      <c r="AY650" s="172" t="s">
        <v>252</v>
      </c>
    </row>
    <row r="651" spans="1:65" s="14" customFormat="1" ht="22.5">
      <c r="B651" s="171"/>
      <c r="D651" s="164" t="s">
        <v>282</v>
      </c>
      <c r="E651" s="172" t="s">
        <v>1</v>
      </c>
      <c r="F651" s="173" t="s">
        <v>2215</v>
      </c>
      <c r="H651" s="174">
        <v>9.9979999999999993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282</v>
      </c>
      <c r="AU651" s="172" t="s">
        <v>88</v>
      </c>
      <c r="AV651" s="14" t="s">
        <v>88</v>
      </c>
      <c r="AW651" s="14" t="s">
        <v>33</v>
      </c>
      <c r="AX651" s="14" t="s">
        <v>79</v>
      </c>
      <c r="AY651" s="172" t="s">
        <v>252</v>
      </c>
    </row>
    <row r="652" spans="1:65" s="14" customFormat="1" ht="22.5">
      <c r="B652" s="171"/>
      <c r="D652" s="164" t="s">
        <v>282</v>
      </c>
      <c r="E652" s="172" t="s">
        <v>1</v>
      </c>
      <c r="F652" s="173" t="s">
        <v>2216</v>
      </c>
      <c r="H652" s="174">
        <v>15.57</v>
      </c>
      <c r="I652" s="175"/>
      <c r="L652" s="171"/>
      <c r="M652" s="176"/>
      <c r="N652" s="177"/>
      <c r="O652" s="177"/>
      <c r="P652" s="177"/>
      <c r="Q652" s="177"/>
      <c r="R652" s="177"/>
      <c r="S652" s="177"/>
      <c r="T652" s="178"/>
      <c r="AT652" s="172" t="s">
        <v>282</v>
      </c>
      <c r="AU652" s="172" t="s">
        <v>88</v>
      </c>
      <c r="AV652" s="14" t="s">
        <v>88</v>
      </c>
      <c r="AW652" s="14" t="s">
        <v>33</v>
      </c>
      <c r="AX652" s="14" t="s">
        <v>79</v>
      </c>
      <c r="AY652" s="172" t="s">
        <v>252</v>
      </c>
    </row>
    <row r="653" spans="1:65" s="14" customFormat="1" ht="22.5">
      <c r="B653" s="171"/>
      <c r="D653" s="164" t="s">
        <v>282</v>
      </c>
      <c r="E653" s="172" t="s">
        <v>1</v>
      </c>
      <c r="F653" s="173" t="s">
        <v>2217</v>
      </c>
      <c r="H653" s="174">
        <v>10.92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282</v>
      </c>
      <c r="AU653" s="172" t="s">
        <v>88</v>
      </c>
      <c r="AV653" s="14" t="s">
        <v>88</v>
      </c>
      <c r="AW653" s="14" t="s">
        <v>33</v>
      </c>
      <c r="AX653" s="14" t="s">
        <v>79</v>
      </c>
      <c r="AY653" s="172" t="s">
        <v>252</v>
      </c>
    </row>
    <row r="654" spans="1:65" s="14" customFormat="1" ht="22.5">
      <c r="B654" s="171"/>
      <c r="D654" s="164" t="s">
        <v>282</v>
      </c>
      <c r="E654" s="172" t="s">
        <v>1</v>
      </c>
      <c r="F654" s="173" t="s">
        <v>2218</v>
      </c>
      <c r="H654" s="174">
        <v>9.8520000000000003</v>
      </c>
      <c r="I654" s="175"/>
      <c r="L654" s="171"/>
      <c r="M654" s="176"/>
      <c r="N654" s="177"/>
      <c r="O654" s="177"/>
      <c r="P654" s="177"/>
      <c r="Q654" s="177"/>
      <c r="R654" s="177"/>
      <c r="S654" s="177"/>
      <c r="T654" s="178"/>
      <c r="AT654" s="172" t="s">
        <v>282</v>
      </c>
      <c r="AU654" s="172" t="s">
        <v>88</v>
      </c>
      <c r="AV654" s="14" t="s">
        <v>88</v>
      </c>
      <c r="AW654" s="14" t="s">
        <v>33</v>
      </c>
      <c r="AX654" s="14" t="s">
        <v>79</v>
      </c>
      <c r="AY654" s="172" t="s">
        <v>252</v>
      </c>
    </row>
    <row r="655" spans="1:65" s="15" customFormat="1">
      <c r="B655" s="179"/>
      <c r="D655" s="164" t="s">
        <v>282</v>
      </c>
      <c r="E655" s="180" t="s">
        <v>1</v>
      </c>
      <c r="F655" s="181" t="s">
        <v>286</v>
      </c>
      <c r="H655" s="182">
        <v>106.47800000000002</v>
      </c>
      <c r="I655" s="183"/>
      <c r="L655" s="179"/>
      <c r="M655" s="184"/>
      <c r="N655" s="185"/>
      <c r="O655" s="185"/>
      <c r="P655" s="185"/>
      <c r="Q655" s="185"/>
      <c r="R655" s="185"/>
      <c r="S655" s="185"/>
      <c r="T655" s="186"/>
      <c r="AT655" s="180" t="s">
        <v>282</v>
      </c>
      <c r="AU655" s="180" t="s">
        <v>88</v>
      </c>
      <c r="AV655" s="15" t="s">
        <v>258</v>
      </c>
      <c r="AW655" s="15" t="s">
        <v>33</v>
      </c>
      <c r="AX655" s="15" t="s">
        <v>86</v>
      </c>
      <c r="AY655" s="180" t="s">
        <v>252</v>
      </c>
    </row>
    <row r="656" spans="1:65" s="2" customFormat="1" ht="24.2" customHeight="1">
      <c r="A656" s="31"/>
      <c r="B656" s="148"/>
      <c r="C656" s="149" t="s">
        <v>456</v>
      </c>
      <c r="D656" s="149" t="s">
        <v>254</v>
      </c>
      <c r="E656" s="150" t="s">
        <v>2219</v>
      </c>
      <c r="F656" s="151" t="s">
        <v>2220</v>
      </c>
      <c r="G656" s="152" t="s">
        <v>465</v>
      </c>
      <c r="H656" s="153">
        <v>13.65</v>
      </c>
      <c r="I656" s="154"/>
      <c r="J656" s="155">
        <f>ROUND(I656*H656,2)</f>
        <v>0</v>
      </c>
      <c r="K656" s="156"/>
      <c r="L656" s="32"/>
      <c r="M656" s="157" t="s">
        <v>1</v>
      </c>
      <c r="N656" s="158" t="s">
        <v>44</v>
      </c>
      <c r="O656" s="57"/>
      <c r="P656" s="159">
        <f>O656*H656</f>
        <v>0</v>
      </c>
      <c r="Q656" s="159">
        <v>0</v>
      </c>
      <c r="R656" s="159">
        <f>Q656*H656</f>
        <v>0</v>
      </c>
      <c r="S656" s="159">
        <v>0</v>
      </c>
      <c r="T656" s="160">
        <f>S656*H656</f>
        <v>0</v>
      </c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R656" s="161" t="s">
        <v>258</v>
      </c>
      <c r="AT656" s="161" t="s">
        <v>254</v>
      </c>
      <c r="AU656" s="161" t="s">
        <v>88</v>
      </c>
      <c r="AY656" s="17" t="s">
        <v>252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7" t="s">
        <v>86</v>
      </c>
      <c r="BK656" s="162">
        <f>ROUND(I656*H656,2)</f>
        <v>0</v>
      </c>
      <c r="BL656" s="17" t="s">
        <v>258</v>
      </c>
      <c r="BM656" s="161" t="s">
        <v>809</v>
      </c>
    </row>
    <row r="657" spans="1:65" s="14" customFormat="1">
      <c r="B657" s="171"/>
      <c r="D657" s="164" t="s">
        <v>282</v>
      </c>
      <c r="E657" s="172" t="s">
        <v>1</v>
      </c>
      <c r="F657" s="173" t="s">
        <v>2221</v>
      </c>
      <c r="H657" s="174">
        <v>11.57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282</v>
      </c>
      <c r="AU657" s="172" t="s">
        <v>88</v>
      </c>
      <c r="AV657" s="14" t="s">
        <v>88</v>
      </c>
      <c r="AW657" s="14" t="s">
        <v>33</v>
      </c>
      <c r="AX657" s="14" t="s">
        <v>79</v>
      </c>
      <c r="AY657" s="172" t="s">
        <v>252</v>
      </c>
    </row>
    <row r="658" spans="1:65" s="14" customFormat="1">
      <c r="B658" s="171"/>
      <c r="D658" s="164" t="s">
        <v>282</v>
      </c>
      <c r="E658" s="172" t="s">
        <v>1</v>
      </c>
      <c r="F658" s="173" t="s">
        <v>2222</v>
      </c>
      <c r="H658" s="174">
        <v>2.08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282</v>
      </c>
      <c r="AU658" s="172" t="s">
        <v>88</v>
      </c>
      <c r="AV658" s="14" t="s">
        <v>88</v>
      </c>
      <c r="AW658" s="14" t="s">
        <v>33</v>
      </c>
      <c r="AX658" s="14" t="s">
        <v>79</v>
      </c>
      <c r="AY658" s="172" t="s">
        <v>252</v>
      </c>
    </row>
    <row r="659" spans="1:65" s="15" customFormat="1">
      <c r="B659" s="179"/>
      <c r="D659" s="164" t="s">
        <v>282</v>
      </c>
      <c r="E659" s="180" t="s">
        <v>1</v>
      </c>
      <c r="F659" s="181" t="s">
        <v>286</v>
      </c>
      <c r="H659" s="182">
        <v>13.65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282</v>
      </c>
      <c r="AU659" s="180" t="s">
        <v>88</v>
      </c>
      <c r="AV659" s="15" t="s">
        <v>258</v>
      </c>
      <c r="AW659" s="15" t="s">
        <v>33</v>
      </c>
      <c r="AX659" s="15" t="s">
        <v>86</v>
      </c>
      <c r="AY659" s="180" t="s">
        <v>252</v>
      </c>
    </row>
    <row r="660" spans="1:65" s="2" customFormat="1" ht="24.2" customHeight="1">
      <c r="A660" s="31"/>
      <c r="B660" s="148"/>
      <c r="C660" s="149" t="s">
        <v>811</v>
      </c>
      <c r="D660" s="149" t="s">
        <v>254</v>
      </c>
      <c r="E660" s="150" t="s">
        <v>2223</v>
      </c>
      <c r="F660" s="151" t="s">
        <v>2224</v>
      </c>
      <c r="G660" s="152" t="s">
        <v>465</v>
      </c>
      <c r="H660" s="153">
        <v>47.58</v>
      </c>
      <c r="I660" s="154"/>
      <c r="J660" s="155">
        <f>ROUND(I660*H660,2)</f>
        <v>0</v>
      </c>
      <c r="K660" s="156"/>
      <c r="L660" s="32"/>
      <c r="M660" s="157" t="s">
        <v>1</v>
      </c>
      <c r="N660" s="158" t="s">
        <v>44</v>
      </c>
      <c r="O660" s="57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R660" s="161" t="s">
        <v>258</v>
      </c>
      <c r="AT660" s="161" t="s">
        <v>254</v>
      </c>
      <c r="AU660" s="161" t="s">
        <v>88</v>
      </c>
      <c r="AY660" s="17" t="s">
        <v>252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7" t="s">
        <v>86</v>
      </c>
      <c r="BK660" s="162">
        <f>ROUND(I660*H660,2)</f>
        <v>0</v>
      </c>
      <c r="BL660" s="17" t="s">
        <v>258</v>
      </c>
      <c r="BM660" s="161" t="s">
        <v>814</v>
      </c>
    </row>
    <row r="661" spans="1:65" s="14" customFormat="1">
      <c r="B661" s="171"/>
      <c r="D661" s="164" t="s">
        <v>282</v>
      </c>
      <c r="E661" s="172" t="s">
        <v>1</v>
      </c>
      <c r="F661" s="173" t="s">
        <v>2225</v>
      </c>
      <c r="H661" s="174">
        <v>2.86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282</v>
      </c>
      <c r="AU661" s="172" t="s">
        <v>88</v>
      </c>
      <c r="AV661" s="14" t="s">
        <v>88</v>
      </c>
      <c r="AW661" s="14" t="s">
        <v>33</v>
      </c>
      <c r="AX661" s="14" t="s">
        <v>79</v>
      </c>
      <c r="AY661" s="172" t="s">
        <v>252</v>
      </c>
    </row>
    <row r="662" spans="1:65" s="14" customFormat="1">
      <c r="B662" s="171"/>
      <c r="D662" s="164" t="s">
        <v>282</v>
      </c>
      <c r="E662" s="172" t="s">
        <v>1</v>
      </c>
      <c r="F662" s="173" t="s">
        <v>2226</v>
      </c>
      <c r="H662" s="174">
        <v>36.4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282</v>
      </c>
      <c r="AU662" s="172" t="s">
        <v>88</v>
      </c>
      <c r="AV662" s="14" t="s">
        <v>88</v>
      </c>
      <c r="AW662" s="14" t="s">
        <v>33</v>
      </c>
      <c r="AX662" s="14" t="s">
        <v>79</v>
      </c>
      <c r="AY662" s="172" t="s">
        <v>252</v>
      </c>
    </row>
    <row r="663" spans="1:65" s="14" customFormat="1">
      <c r="B663" s="171"/>
      <c r="D663" s="164" t="s">
        <v>282</v>
      </c>
      <c r="E663" s="172" t="s">
        <v>1</v>
      </c>
      <c r="F663" s="173" t="s">
        <v>2227</v>
      </c>
      <c r="H663" s="174">
        <v>8.32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282</v>
      </c>
      <c r="AU663" s="172" t="s">
        <v>88</v>
      </c>
      <c r="AV663" s="14" t="s">
        <v>88</v>
      </c>
      <c r="AW663" s="14" t="s">
        <v>33</v>
      </c>
      <c r="AX663" s="14" t="s">
        <v>79</v>
      </c>
      <c r="AY663" s="172" t="s">
        <v>252</v>
      </c>
    </row>
    <row r="664" spans="1:65" s="15" customFormat="1">
      <c r="B664" s="179"/>
      <c r="D664" s="164" t="s">
        <v>282</v>
      </c>
      <c r="E664" s="180" t="s">
        <v>1</v>
      </c>
      <c r="F664" s="181" t="s">
        <v>286</v>
      </c>
      <c r="H664" s="182">
        <v>47.58</v>
      </c>
      <c r="I664" s="183"/>
      <c r="L664" s="179"/>
      <c r="M664" s="184"/>
      <c r="N664" s="185"/>
      <c r="O664" s="185"/>
      <c r="P664" s="185"/>
      <c r="Q664" s="185"/>
      <c r="R664" s="185"/>
      <c r="S664" s="185"/>
      <c r="T664" s="186"/>
      <c r="AT664" s="180" t="s">
        <v>282</v>
      </c>
      <c r="AU664" s="180" t="s">
        <v>88</v>
      </c>
      <c r="AV664" s="15" t="s">
        <v>258</v>
      </c>
      <c r="AW664" s="15" t="s">
        <v>33</v>
      </c>
      <c r="AX664" s="15" t="s">
        <v>86</v>
      </c>
      <c r="AY664" s="180" t="s">
        <v>252</v>
      </c>
    </row>
    <row r="665" spans="1:65" s="2" customFormat="1" ht="24.2" customHeight="1">
      <c r="A665" s="31"/>
      <c r="B665" s="148"/>
      <c r="C665" s="149" t="s">
        <v>461</v>
      </c>
      <c r="D665" s="149" t="s">
        <v>254</v>
      </c>
      <c r="E665" s="150" t="s">
        <v>2228</v>
      </c>
      <c r="F665" s="151" t="s">
        <v>2229</v>
      </c>
      <c r="G665" s="152" t="s">
        <v>465</v>
      </c>
      <c r="H665" s="153">
        <v>22.62</v>
      </c>
      <c r="I665" s="154"/>
      <c r="J665" s="155">
        <f>ROUND(I665*H665,2)</f>
        <v>0</v>
      </c>
      <c r="K665" s="156"/>
      <c r="L665" s="32"/>
      <c r="M665" s="157" t="s">
        <v>1</v>
      </c>
      <c r="N665" s="158" t="s">
        <v>44</v>
      </c>
      <c r="O665" s="57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R665" s="161" t="s">
        <v>258</v>
      </c>
      <c r="AT665" s="161" t="s">
        <v>254</v>
      </c>
      <c r="AU665" s="161" t="s">
        <v>88</v>
      </c>
      <c r="AY665" s="17" t="s">
        <v>252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86</v>
      </c>
      <c r="BK665" s="162">
        <f>ROUND(I665*H665,2)</f>
        <v>0</v>
      </c>
      <c r="BL665" s="17" t="s">
        <v>258</v>
      </c>
      <c r="BM665" s="161" t="s">
        <v>818</v>
      </c>
    </row>
    <row r="666" spans="1:65" s="14" customFormat="1">
      <c r="B666" s="171"/>
      <c r="D666" s="164" t="s">
        <v>282</v>
      </c>
      <c r="E666" s="172" t="s">
        <v>1</v>
      </c>
      <c r="F666" s="173" t="s">
        <v>2230</v>
      </c>
      <c r="H666" s="174">
        <v>5.46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282</v>
      </c>
      <c r="AU666" s="172" t="s">
        <v>88</v>
      </c>
      <c r="AV666" s="14" t="s">
        <v>88</v>
      </c>
      <c r="AW666" s="14" t="s">
        <v>33</v>
      </c>
      <c r="AX666" s="14" t="s">
        <v>79</v>
      </c>
      <c r="AY666" s="172" t="s">
        <v>252</v>
      </c>
    </row>
    <row r="667" spans="1:65" s="14" customFormat="1">
      <c r="B667" s="171"/>
      <c r="D667" s="164" t="s">
        <v>282</v>
      </c>
      <c r="E667" s="172" t="s">
        <v>1</v>
      </c>
      <c r="F667" s="173" t="s">
        <v>2231</v>
      </c>
      <c r="H667" s="174">
        <v>6.76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282</v>
      </c>
      <c r="AU667" s="172" t="s">
        <v>88</v>
      </c>
      <c r="AV667" s="14" t="s">
        <v>88</v>
      </c>
      <c r="AW667" s="14" t="s">
        <v>33</v>
      </c>
      <c r="AX667" s="14" t="s">
        <v>79</v>
      </c>
      <c r="AY667" s="172" t="s">
        <v>252</v>
      </c>
    </row>
    <row r="668" spans="1:65" s="14" customFormat="1">
      <c r="B668" s="171"/>
      <c r="D668" s="164" t="s">
        <v>282</v>
      </c>
      <c r="E668" s="172" t="s">
        <v>1</v>
      </c>
      <c r="F668" s="173" t="s">
        <v>2232</v>
      </c>
      <c r="H668" s="174">
        <v>6.5650000000000004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282</v>
      </c>
      <c r="AU668" s="172" t="s">
        <v>88</v>
      </c>
      <c r="AV668" s="14" t="s">
        <v>88</v>
      </c>
      <c r="AW668" s="14" t="s">
        <v>33</v>
      </c>
      <c r="AX668" s="14" t="s">
        <v>79</v>
      </c>
      <c r="AY668" s="172" t="s">
        <v>252</v>
      </c>
    </row>
    <row r="669" spans="1:65" s="14" customFormat="1">
      <c r="B669" s="171"/>
      <c r="D669" s="164" t="s">
        <v>282</v>
      </c>
      <c r="E669" s="172" t="s">
        <v>1</v>
      </c>
      <c r="F669" s="173" t="s">
        <v>2233</v>
      </c>
      <c r="H669" s="174">
        <v>3.835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282</v>
      </c>
      <c r="AU669" s="172" t="s">
        <v>88</v>
      </c>
      <c r="AV669" s="14" t="s">
        <v>88</v>
      </c>
      <c r="AW669" s="14" t="s">
        <v>33</v>
      </c>
      <c r="AX669" s="14" t="s">
        <v>79</v>
      </c>
      <c r="AY669" s="172" t="s">
        <v>252</v>
      </c>
    </row>
    <row r="670" spans="1:65" s="15" customFormat="1">
      <c r="B670" s="179"/>
      <c r="D670" s="164" t="s">
        <v>282</v>
      </c>
      <c r="E670" s="180" t="s">
        <v>1</v>
      </c>
      <c r="F670" s="181" t="s">
        <v>286</v>
      </c>
      <c r="H670" s="182">
        <v>22.62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282</v>
      </c>
      <c r="AU670" s="180" t="s">
        <v>88</v>
      </c>
      <c r="AV670" s="15" t="s">
        <v>258</v>
      </c>
      <c r="AW670" s="15" t="s">
        <v>33</v>
      </c>
      <c r="AX670" s="15" t="s">
        <v>86</v>
      </c>
      <c r="AY670" s="180" t="s">
        <v>252</v>
      </c>
    </row>
    <row r="671" spans="1:65" s="2" customFormat="1" ht="24.2" customHeight="1">
      <c r="A671" s="31"/>
      <c r="B671" s="148"/>
      <c r="C671" s="149" t="s">
        <v>820</v>
      </c>
      <c r="D671" s="149" t="s">
        <v>254</v>
      </c>
      <c r="E671" s="150" t="s">
        <v>2234</v>
      </c>
      <c r="F671" s="151" t="s">
        <v>2235</v>
      </c>
      <c r="G671" s="152" t="s">
        <v>465</v>
      </c>
      <c r="H671" s="153">
        <v>112.84</v>
      </c>
      <c r="I671" s="154"/>
      <c r="J671" s="155">
        <f>ROUND(I671*H671,2)</f>
        <v>0</v>
      </c>
      <c r="K671" s="156"/>
      <c r="L671" s="32"/>
      <c r="M671" s="157" t="s">
        <v>1</v>
      </c>
      <c r="N671" s="158" t="s">
        <v>44</v>
      </c>
      <c r="O671" s="57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R671" s="161" t="s">
        <v>258</v>
      </c>
      <c r="AT671" s="161" t="s">
        <v>254</v>
      </c>
      <c r="AU671" s="161" t="s">
        <v>88</v>
      </c>
      <c r="AY671" s="17" t="s">
        <v>252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7" t="s">
        <v>86</v>
      </c>
      <c r="BK671" s="162">
        <f>ROUND(I671*H671,2)</f>
        <v>0</v>
      </c>
      <c r="BL671" s="17" t="s">
        <v>258</v>
      </c>
      <c r="BM671" s="161" t="s">
        <v>823</v>
      </c>
    </row>
    <row r="672" spans="1:65" s="14" customFormat="1">
      <c r="B672" s="171"/>
      <c r="D672" s="164" t="s">
        <v>282</v>
      </c>
      <c r="E672" s="172" t="s">
        <v>1</v>
      </c>
      <c r="F672" s="173" t="s">
        <v>2236</v>
      </c>
      <c r="H672" s="174">
        <v>61.1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282</v>
      </c>
      <c r="AU672" s="172" t="s">
        <v>88</v>
      </c>
      <c r="AV672" s="14" t="s">
        <v>88</v>
      </c>
      <c r="AW672" s="14" t="s">
        <v>33</v>
      </c>
      <c r="AX672" s="14" t="s">
        <v>79</v>
      </c>
      <c r="AY672" s="172" t="s">
        <v>252</v>
      </c>
    </row>
    <row r="673" spans="1:65" s="14" customFormat="1">
      <c r="B673" s="171"/>
      <c r="D673" s="164" t="s">
        <v>282</v>
      </c>
      <c r="E673" s="172" t="s">
        <v>1</v>
      </c>
      <c r="F673" s="173" t="s">
        <v>2237</v>
      </c>
      <c r="H673" s="174">
        <v>17.29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282</v>
      </c>
      <c r="AU673" s="172" t="s">
        <v>88</v>
      </c>
      <c r="AV673" s="14" t="s">
        <v>88</v>
      </c>
      <c r="AW673" s="14" t="s">
        <v>33</v>
      </c>
      <c r="AX673" s="14" t="s">
        <v>79</v>
      </c>
      <c r="AY673" s="172" t="s">
        <v>252</v>
      </c>
    </row>
    <row r="674" spans="1:65" s="14" customFormat="1">
      <c r="B674" s="171"/>
      <c r="D674" s="164" t="s">
        <v>282</v>
      </c>
      <c r="E674" s="172" t="s">
        <v>1</v>
      </c>
      <c r="F674" s="173" t="s">
        <v>2238</v>
      </c>
      <c r="H674" s="174">
        <v>17.29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282</v>
      </c>
      <c r="AU674" s="172" t="s">
        <v>88</v>
      </c>
      <c r="AV674" s="14" t="s">
        <v>88</v>
      </c>
      <c r="AW674" s="14" t="s">
        <v>33</v>
      </c>
      <c r="AX674" s="14" t="s">
        <v>79</v>
      </c>
      <c r="AY674" s="172" t="s">
        <v>252</v>
      </c>
    </row>
    <row r="675" spans="1:65" s="14" customFormat="1">
      <c r="B675" s="171"/>
      <c r="D675" s="164" t="s">
        <v>282</v>
      </c>
      <c r="E675" s="172" t="s">
        <v>1</v>
      </c>
      <c r="F675" s="173" t="s">
        <v>2239</v>
      </c>
      <c r="H675" s="174">
        <v>17.16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282</v>
      </c>
      <c r="AU675" s="172" t="s">
        <v>88</v>
      </c>
      <c r="AV675" s="14" t="s">
        <v>88</v>
      </c>
      <c r="AW675" s="14" t="s">
        <v>33</v>
      </c>
      <c r="AX675" s="14" t="s">
        <v>79</v>
      </c>
      <c r="AY675" s="172" t="s">
        <v>252</v>
      </c>
    </row>
    <row r="676" spans="1:65" s="15" customFormat="1">
      <c r="B676" s="179"/>
      <c r="D676" s="164" t="s">
        <v>282</v>
      </c>
      <c r="E676" s="180" t="s">
        <v>1</v>
      </c>
      <c r="F676" s="181" t="s">
        <v>286</v>
      </c>
      <c r="H676" s="182">
        <v>112.84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282</v>
      </c>
      <c r="AU676" s="180" t="s">
        <v>88</v>
      </c>
      <c r="AV676" s="15" t="s">
        <v>258</v>
      </c>
      <c r="AW676" s="15" t="s">
        <v>33</v>
      </c>
      <c r="AX676" s="15" t="s">
        <v>86</v>
      </c>
      <c r="AY676" s="180" t="s">
        <v>252</v>
      </c>
    </row>
    <row r="677" spans="1:65" s="2" customFormat="1" ht="24.2" customHeight="1">
      <c r="A677" s="31"/>
      <c r="B677" s="148"/>
      <c r="C677" s="149" t="s">
        <v>466</v>
      </c>
      <c r="D677" s="149" t="s">
        <v>254</v>
      </c>
      <c r="E677" s="150" t="s">
        <v>2240</v>
      </c>
      <c r="F677" s="151" t="s">
        <v>2241</v>
      </c>
      <c r="G677" s="152" t="s">
        <v>265</v>
      </c>
      <c r="H677" s="153">
        <v>284</v>
      </c>
      <c r="I677" s="154"/>
      <c r="J677" s="155">
        <f>ROUND(I677*H677,2)</f>
        <v>0</v>
      </c>
      <c r="K677" s="156"/>
      <c r="L677" s="32"/>
      <c r="M677" s="157" t="s">
        <v>1</v>
      </c>
      <c r="N677" s="158" t="s">
        <v>44</v>
      </c>
      <c r="O677" s="57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R677" s="161" t="s">
        <v>258</v>
      </c>
      <c r="AT677" s="161" t="s">
        <v>254</v>
      </c>
      <c r="AU677" s="161" t="s">
        <v>88</v>
      </c>
      <c r="AY677" s="17" t="s">
        <v>252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7" t="s">
        <v>86</v>
      </c>
      <c r="BK677" s="162">
        <f>ROUND(I677*H677,2)</f>
        <v>0</v>
      </c>
      <c r="BL677" s="17" t="s">
        <v>258</v>
      </c>
      <c r="BM677" s="161" t="s">
        <v>829</v>
      </c>
    </row>
    <row r="678" spans="1:65" s="14" customFormat="1">
      <c r="B678" s="171"/>
      <c r="D678" s="164" t="s">
        <v>282</v>
      </c>
      <c r="E678" s="172" t="s">
        <v>1</v>
      </c>
      <c r="F678" s="173" t="s">
        <v>2242</v>
      </c>
      <c r="H678" s="174">
        <v>36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282</v>
      </c>
      <c r="AU678" s="172" t="s">
        <v>88</v>
      </c>
      <c r="AV678" s="14" t="s">
        <v>88</v>
      </c>
      <c r="AW678" s="14" t="s">
        <v>33</v>
      </c>
      <c r="AX678" s="14" t="s">
        <v>79</v>
      </c>
      <c r="AY678" s="172" t="s">
        <v>252</v>
      </c>
    </row>
    <row r="679" spans="1:65" s="14" customFormat="1">
      <c r="B679" s="171"/>
      <c r="D679" s="164" t="s">
        <v>282</v>
      </c>
      <c r="E679" s="172" t="s">
        <v>1</v>
      </c>
      <c r="F679" s="173" t="s">
        <v>2243</v>
      </c>
      <c r="H679" s="174">
        <v>112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282</v>
      </c>
      <c r="AU679" s="172" t="s">
        <v>88</v>
      </c>
      <c r="AV679" s="14" t="s">
        <v>88</v>
      </c>
      <c r="AW679" s="14" t="s">
        <v>33</v>
      </c>
      <c r="AX679" s="14" t="s">
        <v>79</v>
      </c>
      <c r="AY679" s="172" t="s">
        <v>252</v>
      </c>
    </row>
    <row r="680" spans="1:65" s="14" customFormat="1">
      <c r="B680" s="171"/>
      <c r="D680" s="164" t="s">
        <v>282</v>
      </c>
      <c r="E680" s="172" t="s">
        <v>1</v>
      </c>
      <c r="F680" s="173" t="s">
        <v>2244</v>
      </c>
      <c r="H680" s="174">
        <v>80</v>
      </c>
      <c r="I680" s="175"/>
      <c r="L680" s="171"/>
      <c r="M680" s="176"/>
      <c r="N680" s="177"/>
      <c r="O680" s="177"/>
      <c r="P680" s="177"/>
      <c r="Q680" s="177"/>
      <c r="R680" s="177"/>
      <c r="S680" s="177"/>
      <c r="T680" s="178"/>
      <c r="AT680" s="172" t="s">
        <v>282</v>
      </c>
      <c r="AU680" s="172" t="s">
        <v>88</v>
      </c>
      <c r="AV680" s="14" t="s">
        <v>88</v>
      </c>
      <c r="AW680" s="14" t="s">
        <v>33</v>
      </c>
      <c r="AX680" s="14" t="s">
        <v>79</v>
      </c>
      <c r="AY680" s="172" t="s">
        <v>252</v>
      </c>
    </row>
    <row r="681" spans="1:65" s="14" customFormat="1">
      <c r="B681" s="171"/>
      <c r="D681" s="164" t="s">
        <v>282</v>
      </c>
      <c r="E681" s="172" t="s">
        <v>1</v>
      </c>
      <c r="F681" s="173" t="s">
        <v>2245</v>
      </c>
      <c r="H681" s="174">
        <v>56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282</v>
      </c>
      <c r="AU681" s="172" t="s">
        <v>88</v>
      </c>
      <c r="AV681" s="14" t="s">
        <v>88</v>
      </c>
      <c r="AW681" s="14" t="s">
        <v>33</v>
      </c>
      <c r="AX681" s="14" t="s">
        <v>79</v>
      </c>
      <c r="AY681" s="172" t="s">
        <v>252</v>
      </c>
    </row>
    <row r="682" spans="1:65" s="15" customFormat="1">
      <c r="B682" s="179"/>
      <c r="D682" s="164" t="s">
        <v>282</v>
      </c>
      <c r="E682" s="180" t="s">
        <v>1</v>
      </c>
      <c r="F682" s="181" t="s">
        <v>286</v>
      </c>
      <c r="H682" s="182">
        <v>284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282</v>
      </c>
      <c r="AU682" s="180" t="s">
        <v>88</v>
      </c>
      <c r="AV682" s="15" t="s">
        <v>258</v>
      </c>
      <c r="AW682" s="15" t="s">
        <v>33</v>
      </c>
      <c r="AX682" s="15" t="s">
        <v>86</v>
      </c>
      <c r="AY682" s="180" t="s">
        <v>252</v>
      </c>
    </row>
    <row r="683" spans="1:65" s="2" customFormat="1" ht="16.5" customHeight="1">
      <c r="A683" s="31"/>
      <c r="B683" s="148"/>
      <c r="C683" s="149" t="s">
        <v>833</v>
      </c>
      <c r="D683" s="149" t="s">
        <v>254</v>
      </c>
      <c r="E683" s="150" t="s">
        <v>2246</v>
      </c>
      <c r="F683" s="151" t="s">
        <v>2247</v>
      </c>
      <c r="G683" s="152" t="s">
        <v>465</v>
      </c>
      <c r="H683" s="153">
        <v>1.17</v>
      </c>
      <c r="I683" s="154"/>
      <c r="J683" s="155">
        <f>ROUND(I683*H683,2)</f>
        <v>0</v>
      </c>
      <c r="K683" s="156"/>
      <c r="L683" s="32"/>
      <c r="M683" s="157" t="s">
        <v>1</v>
      </c>
      <c r="N683" s="158" t="s">
        <v>44</v>
      </c>
      <c r="O683" s="57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R683" s="161" t="s">
        <v>258</v>
      </c>
      <c r="AT683" s="161" t="s">
        <v>254</v>
      </c>
      <c r="AU683" s="161" t="s">
        <v>88</v>
      </c>
      <c r="AY683" s="17" t="s">
        <v>252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7" t="s">
        <v>86</v>
      </c>
      <c r="BK683" s="162">
        <f>ROUND(I683*H683,2)</f>
        <v>0</v>
      </c>
      <c r="BL683" s="17" t="s">
        <v>258</v>
      </c>
      <c r="BM683" s="161" t="s">
        <v>836</v>
      </c>
    </row>
    <row r="684" spans="1:65" s="14" customFormat="1">
      <c r="B684" s="171"/>
      <c r="D684" s="164" t="s">
        <v>282</v>
      </c>
      <c r="E684" s="172" t="s">
        <v>1</v>
      </c>
      <c r="F684" s="173" t="s">
        <v>2248</v>
      </c>
      <c r="H684" s="174">
        <v>1.17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282</v>
      </c>
      <c r="AU684" s="172" t="s">
        <v>88</v>
      </c>
      <c r="AV684" s="14" t="s">
        <v>88</v>
      </c>
      <c r="AW684" s="14" t="s">
        <v>33</v>
      </c>
      <c r="AX684" s="14" t="s">
        <v>79</v>
      </c>
      <c r="AY684" s="172" t="s">
        <v>252</v>
      </c>
    </row>
    <row r="685" spans="1:65" s="15" customFormat="1">
      <c r="B685" s="179"/>
      <c r="D685" s="164" t="s">
        <v>282</v>
      </c>
      <c r="E685" s="180" t="s">
        <v>1</v>
      </c>
      <c r="F685" s="181" t="s">
        <v>286</v>
      </c>
      <c r="H685" s="182">
        <v>1.17</v>
      </c>
      <c r="I685" s="183"/>
      <c r="L685" s="179"/>
      <c r="M685" s="184"/>
      <c r="N685" s="185"/>
      <c r="O685" s="185"/>
      <c r="P685" s="185"/>
      <c r="Q685" s="185"/>
      <c r="R685" s="185"/>
      <c r="S685" s="185"/>
      <c r="T685" s="186"/>
      <c r="AT685" s="180" t="s">
        <v>282</v>
      </c>
      <c r="AU685" s="180" t="s">
        <v>88</v>
      </c>
      <c r="AV685" s="15" t="s">
        <v>258</v>
      </c>
      <c r="AW685" s="15" t="s">
        <v>33</v>
      </c>
      <c r="AX685" s="15" t="s">
        <v>86</v>
      </c>
      <c r="AY685" s="180" t="s">
        <v>252</v>
      </c>
    </row>
    <row r="686" spans="1:65" s="2" customFormat="1" ht="16.5" customHeight="1">
      <c r="A686" s="31"/>
      <c r="B686" s="148"/>
      <c r="C686" s="149" t="s">
        <v>470</v>
      </c>
      <c r="D686" s="149" t="s">
        <v>254</v>
      </c>
      <c r="E686" s="150" t="s">
        <v>2249</v>
      </c>
      <c r="F686" s="151" t="s">
        <v>2250</v>
      </c>
      <c r="G686" s="152" t="s">
        <v>465</v>
      </c>
      <c r="H686" s="153">
        <v>1.69</v>
      </c>
      <c r="I686" s="154"/>
      <c r="J686" s="155">
        <f>ROUND(I686*H686,2)</f>
        <v>0</v>
      </c>
      <c r="K686" s="156"/>
      <c r="L686" s="32"/>
      <c r="M686" s="157" t="s">
        <v>1</v>
      </c>
      <c r="N686" s="158" t="s">
        <v>44</v>
      </c>
      <c r="O686" s="57"/>
      <c r="P686" s="159">
        <f>O686*H686</f>
        <v>0</v>
      </c>
      <c r="Q686" s="159">
        <v>0</v>
      </c>
      <c r="R686" s="159">
        <f>Q686*H686</f>
        <v>0</v>
      </c>
      <c r="S686" s="159">
        <v>0</v>
      </c>
      <c r="T686" s="160">
        <f>S686*H686</f>
        <v>0</v>
      </c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R686" s="161" t="s">
        <v>258</v>
      </c>
      <c r="AT686" s="161" t="s">
        <v>254</v>
      </c>
      <c r="AU686" s="161" t="s">
        <v>88</v>
      </c>
      <c r="AY686" s="17" t="s">
        <v>252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7" t="s">
        <v>86</v>
      </c>
      <c r="BK686" s="162">
        <f>ROUND(I686*H686,2)</f>
        <v>0</v>
      </c>
      <c r="BL686" s="17" t="s">
        <v>258</v>
      </c>
      <c r="BM686" s="161" t="s">
        <v>840</v>
      </c>
    </row>
    <row r="687" spans="1:65" s="14" customFormat="1">
      <c r="B687" s="171"/>
      <c r="D687" s="164" t="s">
        <v>282</v>
      </c>
      <c r="E687" s="172" t="s">
        <v>1</v>
      </c>
      <c r="F687" s="173" t="s">
        <v>2251</v>
      </c>
      <c r="H687" s="174">
        <v>1.69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282</v>
      </c>
      <c r="AU687" s="172" t="s">
        <v>88</v>
      </c>
      <c r="AV687" s="14" t="s">
        <v>88</v>
      </c>
      <c r="AW687" s="14" t="s">
        <v>33</v>
      </c>
      <c r="AX687" s="14" t="s">
        <v>79</v>
      </c>
      <c r="AY687" s="172" t="s">
        <v>252</v>
      </c>
    </row>
    <row r="688" spans="1:65" s="15" customFormat="1">
      <c r="B688" s="179"/>
      <c r="D688" s="164" t="s">
        <v>282</v>
      </c>
      <c r="E688" s="180" t="s">
        <v>1</v>
      </c>
      <c r="F688" s="181" t="s">
        <v>286</v>
      </c>
      <c r="H688" s="182">
        <v>1.69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282</v>
      </c>
      <c r="AU688" s="180" t="s">
        <v>88</v>
      </c>
      <c r="AV688" s="15" t="s">
        <v>258</v>
      </c>
      <c r="AW688" s="15" t="s">
        <v>33</v>
      </c>
      <c r="AX688" s="15" t="s">
        <v>86</v>
      </c>
      <c r="AY688" s="180" t="s">
        <v>252</v>
      </c>
    </row>
    <row r="689" spans="1:65" s="2" customFormat="1" ht="24.2" customHeight="1">
      <c r="A689" s="31"/>
      <c r="B689" s="148"/>
      <c r="C689" s="149" t="s">
        <v>844</v>
      </c>
      <c r="D689" s="149" t="s">
        <v>254</v>
      </c>
      <c r="E689" s="150" t="s">
        <v>2252</v>
      </c>
      <c r="F689" s="151" t="s">
        <v>2253</v>
      </c>
      <c r="G689" s="152" t="s">
        <v>465</v>
      </c>
      <c r="H689" s="153">
        <v>2133.6280000000002</v>
      </c>
      <c r="I689" s="154"/>
      <c r="J689" s="155">
        <f>ROUND(I689*H689,2)</f>
        <v>0</v>
      </c>
      <c r="K689" s="156"/>
      <c r="L689" s="32"/>
      <c r="M689" s="157" t="s">
        <v>1</v>
      </c>
      <c r="N689" s="158" t="s">
        <v>44</v>
      </c>
      <c r="O689" s="57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R689" s="161" t="s">
        <v>258</v>
      </c>
      <c r="AT689" s="161" t="s">
        <v>254</v>
      </c>
      <c r="AU689" s="161" t="s">
        <v>88</v>
      </c>
      <c r="AY689" s="17" t="s">
        <v>252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86</v>
      </c>
      <c r="BK689" s="162">
        <f>ROUND(I689*H689,2)</f>
        <v>0</v>
      </c>
      <c r="BL689" s="17" t="s">
        <v>258</v>
      </c>
      <c r="BM689" s="161" t="s">
        <v>847</v>
      </c>
    </row>
    <row r="690" spans="1:65" s="13" customFormat="1" ht="22.5">
      <c r="B690" s="163"/>
      <c r="D690" s="164" t="s">
        <v>282</v>
      </c>
      <c r="E690" s="165" t="s">
        <v>1</v>
      </c>
      <c r="F690" s="166" t="s">
        <v>2254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282</v>
      </c>
      <c r="AU690" s="165" t="s">
        <v>88</v>
      </c>
      <c r="AV690" s="13" t="s">
        <v>86</v>
      </c>
      <c r="AW690" s="13" t="s">
        <v>33</v>
      </c>
      <c r="AX690" s="13" t="s">
        <v>79</v>
      </c>
      <c r="AY690" s="165" t="s">
        <v>252</v>
      </c>
    </row>
    <row r="691" spans="1:65" s="14" customFormat="1">
      <c r="B691" s="171"/>
      <c r="D691" s="164" t="s">
        <v>282</v>
      </c>
      <c r="E691" s="172" t="s">
        <v>1</v>
      </c>
      <c r="F691" s="173" t="s">
        <v>2255</v>
      </c>
      <c r="H691" s="174">
        <v>2133.6280000000002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282</v>
      </c>
      <c r="AU691" s="172" t="s">
        <v>88</v>
      </c>
      <c r="AV691" s="14" t="s">
        <v>88</v>
      </c>
      <c r="AW691" s="14" t="s">
        <v>33</v>
      </c>
      <c r="AX691" s="14" t="s">
        <v>79</v>
      </c>
      <c r="AY691" s="172" t="s">
        <v>252</v>
      </c>
    </row>
    <row r="692" spans="1:65" s="13" customFormat="1" ht="22.5">
      <c r="B692" s="163"/>
      <c r="D692" s="164" t="s">
        <v>282</v>
      </c>
      <c r="E692" s="165" t="s">
        <v>1</v>
      </c>
      <c r="F692" s="166" t="s">
        <v>2256</v>
      </c>
      <c r="H692" s="165" t="s">
        <v>1</v>
      </c>
      <c r="I692" s="167"/>
      <c r="L692" s="163"/>
      <c r="M692" s="168"/>
      <c r="N692" s="169"/>
      <c r="O692" s="169"/>
      <c r="P692" s="169"/>
      <c r="Q692" s="169"/>
      <c r="R692" s="169"/>
      <c r="S692" s="169"/>
      <c r="T692" s="170"/>
      <c r="AT692" s="165" t="s">
        <v>282</v>
      </c>
      <c r="AU692" s="165" t="s">
        <v>88</v>
      </c>
      <c r="AV692" s="13" t="s">
        <v>86</v>
      </c>
      <c r="AW692" s="13" t="s">
        <v>33</v>
      </c>
      <c r="AX692" s="13" t="s">
        <v>79</v>
      </c>
      <c r="AY692" s="165" t="s">
        <v>252</v>
      </c>
    </row>
    <row r="693" spans="1:65" s="13" customFormat="1" ht="22.5">
      <c r="B693" s="163"/>
      <c r="D693" s="164" t="s">
        <v>282</v>
      </c>
      <c r="E693" s="165" t="s">
        <v>1</v>
      </c>
      <c r="F693" s="166" t="s">
        <v>2257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282</v>
      </c>
      <c r="AU693" s="165" t="s">
        <v>88</v>
      </c>
      <c r="AV693" s="13" t="s">
        <v>86</v>
      </c>
      <c r="AW693" s="13" t="s">
        <v>33</v>
      </c>
      <c r="AX693" s="13" t="s">
        <v>79</v>
      </c>
      <c r="AY693" s="165" t="s">
        <v>252</v>
      </c>
    </row>
    <row r="694" spans="1:65" s="13" customFormat="1" ht="22.5">
      <c r="B694" s="163"/>
      <c r="D694" s="164" t="s">
        <v>282</v>
      </c>
      <c r="E694" s="165" t="s">
        <v>1</v>
      </c>
      <c r="F694" s="166" t="s">
        <v>2258</v>
      </c>
      <c r="H694" s="165" t="s">
        <v>1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5" t="s">
        <v>282</v>
      </c>
      <c r="AU694" s="165" t="s">
        <v>88</v>
      </c>
      <c r="AV694" s="13" t="s">
        <v>86</v>
      </c>
      <c r="AW694" s="13" t="s">
        <v>33</v>
      </c>
      <c r="AX694" s="13" t="s">
        <v>79</v>
      </c>
      <c r="AY694" s="165" t="s">
        <v>252</v>
      </c>
    </row>
    <row r="695" spans="1:65" s="13" customFormat="1">
      <c r="B695" s="163"/>
      <c r="D695" s="164" t="s">
        <v>282</v>
      </c>
      <c r="E695" s="165" t="s">
        <v>1</v>
      </c>
      <c r="F695" s="166" t="s">
        <v>2259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282</v>
      </c>
      <c r="AU695" s="165" t="s">
        <v>88</v>
      </c>
      <c r="AV695" s="13" t="s">
        <v>86</v>
      </c>
      <c r="AW695" s="13" t="s">
        <v>33</v>
      </c>
      <c r="AX695" s="13" t="s">
        <v>79</v>
      </c>
      <c r="AY695" s="165" t="s">
        <v>252</v>
      </c>
    </row>
    <row r="696" spans="1:65" s="13" customFormat="1">
      <c r="B696" s="163"/>
      <c r="D696" s="164" t="s">
        <v>282</v>
      </c>
      <c r="E696" s="165" t="s">
        <v>1</v>
      </c>
      <c r="F696" s="166" t="s">
        <v>1347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282</v>
      </c>
      <c r="AU696" s="165" t="s">
        <v>88</v>
      </c>
      <c r="AV696" s="13" t="s">
        <v>86</v>
      </c>
      <c r="AW696" s="13" t="s">
        <v>33</v>
      </c>
      <c r="AX696" s="13" t="s">
        <v>79</v>
      </c>
      <c r="AY696" s="165" t="s">
        <v>252</v>
      </c>
    </row>
    <row r="697" spans="1:65" s="15" customFormat="1">
      <c r="B697" s="179"/>
      <c r="D697" s="164" t="s">
        <v>282</v>
      </c>
      <c r="E697" s="180" t="s">
        <v>1</v>
      </c>
      <c r="F697" s="181" t="s">
        <v>286</v>
      </c>
      <c r="H697" s="182">
        <v>2133.6280000000002</v>
      </c>
      <c r="I697" s="183"/>
      <c r="L697" s="179"/>
      <c r="M697" s="184"/>
      <c r="N697" s="185"/>
      <c r="O697" s="185"/>
      <c r="P697" s="185"/>
      <c r="Q697" s="185"/>
      <c r="R697" s="185"/>
      <c r="S697" s="185"/>
      <c r="T697" s="186"/>
      <c r="AT697" s="180" t="s">
        <v>282</v>
      </c>
      <c r="AU697" s="180" t="s">
        <v>88</v>
      </c>
      <c r="AV697" s="15" t="s">
        <v>258</v>
      </c>
      <c r="AW697" s="15" t="s">
        <v>33</v>
      </c>
      <c r="AX697" s="15" t="s">
        <v>86</v>
      </c>
      <c r="AY697" s="180" t="s">
        <v>252</v>
      </c>
    </row>
    <row r="698" spans="1:65" s="12" customFormat="1" ht="22.9" customHeight="1">
      <c r="B698" s="135"/>
      <c r="D698" s="136" t="s">
        <v>78</v>
      </c>
      <c r="E698" s="146" t="s">
        <v>258</v>
      </c>
      <c r="F698" s="146" t="s">
        <v>457</v>
      </c>
      <c r="I698" s="138"/>
      <c r="J698" s="147">
        <f>BK698</f>
        <v>0</v>
      </c>
      <c r="L698" s="135"/>
      <c r="M698" s="140"/>
      <c r="N698" s="141"/>
      <c r="O698" s="141"/>
      <c r="P698" s="142">
        <f>SUM(P699:P848)</f>
        <v>0</v>
      </c>
      <c r="Q698" s="141"/>
      <c r="R698" s="142">
        <f>SUM(R699:R848)</f>
        <v>0</v>
      </c>
      <c r="S698" s="141"/>
      <c r="T698" s="143">
        <f>SUM(T699:T848)</f>
        <v>0</v>
      </c>
      <c r="AR698" s="136" t="s">
        <v>86</v>
      </c>
      <c r="AT698" s="144" t="s">
        <v>78</v>
      </c>
      <c r="AU698" s="144" t="s">
        <v>86</v>
      </c>
      <c r="AY698" s="136" t="s">
        <v>252</v>
      </c>
      <c r="BK698" s="145">
        <f>SUM(BK699:BK848)</f>
        <v>0</v>
      </c>
    </row>
    <row r="699" spans="1:65" s="2" customFormat="1" ht="24.2" customHeight="1">
      <c r="A699" s="31"/>
      <c r="B699" s="148"/>
      <c r="C699" s="149" t="s">
        <v>474</v>
      </c>
      <c r="D699" s="149" t="s">
        <v>254</v>
      </c>
      <c r="E699" s="150" t="s">
        <v>2260</v>
      </c>
      <c r="F699" s="151" t="s">
        <v>2261</v>
      </c>
      <c r="G699" s="152" t="s">
        <v>347</v>
      </c>
      <c r="H699" s="153">
        <v>30</v>
      </c>
      <c r="I699" s="154"/>
      <c r="J699" s="155">
        <f>ROUND(I699*H699,2)</f>
        <v>0</v>
      </c>
      <c r="K699" s="156"/>
      <c r="L699" s="32"/>
      <c r="M699" s="157" t="s">
        <v>1</v>
      </c>
      <c r="N699" s="158" t="s">
        <v>44</v>
      </c>
      <c r="O699" s="57"/>
      <c r="P699" s="159">
        <f>O699*H699</f>
        <v>0</v>
      </c>
      <c r="Q699" s="159">
        <v>0</v>
      </c>
      <c r="R699" s="159">
        <f>Q699*H699</f>
        <v>0</v>
      </c>
      <c r="S699" s="159">
        <v>0</v>
      </c>
      <c r="T699" s="160">
        <f>S699*H699</f>
        <v>0</v>
      </c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R699" s="161" t="s">
        <v>258</v>
      </c>
      <c r="AT699" s="161" t="s">
        <v>254</v>
      </c>
      <c r="AU699" s="161" t="s">
        <v>88</v>
      </c>
      <c r="AY699" s="17" t="s">
        <v>252</v>
      </c>
      <c r="BE699" s="162">
        <f>IF(N699="základní",J699,0)</f>
        <v>0</v>
      </c>
      <c r="BF699" s="162">
        <f>IF(N699="snížená",J699,0)</f>
        <v>0</v>
      </c>
      <c r="BG699" s="162">
        <f>IF(N699="zákl. přenesená",J699,0)</f>
        <v>0</v>
      </c>
      <c r="BH699" s="162">
        <f>IF(N699="sníž. přenesená",J699,0)</f>
        <v>0</v>
      </c>
      <c r="BI699" s="162">
        <f>IF(N699="nulová",J699,0)</f>
        <v>0</v>
      </c>
      <c r="BJ699" s="17" t="s">
        <v>86</v>
      </c>
      <c r="BK699" s="162">
        <f>ROUND(I699*H699,2)</f>
        <v>0</v>
      </c>
      <c r="BL699" s="17" t="s">
        <v>258</v>
      </c>
      <c r="BM699" s="161" t="s">
        <v>850</v>
      </c>
    </row>
    <row r="700" spans="1:65" s="14" customFormat="1">
      <c r="B700" s="171"/>
      <c r="D700" s="164" t="s">
        <v>282</v>
      </c>
      <c r="E700" s="172" t="s">
        <v>1</v>
      </c>
      <c r="F700" s="173" t="s">
        <v>2262</v>
      </c>
      <c r="H700" s="174">
        <v>30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282</v>
      </c>
      <c r="AU700" s="172" t="s">
        <v>88</v>
      </c>
      <c r="AV700" s="14" t="s">
        <v>88</v>
      </c>
      <c r="AW700" s="14" t="s">
        <v>33</v>
      </c>
      <c r="AX700" s="14" t="s">
        <v>79</v>
      </c>
      <c r="AY700" s="172" t="s">
        <v>252</v>
      </c>
    </row>
    <row r="701" spans="1:65" s="13" customFormat="1" ht="22.5">
      <c r="B701" s="163"/>
      <c r="D701" s="164" t="s">
        <v>282</v>
      </c>
      <c r="E701" s="165" t="s">
        <v>1</v>
      </c>
      <c r="F701" s="166" t="s">
        <v>2263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282</v>
      </c>
      <c r="AU701" s="165" t="s">
        <v>88</v>
      </c>
      <c r="AV701" s="13" t="s">
        <v>86</v>
      </c>
      <c r="AW701" s="13" t="s">
        <v>33</v>
      </c>
      <c r="AX701" s="13" t="s">
        <v>79</v>
      </c>
      <c r="AY701" s="165" t="s">
        <v>252</v>
      </c>
    </row>
    <row r="702" spans="1:65" s="15" customFormat="1">
      <c r="B702" s="179"/>
      <c r="D702" s="164" t="s">
        <v>282</v>
      </c>
      <c r="E702" s="180" t="s">
        <v>1</v>
      </c>
      <c r="F702" s="181" t="s">
        <v>286</v>
      </c>
      <c r="H702" s="182">
        <v>30</v>
      </c>
      <c r="I702" s="183"/>
      <c r="L702" s="179"/>
      <c r="M702" s="184"/>
      <c r="N702" s="185"/>
      <c r="O702" s="185"/>
      <c r="P702" s="185"/>
      <c r="Q702" s="185"/>
      <c r="R702" s="185"/>
      <c r="S702" s="185"/>
      <c r="T702" s="186"/>
      <c r="AT702" s="180" t="s">
        <v>282</v>
      </c>
      <c r="AU702" s="180" t="s">
        <v>88</v>
      </c>
      <c r="AV702" s="15" t="s">
        <v>258</v>
      </c>
      <c r="AW702" s="15" t="s">
        <v>33</v>
      </c>
      <c r="AX702" s="15" t="s">
        <v>86</v>
      </c>
      <c r="AY702" s="180" t="s">
        <v>252</v>
      </c>
    </row>
    <row r="703" spans="1:65" s="2" customFormat="1" ht="24.2" customHeight="1">
      <c r="A703" s="31"/>
      <c r="B703" s="148"/>
      <c r="C703" s="149" t="s">
        <v>852</v>
      </c>
      <c r="D703" s="149" t="s">
        <v>254</v>
      </c>
      <c r="E703" s="150" t="s">
        <v>2264</v>
      </c>
      <c r="F703" s="151" t="s">
        <v>2265</v>
      </c>
      <c r="G703" s="152" t="s">
        <v>347</v>
      </c>
      <c r="H703" s="153">
        <v>30</v>
      </c>
      <c r="I703" s="154"/>
      <c r="J703" s="155">
        <f>ROUND(I703*H703,2)</f>
        <v>0</v>
      </c>
      <c r="K703" s="156"/>
      <c r="L703" s="32"/>
      <c r="M703" s="157" t="s">
        <v>1</v>
      </c>
      <c r="N703" s="158" t="s">
        <v>44</v>
      </c>
      <c r="O703" s="57"/>
      <c r="P703" s="159">
        <f>O703*H703</f>
        <v>0</v>
      </c>
      <c r="Q703" s="159">
        <v>0</v>
      </c>
      <c r="R703" s="159">
        <f>Q703*H703</f>
        <v>0</v>
      </c>
      <c r="S703" s="159">
        <v>0</v>
      </c>
      <c r="T703" s="160">
        <f>S703*H703</f>
        <v>0</v>
      </c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R703" s="161" t="s">
        <v>258</v>
      </c>
      <c r="AT703" s="161" t="s">
        <v>254</v>
      </c>
      <c r="AU703" s="161" t="s">
        <v>88</v>
      </c>
      <c r="AY703" s="17" t="s">
        <v>252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7" t="s">
        <v>86</v>
      </c>
      <c r="BK703" s="162">
        <f>ROUND(I703*H703,2)</f>
        <v>0</v>
      </c>
      <c r="BL703" s="17" t="s">
        <v>258</v>
      </c>
      <c r="BM703" s="161" t="s">
        <v>855</v>
      </c>
    </row>
    <row r="704" spans="1:65" s="14" customFormat="1">
      <c r="B704" s="171"/>
      <c r="D704" s="164" t="s">
        <v>282</v>
      </c>
      <c r="E704" s="172" t="s">
        <v>1</v>
      </c>
      <c r="F704" s="173" t="s">
        <v>2266</v>
      </c>
      <c r="H704" s="174">
        <v>30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282</v>
      </c>
      <c r="AU704" s="172" t="s">
        <v>88</v>
      </c>
      <c r="AV704" s="14" t="s">
        <v>88</v>
      </c>
      <c r="AW704" s="14" t="s">
        <v>33</v>
      </c>
      <c r="AX704" s="14" t="s">
        <v>79</v>
      </c>
      <c r="AY704" s="172" t="s">
        <v>252</v>
      </c>
    </row>
    <row r="705" spans="1:65" s="15" customFormat="1">
      <c r="B705" s="179"/>
      <c r="D705" s="164" t="s">
        <v>282</v>
      </c>
      <c r="E705" s="180" t="s">
        <v>1</v>
      </c>
      <c r="F705" s="181" t="s">
        <v>286</v>
      </c>
      <c r="H705" s="182">
        <v>30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282</v>
      </c>
      <c r="AU705" s="180" t="s">
        <v>88</v>
      </c>
      <c r="AV705" s="15" t="s">
        <v>258</v>
      </c>
      <c r="AW705" s="15" t="s">
        <v>33</v>
      </c>
      <c r="AX705" s="15" t="s">
        <v>86</v>
      </c>
      <c r="AY705" s="180" t="s">
        <v>252</v>
      </c>
    </row>
    <row r="706" spans="1:65" s="2" customFormat="1" ht="24.2" customHeight="1">
      <c r="A706" s="31"/>
      <c r="B706" s="148"/>
      <c r="C706" s="149" t="s">
        <v>483</v>
      </c>
      <c r="D706" s="149" t="s">
        <v>254</v>
      </c>
      <c r="E706" s="150" t="s">
        <v>2267</v>
      </c>
      <c r="F706" s="151" t="s">
        <v>2268</v>
      </c>
      <c r="G706" s="152" t="s">
        <v>465</v>
      </c>
      <c r="H706" s="153">
        <v>1208.3599999999999</v>
      </c>
      <c r="I706" s="154"/>
      <c r="J706" s="155">
        <f>ROUND(I706*H706,2)</f>
        <v>0</v>
      </c>
      <c r="K706" s="156"/>
      <c r="L706" s="32"/>
      <c r="M706" s="157" t="s">
        <v>1</v>
      </c>
      <c r="N706" s="158" t="s">
        <v>44</v>
      </c>
      <c r="O706" s="57"/>
      <c r="P706" s="159">
        <f>O706*H706</f>
        <v>0</v>
      </c>
      <c r="Q706" s="159">
        <v>0</v>
      </c>
      <c r="R706" s="159">
        <f>Q706*H706</f>
        <v>0</v>
      </c>
      <c r="S706" s="159">
        <v>0</v>
      </c>
      <c r="T706" s="160">
        <f>S706*H706</f>
        <v>0</v>
      </c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R706" s="161" t="s">
        <v>258</v>
      </c>
      <c r="AT706" s="161" t="s">
        <v>254</v>
      </c>
      <c r="AU706" s="161" t="s">
        <v>88</v>
      </c>
      <c r="AY706" s="17" t="s">
        <v>252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7" t="s">
        <v>86</v>
      </c>
      <c r="BK706" s="162">
        <f>ROUND(I706*H706,2)</f>
        <v>0</v>
      </c>
      <c r="BL706" s="17" t="s">
        <v>258</v>
      </c>
      <c r="BM706" s="161" t="s">
        <v>860</v>
      </c>
    </row>
    <row r="707" spans="1:65" s="13" customFormat="1" ht="22.5">
      <c r="B707" s="163"/>
      <c r="D707" s="164" t="s">
        <v>282</v>
      </c>
      <c r="E707" s="165" t="s">
        <v>1</v>
      </c>
      <c r="F707" s="166" t="s">
        <v>2269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282</v>
      </c>
      <c r="AU707" s="165" t="s">
        <v>88</v>
      </c>
      <c r="AV707" s="13" t="s">
        <v>86</v>
      </c>
      <c r="AW707" s="13" t="s">
        <v>33</v>
      </c>
      <c r="AX707" s="13" t="s">
        <v>79</v>
      </c>
      <c r="AY707" s="165" t="s">
        <v>252</v>
      </c>
    </row>
    <row r="708" spans="1:65" s="13" customFormat="1">
      <c r="B708" s="163"/>
      <c r="D708" s="164" t="s">
        <v>282</v>
      </c>
      <c r="E708" s="165" t="s">
        <v>1</v>
      </c>
      <c r="F708" s="166" t="s">
        <v>2270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282</v>
      </c>
      <c r="AU708" s="165" t="s">
        <v>88</v>
      </c>
      <c r="AV708" s="13" t="s">
        <v>86</v>
      </c>
      <c r="AW708" s="13" t="s">
        <v>33</v>
      </c>
      <c r="AX708" s="13" t="s">
        <v>79</v>
      </c>
      <c r="AY708" s="165" t="s">
        <v>252</v>
      </c>
    </row>
    <row r="709" spans="1:65" s="13" customFormat="1" ht="22.5">
      <c r="B709" s="163"/>
      <c r="D709" s="164" t="s">
        <v>282</v>
      </c>
      <c r="E709" s="165" t="s">
        <v>1</v>
      </c>
      <c r="F709" s="166" t="s">
        <v>2271</v>
      </c>
      <c r="H709" s="165" t="s">
        <v>1</v>
      </c>
      <c r="I709" s="167"/>
      <c r="L709" s="163"/>
      <c r="M709" s="168"/>
      <c r="N709" s="169"/>
      <c r="O709" s="169"/>
      <c r="P709" s="169"/>
      <c r="Q709" s="169"/>
      <c r="R709" s="169"/>
      <c r="S709" s="169"/>
      <c r="T709" s="170"/>
      <c r="AT709" s="165" t="s">
        <v>282</v>
      </c>
      <c r="AU709" s="165" t="s">
        <v>88</v>
      </c>
      <c r="AV709" s="13" t="s">
        <v>86</v>
      </c>
      <c r="AW709" s="13" t="s">
        <v>33</v>
      </c>
      <c r="AX709" s="13" t="s">
        <v>79</v>
      </c>
      <c r="AY709" s="165" t="s">
        <v>252</v>
      </c>
    </row>
    <row r="710" spans="1:65" s="13" customFormat="1" ht="22.5">
      <c r="B710" s="163"/>
      <c r="D710" s="164" t="s">
        <v>282</v>
      </c>
      <c r="E710" s="165" t="s">
        <v>1</v>
      </c>
      <c r="F710" s="166" t="s">
        <v>2272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282</v>
      </c>
      <c r="AU710" s="165" t="s">
        <v>88</v>
      </c>
      <c r="AV710" s="13" t="s">
        <v>86</v>
      </c>
      <c r="AW710" s="13" t="s">
        <v>33</v>
      </c>
      <c r="AX710" s="13" t="s">
        <v>79</v>
      </c>
      <c r="AY710" s="165" t="s">
        <v>252</v>
      </c>
    </row>
    <row r="711" spans="1:65" s="13" customFormat="1" ht="22.5">
      <c r="B711" s="163"/>
      <c r="D711" s="164" t="s">
        <v>282</v>
      </c>
      <c r="E711" s="165" t="s">
        <v>1</v>
      </c>
      <c r="F711" s="166" t="s">
        <v>2273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282</v>
      </c>
      <c r="AU711" s="165" t="s">
        <v>88</v>
      </c>
      <c r="AV711" s="13" t="s">
        <v>86</v>
      </c>
      <c r="AW711" s="13" t="s">
        <v>33</v>
      </c>
      <c r="AX711" s="13" t="s">
        <v>79</v>
      </c>
      <c r="AY711" s="165" t="s">
        <v>252</v>
      </c>
    </row>
    <row r="712" spans="1:65" s="13" customFormat="1">
      <c r="B712" s="163"/>
      <c r="D712" s="164" t="s">
        <v>282</v>
      </c>
      <c r="E712" s="165" t="s">
        <v>1</v>
      </c>
      <c r="F712" s="166" t="s">
        <v>2274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282</v>
      </c>
      <c r="AU712" s="165" t="s">
        <v>88</v>
      </c>
      <c r="AV712" s="13" t="s">
        <v>86</v>
      </c>
      <c r="AW712" s="13" t="s">
        <v>33</v>
      </c>
      <c r="AX712" s="13" t="s">
        <v>79</v>
      </c>
      <c r="AY712" s="165" t="s">
        <v>252</v>
      </c>
    </row>
    <row r="713" spans="1:65" s="13" customFormat="1" ht="22.5">
      <c r="B713" s="163"/>
      <c r="D713" s="164" t="s">
        <v>282</v>
      </c>
      <c r="E713" s="165" t="s">
        <v>1</v>
      </c>
      <c r="F713" s="166" t="s">
        <v>2275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282</v>
      </c>
      <c r="AU713" s="165" t="s">
        <v>88</v>
      </c>
      <c r="AV713" s="13" t="s">
        <v>86</v>
      </c>
      <c r="AW713" s="13" t="s">
        <v>33</v>
      </c>
      <c r="AX713" s="13" t="s">
        <v>79</v>
      </c>
      <c r="AY713" s="165" t="s">
        <v>252</v>
      </c>
    </row>
    <row r="714" spans="1:65" s="14" customFormat="1" ht="33.75">
      <c r="B714" s="171"/>
      <c r="D714" s="164" t="s">
        <v>282</v>
      </c>
      <c r="E714" s="172" t="s">
        <v>1</v>
      </c>
      <c r="F714" s="173" t="s">
        <v>2276</v>
      </c>
      <c r="H714" s="174">
        <v>380.7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282</v>
      </c>
      <c r="AU714" s="172" t="s">
        <v>88</v>
      </c>
      <c r="AV714" s="14" t="s">
        <v>88</v>
      </c>
      <c r="AW714" s="14" t="s">
        <v>33</v>
      </c>
      <c r="AX714" s="14" t="s">
        <v>79</v>
      </c>
      <c r="AY714" s="172" t="s">
        <v>252</v>
      </c>
    </row>
    <row r="715" spans="1:65" s="14" customFormat="1" ht="22.5">
      <c r="B715" s="171"/>
      <c r="D715" s="164" t="s">
        <v>282</v>
      </c>
      <c r="E715" s="172" t="s">
        <v>1</v>
      </c>
      <c r="F715" s="173" t="s">
        <v>2277</v>
      </c>
      <c r="H715" s="174">
        <v>330.09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282</v>
      </c>
      <c r="AU715" s="172" t="s">
        <v>88</v>
      </c>
      <c r="AV715" s="14" t="s">
        <v>88</v>
      </c>
      <c r="AW715" s="14" t="s">
        <v>33</v>
      </c>
      <c r="AX715" s="14" t="s">
        <v>79</v>
      </c>
      <c r="AY715" s="172" t="s">
        <v>252</v>
      </c>
    </row>
    <row r="716" spans="1:65" s="14" customFormat="1">
      <c r="B716" s="171"/>
      <c r="D716" s="164" t="s">
        <v>282</v>
      </c>
      <c r="E716" s="172" t="s">
        <v>1</v>
      </c>
      <c r="F716" s="173" t="s">
        <v>2278</v>
      </c>
      <c r="H716" s="174">
        <v>244.24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282</v>
      </c>
      <c r="AU716" s="172" t="s">
        <v>88</v>
      </c>
      <c r="AV716" s="14" t="s">
        <v>88</v>
      </c>
      <c r="AW716" s="14" t="s">
        <v>33</v>
      </c>
      <c r="AX716" s="14" t="s">
        <v>79</v>
      </c>
      <c r="AY716" s="172" t="s">
        <v>252</v>
      </c>
    </row>
    <row r="717" spans="1:65" s="14" customFormat="1">
      <c r="B717" s="171"/>
      <c r="D717" s="164" t="s">
        <v>282</v>
      </c>
      <c r="E717" s="172" t="s">
        <v>1</v>
      </c>
      <c r="F717" s="173" t="s">
        <v>2279</v>
      </c>
      <c r="H717" s="174">
        <v>214.23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282</v>
      </c>
      <c r="AU717" s="172" t="s">
        <v>88</v>
      </c>
      <c r="AV717" s="14" t="s">
        <v>88</v>
      </c>
      <c r="AW717" s="14" t="s">
        <v>33</v>
      </c>
      <c r="AX717" s="14" t="s">
        <v>79</v>
      </c>
      <c r="AY717" s="172" t="s">
        <v>252</v>
      </c>
    </row>
    <row r="718" spans="1:65" s="14" customFormat="1">
      <c r="B718" s="171"/>
      <c r="D718" s="164" t="s">
        <v>282</v>
      </c>
      <c r="E718" s="172" t="s">
        <v>1</v>
      </c>
      <c r="F718" s="173" t="s">
        <v>2280</v>
      </c>
      <c r="H718" s="174">
        <v>39.1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2" t="s">
        <v>282</v>
      </c>
      <c r="AU718" s="172" t="s">
        <v>88</v>
      </c>
      <c r="AV718" s="14" t="s">
        <v>88</v>
      </c>
      <c r="AW718" s="14" t="s">
        <v>33</v>
      </c>
      <c r="AX718" s="14" t="s">
        <v>79</v>
      </c>
      <c r="AY718" s="172" t="s">
        <v>252</v>
      </c>
    </row>
    <row r="719" spans="1:65" s="15" customFormat="1">
      <c r="B719" s="179"/>
      <c r="D719" s="164" t="s">
        <v>282</v>
      </c>
      <c r="E719" s="180" t="s">
        <v>1</v>
      </c>
      <c r="F719" s="181" t="s">
        <v>286</v>
      </c>
      <c r="H719" s="182">
        <v>1208.3599999999999</v>
      </c>
      <c r="I719" s="183"/>
      <c r="L719" s="179"/>
      <c r="M719" s="184"/>
      <c r="N719" s="185"/>
      <c r="O719" s="185"/>
      <c r="P719" s="185"/>
      <c r="Q719" s="185"/>
      <c r="R719" s="185"/>
      <c r="S719" s="185"/>
      <c r="T719" s="186"/>
      <c r="AT719" s="180" t="s">
        <v>282</v>
      </c>
      <c r="AU719" s="180" t="s">
        <v>88</v>
      </c>
      <c r="AV719" s="15" t="s">
        <v>258</v>
      </c>
      <c r="AW719" s="15" t="s">
        <v>33</v>
      </c>
      <c r="AX719" s="15" t="s">
        <v>86</v>
      </c>
      <c r="AY719" s="180" t="s">
        <v>252</v>
      </c>
    </row>
    <row r="720" spans="1:65" s="2" customFormat="1" ht="24.2" customHeight="1">
      <c r="A720" s="31"/>
      <c r="B720" s="148"/>
      <c r="C720" s="149" t="s">
        <v>862</v>
      </c>
      <c r="D720" s="149" t="s">
        <v>254</v>
      </c>
      <c r="E720" s="150" t="s">
        <v>2281</v>
      </c>
      <c r="F720" s="151" t="s">
        <v>2282</v>
      </c>
      <c r="G720" s="152" t="s">
        <v>1198</v>
      </c>
      <c r="H720" s="153">
        <v>1</v>
      </c>
      <c r="I720" s="154"/>
      <c r="J720" s="155">
        <f>ROUND(I720*H720,2)</f>
        <v>0</v>
      </c>
      <c r="K720" s="156"/>
      <c r="L720" s="32"/>
      <c r="M720" s="157" t="s">
        <v>1</v>
      </c>
      <c r="N720" s="158" t="s">
        <v>44</v>
      </c>
      <c r="O720" s="57"/>
      <c r="P720" s="159">
        <f>O720*H720</f>
        <v>0</v>
      </c>
      <c r="Q720" s="159">
        <v>0</v>
      </c>
      <c r="R720" s="159">
        <f>Q720*H720</f>
        <v>0</v>
      </c>
      <c r="S720" s="159">
        <v>0</v>
      </c>
      <c r="T720" s="160">
        <f>S720*H720</f>
        <v>0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R720" s="161" t="s">
        <v>258</v>
      </c>
      <c r="AT720" s="161" t="s">
        <v>254</v>
      </c>
      <c r="AU720" s="161" t="s">
        <v>88</v>
      </c>
      <c r="AY720" s="17" t="s">
        <v>252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7" t="s">
        <v>86</v>
      </c>
      <c r="BK720" s="162">
        <f>ROUND(I720*H720,2)</f>
        <v>0</v>
      </c>
      <c r="BL720" s="17" t="s">
        <v>258</v>
      </c>
      <c r="BM720" s="161" t="s">
        <v>865</v>
      </c>
    </row>
    <row r="721" spans="1:65" s="13" customFormat="1" ht="22.5">
      <c r="B721" s="163"/>
      <c r="D721" s="164" t="s">
        <v>282</v>
      </c>
      <c r="E721" s="165" t="s">
        <v>1</v>
      </c>
      <c r="F721" s="166" t="s">
        <v>2256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282</v>
      </c>
      <c r="AU721" s="165" t="s">
        <v>88</v>
      </c>
      <c r="AV721" s="13" t="s">
        <v>86</v>
      </c>
      <c r="AW721" s="13" t="s">
        <v>33</v>
      </c>
      <c r="AX721" s="13" t="s">
        <v>79</v>
      </c>
      <c r="AY721" s="165" t="s">
        <v>252</v>
      </c>
    </row>
    <row r="722" spans="1:65" s="13" customFormat="1" ht="22.5">
      <c r="B722" s="163"/>
      <c r="D722" s="164" t="s">
        <v>282</v>
      </c>
      <c r="E722" s="165" t="s">
        <v>1</v>
      </c>
      <c r="F722" s="166" t="s">
        <v>2283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282</v>
      </c>
      <c r="AU722" s="165" t="s">
        <v>88</v>
      </c>
      <c r="AV722" s="13" t="s">
        <v>86</v>
      </c>
      <c r="AW722" s="13" t="s">
        <v>33</v>
      </c>
      <c r="AX722" s="13" t="s">
        <v>79</v>
      </c>
      <c r="AY722" s="165" t="s">
        <v>252</v>
      </c>
    </row>
    <row r="723" spans="1:65" s="13" customFormat="1" ht="22.5">
      <c r="B723" s="163"/>
      <c r="D723" s="164" t="s">
        <v>282</v>
      </c>
      <c r="E723" s="165" t="s">
        <v>1</v>
      </c>
      <c r="F723" s="166" t="s">
        <v>2284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282</v>
      </c>
      <c r="AU723" s="165" t="s">
        <v>88</v>
      </c>
      <c r="AV723" s="13" t="s">
        <v>86</v>
      </c>
      <c r="AW723" s="13" t="s">
        <v>33</v>
      </c>
      <c r="AX723" s="13" t="s">
        <v>79</v>
      </c>
      <c r="AY723" s="165" t="s">
        <v>252</v>
      </c>
    </row>
    <row r="724" spans="1:65" s="13" customFormat="1">
      <c r="B724" s="163"/>
      <c r="D724" s="164" t="s">
        <v>282</v>
      </c>
      <c r="E724" s="165" t="s">
        <v>1</v>
      </c>
      <c r="F724" s="166" t="s">
        <v>2259</v>
      </c>
      <c r="H724" s="165" t="s">
        <v>1</v>
      </c>
      <c r="I724" s="167"/>
      <c r="L724" s="163"/>
      <c r="M724" s="168"/>
      <c r="N724" s="169"/>
      <c r="O724" s="169"/>
      <c r="P724" s="169"/>
      <c r="Q724" s="169"/>
      <c r="R724" s="169"/>
      <c r="S724" s="169"/>
      <c r="T724" s="170"/>
      <c r="AT724" s="165" t="s">
        <v>282</v>
      </c>
      <c r="AU724" s="165" t="s">
        <v>88</v>
      </c>
      <c r="AV724" s="13" t="s">
        <v>86</v>
      </c>
      <c r="AW724" s="13" t="s">
        <v>33</v>
      </c>
      <c r="AX724" s="13" t="s">
        <v>79</v>
      </c>
      <c r="AY724" s="165" t="s">
        <v>252</v>
      </c>
    </row>
    <row r="725" spans="1:65" s="14" customFormat="1">
      <c r="B725" s="171"/>
      <c r="D725" s="164" t="s">
        <v>282</v>
      </c>
      <c r="E725" s="172" t="s">
        <v>1</v>
      </c>
      <c r="F725" s="173" t="s">
        <v>86</v>
      </c>
      <c r="H725" s="174">
        <v>1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282</v>
      </c>
      <c r="AU725" s="172" t="s">
        <v>88</v>
      </c>
      <c r="AV725" s="14" t="s">
        <v>88</v>
      </c>
      <c r="AW725" s="14" t="s">
        <v>33</v>
      </c>
      <c r="AX725" s="14" t="s">
        <v>79</v>
      </c>
      <c r="AY725" s="172" t="s">
        <v>252</v>
      </c>
    </row>
    <row r="726" spans="1:65" s="15" customFormat="1">
      <c r="B726" s="179"/>
      <c r="D726" s="164" t="s">
        <v>282</v>
      </c>
      <c r="E726" s="180" t="s">
        <v>1</v>
      </c>
      <c r="F726" s="181" t="s">
        <v>286</v>
      </c>
      <c r="H726" s="182">
        <v>1</v>
      </c>
      <c r="I726" s="183"/>
      <c r="L726" s="179"/>
      <c r="M726" s="184"/>
      <c r="N726" s="185"/>
      <c r="O726" s="185"/>
      <c r="P726" s="185"/>
      <c r="Q726" s="185"/>
      <c r="R726" s="185"/>
      <c r="S726" s="185"/>
      <c r="T726" s="186"/>
      <c r="AT726" s="180" t="s">
        <v>282</v>
      </c>
      <c r="AU726" s="180" t="s">
        <v>88</v>
      </c>
      <c r="AV726" s="15" t="s">
        <v>258</v>
      </c>
      <c r="AW726" s="15" t="s">
        <v>33</v>
      </c>
      <c r="AX726" s="15" t="s">
        <v>86</v>
      </c>
      <c r="AY726" s="180" t="s">
        <v>252</v>
      </c>
    </row>
    <row r="727" spans="1:65" s="2" customFormat="1" ht="16.5" customHeight="1">
      <c r="A727" s="31"/>
      <c r="B727" s="148"/>
      <c r="C727" s="149" t="s">
        <v>487</v>
      </c>
      <c r="D727" s="149" t="s">
        <v>254</v>
      </c>
      <c r="E727" s="150" t="s">
        <v>2285</v>
      </c>
      <c r="F727" s="151" t="s">
        <v>2286</v>
      </c>
      <c r="G727" s="152" t="s">
        <v>280</v>
      </c>
      <c r="H727" s="153">
        <v>15.340999999999999</v>
      </c>
      <c r="I727" s="154"/>
      <c r="J727" s="155">
        <f>ROUND(I727*H727,2)</f>
        <v>0</v>
      </c>
      <c r="K727" s="156"/>
      <c r="L727" s="32"/>
      <c r="M727" s="157" t="s">
        <v>1</v>
      </c>
      <c r="N727" s="158" t="s">
        <v>44</v>
      </c>
      <c r="O727" s="57"/>
      <c r="P727" s="159">
        <f>O727*H727</f>
        <v>0</v>
      </c>
      <c r="Q727" s="159">
        <v>0</v>
      </c>
      <c r="R727" s="159">
        <f>Q727*H727</f>
        <v>0</v>
      </c>
      <c r="S727" s="159">
        <v>0</v>
      </c>
      <c r="T727" s="160">
        <f>S727*H727</f>
        <v>0</v>
      </c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R727" s="161" t="s">
        <v>258</v>
      </c>
      <c r="AT727" s="161" t="s">
        <v>254</v>
      </c>
      <c r="AU727" s="161" t="s">
        <v>88</v>
      </c>
      <c r="AY727" s="17" t="s">
        <v>252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7" t="s">
        <v>86</v>
      </c>
      <c r="BK727" s="162">
        <f>ROUND(I727*H727,2)</f>
        <v>0</v>
      </c>
      <c r="BL727" s="17" t="s">
        <v>258</v>
      </c>
      <c r="BM727" s="161" t="s">
        <v>871</v>
      </c>
    </row>
    <row r="728" spans="1:65" s="2" customFormat="1" ht="24.2" customHeight="1">
      <c r="A728" s="31"/>
      <c r="B728" s="148"/>
      <c r="C728" s="149" t="s">
        <v>882</v>
      </c>
      <c r="D728" s="149" t="s">
        <v>254</v>
      </c>
      <c r="E728" s="150" t="s">
        <v>2287</v>
      </c>
      <c r="F728" s="151" t="s">
        <v>2288</v>
      </c>
      <c r="G728" s="152" t="s">
        <v>465</v>
      </c>
      <c r="H728" s="153">
        <v>43.859000000000002</v>
      </c>
      <c r="I728" s="154"/>
      <c r="J728" s="155">
        <f>ROUND(I728*H728,2)</f>
        <v>0</v>
      </c>
      <c r="K728" s="156"/>
      <c r="L728" s="32"/>
      <c r="M728" s="157" t="s">
        <v>1</v>
      </c>
      <c r="N728" s="158" t="s">
        <v>44</v>
      </c>
      <c r="O728" s="57"/>
      <c r="P728" s="159">
        <f>O728*H728</f>
        <v>0</v>
      </c>
      <c r="Q728" s="159">
        <v>0</v>
      </c>
      <c r="R728" s="159">
        <f>Q728*H728</f>
        <v>0</v>
      </c>
      <c r="S728" s="159">
        <v>0</v>
      </c>
      <c r="T728" s="160">
        <f>S728*H728</f>
        <v>0</v>
      </c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R728" s="161" t="s">
        <v>258</v>
      </c>
      <c r="AT728" s="161" t="s">
        <v>254</v>
      </c>
      <c r="AU728" s="161" t="s">
        <v>88</v>
      </c>
      <c r="AY728" s="17" t="s">
        <v>252</v>
      </c>
      <c r="BE728" s="162">
        <f>IF(N728="základní",J728,0)</f>
        <v>0</v>
      </c>
      <c r="BF728" s="162">
        <f>IF(N728="snížená",J728,0)</f>
        <v>0</v>
      </c>
      <c r="BG728" s="162">
        <f>IF(N728="zákl. přenesená",J728,0)</f>
        <v>0</v>
      </c>
      <c r="BH728" s="162">
        <f>IF(N728="sníž. přenesená",J728,0)</f>
        <v>0</v>
      </c>
      <c r="BI728" s="162">
        <f>IF(N728="nulová",J728,0)</f>
        <v>0</v>
      </c>
      <c r="BJ728" s="17" t="s">
        <v>86</v>
      </c>
      <c r="BK728" s="162">
        <f>ROUND(I728*H728,2)</f>
        <v>0</v>
      </c>
      <c r="BL728" s="17" t="s">
        <v>258</v>
      </c>
      <c r="BM728" s="161" t="s">
        <v>885</v>
      </c>
    </row>
    <row r="729" spans="1:65" s="14" customFormat="1" ht="22.5">
      <c r="B729" s="171"/>
      <c r="D729" s="164" t="s">
        <v>282</v>
      </c>
      <c r="E729" s="172" t="s">
        <v>1</v>
      </c>
      <c r="F729" s="173" t="s">
        <v>2289</v>
      </c>
      <c r="H729" s="174">
        <v>39.654000000000003</v>
      </c>
      <c r="I729" s="175"/>
      <c r="L729" s="171"/>
      <c r="M729" s="176"/>
      <c r="N729" s="177"/>
      <c r="O729" s="177"/>
      <c r="P729" s="177"/>
      <c r="Q729" s="177"/>
      <c r="R729" s="177"/>
      <c r="S729" s="177"/>
      <c r="T729" s="178"/>
      <c r="AT729" s="172" t="s">
        <v>282</v>
      </c>
      <c r="AU729" s="172" t="s">
        <v>88</v>
      </c>
      <c r="AV729" s="14" t="s">
        <v>88</v>
      </c>
      <c r="AW729" s="14" t="s">
        <v>33</v>
      </c>
      <c r="AX729" s="14" t="s">
        <v>79</v>
      </c>
      <c r="AY729" s="172" t="s">
        <v>252</v>
      </c>
    </row>
    <row r="730" spans="1:65" s="14" customFormat="1" ht="22.5">
      <c r="B730" s="171"/>
      <c r="D730" s="164" t="s">
        <v>282</v>
      </c>
      <c r="E730" s="172" t="s">
        <v>1</v>
      </c>
      <c r="F730" s="173" t="s">
        <v>2290</v>
      </c>
      <c r="H730" s="174">
        <v>3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282</v>
      </c>
      <c r="AU730" s="172" t="s">
        <v>88</v>
      </c>
      <c r="AV730" s="14" t="s">
        <v>88</v>
      </c>
      <c r="AW730" s="14" t="s">
        <v>33</v>
      </c>
      <c r="AX730" s="14" t="s">
        <v>79</v>
      </c>
      <c r="AY730" s="172" t="s">
        <v>252</v>
      </c>
    </row>
    <row r="731" spans="1:65" s="14" customFormat="1">
      <c r="B731" s="171"/>
      <c r="D731" s="164" t="s">
        <v>282</v>
      </c>
      <c r="E731" s="172" t="s">
        <v>1</v>
      </c>
      <c r="F731" s="173" t="s">
        <v>2291</v>
      </c>
      <c r="H731" s="174">
        <v>0.86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2" t="s">
        <v>282</v>
      </c>
      <c r="AU731" s="172" t="s">
        <v>88</v>
      </c>
      <c r="AV731" s="14" t="s">
        <v>88</v>
      </c>
      <c r="AW731" s="14" t="s">
        <v>33</v>
      </c>
      <c r="AX731" s="14" t="s">
        <v>79</v>
      </c>
      <c r="AY731" s="172" t="s">
        <v>252</v>
      </c>
    </row>
    <row r="732" spans="1:65" s="14" customFormat="1">
      <c r="B732" s="171"/>
      <c r="D732" s="164" t="s">
        <v>282</v>
      </c>
      <c r="E732" s="172" t="s">
        <v>1</v>
      </c>
      <c r="F732" s="173" t="s">
        <v>2292</v>
      </c>
      <c r="H732" s="174">
        <v>0.34499999999999997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282</v>
      </c>
      <c r="AU732" s="172" t="s">
        <v>88</v>
      </c>
      <c r="AV732" s="14" t="s">
        <v>88</v>
      </c>
      <c r="AW732" s="14" t="s">
        <v>33</v>
      </c>
      <c r="AX732" s="14" t="s">
        <v>79</v>
      </c>
      <c r="AY732" s="172" t="s">
        <v>252</v>
      </c>
    </row>
    <row r="733" spans="1:65" s="15" customFormat="1">
      <c r="B733" s="179"/>
      <c r="D733" s="164" t="s">
        <v>282</v>
      </c>
      <c r="E733" s="180" t="s">
        <v>1</v>
      </c>
      <c r="F733" s="181" t="s">
        <v>286</v>
      </c>
      <c r="H733" s="182">
        <v>43.859000000000002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282</v>
      </c>
      <c r="AU733" s="180" t="s">
        <v>88</v>
      </c>
      <c r="AV733" s="15" t="s">
        <v>258</v>
      </c>
      <c r="AW733" s="15" t="s">
        <v>33</v>
      </c>
      <c r="AX733" s="15" t="s">
        <v>86</v>
      </c>
      <c r="AY733" s="180" t="s">
        <v>252</v>
      </c>
    </row>
    <row r="734" spans="1:65" s="2" customFormat="1" ht="24.2" customHeight="1">
      <c r="A734" s="31"/>
      <c r="B734" s="148"/>
      <c r="C734" s="149" t="s">
        <v>491</v>
      </c>
      <c r="D734" s="149" t="s">
        <v>254</v>
      </c>
      <c r="E734" s="150" t="s">
        <v>2293</v>
      </c>
      <c r="F734" s="151" t="s">
        <v>2294</v>
      </c>
      <c r="G734" s="152" t="s">
        <v>465</v>
      </c>
      <c r="H734" s="153">
        <v>43.859000000000002</v>
      </c>
      <c r="I734" s="154"/>
      <c r="J734" s="155">
        <f>ROUND(I734*H734,2)</f>
        <v>0</v>
      </c>
      <c r="K734" s="156"/>
      <c r="L734" s="32"/>
      <c r="M734" s="157" t="s">
        <v>1</v>
      </c>
      <c r="N734" s="158" t="s">
        <v>44</v>
      </c>
      <c r="O734" s="57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R734" s="161" t="s">
        <v>258</v>
      </c>
      <c r="AT734" s="161" t="s">
        <v>254</v>
      </c>
      <c r="AU734" s="161" t="s">
        <v>88</v>
      </c>
      <c r="AY734" s="17" t="s">
        <v>252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7" t="s">
        <v>86</v>
      </c>
      <c r="BK734" s="162">
        <f>ROUND(I734*H734,2)</f>
        <v>0</v>
      </c>
      <c r="BL734" s="17" t="s">
        <v>258</v>
      </c>
      <c r="BM734" s="161" t="s">
        <v>897</v>
      </c>
    </row>
    <row r="735" spans="1:65" s="2" customFormat="1" ht="24.2" customHeight="1">
      <c r="A735" s="31"/>
      <c r="B735" s="148"/>
      <c r="C735" s="149" t="s">
        <v>899</v>
      </c>
      <c r="D735" s="149" t="s">
        <v>254</v>
      </c>
      <c r="E735" s="150" t="s">
        <v>2295</v>
      </c>
      <c r="F735" s="151" t="s">
        <v>2296</v>
      </c>
      <c r="G735" s="152" t="s">
        <v>465</v>
      </c>
      <c r="H735" s="153">
        <v>24.582000000000001</v>
      </c>
      <c r="I735" s="154"/>
      <c r="J735" s="155">
        <f>ROUND(I735*H735,2)</f>
        <v>0</v>
      </c>
      <c r="K735" s="156"/>
      <c r="L735" s="32"/>
      <c r="M735" s="157" t="s">
        <v>1</v>
      </c>
      <c r="N735" s="158" t="s">
        <v>44</v>
      </c>
      <c r="O735" s="57"/>
      <c r="P735" s="159">
        <f>O735*H735</f>
        <v>0</v>
      </c>
      <c r="Q735" s="159">
        <v>0</v>
      </c>
      <c r="R735" s="159">
        <f>Q735*H735</f>
        <v>0</v>
      </c>
      <c r="S735" s="159">
        <v>0</v>
      </c>
      <c r="T735" s="160">
        <f>S735*H735</f>
        <v>0</v>
      </c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R735" s="161" t="s">
        <v>258</v>
      </c>
      <c r="AT735" s="161" t="s">
        <v>254</v>
      </c>
      <c r="AU735" s="161" t="s">
        <v>88</v>
      </c>
      <c r="AY735" s="17" t="s">
        <v>252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7" t="s">
        <v>86</v>
      </c>
      <c r="BK735" s="162">
        <f>ROUND(I735*H735,2)</f>
        <v>0</v>
      </c>
      <c r="BL735" s="17" t="s">
        <v>258</v>
      </c>
      <c r="BM735" s="161" t="s">
        <v>902</v>
      </c>
    </row>
    <row r="736" spans="1:65" s="14" customFormat="1">
      <c r="B736" s="171"/>
      <c r="D736" s="164" t="s">
        <v>282</v>
      </c>
      <c r="E736" s="172" t="s">
        <v>1</v>
      </c>
      <c r="F736" s="173" t="s">
        <v>2297</v>
      </c>
      <c r="H736" s="174">
        <v>24.582000000000001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282</v>
      </c>
      <c r="AU736" s="172" t="s">
        <v>88</v>
      </c>
      <c r="AV736" s="14" t="s">
        <v>88</v>
      </c>
      <c r="AW736" s="14" t="s">
        <v>33</v>
      </c>
      <c r="AX736" s="14" t="s">
        <v>79</v>
      </c>
      <c r="AY736" s="172" t="s">
        <v>252</v>
      </c>
    </row>
    <row r="737" spans="1:65" s="15" customFormat="1">
      <c r="B737" s="179"/>
      <c r="D737" s="164" t="s">
        <v>282</v>
      </c>
      <c r="E737" s="180" t="s">
        <v>1</v>
      </c>
      <c r="F737" s="181" t="s">
        <v>286</v>
      </c>
      <c r="H737" s="182">
        <v>24.582000000000001</v>
      </c>
      <c r="I737" s="183"/>
      <c r="L737" s="179"/>
      <c r="M737" s="184"/>
      <c r="N737" s="185"/>
      <c r="O737" s="185"/>
      <c r="P737" s="185"/>
      <c r="Q737" s="185"/>
      <c r="R737" s="185"/>
      <c r="S737" s="185"/>
      <c r="T737" s="186"/>
      <c r="AT737" s="180" t="s">
        <v>282</v>
      </c>
      <c r="AU737" s="180" t="s">
        <v>88</v>
      </c>
      <c r="AV737" s="15" t="s">
        <v>258</v>
      </c>
      <c r="AW737" s="15" t="s">
        <v>33</v>
      </c>
      <c r="AX737" s="15" t="s">
        <v>86</v>
      </c>
      <c r="AY737" s="180" t="s">
        <v>252</v>
      </c>
    </row>
    <row r="738" spans="1:65" s="2" customFormat="1" ht="24.2" customHeight="1">
      <c r="A738" s="31"/>
      <c r="B738" s="148"/>
      <c r="C738" s="149" t="s">
        <v>494</v>
      </c>
      <c r="D738" s="149" t="s">
        <v>254</v>
      </c>
      <c r="E738" s="150" t="s">
        <v>2298</v>
      </c>
      <c r="F738" s="151" t="s">
        <v>2299</v>
      </c>
      <c r="G738" s="152" t="s">
        <v>465</v>
      </c>
      <c r="H738" s="153">
        <v>24.582000000000001</v>
      </c>
      <c r="I738" s="154"/>
      <c r="J738" s="155">
        <f>ROUND(I738*H738,2)</f>
        <v>0</v>
      </c>
      <c r="K738" s="156"/>
      <c r="L738" s="32"/>
      <c r="M738" s="157" t="s">
        <v>1</v>
      </c>
      <c r="N738" s="158" t="s">
        <v>44</v>
      </c>
      <c r="O738" s="57"/>
      <c r="P738" s="159">
        <f>O738*H738</f>
        <v>0</v>
      </c>
      <c r="Q738" s="159">
        <v>0</v>
      </c>
      <c r="R738" s="159">
        <f>Q738*H738</f>
        <v>0</v>
      </c>
      <c r="S738" s="159">
        <v>0</v>
      </c>
      <c r="T738" s="160">
        <f>S738*H738</f>
        <v>0</v>
      </c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R738" s="161" t="s">
        <v>258</v>
      </c>
      <c r="AT738" s="161" t="s">
        <v>254</v>
      </c>
      <c r="AU738" s="161" t="s">
        <v>88</v>
      </c>
      <c r="AY738" s="17" t="s">
        <v>252</v>
      </c>
      <c r="BE738" s="162">
        <f>IF(N738="základní",J738,0)</f>
        <v>0</v>
      </c>
      <c r="BF738" s="162">
        <f>IF(N738="snížená",J738,0)</f>
        <v>0</v>
      </c>
      <c r="BG738" s="162">
        <f>IF(N738="zákl. přenesená",J738,0)</f>
        <v>0</v>
      </c>
      <c r="BH738" s="162">
        <f>IF(N738="sníž. přenesená",J738,0)</f>
        <v>0</v>
      </c>
      <c r="BI738" s="162">
        <f>IF(N738="nulová",J738,0)</f>
        <v>0</v>
      </c>
      <c r="BJ738" s="17" t="s">
        <v>86</v>
      </c>
      <c r="BK738" s="162">
        <f>ROUND(I738*H738,2)</f>
        <v>0</v>
      </c>
      <c r="BL738" s="17" t="s">
        <v>258</v>
      </c>
      <c r="BM738" s="161" t="s">
        <v>906</v>
      </c>
    </row>
    <row r="739" spans="1:65" s="2" customFormat="1" ht="16.5" customHeight="1">
      <c r="A739" s="31"/>
      <c r="B739" s="148"/>
      <c r="C739" s="149" t="s">
        <v>908</v>
      </c>
      <c r="D739" s="149" t="s">
        <v>254</v>
      </c>
      <c r="E739" s="150" t="s">
        <v>2300</v>
      </c>
      <c r="F739" s="151" t="s">
        <v>2301</v>
      </c>
      <c r="G739" s="152" t="s">
        <v>341</v>
      </c>
      <c r="H739" s="153">
        <v>0.752</v>
      </c>
      <c r="I739" s="154"/>
      <c r="J739" s="155">
        <f>ROUND(I739*H739,2)</f>
        <v>0</v>
      </c>
      <c r="K739" s="156"/>
      <c r="L739" s="32"/>
      <c r="M739" s="157" t="s">
        <v>1</v>
      </c>
      <c r="N739" s="158" t="s">
        <v>44</v>
      </c>
      <c r="O739" s="57"/>
      <c r="P739" s="159">
        <f>O739*H739</f>
        <v>0</v>
      </c>
      <c r="Q739" s="159">
        <v>0</v>
      </c>
      <c r="R739" s="159">
        <f>Q739*H739</f>
        <v>0</v>
      </c>
      <c r="S739" s="159">
        <v>0</v>
      </c>
      <c r="T739" s="160">
        <f>S739*H739</f>
        <v>0</v>
      </c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R739" s="161" t="s">
        <v>258</v>
      </c>
      <c r="AT739" s="161" t="s">
        <v>254</v>
      </c>
      <c r="AU739" s="161" t="s">
        <v>88</v>
      </c>
      <c r="AY739" s="17" t="s">
        <v>252</v>
      </c>
      <c r="BE739" s="162">
        <f>IF(N739="základní",J739,0)</f>
        <v>0</v>
      </c>
      <c r="BF739" s="162">
        <f>IF(N739="snížená",J739,0)</f>
        <v>0</v>
      </c>
      <c r="BG739" s="162">
        <f>IF(N739="zákl. přenesená",J739,0)</f>
        <v>0</v>
      </c>
      <c r="BH739" s="162">
        <f>IF(N739="sníž. přenesená",J739,0)</f>
        <v>0</v>
      </c>
      <c r="BI739" s="162">
        <f>IF(N739="nulová",J739,0)</f>
        <v>0</v>
      </c>
      <c r="BJ739" s="17" t="s">
        <v>86</v>
      </c>
      <c r="BK739" s="162">
        <f>ROUND(I739*H739,2)</f>
        <v>0</v>
      </c>
      <c r="BL739" s="17" t="s">
        <v>258</v>
      </c>
      <c r="BM739" s="161" t="s">
        <v>911</v>
      </c>
    </row>
    <row r="740" spans="1:65" s="14" customFormat="1" ht="22.5">
      <c r="B740" s="171"/>
      <c r="D740" s="164" t="s">
        <v>282</v>
      </c>
      <c r="E740" s="172" t="s">
        <v>1</v>
      </c>
      <c r="F740" s="173" t="s">
        <v>2302</v>
      </c>
      <c r="H740" s="174">
        <v>0.752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282</v>
      </c>
      <c r="AU740" s="172" t="s">
        <v>88</v>
      </c>
      <c r="AV740" s="14" t="s">
        <v>88</v>
      </c>
      <c r="AW740" s="14" t="s">
        <v>33</v>
      </c>
      <c r="AX740" s="14" t="s">
        <v>79</v>
      </c>
      <c r="AY740" s="172" t="s">
        <v>252</v>
      </c>
    </row>
    <row r="741" spans="1:65" s="15" customFormat="1">
      <c r="B741" s="179"/>
      <c r="D741" s="164" t="s">
        <v>282</v>
      </c>
      <c r="E741" s="180" t="s">
        <v>1</v>
      </c>
      <c r="F741" s="181" t="s">
        <v>286</v>
      </c>
      <c r="H741" s="182">
        <v>0.752</v>
      </c>
      <c r="I741" s="183"/>
      <c r="L741" s="179"/>
      <c r="M741" s="184"/>
      <c r="N741" s="185"/>
      <c r="O741" s="185"/>
      <c r="P741" s="185"/>
      <c r="Q741" s="185"/>
      <c r="R741" s="185"/>
      <c r="S741" s="185"/>
      <c r="T741" s="186"/>
      <c r="AT741" s="180" t="s">
        <v>282</v>
      </c>
      <c r="AU741" s="180" t="s">
        <v>88</v>
      </c>
      <c r="AV741" s="15" t="s">
        <v>258</v>
      </c>
      <c r="AW741" s="15" t="s">
        <v>33</v>
      </c>
      <c r="AX741" s="15" t="s">
        <v>86</v>
      </c>
      <c r="AY741" s="180" t="s">
        <v>252</v>
      </c>
    </row>
    <row r="742" spans="1:65" s="2" customFormat="1" ht="16.5" customHeight="1">
      <c r="A742" s="31"/>
      <c r="B742" s="148"/>
      <c r="C742" s="149" t="s">
        <v>499</v>
      </c>
      <c r="D742" s="149" t="s">
        <v>254</v>
      </c>
      <c r="E742" s="150" t="s">
        <v>2303</v>
      </c>
      <c r="F742" s="151" t="s">
        <v>2304</v>
      </c>
      <c r="G742" s="152" t="s">
        <v>341</v>
      </c>
      <c r="H742" s="153">
        <v>0.501</v>
      </c>
      <c r="I742" s="154"/>
      <c r="J742" s="155">
        <f>ROUND(I742*H742,2)</f>
        <v>0</v>
      </c>
      <c r="K742" s="156"/>
      <c r="L742" s="32"/>
      <c r="M742" s="157" t="s">
        <v>1</v>
      </c>
      <c r="N742" s="158" t="s">
        <v>44</v>
      </c>
      <c r="O742" s="57"/>
      <c r="P742" s="159">
        <f>O742*H742</f>
        <v>0</v>
      </c>
      <c r="Q742" s="159">
        <v>0</v>
      </c>
      <c r="R742" s="159">
        <f>Q742*H742</f>
        <v>0</v>
      </c>
      <c r="S742" s="159">
        <v>0</v>
      </c>
      <c r="T742" s="160">
        <f>S742*H742</f>
        <v>0</v>
      </c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R742" s="161" t="s">
        <v>258</v>
      </c>
      <c r="AT742" s="161" t="s">
        <v>254</v>
      </c>
      <c r="AU742" s="161" t="s">
        <v>88</v>
      </c>
      <c r="AY742" s="17" t="s">
        <v>252</v>
      </c>
      <c r="BE742" s="162">
        <f>IF(N742="základní",J742,0)</f>
        <v>0</v>
      </c>
      <c r="BF742" s="162">
        <f>IF(N742="snížená",J742,0)</f>
        <v>0</v>
      </c>
      <c r="BG742" s="162">
        <f>IF(N742="zákl. přenesená",J742,0)</f>
        <v>0</v>
      </c>
      <c r="BH742" s="162">
        <f>IF(N742="sníž. přenesená",J742,0)</f>
        <v>0</v>
      </c>
      <c r="BI742" s="162">
        <f>IF(N742="nulová",J742,0)</f>
        <v>0</v>
      </c>
      <c r="BJ742" s="17" t="s">
        <v>86</v>
      </c>
      <c r="BK742" s="162">
        <f>ROUND(I742*H742,2)</f>
        <v>0</v>
      </c>
      <c r="BL742" s="17" t="s">
        <v>258</v>
      </c>
      <c r="BM742" s="161" t="s">
        <v>915</v>
      </c>
    </row>
    <row r="743" spans="1:65" s="2" customFormat="1" ht="16.5" customHeight="1">
      <c r="A743" s="31"/>
      <c r="B743" s="148"/>
      <c r="C743" s="149" t="s">
        <v>918</v>
      </c>
      <c r="D743" s="149" t="s">
        <v>254</v>
      </c>
      <c r="E743" s="150" t="s">
        <v>2305</v>
      </c>
      <c r="F743" s="151" t="s">
        <v>2306</v>
      </c>
      <c r="G743" s="152" t="s">
        <v>280</v>
      </c>
      <c r="H743" s="153">
        <v>1.8460000000000001</v>
      </c>
      <c r="I743" s="154"/>
      <c r="J743" s="155">
        <f>ROUND(I743*H743,2)</f>
        <v>0</v>
      </c>
      <c r="K743" s="156"/>
      <c r="L743" s="32"/>
      <c r="M743" s="157" t="s">
        <v>1</v>
      </c>
      <c r="N743" s="158" t="s">
        <v>44</v>
      </c>
      <c r="O743" s="57"/>
      <c r="P743" s="159">
        <f>O743*H743</f>
        <v>0</v>
      </c>
      <c r="Q743" s="159">
        <v>0</v>
      </c>
      <c r="R743" s="159">
        <f>Q743*H743</f>
        <v>0</v>
      </c>
      <c r="S743" s="159">
        <v>0</v>
      </c>
      <c r="T743" s="160">
        <f>S743*H743</f>
        <v>0</v>
      </c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R743" s="161" t="s">
        <v>258</v>
      </c>
      <c r="AT743" s="161" t="s">
        <v>254</v>
      </c>
      <c r="AU743" s="161" t="s">
        <v>88</v>
      </c>
      <c r="AY743" s="17" t="s">
        <v>252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7" t="s">
        <v>86</v>
      </c>
      <c r="BK743" s="162">
        <f>ROUND(I743*H743,2)</f>
        <v>0</v>
      </c>
      <c r="BL743" s="17" t="s">
        <v>258</v>
      </c>
      <c r="BM743" s="161" t="s">
        <v>921</v>
      </c>
    </row>
    <row r="744" spans="1:65" s="14" customFormat="1" ht="22.5">
      <c r="B744" s="171"/>
      <c r="D744" s="164" t="s">
        <v>282</v>
      </c>
      <c r="E744" s="172" t="s">
        <v>1</v>
      </c>
      <c r="F744" s="173" t="s">
        <v>2307</v>
      </c>
      <c r="H744" s="174">
        <v>1.8460000000000001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282</v>
      </c>
      <c r="AU744" s="172" t="s">
        <v>88</v>
      </c>
      <c r="AV744" s="14" t="s">
        <v>88</v>
      </c>
      <c r="AW744" s="14" t="s">
        <v>33</v>
      </c>
      <c r="AX744" s="14" t="s">
        <v>79</v>
      </c>
      <c r="AY744" s="172" t="s">
        <v>252</v>
      </c>
    </row>
    <row r="745" spans="1:65" s="13" customFormat="1" ht="22.5">
      <c r="B745" s="163"/>
      <c r="D745" s="164" t="s">
        <v>282</v>
      </c>
      <c r="E745" s="165" t="s">
        <v>1</v>
      </c>
      <c r="F745" s="166" t="s">
        <v>1986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282</v>
      </c>
      <c r="AU745" s="165" t="s">
        <v>88</v>
      </c>
      <c r="AV745" s="13" t="s">
        <v>86</v>
      </c>
      <c r="AW745" s="13" t="s">
        <v>33</v>
      </c>
      <c r="AX745" s="13" t="s">
        <v>79</v>
      </c>
      <c r="AY745" s="165" t="s">
        <v>252</v>
      </c>
    </row>
    <row r="746" spans="1:65" s="15" customFormat="1">
      <c r="B746" s="179"/>
      <c r="D746" s="164" t="s">
        <v>282</v>
      </c>
      <c r="E746" s="180" t="s">
        <v>1</v>
      </c>
      <c r="F746" s="181" t="s">
        <v>286</v>
      </c>
      <c r="H746" s="182">
        <v>1.8460000000000001</v>
      </c>
      <c r="I746" s="183"/>
      <c r="L746" s="179"/>
      <c r="M746" s="184"/>
      <c r="N746" s="185"/>
      <c r="O746" s="185"/>
      <c r="P746" s="185"/>
      <c r="Q746" s="185"/>
      <c r="R746" s="185"/>
      <c r="S746" s="185"/>
      <c r="T746" s="186"/>
      <c r="AT746" s="180" t="s">
        <v>282</v>
      </c>
      <c r="AU746" s="180" t="s">
        <v>88</v>
      </c>
      <c r="AV746" s="15" t="s">
        <v>258</v>
      </c>
      <c r="AW746" s="15" t="s">
        <v>33</v>
      </c>
      <c r="AX746" s="15" t="s">
        <v>86</v>
      </c>
      <c r="AY746" s="180" t="s">
        <v>252</v>
      </c>
    </row>
    <row r="747" spans="1:65" s="2" customFormat="1" ht="24.2" customHeight="1">
      <c r="A747" s="31"/>
      <c r="B747" s="148"/>
      <c r="C747" s="149" t="s">
        <v>502</v>
      </c>
      <c r="D747" s="149" t="s">
        <v>254</v>
      </c>
      <c r="E747" s="150" t="s">
        <v>2308</v>
      </c>
      <c r="F747" s="151" t="s">
        <v>2309</v>
      </c>
      <c r="G747" s="152" t="s">
        <v>465</v>
      </c>
      <c r="H747" s="153">
        <v>9.3759999999999994</v>
      </c>
      <c r="I747" s="154"/>
      <c r="J747" s="155">
        <f>ROUND(I747*H747,2)</f>
        <v>0</v>
      </c>
      <c r="K747" s="156"/>
      <c r="L747" s="32"/>
      <c r="M747" s="157" t="s">
        <v>1</v>
      </c>
      <c r="N747" s="158" t="s">
        <v>44</v>
      </c>
      <c r="O747" s="57"/>
      <c r="P747" s="159">
        <f>O747*H747</f>
        <v>0</v>
      </c>
      <c r="Q747" s="159">
        <v>0</v>
      </c>
      <c r="R747" s="159">
        <f>Q747*H747</f>
        <v>0</v>
      </c>
      <c r="S747" s="159">
        <v>0</v>
      </c>
      <c r="T747" s="160">
        <f>S747*H747</f>
        <v>0</v>
      </c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R747" s="161" t="s">
        <v>258</v>
      </c>
      <c r="AT747" s="161" t="s">
        <v>254</v>
      </c>
      <c r="AU747" s="161" t="s">
        <v>88</v>
      </c>
      <c r="AY747" s="17" t="s">
        <v>252</v>
      </c>
      <c r="BE747" s="162">
        <f>IF(N747="základní",J747,0)</f>
        <v>0</v>
      </c>
      <c r="BF747" s="162">
        <f>IF(N747="snížená",J747,0)</f>
        <v>0</v>
      </c>
      <c r="BG747" s="162">
        <f>IF(N747="zákl. přenesená",J747,0)</f>
        <v>0</v>
      </c>
      <c r="BH747" s="162">
        <f>IF(N747="sníž. přenesená",J747,0)</f>
        <v>0</v>
      </c>
      <c r="BI747" s="162">
        <f>IF(N747="nulová",J747,0)</f>
        <v>0</v>
      </c>
      <c r="BJ747" s="17" t="s">
        <v>86</v>
      </c>
      <c r="BK747" s="162">
        <f>ROUND(I747*H747,2)</f>
        <v>0</v>
      </c>
      <c r="BL747" s="17" t="s">
        <v>258</v>
      </c>
      <c r="BM747" s="161" t="s">
        <v>927</v>
      </c>
    </row>
    <row r="748" spans="1:65" s="14" customFormat="1">
      <c r="B748" s="171"/>
      <c r="D748" s="164" t="s">
        <v>282</v>
      </c>
      <c r="E748" s="172" t="s">
        <v>1</v>
      </c>
      <c r="F748" s="173" t="s">
        <v>2310</v>
      </c>
      <c r="H748" s="174">
        <v>9.3759999999999994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282</v>
      </c>
      <c r="AU748" s="172" t="s">
        <v>88</v>
      </c>
      <c r="AV748" s="14" t="s">
        <v>88</v>
      </c>
      <c r="AW748" s="14" t="s">
        <v>33</v>
      </c>
      <c r="AX748" s="14" t="s">
        <v>79</v>
      </c>
      <c r="AY748" s="172" t="s">
        <v>252</v>
      </c>
    </row>
    <row r="749" spans="1:65" s="15" customFormat="1">
      <c r="B749" s="179"/>
      <c r="D749" s="164" t="s">
        <v>282</v>
      </c>
      <c r="E749" s="180" t="s">
        <v>1</v>
      </c>
      <c r="F749" s="181" t="s">
        <v>286</v>
      </c>
      <c r="H749" s="182">
        <v>9.3759999999999994</v>
      </c>
      <c r="I749" s="183"/>
      <c r="L749" s="179"/>
      <c r="M749" s="184"/>
      <c r="N749" s="185"/>
      <c r="O749" s="185"/>
      <c r="P749" s="185"/>
      <c r="Q749" s="185"/>
      <c r="R749" s="185"/>
      <c r="S749" s="185"/>
      <c r="T749" s="186"/>
      <c r="AT749" s="180" t="s">
        <v>282</v>
      </c>
      <c r="AU749" s="180" t="s">
        <v>88</v>
      </c>
      <c r="AV749" s="15" t="s">
        <v>258</v>
      </c>
      <c r="AW749" s="15" t="s">
        <v>33</v>
      </c>
      <c r="AX749" s="15" t="s">
        <v>86</v>
      </c>
      <c r="AY749" s="180" t="s">
        <v>252</v>
      </c>
    </row>
    <row r="750" spans="1:65" s="2" customFormat="1" ht="24.2" customHeight="1">
      <c r="A750" s="31"/>
      <c r="B750" s="148"/>
      <c r="C750" s="149" t="s">
        <v>934</v>
      </c>
      <c r="D750" s="149" t="s">
        <v>254</v>
      </c>
      <c r="E750" s="150" t="s">
        <v>2311</v>
      </c>
      <c r="F750" s="151" t="s">
        <v>2312</v>
      </c>
      <c r="G750" s="152" t="s">
        <v>465</v>
      </c>
      <c r="H750" s="153">
        <v>9.3759999999999994</v>
      </c>
      <c r="I750" s="154"/>
      <c r="J750" s="155">
        <f>ROUND(I750*H750,2)</f>
        <v>0</v>
      </c>
      <c r="K750" s="156"/>
      <c r="L750" s="32"/>
      <c r="M750" s="157" t="s">
        <v>1</v>
      </c>
      <c r="N750" s="158" t="s">
        <v>44</v>
      </c>
      <c r="O750" s="57"/>
      <c r="P750" s="159">
        <f>O750*H750</f>
        <v>0</v>
      </c>
      <c r="Q750" s="159">
        <v>0</v>
      </c>
      <c r="R750" s="159">
        <f>Q750*H750</f>
        <v>0</v>
      </c>
      <c r="S750" s="159">
        <v>0</v>
      </c>
      <c r="T750" s="160">
        <f>S750*H750</f>
        <v>0</v>
      </c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R750" s="161" t="s">
        <v>258</v>
      </c>
      <c r="AT750" s="161" t="s">
        <v>254</v>
      </c>
      <c r="AU750" s="161" t="s">
        <v>88</v>
      </c>
      <c r="AY750" s="17" t="s">
        <v>252</v>
      </c>
      <c r="BE750" s="162">
        <f>IF(N750="základní",J750,0)</f>
        <v>0</v>
      </c>
      <c r="BF750" s="162">
        <f>IF(N750="snížená",J750,0)</f>
        <v>0</v>
      </c>
      <c r="BG750" s="162">
        <f>IF(N750="zákl. přenesená",J750,0)</f>
        <v>0</v>
      </c>
      <c r="BH750" s="162">
        <f>IF(N750="sníž. přenesená",J750,0)</f>
        <v>0</v>
      </c>
      <c r="BI750" s="162">
        <f>IF(N750="nulová",J750,0)</f>
        <v>0</v>
      </c>
      <c r="BJ750" s="17" t="s">
        <v>86</v>
      </c>
      <c r="BK750" s="162">
        <f>ROUND(I750*H750,2)</f>
        <v>0</v>
      </c>
      <c r="BL750" s="17" t="s">
        <v>258</v>
      </c>
      <c r="BM750" s="161" t="s">
        <v>937</v>
      </c>
    </row>
    <row r="751" spans="1:65" s="2" customFormat="1" ht="33" customHeight="1">
      <c r="A751" s="31"/>
      <c r="B751" s="148"/>
      <c r="C751" s="149" t="s">
        <v>509</v>
      </c>
      <c r="D751" s="149" t="s">
        <v>254</v>
      </c>
      <c r="E751" s="150" t="s">
        <v>2313</v>
      </c>
      <c r="F751" s="151" t="s">
        <v>2314</v>
      </c>
      <c r="G751" s="152" t="s">
        <v>465</v>
      </c>
      <c r="H751" s="153">
        <v>3.516</v>
      </c>
      <c r="I751" s="154"/>
      <c r="J751" s="155">
        <f>ROUND(I751*H751,2)</f>
        <v>0</v>
      </c>
      <c r="K751" s="156"/>
      <c r="L751" s="32"/>
      <c r="M751" s="157" t="s">
        <v>1</v>
      </c>
      <c r="N751" s="158" t="s">
        <v>44</v>
      </c>
      <c r="O751" s="57"/>
      <c r="P751" s="159">
        <f>O751*H751</f>
        <v>0</v>
      </c>
      <c r="Q751" s="159">
        <v>0</v>
      </c>
      <c r="R751" s="159">
        <f>Q751*H751</f>
        <v>0</v>
      </c>
      <c r="S751" s="159">
        <v>0</v>
      </c>
      <c r="T751" s="160">
        <f>S751*H751</f>
        <v>0</v>
      </c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R751" s="161" t="s">
        <v>258</v>
      </c>
      <c r="AT751" s="161" t="s">
        <v>254</v>
      </c>
      <c r="AU751" s="161" t="s">
        <v>88</v>
      </c>
      <c r="AY751" s="17" t="s">
        <v>252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7" t="s">
        <v>86</v>
      </c>
      <c r="BK751" s="162">
        <f>ROUND(I751*H751,2)</f>
        <v>0</v>
      </c>
      <c r="BL751" s="17" t="s">
        <v>258</v>
      </c>
      <c r="BM751" s="161" t="s">
        <v>943</v>
      </c>
    </row>
    <row r="752" spans="1:65" s="14" customFormat="1">
      <c r="B752" s="171"/>
      <c r="D752" s="164" t="s">
        <v>282</v>
      </c>
      <c r="E752" s="172" t="s">
        <v>1</v>
      </c>
      <c r="F752" s="173" t="s">
        <v>2315</v>
      </c>
      <c r="H752" s="174">
        <v>3.516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2" t="s">
        <v>282</v>
      </c>
      <c r="AU752" s="172" t="s">
        <v>88</v>
      </c>
      <c r="AV752" s="14" t="s">
        <v>88</v>
      </c>
      <c r="AW752" s="14" t="s">
        <v>33</v>
      </c>
      <c r="AX752" s="14" t="s">
        <v>79</v>
      </c>
      <c r="AY752" s="172" t="s">
        <v>252</v>
      </c>
    </row>
    <row r="753" spans="1:65" s="15" customFormat="1">
      <c r="B753" s="179"/>
      <c r="D753" s="164" t="s">
        <v>282</v>
      </c>
      <c r="E753" s="180" t="s">
        <v>1</v>
      </c>
      <c r="F753" s="181" t="s">
        <v>286</v>
      </c>
      <c r="H753" s="182">
        <v>3.516</v>
      </c>
      <c r="I753" s="183"/>
      <c r="L753" s="179"/>
      <c r="M753" s="184"/>
      <c r="N753" s="185"/>
      <c r="O753" s="185"/>
      <c r="P753" s="185"/>
      <c r="Q753" s="185"/>
      <c r="R753" s="185"/>
      <c r="S753" s="185"/>
      <c r="T753" s="186"/>
      <c r="AT753" s="180" t="s">
        <v>282</v>
      </c>
      <c r="AU753" s="180" t="s">
        <v>88</v>
      </c>
      <c r="AV753" s="15" t="s">
        <v>258</v>
      </c>
      <c r="AW753" s="15" t="s">
        <v>33</v>
      </c>
      <c r="AX753" s="15" t="s">
        <v>86</v>
      </c>
      <c r="AY753" s="180" t="s">
        <v>252</v>
      </c>
    </row>
    <row r="754" spans="1:65" s="2" customFormat="1" ht="33" customHeight="1">
      <c r="A754" s="31"/>
      <c r="B754" s="148"/>
      <c r="C754" s="149" t="s">
        <v>961</v>
      </c>
      <c r="D754" s="149" t="s">
        <v>254</v>
      </c>
      <c r="E754" s="150" t="s">
        <v>2316</v>
      </c>
      <c r="F754" s="151" t="s">
        <v>2317</v>
      </c>
      <c r="G754" s="152" t="s">
        <v>465</v>
      </c>
      <c r="H754" s="153">
        <v>3.516</v>
      </c>
      <c r="I754" s="154"/>
      <c r="J754" s="155">
        <f>ROUND(I754*H754,2)</f>
        <v>0</v>
      </c>
      <c r="K754" s="156"/>
      <c r="L754" s="32"/>
      <c r="M754" s="157" t="s">
        <v>1</v>
      </c>
      <c r="N754" s="158" t="s">
        <v>44</v>
      </c>
      <c r="O754" s="57"/>
      <c r="P754" s="159">
        <f>O754*H754</f>
        <v>0</v>
      </c>
      <c r="Q754" s="159">
        <v>0</v>
      </c>
      <c r="R754" s="159">
        <f>Q754*H754</f>
        <v>0</v>
      </c>
      <c r="S754" s="159">
        <v>0</v>
      </c>
      <c r="T754" s="160">
        <f>S754*H754</f>
        <v>0</v>
      </c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R754" s="161" t="s">
        <v>258</v>
      </c>
      <c r="AT754" s="161" t="s">
        <v>254</v>
      </c>
      <c r="AU754" s="161" t="s">
        <v>88</v>
      </c>
      <c r="AY754" s="17" t="s">
        <v>252</v>
      </c>
      <c r="BE754" s="162">
        <f>IF(N754="základní",J754,0)</f>
        <v>0</v>
      </c>
      <c r="BF754" s="162">
        <f>IF(N754="snížená",J754,0)</f>
        <v>0</v>
      </c>
      <c r="BG754" s="162">
        <f>IF(N754="zákl. přenesená",J754,0)</f>
        <v>0</v>
      </c>
      <c r="BH754" s="162">
        <f>IF(N754="sníž. přenesená",J754,0)</f>
        <v>0</v>
      </c>
      <c r="BI754" s="162">
        <f>IF(N754="nulová",J754,0)</f>
        <v>0</v>
      </c>
      <c r="BJ754" s="17" t="s">
        <v>86</v>
      </c>
      <c r="BK754" s="162">
        <f>ROUND(I754*H754,2)</f>
        <v>0</v>
      </c>
      <c r="BL754" s="17" t="s">
        <v>258</v>
      </c>
      <c r="BM754" s="161" t="s">
        <v>964</v>
      </c>
    </row>
    <row r="755" spans="1:65" s="2" customFormat="1" ht="24.2" customHeight="1">
      <c r="A755" s="31"/>
      <c r="B755" s="148"/>
      <c r="C755" s="149" t="s">
        <v>513</v>
      </c>
      <c r="D755" s="149" t="s">
        <v>254</v>
      </c>
      <c r="E755" s="150" t="s">
        <v>2318</v>
      </c>
      <c r="F755" s="151" t="s">
        <v>2319</v>
      </c>
      <c r="G755" s="152" t="s">
        <v>341</v>
      </c>
      <c r="H755" s="153">
        <v>8.7999999999999995E-2</v>
      </c>
      <c r="I755" s="154"/>
      <c r="J755" s="155">
        <f>ROUND(I755*H755,2)</f>
        <v>0</v>
      </c>
      <c r="K755" s="156"/>
      <c r="L755" s="32"/>
      <c r="M755" s="157" t="s">
        <v>1</v>
      </c>
      <c r="N755" s="158" t="s">
        <v>44</v>
      </c>
      <c r="O755" s="57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R755" s="161" t="s">
        <v>258</v>
      </c>
      <c r="AT755" s="161" t="s">
        <v>254</v>
      </c>
      <c r="AU755" s="161" t="s">
        <v>88</v>
      </c>
      <c r="AY755" s="17" t="s">
        <v>252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7" t="s">
        <v>86</v>
      </c>
      <c r="BK755" s="162">
        <f>ROUND(I755*H755,2)</f>
        <v>0</v>
      </c>
      <c r="BL755" s="17" t="s">
        <v>258</v>
      </c>
      <c r="BM755" s="161" t="s">
        <v>969</v>
      </c>
    </row>
    <row r="756" spans="1:65" s="14" customFormat="1" ht="22.5">
      <c r="B756" s="171"/>
      <c r="D756" s="164" t="s">
        <v>282</v>
      </c>
      <c r="E756" s="172" t="s">
        <v>1</v>
      </c>
      <c r="F756" s="173" t="s">
        <v>2320</v>
      </c>
      <c r="H756" s="174">
        <v>8.7999999999999995E-2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282</v>
      </c>
      <c r="AU756" s="172" t="s">
        <v>88</v>
      </c>
      <c r="AV756" s="14" t="s">
        <v>88</v>
      </c>
      <c r="AW756" s="14" t="s">
        <v>33</v>
      </c>
      <c r="AX756" s="14" t="s">
        <v>79</v>
      </c>
      <c r="AY756" s="172" t="s">
        <v>252</v>
      </c>
    </row>
    <row r="757" spans="1:65" s="15" customFormat="1">
      <c r="B757" s="179"/>
      <c r="D757" s="164" t="s">
        <v>282</v>
      </c>
      <c r="E757" s="180" t="s">
        <v>1</v>
      </c>
      <c r="F757" s="181" t="s">
        <v>286</v>
      </c>
      <c r="H757" s="182">
        <v>8.7999999999999995E-2</v>
      </c>
      <c r="I757" s="183"/>
      <c r="L757" s="179"/>
      <c r="M757" s="184"/>
      <c r="N757" s="185"/>
      <c r="O757" s="185"/>
      <c r="P757" s="185"/>
      <c r="Q757" s="185"/>
      <c r="R757" s="185"/>
      <c r="S757" s="185"/>
      <c r="T757" s="186"/>
      <c r="AT757" s="180" t="s">
        <v>282</v>
      </c>
      <c r="AU757" s="180" t="s">
        <v>88</v>
      </c>
      <c r="AV757" s="15" t="s">
        <v>258</v>
      </c>
      <c r="AW757" s="15" t="s">
        <v>33</v>
      </c>
      <c r="AX757" s="15" t="s">
        <v>86</v>
      </c>
      <c r="AY757" s="180" t="s">
        <v>252</v>
      </c>
    </row>
    <row r="758" spans="1:65" s="2" customFormat="1" ht="16.5" customHeight="1">
      <c r="A758" s="31"/>
      <c r="B758" s="148"/>
      <c r="C758" s="149" t="s">
        <v>991</v>
      </c>
      <c r="D758" s="149" t="s">
        <v>254</v>
      </c>
      <c r="E758" s="150" t="s">
        <v>459</v>
      </c>
      <c r="F758" s="151" t="s">
        <v>460</v>
      </c>
      <c r="G758" s="152" t="s">
        <v>280</v>
      </c>
      <c r="H758" s="153">
        <v>28.759</v>
      </c>
      <c r="I758" s="154"/>
      <c r="J758" s="155">
        <f>ROUND(I758*H758,2)</f>
        <v>0</v>
      </c>
      <c r="K758" s="156"/>
      <c r="L758" s="32"/>
      <c r="M758" s="157" t="s">
        <v>1</v>
      </c>
      <c r="N758" s="158" t="s">
        <v>44</v>
      </c>
      <c r="O758" s="57"/>
      <c r="P758" s="159">
        <f>O758*H758</f>
        <v>0</v>
      </c>
      <c r="Q758" s="159">
        <v>0</v>
      </c>
      <c r="R758" s="159">
        <f>Q758*H758</f>
        <v>0</v>
      </c>
      <c r="S758" s="159">
        <v>0</v>
      </c>
      <c r="T758" s="160">
        <f>S758*H758</f>
        <v>0</v>
      </c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R758" s="161" t="s">
        <v>258</v>
      </c>
      <c r="AT758" s="161" t="s">
        <v>254</v>
      </c>
      <c r="AU758" s="161" t="s">
        <v>88</v>
      </c>
      <c r="AY758" s="17" t="s">
        <v>252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7" t="s">
        <v>86</v>
      </c>
      <c r="BK758" s="162">
        <f>ROUND(I758*H758,2)</f>
        <v>0</v>
      </c>
      <c r="BL758" s="17" t="s">
        <v>258</v>
      </c>
      <c r="BM758" s="161" t="s">
        <v>994</v>
      </c>
    </row>
    <row r="759" spans="1:65" s="2" customFormat="1" ht="16.5" customHeight="1">
      <c r="A759" s="31"/>
      <c r="B759" s="148"/>
      <c r="C759" s="149" t="s">
        <v>517</v>
      </c>
      <c r="D759" s="149" t="s">
        <v>254</v>
      </c>
      <c r="E759" s="150" t="s">
        <v>2321</v>
      </c>
      <c r="F759" s="151" t="s">
        <v>2322</v>
      </c>
      <c r="G759" s="152" t="s">
        <v>465</v>
      </c>
      <c r="H759" s="153">
        <v>49.48</v>
      </c>
      <c r="I759" s="154"/>
      <c r="J759" s="155">
        <f>ROUND(I759*H759,2)</f>
        <v>0</v>
      </c>
      <c r="K759" s="156"/>
      <c r="L759" s="32"/>
      <c r="M759" s="157" t="s">
        <v>1</v>
      </c>
      <c r="N759" s="158" t="s">
        <v>44</v>
      </c>
      <c r="O759" s="57"/>
      <c r="P759" s="159">
        <f>O759*H759</f>
        <v>0</v>
      </c>
      <c r="Q759" s="159">
        <v>0</v>
      </c>
      <c r="R759" s="159">
        <f>Q759*H759</f>
        <v>0</v>
      </c>
      <c r="S759" s="159">
        <v>0</v>
      </c>
      <c r="T759" s="160">
        <f>S759*H759</f>
        <v>0</v>
      </c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R759" s="161" t="s">
        <v>258</v>
      </c>
      <c r="AT759" s="161" t="s">
        <v>254</v>
      </c>
      <c r="AU759" s="161" t="s">
        <v>88</v>
      </c>
      <c r="AY759" s="17" t="s">
        <v>252</v>
      </c>
      <c r="BE759" s="162">
        <f>IF(N759="základní",J759,0)</f>
        <v>0</v>
      </c>
      <c r="BF759" s="162">
        <f>IF(N759="snížená",J759,0)</f>
        <v>0</v>
      </c>
      <c r="BG759" s="162">
        <f>IF(N759="zákl. přenesená",J759,0)</f>
        <v>0</v>
      </c>
      <c r="BH759" s="162">
        <f>IF(N759="sníž. přenesená",J759,0)</f>
        <v>0</v>
      </c>
      <c r="BI759" s="162">
        <f>IF(N759="nulová",J759,0)</f>
        <v>0</v>
      </c>
      <c r="BJ759" s="17" t="s">
        <v>86</v>
      </c>
      <c r="BK759" s="162">
        <f>ROUND(I759*H759,2)</f>
        <v>0</v>
      </c>
      <c r="BL759" s="17" t="s">
        <v>258</v>
      </c>
      <c r="BM759" s="161" t="s">
        <v>999</v>
      </c>
    </row>
    <row r="760" spans="1:65" s="14" customFormat="1">
      <c r="B760" s="171"/>
      <c r="D760" s="164" t="s">
        <v>282</v>
      </c>
      <c r="E760" s="172" t="s">
        <v>1</v>
      </c>
      <c r="F760" s="173" t="s">
        <v>2323</v>
      </c>
      <c r="H760" s="174">
        <v>7.6</v>
      </c>
      <c r="I760" s="175"/>
      <c r="L760" s="171"/>
      <c r="M760" s="176"/>
      <c r="N760" s="177"/>
      <c r="O760" s="177"/>
      <c r="P760" s="177"/>
      <c r="Q760" s="177"/>
      <c r="R760" s="177"/>
      <c r="S760" s="177"/>
      <c r="T760" s="178"/>
      <c r="AT760" s="172" t="s">
        <v>282</v>
      </c>
      <c r="AU760" s="172" t="s">
        <v>88</v>
      </c>
      <c r="AV760" s="14" t="s">
        <v>88</v>
      </c>
      <c r="AW760" s="14" t="s">
        <v>33</v>
      </c>
      <c r="AX760" s="14" t="s">
        <v>79</v>
      </c>
      <c r="AY760" s="172" t="s">
        <v>252</v>
      </c>
    </row>
    <row r="761" spans="1:65" s="14" customFormat="1" ht="22.5">
      <c r="B761" s="171"/>
      <c r="D761" s="164" t="s">
        <v>282</v>
      </c>
      <c r="E761" s="172" t="s">
        <v>1</v>
      </c>
      <c r="F761" s="173" t="s">
        <v>2324</v>
      </c>
      <c r="H761" s="174">
        <v>3.2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282</v>
      </c>
      <c r="AU761" s="172" t="s">
        <v>88</v>
      </c>
      <c r="AV761" s="14" t="s">
        <v>88</v>
      </c>
      <c r="AW761" s="14" t="s">
        <v>33</v>
      </c>
      <c r="AX761" s="14" t="s">
        <v>79</v>
      </c>
      <c r="AY761" s="172" t="s">
        <v>252</v>
      </c>
    </row>
    <row r="762" spans="1:65" s="14" customFormat="1" ht="22.5">
      <c r="B762" s="171"/>
      <c r="D762" s="164" t="s">
        <v>282</v>
      </c>
      <c r="E762" s="172" t="s">
        <v>1</v>
      </c>
      <c r="F762" s="173" t="s">
        <v>2325</v>
      </c>
      <c r="H762" s="174">
        <v>38.5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282</v>
      </c>
      <c r="AU762" s="172" t="s">
        <v>88</v>
      </c>
      <c r="AV762" s="14" t="s">
        <v>88</v>
      </c>
      <c r="AW762" s="14" t="s">
        <v>33</v>
      </c>
      <c r="AX762" s="14" t="s">
        <v>79</v>
      </c>
      <c r="AY762" s="172" t="s">
        <v>252</v>
      </c>
    </row>
    <row r="763" spans="1:65" s="14" customFormat="1">
      <c r="B763" s="171"/>
      <c r="D763" s="164" t="s">
        <v>282</v>
      </c>
      <c r="E763" s="172" t="s">
        <v>1</v>
      </c>
      <c r="F763" s="173" t="s">
        <v>2326</v>
      </c>
      <c r="H763" s="174">
        <v>0.18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282</v>
      </c>
      <c r="AU763" s="172" t="s">
        <v>88</v>
      </c>
      <c r="AV763" s="14" t="s">
        <v>88</v>
      </c>
      <c r="AW763" s="14" t="s">
        <v>33</v>
      </c>
      <c r="AX763" s="14" t="s">
        <v>79</v>
      </c>
      <c r="AY763" s="172" t="s">
        <v>252</v>
      </c>
    </row>
    <row r="764" spans="1:65" s="15" customFormat="1">
      <c r="B764" s="179"/>
      <c r="D764" s="164" t="s">
        <v>282</v>
      </c>
      <c r="E764" s="180" t="s">
        <v>1</v>
      </c>
      <c r="F764" s="181" t="s">
        <v>286</v>
      </c>
      <c r="H764" s="182">
        <v>49.48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282</v>
      </c>
      <c r="AU764" s="180" t="s">
        <v>88</v>
      </c>
      <c r="AV764" s="15" t="s">
        <v>258</v>
      </c>
      <c r="AW764" s="15" t="s">
        <v>33</v>
      </c>
      <c r="AX764" s="15" t="s">
        <v>86</v>
      </c>
      <c r="AY764" s="180" t="s">
        <v>252</v>
      </c>
    </row>
    <row r="765" spans="1:65" s="2" customFormat="1" ht="16.5" customHeight="1">
      <c r="A765" s="31"/>
      <c r="B765" s="148"/>
      <c r="C765" s="149" t="s">
        <v>1001</v>
      </c>
      <c r="D765" s="149" t="s">
        <v>254</v>
      </c>
      <c r="E765" s="150" t="s">
        <v>2327</v>
      </c>
      <c r="F765" s="151" t="s">
        <v>2328</v>
      </c>
      <c r="G765" s="152" t="s">
        <v>465</v>
      </c>
      <c r="H765" s="153">
        <v>49.48</v>
      </c>
      <c r="I765" s="154"/>
      <c r="J765" s="155">
        <f>ROUND(I765*H765,2)</f>
        <v>0</v>
      </c>
      <c r="K765" s="156"/>
      <c r="L765" s="32"/>
      <c r="M765" s="157" t="s">
        <v>1</v>
      </c>
      <c r="N765" s="158" t="s">
        <v>44</v>
      </c>
      <c r="O765" s="57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61" t="s">
        <v>258</v>
      </c>
      <c r="AT765" s="161" t="s">
        <v>254</v>
      </c>
      <c r="AU765" s="161" t="s">
        <v>88</v>
      </c>
      <c r="AY765" s="17" t="s">
        <v>252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86</v>
      </c>
      <c r="BK765" s="162">
        <f>ROUND(I765*H765,2)</f>
        <v>0</v>
      </c>
      <c r="BL765" s="17" t="s">
        <v>258</v>
      </c>
      <c r="BM765" s="161" t="s">
        <v>1004</v>
      </c>
    </row>
    <row r="766" spans="1:65" s="2" customFormat="1" ht="24.2" customHeight="1">
      <c r="A766" s="31"/>
      <c r="B766" s="148"/>
      <c r="C766" s="149" t="s">
        <v>533</v>
      </c>
      <c r="D766" s="149" t="s">
        <v>254</v>
      </c>
      <c r="E766" s="150" t="s">
        <v>2329</v>
      </c>
      <c r="F766" s="151" t="s">
        <v>2330</v>
      </c>
      <c r="G766" s="152" t="s">
        <v>341</v>
      </c>
      <c r="H766" s="153">
        <v>0.17100000000000001</v>
      </c>
      <c r="I766" s="154"/>
      <c r="J766" s="155">
        <f>ROUND(I766*H766,2)</f>
        <v>0</v>
      </c>
      <c r="K766" s="156"/>
      <c r="L766" s="32"/>
      <c r="M766" s="157" t="s">
        <v>1</v>
      </c>
      <c r="N766" s="158" t="s">
        <v>44</v>
      </c>
      <c r="O766" s="57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R766" s="161" t="s">
        <v>258</v>
      </c>
      <c r="AT766" s="161" t="s">
        <v>254</v>
      </c>
      <c r="AU766" s="161" t="s">
        <v>88</v>
      </c>
      <c r="AY766" s="17" t="s">
        <v>252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7" t="s">
        <v>86</v>
      </c>
      <c r="BK766" s="162">
        <f>ROUND(I766*H766,2)</f>
        <v>0</v>
      </c>
      <c r="BL766" s="17" t="s">
        <v>258</v>
      </c>
      <c r="BM766" s="161" t="s">
        <v>1012</v>
      </c>
    </row>
    <row r="767" spans="1:65" s="14" customFormat="1" ht="22.5">
      <c r="B767" s="171"/>
      <c r="D767" s="164" t="s">
        <v>282</v>
      </c>
      <c r="E767" s="172" t="s">
        <v>1</v>
      </c>
      <c r="F767" s="173" t="s">
        <v>2331</v>
      </c>
      <c r="H767" s="174">
        <v>0.114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282</v>
      </c>
      <c r="AU767" s="172" t="s">
        <v>88</v>
      </c>
      <c r="AV767" s="14" t="s">
        <v>88</v>
      </c>
      <c r="AW767" s="14" t="s">
        <v>33</v>
      </c>
      <c r="AX767" s="14" t="s">
        <v>79</v>
      </c>
      <c r="AY767" s="172" t="s">
        <v>252</v>
      </c>
    </row>
    <row r="768" spans="1:65" s="14" customFormat="1" ht="22.5">
      <c r="B768" s="171"/>
      <c r="D768" s="164" t="s">
        <v>282</v>
      </c>
      <c r="E768" s="172" t="s">
        <v>1</v>
      </c>
      <c r="F768" s="173" t="s">
        <v>2332</v>
      </c>
      <c r="H768" s="174">
        <v>5.7000000000000002E-2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282</v>
      </c>
      <c r="AU768" s="172" t="s">
        <v>88</v>
      </c>
      <c r="AV768" s="14" t="s">
        <v>88</v>
      </c>
      <c r="AW768" s="14" t="s">
        <v>33</v>
      </c>
      <c r="AX768" s="14" t="s">
        <v>79</v>
      </c>
      <c r="AY768" s="172" t="s">
        <v>252</v>
      </c>
    </row>
    <row r="769" spans="1:65" s="15" customFormat="1">
      <c r="B769" s="179"/>
      <c r="D769" s="164" t="s">
        <v>282</v>
      </c>
      <c r="E769" s="180" t="s">
        <v>1</v>
      </c>
      <c r="F769" s="181" t="s">
        <v>286</v>
      </c>
      <c r="H769" s="182">
        <v>0.17100000000000001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282</v>
      </c>
      <c r="AU769" s="180" t="s">
        <v>88</v>
      </c>
      <c r="AV769" s="15" t="s">
        <v>258</v>
      </c>
      <c r="AW769" s="15" t="s">
        <v>33</v>
      </c>
      <c r="AX769" s="15" t="s">
        <v>86</v>
      </c>
      <c r="AY769" s="180" t="s">
        <v>252</v>
      </c>
    </row>
    <row r="770" spans="1:65" s="2" customFormat="1" ht="21.75" customHeight="1">
      <c r="A770" s="31"/>
      <c r="B770" s="148"/>
      <c r="C770" s="149" t="s">
        <v>1015</v>
      </c>
      <c r="D770" s="149" t="s">
        <v>254</v>
      </c>
      <c r="E770" s="150" t="s">
        <v>2333</v>
      </c>
      <c r="F770" s="151" t="s">
        <v>2334</v>
      </c>
      <c r="G770" s="152" t="s">
        <v>341</v>
      </c>
      <c r="H770" s="153">
        <v>0.104</v>
      </c>
      <c r="I770" s="154"/>
      <c r="J770" s="155">
        <f>ROUND(I770*H770,2)</f>
        <v>0</v>
      </c>
      <c r="K770" s="156"/>
      <c r="L770" s="32"/>
      <c r="M770" s="157" t="s">
        <v>1</v>
      </c>
      <c r="N770" s="158" t="s">
        <v>44</v>
      </c>
      <c r="O770" s="57"/>
      <c r="P770" s="159">
        <f>O770*H770</f>
        <v>0</v>
      </c>
      <c r="Q770" s="159">
        <v>0</v>
      </c>
      <c r="R770" s="159">
        <f>Q770*H770</f>
        <v>0</v>
      </c>
      <c r="S770" s="159">
        <v>0</v>
      </c>
      <c r="T770" s="160">
        <f>S770*H770</f>
        <v>0</v>
      </c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R770" s="161" t="s">
        <v>258</v>
      </c>
      <c r="AT770" s="161" t="s">
        <v>254</v>
      </c>
      <c r="AU770" s="161" t="s">
        <v>88</v>
      </c>
      <c r="AY770" s="17" t="s">
        <v>252</v>
      </c>
      <c r="BE770" s="162">
        <f>IF(N770="základní",J770,0)</f>
        <v>0</v>
      </c>
      <c r="BF770" s="162">
        <f>IF(N770="snížená",J770,0)</f>
        <v>0</v>
      </c>
      <c r="BG770" s="162">
        <f>IF(N770="zákl. přenesená",J770,0)</f>
        <v>0</v>
      </c>
      <c r="BH770" s="162">
        <f>IF(N770="sníž. přenesená",J770,0)</f>
        <v>0</v>
      </c>
      <c r="BI770" s="162">
        <f>IF(N770="nulová",J770,0)</f>
        <v>0</v>
      </c>
      <c r="BJ770" s="17" t="s">
        <v>86</v>
      </c>
      <c r="BK770" s="162">
        <f>ROUND(I770*H770,2)</f>
        <v>0</v>
      </c>
      <c r="BL770" s="17" t="s">
        <v>258</v>
      </c>
      <c r="BM770" s="161" t="s">
        <v>1018</v>
      </c>
    </row>
    <row r="771" spans="1:65" s="14" customFormat="1" ht="22.5">
      <c r="B771" s="171"/>
      <c r="D771" s="164" t="s">
        <v>282</v>
      </c>
      <c r="E771" s="172" t="s">
        <v>1</v>
      </c>
      <c r="F771" s="173" t="s">
        <v>2335</v>
      </c>
      <c r="H771" s="174">
        <v>0.104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282</v>
      </c>
      <c r="AU771" s="172" t="s">
        <v>88</v>
      </c>
      <c r="AV771" s="14" t="s">
        <v>88</v>
      </c>
      <c r="AW771" s="14" t="s">
        <v>33</v>
      </c>
      <c r="AX771" s="14" t="s">
        <v>79</v>
      </c>
      <c r="AY771" s="172" t="s">
        <v>252</v>
      </c>
    </row>
    <row r="772" spans="1:65" s="15" customFormat="1">
      <c r="B772" s="179"/>
      <c r="D772" s="164" t="s">
        <v>282</v>
      </c>
      <c r="E772" s="180" t="s">
        <v>1</v>
      </c>
      <c r="F772" s="181" t="s">
        <v>286</v>
      </c>
      <c r="H772" s="182">
        <v>0.104</v>
      </c>
      <c r="I772" s="183"/>
      <c r="L772" s="179"/>
      <c r="M772" s="184"/>
      <c r="N772" s="185"/>
      <c r="O772" s="185"/>
      <c r="P772" s="185"/>
      <c r="Q772" s="185"/>
      <c r="R772" s="185"/>
      <c r="S772" s="185"/>
      <c r="T772" s="186"/>
      <c r="AT772" s="180" t="s">
        <v>282</v>
      </c>
      <c r="AU772" s="180" t="s">
        <v>88</v>
      </c>
      <c r="AV772" s="15" t="s">
        <v>258</v>
      </c>
      <c r="AW772" s="15" t="s">
        <v>33</v>
      </c>
      <c r="AX772" s="15" t="s">
        <v>86</v>
      </c>
      <c r="AY772" s="180" t="s">
        <v>252</v>
      </c>
    </row>
    <row r="773" spans="1:65" s="2" customFormat="1" ht="21.75" customHeight="1">
      <c r="A773" s="31"/>
      <c r="B773" s="148"/>
      <c r="C773" s="149" t="s">
        <v>539</v>
      </c>
      <c r="D773" s="149" t="s">
        <v>254</v>
      </c>
      <c r="E773" s="150" t="s">
        <v>2336</v>
      </c>
      <c r="F773" s="151" t="s">
        <v>2337</v>
      </c>
      <c r="G773" s="152" t="s">
        <v>280</v>
      </c>
      <c r="H773" s="153">
        <v>1.103</v>
      </c>
      <c r="I773" s="154"/>
      <c r="J773" s="155">
        <f>ROUND(I773*H773,2)</f>
        <v>0</v>
      </c>
      <c r="K773" s="156"/>
      <c r="L773" s="32"/>
      <c r="M773" s="157" t="s">
        <v>1</v>
      </c>
      <c r="N773" s="158" t="s">
        <v>44</v>
      </c>
      <c r="O773" s="57"/>
      <c r="P773" s="159">
        <f>O773*H773</f>
        <v>0</v>
      </c>
      <c r="Q773" s="159">
        <v>0</v>
      </c>
      <c r="R773" s="159">
        <f>Q773*H773</f>
        <v>0</v>
      </c>
      <c r="S773" s="159">
        <v>0</v>
      </c>
      <c r="T773" s="160">
        <f>S773*H773</f>
        <v>0</v>
      </c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R773" s="161" t="s">
        <v>258</v>
      </c>
      <c r="AT773" s="161" t="s">
        <v>254</v>
      </c>
      <c r="AU773" s="161" t="s">
        <v>88</v>
      </c>
      <c r="AY773" s="17" t="s">
        <v>252</v>
      </c>
      <c r="BE773" s="162">
        <f>IF(N773="základní",J773,0)</f>
        <v>0</v>
      </c>
      <c r="BF773" s="162">
        <f>IF(N773="snížená",J773,0)</f>
        <v>0</v>
      </c>
      <c r="BG773" s="162">
        <f>IF(N773="zákl. přenesená",J773,0)</f>
        <v>0</v>
      </c>
      <c r="BH773" s="162">
        <f>IF(N773="sníž. přenesená",J773,0)</f>
        <v>0</v>
      </c>
      <c r="BI773" s="162">
        <f>IF(N773="nulová",J773,0)</f>
        <v>0</v>
      </c>
      <c r="BJ773" s="17" t="s">
        <v>86</v>
      </c>
      <c r="BK773" s="162">
        <f>ROUND(I773*H773,2)</f>
        <v>0</v>
      </c>
      <c r="BL773" s="17" t="s">
        <v>258</v>
      </c>
      <c r="BM773" s="161" t="s">
        <v>1024</v>
      </c>
    </row>
    <row r="774" spans="1:65" s="14" customFormat="1" ht="22.5">
      <c r="B774" s="171"/>
      <c r="D774" s="164" t="s">
        <v>282</v>
      </c>
      <c r="E774" s="172" t="s">
        <v>1</v>
      </c>
      <c r="F774" s="173" t="s">
        <v>2338</v>
      </c>
      <c r="H774" s="174">
        <v>1.103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282</v>
      </c>
      <c r="AU774" s="172" t="s">
        <v>88</v>
      </c>
      <c r="AV774" s="14" t="s">
        <v>88</v>
      </c>
      <c r="AW774" s="14" t="s">
        <v>33</v>
      </c>
      <c r="AX774" s="14" t="s">
        <v>79</v>
      </c>
      <c r="AY774" s="172" t="s">
        <v>252</v>
      </c>
    </row>
    <row r="775" spans="1:65" s="15" customFormat="1">
      <c r="B775" s="179"/>
      <c r="D775" s="164" t="s">
        <v>282</v>
      </c>
      <c r="E775" s="180" t="s">
        <v>1</v>
      </c>
      <c r="F775" s="181" t="s">
        <v>286</v>
      </c>
      <c r="H775" s="182">
        <v>1.103</v>
      </c>
      <c r="I775" s="183"/>
      <c r="L775" s="179"/>
      <c r="M775" s="184"/>
      <c r="N775" s="185"/>
      <c r="O775" s="185"/>
      <c r="P775" s="185"/>
      <c r="Q775" s="185"/>
      <c r="R775" s="185"/>
      <c r="S775" s="185"/>
      <c r="T775" s="186"/>
      <c r="AT775" s="180" t="s">
        <v>282</v>
      </c>
      <c r="AU775" s="180" t="s">
        <v>88</v>
      </c>
      <c r="AV775" s="15" t="s">
        <v>258</v>
      </c>
      <c r="AW775" s="15" t="s">
        <v>33</v>
      </c>
      <c r="AX775" s="15" t="s">
        <v>86</v>
      </c>
      <c r="AY775" s="180" t="s">
        <v>252</v>
      </c>
    </row>
    <row r="776" spans="1:65" s="2" customFormat="1" ht="37.9" customHeight="1">
      <c r="A776" s="31"/>
      <c r="B776" s="148"/>
      <c r="C776" s="149" t="s">
        <v>1028</v>
      </c>
      <c r="D776" s="149" t="s">
        <v>254</v>
      </c>
      <c r="E776" s="150" t="s">
        <v>2339</v>
      </c>
      <c r="F776" s="151" t="s">
        <v>2340</v>
      </c>
      <c r="G776" s="152" t="s">
        <v>280</v>
      </c>
      <c r="H776" s="153">
        <v>1.0229999999999999</v>
      </c>
      <c r="I776" s="154"/>
      <c r="J776" s="155">
        <f>ROUND(I776*H776,2)</f>
        <v>0</v>
      </c>
      <c r="K776" s="156"/>
      <c r="L776" s="32"/>
      <c r="M776" s="157" t="s">
        <v>1</v>
      </c>
      <c r="N776" s="158" t="s">
        <v>44</v>
      </c>
      <c r="O776" s="57"/>
      <c r="P776" s="159">
        <f>O776*H776</f>
        <v>0</v>
      </c>
      <c r="Q776" s="159">
        <v>0</v>
      </c>
      <c r="R776" s="159">
        <f>Q776*H776</f>
        <v>0</v>
      </c>
      <c r="S776" s="159">
        <v>0</v>
      </c>
      <c r="T776" s="160">
        <f>S776*H776</f>
        <v>0</v>
      </c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R776" s="161" t="s">
        <v>258</v>
      </c>
      <c r="AT776" s="161" t="s">
        <v>254</v>
      </c>
      <c r="AU776" s="161" t="s">
        <v>88</v>
      </c>
      <c r="AY776" s="17" t="s">
        <v>252</v>
      </c>
      <c r="BE776" s="162">
        <f>IF(N776="základní",J776,0)</f>
        <v>0</v>
      </c>
      <c r="BF776" s="162">
        <f>IF(N776="snížená",J776,0)</f>
        <v>0</v>
      </c>
      <c r="BG776" s="162">
        <f>IF(N776="zákl. přenesená",J776,0)</f>
        <v>0</v>
      </c>
      <c r="BH776" s="162">
        <f>IF(N776="sníž. přenesená",J776,0)</f>
        <v>0</v>
      </c>
      <c r="BI776" s="162">
        <f>IF(N776="nulová",J776,0)</f>
        <v>0</v>
      </c>
      <c r="BJ776" s="17" t="s">
        <v>86</v>
      </c>
      <c r="BK776" s="162">
        <f>ROUND(I776*H776,2)</f>
        <v>0</v>
      </c>
      <c r="BL776" s="17" t="s">
        <v>258</v>
      </c>
      <c r="BM776" s="161" t="s">
        <v>1031</v>
      </c>
    </row>
    <row r="777" spans="1:65" s="14" customFormat="1" ht="22.5">
      <c r="B777" s="171"/>
      <c r="D777" s="164" t="s">
        <v>282</v>
      </c>
      <c r="E777" s="172" t="s">
        <v>1</v>
      </c>
      <c r="F777" s="173" t="s">
        <v>2341</v>
      </c>
      <c r="H777" s="174">
        <v>0.72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282</v>
      </c>
      <c r="AU777" s="172" t="s">
        <v>88</v>
      </c>
      <c r="AV777" s="14" t="s">
        <v>88</v>
      </c>
      <c r="AW777" s="14" t="s">
        <v>33</v>
      </c>
      <c r="AX777" s="14" t="s">
        <v>79</v>
      </c>
      <c r="AY777" s="172" t="s">
        <v>252</v>
      </c>
    </row>
    <row r="778" spans="1:65" s="14" customFormat="1">
      <c r="B778" s="171"/>
      <c r="D778" s="164" t="s">
        <v>282</v>
      </c>
      <c r="E778" s="172" t="s">
        <v>1</v>
      </c>
      <c r="F778" s="173" t="s">
        <v>2342</v>
      </c>
      <c r="H778" s="174">
        <v>0.30299999999999999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282</v>
      </c>
      <c r="AU778" s="172" t="s">
        <v>88</v>
      </c>
      <c r="AV778" s="14" t="s">
        <v>88</v>
      </c>
      <c r="AW778" s="14" t="s">
        <v>33</v>
      </c>
      <c r="AX778" s="14" t="s">
        <v>79</v>
      </c>
      <c r="AY778" s="172" t="s">
        <v>252</v>
      </c>
    </row>
    <row r="779" spans="1:65" s="13" customFormat="1" ht="22.5">
      <c r="B779" s="163"/>
      <c r="D779" s="164" t="s">
        <v>282</v>
      </c>
      <c r="E779" s="165" t="s">
        <v>1</v>
      </c>
      <c r="F779" s="166" t="s">
        <v>1986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282</v>
      </c>
      <c r="AU779" s="165" t="s">
        <v>88</v>
      </c>
      <c r="AV779" s="13" t="s">
        <v>86</v>
      </c>
      <c r="AW779" s="13" t="s">
        <v>33</v>
      </c>
      <c r="AX779" s="13" t="s">
        <v>79</v>
      </c>
      <c r="AY779" s="165" t="s">
        <v>252</v>
      </c>
    </row>
    <row r="780" spans="1:65" s="15" customFormat="1">
      <c r="B780" s="179"/>
      <c r="D780" s="164" t="s">
        <v>282</v>
      </c>
      <c r="E780" s="180" t="s">
        <v>1</v>
      </c>
      <c r="F780" s="181" t="s">
        <v>286</v>
      </c>
      <c r="H780" s="182">
        <v>1.0229999999999999</v>
      </c>
      <c r="I780" s="183"/>
      <c r="L780" s="179"/>
      <c r="M780" s="184"/>
      <c r="N780" s="185"/>
      <c r="O780" s="185"/>
      <c r="P780" s="185"/>
      <c r="Q780" s="185"/>
      <c r="R780" s="185"/>
      <c r="S780" s="185"/>
      <c r="T780" s="186"/>
      <c r="AT780" s="180" t="s">
        <v>282</v>
      </c>
      <c r="AU780" s="180" t="s">
        <v>88</v>
      </c>
      <c r="AV780" s="15" t="s">
        <v>258</v>
      </c>
      <c r="AW780" s="15" t="s">
        <v>33</v>
      </c>
      <c r="AX780" s="15" t="s">
        <v>86</v>
      </c>
      <c r="AY780" s="180" t="s">
        <v>252</v>
      </c>
    </row>
    <row r="781" spans="1:65" s="2" customFormat="1" ht="24.2" customHeight="1">
      <c r="A781" s="31"/>
      <c r="B781" s="148"/>
      <c r="C781" s="149" t="s">
        <v>550</v>
      </c>
      <c r="D781" s="149" t="s">
        <v>254</v>
      </c>
      <c r="E781" s="150" t="s">
        <v>2343</v>
      </c>
      <c r="F781" s="151" t="s">
        <v>2344</v>
      </c>
      <c r="G781" s="152" t="s">
        <v>465</v>
      </c>
      <c r="H781" s="153">
        <v>2.9329999999999998</v>
      </c>
      <c r="I781" s="154"/>
      <c r="J781" s="155">
        <f>ROUND(I781*H781,2)</f>
        <v>0</v>
      </c>
      <c r="K781" s="156"/>
      <c r="L781" s="32"/>
      <c r="M781" s="157" t="s">
        <v>1</v>
      </c>
      <c r="N781" s="158" t="s">
        <v>44</v>
      </c>
      <c r="O781" s="57"/>
      <c r="P781" s="159">
        <f>O781*H781</f>
        <v>0</v>
      </c>
      <c r="Q781" s="159">
        <v>0</v>
      </c>
      <c r="R781" s="159">
        <f>Q781*H781</f>
        <v>0</v>
      </c>
      <c r="S781" s="159">
        <v>0</v>
      </c>
      <c r="T781" s="160">
        <f>S781*H781</f>
        <v>0</v>
      </c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R781" s="161" t="s">
        <v>258</v>
      </c>
      <c r="AT781" s="161" t="s">
        <v>254</v>
      </c>
      <c r="AU781" s="161" t="s">
        <v>88</v>
      </c>
      <c r="AY781" s="17" t="s">
        <v>252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7" t="s">
        <v>86</v>
      </c>
      <c r="BK781" s="162">
        <f>ROUND(I781*H781,2)</f>
        <v>0</v>
      </c>
      <c r="BL781" s="17" t="s">
        <v>258</v>
      </c>
      <c r="BM781" s="161" t="s">
        <v>1040</v>
      </c>
    </row>
    <row r="782" spans="1:65" s="14" customFormat="1">
      <c r="B782" s="171"/>
      <c r="D782" s="164" t="s">
        <v>282</v>
      </c>
      <c r="E782" s="172" t="s">
        <v>1</v>
      </c>
      <c r="F782" s="173" t="s">
        <v>2345</v>
      </c>
      <c r="H782" s="174">
        <v>2.9329999999999998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282</v>
      </c>
      <c r="AU782" s="172" t="s">
        <v>88</v>
      </c>
      <c r="AV782" s="14" t="s">
        <v>88</v>
      </c>
      <c r="AW782" s="14" t="s">
        <v>33</v>
      </c>
      <c r="AX782" s="14" t="s">
        <v>79</v>
      </c>
      <c r="AY782" s="172" t="s">
        <v>252</v>
      </c>
    </row>
    <row r="783" spans="1:65" s="15" customFormat="1">
      <c r="B783" s="179"/>
      <c r="D783" s="164" t="s">
        <v>282</v>
      </c>
      <c r="E783" s="180" t="s">
        <v>1</v>
      </c>
      <c r="F783" s="181" t="s">
        <v>286</v>
      </c>
      <c r="H783" s="182">
        <v>2.9329999999999998</v>
      </c>
      <c r="I783" s="183"/>
      <c r="L783" s="179"/>
      <c r="M783" s="184"/>
      <c r="N783" s="185"/>
      <c r="O783" s="185"/>
      <c r="P783" s="185"/>
      <c r="Q783" s="185"/>
      <c r="R783" s="185"/>
      <c r="S783" s="185"/>
      <c r="T783" s="186"/>
      <c r="AT783" s="180" t="s">
        <v>282</v>
      </c>
      <c r="AU783" s="180" t="s">
        <v>88</v>
      </c>
      <c r="AV783" s="15" t="s">
        <v>258</v>
      </c>
      <c r="AW783" s="15" t="s">
        <v>33</v>
      </c>
      <c r="AX783" s="15" t="s">
        <v>86</v>
      </c>
      <c r="AY783" s="180" t="s">
        <v>252</v>
      </c>
    </row>
    <row r="784" spans="1:65" s="2" customFormat="1" ht="24.2" customHeight="1">
      <c r="A784" s="31"/>
      <c r="B784" s="148"/>
      <c r="C784" s="149" t="s">
        <v>1043</v>
      </c>
      <c r="D784" s="149" t="s">
        <v>254</v>
      </c>
      <c r="E784" s="150" t="s">
        <v>2346</v>
      </c>
      <c r="F784" s="151" t="s">
        <v>2347</v>
      </c>
      <c r="G784" s="152" t="s">
        <v>465</v>
      </c>
      <c r="H784" s="153">
        <v>2.9329999999999998</v>
      </c>
      <c r="I784" s="154"/>
      <c r="J784" s="155">
        <f>ROUND(I784*H784,2)</f>
        <v>0</v>
      </c>
      <c r="K784" s="156"/>
      <c r="L784" s="32"/>
      <c r="M784" s="157" t="s">
        <v>1</v>
      </c>
      <c r="N784" s="158" t="s">
        <v>44</v>
      </c>
      <c r="O784" s="57"/>
      <c r="P784" s="159">
        <f>O784*H784</f>
        <v>0</v>
      </c>
      <c r="Q784" s="159">
        <v>0</v>
      </c>
      <c r="R784" s="159">
        <f>Q784*H784</f>
        <v>0</v>
      </c>
      <c r="S784" s="159">
        <v>0</v>
      </c>
      <c r="T784" s="160">
        <f>S784*H784</f>
        <v>0</v>
      </c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R784" s="161" t="s">
        <v>258</v>
      </c>
      <c r="AT784" s="161" t="s">
        <v>254</v>
      </c>
      <c r="AU784" s="161" t="s">
        <v>88</v>
      </c>
      <c r="AY784" s="17" t="s">
        <v>252</v>
      </c>
      <c r="BE784" s="162">
        <f>IF(N784="základní",J784,0)</f>
        <v>0</v>
      </c>
      <c r="BF784" s="162">
        <f>IF(N784="snížená",J784,0)</f>
        <v>0</v>
      </c>
      <c r="BG784" s="162">
        <f>IF(N784="zákl. přenesená",J784,0)</f>
        <v>0</v>
      </c>
      <c r="BH784" s="162">
        <f>IF(N784="sníž. přenesená",J784,0)</f>
        <v>0</v>
      </c>
      <c r="BI784" s="162">
        <f>IF(N784="nulová",J784,0)</f>
        <v>0</v>
      </c>
      <c r="BJ784" s="17" t="s">
        <v>86</v>
      </c>
      <c r="BK784" s="162">
        <f>ROUND(I784*H784,2)</f>
        <v>0</v>
      </c>
      <c r="BL784" s="17" t="s">
        <v>258</v>
      </c>
      <c r="BM784" s="161" t="s">
        <v>1046</v>
      </c>
    </row>
    <row r="785" spans="1:65" s="2" customFormat="1" ht="16.5" customHeight="1">
      <c r="A785" s="31"/>
      <c r="B785" s="148"/>
      <c r="C785" s="149" t="s">
        <v>556</v>
      </c>
      <c r="D785" s="149" t="s">
        <v>254</v>
      </c>
      <c r="E785" s="150" t="s">
        <v>2348</v>
      </c>
      <c r="F785" s="151" t="s">
        <v>2349</v>
      </c>
      <c r="G785" s="152" t="s">
        <v>465</v>
      </c>
      <c r="H785" s="153">
        <v>1.504</v>
      </c>
      <c r="I785" s="154"/>
      <c r="J785" s="155">
        <f>ROUND(I785*H785,2)</f>
        <v>0</v>
      </c>
      <c r="K785" s="156"/>
      <c r="L785" s="32"/>
      <c r="M785" s="157" t="s">
        <v>1</v>
      </c>
      <c r="N785" s="158" t="s">
        <v>44</v>
      </c>
      <c r="O785" s="57"/>
      <c r="P785" s="159">
        <f>O785*H785</f>
        <v>0</v>
      </c>
      <c r="Q785" s="159">
        <v>0</v>
      </c>
      <c r="R785" s="159">
        <f>Q785*H785</f>
        <v>0</v>
      </c>
      <c r="S785" s="159">
        <v>0</v>
      </c>
      <c r="T785" s="160">
        <f>S785*H785</f>
        <v>0</v>
      </c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R785" s="161" t="s">
        <v>258</v>
      </c>
      <c r="AT785" s="161" t="s">
        <v>254</v>
      </c>
      <c r="AU785" s="161" t="s">
        <v>88</v>
      </c>
      <c r="AY785" s="17" t="s">
        <v>252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7" t="s">
        <v>86</v>
      </c>
      <c r="BK785" s="162">
        <f>ROUND(I785*H785,2)</f>
        <v>0</v>
      </c>
      <c r="BL785" s="17" t="s">
        <v>258</v>
      </c>
      <c r="BM785" s="161" t="s">
        <v>1050</v>
      </c>
    </row>
    <row r="786" spans="1:65" s="14" customFormat="1">
      <c r="B786" s="171"/>
      <c r="D786" s="164" t="s">
        <v>282</v>
      </c>
      <c r="E786" s="172" t="s">
        <v>1</v>
      </c>
      <c r="F786" s="173" t="s">
        <v>2350</v>
      </c>
      <c r="H786" s="174">
        <v>1.504</v>
      </c>
      <c r="I786" s="175"/>
      <c r="L786" s="171"/>
      <c r="M786" s="176"/>
      <c r="N786" s="177"/>
      <c r="O786" s="177"/>
      <c r="P786" s="177"/>
      <c r="Q786" s="177"/>
      <c r="R786" s="177"/>
      <c r="S786" s="177"/>
      <c r="T786" s="178"/>
      <c r="AT786" s="172" t="s">
        <v>282</v>
      </c>
      <c r="AU786" s="172" t="s">
        <v>88</v>
      </c>
      <c r="AV786" s="14" t="s">
        <v>88</v>
      </c>
      <c r="AW786" s="14" t="s">
        <v>33</v>
      </c>
      <c r="AX786" s="14" t="s">
        <v>79</v>
      </c>
      <c r="AY786" s="172" t="s">
        <v>252</v>
      </c>
    </row>
    <row r="787" spans="1:65" s="15" customFormat="1">
      <c r="B787" s="179"/>
      <c r="D787" s="164" t="s">
        <v>282</v>
      </c>
      <c r="E787" s="180" t="s">
        <v>1</v>
      </c>
      <c r="F787" s="181" t="s">
        <v>286</v>
      </c>
      <c r="H787" s="182">
        <v>1.504</v>
      </c>
      <c r="I787" s="183"/>
      <c r="L787" s="179"/>
      <c r="M787" s="184"/>
      <c r="N787" s="185"/>
      <c r="O787" s="185"/>
      <c r="P787" s="185"/>
      <c r="Q787" s="185"/>
      <c r="R787" s="185"/>
      <c r="S787" s="185"/>
      <c r="T787" s="186"/>
      <c r="AT787" s="180" t="s">
        <v>282</v>
      </c>
      <c r="AU787" s="180" t="s">
        <v>88</v>
      </c>
      <c r="AV787" s="15" t="s">
        <v>258</v>
      </c>
      <c r="AW787" s="15" t="s">
        <v>33</v>
      </c>
      <c r="AX787" s="15" t="s">
        <v>86</v>
      </c>
      <c r="AY787" s="180" t="s">
        <v>252</v>
      </c>
    </row>
    <row r="788" spans="1:65" s="2" customFormat="1" ht="16.5" customHeight="1">
      <c r="A788" s="31"/>
      <c r="B788" s="148"/>
      <c r="C788" s="149" t="s">
        <v>1057</v>
      </c>
      <c r="D788" s="149" t="s">
        <v>254</v>
      </c>
      <c r="E788" s="150" t="s">
        <v>2351</v>
      </c>
      <c r="F788" s="151" t="s">
        <v>2352</v>
      </c>
      <c r="G788" s="152" t="s">
        <v>465</v>
      </c>
      <c r="H788" s="153">
        <v>1.504</v>
      </c>
      <c r="I788" s="154"/>
      <c r="J788" s="155">
        <f>ROUND(I788*H788,2)</f>
        <v>0</v>
      </c>
      <c r="K788" s="156"/>
      <c r="L788" s="32"/>
      <c r="M788" s="157" t="s">
        <v>1</v>
      </c>
      <c r="N788" s="158" t="s">
        <v>44</v>
      </c>
      <c r="O788" s="57"/>
      <c r="P788" s="159">
        <f>O788*H788</f>
        <v>0</v>
      </c>
      <c r="Q788" s="159">
        <v>0</v>
      </c>
      <c r="R788" s="159">
        <f>Q788*H788</f>
        <v>0</v>
      </c>
      <c r="S788" s="159">
        <v>0</v>
      </c>
      <c r="T788" s="160">
        <f>S788*H788</f>
        <v>0</v>
      </c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R788" s="161" t="s">
        <v>258</v>
      </c>
      <c r="AT788" s="161" t="s">
        <v>254</v>
      </c>
      <c r="AU788" s="161" t="s">
        <v>88</v>
      </c>
      <c r="AY788" s="17" t="s">
        <v>252</v>
      </c>
      <c r="BE788" s="162">
        <f>IF(N788="základní",J788,0)</f>
        <v>0</v>
      </c>
      <c r="BF788" s="162">
        <f>IF(N788="snížená",J788,0)</f>
        <v>0</v>
      </c>
      <c r="BG788" s="162">
        <f>IF(N788="zákl. přenesená",J788,0)</f>
        <v>0</v>
      </c>
      <c r="BH788" s="162">
        <f>IF(N788="sníž. přenesená",J788,0)</f>
        <v>0</v>
      </c>
      <c r="BI788" s="162">
        <f>IF(N788="nulová",J788,0)</f>
        <v>0</v>
      </c>
      <c r="BJ788" s="17" t="s">
        <v>86</v>
      </c>
      <c r="BK788" s="162">
        <f>ROUND(I788*H788,2)</f>
        <v>0</v>
      </c>
      <c r="BL788" s="17" t="s">
        <v>258</v>
      </c>
      <c r="BM788" s="161" t="s">
        <v>1060</v>
      </c>
    </row>
    <row r="789" spans="1:65" s="2" customFormat="1" ht="24.2" customHeight="1">
      <c r="A789" s="31"/>
      <c r="B789" s="148"/>
      <c r="C789" s="149" t="s">
        <v>561</v>
      </c>
      <c r="D789" s="149" t="s">
        <v>254</v>
      </c>
      <c r="E789" s="150" t="s">
        <v>2353</v>
      </c>
      <c r="F789" s="151" t="s">
        <v>2354</v>
      </c>
      <c r="G789" s="152" t="s">
        <v>465</v>
      </c>
      <c r="H789" s="153">
        <v>4.43</v>
      </c>
      <c r="I789" s="154"/>
      <c r="J789" s="155">
        <f>ROUND(I789*H789,2)</f>
        <v>0</v>
      </c>
      <c r="K789" s="156"/>
      <c r="L789" s="32"/>
      <c r="M789" s="157" t="s">
        <v>1</v>
      </c>
      <c r="N789" s="158" t="s">
        <v>44</v>
      </c>
      <c r="O789" s="57"/>
      <c r="P789" s="159">
        <f>O789*H789</f>
        <v>0</v>
      </c>
      <c r="Q789" s="159">
        <v>0</v>
      </c>
      <c r="R789" s="159">
        <f>Q789*H789</f>
        <v>0</v>
      </c>
      <c r="S789" s="159">
        <v>0</v>
      </c>
      <c r="T789" s="160">
        <f>S789*H789</f>
        <v>0</v>
      </c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R789" s="161" t="s">
        <v>258</v>
      </c>
      <c r="AT789" s="161" t="s">
        <v>254</v>
      </c>
      <c r="AU789" s="161" t="s">
        <v>88</v>
      </c>
      <c r="AY789" s="17" t="s">
        <v>252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7" t="s">
        <v>86</v>
      </c>
      <c r="BK789" s="162">
        <f>ROUND(I789*H789,2)</f>
        <v>0</v>
      </c>
      <c r="BL789" s="17" t="s">
        <v>258</v>
      </c>
      <c r="BM789" s="161" t="s">
        <v>1065</v>
      </c>
    </row>
    <row r="790" spans="1:65" s="14" customFormat="1">
      <c r="B790" s="171"/>
      <c r="D790" s="164" t="s">
        <v>282</v>
      </c>
      <c r="E790" s="172" t="s">
        <v>1</v>
      </c>
      <c r="F790" s="173" t="s">
        <v>2355</v>
      </c>
      <c r="H790" s="174">
        <v>4.43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282</v>
      </c>
      <c r="AU790" s="172" t="s">
        <v>88</v>
      </c>
      <c r="AV790" s="14" t="s">
        <v>88</v>
      </c>
      <c r="AW790" s="14" t="s">
        <v>33</v>
      </c>
      <c r="AX790" s="14" t="s">
        <v>79</v>
      </c>
      <c r="AY790" s="172" t="s">
        <v>252</v>
      </c>
    </row>
    <row r="791" spans="1:65" s="15" customFormat="1">
      <c r="B791" s="179"/>
      <c r="D791" s="164" t="s">
        <v>282</v>
      </c>
      <c r="E791" s="180" t="s">
        <v>1</v>
      </c>
      <c r="F791" s="181" t="s">
        <v>286</v>
      </c>
      <c r="H791" s="182">
        <v>4.43</v>
      </c>
      <c r="I791" s="183"/>
      <c r="L791" s="179"/>
      <c r="M791" s="184"/>
      <c r="N791" s="185"/>
      <c r="O791" s="185"/>
      <c r="P791" s="185"/>
      <c r="Q791" s="185"/>
      <c r="R791" s="185"/>
      <c r="S791" s="185"/>
      <c r="T791" s="186"/>
      <c r="AT791" s="180" t="s">
        <v>282</v>
      </c>
      <c r="AU791" s="180" t="s">
        <v>88</v>
      </c>
      <c r="AV791" s="15" t="s">
        <v>258</v>
      </c>
      <c r="AW791" s="15" t="s">
        <v>33</v>
      </c>
      <c r="AX791" s="15" t="s">
        <v>86</v>
      </c>
      <c r="AY791" s="180" t="s">
        <v>252</v>
      </c>
    </row>
    <row r="792" spans="1:65" s="2" customFormat="1" ht="24.2" customHeight="1">
      <c r="A792" s="31"/>
      <c r="B792" s="148"/>
      <c r="C792" s="149" t="s">
        <v>1072</v>
      </c>
      <c r="D792" s="149" t="s">
        <v>254</v>
      </c>
      <c r="E792" s="150" t="s">
        <v>2356</v>
      </c>
      <c r="F792" s="151" t="s">
        <v>2357</v>
      </c>
      <c r="G792" s="152" t="s">
        <v>341</v>
      </c>
      <c r="H792" s="153">
        <v>5.8000000000000003E-2</v>
      </c>
      <c r="I792" s="154"/>
      <c r="J792" s="155">
        <f>ROUND(I792*H792,2)</f>
        <v>0</v>
      </c>
      <c r="K792" s="156"/>
      <c r="L792" s="32"/>
      <c r="M792" s="157" t="s">
        <v>1</v>
      </c>
      <c r="N792" s="158" t="s">
        <v>44</v>
      </c>
      <c r="O792" s="57"/>
      <c r="P792" s="159">
        <f>O792*H792</f>
        <v>0</v>
      </c>
      <c r="Q792" s="159">
        <v>0</v>
      </c>
      <c r="R792" s="159">
        <f>Q792*H792</f>
        <v>0</v>
      </c>
      <c r="S792" s="159">
        <v>0</v>
      </c>
      <c r="T792" s="160">
        <f>S792*H792</f>
        <v>0</v>
      </c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R792" s="161" t="s">
        <v>258</v>
      </c>
      <c r="AT792" s="161" t="s">
        <v>254</v>
      </c>
      <c r="AU792" s="161" t="s">
        <v>88</v>
      </c>
      <c r="AY792" s="17" t="s">
        <v>252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7" t="s">
        <v>86</v>
      </c>
      <c r="BK792" s="162">
        <f>ROUND(I792*H792,2)</f>
        <v>0</v>
      </c>
      <c r="BL792" s="17" t="s">
        <v>258</v>
      </c>
      <c r="BM792" s="161" t="s">
        <v>1075</v>
      </c>
    </row>
    <row r="793" spans="1:65" s="13" customFormat="1" ht="22.5">
      <c r="B793" s="163"/>
      <c r="D793" s="164" t="s">
        <v>282</v>
      </c>
      <c r="E793" s="165" t="s">
        <v>1</v>
      </c>
      <c r="F793" s="166" t="s">
        <v>2358</v>
      </c>
      <c r="H793" s="165" t="s">
        <v>1</v>
      </c>
      <c r="I793" s="167"/>
      <c r="L793" s="163"/>
      <c r="M793" s="168"/>
      <c r="N793" s="169"/>
      <c r="O793" s="169"/>
      <c r="P793" s="169"/>
      <c r="Q793" s="169"/>
      <c r="R793" s="169"/>
      <c r="S793" s="169"/>
      <c r="T793" s="170"/>
      <c r="AT793" s="165" t="s">
        <v>282</v>
      </c>
      <c r="AU793" s="165" t="s">
        <v>88</v>
      </c>
      <c r="AV793" s="13" t="s">
        <v>86</v>
      </c>
      <c r="AW793" s="13" t="s">
        <v>33</v>
      </c>
      <c r="AX793" s="13" t="s">
        <v>79</v>
      </c>
      <c r="AY793" s="165" t="s">
        <v>252</v>
      </c>
    </row>
    <row r="794" spans="1:65" s="14" customFormat="1">
      <c r="B794" s="171"/>
      <c r="D794" s="164" t="s">
        <v>282</v>
      </c>
      <c r="E794" s="172" t="s">
        <v>1</v>
      </c>
      <c r="F794" s="173" t="s">
        <v>2359</v>
      </c>
      <c r="H794" s="174">
        <v>5.8000000000000003E-2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282</v>
      </c>
      <c r="AU794" s="172" t="s">
        <v>88</v>
      </c>
      <c r="AV794" s="14" t="s">
        <v>88</v>
      </c>
      <c r="AW794" s="14" t="s">
        <v>33</v>
      </c>
      <c r="AX794" s="14" t="s">
        <v>79</v>
      </c>
      <c r="AY794" s="172" t="s">
        <v>252</v>
      </c>
    </row>
    <row r="795" spans="1:65" s="15" customFormat="1">
      <c r="B795" s="179"/>
      <c r="D795" s="164" t="s">
        <v>282</v>
      </c>
      <c r="E795" s="180" t="s">
        <v>1</v>
      </c>
      <c r="F795" s="181" t="s">
        <v>286</v>
      </c>
      <c r="H795" s="182">
        <v>5.8000000000000003E-2</v>
      </c>
      <c r="I795" s="183"/>
      <c r="L795" s="179"/>
      <c r="M795" s="184"/>
      <c r="N795" s="185"/>
      <c r="O795" s="185"/>
      <c r="P795" s="185"/>
      <c r="Q795" s="185"/>
      <c r="R795" s="185"/>
      <c r="S795" s="185"/>
      <c r="T795" s="186"/>
      <c r="AT795" s="180" t="s">
        <v>282</v>
      </c>
      <c r="AU795" s="180" t="s">
        <v>88</v>
      </c>
      <c r="AV795" s="15" t="s">
        <v>258</v>
      </c>
      <c r="AW795" s="15" t="s">
        <v>33</v>
      </c>
      <c r="AX795" s="15" t="s">
        <v>86</v>
      </c>
      <c r="AY795" s="180" t="s">
        <v>252</v>
      </c>
    </row>
    <row r="796" spans="1:65" s="2" customFormat="1" ht="24.2" customHeight="1">
      <c r="A796" s="31"/>
      <c r="B796" s="148"/>
      <c r="C796" s="149" t="s">
        <v>566</v>
      </c>
      <c r="D796" s="149" t="s">
        <v>254</v>
      </c>
      <c r="E796" s="150" t="s">
        <v>2360</v>
      </c>
      <c r="F796" s="151" t="s">
        <v>2361</v>
      </c>
      <c r="G796" s="152" t="s">
        <v>341</v>
      </c>
      <c r="H796" s="153">
        <v>5.0000000000000001E-3</v>
      </c>
      <c r="I796" s="154"/>
      <c r="J796" s="155">
        <f>ROUND(I796*H796,2)</f>
        <v>0</v>
      </c>
      <c r="K796" s="156"/>
      <c r="L796" s="32"/>
      <c r="M796" s="157" t="s">
        <v>1</v>
      </c>
      <c r="N796" s="158" t="s">
        <v>44</v>
      </c>
      <c r="O796" s="57"/>
      <c r="P796" s="159">
        <f>O796*H796</f>
        <v>0</v>
      </c>
      <c r="Q796" s="159">
        <v>0</v>
      </c>
      <c r="R796" s="159">
        <f>Q796*H796</f>
        <v>0</v>
      </c>
      <c r="S796" s="159">
        <v>0</v>
      </c>
      <c r="T796" s="160">
        <f>S796*H796</f>
        <v>0</v>
      </c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R796" s="161" t="s">
        <v>258</v>
      </c>
      <c r="AT796" s="161" t="s">
        <v>254</v>
      </c>
      <c r="AU796" s="161" t="s">
        <v>88</v>
      </c>
      <c r="AY796" s="17" t="s">
        <v>252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7" t="s">
        <v>86</v>
      </c>
      <c r="BK796" s="162">
        <f>ROUND(I796*H796,2)</f>
        <v>0</v>
      </c>
      <c r="BL796" s="17" t="s">
        <v>258</v>
      </c>
      <c r="BM796" s="161" t="s">
        <v>1078</v>
      </c>
    </row>
    <row r="797" spans="1:65" s="13" customFormat="1" ht="22.5">
      <c r="B797" s="163"/>
      <c r="D797" s="164" t="s">
        <v>282</v>
      </c>
      <c r="E797" s="165" t="s">
        <v>1</v>
      </c>
      <c r="F797" s="166" t="s">
        <v>2362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282</v>
      </c>
      <c r="AU797" s="165" t="s">
        <v>88</v>
      </c>
      <c r="AV797" s="13" t="s">
        <v>86</v>
      </c>
      <c r="AW797" s="13" t="s">
        <v>33</v>
      </c>
      <c r="AX797" s="13" t="s">
        <v>79</v>
      </c>
      <c r="AY797" s="165" t="s">
        <v>252</v>
      </c>
    </row>
    <row r="798" spans="1:65" s="14" customFormat="1">
      <c r="B798" s="171"/>
      <c r="D798" s="164" t="s">
        <v>282</v>
      </c>
      <c r="E798" s="172" t="s">
        <v>1</v>
      </c>
      <c r="F798" s="173" t="s">
        <v>2363</v>
      </c>
      <c r="H798" s="174">
        <v>5.0000000000000001E-3</v>
      </c>
      <c r="I798" s="175"/>
      <c r="L798" s="171"/>
      <c r="M798" s="176"/>
      <c r="N798" s="177"/>
      <c r="O798" s="177"/>
      <c r="P798" s="177"/>
      <c r="Q798" s="177"/>
      <c r="R798" s="177"/>
      <c r="S798" s="177"/>
      <c r="T798" s="178"/>
      <c r="AT798" s="172" t="s">
        <v>282</v>
      </c>
      <c r="AU798" s="172" t="s">
        <v>88</v>
      </c>
      <c r="AV798" s="14" t="s">
        <v>88</v>
      </c>
      <c r="AW798" s="14" t="s">
        <v>33</v>
      </c>
      <c r="AX798" s="14" t="s">
        <v>79</v>
      </c>
      <c r="AY798" s="172" t="s">
        <v>252</v>
      </c>
    </row>
    <row r="799" spans="1:65" s="15" customFormat="1">
      <c r="B799" s="179"/>
      <c r="D799" s="164" t="s">
        <v>282</v>
      </c>
      <c r="E799" s="180" t="s">
        <v>1</v>
      </c>
      <c r="F799" s="181" t="s">
        <v>286</v>
      </c>
      <c r="H799" s="182">
        <v>5.0000000000000001E-3</v>
      </c>
      <c r="I799" s="183"/>
      <c r="L799" s="179"/>
      <c r="M799" s="184"/>
      <c r="N799" s="185"/>
      <c r="O799" s="185"/>
      <c r="P799" s="185"/>
      <c r="Q799" s="185"/>
      <c r="R799" s="185"/>
      <c r="S799" s="185"/>
      <c r="T799" s="186"/>
      <c r="AT799" s="180" t="s">
        <v>282</v>
      </c>
      <c r="AU799" s="180" t="s">
        <v>88</v>
      </c>
      <c r="AV799" s="15" t="s">
        <v>258</v>
      </c>
      <c r="AW799" s="15" t="s">
        <v>33</v>
      </c>
      <c r="AX799" s="15" t="s">
        <v>86</v>
      </c>
      <c r="AY799" s="180" t="s">
        <v>252</v>
      </c>
    </row>
    <row r="800" spans="1:65" s="2" customFormat="1" ht="24.2" customHeight="1">
      <c r="A800" s="31"/>
      <c r="B800" s="148"/>
      <c r="C800" s="149" t="s">
        <v>1081</v>
      </c>
      <c r="D800" s="149" t="s">
        <v>254</v>
      </c>
      <c r="E800" s="150" t="s">
        <v>2364</v>
      </c>
      <c r="F800" s="151" t="s">
        <v>2365</v>
      </c>
      <c r="G800" s="152" t="s">
        <v>465</v>
      </c>
      <c r="H800" s="153">
        <v>54.524000000000001</v>
      </c>
      <c r="I800" s="154"/>
      <c r="J800" s="155">
        <f>ROUND(I800*H800,2)</f>
        <v>0</v>
      </c>
      <c r="K800" s="156"/>
      <c r="L800" s="32"/>
      <c r="M800" s="157" t="s">
        <v>1</v>
      </c>
      <c r="N800" s="158" t="s">
        <v>44</v>
      </c>
      <c r="O800" s="57"/>
      <c r="P800" s="159">
        <f>O800*H800</f>
        <v>0</v>
      </c>
      <c r="Q800" s="159">
        <v>0</v>
      </c>
      <c r="R800" s="159">
        <f>Q800*H800</f>
        <v>0</v>
      </c>
      <c r="S800" s="159">
        <v>0</v>
      </c>
      <c r="T800" s="160">
        <f>S800*H800</f>
        <v>0</v>
      </c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R800" s="161" t="s">
        <v>258</v>
      </c>
      <c r="AT800" s="161" t="s">
        <v>254</v>
      </c>
      <c r="AU800" s="161" t="s">
        <v>88</v>
      </c>
      <c r="AY800" s="17" t="s">
        <v>252</v>
      </c>
      <c r="BE800" s="162">
        <f>IF(N800="základní",J800,0)</f>
        <v>0</v>
      </c>
      <c r="BF800" s="162">
        <f>IF(N800="snížená",J800,0)</f>
        <v>0</v>
      </c>
      <c r="BG800" s="162">
        <f>IF(N800="zákl. přenesená",J800,0)</f>
        <v>0</v>
      </c>
      <c r="BH800" s="162">
        <f>IF(N800="sníž. přenesená",J800,0)</f>
        <v>0</v>
      </c>
      <c r="BI800" s="162">
        <f>IF(N800="nulová",J800,0)</f>
        <v>0</v>
      </c>
      <c r="BJ800" s="17" t="s">
        <v>86</v>
      </c>
      <c r="BK800" s="162">
        <f>ROUND(I800*H800,2)</f>
        <v>0</v>
      </c>
      <c r="BL800" s="17" t="s">
        <v>258</v>
      </c>
      <c r="BM800" s="161" t="s">
        <v>1084</v>
      </c>
    </row>
    <row r="801" spans="1:65" s="14" customFormat="1">
      <c r="B801" s="171"/>
      <c r="D801" s="164" t="s">
        <v>282</v>
      </c>
      <c r="E801" s="172" t="s">
        <v>1</v>
      </c>
      <c r="F801" s="173" t="s">
        <v>2366</v>
      </c>
      <c r="H801" s="174">
        <v>14.05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282</v>
      </c>
      <c r="AU801" s="172" t="s">
        <v>88</v>
      </c>
      <c r="AV801" s="14" t="s">
        <v>88</v>
      </c>
      <c r="AW801" s="14" t="s">
        <v>33</v>
      </c>
      <c r="AX801" s="14" t="s">
        <v>79</v>
      </c>
      <c r="AY801" s="172" t="s">
        <v>252</v>
      </c>
    </row>
    <row r="802" spans="1:65" s="14" customFormat="1">
      <c r="B802" s="171"/>
      <c r="D802" s="164" t="s">
        <v>282</v>
      </c>
      <c r="E802" s="172" t="s">
        <v>1</v>
      </c>
      <c r="F802" s="173" t="s">
        <v>2367</v>
      </c>
      <c r="H802" s="174">
        <v>22.030999999999999</v>
      </c>
      <c r="I802" s="175"/>
      <c r="L802" s="171"/>
      <c r="M802" s="176"/>
      <c r="N802" s="177"/>
      <c r="O802" s="177"/>
      <c r="P802" s="177"/>
      <c r="Q802" s="177"/>
      <c r="R802" s="177"/>
      <c r="S802" s="177"/>
      <c r="T802" s="178"/>
      <c r="AT802" s="172" t="s">
        <v>282</v>
      </c>
      <c r="AU802" s="172" t="s">
        <v>88</v>
      </c>
      <c r="AV802" s="14" t="s">
        <v>88</v>
      </c>
      <c r="AW802" s="14" t="s">
        <v>33</v>
      </c>
      <c r="AX802" s="14" t="s">
        <v>79</v>
      </c>
      <c r="AY802" s="172" t="s">
        <v>252</v>
      </c>
    </row>
    <row r="803" spans="1:65" s="14" customFormat="1">
      <c r="B803" s="171"/>
      <c r="D803" s="164" t="s">
        <v>282</v>
      </c>
      <c r="E803" s="172" t="s">
        <v>1</v>
      </c>
      <c r="F803" s="173" t="s">
        <v>2368</v>
      </c>
      <c r="H803" s="174">
        <v>6.7590000000000003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282</v>
      </c>
      <c r="AU803" s="172" t="s">
        <v>88</v>
      </c>
      <c r="AV803" s="14" t="s">
        <v>88</v>
      </c>
      <c r="AW803" s="14" t="s">
        <v>33</v>
      </c>
      <c r="AX803" s="14" t="s">
        <v>79</v>
      </c>
      <c r="AY803" s="172" t="s">
        <v>252</v>
      </c>
    </row>
    <row r="804" spans="1:65" s="14" customFormat="1">
      <c r="B804" s="171"/>
      <c r="D804" s="164" t="s">
        <v>282</v>
      </c>
      <c r="E804" s="172" t="s">
        <v>1</v>
      </c>
      <c r="F804" s="173" t="s">
        <v>2369</v>
      </c>
      <c r="H804" s="174">
        <v>11.683999999999999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282</v>
      </c>
      <c r="AU804" s="172" t="s">
        <v>88</v>
      </c>
      <c r="AV804" s="14" t="s">
        <v>88</v>
      </c>
      <c r="AW804" s="14" t="s">
        <v>33</v>
      </c>
      <c r="AX804" s="14" t="s">
        <v>79</v>
      </c>
      <c r="AY804" s="172" t="s">
        <v>252</v>
      </c>
    </row>
    <row r="805" spans="1:65" s="15" customFormat="1">
      <c r="B805" s="179"/>
      <c r="D805" s="164" t="s">
        <v>282</v>
      </c>
      <c r="E805" s="180" t="s">
        <v>1</v>
      </c>
      <c r="F805" s="181" t="s">
        <v>286</v>
      </c>
      <c r="H805" s="182">
        <v>54.524000000000001</v>
      </c>
      <c r="I805" s="183"/>
      <c r="L805" s="179"/>
      <c r="M805" s="184"/>
      <c r="N805" s="185"/>
      <c r="O805" s="185"/>
      <c r="P805" s="185"/>
      <c r="Q805" s="185"/>
      <c r="R805" s="185"/>
      <c r="S805" s="185"/>
      <c r="T805" s="186"/>
      <c r="AT805" s="180" t="s">
        <v>282</v>
      </c>
      <c r="AU805" s="180" t="s">
        <v>88</v>
      </c>
      <c r="AV805" s="15" t="s">
        <v>258</v>
      </c>
      <c r="AW805" s="15" t="s">
        <v>33</v>
      </c>
      <c r="AX805" s="15" t="s">
        <v>86</v>
      </c>
      <c r="AY805" s="180" t="s">
        <v>252</v>
      </c>
    </row>
    <row r="806" spans="1:65" s="2" customFormat="1" ht="24.2" customHeight="1">
      <c r="A806" s="31"/>
      <c r="B806" s="148"/>
      <c r="C806" s="149" t="s">
        <v>574</v>
      </c>
      <c r="D806" s="149" t="s">
        <v>254</v>
      </c>
      <c r="E806" s="150" t="s">
        <v>2370</v>
      </c>
      <c r="F806" s="151" t="s">
        <v>2371</v>
      </c>
      <c r="G806" s="152" t="s">
        <v>465</v>
      </c>
      <c r="H806" s="153">
        <v>19.32</v>
      </c>
      <c r="I806" s="154"/>
      <c r="J806" s="155">
        <f>ROUND(I806*H806,2)</f>
        <v>0</v>
      </c>
      <c r="K806" s="156"/>
      <c r="L806" s="32"/>
      <c r="M806" s="157" t="s">
        <v>1</v>
      </c>
      <c r="N806" s="158" t="s">
        <v>44</v>
      </c>
      <c r="O806" s="57"/>
      <c r="P806" s="159">
        <f>O806*H806</f>
        <v>0</v>
      </c>
      <c r="Q806" s="159">
        <v>0</v>
      </c>
      <c r="R806" s="159">
        <f>Q806*H806</f>
        <v>0</v>
      </c>
      <c r="S806" s="159">
        <v>0</v>
      </c>
      <c r="T806" s="160">
        <f>S806*H806</f>
        <v>0</v>
      </c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R806" s="161" t="s">
        <v>258</v>
      </c>
      <c r="AT806" s="161" t="s">
        <v>254</v>
      </c>
      <c r="AU806" s="161" t="s">
        <v>88</v>
      </c>
      <c r="AY806" s="17" t="s">
        <v>252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7" t="s">
        <v>86</v>
      </c>
      <c r="BK806" s="162">
        <f>ROUND(I806*H806,2)</f>
        <v>0</v>
      </c>
      <c r="BL806" s="17" t="s">
        <v>258</v>
      </c>
      <c r="BM806" s="161" t="s">
        <v>1109</v>
      </c>
    </row>
    <row r="807" spans="1:65" s="14" customFormat="1" ht="22.5">
      <c r="B807" s="171"/>
      <c r="D807" s="164" t="s">
        <v>282</v>
      </c>
      <c r="E807" s="172" t="s">
        <v>1</v>
      </c>
      <c r="F807" s="173" t="s">
        <v>2372</v>
      </c>
      <c r="H807" s="174">
        <v>19.32</v>
      </c>
      <c r="I807" s="175"/>
      <c r="L807" s="171"/>
      <c r="M807" s="176"/>
      <c r="N807" s="177"/>
      <c r="O807" s="177"/>
      <c r="P807" s="177"/>
      <c r="Q807" s="177"/>
      <c r="R807" s="177"/>
      <c r="S807" s="177"/>
      <c r="T807" s="178"/>
      <c r="AT807" s="172" t="s">
        <v>282</v>
      </c>
      <c r="AU807" s="172" t="s">
        <v>88</v>
      </c>
      <c r="AV807" s="14" t="s">
        <v>88</v>
      </c>
      <c r="AW807" s="14" t="s">
        <v>33</v>
      </c>
      <c r="AX807" s="14" t="s">
        <v>79</v>
      </c>
      <c r="AY807" s="172" t="s">
        <v>252</v>
      </c>
    </row>
    <row r="808" spans="1:65" s="14" customFormat="1" ht="22.5">
      <c r="B808" s="171"/>
      <c r="D808" s="164" t="s">
        <v>282</v>
      </c>
      <c r="E808" s="172" t="s">
        <v>1</v>
      </c>
      <c r="F808" s="173" t="s">
        <v>2373</v>
      </c>
      <c r="H808" s="174">
        <v>0</v>
      </c>
      <c r="I808" s="175"/>
      <c r="L808" s="171"/>
      <c r="M808" s="176"/>
      <c r="N808" s="177"/>
      <c r="O808" s="177"/>
      <c r="P808" s="177"/>
      <c r="Q808" s="177"/>
      <c r="R808" s="177"/>
      <c r="S808" s="177"/>
      <c r="T808" s="178"/>
      <c r="AT808" s="172" t="s">
        <v>282</v>
      </c>
      <c r="AU808" s="172" t="s">
        <v>88</v>
      </c>
      <c r="AV808" s="14" t="s">
        <v>88</v>
      </c>
      <c r="AW808" s="14" t="s">
        <v>33</v>
      </c>
      <c r="AX808" s="14" t="s">
        <v>79</v>
      </c>
      <c r="AY808" s="172" t="s">
        <v>252</v>
      </c>
    </row>
    <row r="809" spans="1:65" s="14" customFormat="1" ht="22.5">
      <c r="B809" s="171"/>
      <c r="D809" s="164" t="s">
        <v>282</v>
      </c>
      <c r="E809" s="172" t="s">
        <v>1</v>
      </c>
      <c r="F809" s="173" t="s">
        <v>2374</v>
      </c>
      <c r="H809" s="174">
        <v>0</v>
      </c>
      <c r="I809" s="175"/>
      <c r="L809" s="171"/>
      <c r="M809" s="176"/>
      <c r="N809" s="177"/>
      <c r="O809" s="177"/>
      <c r="P809" s="177"/>
      <c r="Q809" s="177"/>
      <c r="R809" s="177"/>
      <c r="S809" s="177"/>
      <c r="T809" s="178"/>
      <c r="AT809" s="172" t="s">
        <v>282</v>
      </c>
      <c r="AU809" s="172" t="s">
        <v>88</v>
      </c>
      <c r="AV809" s="14" t="s">
        <v>88</v>
      </c>
      <c r="AW809" s="14" t="s">
        <v>33</v>
      </c>
      <c r="AX809" s="14" t="s">
        <v>79</v>
      </c>
      <c r="AY809" s="172" t="s">
        <v>252</v>
      </c>
    </row>
    <row r="810" spans="1:65" s="14" customFormat="1" ht="22.5">
      <c r="B810" s="171"/>
      <c r="D810" s="164" t="s">
        <v>282</v>
      </c>
      <c r="E810" s="172" t="s">
        <v>1</v>
      </c>
      <c r="F810" s="173" t="s">
        <v>2375</v>
      </c>
      <c r="H810" s="174">
        <v>0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282</v>
      </c>
      <c r="AU810" s="172" t="s">
        <v>88</v>
      </c>
      <c r="AV810" s="14" t="s">
        <v>88</v>
      </c>
      <c r="AW810" s="14" t="s">
        <v>33</v>
      </c>
      <c r="AX810" s="14" t="s">
        <v>79</v>
      </c>
      <c r="AY810" s="172" t="s">
        <v>252</v>
      </c>
    </row>
    <row r="811" spans="1:65" s="14" customFormat="1" ht="22.5">
      <c r="B811" s="171"/>
      <c r="D811" s="164" t="s">
        <v>282</v>
      </c>
      <c r="E811" s="172" t="s">
        <v>1</v>
      </c>
      <c r="F811" s="173" t="s">
        <v>2376</v>
      </c>
      <c r="H811" s="174">
        <v>0</v>
      </c>
      <c r="I811" s="175"/>
      <c r="L811" s="171"/>
      <c r="M811" s="176"/>
      <c r="N811" s="177"/>
      <c r="O811" s="177"/>
      <c r="P811" s="177"/>
      <c r="Q811" s="177"/>
      <c r="R811" s="177"/>
      <c r="S811" s="177"/>
      <c r="T811" s="178"/>
      <c r="AT811" s="172" t="s">
        <v>282</v>
      </c>
      <c r="AU811" s="172" t="s">
        <v>88</v>
      </c>
      <c r="AV811" s="14" t="s">
        <v>88</v>
      </c>
      <c r="AW811" s="14" t="s">
        <v>33</v>
      </c>
      <c r="AX811" s="14" t="s">
        <v>79</v>
      </c>
      <c r="AY811" s="172" t="s">
        <v>252</v>
      </c>
    </row>
    <row r="812" spans="1:65" s="14" customFormat="1" ht="22.5">
      <c r="B812" s="171"/>
      <c r="D812" s="164" t="s">
        <v>282</v>
      </c>
      <c r="E812" s="172" t="s">
        <v>1</v>
      </c>
      <c r="F812" s="173" t="s">
        <v>2377</v>
      </c>
      <c r="H812" s="174">
        <v>0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282</v>
      </c>
      <c r="AU812" s="172" t="s">
        <v>88</v>
      </c>
      <c r="AV812" s="14" t="s">
        <v>88</v>
      </c>
      <c r="AW812" s="14" t="s">
        <v>33</v>
      </c>
      <c r="AX812" s="14" t="s">
        <v>79</v>
      </c>
      <c r="AY812" s="172" t="s">
        <v>252</v>
      </c>
    </row>
    <row r="813" spans="1:65" s="14" customFormat="1">
      <c r="B813" s="171"/>
      <c r="D813" s="164" t="s">
        <v>282</v>
      </c>
      <c r="E813" s="172" t="s">
        <v>1</v>
      </c>
      <c r="F813" s="173" t="s">
        <v>2378</v>
      </c>
      <c r="H813" s="174">
        <v>0</v>
      </c>
      <c r="I813" s="175"/>
      <c r="L813" s="171"/>
      <c r="M813" s="176"/>
      <c r="N813" s="177"/>
      <c r="O813" s="177"/>
      <c r="P813" s="177"/>
      <c r="Q813" s="177"/>
      <c r="R813" s="177"/>
      <c r="S813" s="177"/>
      <c r="T813" s="178"/>
      <c r="AT813" s="172" t="s">
        <v>282</v>
      </c>
      <c r="AU813" s="172" t="s">
        <v>88</v>
      </c>
      <c r="AV813" s="14" t="s">
        <v>88</v>
      </c>
      <c r="AW813" s="14" t="s">
        <v>33</v>
      </c>
      <c r="AX813" s="14" t="s">
        <v>79</v>
      </c>
      <c r="AY813" s="172" t="s">
        <v>252</v>
      </c>
    </row>
    <row r="814" spans="1:65" s="14" customFormat="1">
      <c r="B814" s="171"/>
      <c r="D814" s="164" t="s">
        <v>282</v>
      </c>
      <c r="E814" s="172" t="s">
        <v>1</v>
      </c>
      <c r="F814" s="173" t="s">
        <v>2379</v>
      </c>
      <c r="H814" s="174">
        <v>0</v>
      </c>
      <c r="I814" s="175"/>
      <c r="L814" s="171"/>
      <c r="M814" s="176"/>
      <c r="N814" s="177"/>
      <c r="O814" s="177"/>
      <c r="P814" s="177"/>
      <c r="Q814" s="177"/>
      <c r="R814" s="177"/>
      <c r="S814" s="177"/>
      <c r="T814" s="178"/>
      <c r="AT814" s="172" t="s">
        <v>282</v>
      </c>
      <c r="AU814" s="172" t="s">
        <v>88</v>
      </c>
      <c r="AV814" s="14" t="s">
        <v>88</v>
      </c>
      <c r="AW814" s="14" t="s">
        <v>33</v>
      </c>
      <c r="AX814" s="14" t="s">
        <v>79</v>
      </c>
      <c r="AY814" s="172" t="s">
        <v>252</v>
      </c>
    </row>
    <row r="815" spans="1:65" s="15" customFormat="1">
      <c r="B815" s="179"/>
      <c r="D815" s="164" t="s">
        <v>282</v>
      </c>
      <c r="E815" s="180" t="s">
        <v>1</v>
      </c>
      <c r="F815" s="181" t="s">
        <v>286</v>
      </c>
      <c r="H815" s="182">
        <v>19.32</v>
      </c>
      <c r="I815" s="183"/>
      <c r="L815" s="179"/>
      <c r="M815" s="184"/>
      <c r="N815" s="185"/>
      <c r="O815" s="185"/>
      <c r="P815" s="185"/>
      <c r="Q815" s="185"/>
      <c r="R815" s="185"/>
      <c r="S815" s="185"/>
      <c r="T815" s="186"/>
      <c r="AT815" s="180" t="s">
        <v>282</v>
      </c>
      <c r="AU815" s="180" t="s">
        <v>88</v>
      </c>
      <c r="AV815" s="15" t="s">
        <v>258</v>
      </c>
      <c r="AW815" s="15" t="s">
        <v>33</v>
      </c>
      <c r="AX815" s="15" t="s">
        <v>86</v>
      </c>
      <c r="AY815" s="180" t="s">
        <v>252</v>
      </c>
    </row>
    <row r="816" spans="1:65" s="2" customFormat="1" ht="24.2" customHeight="1">
      <c r="A816" s="31"/>
      <c r="B816" s="148"/>
      <c r="C816" s="149" t="s">
        <v>1110</v>
      </c>
      <c r="D816" s="149" t="s">
        <v>254</v>
      </c>
      <c r="E816" s="150" t="s">
        <v>2380</v>
      </c>
      <c r="F816" s="151" t="s">
        <v>2381</v>
      </c>
      <c r="G816" s="152" t="s">
        <v>465</v>
      </c>
      <c r="H816" s="153">
        <v>60.225000000000001</v>
      </c>
      <c r="I816" s="154"/>
      <c r="J816" s="155">
        <f>ROUND(I816*H816,2)</f>
        <v>0</v>
      </c>
      <c r="K816" s="156"/>
      <c r="L816" s="32"/>
      <c r="M816" s="157" t="s">
        <v>1</v>
      </c>
      <c r="N816" s="158" t="s">
        <v>44</v>
      </c>
      <c r="O816" s="57"/>
      <c r="P816" s="159">
        <f>O816*H816</f>
        <v>0</v>
      </c>
      <c r="Q816" s="159">
        <v>0</v>
      </c>
      <c r="R816" s="159">
        <f>Q816*H816</f>
        <v>0</v>
      </c>
      <c r="S816" s="159">
        <v>0</v>
      </c>
      <c r="T816" s="160">
        <f>S816*H816</f>
        <v>0</v>
      </c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R816" s="161" t="s">
        <v>258</v>
      </c>
      <c r="AT816" s="161" t="s">
        <v>254</v>
      </c>
      <c r="AU816" s="161" t="s">
        <v>88</v>
      </c>
      <c r="AY816" s="17" t="s">
        <v>252</v>
      </c>
      <c r="BE816" s="162">
        <f>IF(N816="základní",J816,0)</f>
        <v>0</v>
      </c>
      <c r="BF816" s="162">
        <f>IF(N816="snížená",J816,0)</f>
        <v>0</v>
      </c>
      <c r="BG816" s="162">
        <f>IF(N816="zákl. přenesená",J816,0)</f>
        <v>0</v>
      </c>
      <c r="BH816" s="162">
        <f>IF(N816="sníž. přenesená",J816,0)</f>
        <v>0</v>
      </c>
      <c r="BI816" s="162">
        <f>IF(N816="nulová",J816,0)</f>
        <v>0</v>
      </c>
      <c r="BJ816" s="17" t="s">
        <v>86</v>
      </c>
      <c r="BK816" s="162">
        <f>ROUND(I816*H816,2)</f>
        <v>0</v>
      </c>
      <c r="BL816" s="17" t="s">
        <v>258</v>
      </c>
      <c r="BM816" s="161" t="s">
        <v>1113</v>
      </c>
    </row>
    <row r="817" spans="1:65" s="14" customFormat="1" ht="22.5">
      <c r="B817" s="171"/>
      <c r="D817" s="164" t="s">
        <v>282</v>
      </c>
      <c r="E817" s="172" t="s">
        <v>1</v>
      </c>
      <c r="F817" s="173" t="s">
        <v>2382</v>
      </c>
      <c r="H817" s="174">
        <v>20.074999999999999</v>
      </c>
      <c r="I817" s="175"/>
      <c r="L817" s="171"/>
      <c r="M817" s="176"/>
      <c r="N817" s="177"/>
      <c r="O817" s="177"/>
      <c r="P817" s="177"/>
      <c r="Q817" s="177"/>
      <c r="R817" s="177"/>
      <c r="S817" s="177"/>
      <c r="T817" s="178"/>
      <c r="AT817" s="172" t="s">
        <v>282</v>
      </c>
      <c r="AU817" s="172" t="s">
        <v>88</v>
      </c>
      <c r="AV817" s="14" t="s">
        <v>88</v>
      </c>
      <c r="AW817" s="14" t="s">
        <v>33</v>
      </c>
      <c r="AX817" s="14" t="s">
        <v>79</v>
      </c>
      <c r="AY817" s="172" t="s">
        <v>252</v>
      </c>
    </row>
    <row r="818" spans="1:65" s="14" customFormat="1" ht="22.5">
      <c r="B818" s="171"/>
      <c r="D818" s="164" t="s">
        <v>282</v>
      </c>
      <c r="E818" s="172" t="s">
        <v>1</v>
      </c>
      <c r="F818" s="173" t="s">
        <v>2383</v>
      </c>
      <c r="H818" s="174">
        <v>20.074999999999999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282</v>
      </c>
      <c r="AU818" s="172" t="s">
        <v>88</v>
      </c>
      <c r="AV818" s="14" t="s">
        <v>88</v>
      </c>
      <c r="AW818" s="14" t="s">
        <v>33</v>
      </c>
      <c r="AX818" s="14" t="s">
        <v>79</v>
      </c>
      <c r="AY818" s="172" t="s">
        <v>252</v>
      </c>
    </row>
    <row r="819" spans="1:65" s="14" customFormat="1" ht="22.5">
      <c r="B819" s="171"/>
      <c r="D819" s="164" t="s">
        <v>282</v>
      </c>
      <c r="E819" s="172" t="s">
        <v>1</v>
      </c>
      <c r="F819" s="173" t="s">
        <v>2384</v>
      </c>
      <c r="H819" s="174">
        <v>20.074999999999999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282</v>
      </c>
      <c r="AU819" s="172" t="s">
        <v>88</v>
      </c>
      <c r="AV819" s="14" t="s">
        <v>88</v>
      </c>
      <c r="AW819" s="14" t="s">
        <v>33</v>
      </c>
      <c r="AX819" s="14" t="s">
        <v>79</v>
      </c>
      <c r="AY819" s="172" t="s">
        <v>252</v>
      </c>
    </row>
    <row r="820" spans="1:65" s="14" customFormat="1" ht="22.5">
      <c r="B820" s="171"/>
      <c r="D820" s="164" t="s">
        <v>282</v>
      </c>
      <c r="E820" s="172" t="s">
        <v>1</v>
      </c>
      <c r="F820" s="173" t="s">
        <v>2385</v>
      </c>
      <c r="H820" s="174">
        <v>0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2" t="s">
        <v>282</v>
      </c>
      <c r="AU820" s="172" t="s">
        <v>88</v>
      </c>
      <c r="AV820" s="14" t="s">
        <v>88</v>
      </c>
      <c r="AW820" s="14" t="s">
        <v>33</v>
      </c>
      <c r="AX820" s="14" t="s">
        <v>79</v>
      </c>
      <c r="AY820" s="172" t="s">
        <v>252</v>
      </c>
    </row>
    <row r="821" spans="1:65" s="14" customFormat="1" ht="22.5">
      <c r="B821" s="171"/>
      <c r="D821" s="164" t="s">
        <v>282</v>
      </c>
      <c r="E821" s="172" t="s">
        <v>1</v>
      </c>
      <c r="F821" s="173" t="s">
        <v>2386</v>
      </c>
      <c r="H821" s="174">
        <v>0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282</v>
      </c>
      <c r="AU821" s="172" t="s">
        <v>88</v>
      </c>
      <c r="AV821" s="14" t="s">
        <v>88</v>
      </c>
      <c r="AW821" s="14" t="s">
        <v>33</v>
      </c>
      <c r="AX821" s="14" t="s">
        <v>79</v>
      </c>
      <c r="AY821" s="172" t="s">
        <v>252</v>
      </c>
    </row>
    <row r="822" spans="1:65" s="14" customFormat="1" ht="22.5">
      <c r="B822" s="171"/>
      <c r="D822" s="164" t="s">
        <v>282</v>
      </c>
      <c r="E822" s="172" t="s">
        <v>1</v>
      </c>
      <c r="F822" s="173" t="s">
        <v>2377</v>
      </c>
      <c r="H822" s="174">
        <v>0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282</v>
      </c>
      <c r="AU822" s="172" t="s">
        <v>88</v>
      </c>
      <c r="AV822" s="14" t="s">
        <v>88</v>
      </c>
      <c r="AW822" s="14" t="s">
        <v>33</v>
      </c>
      <c r="AX822" s="14" t="s">
        <v>79</v>
      </c>
      <c r="AY822" s="172" t="s">
        <v>252</v>
      </c>
    </row>
    <row r="823" spans="1:65" s="14" customFormat="1">
      <c r="B823" s="171"/>
      <c r="D823" s="164" t="s">
        <v>282</v>
      </c>
      <c r="E823" s="172" t="s">
        <v>1</v>
      </c>
      <c r="F823" s="173" t="s">
        <v>2378</v>
      </c>
      <c r="H823" s="174">
        <v>0</v>
      </c>
      <c r="I823" s="175"/>
      <c r="L823" s="171"/>
      <c r="M823" s="176"/>
      <c r="N823" s="177"/>
      <c r="O823" s="177"/>
      <c r="P823" s="177"/>
      <c r="Q823" s="177"/>
      <c r="R823" s="177"/>
      <c r="S823" s="177"/>
      <c r="T823" s="178"/>
      <c r="AT823" s="172" t="s">
        <v>282</v>
      </c>
      <c r="AU823" s="172" t="s">
        <v>88</v>
      </c>
      <c r="AV823" s="14" t="s">
        <v>88</v>
      </c>
      <c r="AW823" s="14" t="s">
        <v>33</v>
      </c>
      <c r="AX823" s="14" t="s">
        <v>79</v>
      </c>
      <c r="AY823" s="172" t="s">
        <v>252</v>
      </c>
    </row>
    <row r="824" spans="1:65" s="14" customFormat="1">
      <c r="B824" s="171"/>
      <c r="D824" s="164" t="s">
        <v>282</v>
      </c>
      <c r="E824" s="172" t="s">
        <v>1</v>
      </c>
      <c r="F824" s="173" t="s">
        <v>2379</v>
      </c>
      <c r="H824" s="174">
        <v>0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282</v>
      </c>
      <c r="AU824" s="172" t="s">
        <v>88</v>
      </c>
      <c r="AV824" s="14" t="s">
        <v>88</v>
      </c>
      <c r="AW824" s="14" t="s">
        <v>33</v>
      </c>
      <c r="AX824" s="14" t="s">
        <v>79</v>
      </c>
      <c r="AY824" s="172" t="s">
        <v>252</v>
      </c>
    </row>
    <row r="825" spans="1:65" s="15" customFormat="1">
      <c r="B825" s="179"/>
      <c r="D825" s="164" t="s">
        <v>282</v>
      </c>
      <c r="E825" s="180" t="s">
        <v>1</v>
      </c>
      <c r="F825" s="181" t="s">
        <v>286</v>
      </c>
      <c r="H825" s="182">
        <v>60.224999999999994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282</v>
      </c>
      <c r="AU825" s="180" t="s">
        <v>88</v>
      </c>
      <c r="AV825" s="15" t="s">
        <v>258</v>
      </c>
      <c r="AW825" s="15" t="s">
        <v>33</v>
      </c>
      <c r="AX825" s="15" t="s">
        <v>86</v>
      </c>
      <c r="AY825" s="180" t="s">
        <v>252</v>
      </c>
    </row>
    <row r="826" spans="1:65" s="2" customFormat="1" ht="24.2" customHeight="1">
      <c r="A826" s="31"/>
      <c r="B826" s="148"/>
      <c r="C826" s="149" t="s">
        <v>582</v>
      </c>
      <c r="D826" s="149" t="s">
        <v>254</v>
      </c>
      <c r="E826" s="150" t="s">
        <v>2387</v>
      </c>
      <c r="F826" s="151" t="s">
        <v>2388</v>
      </c>
      <c r="G826" s="152" t="s">
        <v>1198</v>
      </c>
      <c r="H826" s="153">
        <v>1</v>
      </c>
      <c r="I826" s="154"/>
      <c r="J826" s="155">
        <f>ROUND(I826*H826,2)</f>
        <v>0</v>
      </c>
      <c r="K826" s="156"/>
      <c r="L826" s="32"/>
      <c r="M826" s="157" t="s">
        <v>1</v>
      </c>
      <c r="N826" s="158" t="s">
        <v>44</v>
      </c>
      <c r="O826" s="57"/>
      <c r="P826" s="159">
        <f>O826*H826</f>
        <v>0</v>
      </c>
      <c r="Q826" s="159">
        <v>0</v>
      </c>
      <c r="R826" s="159">
        <f>Q826*H826</f>
        <v>0</v>
      </c>
      <c r="S826" s="159">
        <v>0</v>
      </c>
      <c r="T826" s="160">
        <f>S826*H826</f>
        <v>0</v>
      </c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R826" s="161" t="s">
        <v>258</v>
      </c>
      <c r="AT826" s="161" t="s">
        <v>254</v>
      </c>
      <c r="AU826" s="161" t="s">
        <v>88</v>
      </c>
      <c r="AY826" s="17" t="s">
        <v>252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7" t="s">
        <v>86</v>
      </c>
      <c r="BK826" s="162">
        <f>ROUND(I826*H826,2)</f>
        <v>0</v>
      </c>
      <c r="BL826" s="17" t="s">
        <v>258</v>
      </c>
      <c r="BM826" s="161" t="s">
        <v>1128</v>
      </c>
    </row>
    <row r="827" spans="1:65" s="14" customFormat="1">
      <c r="B827" s="171"/>
      <c r="D827" s="164" t="s">
        <v>282</v>
      </c>
      <c r="E827" s="172" t="s">
        <v>1</v>
      </c>
      <c r="F827" s="173" t="s">
        <v>2389</v>
      </c>
      <c r="H827" s="174">
        <v>1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282</v>
      </c>
      <c r="AU827" s="172" t="s">
        <v>88</v>
      </c>
      <c r="AV827" s="14" t="s">
        <v>88</v>
      </c>
      <c r="AW827" s="14" t="s">
        <v>33</v>
      </c>
      <c r="AX827" s="14" t="s">
        <v>79</v>
      </c>
      <c r="AY827" s="172" t="s">
        <v>252</v>
      </c>
    </row>
    <row r="828" spans="1:65" s="14" customFormat="1" ht="22.5">
      <c r="B828" s="171"/>
      <c r="D828" s="164" t="s">
        <v>282</v>
      </c>
      <c r="E828" s="172" t="s">
        <v>1</v>
      </c>
      <c r="F828" s="173" t="s">
        <v>2390</v>
      </c>
      <c r="H828" s="174">
        <v>0</v>
      </c>
      <c r="I828" s="175"/>
      <c r="L828" s="171"/>
      <c r="M828" s="176"/>
      <c r="N828" s="177"/>
      <c r="O828" s="177"/>
      <c r="P828" s="177"/>
      <c r="Q828" s="177"/>
      <c r="R828" s="177"/>
      <c r="S828" s="177"/>
      <c r="T828" s="178"/>
      <c r="AT828" s="172" t="s">
        <v>282</v>
      </c>
      <c r="AU828" s="172" t="s">
        <v>88</v>
      </c>
      <c r="AV828" s="14" t="s">
        <v>88</v>
      </c>
      <c r="AW828" s="14" t="s">
        <v>33</v>
      </c>
      <c r="AX828" s="14" t="s">
        <v>79</v>
      </c>
      <c r="AY828" s="172" t="s">
        <v>252</v>
      </c>
    </row>
    <row r="829" spans="1:65" s="14" customFormat="1" ht="22.5">
      <c r="B829" s="171"/>
      <c r="D829" s="164" t="s">
        <v>282</v>
      </c>
      <c r="E829" s="172" t="s">
        <v>1</v>
      </c>
      <c r="F829" s="173" t="s">
        <v>2391</v>
      </c>
      <c r="H829" s="174">
        <v>0</v>
      </c>
      <c r="I829" s="175"/>
      <c r="L829" s="171"/>
      <c r="M829" s="176"/>
      <c r="N829" s="177"/>
      <c r="O829" s="177"/>
      <c r="P829" s="177"/>
      <c r="Q829" s="177"/>
      <c r="R829" s="177"/>
      <c r="S829" s="177"/>
      <c r="T829" s="178"/>
      <c r="AT829" s="172" t="s">
        <v>282</v>
      </c>
      <c r="AU829" s="172" t="s">
        <v>88</v>
      </c>
      <c r="AV829" s="14" t="s">
        <v>88</v>
      </c>
      <c r="AW829" s="14" t="s">
        <v>33</v>
      </c>
      <c r="AX829" s="14" t="s">
        <v>79</v>
      </c>
      <c r="AY829" s="172" t="s">
        <v>252</v>
      </c>
    </row>
    <row r="830" spans="1:65" s="14" customFormat="1" ht="22.5">
      <c r="B830" s="171"/>
      <c r="D830" s="164" t="s">
        <v>282</v>
      </c>
      <c r="E830" s="172" t="s">
        <v>1</v>
      </c>
      <c r="F830" s="173" t="s">
        <v>2392</v>
      </c>
      <c r="H830" s="174">
        <v>0</v>
      </c>
      <c r="I830" s="175"/>
      <c r="L830" s="171"/>
      <c r="M830" s="176"/>
      <c r="N830" s="177"/>
      <c r="O830" s="177"/>
      <c r="P830" s="177"/>
      <c r="Q830" s="177"/>
      <c r="R830" s="177"/>
      <c r="S830" s="177"/>
      <c r="T830" s="178"/>
      <c r="AT830" s="172" t="s">
        <v>282</v>
      </c>
      <c r="AU830" s="172" t="s">
        <v>88</v>
      </c>
      <c r="AV830" s="14" t="s">
        <v>88</v>
      </c>
      <c r="AW830" s="14" t="s">
        <v>33</v>
      </c>
      <c r="AX830" s="14" t="s">
        <v>79</v>
      </c>
      <c r="AY830" s="172" t="s">
        <v>252</v>
      </c>
    </row>
    <row r="831" spans="1:65" s="14" customFormat="1" ht="22.5">
      <c r="B831" s="171"/>
      <c r="D831" s="164" t="s">
        <v>282</v>
      </c>
      <c r="E831" s="172" t="s">
        <v>1</v>
      </c>
      <c r="F831" s="173" t="s">
        <v>2377</v>
      </c>
      <c r="H831" s="174">
        <v>0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282</v>
      </c>
      <c r="AU831" s="172" t="s">
        <v>88</v>
      </c>
      <c r="AV831" s="14" t="s">
        <v>88</v>
      </c>
      <c r="AW831" s="14" t="s">
        <v>33</v>
      </c>
      <c r="AX831" s="14" t="s">
        <v>79</v>
      </c>
      <c r="AY831" s="172" t="s">
        <v>252</v>
      </c>
    </row>
    <row r="832" spans="1:65" s="14" customFormat="1">
      <c r="B832" s="171"/>
      <c r="D832" s="164" t="s">
        <v>282</v>
      </c>
      <c r="E832" s="172" t="s">
        <v>1</v>
      </c>
      <c r="F832" s="173" t="s">
        <v>2378</v>
      </c>
      <c r="H832" s="174">
        <v>0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282</v>
      </c>
      <c r="AU832" s="172" t="s">
        <v>88</v>
      </c>
      <c r="AV832" s="14" t="s">
        <v>88</v>
      </c>
      <c r="AW832" s="14" t="s">
        <v>33</v>
      </c>
      <c r="AX832" s="14" t="s">
        <v>79</v>
      </c>
      <c r="AY832" s="172" t="s">
        <v>252</v>
      </c>
    </row>
    <row r="833" spans="1:65" s="14" customFormat="1">
      <c r="B833" s="171"/>
      <c r="D833" s="164" t="s">
        <v>282</v>
      </c>
      <c r="E833" s="172" t="s">
        <v>1</v>
      </c>
      <c r="F833" s="173" t="s">
        <v>2379</v>
      </c>
      <c r="H833" s="174">
        <v>0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282</v>
      </c>
      <c r="AU833" s="172" t="s">
        <v>88</v>
      </c>
      <c r="AV833" s="14" t="s">
        <v>88</v>
      </c>
      <c r="AW833" s="14" t="s">
        <v>33</v>
      </c>
      <c r="AX833" s="14" t="s">
        <v>79</v>
      </c>
      <c r="AY833" s="172" t="s">
        <v>252</v>
      </c>
    </row>
    <row r="834" spans="1:65" s="15" customFormat="1">
      <c r="B834" s="179"/>
      <c r="D834" s="164" t="s">
        <v>282</v>
      </c>
      <c r="E834" s="180" t="s">
        <v>1</v>
      </c>
      <c r="F834" s="181" t="s">
        <v>286</v>
      </c>
      <c r="H834" s="182">
        <v>1</v>
      </c>
      <c r="I834" s="183"/>
      <c r="L834" s="179"/>
      <c r="M834" s="184"/>
      <c r="N834" s="185"/>
      <c r="O834" s="185"/>
      <c r="P834" s="185"/>
      <c r="Q834" s="185"/>
      <c r="R834" s="185"/>
      <c r="S834" s="185"/>
      <c r="T834" s="186"/>
      <c r="AT834" s="180" t="s">
        <v>282</v>
      </c>
      <c r="AU834" s="180" t="s">
        <v>88</v>
      </c>
      <c r="AV834" s="15" t="s">
        <v>258</v>
      </c>
      <c r="AW834" s="15" t="s">
        <v>33</v>
      </c>
      <c r="AX834" s="15" t="s">
        <v>86</v>
      </c>
      <c r="AY834" s="180" t="s">
        <v>252</v>
      </c>
    </row>
    <row r="835" spans="1:65" s="2" customFormat="1" ht="24.2" customHeight="1">
      <c r="A835" s="31"/>
      <c r="B835" s="148"/>
      <c r="C835" s="149" t="s">
        <v>1130</v>
      </c>
      <c r="D835" s="149" t="s">
        <v>254</v>
      </c>
      <c r="E835" s="150" t="s">
        <v>2393</v>
      </c>
      <c r="F835" s="151" t="s">
        <v>2394</v>
      </c>
      <c r="G835" s="152" t="s">
        <v>347</v>
      </c>
      <c r="H835" s="153">
        <v>7</v>
      </c>
      <c r="I835" s="154"/>
      <c r="J835" s="155">
        <f>ROUND(I835*H835,2)</f>
        <v>0</v>
      </c>
      <c r="K835" s="156"/>
      <c r="L835" s="32"/>
      <c r="M835" s="157" t="s">
        <v>1</v>
      </c>
      <c r="N835" s="158" t="s">
        <v>44</v>
      </c>
      <c r="O835" s="57"/>
      <c r="P835" s="159">
        <f>O835*H835</f>
        <v>0</v>
      </c>
      <c r="Q835" s="159">
        <v>0</v>
      </c>
      <c r="R835" s="159">
        <f>Q835*H835</f>
        <v>0</v>
      </c>
      <c r="S835" s="159">
        <v>0</v>
      </c>
      <c r="T835" s="160">
        <f>S835*H835</f>
        <v>0</v>
      </c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R835" s="161" t="s">
        <v>258</v>
      </c>
      <c r="AT835" s="161" t="s">
        <v>254</v>
      </c>
      <c r="AU835" s="161" t="s">
        <v>88</v>
      </c>
      <c r="AY835" s="17" t="s">
        <v>252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7" t="s">
        <v>86</v>
      </c>
      <c r="BK835" s="162">
        <f>ROUND(I835*H835,2)</f>
        <v>0</v>
      </c>
      <c r="BL835" s="17" t="s">
        <v>258</v>
      </c>
      <c r="BM835" s="161" t="s">
        <v>1133</v>
      </c>
    </row>
    <row r="836" spans="1:65" s="13" customFormat="1">
      <c r="B836" s="163"/>
      <c r="D836" s="164" t="s">
        <v>282</v>
      </c>
      <c r="E836" s="165" t="s">
        <v>1</v>
      </c>
      <c r="F836" s="166" t="s">
        <v>2395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282</v>
      </c>
      <c r="AU836" s="165" t="s">
        <v>88</v>
      </c>
      <c r="AV836" s="13" t="s">
        <v>86</v>
      </c>
      <c r="AW836" s="13" t="s">
        <v>33</v>
      </c>
      <c r="AX836" s="13" t="s">
        <v>79</v>
      </c>
      <c r="AY836" s="165" t="s">
        <v>252</v>
      </c>
    </row>
    <row r="837" spans="1:65" s="13" customFormat="1">
      <c r="B837" s="163"/>
      <c r="D837" s="164" t="s">
        <v>282</v>
      </c>
      <c r="E837" s="165" t="s">
        <v>1</v>
      </c>
      <c r="F837" s="166" t="s">
        <v>2396</v>
      </c>
      <c r="H837" s="165" t="s">
        <v>1</v>
      </c>
      <c r="I837" s="167"/>
      <c r="L837" s="163"/>
      <c r="M837" s="168"/>
      <c r="N837" s="169"/>
      <c r="O837" s="169"/>
      <c r="P837" s="169"/>
      <c r="Q837" s="169"/>
      <c r="R837" s="169"/>
      <c r="S837" s="169"/>
      <c r="T837" s="170"/>
      <c r="AT837" s="165" t="s">
        <v>282</v>
      </c>
      <c r="AU837" s="165" t="s">
        <v>88</v>
      </c>
      <c r="AV837" s="13" t="s">
        <v>86</v>
      </c>
      <c r="AW837" s="13" t="s">
        <v>33</v>
      </c>
      <c r="AX837" s="13" t="s">
        <v>79</v>
      </c>
      <c r="AY837" s="165" t="s">
        <v>252</v>
      </c>
    </row>
    <row r="838" spans="1:65" s="13" customFormat="1">
      <c r="B838" s="163"/>
      <c r="D838" s="164" t="s">
        <v>282</v>
      </c>
      <c r="E838" s="165" t="s">
        <v>1</v>
      </c>
      <c r="F838" s="166" t="s">
        <v>2397</v>
      </c>
      <c r="H838" s="165" t="s">
        <v>1</v>
      </c>
      <c r="I838" s="167"/>
      <c r="L838" s="163"/>
      <c r="M838" s="168"/>
      <c r="N838" s="169"/>
      <c r="O838" s="169"/>
      <c r="P838" s="169"/>
      <c r="Q838" s="169"/>
      <c r="R838" s="169"/>
      <c r="S838" s="169"/>
      <c r="T838" s="170"/>
      <c r="AT838" s="165" t="s">
        <v>282</v>
      </c>
      <c r="AU838" s="165" t="s">
        <v>88</v>
      </c>
      <c r="AV838" s="13" t="s">
        <v>86</v>
      </c>
      <c r="AW838" s="13" t="s">
        <v>33</v>
      </c>
      <c r="AX838" s="13" t="s">
        <v>79</v>
      </c>
      <c r="AY838" s="165" t="s">
        <v>252</v>
      </c>
    </row>
    <row r="839" spans="1:65" s="13" customFormat="1">
      <c r="B839" s="163"/>
      <c r="D839" s="164" t="s">
        <v>282</v>
      </c>
      <c r="E839" s="165" t="s">
        <v>1</v>
      </c>
      <c r="F839" s="166" t="s">
        <v>2398</v>
      </c>
      <c r="H839" s="165" t="s">
        <v>1</v>
      </c>
      <c r="I839" s="167"/>
      <c r="L839" s="163"/>
      <c r="M839" s="168"/>
      <c r="N839" s="169"/>
      <c r="O839" s="169"/>
      <c r="P839" s="169"/>
      <c r="Q839" s="169"/>
      <c r="R839" s="169"/>
      <c r="S839" s="169"/>
      <c r="T839" s="170"/>
      <c r="AT839" s="165" t="s">
        <v>282</v>
      </c>
      <c r="AU839" s="165" t="s">
        <v>88</v>
      </c>
      <c r="AV839" s="13" t="s">
        <v>86</v>
      </c>
      <c r="AW839" s="13" t="s">
        <v>33</v>
      </c>
      <c r="AX839" s="13" t="s">
        <v>79</v>
      </c>
      <c r="AY839" s="165" t="s">
        <v>252</v>
      </c>
    </row>
    <row r="840" spans="1:65" s="13" customFormat="1">
      <c r="B840" s="163"/>
      <c r="D840" s="164" t="s">
        <v>282</v>
      </c>
      <c r="E840" s="165" t="s">
        <v>1</v>
      </c>
      <c r="F840" s="166" t="s">
        <v>2399</v>
      </c>
      <c r="H840" s="165" t="s">
        <v>1</v>
      </c>
      <c r="I840" s="167"/>
      <c r="L840" s="163"/>
      <c r="M840" s="168"/>
      <c r="N840" s="169"/>
      <c r="O840" s="169"/>
      <c r="P840" s="169"/>
      <c r="Q840" s="169"/>
      <c r="R840" s="169"/>
      <c r="S840" s="169"/>
      <c r="T840" s="170"/>
      <c r="AT840" s="165" t="s">
        <v>282</v>
      </c>
      <c r="AU840" s="165" t="s">
        <v>88</v>
      </c>
      <c r="AV840" s="13" t="s">
        <v>86</v>
      </c>
      <c r="AW840" s="13" t="s">
        <v>33</v>
      </c>
      <c r="AX840" s="13" t="s">
        <v>79</v>
      </c>
      <c r="AY840" s="165" t="s">
        <v>252</v>
      </c>
    </row>
    <row r="841" spans="1:65" s="13" customFormat="1" ht="22.5">
      <c r="B841" s="163"/>
      <c r="D841" s="164" t="s">
        <v>282</v>
      </c>
      <c r="E841" s="165" t="s">
        <v>1</v>
      </c>
      <c r="F841" s="166" t="s">
        <v>2400</v>
      </c>
      <c r="H841" s="165" t="s">
        <v>1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282</v>
      </c>
      <c r="AU841" s="165" t="s">
        <v>88</v>
      </c>
      <c r="AV841" s="13" t="s">
        <v>86</v>
      </c>
      <c r="AW841" s="13" t="s">
        <v>33</v>
      </c>
      <c r="AX841" s="13" t="s">
        <v>79</v>
      </c>
      <c r="AY841" s="165" t="s">
        <v>252</v>
      </c>
    </row>
    <row r="842" spans="1:65" s="13" customFormat="1">
      <c r="B842" s="163"/>
      <c r="D842" s="164" t="s">
        <v>282</v>
      </c>
      <c r="E842" s="165" t="s">
        <v>1</v>
      </c>
      <c r="F842" s="166" t="s">
        <v>2401</v>
      </c>
      <c r="H842" s="165" t="s">
        <v>1</v>
      </c>
      <c r="I842" s="167"/>
      <c r="L842" s="163"/>
      <c r="M842" s="168"/>
      <c r="N842" s="169"/>
      <c r="O842" s="169"/>
      <c r="P842" s="169"/>
      <c r="Q842" s="169"/>
      <c r="R842" s="169"/>
      <c r="S842" s="169"/>
      <c r="T842" s="170"/>
      <c r="AT842" s="165" t="s">
        <v>282</v>
      </c>
      <c r="AU842" s="165" t="s">
        <v>88</v>
      </c>
      <c r="AV842" s="13" t="s">
        <v>86</v>
      </c>
      <c r="AW842" s="13" t="s">
        <v>33</v>
      </c>
      <c r="AX842" s="13" t="s">
        <v>79</v>
      </c>
      <c r="AY842" s="165" t="s">
        <v>252</v>
      </c>
    </row>
    <row r="843" spans="1:65" s="13" customFormat="1" ht="22.5">
      <c r="B843" s="163"/>
      <c r="D843" s="164" t="s">
        <v>282</v>
      </c>
      <c r="E843" s="165" t="s">
        <v>1</v>
      </c>
      <c r="F843" s="166" t="s">
        <v>2402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282</v>
      </c>
      <c r="AU843" s="165" t="s">
        <v>88</v>
      </c>
      <c r="AV843" s="13" t="s">
        <v>86</v>
      </c>
      <c r="AW843" s="13" t="s">
        <v>33</v>
      </c>
      <c r="AX843" s="13" t="s">
        <v>79</v>
      </c>
      <c r="AY843" s="165" t="s">
        <v>252</v>
      </c>
    </row>
    <row r="844" spans="1:65" s="14" customFormat="1">
      <c r="B844" s="171"/>
      <c r="D844" s="164" t="s">
        <v>282</v>
      </c>
      <c r="E844" s="172" t="s">
        <v>1</v>
      </c>
      <c r="F844" s="173" t="s">
        <v>2403</v>
      </c>
      <c r="H844" s="174">
        <v>1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282</v>
      </c>
      <c r="AU844" s="172" t="s">
        <v>88</v>
      </c>
      <c r="AV844" s="14" t="s">
        <v>88</v>
      </c>
      <c r="AW844" s="14" t="s">
        <v>33</v>
      </c>
      <c r="AX844" s="14" t="s">
        <v>79</v>
      </c>
      <c r="AY844" s="172" t="s">
        <v>252</v>
      </c>
    </row>
    <row r="845" spans="1:65" s="14" customFormat="1">
      <c r="B845" s="171"/>
      <c r="D845" s="164" t="s">
        <v>282</v>
      </c>
      <c r="E845" s="172" t="s">
        <v>1</v>
      </c>
      <c r="F845" s="173" t="s">
        <v>2404</v>
      </c>
      <c r="H845" s="174">
        <v>3</v>
      </c>
      <c r="I845" s="175"/>
      <c r="L845" s="171"/>
      <c r="M845" s="176"/>
      <c r="N845" s="177"/>
      <c r="O845" s="177"/>
      <c r="P845" s="177"/>
      <c r="Q845" s="177"/>
      <c r="R845" s="177"/>
      <c r="S845" s="177"/>
      <c r="T845" s="178"/>
      <c r="AT845" s="172" t="s">
        <v>282</v>
      </c>
      <c r="AU845" s="172" t="s">
        <v>88</v>
      </c>
      <c r="AV845" s="14" t="s">
        <v>88</v>
      </c>
      <c r="AW845" s="14" t="s">
        <v>33</v>
      </c>
      <c r="AX845" s="14" t="s">
        <v>79</v>
      </c>
      <c r="AY845" s="172" t="s">
        <v>252</v>
      </c>
    </row>
    <row r="846" spans="1:65" s="14" customFormat="1">
      <c r="B846" s="171"/>
      <c r="D846" s="164" t="s">
        <v>282</v>
      </c>
      <c r="E846" s="172" t="s">
        <v>1</v>
      </c>
      <c r="F846" s="173" t="s">
        <v>2405</v>
      </c>
      <c r="H846" s="174">
        <v>3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282</v>
      </c>
      <c r="AU846" s="172" t="s">
        <v>88</v>
      </c>
      <c r="AV846" s="14" t="s">
        <v>88</v>
      </c>
      <c r="AW846" s="14" t="s">
        <v>33</v>
      </c>
      <c r="AX846" s="14" t="s">
        <v>79</v>
      </c>
      <c r="AY846" s="172" t="s">
        <v>252</v>
      </c>
    </row>
    <row r="847" spans="1:65" s="13" customFormat="1">
      <c r="B847" s="163"/>
      <c r="D847" s="164" t="s">
        <v>282</v>
      </c>
      <c r="E847" s="165" t="s">
        <v>1</v>
      </c>
      <c r="F847" s="166" t="s">
        <v>2406</v>
      </c>
      <c r="H847" s="165" t="s">
        <v>1</v>
      </c>
      <c r="I847" s="167"/>
      <c r="L847" s="163"/>
      <c r="M847" s="168"/>
      <c r="N847" s="169"/>
      <c r="O847" s="169"/>
      <c r="P847" s="169"/>
      <c r="Q847" s="169"/>
      <c r="R847" s="169"/>
      <c r="S847" s="169"/>
      <c r="T847" s="170"/>
      <c r="AT847" s="165" t="s">
        <v>282</v>
      </c>
      <c r="AU847" s="165" t="s">
        <v>88</v>
      </c>
      <c r="AV847" s="13" t="s">
        <v>86</v>
      </c>
      <c r="AW847" s="13" t="s">
        <v>33</v>
      </c>
      <c r="AX847" s="13" t="s">
        <v>79</v>
      </c>
      <c r="AY847" s="165" t="s">
        <v>252</v>
      </c>
    </row>
    <row r="848" spans="1:65" s="15" customFormat="1">
      <c r="B848" s="179"/>
      <c r="D848" s="164" t="s">
        <v>282</v>
      </c>
      <c r="E848" s="180" t="s">
        <v>1</v>
      </c>
      <c r="F848" s="181" t="s">
        <v>286</v>
      </c>
      <c r="H848" s="182">
        <v>7</v>
      </c>
      <c r="I848" s="183"/>
      <c r="L848" s="179"/>
      <c r="M848" s="184"/>
      <c r="N848" s="185"/>
      <c r="O848" s="185"/>
      <c r="P848" s="185"/>
      <c r="Q848" s="185"/>
      <c r="R848" s="185"/>
      <c r="S848" s="185"/>
      <c r="T848" s="186"/>
      <c r="AT848" s="180" t="s">
        <v>282</v>
      </c>
      <c r="AU848" s="180" t="s">
        <v>88</v>
      </c>
      <c r="AV848" s="15" t="s">
        <v>258</v>
      </c>
      <c r="AW848" s="15" t="s">
        <v>33</v>
      </c>
      <c r="AX848" s="15" t="s">
        <v>86</v>
      </c>
      <c r="AY848" s="180" t="s">
        <v>252</v>
      </c>
    </row>
    <row r="849" spans="1:65" s="12" customFormat="1" ht="22.9" customHeight="1">
      <c r="B849" s="135"/>
      <c r="D849" s="136" t="s">
        <v>78</v>
      </c>
      <c r="E849" s="146" t="s">
        <v>266</v>
      </c>
      <c r="F849" s="146" t="s">
        <v>462</v>
      </c>
      <c r="I849" s="138"/>
      <c r="J849" s="147">
        <f>BK849</f>
        <v>0</v>
      </c>
      <c r="L849" s="135"/>
      <c r="M849" s="140"/>
      <c r="N849" s="141"/>
      <c r="O849" s="141"/>
      <c r="P849" s="142">
        <f>SUM(P850:P1081)</f>
        <v>0</v>
      </c>
      <c r="Q849" s="141"/>
      <c r="R849" s="142">
        <f>SUM(R850:R1081)</f>
        <v>0</v>
      </c>
      <c r="S849" s="141"/>
      <c r="T849" s="143">
        <f>SUM(T850:T1081)</f>
        <v>0</v>
      </c>
      <c r="AR849" s="136" t="s">
        <v>86</v>
      </c>
      <c r="AT849" s="144" t="s">
        <v>78</v>
      </c>
      <c r="AU849" s="144" t="s">
        <v>86</v>
      </c>
      <c r="AY849" s="136" t="s">
        <v>252</v>
      </c>
      <c r="BK849" s="145">
        <f>SUM(BK850:BK1081)</f>
        <v>0</v>
      </c>
    </row>
    <row r="850" spans="1:65" s="2" customFormat="1" ht="16.5" customHeight="1">
      <c r="A850" s="31"/>
      <c r="B850" s="148"/>
      <c r="C850" s="149" t="s">
        <v>586</v>
      </c>
      <c r="D850" s="149" t="s">
        <v>254</v>
      </c>
      <c r="E850" s="150" t="s">
        <v>2407</v>
      </c>
      <c r="F850" s="151" t="s">
        <v>2408</v>
      </c>
      <c r="G850" s="152" t="s">
        <v>465</v>
      </c>
      <c r="H850" s="153">
        <v>852.94799999999998</v>
      </c>
      <c r="I850" s="154"/>
      <c r="J850" s="155">
        <f>ROUND(I850*H850,2)</f>
        <v>0</v>
      </c>
      <c r="K850" s="156"/>
      <c r="L850" s="32"/>
      <c r="M850" s="157" t="s">
        <v>1</v>
      </c>
      <c r="N850" s="158" t="s">
        <v>44</v>
      </c>
      <c r="O850" s="57"/>
      <c r="P850" s="159">
        <f>O850*H850</f>
        <v>0</v>
      </c>
      <c r="Q850" s="159">
        <v>0</v>
      </c>
      <c r="R850" s="159">
        <f>Q850*H850</f>
        <v>0</v>
      </c>
      <c r="S850" s="159">
        <v>0</v>
      </c>
      <c r="T850" s="160">
        <f>S850*H850</f>
        <v>0</v>
      </c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R850" s="161" t="s">
        <v>258</v>
      </c>
      <c r="AT850" s="161" t="s">
        <v>254</v>
      </c>
      <c r="AU850" s="161" t="s">
        <v>88</v>
      </c>
      <c r="AY850" s="17" t="s">
        <v>252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7" t="s">
        <v>86</v>
      </c>
      <c r="BK850" s="162">
        <f>ROUND(I850*H850,2)</f>
        <v>0</v>
      </c>
      <c r="BL850" s="17" t="s">
        <v>258</v>
      </c>
      <c r="BM850" s="161" t="s">
        <v>1141</v>
      </c>
    </row>
    <row r="851" spans="1:65" s="14" customFormat="1" ht="22.5">
      <c r="B851" s="171"/>
      <c r="D851" s="164" t="s">
        <v>282</v>
      </c>
      <c r="E851" s="172" t="s">
        <v>1</v>
      </c>
      <c r="F851" s="173" t="s">
        <v>2409</v>
      </c>
      <c r="H851" s="174">
        <v>371.30399999999997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282</v>
      </c>
      <c r="AU851" s="172" t="s">
        <v>88</v>
      </c>
      <c r="AV851" s="14" t="s">
        <v>88</v>
      </c>
      <c r="AW851" s="14" t="s">
        <v>33</v>
      </c>
      <c r="AX851" s="14" t="s">
        <v>79</v>
      </c>
      <c r="AY851" s="172" t="s">
        <v>252</v>
      </c>
    </row>
    <row r="852" spans="1:65" s="14" customFormat="1" ht="22.5">
      <c r="B852" s="171"/>
      <c r="D852" s="164" t="s">
        <v>282</v>
      </c>
      <c r="E852" s="172" t="s">
        <v>1</v>
      </c>
      <c r="F852" s="173" t="s">
        <v>1062</v>
      </c>
      <c r="H852" s="174">
        <v>481.64400000000001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282</v>
      </c>
      <c r="AU852" s="172" t="s">
        <v>88</v>
      </c>
      <c r="AV852" s="14" t="s">
        <v>88</v>
      </c>
      <c r="AW852" s="14" t="s">
        <v>33</v>
      </c>
      <c r="AX852" s="14" t="s">
        <v>79</v>
      </c>
      <c r="AY852" s="172" t="s">
        <v>252</v>
      </c>
    </row>
    <row r="853" spans="1:65" s="15" customFormat="1">
      <c r="B853" s="179"/>
      <c r="D853" s="164" t="s">
        <v>282</v>
      </c>
      <c r="E853" s="180" t="s">
        <v>1</v>
      </c>
      <c r="F853" s="181" t="s">
        <v>286</v>
      </c>
      <c r="H853" s="182">
        <v>852.94799999999998</v>
      </c>
      <c r="I853" s="183"/>
      <c r="L853" s="179"/>
      <c r="M853" s="184"/>
      <c r="N853" s="185"/>
      <c r="O853" s="185"/>
      <c r="P853" s="185"/>
      <c r="Q853" s="185"/>
      <c r="R853" s="185"/>
      <c r="S853" s="185"/>
      <c r="T853" s="186"/>
      <c r="AT853" s="180" t="s">
        <v>282</v>
      </c>
      <c r="AU853" s="180" t="s">
        <v>88</v>
      </c>
      <c r="AV853" s="15" t="s">
        <v>258</v>
      </c>
      <c r="AW853" s="15" t="s">
        <v>33</v>
      </c>
      <c r="AX853" s="15" t="s">
        <v>86</v>
      </c>
      <c r="AY853" s="180" t="s">
        <v>252</v>
      </c>
    </row>
    <row r="854" spans="1:65" s="2" customFormat="1" ht="24.2" customHeight="1">
      <c r="A854" s="31"/>
      <c r="B854" s="148"/>
      <c r="C854" s="149" t="s">
        <v>1146</v>
      </c>
      <c r="D854" s="149" t="s">
        <v>254</v>
      </c>
      <c r="E854" s="150" t="s">
        <v>2410</v>
      </c>
      <c r="F854" s="151" t="s">
        <v>2411</v>
      </c>
      <c r="G854" s="152" t="s">
        <v>465</v>
      </c>
      <c r="H854" s="153">
        <v>601.07799999999997</v>
      </c>
      <c r="I854" s="154"/>
      <c r="J854" s="155">
        <f>ROUND(I854*H854,2)</f>
        <v>0</v>
      </c>
      <c r="K854" s="156"/>
      <c r="L854" s="32"/>
      <c r="M854" s="157" t="s">
        <v>1</v>
      </c>
      <c r="N854" s="158" t="s">
        <v>44</v>
      </c>
      <c r="O854" s="57"/>
      <c r="P854" s="159">
        <f>O854*H854</f>
        <v>0</v>
      </c>
      <c r="Q854" s="159">
        <v>0</v>
      </c>
      <c r="R854" s="159">
        <f>Q854*H854</f>
        <v>0</v>
      </c>
      <c r="S854" s="159">
        <v>0</v>
      </c>
      <c r="T854" s="160">
        <f>S854*H854</f>
        <v>0</v>
      </c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R854" s="161" t="s">
        <v>258</v>
      </c>
      <c r="AT854" s="161" t="s">
        <v>254</v>
      </c>
      <c r="AU854" s="161" t="s">
        <v>88</v>
      </c>
      <c r="AY854" s="17" t="s">
        <v>252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7" t="s">
        <v>86</v>
      </c>
      <c r="BK854" s="162">
        <f>ROUND(I854*H854,2)</f>
        <v>0</v>
      </c>
      <c r="BL854" s="17" t="s">
        <v>258</v>
      </c>
      <c r="BM854" s="161" t="s">
        <v>1149</v>
      </c>
    </row>
    <row r="855" spans="1:65" s="14" customFormat="1" ht="22.5">
      <c r="B855" s="171"/>
      <c r="D855" s="164" t="s">
        <v>282</v>
      </c>
      <c r="E855" s="172" t="s">
        <v>1</v>
      </c>
      <c r="F855" s="173" t="s">
        <v>2412</v>
      </c>
      <c r="H855" s="174">
        <v>297.08199999999999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282</v>
      </c>
      <c r="AU855" s="172" t="s">
        <v>88</v>
      </c>
      <c r="AV855" s="14" t="s">
        <v>88</v>
      </c>
      <c r="AW855" s="14" t="s">
        <v>33</v>
      </c>
      <c r="AX855" s="14" t="s">
        <v>79</v>
      </c>
      <c r="AY855" s="172" t="s">
        <v>252</v>
      </c>
    </row>
    <row r="856" spans="1:65" s="14" customFormat="1" ht="22.5">
      <c r="B856" s="171"/>
      <c r="D856" s="164" t="s">
        <v>282</v>
      </c>
      <c r="E856" s="172" t="s">
        <v>1</v>
      </c>
      <c r="F856" s="173" t="s">
        <v>2413</v>
      </c>
      <c r="H856" s="174">
        <v>257.07600000000002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282</v>
      </c>
      <c r="AU856" s="172" t="s">
        <v>88</v>
      </c>
      <c r="AV856" s="14" t="s">
        <v>88</v>
      </c>
      <c r="AW856" s="14" t="s">
        <v>33</v>
      </c>
      <c r="AX856" s="14" t="s">
        <v>79</v>
      </c>
      <c r="AY856" s="172" t="s">
        <v>252</v>
      </c>
    </row>
    <row r="857" spans="1:65" s="14" customFormat="1">
      <c r="B857" s="171"/>
      <c r="D857" s="164" t="s">
        <v>282</v>
      </c>
      <c r="E857" s="172" t="s">
        <v>1</v>
      </c>
      <c r="F857" s="173" t="s">
        <v>2414</v>
      </c>
      <c r="H857" s="174">
        <v>46.92</v>
      </c>
      <c r="I857" s="175"/>
      <c r="L857" s="171"/>
      <c r="M857" s="176"/>
      <c r="N857" s="177"/>
      <c r="O857" s="177"/>
      <c r="P857" s="177"/>
      <c r="Q857" s="177"/>
      <c r="R857" s="177"/>
      <c r="S857" s="177"/>
      <c r="T857" s="178"/>
      <c r="AT857" s="172" t="s">
        <v>282</v>
      </c>
      <c r="AU857" s="172" t="s">
        <v>88</v>
      </c>
      <c r="AV857" s="14" t="s">
        <v>88</v>
      </c>
      <c r="AW857" s="14" t="s">
        <v>33</v>
      </c>
      <c r="AX857" s="14" t="s">
        <v>79</v>
      </c>
      <c r="AY857" s="172" t="s">
        <v>252</v>
      </c>
    </row>
    <row r="858" spans="1:65" s="15" customFormat="1">
      <c r="B858" s="179"/>
      <c r="D858" s="164" t="s">
        <v>282</v>
      </c>
      <c r="E858" s="180" t="s">
        <v>1</v>
      </c>
      <c r="F858" s="181" t="s">
        <v>286</v>
      </c>
      <c r="H858" s="182">
        <v>601.07799999999997</v>
      </c>
      <c r="I858" s="183"/>
      <c r="L858" s="179"/>
      <c r="M858" s="184"/>
      <c r="N858" s="185"/>
      <c r="O858" s="185"/>
      <c r="P858" s="185"/>
      <c r="Q858" s="185"/>
      <c r="R858" s="185"/>
      <c r="S858" s="185"/>
      <c r="T858" s="186"/>
      <c r="AT858" s="180" t="s">
        <v>282</v>
      </c>
      <c r="AU858" s="180" t="s">
        <v>88</v>
      </c>
      <c r="AV858" s="15" t="s">
        <v>258</v>
      </c>
      <c r="AW858" s="15" t="s">
        <v>33</v>
      </c>
      <c r="AX858" s="15" t="s">
        <v>86</v>
      </c>
      <c r="AY858" s="180" t="s">
        <v>252</v>
      </c>
    </row>
    <row r="859" spans="1:65" s="2" customFormat="1" ht="24.2" customHeight="1">
      <c r="A859" s="31"/>
      <c r="B859" s="148"/>
      <c r="C859" s="149" t="s">
        <v>594</v>
      </c>
      <c r="D859" s="149" t="s">
        <v>254</v>
      </c>
      <c r="E859" s="150" t="s">
        <v>2415</v>
      </c>
      <c r="F859" s="151" t="s">
        <v>2416</v>
      </c>
      <c r="G859" s="152" t="s">
        <v>465</v>
      </c>
      <c r="H859" s="153">
        <v>852.94799999999998</v>
      </c>
      <c r="I859" s="154"/>
      <c r="J859" s="155">
        <f>ROUND(I859*H859,2)</f>
        <v>0</v>
      </c>
      <c r="K859" s="156"/>
      <c r="L859" s="32"/>
      <c r="M859" s="157" t="s">
        <v>1</v>
      </c>
      <c r="N859" s="158" t="s">
        <v>44</v>
      </c>
      <c r="O859" s="57"/>
      <c r="P859" s="159">
        <f>O859*H859</f>
        <v>0</v>
      </c>
      <c r="Q859" s="159">
        <v>0</v>
      </c>
      <c r="R859" s="159">
        <f>Q859*H859</f>
        <v>0</v>
      </c>
      <c r="S859" s="159">
        <v>0</v>
      </c>
      <c r="T859" s="160">
        <f>S859*H859</f>
        <v>0</v>
      </c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R859" s="161" t="s">
        <v>258</v>
      </c>
      <c r="AT859" s="161" t="s">
        <v>254</v>
      </c>
      <c r="AU859" s="161" t="s">
        <v>88</v>
      </c>
      <c r="AY859" s="17" t="s">
        <v>252</v>
      </c>
      <c r="BE859" s="162">
        <f>IF(N859="základní",J859,0)</f>
        <v>0</v>
      </c>
      <c r="BF859" s="162">
        <f>IF(N859="snížená",J859,0)</f>
        <v>0</v>
      </c>
      <c r="BG859" s="162">
        <f>IF(N859="zákl. přenesená",J859,0)</f>
        <v>0</v>
      </c>
      <c r="BH859" s="162">
        <f>IF(N859="sníž. přenesená",J859,0)</f>
        <v>0</v>
      </c>
      <c r="BI859" s="162">
        <f>IF(N859="nulová",J859,0)</f>
        <v>0</v>
      </c>
      <c r="BJ859" s="17" t="s">
        <v>86</v>
      </c>
      <c r="BK859" s="162">
        <f>ROUND(I859*H859,2)</f>
        <v>0</v>
      </c>
      <c r="BL859" s="17" t="s">
        <v>258</v>
      </c>
      <c r="BM859" s="161" t="s">
        <v>1152</v>
      </c>
    </row>
    <row r="860" spans="1:65" s="13" customFormat="1">
      <c r="B860" s="163"/>
      <c r="D860" s="164" t="s">
        <v>282</v>
      </c>
      <c r="E860" s="165" t="s">
        <v>1</v>
      </c>
      <c r="F860" s="166" t="s">
        <v>2417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282</v>
      </c>
      <c r="AU860" s="165" t="s">
        <v>88</v>
      </c>
      <c r="AV860" s="13" t="s">
        <v>86</v>
      </c>
      <c r="AW860" s="13" t="s">
        <v>33</v>
      </c>
      <c r="AX860" s="13" t="s">
        <v>79</v>
      </c>
      <c r="AY860" s="165" t="s">
        <v>252</v>
      </c>
    </row>
    <row r="861" spans="1:65" s="14" customFormat="1" ht="22.5">
      <c r="B861" s="171"/>
      <c r="D861" s="164" t="s">
        <v>282</v>
      </c>
      <c r="E861" s="172" t="s">
        <v>1</v>
      </c>
      <c r="F861" s="173" t="s">
        <v>2409</v>
      </c>
      <c r="H861" s="174">
        <v>371.30399999999997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282</v>
      </c>
      <c r="AU861" s="172" t="s">
        <v>88</v>
      </c>
      <c r="AV861" s="14" t="s">
        <v>88</v>
      </c>
      <c r="AW861" s="14" t="s">
        <v>33</v>
      </c>
      <c r="AX861" s="14" t="s">
        <v>79</v>
      </c>
      <c r="AY861" s="172" t="s">
        <v>252</v>
      </c>
    </row>
    <row r="862" spans="1:65" s="14" customFormat="1" ht="22.5">
      <c r="B862" s="171"/>
      <c r="D862" s="164" t="s">
        <v>282</v>
      </c>
      <c r="E862" s="172" t="s">
        <v>1</v>
      </c>
      <c r="F862" s="173" t="s">
        <v>1062</v>
      </c>
      <c r="H862" s="174">
        <v>481.64400000000001</v>
      </c>
      <c r="I862" s="175"/>
      <c r="L862" s="171"/>
      <c r="M862" s="176"/>
      <c r="N862" s="177"/>
      <c r="O862" s="177"/>
      <c r="P862" s="177"/>
      <c r="Q862" s="177"/>
      <c r="R862" s="177"/>
      <c r="S862" s="177"/>
      <c r="T862" s="178"/>
      <c r="AT862" s="172" t="s">
        <v>282</v>
      </c>
      <c r="AU862" s="172" t="s">
        <v>88</v>
      </c>
      <c r="AV862" s="14" t="s">
        <v>88</v>
      </c>
      <c r="AW862" s="14" t="s">
        <v>33</v>
      </c>
      <c r="AX862" s="14" t="s">
        <v>79</v>
      </c>
      <c r="AY862" s="172" t="s">
        <v>252</v>
      </c>
    </row>
    <row r="863" spans="1:65" s="15" customFormat="1">
      <c r="B863" s="179"/>
      <c r="D863" s="164" t="s">
        <v>282</v>
      </c>
      <c r="E863" s="180" t="s">
        <v>1</v>
      </c>
      <c r="F863" s="181" t="s">
        <v>286</v>
      </c>
      <c r="H863" s="182">
        <v>852.94799999999998</v>
      </c>
      <c r="I863" s="183"/>
      <c r="L863" s="179"/>
      <c r="M863" s="184"/>
      <c r="N863" s="185"/>
      <c r="O863" s="185"/>
      <c r="P863" s="185"/>
      <c r="Q863" s="185"/>
      <c r="R863" s="185"/>
      <c r="S863" s="185"/>
      <c r="T863" s="186"/>
      <c r="AT863" s="180" t="s">
        <v>282</v>
      </c>
      <c r="AU863" s="180" t="s">
        <v>88</v>
      </c>
      <c r="AV863" s="15" t="s">
        <v>258</v>
      </c>
      <c r="AW863" s="15" t="s">
        <v>33</v>
      </c>
      <c r="AX863" s="15" t="s">
        <v>86</v>
      </c>
      <c r="AY863" s="180" t="s">
        <v>252</v>
      </c>
    </row>
    <row r="864" spans="1:65" s="2" customFormat="1" ht="24.2" customHeight="1">
      <c r="A864" s="31"/>
      <c r="B864" s="148"/>
      <c r="C864" s="149" t="s">
        <v>1156</v>
      </c>
      <c r="D864" s="149" t="s">
        <v>254</v>
      </c>
      <c r="E864" s="150" t="s">
        <v>2418</v>
      </c>
      <c r="F864" s="151" t="s">
        <v>2419</v>
      </c>
      <c r="G864" s="152" t="s">
        <v>465</v>
      </c>
      <c r="H864" s="153">
        <v>1705.896</v>
      </c>
      <c r="I864" s="154"/>
      <c r="J864" s="155">
        <f>ROUND(I864*H864,2)</f>
        <v>0</v>
      </c>
      <c r="K864" s="156"/>
      <c r="L864" s="32"/>
      <c r="M864" s="157" t="s">
        <v>1</v>
      </c>
      <c r="N864" s="158" t="s">
        <v>44</v>
      </c>
      <c r="O864" s="57"/>
      <c r="P864" s="159">
        <f>O864*H864</f>
        <v>0</v>
      </c>
      <c r="Q864" s="159">
        <v>0</v>
      </c>
      <c r="R864" s="159">
        <f>Q864*H864</f>
        <v>0</v>
      </c>
      <c r="S864" s="159">
        <v>0</v>
      </c>
      <c r="T864" s="160">
        <f>S864*H864</f>
        <v>0</v>
      </c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R864" s="161" t="s">
        <v>258</v>
      </c>
      <c r="AT864" s="161" t="s">
        <v>254</v>
      </c>
      <c r="AU864" s="161" t="s">
        <v>88</v>
      </c>
      <c r="AY864" s="17" t="s">
        <v>252</v>
      </c>
      <c r="BE864" s="162">
        <f>IF(N864="základní",J864,0)</f>
        <v>0</v>
      </c>
      <c r="BF864" s="162">
        <f>IF(N864="snížená",J864,0)</f>
        <v>0</v>
      </c>
      <c r="BG864" s="162">
        <f>IF(N864="zákl. přenesená",J864,0)</f>
        <v>0</v>
      </c>
      <c r="BH864" s="162">
        <f>IF(N864="sníž. přenesená",J864,0)</f>
        <v>0</v>
      </c>
      <c r="BI864" s="162">
        <f>IF(N864="nulová",J864,0)</f>
        <v>0</v>
      </c>
      <c r="BJ864" s="17" t="s">
        <v>86</v>
      </c>
      <c r="BK864" s="162">
        <f>ROUND(I864*H864,2)</f>
        <v>0</v>
      </c>
      <c r="BL864" s="17" t="s">
        <v>258</v>
      </c>
      <c r="BM864" s="161" t="s">
        <v>1159</v>
      </c>
    </row>
    <row r="865" spans="1:65" s="13" customFormat="1" ht="22.5">
      <c r="B865" s="163"/>
      <c r="D865" s="164" t="s">
        <v>282</v>
      </c>
      <c r="E865" s="165" t="s">
        <v>1</v>
      </c>
      <c r="F865" s="166" t="s">
        <v>2420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282</v>
      </c>
      <c r="AU865" s="165" t="s">
        <v>88</v>
      </c>
      <c r="AV865" s="13" t="s">
        <v>86</v>
      </c>
      <c r="AW865" s="13" t="s">
        <v>33</v>
      </c>
      <c r="AX865" s="13" t="s">
        <v>79</v>
      </c>
      <c r="AY865" s="165" t="s">
        <v>252</v>
      </c>
    </row>
    <row r="866" spans="1:65" s="14" customFormat="1" ht="33.75">
      <c r="B866" s="171"/>
      <c r="D866" s="164" t="s">
        <v>282</v>
      </c>
      <c r="E866" s="172" t="s">
        <v>1</v>
      </c>
      <c r="F866" s="173" t="s">
        <v>2421</v>
      </c>
      <c r="H866" s="174">
        <v>742.60799999999995</v>
      </c>
      <c r="I866" s="175"/>
      <c r="L866" s="171"/>
      <c r="M866" s="176"/>
      <c r="N866" s="177"/>
      <c r="O866" s="177"/>
      <c r="P866" s="177"/>
      <c r="Q866" s="177"/>
      <c r="R866" s="177"/>
      <c r="S866" s="177"/>
      <c r="T866" s="178"/>
      <c r="AT866" s="172" t="s">
        <v>282</v>
      </c>
      <c r="AU866" s="172" t="s">
        <v>88</v>
      </c>
      <c r="AV866" s="14" t="s">
        <v>88</v>
      </c>
      <c r="AW866" s="14" t="s">
        <v>33</v>
      </c>
      <c r="AX866" s="14" t="s">
        <v>79</v>
      </c>
      <c r="AY866" s="172" t="s">
        <v>252</v>
      </c>
    </row>
    <row r="867" spans="1:65" s="14" customFormat="1" ht="22.5">
      <c r="B867" s="171"/>
      <c r="D867" s="164" t="s">
        <v>282</v>
      </c>
      <c r="E867" s="172" t="s">
        <v>1</v>
      </c>
      <c r="F867" s="173" t="s">
        <v>2422</v>
      </c>
      <c r="H867" s="174">
        <v>963.28800000000001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282</v>
      </c>
      <c r="AU867" s="172" t="s">
        <v>88</v>
      </c>
      <c r="AV867" s="14" t="s">
        <v>88</v>
      </c>
      <c r="AW867" s="14" t="s">
        <v>33</v>
      </c>
      <c r="AX867" s="14" t="s">
        <v>79</v>
      </c>
      <c r="AY867" s="172" t="s">
        <v>252</v>
      </c>
    </row>
    <row r="868" spans="1:65" s="15" customFormat="1">
      <c r="B868" s="179"/>
      <c r="D868" s="164" t="s">
        <v>282</v>
      </c>
      <c r="E868" s="180" t="s">
        <v>1</v>
      </c>
      <c r="F868" s="181" t="s">
        <v>286</v>
      </c>
      <c r="H868" s="182">
        <v>1705.896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282</v>
      </c>
      <c r="AU868" s="180" t="s">
        <v>88</v>
      </c>
      <c r="AV868" s="15" t="s">
        <v>258</v>
      </c>
      <c r="AW868" s="15" t="s">
        <v>33</v>
      </c>
      <c r="AX868" s="15" t="s">
        <v>86</v>
      </c>
      <c r="AY868" s="180" t="s">
        <v>252</v>
      </c>
    </row>
    <row r="869" spans="1:65" s="2" customFormat="1" ht="24.2" customHeight="1">
      <c r="A869" s="31"/>
      <c r="B869" s="148"/>
      <c r="C869" s="149" t="s">
        <v>600</v>
      </c>
      <c r="D869" s="149" t="s">
        <v>254</v>
      </c>
      <c r="E869" s="150" t="s">
        <v>2423</v>
      </c>
      <c r="F869" s="151" t="s">
        <v>2424</v>
      </c>
      <c r="G869" s="152" t="s">
        <v>465</v>
      </c>
      <c r="H869" s="153">
        <v>3646.1039999999998</v>
      </c>
      <c r="I869" s="154"/>
      <c r="J869" s="155">
        <f>ROUND(I869*H869,2)</f>
        <v>0</v>
      </c>
      <c r="K869" s="156"/>
      <c r="L869" s="32"/>
      <c r="M869" s="157" t="s">
        <v>1</v>
      </c>
      <c r="N869" s="158" t="s">
        <v>44</v>
      </c>
      <c r="O869" s="57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R869" s="161" t="s">
        <v>258</v>
      </c>
      <c r="AT869" s="161" t="s">
        <v>254</v>
      </c>
      <c r="AU869" s="161" t="s">
        <v>88</v>
      </c>
      <c r="AY869" s="17" t="s">
        <v>252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7" t="s">
        <v>86</v>
      </c>
      <c r="BK869" s="162">
        <f>ROUND(I869*H869,2)</f>
        <v>0</v>
      </c>
      <c r="BL869" s="17" t="s">
        <v>258</v>
      </c>
      <c r="BM869" s="161" t="s">
        <v>1164</v>
      </c>
    </row>
    <row r="870" spans="1:65" s="14" customFormat="1" ht="22.5">
      <c r="B870" s="171"/>
      <c r="D870" s="164" t="s">
        <v>282</v>
      </c>
      <c r="E870" s="172" t="s">
        <v>1</v>
      </c>
      <c r="F870" s="173" t="s">
        <v>2425</v>
      </c>
      <c r="H870" s="174">
        <v>356.39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282</v>
      </c>
      <c r="AU870" s="172" t="s">
        <v>88</v>
      </c>
      <c r="AV870" s="14" t="s">
        <v>88</v>
      </c>
      <c r="AW870" s="14" t="s">
        <v>33</v>
      </c>
      <c r="AX870" s="14" t="s">
        <v>79</v>
      </c>
      <c r="AY870" s="172" t="s">
        <v>252</v>
      </c>
    </row>
    <row r="871" spans="1:65" s="14" customFormat="1" ht="22.5">
      <c r="B871" s="171"/>
      <c r="D871" s="164" t="s">
        <v>282</v>
      </c>
      <c r="E871" s="172" t="s">
        <v>1</v>
      </c>
      <c r="F871" s="173" t="s">
        <v>2426</v>
      </c>
      <c r="H871" s="174">
        <v>245.16</v>
      </c>
      <c r="I871" s="175"/>
      <c r="L871" s="171"/>
      <c r="M871" s="176"/>
      <c r="N871" s="177"/>
      <c r="O871" s="177"/>
      <c r="P871" s="177"/>
      <c r="Q871" s="177"/>
      <c r="R871" s="177"/>
      <c r="S871" s="177"/>
      <c r="T871" s="178"/>
      <c r="AT871" s="172" t="s">
        <v>282</v>
      </c>
      <c r="AU871" s="172" t="s">
        <v>88</v>
      </c>
      <c r="AV871" s="14" t="s">
        <v>88</v>
      </c>
      <c r="AW871" s="14" t="s">
        <v>33</v>
      </c>
      <c r="AX871" s="14" t="s">
        <v>79</v>
      </c>
      <c r="AY871" s="172" t="s">
        <v>252</v>
      </c>
    </row>
    <row r="872" spans="1:65" s="14" customFormat="1" ht="22.5">
      <c r="B872" s="171"/>
      <c r="D872" s="164" t="s">
        <v>282</v>
      </c>
      <c r="E872" s="172" t="s">
        <v>1</v>
      </c>
      <c r="F872" s="173" t="s">
        <v>2427</v>
      </c>
      <c r="H872" s="174">
        <v>8.16</v>
      </c>
      <c r="I872" s="175"/>
      <c r="L872" s="171"/>
      <c r="M872" s="176"/>
      <c r="N872" s="177"/>
      <c r="O872" s="177"/>
      <c r="P872" s="177"/>
      <c r="Q872" s="177"/>
      <c r="R872" s="177"/>
      <c r="S872" s="177"/>
      <c r="T872" s="178"/>
      <c r="AT872" s="172" t="s">
        <v>282</v>
      </c>
      <c r="AU872" s="172" t="s">
        <v>88</v>
      </c>
      <c r="AV872" s="14" t="s">
        <v>88</v>
      </c>
      <c r="AW872" s="14" t="s">
        <v>33</v>
      </c>
      <c r="AX872" s="14" t="s">
        <v>79</v>
      </c>
      <c r="AY872" s="172" t="s">
        <v>252</v>
      </c>
    </row>
    <row r="873" spans="1:65" s="14" customFormat="1" ht="22.5">
      <c r="B873" s="171"/>
      <c r="D873" s="164" t="s">
        <v>282</v>
      </c>
      <c r="E873" s="172" t="s">
        <v>1</v>
      </c>
      <c r="F873" s="173" t="s">
        <v>2428</v>
      </c>
      <c r="H873" s="174">
        <v>11.016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282</v>
      </c>
      <c r="AU873" s="172" t="s">
        <v>88</v>
      </c>
      <c r="AV873" s="14" t="s">
        <v>88</v>
      </c>
      <c r="AW873" s="14" t="s">
        <v>33</v>
      </c>
      <c r="AX873" s="14" t="s">
        <v>79</v>
      </c>
      <c r="AY873" s="172" t="s">
        <v>252</v>
      </c>
    </row>
    <row r="874" spans="1:65" s="14" customFormat="1">
      <c r="B874" s="171"/>
      <c r="D874" s="164" t="s">
        <v>282</v>
      </c>
      <c r="E874" s="172" t="s">
        <v>1</v>
      </c>
      <c r="F874" s="173" t="s">
        <v>2429</v>
      </c>
      <c r="H874" s="174">
        <v>171.2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2" t="s">
        <v>282</v>
      </c>
      <c r="AU874" s="172" t="s">
        <v>88</v>
      </c>
      <c r="AV874" s="14" t="s">
        <v>88</v>
      </c>
      <c r="AW874" s="14" t="s">
        <v>33</v>
      </c>
      <c r="AX874" s="14" t="s">
        <v>79</v>
      </c>
      <c r="AY874" s="172" t="s">
        <v>252</v>
      </c>
    </row>
    <row r="875" spans="1:65" s="14" customFormat="1">
      <c r="B875" s="171"/>
      <c r="D875" s="164" t="s">
        <v>282</v>
      </c>
      <c r="E875" s="172" t="s">
        <v>1</v>
      </c>
      <c r="F875" s="173" t="s">
        <v>2430</v>
      </c>
      <c r="H875" s="174">
        <v>257.07600000000002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282</v>
      </c>
      <c r="AU875" s="172" t="s">
        <v>88</v>
      </c>
      <c r="AV875" s="14" t="s">
        <v>88</v>
      </c>
      <c r="AW875" s="14" t="s">
        <v>33</v>
      </c>
      <c r="AX875" s="14" t="s">
        <v>79</v>
      </c>
      <c r="AY875" s="172" t="s">
        <v>252</v>
      </c>
    </row>
    <row r="876" spans="1:65" s="14" customFormat="1" ht="22.5">
      <c r="B876" s="171"/>
      <c r="D876" s="164" t="s">
        <v>282</v>
      </c>
      <c r="E876" s="172" t="s">
        <v>1</v>
      </c>
      <c r="F876" s="173" t="s">
        <v>2431</v>
      </c>
      <c r="H876" s="174">
        <v>8.16</v>
      </c>
      <c r="I876" s="175"/>
      <c r="L876" s="171"/>
      <c r="M876" s="176"/>
      <c r="N876" s="177"/>
      <c r="O876" s="177"/>
      <c r="P876" s="177"/>
      <c r="Q876" s="177"/>
      <c r="R876" s="177"/>
      <c r="S876" s="177"/>
      <c r="T876" s="178"/>
      <c r="AT876" s="172" t="s">
        <v>282</v>
      </c>
      <c r="AU876" s="172" t="s">
        <v>88</v>
      </c>
      <c r="AV876" s="14" t="s">
        <v>88</v>
      </c>
      <c r="AW876" s="14" t="s">
        <v>33</v>
      </c>
      <c r="AX876" s="14" t="s">
        <v>79</v>
      </c>
      <c r="AY876" s="172" t="s">
        <v>252</v>
      </c>
    </row>
    <row r="877" spans="1:65" s="14" customFormat="1" ht="22.5">
      <c r="B877" s="171"/>
      <c r="D877" s="164" t="s">
        <v>282</v>
      </c>
      <c r="E877" s="172" t="s">
        <v>1</v>
      </c>
      <c r="F877" s="173" t="s">
        <v>2432</v>
      </c>
      <c r="H877" s="174">
        <v>11.016</v>
      </c>
      <c r="I877" s="175"/>
      <c r="L877" s="171"/>
      <c r="M877" s="176"/>
      <c r="N877" s="177"/>
      <c r="O877" s="177"/>
      <c r="P877" s="177"/>
      <c r="Q877" s="177"/>
      <c r="R877" s="177"/>
      <c r="S877" s="177"/>
      <c r="T877" s="178"/>
      <c r="AT877" s="172" t="s">
        <v>282</v>
      </c>
      <c r="AU877" s="172" t="s">
        <v>88</v>
      </c>
      <c r="AV877" s="14" t="s">
        <v>88</v>
      </c>
      <c r="AW877" s="14" t="s">
        <v>33</v>
      </c>
      <c r="AX877" s="14" t="s">
        <v>79</v>
      </c>
      <c r="AY877" s="172" t="s">
        <v>252</v>
      </c>
    </row>
    <row r="878" spans="1:65" s="14" customFormat="1">
      <c r="B878" s="171"/>
      <c r="D878" s="164" t="s">
        <v>282</v>
      </c>
      <c r="E878" s="172" t="s">
        <v>1</v>
      </c>
      <c r="F878" s="173" t="s">
        <v>2433</v>
      </c>
      <c r="H878" s="174">
        <v>171.2</v>
      </c>
      <c r="I878" s="175"/>
      <c r="L878" s="171"/>
      <c r="M878" s="176"/>
      <c r="N878" s="177"/>
      <c r="O878" s="177"/>
      <c r="P878" s="177"/>
      <c r="Q878" s="177"/>
      <c r="R878" s="177"/>
      <c r="S878" s="177"/>
      <c r="T878" s="178"/>
      <c r="AT878" s="172" t="s">
        <v>282</v>
      </c>
      <c r="AU878" s="172" t="s">
        <v>88</v>
      </c>
      <c r="AV878" s="14" t="s">
        <v>88</v>
      </c>
      <c r="AW878" s="14" t="s">
        <v>33</v>
      </c>
      <c r="AX878" s="14" t="s">
        <v>79</v>
      </c>
      <c r="AY878" s="172" t="s">
        <v>252</v>
      </c>
    </row>
    <row r="879" spans="1:65" s="14" customFormat="1">
      <c r="B879" s="171"/>
      <c r="D879" s="164" t="s">
        <v>282</v>
      </c>
      <c r="E879" s="172" t="s">
        <v>1</v>
      </c>
      <c r="F879" s="173" t="s">
        <v>2434</v>
      </c>
      <c r="H879" s="174">
        <v>46.92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282</v>
      </c>
      <c r="AU879" s="172" t="s">
        <v>88</v>
      </c>
      <c r="AV879" s="14" t="s">
        <v>88</v>
      </c>
      <c r="AW879" s="14" t="s">
        <v>33</v>
      </c>
      <c r="AX879" s="14" t="s">
        <v>79</v>
      </c>
      <c r="AY879" s="172" t="s">
        <v>252</v>
      </c>
    </row>
    <row r="880" spans="1:65" s="14" customFormat="1" ht="22.5">
      <c r="B880" s="171"/>
      <c r="D880" s="164" t="s">
        <v>282</v>
      </c>
      <c r="E880" s="172" t="s">
        <v>1</v>
      </c>
      <c r="F880" s="173" t="s">
        <v>2435</v>
      </c>
      <c r="H880" s="174">
        <v>8.16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282</v>
      </c>
      <c r="AU880" s="172" t="s">
        <v>88</v>
      </c>
      <c r="AV880" s="14" t="s">
        <v>88</v>
      </c>
      <c r="AW880" s="14" t="s">
        <v>33</v>
      </c>
      <c r="AX880" s="14" t="s">
        <v>79</v>
      </c>
      <c r="AY880" s="172" t="s">
        <v>252</v>
      </c>
    </row>
    <row r="881" spans="1:65" s="14" customFormat="1" ht="22.5">
      <c r="B881" s="171"/>
      <c r="D881" s="164" t="s">
        <v>282</v>
      </c>
      <c r="E881" s="172" t="s">
        <v>1</v>
      </c>
      <c r="F881" s="173" t="s">
        <v>2436</v>
      </c>
      <c r="H881" s="174">
        <v>11.016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282</v>
      </c>
      <c r="AU881" s="172" t="s">
        <v>88</v>
      </c>
      <c r="AV881" s="14" t="s">
        <v>88</v>
      </c>
      <c r="AW881" s="14" t="s">
        <v>33</v>
      </c>
      <c r="AX881" s="14" t="s">
        <v>79</v>
      </c>
      <c r="AY881" s="172" t="s">
        <v>252</v>
      </c>
    </row>
    <row r="882" spans="1:65" s="14" customFormat="1" ht="22.5">
      <c r="B882" s="171"/>
      <c r="D882" s="164" t="s">
        <v>282</v>
      </c>
      <c r="E882" s="172" t="s">
        <v>1</v>
      </c>
      <c r="F882" s="173" t="s">
        <v>2437</v>
      </c>
      <c r="H882" s="174">
        <v>292.75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282</v>
      </c>
      <c r="AU882" s="172" t="s">
        <v>88</v>
      </c>
      <c r="AV882" s="14" t="s">
        <v>88</v>
      </c>
      <c r="AW882" s="14" t="s">
        <v>33</v>
      </c>
      <c r="AX882" s="14" t="s">
        <v>79</v>
      </c>
      <c r="AY882" s="172" t="s">
        <v>252</v>
      </c>
    </row>
    <row r="883" spans="1:65" s="14" customFormat="1">
      <c r="B883" s="171"/>
      <c r="D883" s="164" t="s">
        <v>282</v>
      </c>
      <c r="E883" s="172" t="s">
        <v>1</v>
      </c>
      <c r="F883" s="173" t="s">
        <v>2438</v>
      </c>
      <c r="H883" s="174">
        <v>390.75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282</v>
      </c>
      <c r="AU883" s="172" t="s">
        <v>88</v>
      </c>
      <c r="AV883" s="14" t="s">
        <v>88</v>
      </c>
      <c r="AW883" s="14" t="s">
        <v>33</v>
      </c>
      <c r="AX883" s="14" t="s">
        <v>79</v>
      </c>
      <c r="AY883" s="172" t="s">
        <v>252</v>
      </c>
    </row>
    <row r="884" spans="1:65" s="14" customFormat="1" ht="22.5">
      <c r="B884" s="171"/>
      <c r="D884" s="164" t="s">
        <v>282</v>
      </c>
      <c r="E884" s="172" t="s">
        <v>1</v>
      </c>
      <c r="F884" s="173" t="s">
        <v>2439</v>
      </c>
      <c r="H884" s="174">
        <v>487.92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282</v>
      </c>
      <c r="AU884" s="172" t="s">
        <v>88</v>
      </c>
      <c r="AV884" s="14" t="s">
        <v>88</v>
      </c>
      <c r="AW884" s="14" t="s">
        <v>33</v>
      </c>
      <c r="AX884" s="14" t="s">
        <v>79</v>
      </c>
      <c r="AY884" s="172" t="s">
        <v>252</v>
      </c>
    </row>
    <row r="885" spans="1:65" s="14" customFormat="1">
      <c r="B885" s="171"/>
      <c r="D885" s="164" t="s">
        <v>282</v>
      </c>
      <c r="E885" s="172" t="s">
        <v>1</v>
      </c>
      <c r="F885" s="173" t="s">
        <v>2440</v>
      </c>
      <c r="H885" s="174">
        <v>250.71</v>
      </c>
      <c r="I885" s="175"/>
      <c r="L885" s="171"/>
      <c r="M885" s="176"/>
      <c r="N885" s="177"/>
      <c r="O885" s="177"/>
      <c r="P885" s="177"/>
      <c r="Q885" s="177"/>
      <c r="R885" s="177"/>
      <c r="S885" s="177"/>
      <c r="T885" s="178"/>
      <c r="AT885" s="172" t="s">
        <v>282</v>
      </c>
      <c r="AU885" s="172" t="s">
        <v>88</v>
      </c>
      <c r="AV885" s="14" t="s">
        <v>88</v>
      </c>
      <c r="AW885" s="14" t="s">
        <v>33</v>
      </c>
      <c r="AX885" s="14" t="s">
        <v>79</v>
      </c>
      <c r="AY885" s="172" t="s">
        <v>252</v>
      </c>
    </row>
    <row r="886" spans="1:65" s="14" customFormat="1" ht="22.5">
      <c r="B886" s="171"/>
      <c r="D886" s="164" t="s">
        <v>282</v>
      </c>
      <c r="E886" s="172" t="s">
        <v>1</v>
      </c>
      <c r="F886" s="173" t="s">
        <v>2441</v>
      </c>
      <c r="H886" s="174">
        <v>589.89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282</v>
      </c>
      <c r="AU886" s="172" t="s">
        <v>88</v>
      </c>
      <c r="AV886" s="14" t="s">
        <v>88</v>
      </c>
      <c r="AW886" s="14" t="s">
        <v>33</v>
      </c>
      <c r="AX886" s="14" t="s">
        <v>79</v>
      </c>
      <c r="AY886" s="172" t="s">
        <v>252</v>
      </c>
    </row>
    <row r="887" spans="1:65" s="14" customFormat="1">
      <c r="B887" s="171"/>
      <c r="D887" s="164" t="s">
        <v>282</v>
      </c>
      <c r="E887" s="172" t="s">
        <v>1</v>
      </c>
      <c r="F887" s="173" t="s">
        <v>2442</v>
      </c>
      <c r="H887" s="174">
        <v>328.61</v>
      </c>
      <c r="I887" s="175"/>
      <c r="L887" s="171"/>
      <c r="M887" s="176"/>
      <c r="N887" s="177"/>
      <c r="O887" s="177"/>
      <c r="P887" s="177"/>
      <c r="Q887" s="177"/>
      <c r="R887" s="177"/>
      <c r="S887" s="177"/>
      <c r="T887" s="178"/>
      <c r="AT887" s="172" t="s">
        <v>282</v>
      </c>
      <c r="AU887" s="172" t="s">
        <v>88</v>
      </c>
      <c r="AV887" s="14" t="s">
        <v>88</v>
      </c>
      <c r="AW887" s="14" t="s">
        <v>33</v>
      </c>
      <c r="AX887" s="14" t="s">
        <v>79</v>
      </c>
      <c r="AY887" s="172" t="s">
        <v>252</v>
      </c>
    </row>
    <row r="888" spans="1:65" s="15" customFormat="1">
      <c r="B888" s="179"/>
      <c r="D888" s="164" t="s">
        <v>282</v>
      </c>
      <c r="E888" s="180" t="s">
        <v>1</v>
      </c>
      <c r="F888" s="181" t="s">
        <v>286</v>
      </c>
      <c r="H888" s="182">
        <v>3646.1040000000003</v>
      </c>
      <c r="I888" s="183"/>
      <c r="L888" s="179"/>
      <c r="M888" s="184"/>
      <c r="N888" s="185"/>
      <c r="O888" s="185"/>
      <c r="P888" s="185"/>
      <c r="Q888" s="185"/>
      <c r="R888" s="185"/>
      <c r="S888" s="185"/>
      <c r="T888" s="186"/>
      <c r="AT888" s="180" t="s">
        <v>282</v>
      </c>
      <c r="AU888" s="180" t="s">
        <v>88</v>
      </c>
      <c r="AV888" s="15" t="s">
        <v>258</v>
      </c>
      <c r="AW888" s="15" t="s">
        <v>33</v>
      </c>
      <c r="AX888" s="15" t="s">
        <v>86</v>
      </c>
      <c r="AY888" s="180" t="s">
        <v>252</v>
      </c>
    </row>
    <row r="889" spans="1:65" s="2" customFormat="1" ht="33" customHeight="1">
      <c r="A889" s="31"/>
      <c r="B889" s="148"/>
      <c r="C889" s="149" t="s">
        <v>1174</v>
      </c>
      <c r="D889" s="149" t="s">
        <v>254</v>
      </c>
      <c r="E889" s="150" t="s">
        <v>2443</v>
      </c>
      <c r="F889" s="151" t="s">
        <v>2444</v>
      </c>
      <c r="G889" s="152" t="s">
        <v>465</v>
      </c>
      <c r="H889" s="153">
        <v>51.921999999999997</v>
      </c>
      <c r="I889" s="154"/>
      <c r="J889" s="155">
        <f>ROUND(I889*H889,2)</f>
        <v>0</v>
      </c>
      <c r="K889" s="156"/>
      <c r="L889" s="32"/>
      <c r="M889" s="157" t="s">
        <v>1</v>
      </c>
      <c r="N889" s="158" t="s">
        <v>44</v>
      </c>
      <c r="O889" s="57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R889" s="161" t="s">
        <v>258</v>
      </c>
      <c r="AT889" s="161" t="s">
        <v>254</v>
      </c>
      <c r="AU889" s="161" t="s">
        <v>88</v>
      </c>
      <c r="AY889" s="17" t="s">
        <v>252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7" t="s">
        <v>86</v>
      </c>
      <c r="BK889" s="162">
        <f>ROUND(I889*H889,2)</f>
        <v>0</v>
      </c>
      <c r="BL889" s="17" t="s">
        <v>258</v>
      </c>
      <c r="BM889" s="161" t="s">
        <v>1177</v>
      </c>
    </row>
    <row r="890" spans="1:65" s="13" customFormat="1" ht="22.5">
      <c r="B890" s="163"/>
      <c r="D890" s="164" t="s">
        <v>282</v>
      </c>
      <c r="E890" s="165" t="s">
        <v>1</v>
      </c>
      <c r="F890" s="166" t="s">
        <v>2445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282</v>
      </c>
      <c r="AU890" s="165" t="s">
        <v>88</v>
      </c>
      <c r="AV890" s="13" t="s">
        <v>86</v>
      </c>
      <c r="AW890" s="13" t="s">
        <v>33</v>
      </c>
      <c r="AX890" s="13" t="s">
        <v>79</v>
      </c>
      <c r="AY890" s="165" t="s">
        <v>252</v>
      </c>
    </row>
    <row r="891" spans="1:65" s="14" customFormat="1">
      <c r="B891" s="171"/>
      <c r="D891" s="164" t="s">
        <v>282</v>
      </c>
      <c r="E891" s="172" t="s">
        <v>1</v>
      </c>
      <c r="F891" s="173" t="s">
        <v>2446</v>
      </c>
      <c r="H891" s="174">
        <v>51.921999999999997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282</v>
      </c>
      <c r="AU891" s="172" t="s">
        <v>88</v>
      </c>
      <c r="AV891" s="14" t="s">
        <v>88</v>
      </c>
      <c r="AW891" s="14" t="s">
        <v>33</v>
      </c>
      <c r="AX891" s="14" t="s">
        <v>79</v>
      </c>
      <c r="AY891" s="172" t="s">
        <v>252</v>
      </c>
    </row>
    <row r="892" spans="1:65" s="13" customFormat="1" ht="22.5">
      <c r="B892" s="163"/>
      <c r="D892" s="164" t="s">
        <v>282</v>
      </c>
      <c r="E892" s="165" t="s">
        <v>1</v>
      </c>
      <c r="F892" s="166" t="s">
        <v>2447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282</v>
      </c>
      <c r="AU892" s="165" t="s">
        <v>88</v>
      </c>
      <c r="AV892" s="13" t="s">
        <v>86</v>
      </c>
      <c r="AW892" s="13" t="s">
        <v>33</v>
      </c>
      <c r="AX892" s="13" t="s">
        <v>79</v>
      </c>
      <c r="AY892" s="165" t="s">
        <v>252</v>
      </c>
    </row>
    <row r="893" spans="1:65" s="15" customFormat="1">
      <c r="B893" s="179"/>
      <c r="D893" s="164" t="s">
        <v>282</v>
      </c>
      <c r="E893" s="180" t="s">
        <v>1</v>
      </c>
      <c r="F893" s="181" t="s">
        <v>286</v>
      </c>
      <c r="H893" s="182">
        <v>51.921999999999997</v>
      </c>
      <c r="I893" s="183"/>
      <c r="L893" s="179"/>
      <c r="M893" s="184"/>
      <c r="N893" s="185"/>
      <c r="O893" s="185"/>
      <c r="P893" s="185"/>
      <c r="Q893" s="185"/>
      <c r="R893" s="185"/>
      <c r="S893" s="185"/>
      <c r="T893" s="186"/>
      <c r="AT893" s="180" t="s">
        <v>282</v>
      </c>
      <c r="AU893" s="180" t="s">
        <v>88</v>
      </c>
      <c r="AV893" s="15" t="s">
        <v>258</v>
      </c>
      <c r="AW893" s="15" t="s">
        <v>33</v>
      </c>
      <c r="AX893" s="15" t="s">
        <v>86</v>
      </c>
      <c r="AY893" s="180" t="s">
        <v>252</v>
      </c>
    </row>
    <row r="894" spans="1:65" s="2" customFormat="1" ht="33" customHeight="1">
      <c r="A894" s="31"/>
      <c r="B894" s="148"/>
      <c r="C894" s="149" t="s">
        <v>609</v>
      </c>
      <c r="D894" s="149" t="s">
        <v>254</v>
      </c>
      <c r="E894" s="150" t="s">
        <v>2448</v>
      </c>
      <c r="F894" s="151" t="s">
        <v>2449</v>
      </c>
      <c r="G894" s="152" t="s">
        <v>465</v>
      </c>
      <c r="H894" s="153">
        <v>2340.63</v>
      </c>
      <c r="I894" s="154"/>
      <c r="J894" s="155">
        <f>ROUND(I894*H894,2)</f>
        <v>0</v>
      </c>
      <c r="K894" s="156"/>
      <c r="L894" s="32"/>
      <c r="M894" s="157" t="s">
        <v>1</v>
      </c>
      <c r="N894" s="158" t="s">
        <v>44</v>
      </c>
      <c r="O894" s="57"/>
      <c r="P894" s="159">
        <f>O894*H894</f>
        <v>0</v>
      </c>
      <c r="Q894" s="159">
        <v>0</v>
      </c>
      <c r="R894" s="159">
        <f>Q894*H894</f>
        <v>0</v>
      </c>
      <c r="S894" s="159">
        <v>0</v>
      </c>
      <c r="T894" s="160">
        <f>S894*H894</f>
        <v>0</v>
      </c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R894" s="161" t="s">
        <v>258</v>
      </c>
      <c r="AT894" s="161" t="s">
        <v>254</v>
      </c>
      <c r="AU894" s="161" t="s">
        <v>88</v>
      </c>
      <c r="AY894" s="17" t="s">
        <v>252</v>
      </c>
      <c r="BE894" s="162">
        <f>IF(N894="základní",J894,0)</f>
        <v>0</v>
      </c>
      <c r="BF894" s="162">
        <f>IF(N894="snížená",J894,0)</f>
        <v>0</v>
      </c>
      <c r="BG894" s="162">
        <f>IF(N894="zákl. přenesená",J894,0)</f>
        <v>0</v>
      </c>
      <c r="BH894" s="162">
        <f>IF(N894="sníž. přenesená",J894,0)</f>
        <v>0</v>
      </c>
      <c r="BI894" s="162">
        <f>IF(N894="nulová",J894,0)</f>
        <v>0</v>
      </c>
      <c r="BJ894" s="17" t="s">
        <v>86</v>
      </c>
      <c r="BK894" s="162">
        <f>ROUND(I894*H894,2)</f>
        <v>0</v>
      </c>
      <c r="BL894" s="17" t="s">
        <v>258</v>
      </c>
      <c r="BM894" s="161" t="s">
        <v>1190</v>
      </c>
    </row>
    <row r="895" spans="1:65" s="13" customFormat="1" ht="22.5">
      <c r="B895" s="163"/>
      <c r="D895" s="164" t="s">
        <v>282</v>
      </c>
      <c r="E895" s="165" t="s">
        <v>1</v>
      </c>
      <c r="F895" s="166" t="s">
        <v>2450</v>
      </c>
      <c r="H895" s="165" t="s">
        <v>1</v>
      </c>
      <c r="I895" s="167"/>
      <c r="L895" s="163"/>
      <c r="M895" s="168"/>
      <c r="N895" s="169"/>
      <c r="O895" s="169"/>
      <c r="P895" s="169"/>
      <c r="Q895" s="169"/>
      <c r="R895" s="169"/>
      <c r="S895" s="169"/>
      <c r="T895" s="170"/>
      <c r="AT895" s="165" t="s">
        <v>282</v>
      </c>
      <c r="AU895" s="165" t="s">
        <v>88</v>
      </c>
      <c r="AV895" s="13" t="s">
        <v>86</v>
      </c>
      <c r="AW895" s="13" t="s">
        <v>33</v>
      </c>
      <c r="AX895" s="13" t="s">
        <v>79</v>
      </c>
      <c r="AY895" s="165" t="s">
        <v>252</v>
      </c>
    </row>
    <row r="896" spans="1:65" s="14" customFormat="1" ht="22.5">
      <c r="B896" s="171"/>
      <c r="D896" s="164" t="s">
        <v>282</v>
      </c>
      <c r="E896" s="172" t="s">
        <v>1</v>
      </c>
      <c r="F896" s="173" t="s">
        <v>2451</v>
      </c>
      <c r="H896" s="174">
        <v>260.77999999999997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2" t="s">
        <v>282</v>
      </c>
      <c r="AU896" s="172" t="s">
        <v>88</v>
      </c>
      <c r="AV896" s="14" t="s">
        <v>88</v>
      </c>
      <c r="AW896" s="14" t="s">
        <v>33</v>
      </c>
      <c r="AX896" s="14" t="s">
        <v>79</v>
      </c>
      <c r="AY896" s="172" t="s">
        <v>252</v>
      </c>
    </row>
    <row r="897" spans="1:65" s="14" customFormat="1" ht="22.5">
      <c r="B897" s="171"/>
      <c r="D897" s="164" t="s">
        <v>282</v>
      </c>
      <c r="E897" s="172" t="s">
        <v>1</v>
      </c>
      <c r="F897" s="173" t="s">
        <v>1067</v>
      </c>
      <c r="H897" s="174">
        <v>422.72</v>
      </c>
      <c r="I897" s="175"/>
      <c r="L897" s="171"/>
      <c r="M897" s="176"/>
      <c r="N897" s="177"/>
      <c r="O897" s="177"/>
      <c r="P897" s="177"/>
      <c r="Q897" s="177"/>
      <c r="R897" s="177"/>
      <c r="S897" s="177"/>
      <c r="T897" s="178"/>
      <c r="AT897" s="172" t="s">
        <v>282</v>
      </c>
      <c r="AU897" s="172" t="s">
        <v>88</v>
      </c>
      <c r="AV897" s="14" t="s">
        <v>88</v>
      </c>
      <c r="AW897" s="14" t="s">
        <v>33</v>
      </c>
      <c r="AX897" s="14" t="s">
        <v>79</v>
      </c>
      <c r="AY897" s="172" t="s">
        <v>252</v>
      </c>
    </row>
    <row r="898" spans="1:65" s="14" customFormat="1" ht="22.5">
      <c r="B898" s="171"/>
      <c r="D898" s="164" t="s">
        <v>282</v>
      </c>
      <c r="E898" s="172" t="s">
        <v>1</v>
      </c>
      <c r="F898" s="173" t="s">
        <v>2452</v>
      </c>
      <c r="H898" s="174">
        <v>421.42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2" t="s">
        <v>282</v>
      </c>
      <c r="AU898" s="172" t="s">
        <v>88</v>
      </c>
      <c r="AV898" s="14" t="s">
        <v>88</v>
      </c>
      <c r="AW898" s="14" t="s">
        <v>33</v>
      </c>
      <c r="AX898" s="14" t="s">
        <v>79</v>
      </c>
      <c r="AY898" s="172" t="s">
        <v>252</v>
      </c>
    </row>
    <row r="899" spans="1:65" s="14" customFormat="1">
      <c r="B899" s="171"/>
      <c r="D899" s="164" t="s">
        <v>282</v>
      </c>
      <c r="E899" s="172" t="s">
        <v>1</v>
      </c>
      <c r="F899" s="173" t="s">
        <v>1069</v>
      </c>
      <c r="H899" s="174">
        <v>317.20999999999998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282</v>
      </c>
      <c r="AU899" s="172" t="s">
        <v>88</v>
      </c>
      <c r="AV899" s="14" t="s">
        <v>88</v>
      </c>
      <c r="AW899" s="14" t="s">
        <v>33</v>
      </c>
      <c r="AX899" s="14" t="s">
        <v>79</v>
      </c>
      <c r="AY899" s="172" t="s">
        <v>252</v>
      </c>
    </row>
    <row r="900" spans="1:65" s="14" customFormat="1" ht="22.5">
      <c r="B900" s="171"/>
      <c r="D900" s="164" t="s">
        <v>282</v>
      </c>
      <c r="E900" s="172" t="s">
        <v>1</v>
      </c>
      <c r="F900" s="173" t="s">
        <v>2453</v>
      </c>
      <c r="H900" s="174">
        <v>453.64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282</v>
      </c>
      <c r="AU900" s="172" t="s">
        <v>88</v>
      </c>
      <c r="AV900" s="14" t="s">
        <v>88</v>
      </c>
      <c r="AW900" s="14" t="s">
        <v>33</v>
      </c>
      <c r="AX900" s="14" t="s">
        <v>79</v>
      </c>
      <c r="AY900" s="172" t="s">
        <v>252</v>
      </c>
    </row>
    <row r="901" spans="1:65" s="14" customFormat="1">
      <c r="B901" s="171"/>
      <c r="D901" s="164" t="s">
        <v>282</v>
      </c>
      <c r="E901" s="172" t="s">
        <v>1</v>
      </c>
      <c r="F901" s="173" t="s">
        <v>2454</v>
      </c>
      <c r="H901" s="174">
        <v>464.86</v>
      </c>
      <c r="I901" s="175"/>
      <c r="L901" s="171"/>
      <c r="M901" s="176"/>
      <c r="N901" s="177"/>
      <c r="O901" s="177"/>
      <c r="P901" s="177"/>
      <c r="Q901" s="177"/>
      <c r="R901" s="177"/>
      <c r="S901" s="177"/>
      <c r="T901" s="178"/>
      <c r="AT901" s="172" t="s">
        <v>282</v>
      </c>
      <c r="AU901" s="172" t="s">
        <v>88</v>
      </c>
      <c r="AV901" s="14" t="s">
        <v>88</v>
      </c>
      <c r="AW901" s="14" t="s">
        <v>33</v>
      </c>
      <c r="AX901" s="14" t="s">
        <v>79</v>
      </c>
      <c r="AY901" s="172" t="s">
        <v>252</v>
      </c>
    </row>
    <row r="902" spans="1:65" s="15" customFormat="1">
      <c r="B902" s="179"/>
      <c r="D902" s="164" t="s">
        <v>282</v>
      </c>
      <c r="E902" s="180" t="s">
        <v>1</v>
      </c>
      <c r="F902" s="181" t="s">
        <v>286</v>
      </c>
      <c r="H902" s="182">
        <v>2340.63</v>
      </c>
      <c r="I902" s="183"/>
      <c r="L902" s="179"/>
      <c r="M902" s="184"/>
      <c r="N902" s="185"/>
      <c r="O902" s="185"/>
      <c r="P902" s="185"/>
      <c r="Q902" s="185"/>
      <c r="R902" s="185"/>
      <c r="S902" s="185"/>
      <c r="T902" s="186"/>
      <c r="AT902" s="180" t="s">
        <v>282</v>
      </c>
      <c r="AU902" s="180" t="s">
        <v>88</v>
      </c>
      <c r="AV902" s="15" t="s">
        <v>258</v>
      </c>
      <c r="AW902" s="15" t="s">
        <v>33</v>
      </c>
      <c r="AX902" s="15" t="s">
        <v>86</v>
      </c>
      <c r="AY902" s="180" t="s">
        <v>252</v>
      </c>
    </row>
    <row r="903" spans="1:65" s="2" customFormat="1" ht="24.2" customHeight="1">
      <c r="A903" s="31"/>
      <c r="B903" s="148"/>
      <c r="C903" s="149" t="s">
        <v>1192</v>
      </c>
      <c r="D903" s="149" t="s">
        <v>254</v>
      </c>
      <c r="E903" s="150" t="s">
        <v>2455</v>
      </c>
      <c r="F903" s="151" t="s">
        <v>2456</v>
      </c>
      <c r="G903" s="152" t="s">
        <v>465</v>
      </c>
      <c r="H903" s="153">
        <v>14.472</v>
      </c>
      <c r="I903" s="154"/>
      <c r="J903" s="155">
        <f>ROUND(I903*H903,2)</f>
        <v>0</v>
      </c>
      <c r="K903" s="156"/>
      <c r="L903" s="32"/>
      <c r="M903" s="157" t="s">
        <v>1</v>
      </c>
      <c r="N903" s="158" t="s">
        <v>44</v>
      </c>
      <c r="O903" s="57"/>
      <c r="P903" s="159">
        <f>O903*H903</f>
        <v>0</v>
      </c>
      <c r="Q903" s="159">
        <v>0</v>
      </c>
      <c r="R903" s="159">
        <f>Q903*H903</f>
        <v>0</v>
      </c>
      <c r="S903" s="159">
        <v>0</v>
      </c>
      <c r="T903" s="160">
        <f>S903*H903</f>
        <v>0</v>
      </c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R903" s="161" t="s">
        <v>258</v>
      </c>
      <c r="AT903" s="161" t="s">
        <v>254</v>
      </c>
      <c r="AU903" s="161" t="s">
        <v>88</v>
      </c>
      <c r="AY903" s="17" t="s">
        <v>252</v>
      </c>
      <c r="BE903" s="162">
        <f>IF(N903="základní",J903,0)</f>
        <v>0</v>
      </c>
      <c r="BF903" s="162">
        <f>IF(N903="snížená",J903,0)</f>
        <v>0</v>
      </c>
      <c r="BG903" s="162">
        <f>IF(N903="zákl. přenesená",J903,0)</f>
        <v>0</v>
      </c>
      <c r="BH903" s="162">
        <f>IF(N903="sníž. přenesená",J903,0)</f>
        <v>0</v>
      </c>
      <c r="BI903" s="162">
        <f>IF(N903="nulová",J903,0)</f>
        <v>0</v>
      </c>
      <c r="BJ903" s="17" t="s">
        <v>86</v>
      </c>
      <c r="BK903" s="162">
        <f>ROUND(I903*H903,2)</f>
        <v>0</v>
      </c>
      <c r="BL903" s="17" t="s">
        <v>258</v>
      </c>
      <c r="BM903" s="161" t="s">
        <v>1195</v>
      </c>
    </row>
    <row r="904" spans="1:65" s="14" customFormat="1" ht="22.5">
      <c r="B904" s="171"/>
      <c r="D904" s="164" t="s">
        <v>282</v>
      </c>
      <c r="E904" s="172" t="s">
        <v>1</v>
      </c>
      <c r="F904" s="173" t="s">
        <v>2457</v>
      </c>
      <c r="H904" s="174">
        <v>14.472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2" t="s">
        <v>282</v>
      </c>
      <c r="AU904" s="172" t="s">
        <v>88</v>
      </c>
      <c r="AV904" s="14" t="s">
        <v>88</v>
      </c>
      <c r="AW904" s="14" t="s">
        <v>33</v>
      </c>
      <c r="AX904" s="14" t="s">
        <v>79</v>
      </c>
      <c r="AY904" s="172" t="s">
        <v>252</v>
      </c>
    </row>
    <row r="905" spans="1:65" s="15" customFormat="1">
      <c r="B905" s="179"/>
      <c r="D905" s="164" t="s">
        <v>282</v>
      </c>
      <c r="E905" s="180" t="s">
        <v>1</v>
      </c>
      <c r="F905" s="181" t="s">
        <v>286</v>
      </c>
      <c r="H905" s="182">
        <v>14.472</v>
      </c>
      <c r="I905" s="183"/>
      <c r="L905" s="179"/>
      <c r="M905" s="184"/>
      <c r="N905" s="185"/>
      <c r="O905" s="185"/>
      <c r="P905" s="185"/>
      <c r="Q905" s="185"/>
      <c r="R905" s="185"/>
      <c r="S905" s="185"/>
      <c r="T905" s="186"/>
      <c r="AT905" s="180" t="s">
        <v>282</v>
      </c>
      <c r="AU905" s="180" t="s">
        <v>88</v>
      </c>
      <c r="AV905" s="15" t="s">
        <v>258</v>
      </c>
      <c r="AW905" s="15" t="s">
        <v>33</v>
      </c>
      <c r="AX905" s="15" t="s">
        <v>86</v>
      </c>
      <c r="AY905" s="180" t="s">
        <v>252</v>
      </c>
    </row>
    <row r="906" spans="1:65" s="2" customFormat="1" ht="24.2" customHeight="1">
      <c r="A906" s="31"/>
      <c r="B906" s="148"/>
      <c r="C906" s="149" t="s">
        <v>613</v>
      </c>
      <c r="D906" s="149" t="s">
        <v>254</v>
      </c>
      <c r="E906" s="150" t="s">
        <v>2458</v>
      </c>
      <c r="F906" s="151" t="s">
        <v>2459</v>
      </c>
      <c r="G906" s="152" t="s">
        <v>465</v>
      </c>
      <c r="H906" s="153">
        <v>1525.8789999999999</v>
      </c>
      <c r="I906" s="154"/>
      <c r="J906" s="155">
        <f>ROUND(I906*H906,2)</f>
        <v>0</v>
      </c>
      <c r="K906" s="156"/>
      <c r="L906" s="32"/>
      <c r="M906" s="157" t="s">
        <v>1</v>
      </c>
      <c r="N906" s="158" t="s">
        <v>44</v>
      </c>
      <c r="O906" s="57"/>
      <c r="P906" s="159">
        <f>O906*H906</f>
        <v>0</v>
      </c>
      <c r="Q906" s="159">
        <v>0</v>
      </c>
      <c r="R906" s="159">
        <f>Q906*H906</f>
        <v>0</v>
      </c>
      <c r="S906" s="159">
        <v>0</v>
      </c>
      <c r="T906" s="160">
        <f>S906*H906</f>
        <v>0</v>
      </c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R906" s="161" t="s">
        <v>258</v>
      </c>
      <c r="AT906" s="161" t="s">
        <v>254</v>
      </c>
      <c r="AU906" s="161" t="s">
        <v>88</v>
      </c>
      <c r="AY906" s="17" t="s">
        <v>252</v>
      </c>
      <c r="BE906" s="162">
        <f>IF(N906="základní",J906,0)</f>
        <v>0</v>
      </c>
      <c r="BF906" s="162">
        <f>IF(N906="snížená",J906,0)</f>
        <v>0</v>
      </c>
      <c r="BG906" s="162">
        <f>IF(N906="zákl. přenesená",J906,0)</f>
        <v>0</v>
      </c>
      <c r="BH906" s="162">
        <f>IF(N906="sníž. přenesená",J906,0)</f>
        <v>0</v>
      </c>
      <c r="BI906" s="162">
        <f>IF(N906="nulová",J906,0)</f>
        <v>0</v>
      </c>
      <c r="BJ906" s="17" t="s">
        <v>86</v>
      </c>
      <c r="BK906" s="162">
        <f>ROUND(I906*H906,2)</f>
        <v>0</v>
      </c>
      <c r="BL906" s="17" t="s">
        <v>258</v>
      </c>
      <c r="BM906" s="161" t="s">
        <v>1199</v>
      </c>
    </row>
    <row r="907" spans="1:65" s="14" customFormat="1" ht="22.5">
      <c r="B907" s="171"/>
      <c r="D907" s="164" t="s">
        <v>282</v>
      </c>
      <c r="E907" s="172" t="s">
        <v>1</v>
      </c>
      <c r="F907" s="173" t="s">
        <v>2460</v>
      </c>
      <c r="H907" s="174">
        <v>216.53700000000001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282</v>
      </c>
      <c r="AU907" s="172" t="s">
        <v>88</v>
      </c>
      <c r="AV907" s="14" t="s">
        <v>88</v>
      </c>
      <c r="AW907" s="14" t="s">
        <v>33</v>
      </c>
      <c r="AX907" s="14" t="s">
        <v>79</v>
      </c>
      <c r="AY907" s="172" t="s">
        <v>252</v>
      </c>
    </row>
    <row r="908" spans="1:65" s="14" customFormat="1" ht="22.5">
      <c r="B908" s="171"/>
      <c r="D908" s="164" t="s">
        <v>282</v>
      </c>
      <c r="E908" s="172" t="s">
        <v>1</v>
      </c>
      <c r="F908" s="173" t="s">
        <v>2461</v>
      </c>
      <c r="H908" s="174">
        <v>336.84699999999998</v>
      </c>
      <c r="I908" s="175"/>
      <c r="L908" s="171"/>
      <c r="M908" s="176"/>
      <c r="N908" s="177"/>
      <c r="O908" s="177"/>
      <c r="P908" s="177"/>
      <c r="Q908" s="177"/>
      <c r="R908" s="177"/>
      <c r="S908" s="177"/>
      <c r="T908" s="178"/>
      <c r="AT908" s="172" t="s">
        <v>282</v>
      </c>
      <c r="AU908" s="172" t="s">
        <v>88</v>
      </c>
      <c r="AV908" s="14" t="s">
        <v>88</v>
      </c>
      <c r="AW908" s="14" t="s">
        <v>33</v>
      </c>
      <c r="AX908" s="14" t="s">
        <v>79</v>
      </c>
      <c r="AY908" s="172" t="s">
        <v>252</v>
      </c>
    </row>
    <row r="909" spans="1:65" s="14" customFormat="1" ht="22.5">
      <c r="B909" s="171"/>
      <c r="D909" s="164" t="s">
        <v>282</v>
      </c>
      <c r="E909" s="172" t="s">
        <v>1</v>
      </c>
      <c r="F909" s="173" t="s">
        <v>2462</v>
      </c>
      <c r="H909" s="174">
        <v>367.339</v>
      </c>
      <c r="I909" s="175"/>
      <c r="L909" s="171"/>
      <c r="M909" s="176"/>
      <c r="N909" s="177"/>
      <c r="O909" s="177"/>
      <c r="P909" s="177"/>
      <c r="Q909" s="177"/>
      <c r="R909" s="177"/>
      <c r="S909" s="177"/>
      <c r="T909" s="178"/>
      <c r="AT909" s="172" t="s">
        <v>282</v>
      </c>
      <c r="AU909" s="172" t="s">
        <v>88</v>
      </c>
      <c r="AV909" s="14" t="s">
        <v>88</v>
      </c>
      <c r="AW909" s="14" t="s">
        <v>33</v>
      </c>
      <c r="AX909" s="14" t="s">
        <v>79</v>
      </c>
      <c r="AY909" s="172" t="s">
        <v>252</v>
      </c>
    </row>
    <row r="910" spans="1:65" s="14" customFormat="1" ht="22.5">
      <c r="B910" s="171"/>
      <c r="D910" s="164" t="s">
        <v>282</v>
      </c>
      <c r="E910" s="172" t="s">
        <v>1</v>
      </c>
      <c r="F910" s="173" t="s">
        <v>2463</v>
      </c>
      <c r="H910" s="174">
        <v>352.44</v>
      </c>
      <c r="I910" s="175"/>
      <c r="L910" s="171"/>
      <c r="M910" s="176"/>
      <c r="N910" s="177"/>
      <c r="O910" s="177"/>
      <c r="P910" s="177"/>
      <c r="Q910" s="177"/>
      <c r="R910" s="177"/>
      <c r="S910" s="177"/>
      <c r="T910" s="178"/>
      <c r="AT910" s="172" t="s">
        <v>282</v>
      </c>
      <c r="AU910" s="172" t="s">
        <v>88</v>
      </c>
      <c r="AV910" s="14" t="s">
        <v>88</v>
      </c>
      <c r="AW910" s="14" t="s">
        <v>33</v>
      </c>
      <c r="AX910" s="14" t="s">
        <v>79</v>
      </c>
      <c r="AY910" s="172" t="s">
        <v>252</v>
      </c>
    </row>
    <row r="911" spans="1:65" s="14" customFormat="1" ht="22.5">
      <c r="B911" s="171"/>
      <c r="D911" s="164" t="s">
        <v>282</v>
      </c>
      <c r="E911" s="172" t="s">
        <v>1</v>
      </c>
      <c r="F911" s="173" t="s">
        <v>2464</v>
      </c>
      <c r="H911" s="174">
        <v>552.29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282</v>
      </c>
      <c r="AU911" s="172" t="s">
        <v>88</v>
      </c>
      <c r="AV911" s="14" t="s">
        <v>88</v>
      </c>
      <c r="AW911" s="14" t="s">
        <v>33</v>
      </c>
      <c r="AX911" s="14" t="s">
        <v>79</v>
      </c>
      <c r="AY911" s="172" t="s">
        <v>252</v>
      </c>
    </row>
    <row r="912" spans="1:65" s="14" customFormat="1" ht="22.5">
      <c r="B912" s="171"/>
      <c r="D912" s="164" t="s">
        <v>282</v>
      </c>
      <c r="E912" s="172" t="s">
        <v>1</v>
      </c>
      <c r="F912" s="173" t="s">
        <v>2465</v>
      </c>
      <c r="H912" s="174">
        <v>-299.57400000000001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282</v>
      </c>
      <c r="AU912" s="172" t="s">
        <v>88</v>
      </c>
      <c r="AV912" s="14" t="s">
        <v>88</v>
      </c>
      <c r="AW912" s="14" t="s">
        <v>33</v>
      </c>
      <c r="AX912" s="14" t="s">
        <v>79</v>
      </c>
      <c r="AY912" s="172" t="s">
        <v>252</v>
      </c>
    </row>
    <row r="913" spans="1:65" s="13" customFormat="1">
      <c r="B913" s="163"/>
      <c r="D913" s="164" t="s">
        <v>282</v>
      </c>
      <c r="E913" s="165" t="s">
        <v>1</v>
      </c>
      <c r="F913" s="166" t="s">
        <v>2466</v>
      </c>
      <c r="H913" s="165" t="s">
        <v>1</v>
      </c>
      <c r="I913" s="167"/>
      <c r="L913" s="163"/>
      <c r="M913" s="168"/>
      <c r="N913" s="169"/>
      <c r="O913" s="169"/>
      <c r="P913" s="169"/>
      <c r="Q913" s="169"/>
      <c r="R913" s="169"/>
      <c r="S913" s="169"/>
      <c r="T913" s="170"/>
      <c r="AT913" s="165" t="s">
        <v>282</v>
      </c>
      <c r="AU913" s="165" t="s">
        <v>88</v>
      </c>
      <c r="AV913" s="13" t="s">
        <v>86</v>
      </c>
      <c r="AW913" s="13" t="s">
        <v>33</v>
      </c>
      <c r="AX913" s="13" t="s">
        <v>79</v>
      </c>
      <c r="AY913" s="165" t="s">
        <v>252</v>
      </c>
    </row>
    <row r="914" spans="1:65" s="13" customFormat="1" ht="22.5">
      <c r="B914" s="163"/>
      <c r="D914" s="164" t="s">
        <v>282</v>
      </c>
      <c r="E914" s="165" t="s">
        <v>1</v>
      </c>
      <c r="F914" s="166" t="s">
        <v>2467</v>
      </c>
      <c r="H914" s="165" t="s">
        <v>1</v>
      </c>
      <c r="I914" s="167"/>
      <c r="L914" s="163"/>
      <c r="M914" s="168"/>
      <c r="N914" s="169"/>
      <c r="O914" s="169"/>
      <c r="P914" s="169"/>
      <c r="Q914" s="169"/>
      <c r="R914" s="169"/>
      <c r="S914" s="169"/>
      <c r="T914" s="170"/>
      <c r="AT914" s="165" t="s">
        <v>282</v>
      </c>
      <c r="AU914" s="165" t="s">
        <v>88</v>
      </c>
      <c r="AV914" s="13" t="s">
        <v>86</v>
      </c>
      <c r="AW914" s="13" t="s">
        <v>33</v>
      </c>
      <c r="AX914" s="13" t="s">
        <v>79</v>
      </c>
      <c r="AY914" s="165" t="s">
        <v>252</v>
      </c>
    </row>
    <row r="915" spans="1:65" s="13" customFormat="1" ht="22.5">
      <c r="B915" s="163"/>
      <c r="D915" s="164" t="s">
        <v>282</v>
      </c>
      <c r="E915" s="165" t="s">
        <v>1</v>
      </c>
      <c r="F915" s="166" t="s">
        <v>2468</v>
      </c>
      <c r="H915" s="165" t="s">
        <v>1</v>
      </c>
      <c r="I915" s="167"/>
      <c r="L915" s="163"/>
      <c r="M915" s="168"/>
      <c r="N915" s="169"/>
      <c r="O915" s="169"/>
      <c r="P915" s="169"/>
      <c r="Q915" s="169"/>
      <c r="R915" s="169"/>
      <c r="S915" s="169"/>
      <c r="T915" s="170"/>
      <c r="AT915" s="165" t="s">
        <v>282</v>
      </c>
      <c r="AU915" s="165" t="s">
        <v>88</v>
      </c>
      <c r="AV915" s="13" t="s">
        <v>86</v>
      </c>
      <c r="AW915" s="13" t="s">
        <v>33</v>
      </c>
      <c r="AX915" s="13" t="s">
        <v>79</v>
      </c>
      <c r="AY915" s="165" t="s">
        <v>252</v>
      </c>
    </row>
    <row r="916" spans="1:65" s="13" customFormat="1" ht="22.5">
      <c r="B916" s="163"/>
      <c r="D916" s="164" t="s">
        <v>282</v>
      </c>
      <c r="E916" s="165" t="s">
        <v>1</v>
      </c>
      <c r="F916" s="166" t="s">
        <v>2469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282</v>
      </c>
      <c r="AU916" s="165" t="s">
        <v>88</v>
      </c>
      <c r="AV916" s="13" t="s">
        <v>86</v>
      </c>
      <c r="AW916" s="13" t="s">
        <v>33</v>
      </c>
      <c r="AX916" s="13" t="s">
        <v>79</v>
      </c>
      <c r="AY916" s="165" t="s">
        <v>252</v>
      </c>
    </row>
    <row r="917" spans="1:65" s="13" customFormat="1">
      <c r="B917" s="163"/>
      <c r="D917" s="164" t="s">
        <v>282</v>
      </c>
      <c r="E917" s="165" t="s">
        <v>1</v>
      </c>
      <c r="F917" s="166" t="s">
        <v>2470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282</v>
      </c>
      <c r="AU917" s="165" t="s">
        <v>88</v>
      </c>
      <c r="AV917" s="13" t="s">
        <v>86</v>
      </c>
      <c r="AW917" s="13" t="s">
        <v>33</v>
      </c>
      <c r="AX917" s="13" t="s">
        <v>79</v>
      </c>
      <c r="AY917" s="165" t="s">
        <v>252</v>
      </c>
    </row>
    <row r="918" spans="1:65" s="13" customFormat="1" ht="22.5">
      <c r="B918" s="163"/>
      <c r="D918" s="164" t="s">
        <v>282</v>
      </c>
      <c r="E918" s="165" t="s">
        <v>1</v>
      </c>
      <c r="F918" s="166" t="s">
        <v>2471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282</v>
      </c>
      <c r="AU918" s="165" t="s">
        <v>88</v>
      </c>
      <c r="AV918" s="13" t="s">
        <v>86</v>
      </c>
      <c r="AW918" s="13" t="s">
        <v>33</v>
      </c>
      <c r="AX918" s="13" t="s">
        <v>79</v>
      </c>
      <c r="AY918" s="165" t="s">
        <v>252</v>
      </c>
    </row>
    <row r="919" spans="1:65" s="13" customFormat="1">
      <c r="B919" s="163"/>
      <c r="D919" s="164" t="s">
        <v>282</v>
      </c>
      <c r="E919" s="165" t="s">
        <v>1</v>
      </c>
      <c r="F919" s="166" t="s">
        <v>2472</v>
      </c>
      <c r="H919" s="165" t="s">
        <v>1</v>
      </c>
      <c r="I919" s="167"/>
      <c r="L919" s="163"/>
      <c r="M919" s="168"/>
      <c r="N919" s="169"/>
      <c r="O919" s="169"/>
      <c r="P919" s="169"/>
      <c r="Q919" s="169"/>
      <c r="R919" s="169"/>
      <c r="S919" s="169"/>
      <c r="T919" s="170"/>
      <c r="AT919" s="165" t="s">
        <v>282</v>
      </c>
      <c r="AU919" s="165" t="s">
        <v>88</v>
      </c>
      <c r="AV919" s="13" t="s">
        <v>86</v>
      </c>
      <c r="AW919" s="13" t="s">
        <v>33</v>
      </c>
      <c r="AX919" s="13" t="s">
        <v>79</v>
      </c>
      <c r="AY919" s="165" t="s">
        <v>252</v>
      </c>
    </row>
    <row r="920" spans="1:65" s="13" customFormat="1">
      <c r="B920" s="163"/>
      <c r="D920" s="164" t="s">
        <v>282</v>
      </c>
      <c r="E920" s="165" t="s">
        <v>1</v>
      </c>
      <c r="F920" s="166" t="s">
        <v>2473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282</v>
      </c>
      <c r="AU920" s="165" t="s">
        <v>88</v>
      </c>
      <c r="AV920" s="13" t="s">
        <v>86</v>
      </c>
      <c r="AW920" s="13" t="s">
        <v>33</v>
      </c>
      <c r="AX920" s="13" t="s">
        <v>79</v>
      </c>
      <c r="AY920" s="165" t="s">
        <v>252</v>
      </c>
    </row>
    <row r="921" spans="1:65" s="15" customFormat="1">
      <c r="B921" s="179"/>
      <c r="D921" s="164" t="s">
        <v>282</v>
      </c>
      <c r="E921" s="180" t="s">
        <v>1</v>
      </c>
      <c r="F921" s="181" t="s">
        <v>286</v>
      </c>
      <c r="H921" s="182">
        <v>1525.8789999999999</v>
      </c>
      <c r="I921" s="183"/>
      <c r="L921" s="179"/>
      <c r="M921" s="184"/>
      <c r="N921" s="185"/>
      <c r="O921" s="185"/>
      <c r="P921" s="185"/>
      <c r="Q921" s="185"/>
      <c r="R921" s="185"/>
      <c r="S921" s="185"/>
      <c r="T921" s="186"/>
      <c r="AT921" s="180" t="s">
        <v>282</v>
      </c>
      <c r="AU921" s="180" t="s">
        <v>88</v>
      </c>
      <c r="AV921" s="15" t="s">
        <v>258</v>
      </c>
      <c r="AW921" s="15" t="s">
        <v>33</v>
      </c>
      <c r="AX921" s="15" t="s">
        <v>86</v>
      </c>
      <c r="AY921" s="180" t="s">
        <v>252</v>
      </c>
    </row>
    <row r="922" spans="1:65" s="2" customFormat="1" ht="16.5" customHeight="1">
      <c r="A922" s="31"/>
      <c r="B922" s="148"/>
      <c r="C922" s="149" t="s">
        <v>2474</v>
      </c>
      <c r="D922" s="149" t="s">
        <v>254</v>
      </c>
      <c r="E922" s="150" t="s">
        <v>2475</v>
      </c>
      <c r="F922" s="151" t="s">
        <v>2476</v>
      </c>
      <c r="G922" s="152" t="s">
        <v>465</v>
      </c>
      <c r="H922" s="153">
        <v>10976.49</v>
      </c>
      <c r="I922" s="154"/>
      <c r="J922" s="155">
        <f>ROUND(I922*H922,2)</f>
        <v>0</v>
      </c>
      <c r="K922" s="156"/>
      <c r="L922" s="32"/>
      <c r="M922" s="157" t="s">
        <v>1</v>
      </c>
      <c r="N922" s="158" t="s">
        <v>44</v>
      </c>
      <c r="O922" s="57"/>
      <c r="P922" s="159">
        <f>O922*H922</f>
        <v>0</v>
      </c>
      <c r="Q922" s="159">
        <v>0</v>
      </c>
      <c r="R922" s="159">
        <f>Q922*H922</f>
        <v>0</v>
      </c>
      <c r="S922" s="159">
        <v>0</v>
      </c>
      <c r="T922" s="160">
        <f>S922*H922</f>
        <v>0</v>
      </c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R922" s="161" t="s">
        <v>258</v>
      </c>
      <c r="AT922" s="161" t="s">
        <v>254</v>
      </c>
      <c r="AU922" s="161" t="s">
        <v>88</v>
      </c>
      <c r="AY922" s="17" t="s">
        <v>252</v>
      </c>
      <c r="BE922" s="162">
        <f>IF(N922="základní",J922,0)</f>
        <v>0</v>
      </c>
      <c r="BF922" s="162">
        <f>IF(N922="snížená",J922,0)</f>
        <v>0</v>
      </c>
      <c r="BG922" s="162">
        <f>IF(N922="zákl. přenesená",J922,0)</f>
        <v>0</v>
      </c>
      <c r="BH922" s="162">
        <f>IF(N922="sníž. přenesená",J922,0)</f>
        <v>0</v>
      </c>
      <c r="BI922" s="162">
        <f>IF(N922="nulová",J922,0)</f>
        <v>0</v>
      </c>
      <c r="BJ922" s="17" t="s">
        <v>86</v>
      </c>
      <c r="BK922" s="162">
        <f>ROUND(I922*H922,2)</f>
        <v>0</v>
      </c>
      <c r="BL922" s="17" t="s">
        <v>258</v>
      </c>
      <c r="BM922" s="161" t="s">
        <v>1205</v>
      </c>
    </row>
    <row r="923" spans="1:65" s="14" customFormat="1" ht="33.75">
      <c r="B923" s="171"/>
      <c r="D923" s="164" t="s">
        <v>282</v>
      </c>
      <c r="E923" s="172" t="s">
        <v>1</v>
      </c>
      <c r="F923" s="173" t="s">
        <v>2477</v>
      </c>
      <c r="H923" s="174">
        <v>680.26</v>
      </c>
      <c r="I923" s="175"/>
      <c r="L923" s="171"/>
      <c r="M923" s="176"/>
      <c r="N923" s="177"/>
      <c r="O923" s="177"/>
      <c r="P923" s="177"/>
      <c r="Q923" s="177"/>
      <c r="R923" s="177"/>
      <c r="S923" s="177"/>
      <c r="T923" s="178"/>
      <c r="AT923" s="172" t="s">
        <v>282</v>
      </c>
      <c r="AU923" s="172" t="s">
        <v>88</v>
      </c>
      <c r="AV923" s="14" t="s">
        <v>88</v>
      </c>
      <c r="AW923" s="14" t="s">
        <v>33</v>
      </c>
      <c r="AX923" s="14" t="s">
        <v>79</v>
      </c>
      <c r="AY923" s="172" t="s">
        <v>252</v>
      </c>
    </row>
    <row r="924" spans="1:65" s="14" customFormat="1" ht="22.5">
      <c r="B924" s="171"/>
      <c r="D924" s="164" t="s">
        <v>282</v>
      </c>
      <c r="E924" s="172" t="s">
        <v>1</v>
      </c>
      <c r="F924" s="173" t="s">
        <v>2478</v>
      </c>
      <c r="H924" s="174">
        <v>528.24</v>
      </c>
      <c r="I924" s="175"/>
      <c r="L924" s="171"/>
      <c r="M924" s="176"/>
      <c r="N924" s="177"/>
      <c r="O924" s="177"/>
      <c r="P924" s="177"/>
      <c r="Q924" s="177"/>
      <c r="R924" s="177"/>
      <c r="S924" s="177"/>
      <c r="T924" s="178"/>
      <c r="AT924" s="172" t="s">
        <v>282</v>
      </c>
      <c r="AU924" s="172" t="s">
        <v>88</v>
      </c>
      <c r="AV924" s="14" t="s">
        <v>88</v>
      </c>
      <c r="AW924" s="14" t="s">
        <v>33</v>
      </c>
      <c r="AX924" s="14" t="s">
        <v>79</v>
      </c>
      <c r="AY924" s="172" t="s">
        <v>252</v>
      </c>
    </row>
    <row r="925" spans="1:65" s="14" customFormat="1" ht="22.5">
      <c r="B925" s="171"/>
      <c r="D925" s="164" t="s">
        <v>282</v>
      </c>
      <c r="E925" s="172" t="s">
        <v>1</v>
      </c>
      <c r="F925" s="173" t="s">
        <v>2479</v>
      </c>
      <c r="H925" s="174">
        <v>382.6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282</v>
      </c>
      <c r="AU925" s="172" t="s">
        <v>88</v>
      </c>
      <c r="AV925" s="14" t="s">
        <v>88</v>
      </c>
      <c r="AW925" s="14" t="s">
        <v>33</v>
      </c>
      <c r="AX925" s="14" t="s">
        <v>79</v>
      </c>
      <c r="AY925" s="172" t="s">
        <v>252</v>
      </c>
    </row>
    <row r="926" spans="1:65" s="14" customFormat="1" ht="22.5">
      <c r="B926" s="171"/>
      <c r="D926" s="164" t="s">
        <v>282</v>
      </c>
      <c r="E926" s="172" t="s">
        <v>1</v>
      </c>
      <c r="F926" s="173" t="s">
        <v>2480</v>
      </c>
      <c r="H926" s="174">
        <v>661.6</v>
      </c>
      <c r="I926" s="175"/>
      <c r="L926" s="171"/>
      <c r="M926" s="176"/>
      <c r="N926" s="177"/>
      <c r="O926" s="177"/>
      <c r="P926" s="177"/>
      <c r="Q926" s="177"/>
      <c r="R926" s="177"/>
      <c r="S926" s="177"/>
      <c r="T926" s="178"/>
      <c r="AT926" s="172" t="s">
        <v>282</v>
      </c>
      <c r="AU926" s="172" t="s">
        <v>88</v>
      </c>
      <c r="AV926" s="14" t="s">
        <v>88</v>
      </c>
      <c r="AW926" s="14" t="s">
        <v>33</v>
      </c>
      <c r="AX926" s="14" t="s">
        <v>79</v>
      </c>
      <c r="AY926" s="172" t="s">
        <v>252</v>
      </c>
    </row>
    <row r="927" spans="1:65" s="14" customFormat="1" ht="22.5">
      <c r="B927" s="171"/>
      <c r="D927" s="164" t="s">
        <v>282</v>
      </c>
      <c r="E927" s="172" t="s">
        <v>1</v>
      </c>
      <c r="F927" s="173" t="s">
        <v>2481</v>
      </c>
      <c r="H927" s="174">
        <v>1303.5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282</v>
      </c>
      <c r="AU927" s="172" t="s">
        <v>88</v>
      </c>
      <c r="AV927" s="14" t="s">
        <v>88</v>
      </c>
      <c r="AW927" s="14" t="s">
        <v>33</v>
      </c>
      <c r="AX927" s="14" t="s">
        <v>79</v>
      </c>
      <c r="AY927" s="172" t="s">
        <v>252</v>
      </c>
    </row>
    <row r="928" spans="1:65" s="14" customFormat="1" ht="33.75">
      <c r="B928" s="171"/>
      <c r="D928" s="164" t="s">
        <v>282</v>
      </c>
      <c r="E928" s="172" t="s">
        <v>1</v>
      </c>
      <c r="F928" s="173" t="s">
        <v>2482</v>
      </c>
      <c r="H928" s="174">
        <v>572.79999999999995</v>
      </c>
      <c r="I928" s="175"/>
      <c r="L928" s="171"/>
      <c r="M928" s="176"/>
      <c r="N928" s="177"/>
      <c r="O928" s="177"/>
      <c r="P928" s="177"/>
      <c r="Q928" s="177"/>
      <c r="R928" s="177"/>
      <c r="S928" s="177"/>
      <c r="T928" s="178"/>
      <c r="AT928" s="172" t="s">
        <v>282</v>
      </c>
      <c r="AU928" s="172" t="s">
        <v>88</v>
      </c>
      <c r="AV928" s="14" t="s">
        <v>88</v>
      </c>
      <c r="AW928" s="14" t="s">
        <v>33</v>
      </c>
      <c r="AX928" s="14" t="s">
        <v>79</v>
      </c>
      <c r="AY928" s="172" t="s">
        <v>252</v>
      </c>
    </row>
    <row r="929" spans="1:65" s="14" customFormat="1" ht="22.5">
      <c r="B929" s="171"/>
      <c r="D929" s="164" t="s">
        <v>282</v>
      </c>
      <c r="E929" s="172" t="s">
        <v>1</v>
      </c>
      <c r="F929" s="173" t="s">
        <v>2483</v>
      </c>
      <c r="H929" s="174">
        <v>450.24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282</v>
      </c>
      <c r="AU929" s="172" t="s">
        <v>88</v>
      </c>
      <c r="AV929" s="14" t="s">
        <v>88</v>
      </c>
      <c r="AW929" s="14" t="s">
        <v>33</v>
      </c>
      <c r="AX929" s="14" t="s">
        <v>79</v>
      </c>
      <c r="AY929" s="172" t="s">
        <v>252</v>
      </c>
    </row>
    <row r="930" spans="1:65" s="14" customFormat="1" ht="22.5">
      <c r="B930" s="171"/>
      <c r="D930" s="164" t="s">
        <v>282</v>
      </c>
      <c r="E930" s="172" t="s">
        <v>1</v>
      </c>
      <c r="F930" s="173" t="s">
        <v>2484</v>
      </c>
      <c r="H930" s="174">
        <v>673.8</v>
      </c>
      <c r="I930" s="175"/>
      <c r="L930" s="171"/>
      <c r="M930" s="176"/>
      <c r="N930" s="177"/>
      <c r="O930" s="177"/>
      <c r="P930" s="177"/>
      <c r="Q930" s="177"/>
      <c r="R930" s="177"/>
      <c r="S930" s="177"/>
      <c r="T930" s="178"/>
      <c r="AT930" s="172" t="s">
        <v>282</v>
      </c>
      <c r="AU930" s="172" t="s">
        <v>88</v>
      </c>
      <c r="AV930" s="14" t="s">
        <v>88</v>
      </c>
      <c r="AW930" s="14" t="s">
        <v>33</v>
      </c>
      <c r="AX930" s="14" t="s">
        <v>79</v>
      </c>
      <c r="AY930" s="172" t="s">
        <v>252</v>
      </c>
    </row>
    <row r="931" spans="1:65" s="14" customFormat="1" ht="22.5">
      <c r="B931" s="171"/>
      <c r="D931" s="164" t="s">
        <v>282</v>
      </c>
      <c r="E931" s="172" t="s">
        <v>1</v>
      </c>
      <c r="F931" s="173" t="s">
        <v>2485</v>
      </c>
      <c r="H931" s="174">
        <v>654.12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282</v>
      </c>
      <c r="AU931" s="172" t="s">
        <v>88</v>
      </c>
      <c r="AV931" s="14" t="s">
        <v>88</v>
      </c>
      <c r="AW931" s="14" t="s">
        <v>33</v>
      </c>
      <c r="AX931" s="14" t="s">
        <v>79</v>
      </c>
      <c r="AY931" s="172" t="s">
        <v>252</v>
      </c>
    </row>
    <row r="932" spans="1:65" s="14" customFormat="1">
      <c r="B932" s="171"/>
      <c r="D932" s="164" t="s">
        <v>282</v>
      </c>
      <c r="E932" s="172" t="s">
        <v>1</v>
      </c>
      <c r="F932" s="173" t="s">
        <v>2486</v>
      </c>
      <c r="H932" s="174">
        <v>968.5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282</v>
      </c>
      <c r="AU932" s="172" t="s">
        <v>88</v>
      </c>
      <c r="AV932" s="14" t="s">
        <v>88</v>
      </c>
      <c r="AW932" s="14" t="s">
        <v>33</v>
      </c>
      <c r="AX932" s="14" t="s">
        <v>79</v>
      </c>
      <c r="AY932" s="172" t="s">
        <v>252</v>
      </c>
    </row>
    <row r="933" spans="1:65" s="14" customFormat="1" ht="33.75">
      <c r="B933" s="171"/>
      <c r="D933" s="164" t="s">
        <v>282</v>
      </c>
      <c r="E933" s="172" t="s">
        <v>1</v>
      </c>
      <c r="F933" s="173" t="s">
        <v>2487</v>
      </c>
      <c r="H933" s="174">
        <v>624.79999999999995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282</v>
      </c>
      <c r="AU933" s="172" t="s">
        <v>88</v>
      </c>
      <c r="AV933" s="14" t="s">
        <v>88</v>
      </c>
      <c r="AW933" s="14" t="s">
        <v>33</v>
      </c>
      <c r="AX933" s="14" t="s">
        <v>79</v>
      </c>
      <c r="AY933" s="172" t="s">
        <v>252</v>
      </c>
    </row>
    <row r="934" spans="1:65" s="14" customFormat="1" ht="22.5">
      <c r="B934" s="171"/>
      <c r="D934" s="164" t="s">
        <v>282</v>
      </c>
      <c r="E934" s="172" t="s">
        <v>1</v>
      </c>
      <c r="F934" s="173" t="s">
        <v>2488</v>
      </c>
      <c r="H934" s="174">
        <v>597.79999999999995</v>
      </c>
      <c r="I934" s="175"/>
      <c r="L934" s="171"/>
      <c r="M934" s="176"/>
      <c r="N934" s="177"/>
      <c r="O934" s="177"/>
      <c r="P934" s="177"/>
      <c r="Q934" s="177"/>
      <c r="R934" s="177"/>
      <c r="S934" s="177"/>
      <c r="T934" s="178"/>
      <c r="AT934" s="172" t="s">
        <v>282</v>
      </c>
      <c r="AU934" s="172" t="s">
        <v>88</v>
      </c>
      <c r="AV934" s="14" t="s">
        <v>88</v>
      </c>
      <c r="AW934" s="14" t="s">
        <v>33</v>
      </c>
      <c r="AX934" s="14" t="s">
        <v>79</v>
      </c>
      <c r="AY934" s="172" t="s">
        <v>252</v>
      </c>
    </row>
    <row r="935" spans="1:65" s="14" customFormat="1" ht="22.5">
      <c r="B935" s="171"/>
      <c r="D935" s="164" t="s">
        <v>282</v>
      </c>
      <c r="E935" s="172" t="s">
        <v>1</v>
      </c>
      <c r="F935" s="173" t="s">
        <v>2489</v>
      </c>
      <c r="H935" s="174">
        <v>621.64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282</v>
      </c>
      <c r="AU935" s="172" t="s">
        <v>88</v>
      </c>
      <c r="AV935" s="14" t="s">
        <v>88</v>
      </c>
      <c r="AW935" s="14" t="s">
        <v>33</v>
      </c>
      <c r="AX935" s="14" t="s">
        <v>79</v>
      </c>
      <c r="AY935" s="172" t="s">
        <v>252</v>
      </c>
    </row>
    <row r="936" spans="1:65" s="14" customFormat="1" ht="22.5">
      <c r="B936" s="171"/>
      <c r="D936" s="164" t="s">
        <v>282</v>
      </c>
      <c r="E936" s="172" t="s">
        <v>1</v>
      </c>
      <c r="F936" s="173" t="s">
        <v>1103</v>
      </c>
      <c r="H936" s="174">
        <v>1454.32</v>
      </c>
      <c r="I936" s="175"/>
      <c r="L936" s="171"/>
      <c r="M936" s="176"/>
      <c r="N936" s="177"/>
      <c r="O936" s="177"/>
      <c r="P936" s="177"/>
      <c r="Q936" s="177"/>
      <c r="R936" s="177"/>
      <c r="S936" s="177"/>
      <c r="T936" s="178"/>
      <c r="AT936" s="172" t="s">
        <v>282</v>
      </c>
      <c r="AU936" s="172" t="s">
        <v>88</v>
      </c>
      <c r="AV936" s="14" t="s">
        <v>88</v>
      </c>
      <c r="AW936" s="14" t="s">
        <v>33</v>
      </c>
      <c r="AX936" s="14" t="s">
        <v>79</v>
      </c>
      <c r="AY936" s="172" t="s">
        <v>252</v>
      </c>
    </row>
    <row r="937" spans="1:65" s="14" customFormat="1" ht="33.75">
      <c r="B937" s="171"/>
      <c r="D937" s="164" t="s">
        <v>282</v>
      </c>
      <c r="E937" s="172" t="s">
        <v>1</v>
      </c>
      <c r="F937" s="173" t="s">
        <v>2490</v>
      </c>
      <c r="H937" s="174">
        <v>393.17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282</v>
      </c>
      <c r="AU937" s="172" t="s">
        <v>88</v>
      </c>
      <c r="AV937" s="14" t="s">
        <v>88</v>
      </c>
      <c r="AW937" s="14" t="s">
        <v>33</v>
      </c>
      <c r="AX937" s="14" t="s">
        <v>79</v>
      </c>
      <c r="AY937" s="172" t="s">
        <v>252</v>
      </c>
    </row>
    <row r="938" spans="1:65" s="14" customFormat="1" ht="33.75">
      <c r="B938" s="171"/>
      <c r="D938" s="164" t="s">
        <v>282</v>
      </c>
      <c r="E938" s="172" t="s">
        <v>1</v>
      </c>
      <c r="F938" s="173" t="s">
        <v>2491</v>
      </c>
      <c r="H938" s="174">
        <v>213</v>
      </c>
      <c r="I938" s="175"/>
      <c r="L938" s="171"/>
      <c r="M938" s="176"/>
      <c r="N938" s="177"/>
      <c r="O938" s="177"/>
      <c r="P938" s="177"/>
      <c r="Q938" s="177"/>
      <c r="R938" s="177"/>
      <c r="S938" s="177"/>
      <c r="T938" s="178"/>
      <c r="AT938" s="172" t="s">
        <v>282</v>
      </c>
      <c r="AU938" s="172" t="s">
        <v>88</v>
      </c>
      <c r="AV938" s="14" t="s">
        <v>88</v>
      </c>
      <c r="AW938" s="14" t="s">
        <v>33</v>
      </c>
      <c r="AX938" s="14" t="s">
        <v>79</v>
      </c>
      <c r="AY938" s="172" t="s">
        <v>252</v>
      </c>
    </row>
    <row r="939" spans="1:65" s="14" customFormat="1">
      <c r="B939" s="171"/>
      <c r="D939" s="164" t="s">
        <v>282</v>
      </c>
      <c r="E939" s="172" t="s">
        <v>1</v>
      </c>
      <c r="F939" s="173" t="s">
        <v>2492</v>
      </c>
      <c r="H939" s="174">
        <v>196.1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282</v>
      </c>
      <c r="AU939" s="172" t="s">
        <v>88</v>
      </c>
      <c r="AV939" s="14" t="s">
        <v>88</v>
      </c>
      <c r="AW939" s="14" t="s">
        <v>33</v>
      </c>
      <c r="AX939" s="14" t="s">
        <v>79</v>
      </c>
      <c r="AY939" s="172" t="s">
        <v>252</v>
      </c>
    </row>
    <row r="940" spans="1:65" s="15" customFormat="1">
      <c r="B940" s="179"/>
      <c r="D940" s="164" t="s">
        <v>282</v>
      </c>
      <c r="E940" s="180" t="s">
        <v>1</v>
      </c>
      <c r="F940" s="181" t="s">
        <v>286</v>
      </c>
      <c r="H940" s="182">
        <v>10976.49</v>
      </c>
      <c r="I940" s="183"/>
      <c r="L940" s="179"/>
      <c r="M940" s="184"/>
      <c r="N940" s="185"/>
      <c r="O940" s="185"/>
      <c r="P940" s="185"/>
      <c r="Q940" s="185"/>
      <c r="R940" s="185"/>
      <c r="S940" s="185"/>
      <c r="T940" s="186"/>
      <c r="AT940" s="180" t="s">
        <v>282</v>
      </c>
      <c r="AU940" s="180" t="s">
        <v>88</v>
      </c>
      <c r="AV940" s="15" t="s">
        <v>258</v>
      </c>
      <c r="AW940" s="15" t="s">
        <v>33</v>
      </c>
      <c r="AX940" s="15" t="s">
        <v>86</v>
      </c>
      <c r="AY940" s="180" t="s">
        <v>252</v>
      </c>
    </row>
    <row r="941" spans="1:65" s="2" customFormat="1" ht="21.75" customHeight="1">
      <c r="A941" s="31"/>
      <c r="B941" s="148"/>
      <c r="C941" s="149" t="s">
        <v>620</v>
      </c>
      <c r="D941" s="149" t="s">
        <v>254</v>
      </c>
      <c r="E941" s="150" t="s">
        <v>2493</v>
      </c>
      <c r="F941" s="151" t="s">
        <v>2494</v>
      </c>
      <c r="G941" s="152" t="s">
        <v>465</v>
      </c>
      <c r="H941" s="153">
        <v>9.9</v>
      </c>
      <c r="I941" s="154"/>
      <c r="J941" s="155">
        <f>ROUND(I941*H941,2)</f>
        <v>0</v>
      </c>
      <c r="K941" s="156"/>
      <c r="L941" s="32"/>
      <c r="M941" s="157" t="s">
        <v>1</v>
      </c>
      <c r="N941" s="158" t="s">
        <v>44</v>
      </c>
      <c r="O941" s="57"/>
      <c r="P941" s="159">
        <f>O941*H941</f>
        <v>0</v>
      </c>
      <c r="Q941" s="159">
        <v>0</v>
      </c>
      <c r="R941" s="159">
        <f>Q941*H941</f>
        <v>0</v>
      </c>
      <c r="S941" s="159">
        <v>0</v>
      </c>
      <c r="T941" s="160">
        <f>S941*H941</f>
        <v>0</v>
      </c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R941" s="161" t="s">
        <v>258</v>
      </c>
      <c r="AT941" s="161" t="s">
        <v>254</v>
      </c>
      <c r="AU941" s="161" t="s">
        <v>88</v>
      </c>
      <c r="AY941" s="17" t="s">
        <v>252</v>
      </c>
      <c r="BE941" s="162">
        <f>IF(N941="základní",J941,0)</f>
        <v>0</v>
      </c>
      <c r="BF941" s="162">
        <f>IF(N941="snížená",J941,0)</f>
        <v>0</v>
      </c>
      <c r="BG941" s="162">
        <f>IF(N941="zákl. přenesená",J941,0)</f>
        <v>0</v>
      </c>
      <c r="BH941" s="162">
        <f>IF(N941="sníž. přenesená",J941,0)</f>
        <v>0</v>
      </c>
      <c r="BI941" s="162">
        <f>IF(N941="nulová",J941,0)</f>
        <v>0</v>
      </c>
      <c r="BJ941" s="17" t="s">
        <v>86</v>
      </c>
      <c r="BK941" s="162">
        <f>ROUND(I941*H941,2)</f>
        <v>0</v>
      </c>
      <c r="BL941" s="17" t="s">
        <v>258</v>
      </c>
      <c r="BM941" s="161" t="s">
        <v>1213</v>
      </c>
    </row>
    <row r="942" spans="1:65" s="14" customFormat="1" ht="22.5">
      <c r="B942" s="171"/>
      <c r="D942" s="164" t="s">
        <v>282</v>
      </c>
      <c r="E942" s="172" t="s">
        <v>1</v>
      </c>
      <c r="F942" s="173" t="s">
        <v>2495</v>
      </c>
      <c r="H942" s="174">
        <v>9.9</v>
      </c>
      <c r="I942" s="175"/>
      <c r="L942" s="171"/>
      <c r="M942" s="176"/>
      <c r="N942" s="177"/>
      <c r="O942" s="177"/>
      <c r="P942" s="177"/>
      <c r="Q942" s="177"/>
      <c r="R942" s="177"/>
      <c r="S942" s="177"/>
      <c r="T942" s="178"/>
      <c r="AT942" s="172" t="s">
        <v>282</v>
      </c>
      <c r="AU942" s="172" t="s">
        <v>88</v>
      </c>
      <c r="AV942" s="14" t="s">
        <v>88</v>
      </c>
      <c r="AW942" s="14" t="s">
        <v>33</v>
      </c>
      <c r="AX942" s="14" t="s">
        <v>79</v>
      </c>
      <c r="AY942" s="172" t="s">
        <v>252</v>
      </c>
    </row>
    <row r="943" spans="1:65" s="15" customFormat="1">
      <c r="B943" s="179"/>
      <c r="D943" s="164" t="s">
        <v>282</v>
      </c>
      <c r="E943" s="180" t="s">
        <v>1</v>
      </c>
      <c r="F943" s="181" t="s">
        <v>286</v>
      </c>
      <c r="H943" s="182">
        <v>9.9</v>
      </c>
      <c r="I943" s="183"/>
      <c r="L943" s="179"/>
      <c r="M943" s="184"/>
      <c r="N943" s="185"/>
      <c r="O943" s="185"/>
      <c r="P943" s="185"/>
      <c r="Q943" s="185"/>
      <c r="R943" s="185"/>
      <c r="S943" s="185"/>
      <c r="T943" s="186"/>
      <c r="AT943" s="180" t="s">
        <v>282</v>
      </c>
      <c r="AU943" s="180" t="s">
        <v>88</v>
      </c>
      <c r="AV943" s="15" t="s">
        <v>258</v>
      </c>
      <c r="AW943" s="15" t="s">
        <v>33</v>
      </c>
      <c r="AX943" s="15" t="s">
        <v>86</v>
      </c>
      <c r="AY943" s="180" t="s">
        <v>252</v>
      </c>
    </row>
    <row r="944" spans="1:65" s="2" customFormat="1" ht="24.2" customHeight="1">
      <c r="A944" s="31"/>
      <c r="B944" s="148"/>
      <c r="C944" s="149" t="s">
        <v>2496</v>
      </c>
      <c r="D944" s="149" t="s">
        <v>254</v>
      </c>
      <c r="E944" s="150" t="s">
        <v>2497</v>
      </c>
      <c r="F944" s="151" t="s">
        <v>2498</v>
      </c>
      <c r="G944" s="152" t="s">
        <v>465</v>
      </c>
      <c r="H944" s="153">
        <v>615.79999999999995</v>
      </c>
      <c r="I944" s="154"/>
      <c r="J944" s="155">
        <f>ROUND(I944*H944,2)</f>
        <v>0</v>
      </c>
      <c r="K944" s="156"/>
      <c r="L944" s="32"/>
      <c r="M944" s="157" t="s">
        <v>1</v>
      </c>
      <c r="N944" s="158" t="s">
        <v>44</v>
      </c>
      <c r="O944" s="57"/>
      <c r="P944" s="159">
        <f>O944*H944</f>
        <v>0</v>
      </c>
      <c r="Q944" s="159">
        <v>0</v>
      </c>
      <c r="R944" s="159">
        <f>Q944*H944</f>
        <v>0</v>
      </c>
      <c r="S944" s="159">
        <v>0</v>
      </c>
      <c r="T944" s="160">
        <f>S944*H944</f>
        <v>0</v>
      </c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R944" s="161" t="s">
        <v>258</v>
      </c>
      <c r="AT944" s="161" t="s">
        <v>254</v>
      </c>
      <c r="AU944" s="161" t="s">
        <v>88</v>
      </c>
      <c r="AY944" s="17" t="s">
        <v>252</v>
      </c>
      <c r="BE944" s="162">
        <f>IF(N944="základní",J944,0)</f>
        <v>0</v>
      </c>
      <c r="BF944" s="162">
        <f>IF(N944="snížená",J944,0)</f>
        <v>0</v>
      </c>
      <c r="BG944" s="162">
        <f>IF(N944="zákl. přenesená",J944,0)</f>
        <v>0</v>
      </c>
      <c r="BH944" s="162">
        <f>IF(N944="sníž. přenesená",J944,0)</f>
        <v>0</v>
      </c>
      <c r="BI944" s="162">
        <f>IF(N944="nulová",J944,0)</f>
        <v>0</v>
      </c>
      <c r="BJ944" s="17" t="s">
        <v>86</v>
      </c>
      <c r="BK944" s="162">
        <f>ROUND(I944*H944,2)</f>
        <v>0</v>
      </c>
      <c r="BL944" s="17" t="s">
        <v>258</v>
      </c>
      <c r="BM944" s="161" t="s">
        <v>1220</v>
      </c>
    </row>
    <row r="945" spans="1:65" s="14" customFormat="1" ht="22.5">
      <c r="B945" s="171"/>
      <c r="D945" s="164" t="s">
        <v>282</v>
      </c>
      <c r="E945" s="172" t="s">
        <v>1</v>
      </c>
      <c r="F945" s="173" t="s">
        <v>2499</v>
      </c>
      <c r="H945" s="174">
        <v>13.4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282</v>
      </c>
      <c r="AU945" s="172" t="s">
        <v>88</v>
      </c>
      <c r="AV945" s="14" t="s">
        <v>88</v>
      </c>
      <c r="AW945" s="14" t="s">
        <v>33</v>
      </c>
      <c r="AX945" s="14" t="s">
        <v>79</v>
      </c>
      <c r="AY945" s="172" t="s">
        <v>252</v>
      </c>
    </row>
    <row r="946" spans="1:65" s="14" customFormat="1" ht="22.5">
      <c r="B946" s="171"/>
      <c r="D946" s="164" t="s">
        <v>282</v>
      </c>
      <c r="E946" s="172" t="s">
        <v>1</v>
      </c>
      <c r="F946" s="173" t="s">
        <v>2500</v>
      </c>
      <c r="H946" s="174">
        <v>105</v>
      </c>
      <c r="I946" s="175"/>
      <c r="L946" s="171"/>
      <c r="M946" s="176"/>
      <c r="N946" s="177"/>
      <c r="O946" s="177"/>
      <c r="P946" s="177"/>
      <c r="Q946" s="177"/>
      <c r="R946" s="177"/>
      <c r="S946" s="177"/>
      <c r="T946" s="178"/>
      <c r="AT946" s="172" t="s">
        <v>282</v>
      </c>
      <c r="AU946" s="172" t="s">
        <v>88</v>
      </c>
      <c r="AV946" s="14" t="s">
        <v>88</v>
      </c>
      <c r="AW946" s="14" t="s">
        <v>33</v>
      </c>
      <c r="AX946" s="14" t="s">
        <v>79</v>
      </c>
      <c r="AY946" s="172" t="s">
        <v>252</v>
      </c>
    </row>
    <row r="947" spans="1:65" s="14" customFormat="1" ht="22.5">
      <c r="B947" s="171"/>
      <c r="D947" s="164" t="s">
        <v>282</v>
      </c>
      <c r="E947" s="172" t="s">
        <v>1</v>
      </c>
      <c r="F947" s="173" t="s">
        <v>2501</v>
      </c>
      <c r="H947" s="174">
        <v>212.4</v>
      </c>
      <c r="I947" s="175"/>
      <c r="L947" s="171"/>
      <c r="M947" s="176"/>
      <c r="N947" s="177"/>
      <c r="O947" s="177"/>
      <c r="P947" s="177"/>
      <c r="Q947" s="177"/>
      <c r="R947" s="177"/>
      <c r="S947" s="177"/>
      <c r="T947" s="178"/>
      <c r="AT947" s="172" t="s">
        <v>282</v>
      </c>
      <c r="AU947" s="172" t="s">
        <v>88</v>
      </c>
      <c r="AV947" s="14" t="s">
        <v>88</v>
      </c>
      <c r="AW947" s="14" t="s">
        <v>33</v>
      </c>
      <c r="AX947" s="14" t="s">
        <v>79</v>
      </c>
      <c r="AY947" s="172" t="s">
        <v>252</v>
      </c>
    </row>
    <row r="948" spans="1:65" s="14" customFormat="1" ht="22.5">
      <c r="B948" s="171"/>
      <c r="D948" s="164" t="s">
        <v>282</v>
      </c>
      <c r="E948" s="172" t="s">
        <v>1</v>
      </c>
      <c r="F948" s="173" t="s">
        <v>2502</v>
      </c>
      <c r="H948" s="174">
        <v>94.8</v>
      </c>
      <c r="I948" s="175"/>
      <c r="L948" s="171"/>
      <c r="M948" s="176"/>
      <c r="N948" s="177"/>
      <c r="O948" s="177"/>
      <c r="P948" s="177"/>
      <c r="Q948" s="177"/>
      <c r="R948" s="177"/>
      <c r="S948" s="177"/>
      <c r="T948" s="178"/>
      <c r="AT948" s="172" t="s">
        <v>282</v>
      </c>
      <c r="AU948" s="172" t="s">
        <v>88</v>
      </c>
      <c r="AV948" s="14" t="s">
        <v>88</v>
      </c>
      <c r="AW948" s="14" t="s">
        <v>33</v>
      </c>
      <c r="AX948" s="14" t="s">
        <v>79</v>
      </c>
      <c r="AY948" s="172" t="s">
        <v>252</v>
      </c>
    </row>
    <row r="949" spans="1:65" s="14" customFormat="1" ht="22.5">
      <c r="B949" s="171"/>
      <c r="D949" s="164" t="s">
        <v>282</v>
      </c>
      <c r="E949" s="172" t="s">
        <v>1</v>
      </c>
      <c r="F949" s="173" t="s">
        <v>2503</v>
      </c>
      <c r="H949" s="174">
        <v>43.6</v>
      </c>
      <c r="I949" s="175"/>
      <c r="L949" s="171"/>
      <c r="M949" s="176"/>
      <c r="N949" s="177"/>
      <c r="O949" s="177"/>
      <c r="P949" s="177"/>
      <c r="Q949" s="177"/>
      <c r="R949" s="177"/>
      <c r="S949" s="177"/>
      <c r="T949" s="178"/>
      <c r="AT949" s="172" t="s">
        <v>282</v>
      </c>
      <c r="AU949" s="172" t="s">
        <v>88</v>
      </c>
      <c r="AV949" s="14" t="s">
        <v>88</v>
      </c>
      <c r="AW949" s="14" t="s">
        <v>33</v>
      </c>
      <c r="AX949" s="14" t="s">
        <v>79</v>
      </c>
      <c r="AY949" s="172" t="s">
        <v>252</v>
      </c>
    </row>
    <row r="950" spans="1:65" s="14" customFormat="1" ht="22.5">
      <c r="B950" s="171"/>
      <c r="D950" s="164" t="s">
        <v>282</v>
      </c>
      <c r="E950" s="172" t="s">
        <v>1</v>
      </c>
      <c r="F950" s="173" t="s">
        <v>2504</v>
      </c>
      <c r="H950" s="174">
        <v>54.5</v>
      </c>
      <c r="I950" s="175"/>
      <c r="L950" s="171"/>
      <c r="M950" s="176"/>
      <c r="N950" s="177"/>
      <c r="O950" s="177"/>
      <c r="P950" s="177"/>
      <c r="Q950" s="177"/>
      <c r="R950" s="177"/>
      <c r="S950" s="177"/>
      <c r="T950" s="178"/>
      <c r="AT950" s="172" t="s">
        <v>282</v>
      </c>
      <c r="AU950" s="172" t="s">
        <v>88</v>
      </c>
      <c r="AV950" s="14" t="s">
        <v>88</v>
      </c>
      <c r="AW950" s="14" t="s">
        <v>33</v>
      </c>
      <c r="AX950" s="14" t="s">
        <v>79</v>
      </c>
      <c r="AY950" s="172" t="s">
        <v>252</v>
      </c>
    </row>
    <row r="951" spans="1:65" s="14" customFormat="1" ht="22.5">
      <c r="B951" s="171"/>
      <c r="D951" s="164" t="s">
        <v>282</v>
      </c>
      <c r="E951" s="172" t="s">
        <v>1</v>
      </c>
      <c r="F951" s="173" t="s">
        <v>2505</v>
      </c>
      <c r="H951" s="174">
        <v>33.4</v>
      </c>
      <c r="I951" s="175"/>
      <c r="L951" s="171"/>
      <c r="M951" s="176"/>
      <c r="N951" s="177"/>
      <c r="O951" s="177"/>
      <c r="P951" s="177"/>
      <c r="Q951" s="177"/>
      <c r="R951" s="177"/>
      <c r="S951" s="177"/>
      <c r="T951" s="178"/>
      <c r="AT951" s="172" t="s">
        <v>282</v>
      </c>
      <c r="AU951" s="172" t="s">
        <v>88</v>
      </c>
      <c r="AV951" s="14" t="s">
        <v>88</v>
      </c>
      <c r="AW951" s="14" t="s">
        <v>33</v>
      </c>
      <c r="AX951" s="14" t="s">
        <v>79</v>
      </c>
      <c r="AY951" s="172" t="s">
        <v>252</v>
      </c>
    </row>
    <row r="952" spans="1:65" s="14" customFormat="1" ht="22.5">
      <c r="B952" s="171"/>
      <c r="D952" s="164" t="s">
        <v>282</v>
      </c>
      <c r="E952" s="172" t="s">
        <v>1</v>
      </c>
      <c r="F952" s="173" t="s">
        <v>2506</v>
      </c>
      <c r="H952" s="174">
        <v>48.3</v>
      </c>
      <c r="I952" s="175"/>
      <c r="L952" s="171"/>
      <c r="M952" s="176"/>
      <c r="N952" s="177"/>
      <c r="O952" s="177"/>
      <c r="P952" s="177"/>
      <c r="Q952" s="177"/>
      <c r="R952" s="177"/>
      <c r="S952" s="177"/>
      <c r="T952" s="178"/>
      <c r="AT952" s="172" t="s">
        <v>282</v>
      </c>
      <c r="AU952" s="172" t="s">
        <v>88</v>
      </c>
      <c r="AV952" s="14" t="s">
        <v>88</v>
      </c>
      <c r="AW952" s="14" t="s">
        <v>33</v>
      </c>
      <c r="AX952" s="14" t="s">
        <v>79</v>
      </c>
      <c r="AY952" s="172" t="s">
        <v>252</v>
      </c>
    </row>
    <row r="953" spans="1:65" s="14" customFormat="1" ht="22.5">
      <c r="B953" s="171"/>
      <c r="D953" s="164" t="s">
        <v>282</v>
      </c>
      <c r="E953" s="172" t="s">
        <v>1</v>
      </c>
      <c r="F953" s="173" t="s">
        <v>2507</v>
      </c>
      <c r="H953" s="174">
        <v>10.4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282</v>
      </c>
      <c r="AU953" s="172" t="s">
        <v>88</v>
      </c>
      <c r="AV953" s="14" t="s">
        <v>88</v>
      </c>
      <c r="AW953" s="14" t="s">
        <v>33</v>
      </c>
      <c r="AX953" s="14" t="s">
        <v>79</v>
      </c>
      <c r="AY953" s="172" t="s">
        <v>252</v>
      </c>
    </row>
    <row r="954" spans="1:65" s="15" customFormat="1">
      <c r="B954" s="179"/>
      <c r="D954" s="164" t="s">
        <v>282</v>
      </c>
      <c r="E954" s="180" t="s">
        <v>1</v>
      </c>
      <c r="F954" s="181" t="s">
        <v>286</v>
      </c>
      <c r="H954" s="182">
        <v>615.79999999999995</v>
      </c>
      <c r="I954" s="183"/>
      <c r="L954" s="179"/>
      <c r="M954" s="184"/>
      <c r="N954" s="185"/>
      <c r="O954" s="185"/>
      <c r="P954" s="185"/>
      <c r="Q954" s="185"/>
      <c r="R954" s="185"/>
      <c r="S954" s="185"/>
      <c r="T954" s="186"/>
      <c r="AT954" s="180" t="s">
        <v>282</v>
      </c>
      <c r="AU954" s="180" t="s">
        <v>88</v>
      </c>
      <c r="AV954" s="15" t="s">
        <v>258</v>
      </c>
      <c r="AW954" s="15" t="s">
        <v>33</v>
      </c>
      <c r="AX954" s="15" t="s">
        <v>86</v>
      </c>
      <c r="AY954" s="180" t="s">
        <v>252</v>
      </c>
    </row>
    <row r="955" spans="1:65" s="2" customFormat="1" ht="16.5" customHeight="1">
      <c r="A955" s="31"/>
      <c r="B955" s="148"/>
      <c r="C955" s="149" t="s">
        <v>631</v>
      </c>
      <c r="D955" s="149" t="s">
        <v>254</v>
      </c>
      <c r="E955" s="150" t="s">
        <v>2508</v>
      </c>
      <c r="F955" s="151" t="s">
        <v>2509</v>
      </c>
      <c r="G955" s="152" t="s">
        <v>465</v>
      </c>
      <c r="H955" s="153">
        <v>1525.8789999999999</v>
      </c>
      <c r="I955" s="154"/>
      <c r="J955" s="155">
        <f>ROUND(I955*H955,2)</f>
        <v>0</v>
      </c>
      <c r="K955" s="156"/>
      <c r="L955" s="32"/>
      <c r="M955" s="157" t="s">
        <v>1</v>
      </c>
      <c r="N955" s="158" t="s">
        <v>44</v>
      </c>
      <c r="O955" s="57"/>
      <c r="P955" s="159">
        <f>O955*H955</f>
        <v>0</v>
      </c>
      <c r="Q955" s="159">
        <v>0</v>
      </c>
      <c r="R955" s="159">
        <f>Q955*H955</f>
        <v>0</v>
      </c>
      <c r="S955" s="159">
        <v>0</v>
      </c>
      <c r="T955" s="160">
        <f>S955*H955</f>
        <v>0</v>
      </c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R955" s="161" t="s">
        <v>258</v>
      </c>
      <c r="AT955" s="161" t="s">
        <v>254</v>
      </c>
      <c r="AU955" s="161" t="s">
        <v>88</v>
      </c>
      <c r="AY955" s="17" t="s">
        <v>252</v>
      </c>
      <c r="BE955" s="162">
        <f>IF(N955="základní",J955,0)</f>
        <v>0</v>
      </c>
      <c r="BF955" s="162">
        <f>IF(N955="snížená",J955,0)</f>
        <v>0</v>
      </c>
      <c r="BG955" s="162">
        <f>IF(N955="zákl. přenesená",J955,0)</f>
        <v>0</v>
      </c>
      <c r="BH955" s="162">
        <f>IF(N955="sníž. přenesená",J955,0)</f>
        <v>0</v>
      </c>
      <c r="BI955" s="162">
        <f>IF(N955="nulová",J955,0)</f>
        <v>0</v>
      </c>
      <c r="BJ955" s="17" t="s">
        <v>86</v>
      </c>
      <c r="BK955" s="162">
        <f>ROUND(I955*H955,2)</f>
        <v>0</v>
      </c>
      <c r="BL955" s="17" t="s">
        <v>258</v>
      </c>
      <c r="BM955" s="161" t="s">
        <v>1230</v>
      </c>
    </row>
    <row r="956" spans="1:65" s="14" customFormat="1" ht="22.5">
      <c r="B956" s="171"/>
      <c r="D956" s="164" t="s">
        <v>282</v>
      </c>
      <c r="E956" s="172" t="s">
        <v>1</v>
      </c>
      <c r="F956" s="173" t="s">
        <v>2510</v>
      </c>
      <c r="H956" s="174">
        <v>216.53700000000001</v>
      </c>
      <c r="I956" s="175"/>
      <c r="L956" s="171"/>
      <c r="M956" s="176"/>
      <c r="N956" s="177"/>
      <c r="O956" s="177"/>
      <c r="P956" s="177"/>
      <c r="Q956" s="177"/>
      <c r="R956" s="177"/>
      <c r="S956" s="177"/>
      <c r="T956" s="178"/>
      <c r="AT956" s="172" t="s">
        <v>282</v>
      </c>
      <c r="AU956" s="172" t="s">
        <v>88</v>
      </c>
      <c r="AV956" s="14" t="s">
        <v>88</v>
      </c>
      <c r="AW956" s="14" t="s">
        <v>33</v>
      </c>
      <c r="AX956" s="14" t="s">
        <v>79</v>
      </c>
      <c r="AY956" s="172" t="s">
        <v>252</v>
      </c>
    </row>
    <row r="957" spans="1:65" s="14" customFormat="1" ht="22.5">
      <c r="B957" s="171"/>
      <c r="D957" s="164" t="s">
        <v>282</v>
      </c>
      <c r="E957" s="172" t="s">
        <v>1</v>
      </c>
      <c r="F957" s="173" t="s">
        <v>2461</v>
      </c>
      <c r="H957" s="174">
        <v>336.84699999999998</v>
      </c>
      <c r="I957" s="175"/>
      <c r="L957" s="171"/>
      <c r="M957" s="176"/>
      <c r="N957" s="177"/>
      <c r="O957" s="177"/>
      <c r="P957" s="177"/>
      <c r="Q957" s="177"/>
      <c r="R957" s="177"/>
      <c r="S957" s="177"/>
      <c r="T957" s="178"/>
      <c r="AT957" s="172" t="s">
        <v>282</v>
      </c>
      <c r="AU957" s="172" t="s">
        <v>88</v>
      </c>
      <c r="AV957" s="14" t="s">
        <v>88</v>
      </c>
      <c r="AW957" s="14" t="s">
        <v>33</v>
      </c>
      <c r="AX957" s="14" t="s">
        <v>79</v>
      </c>
      <c r="AY957" s="172" t="s">
        <v>252</v>
      </c>
    </row>
    <row r="958" spans="1:65" s="14" customFormat="1" ht="22.5">
      <c r="B958" s="171"/>
      <c r="D958" s="164" t="s">
        <v>282</v>
      </c>
      <c r="E958" s="172" t="s">
        <v>1</v>
      </c>
      <c r="F958" s="173" t="s">
        <v>2462</v>
      </c>
      <c r="H958" s="174">
        <v>367.339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282</v>
      </c>
      <c r="AU958" s="172" t="s">
        <v>88</v>
      </c>
      <c r="AV958" s="14" t="s">
        <v>88</v>
      </c>
      <c r="AW958" s="14" t="s">
        <v>33</v>
      </c>
      <c r="AX958" s="14" t="s">
        <v>79</v>
      </c>
      <c r="AY958" s="172" t="s">
        <v>252</v>
      </c>
    </row>
    <row r="959" spans="1:65" s="14" customFormat="1" ht="22.5">
      <c r="B959" s="171"/>
      <c r="D959" s="164" t="s">
        <v>282</v>
      </c>
      <c r="E959" s="172" t="s">
        <v>1</v>
      </c>
      <c r="F959" s="173" t="s">
        <v>2463</v>
      </c>
      <c r="H959" s="174">
        <v>352.44</v>
      </c>
      <c r="I959" s="175"/>
      <c r="L959" s="171"/>
      <c r="M959" s="176"/>
      <c r="N959" s="177"/>
      <c r="O959" s="177"/>
      <c r="P959" s="177"/>
      <c r="Q959" s="177"/>
      <c r="R959" s="177"/>
      <c r="S959" s="177"/>
      <c r="T959" s="178"/>
      <c r="AT959" s="172" t="s">
        <v>282</v>
      </c>
      <c r="AU959" s="172" t="s">
        <v>88</v>
      </c>
      <c r="AV959" s="14" t="s">
        <v>88</v>
      </c>
      <c r="AW959" s="14" t="s">
        <v>33</v>
      </c>
      <c r="AX959" s="14" t="s">
        <v>79</v>
      </c>
      <c r="AY959" s="172" t="s">
        <v>252</v>
      </c>
    </row>
    <row r="960" spans="1:65" s="14" customFormat="1" ht="22.5">
      <c r="B960" s="171"/>
      <c r="D960" s="164" t="s">
        <v>282</v>
      </c>
      <c r="E960" s="172" t="s">
        <v>1</v>
      </c>
      <c r="F960" s="173" t="s">
        <v>2464</v>
      </c>
      <c r="H960" s="174">
        <v>552.29</v>
      </c>
      <c r="I960" s="175"/>
      <c r="L960" s="171"/>
      <c r="M960" s="176"/>
      <c r="N960" s="177"/>
      <c r="O960" s="177"/>
      <c r="P960" s="177"/>
      <c r="Q960" s="177"/>
      <c r="R960" s="177"/>
      <c r="S960" s="177"/>
      <c r="T960" s="178"/>
      <c r="AT960" s="172" t="s">
        <v>282</v>
      </c>
      <c r="AU960" s="172" t="s">
        <v>88</v>
      </c>
      <c r="AV960" s="14" t="s">
        <v>88</v>
      </c>
      <c r="AW960" s="14" t="s">
        <v>33</v>
      </c>
      <c r="AX960" s="14" t="s">
        <v>79</v>
      </c>
      <c r="AY960" s="172" t="s">
        <v>252</v>
      </c>
    </row>
    <row r="961" spans="1:65" s="14" customFormat="1" ht="22.5">
      <c r="B961" s="171"/>
      <c r="D961" s="164" t="s">
        <v>282</v>
      </c>
      <c r="E961" s="172" t="s">
        <v>1</v>
      </c>
      <c r="F961" s="173" t="s">
        <v>2511</v>
      </c>
      <c r="H961" s="174">
        <v>-299.57400000000001</v>
      </c>
      <c r="I961" s="175"/>
      <c r="L961" s="171"/>
      <c r="M961" s="176"/>
      <c r="N961" s="177"/>
      <c r="O961" s="177"/>
      <c r="P961" s="177"/>
      <c r="Q961" s="177"/>
      <c r="R961" s="177"/>
      <c r="S961" s="177"/>
      <c r="T961" s="178"/>
      <c r="AT961" s="172" t="s">
        <v>282</v>
      </c>
      <c r="AU961" s="172" t="s">
        <v>88</v>
      </c>
      <c r="AV961" s="14" t="s">
        <v>88</v>
      </c>
      <c r="AW961" s="14" t="s">
        <v>33</v>
      </c>
      <c r="AX961" s="14" t="s">
        <v>79</v>
      </c>
      <c r="AY961" s="172" t="s">
        <v>252</v>
      </c>
    </row>
    <row r="962" spans="1:65" s="15" customFormat="1">
      <c r="B962" s="179"/>
      <c r="D962" s="164" t="s">
        <v>282</v>
      </c>
      <c r="E962" s="180" t="s">
        <v>1</v>
      </c>
      <c r="F962" s="181" t="s">
        <v>286</v>
      </c>
      <c r="H962" s="182">
        <v>1525.8789999999999</v>
      </c>
      <c r="I962" s="183"/>
      <c r="L962" s="179"/>
      <c r="M962" s="184"/>
      <c r="N962" s="185"/>
      <c r="O962" s="185"/>
      <c r="P962" s="185"/>
      <c r="Q962" s="185"/>
      <c r="R962" s="185"/>
      <c r="S962" s="185"/>
      <c r="T962" s="186"/>
      <c r="AT962" s="180" t="s">
        <v>282</v>
      </c>
      <c r="AU962" s="180" t="s">
        <v>88</v>
      </c>
      <c r="AV962" s="15" t="s">
        <v>258</v>
      </c>
      <c r="AW962" s="15" t="s">
        <v>33</v>
      </c>
      <c r="AX962" s="15" t="s">
        <v>86</v>
      </c>
      <c r="AY962" s="180" t="s">
        <v>252</v>
      </c>
    </row>
    <row r="963" spans="1:65" s="2" customFormat="1" ht="24.2" customHeight="1">
      <c r="A963" s="31"/>
      <c r="B963" s="148"/>
      <c r="C963" s="149" t="s">
        <v>2512</v>
      </c>
      <c r="D963" s="149" t="s">
        <v>254</v>
      </c>
      <c r="E963" s="150" t="s">
        <v>2513</v>
      </c>
      <c r="F963" s="151" t="s">
        <v>2514</v>
      </c>
      <c r="G963" s="152" t="s">
        <v>465</v>
      </c>
      <c r="H963" s="153">
        <v>11592.29</v>
      </c>
      <c r="I963" s="154"/>
      <c r="J963" s="155">
        <f>ROUND(I963*H963,2)</f>
        <v>0</v>
      </c>
      <c r="K963" s="156"/>
      <c r="L963" s="32"/>
      <c r="M963" s="157" t="s">
        <v>1</v>
      </c>
      <c r="N963" s="158" t="s">
        <v>44</v>
      </c>
      <c r="O963" s="57"/>
      <c r="P963" s="159">
        <f>O963*H963</f>
        <v>0</v>
      </c>
      <c r="Q963" s="159">
        <v>0</v>
      </c>
      <c r="R963" s="159">
        <f>Q963*H963</f>
        <v>0</v>
      </c>
      <c r="S963" s="159">
        <v>0</v>
      </c>
      <c r="T963" s="160">
        <f>S963*H963</f>
        <v>0</v>
      </c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R963" s="161" t="s">
        <v>258</v>
      </c>
      <c r="AT963" s="161" t="s">
        <v>254</v>
      </c>
      <c r="AU963" s="161" t="s">
        <v>88</v>
      </c>
      <c r="AY963" s="17" t="s">
        <v>252</v>
      </c>
      <c r="BE963" s="162">
        <f>IF(N963="základní",J963,0)</f>
        <v>0</v>
      </c>
      <c r="BF963" s="162">
        <f>IF(N963="snížená",J963,0)</f>
        <v>0</v>
      </c>
      <c r="BG963" s="162">
        <f>IF(N963="zákl. přenesená",J963,0)</f>
        <v>0</v>
      </c>
      <c r="BH963" s="162">
        <f>IF(N963="sníž. přenesená",J963,0)</f>
        <v>0</v>
      </c>
      <c r="BI963" s="162">
        <f>IF(N963="nulová",J963,0)</f>
        <v>0</v>
      </c>
      <c r="BJ963" s="17" t="s">
        <v>86</v>
      </c>
      <c r="BK963" s="162">
        <f>ROUND(I963*H963,2)</f>
        <v>0</v>
      </c>
      <c r="BL963" s="17" t="s">
        <v>258</v>
      </c>
      <c r="BM963" s="161" t="s">
        <v>1242</v>
      </c>
    </row>
    <row r="964" spans="1:65" s="13" customFormat="1">
      <c r="B964" s="163"/>
      <c r="D964" s="164" t="s">
        <v>282</v>
      </c>
      <c r="E964" s="165" t="s">
        <v>1</v>
      </c>
      <c r="F964" s="166" t="s">
        <v>2515</v>
      </c>
      <c r="H964" s="165" t="s">
        <v>1</v>
      </c>
      <c r="I964" s="167"/>
      <c r="L964" s="163"/>
      <c r="M964" s="168"/>
      <c r="N964" s="169"/>
      <c r="O964" s="169"/>
      <c r="P964" s="169"/>
      <c r="Q964" s="169"/>
      <c r="R964" s="169"/>
      <c r="S964" s="169"/>
      <c r="T964" s="170"/>
      <c r="AT964" s="165" t="s">
        <v>282</v>
      </c>
      <c r="AU964" s="165" t="s">
        <v>88</v>
      </c>
      <c r="AV964" s="13" t="s">
        <v>86</v>
      </c>
      <c r="AW964" s="13" t="s">
        <v>33</v>
      </c>
      <c r="AX964" s="13" t="s">
        <v>79</v>
      </c>
      <c r="AY964" s="165" t="s">
        <v>252</v>
      </c>
    </row>
    <row r="965" spans="1:65" s="14" customFormat="1" ht="33.75">
      <c r="B965" s="171"/>
      <c r="D965" s="164" t="s">
        <v>282</v>
      </c>
      <c r="E965" s="172" t="s">
        <v>1</v>
      </c>
      <c r="F965" s="173" t="s">
        <v>2477</v>
      </c>
      <c r="H965" s="174">
        <v>680.26</v>
      </c>
      <c r="I965" s="175"/>
      <c r="L965" s="171"/>
      <c r="M965" s="176"/>
      <c r="N965" s="177"/>
      <c r="O965" s="177"/>
      <c r="P965" s="177"/>
      <c r="Q965" s="177"/>
      <c r="R965" s="177"/>
      <c r="S965" s="177"/>
      <c r="T965" s="178"/>
      <c r="AT965" s="172" t="s">
        <v>282</v>
      </c>
      <c r="AU965" s="172" t="s">
        <v>88</v>
      </c>
      <c r="AV965" s="14" t="s">
        <v>88</v>
      </c>
      <c r="AW965" s="14" t="s">
        <v>33</v>
      </c>
      <c r="AX965" s="14" t="s">
        <v>79</v>
      </c>
      <c r="AY965" s="172" t="s">
        <v>252</v>
      </c>
    </row>
    <row r="966" spans="1:65" s="14" customFormat="1" ht="22.5">
      <c r="B966" s="171"/>
      <c r="D966" s="164" t="s">
        <v>282</v>
      </c>
      <c r="E966" s="172" t="s">
        <v>1</v>
      </c>
      <c r="F966" s="173" t="s">
        <v>2478</v>
      </c>
      <c r="H966" s="174">
        <v>528.24</v>
      </c>
      <c r="I966" s="175"/>
      <c r="L966" s="171"/>
      <c r="M966" s="176"/>
      <c r="N966" s="177"/>
      <c r="O966" s="177"/>
      <c r="P966" s="177"/>
      <c r="Q966" s="177"/>
      <c r="R966" s="177"/>
      <c r="S966" s="177"/>
      <c r="T966" s="178"/>
      <c r="AT966" s="172" t="s">
        <v>282</v>
      </c>
      <c r="AU966" s="172" t="s">
        <v>88</v>
      </c>
      <c r="AV966" s="14" t="s">
        <v>88</v>
      </c>
      <c r="AW966" s="14" t="s">
        <v>33</v>
      </c>
      <c r="AX966" s="14" t="s">
        <v>79</v>
      </c>
      <c r="AY966" s="172" t="s">
        <v>252</v>
      </c>
    </row>
    <row r="967" spans="1:65" s="14" customFormat="1" ht="22.5">
      <c r="B967" s="171"/>
      <c r="D967" s="164" t="s">
        <v>282</v>
      </c>
      <c r="E967" s="172" t="s">
        <v>1</v>
      </c>
      <c r="F967" s="173" t="s">
        <v>2479</v>
      </c>
      <c r="H967" s="174">
        <v>382.6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282</v>
      </c>
      <c r="AU967" s="172" t="s">
        <v>88</v>
      </c>
      <c r="AV967" s="14" t="s">
        <v>88</v>
      </c>
      <c r="AW967" s="14" t="s">
        <v>33</v>
      </c>
      <c r="AX967" s="14" t="s">
        <v>79</v>
      </c>
      <c r="AY967" s="172" t="s">
        <v>252</v>
      </c>
    </row>
    <row r="968" spans="1:65" s="14" customFormat="1" ht="22.5">
      <c r="B968" s="171"/>
      <c r="D968" s="164" t="s">
        <v>282</v>
      </c>
      <c r="E968" s="172" t="s">
        <v>1</v>
      </c>
      <c r="F968" s="173" t="s">
        <v>2480</v>
      </c>
      <c r="H968" s="174">
        <v>661.6</v>
      </c>
      <c r="I968" s="175"/>
      <c r="L968" s="171"/>
      <c r="M968" s="176"/>
      <c r="N968" s="177"/>
      <c r="O968" s="177"/>
      <c r="P968" s="177"/>
      <c r="Q968" s="177"/>
      <c r="R968" s="177"/>
      <c r="S968" s="177"/>
      <c r="T968" s="178"/>
      <c r="AT968" s="172" t="s">
        <v>282</v>
      </c>
      <c r="AU968" s="172" t="s">
        <v>88</v>
      </c>
      <c r="AV968" s="14" t="s">
        <v>88</v>
      </c>
      <c r="AW968" s="14" t="s">
        <v>33</v>
      </c>
      <c r="AX968" s="14" t="s">
        <v>79</v>
      </c>
      <c r="AY968" s="172" t="s">
        <v>252</v>
      </c>
    </row>
    <row r="969" spans="1:65" s="14" customFormat="1" ht="22.5">
      <c r="B969" s="171"/>
      <c r="D969" s="164" t="s">
        <v>282</v>
      </c>
      <c r="E969" s="172" t="s">
        <v>1</v>
      </c>
      <c r="F969" s="173" t="s">
        <v>2481</v>
      </c>
      <c r="H969" s="174">
        <v>1303.5</v>
      </c>
      <c r="I969" s="175"/>
      <c r="L969" s="171"/>
      <c r="M969" s="176"/>
      <c r="N969" s="177"/>
      <c r="O969" s="177"/>
      <c r="P969" s="177"/>
      <c r="Q969" s="177"/>
      <c r="R969" s="177"/>
      <c r="S969" s="177"/>
      <c r="T969" s="178"/>
      <c r="AT969" s="172" t="s">
        <v>282</v>
      </c>
      <c r="AU969" s="172" t="s">
        <v>88</v>
      </c>
      <c r="AV969" s="14" t="s">
        <v>88</v>
      </c>
      <c r="AW969" s="14" t="s">
        <v>33</v>
      </c>
      <c r="AX969" s="14" t="s">
        <v>79</v>
      </c>
      <c r="AY969" s="172" t="s">
        <v>252</v>
      </c>
    </row>
    <row r="970" spans="1:65" s="14" customFormat="1" ht="33.75">
      <c r="B970" s="171"/>
      <c r="D970" s="164" t="s">
        <v>282</v>
      </c>
      <c r="E970" s="172" t="s">
        <v>1</v>
      </c>
      <c r="F970" s="173" t="s">
        <v>2516</v>
      </c>
      <c r="H970" s="174">
        <v>600.79999999999995</v>
      </c>
      <c r="I970" s="175"/>
      <c r="L970" s="171"/>
      <c r="M970" s="176"/>
      <c r="N970" s="177"/>
      <c r="O970" s="177"/>
      <c r="P970" s="177"/>
      <c r="Q970" s="177"/>
      <c r="R970" s="177"/>
      <c r="S970" s="177"/>
      <c r="T970" s="178"/>
      <c r="AT970" s="172" t="s">
        <v>282</v>
      </c>
      <c r="AU970" s="172" t="s">
        <v>88</v>
      </c>
      <c r="AV970" s="14" t="s">
        <v>88</v>
      </c>
      <c r="AW970" s="14" t="s">
        <v>33</v>
      </c>
      <c r="AX970" s="14" t="s">
        <v>79</v>
      </c>
      <c r="AY970" s="172" t="s">
        <v>252</v>
      </c>
    </row>
    <row r="971" spans="1:65" s="14" customFormat="1" ht="22.5">
      <c r="B971" s="171"/>
      <c r="D971" s="164" t="s">
        <v>282</v>
      </c>
      <c r="E971" s="172" t="s">
        <v>1</v>
      </c>
      <c r="F971" s="173" t="s">
        <v>2517</v>
      </c>
      <c r="H971" s="174">
        <v>422.24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282</v>
      </c>
      <c r="AU971" s="172" t="s">
        <v>88</v>
      </c>
      <c r="AV971" s="14" t="s">
        <v>88</v>
      </c>
      <c r="AW971" s="14" t="s">
        <v>33</v>
      </c>
      <c r="AX971" s="14" t="s">
        <v>79</v>
      </c>
      <c r="AY971" s="172" t="s">
        <v>252</v>
      </c>
    </row>
    <row r="972" spans="1:65" s="14" customFormat="1" ht="22.5">
      <c r="B972" s="171"/>
      <c r="D972" s="164" t="s">
        <v>282</v>
      </c>
      <c r="E972" s="172" t="s">
        <v>1</v>
      </c>
      <c r="F972" s="173" t="s">
        <v>2518</v>
      </c>
      <c r="H972" s="174">
        <v>620.6</v>
      </c>
      <c r="I972" s="175"/>
      <c r="L972" s="171"/>
      <c r="M972" s="176"/>
      <c r="N972" s="177"/>
      <c r="O972" s="177"/>
      <c r="P972" s="177"/>
      <c r="Q972" s="177"/>
      <c r="R972" s="177"/>
      <c r="S972" s="177"/>
      <c r="T972" s="178"/>
      <c r="AT972" s="172" t="s">
        <v>282</v>
      </c>
      <c r="AU972" s="172" t="s">
        <v>88</v>
      </c>
      <c r="AV972" s="14" t="s">
        <v>88</v>
      </c>
      <c r="AW972" s="14" t="s">
        <v>33</v>
      </c>
      <c r="AX972" s="14" t="s">
        <v>79</v>
      </c>
      <c r="AY972" s="172" t="s">
        <v>252</v>
      </c>
    </row>
    <row r="973" spans="1:65" s="14" customFormat="1" ht="22.5">
      <c r="B973" s="171"/>
      <c r="D973" s="164" t="s">
        <v>282</v>
      </c>
      <c r="E973" s="172" t="s">
        <v>1</v>
      </c>
      <c r="F973" s="173" t="s">
        <v>2519</v>
      </c>
      <c r="H973" s="174">
        <v>707.32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282</v>
      </c>
      <c r="AU973" s="172" t="s">
        <v>88</v>
      </c>
      <c r="AV973" s="14" t="s">
        <v>88</v>
      </c>
      <c r="AW973" s="14" t="s">
        <v>33</v>
      </c>
      <c r="AX973" s="14" t="s">
        <v>79</v>
      </c>
      <c r="AY973" s="172" t="s">
        <v>252</v>
      </c>
    </row>
    <row r="974" spans="1:65" s="14" customFormat="1">
      <c r="B974" s="171"/>
      <c r="D974" s="164" t="s">
        <v>282</v>
      </c>
      <c r="E974" s="172" t="s">
        <v>1</v>
      </c>
      <c r="F974" s="173" t="s">
        <v>2486</v>
      </c>
      <c r="H974" s="174">
        <v>968.5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282</v>
      </c>
      <c r="AU974" s="172" t="s">
        <v>88</v>
      </c>
      <c r="AV974" s="14" t="s">
        <v>88</v>
      </c>
      <c r="AW974" s="14" t="s">
        <v>33</v>
      </c>
      <c r="AX974" s="14" t="s">
        <v>79</v>
      </c>
      <c r="AY974" s="172" t="s">
        <v>252</v>
      </c>
    </row>
    <row r="975" spans="1:65" s="14" customFormat="1" ht="33.75">
      <c r="B975" s="171"/>
      <c r="D975" s="164" t="s">
        <v>282</v>
      </c>
      <c r="E975" s="172" t="s">
        <v>1</v>
      </c>
      <c r="F975" s="173" t="s">
        <v>2487</v>
      </c>
      <c r="H975" s="174">
        <v>624.79999999999995</v>
      </c>
      <c r="I975" s="175"/>
      <c r="L975" s="171"/>
      <c r="M975" s="176"/>
      <c r="N975" s="177"/>
      <c r="O975" s="177"/>
      <c r="P975" s="177"/>
      <c r="Q975" s="177"/>
      <c r="R975" s="177"/>
      <c r="S975" s="177"/>
      <c r="T975" s="178"/>
      <c r="AT975" s="172" t="s">
        <v>282</v>
      </c>
      <c r="AU975" s="172" t="s">
        <v>88</v>
      </c>
      <c r="AV975" s="14" t="s">
        <v>88</v>
      </c>
      <c r="AW975" s="14" t="s">
        <v>33</v>
      </c>
      <c r="AX975" s="14" t="s">
        <v>79</v>
      </c>
      <c r="AY975" s="172" t="s">
        <v>252</v>
      </c>
    </row>
    <row r="976" spans="1:65" s="14" customFormat="1" ht="22.5">
      <c r="B976" s="171"/>
      <c r="D976" s="164" t="s">
        <v>282</v>
      </c>
      <c r="E976" s="172" t="s">
        <v>1</v>
      </c>
      <c r="F976" s="173" t="s">
        <v>2520</v>
      </c>
      <c r="H976" s="174">
        <v>572.20000000000005</v>
      </c>
      <c r="I976" s="175"/>
      <c r="L976" s="171"/>
      <c r="M976" s="176"/>
      <c r="N976" s="177"/>
      <c r="O976" s="177"/>
      <c r="P976" s="177"/>
      <c r="Q976" s="177"/>
      <c r="R976" s="177"/>
      <c r="S976" s="177"/>
      <c r="T976" s="178"/>
      <c r="AT976" s="172" t="s">
        <v>282</v>
      </c>
      <c r="AU976" s="172" t="s">
        <v>88</v>
      </c>
      <c r="AV976" s="14" t="s">
        <v>88</v>
      </c>
      <c r="AW976" s="14" t="s">
        <v>33</v>
      </c>
      <c r="AX976" s="14" t="s">
        <v>79</v>
      </c>
      <c r="AY976" s="172" t="s">
        <v>252</v>
      </c>
    </row>
    <row r="977" spans="2:51" s="14" customFormat="1" ht="22.5">
      <c r="B977" s="171"/>
      <c r="D977" s="164" t="s">
        <v>282</v>
      </c>
      <c r="E977" s="172" t="s">
        <v>1</v>
      </c>
      <c r="F977" s="173" t="s">
        <v>2521</v>
      </c>
      <c r="H977" s="174">
        <v>615.79999999999995</v>
      </c>
      <c r="I977" s="175"/>
      <c r="L977" s="171"/>
      <c r="M977" s="176"/>
      <c r="N977" s="177"/>
      <c r="O977" s="177"/>
      <c r="P977" s="177"/>
      <c r="Q977" s="177"/>
      <c r="R977" s="177"/>
      <c r="S977" s="177"/>
      <c r="T977" s="178"/>
      <c r="AT977" s="172" t="s">
        <v>282</v>
      </c>
      <c r="AU977" s="172" t="s">
        <v>88</v>
      </c>
      <c r="AV977" s="14" t="s">
        <v>88</v>
      </c>
      <c r="AW977" s="14" t="s">
        <v>33</v>
      </c>
      <c r="AX977" s="14" t="s">
        <v>79</v>
      </c>
      <c r="AY977" s="172" t="s">
        <v>252</v>
      </c>
    </row>
    <row r="978" spans="2:51" s="14" customFormat="1" ht="22.5">
      <c r="B978" s="171"/>
      <c r="D978" s="164" t="s">
        <v>282</v>
      </c>
      <c r="E978" s="172" t="s">
        <v>1</v>
      </c>
      <c r="F978" s="173" t="s">
        <v>2522</v>
      </c>
      <c r="H978" s="174">
        <v>719.56</v>
      </c>
      <c r="I978" s="175"/>
      <c r="L978" s="171"/>
      <c r="M978" s="176"/>
      <c r="N978" s="177"/>
      <c r="O978" s="177"/>
      <c r="P978" s="177"/>
      <c r="Q978" s="177"/>
      <c r="R978" s="177"/>
      <c r="S978" s="177"/>
      <c r="T978" s="178"/>
      <c r="AT978" s="172" t="s">
        <v>282</v>
      </c>
      <c r="AU978" s="172" t="s">
        <v>88</v>
      </c>
      <c r="AV978" s="14" t="s">
        <v>88</v>
      </c>
      <c r="AW978" s="14" t="s">
        <v>33</v>
      </c>
      <c r="AX978" s="14" t="s">
        <v>79</v>
      </c>
      <c r="AY978" s="172" t="s">
        <v>252</v>
      </c>
    </row>
    <row r="979" spans="2:51" s="14" customFormat="1">
      <c r="B979" s="171"/>
      <c r="D979" s="164" t="s">
        <v>282</v>
      </c>
      <c r="E979" s="172" t="s">
        <v>1</v>
      </c>
      <c r="F979" s="173" t="s">
        <v>2523</v>
      </c>
      <c r="H979" s="174">
        <v>766.2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282</v>
      </c>
      <c r="AU979" s="172" t="s">
        <v>88</v>
      </c>
      <c r="AV979" s="14" t="s">
        <v>88</v>
      </c>
      <c r="AW979" s="14" t="s">
        <v>33</v>
      </c>
      <c r="AX979" s="14" t="s">
        <v>79</v>
      </c>
      <c r="AY979" s="172" t="s">
        <v>252</v>
      </c>
    </row>
    <row r="980" spans="2:51" s="14" customFormat="1" ht="33.75">
      <c r="B980" s="171"/>
      <c r="D980" s="164" t="s">
        <v>282</v>
      </c>
      <c r="E980" s="172" t="s">
        <v>1</v>
      </c>
      <c r="F980" s="173" t="s">
        <v>2490</v>
      </c>
      <c r="H980" s="174">
        <v>393.17</v>
      </c>
      <c r="I980" s="175"/>
      <c r="L980" s="171"/>
      <c r="M980" s="176"/>
      <c r="N980" s="177"/>
      <c r="O980" s="177"/>
      <c r="P980" s="177"/>
      <c r="Q980" s="177"/>
      <c r="R980" s="177"/>
      <c r="S980" s="177"/>
      <c r="T980" s="178"/>
      <c r="AT980" s="172" t="s">
        <v>282</v>
      </c>
      <c r="AU980" s="172" t="s">
        <v>88</v>
      </c>
      <c r="AV980" s="14" t="s">
        <v>88</v>
      </c>
      <c r="AW980" s="14" t="s">
        <v>33</v>
      </c>
      <c r="AX980" s="14" t="s">
        <v>79</v>
      </c>
      <c r="AY980" s="172" t="s">
        <v>252</v>
      </c>
    </row>
    <row r="981" spans="2:51" s="14" customFormat="1" ht="33.75">
      <c r="B981" s="171"/>
      <c r="D981" s="164" t="s">
        <v>282</v>
      </c>
      <c r="E981" s="172" t="s">
        <v>1</v>
      </c>
      <c r="F981" s="173" t="s">
        <v>2491</v>
      </c>
      <c r="H981" s="174">
        <v>213</v>
      </c>
      <c r="I981" s="175"/>
      <c r="L981" s="171"/>
      <c r="M981" s="176"/>
      <c r="N981" s="177"/>
      <c r="O981" s="177"/>
      <c r="P981" s="177"/>
      <c r="Q981" s="177"/>
      <c r="R981" s="177"/>
      <c r="S981" s="177"/>
      <c r="T981" s="178"/>
      <c r="AT981" s="172" t="s">
        <v>282</v>
      </c>
      <c r="AU981" s="172" t="s">
        <v>88</v>
      </c>
      <c r="AV981" s="14" t="s">
        <v>88</v>
      </c>
      <c r="AW981" s="14" t="s">
        <v>33</v>
      </c>
      <c r="AX981" s="14" t="s">
        <v>79</v>
      </c>
      <c r="AY981" s="172" t="s">
        <v>252</v>
      </c>
    </row>
    <row r="982" spans="2:51" s="14" customFormat="1">
      <c r="B982" s="171"/>
      <c r="D982" s="164" t="s">
        <v>282</v>
      </c>
      <c r="E982" s="172" t="s">
        <v>1</v>
      </c>
      <c r="F982" s="173" t="s">
        <v>2492</v>
      </c>
      <c r="H982" s="174">
        <v>196.1</v>
      </c>
      <c r="I982" s="175"/>
      <c r="L982" s="171"/>
      <c r="M982" s="176"/>
      <c r="N982" s="177"/>
      <c r="O982" s="177"/>
      <c r="P982" s="177"/>
      <c r="Q982" s="177"/>
      <c r="R982" s="177"/>
      <c r="S982" s="177"/>
      <c r="T982" s="178"/>
      <c r="AT982" s="172" t="s">
        <v>282</v>
      </c>
      <c r="AU982" s="172" t="s">
        <v>88</v>
      </c>
      <c r="AV982" s="14" t="s">
        <v>88</v>
      </c>
      <c r="AW982" s="14" t="s">
        <v>33</v>
      </c>
      <c r="AX982" s="14" t="s">
        <v>79</v>
      </c>
      <c r="AY982" s="172" t="s">
        <v>252</v>
      </c>
    </row>
    <row r="983" spans="2:51" s="14" customFormat="1">
      <c r="B983" s="171"/>
      <c r="D983" s="164" t="s">
        <v>282</v>
      </c>
      <c r="E983" s="172" t="s">
        <v>1</v>
      </c>
      <c r="F983" s="173" t="s">
        <v>2524</v>
      </c>
      <c r="H983" s="174">
        <v>13.4</v>
      </c>
      <c r="I983" s="175"/>
      <c r="L983" s="171"/>
      <c r="M983" s="176"/>
      <c r="N983" s="177"/>
      <c r="O983" s="177"/>
      <c r="P983" s="177"/>
      <c r="Q983" s="177"/>
      <c r="R983" s="177"/>
      <c r="S983" s="177"/>
      <c r="T983" s="178"/>
      <c r="AT983" s="172" t="s">
        <v>282</v>
      </c>
      <c r="AU983" s="172" t="s">
        <v>88</v>
      </c>
      <c r="AV983" s="14" t="s">
        <v>88</v>
      </c>
      <c r="AW983" s="14" t="s">
        <v>33</v>
      </c>
      <c r="AX983" s="14" t="s">
        <v>79</v>
      </c>
      <c r="AY983" s="172" t="s">
        <v>252</v>
      </c>
    </row>
    <row r="984" spans="2:51" s="14" customFormat="1">
      <c r="B984" s="171"/>
      <c r="D984" s="164" t="s">
        <v>282</v>
      </c>
      <c r="E984" s="172" t="s">
        <v>1</v>
      </c>
      <c r="F984" s="173" t="s">
        <v>2525</v>
      </c>
      <c r="H984" s="174">
        <v>105</v>
      </c>
      <c r="I984" s="175"/>
      <c r="L984" s="171"/>
      <c r="M984" s="176"/>
      <c r="N984" s="177"/>
      <c r="O984" s="177"/>
      <c r="P984" s="177"/>
      <c r="Q984" s="177"/>
      <c r="R984" s="177"/>
      <c r="S984" s="177"/>
      <c r="T984" s="178"/>
      <c r="AT984" s="172" t="s">
        <v>282</v>
      </c>
      <c r="AU984" s="172" t="s">
        <v>88</v>
      </c>
      <c r="AV984" s="14" t="s">
        <v>88</v>
      </c>
      <c r="AW984" s="14" t="s">
        <v>33</v>
      </c>
      <c r="AX984" s="14" t="s">
        <v>79</v>
      </c>
      <c r="AY984" s="172" t="s">
        <v>252</v>
      </c>
    </row>
    <row r="985" spans="2:51" s="14" customFormat="1">
      <c r="B985" s="171"/>
      <c r="D985" s="164" t="s">
        <v>282</v>
      </c>
      <c r="E985" s="172" t="s">
        <v>1</v>
      </c>
      <c r="F985" s="173" t="s">
        <v>2526</v>
      </c>
      <c r="H985" s="174">
        <v>212.4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282</v>
      </c>
      <c r="AU985" s="172" t="s">
        <v>88</v>
      </c>
      <c r="AV985" s="14" t="s">
        <v>88</v>
      </c>
      <c r="AW985" s="14" t="s">
        <v>33</v>
      </c>
      <c r="AX985" s="14" t="s">
        <v>79</v>
      </c>
      <c r="AY985" s="172" t="s">
        <v>252</v>
      </c>
    </row>
    <row r="986" spans="2:51" s="14" customFormat="1" ht="22.5">
      <c r="B986" s="171"/>
      <c r="D986" s="164" t="s">
        <v>282</v>
      </c>
      <c r="E986" s="172" t="s">
        <v>1</v>
      </c>
      <c r="F986" s="173" t="s">
        <v>2527</v>
      </c>
      <c r="H986" s="174">
        <v>94.8</v>
      </c>
      <c r="I986" s="175"/>
      <c r="L986" s="171"/>
      <c r="M986" s="176"/>
      <c r="N986" s="177"/>
      <c r="O986" s="177"/>
      <c r="P986" s="177"/>
      <c r="Q986" s="177"/>
      <c r="R986" s="177"/>
      <c r="S986" s="177"/>
      <c r="T986" s="178"/>
      <c r="AT986" s="172" t="s">
        <v>282</v>
      </c>
      <c r="AU986" s="172" t="s">
        <v>88</v>
      </c>
      <c r="AV986" s="14" t="s">
        <v>88</v>
      </c>
      <c r="AW986" s="14" t="s">
        <v>33</v>
      </c>
      <c r="AX986" s="14" t="s">
        <v>79</v>
      </c>
      <c r="AY986" s="172" t="s">
        <v>252</v>
      </c>
    </row>
    <row r="987" spans="2:51" s="14" customFormat="1">
      <c r="B987" s="171"/>
      <c r="D987" s="164" t="s">
        <v>282</v>
      </c>
      <c r="E987" s="172" t="s">
        <v>1</v>
      </c>
      <c r="F987" s="173" t="s">
        <v>2528</v>
      </c>
      <c r="H987" s="174">
        <v>43.6</v>
      </c>
      <c r="I987" s="175"/>
      <c r="L987" s="171"/>
      <c r="M987" s="176"/>
      <c r="N987" s="177"/>
      <c r="O987" s="177"/>
      <c r="P987" s="177"/>
      <c r="Q987" s="177"/>
      <c r="R987" s="177"/>
      <c r="S987" s="177"/>
      <c r="T987" s="178"/>
      <c r="AT987" s="172" t="s">
        <v>282</v>
      </c>
      <c r="AU987" s="172" t="s">
        <v>88</v>
      </c>
      <c r="AV987" s="14" t="s">
        <v>88</v>
      </c>
      <c r="AW987" s="14" t="s">
        <v>33</v>
      </c>
      <c r="AX987" s="14" t="s">
        <v>79</v>
      </c>
      <c r="AY987" s="172" t="s">
        <v>252</v>
      </c>
    </row>
    <row r="988" spans="2:51" s="14" customFormat="1" ht="22.5">
      <c r="B988" s="171"/>
      <c r="D988" s="164" t="s">
        <v>282</v>
      </c>
      <c r="E988" s="172" t="s">
        <v>1</v>
      </c>
      <c r="F988" s="173" t="s">
        <v>2529</v>
      </c>
      <c r="H988" s="174">
        <v>54.5</v>
      </c>
      <c r="I988" s="175"/>
      <c r="L988" s="171"/>
      <c r="M988" s="176"/>
      <c r="N988" s="177"/>
      <c r="O988" s="177"/>
      <c r="P988" s="177"/>
      <c r="Q988" s="177"/>
      <c r="R988" s="177"/>
      <c r="S988" s="177"/>
      <c r="T988" s="178"/>
      <c r="AT988" s="172" t="s">
        <v>282</v>
      </c>
      <c r="AU988" s="172" t="s">
        <v>88</v>
      </c>
      <c r="AV988" s="14" t="s">
        <v>88</v>
      </c>
      <c r="AW988" s="14" t="s">
        <v>33</v>
      </c>
      <c r="AX988" s="14" t="s">
        <v>79</v>
      </c>
      <c r="AY988" s="172" t="s">
        <v>252</v>
      </c>
    </row>
    <row r="989" spans="2:51" s="14" customFormat="1">
      <c r="B989" s="171"/>
      <c r="D989" s="164" t="s">
        <v>282</v>
      </c>
      <c r="E989" s="172" t="s">
        <v>1</v>
      </c>
      <c r="F989" s="173" t="s">
        <v>2530</v>
      </c>
      <c r="H989" s="174">
        <v>33.4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282</v>
      </c>
      <c r="AU989" s="172" t="s">
        <v>88</v>
      </c>
      <c r="AV989" s="14" t="s">
        <v>88</v>
      </c>
      <c r="AW989" s="14" t="s">
        <v>33</v>
      </c>
      <c r="AX989" s="14" t="s">
        <v>79</v>
      </c>
      <c r="AY989" s="172" t="s">
        <v>252</v>
      </c>
    </row>
    <row r="990" spans="2:51" s="14" customFormat="1" ht="22.5">
      <c r="B990" s="171"/>
      <c r="D990" s="164" t="s">
        <v>282</v>
      </c>
      <c r="E990" s="172" t="s">
        <v>1</v>
      </c>
      <c r="F990" s="173" t="s">
        <v>2531</v>
      </c>
      <c r="H990" s="174">
        <v>48.3</v>
      </c>
      <c r="I990" s="175"/>
      <c r="L990" s="171"/>
      <c r="M990" s="176"/>
      <c r="N990" s="177"/>
      <c r="O990" s="177"/>
      <c r="P990" s="177"/>
      <c r="Q990" s="177"/>
      <c r="R990" s="177"/>
      <c r="S990" s="177"/>
      <c r="T990" s="178"/>
      <c r="AT990" s="172" t="s">
        <v>282</v>
      </c>
      <c r="AU990" s="172" t="s">
        <v>88</v>
      </c>
      <c r="AV990" s="14" t="s">
        <v>88</v>
      </c>
      <c r="AW990" s="14" t="s">
        <v>33</v>
      </c>
      <c r="AX990" s="14" t="s">
        <v>79</v>
      </c>
      <c r="AY990" s="172" t="s">
        <v>252</v>
      </c>
    </row>
    <row r="991" spans="2:51" s="14" customFormat="1">
      <c r="B991" s="171"/>
      <c r="D991" s="164" t="s">
        <v>282</v>
      </c>
      <c r="E991" s="172" t="s">
        <v>1</v>
      </c>
      <c r="F991" s="173" t="s">
        <v>2532</v>
      </c>
      <c r="H991" s="174">
        <v>10.4</v>
      </c>
      <c r="I991" s="175"/>
      <c r="L991" s="171"/>
      <c r="M991" s="176"/>
      <c r="N991" s="177"/>
      <c r="O991" s="177"/>
      <c r="P991" s="177"/>
      <c r="Q991" s="177"/>
      <c r="R991" s="177"/>
      <c r="S991" s="177"/>
      <c r="T991" s="178"/>
      <c r="AT991" s="172" t="s">
        <v>282</v>
      </c>
      <c r="AU991" s="172" t="s">
        <v>88</v>
      </c>
      <c r="AV991" s="14" t="s">
        <v>88</v>
      </c>
      <c r="AW991" s="14" t="s">
        <v>33</v>
      </c>
      <c r="AX991" s="14" t="s">
        <v>79</v>
      </c>
      <c r="AY991" s="172" t="s">
        <v>252</v>
      </c>
    </row>
    <row r="992" spans="2:51" s="15" customFormat="1">
      <c r="B992" s="179"/>
      <c r="D992" s="164" t="s">
        <v>282</v>
      </c>
      <c r="E992" s="180" t="s">
        <v>1</v>
      </c>
      <c r="F992" s="181" t="s">
        <v>286</v>
      </c>
      <c r="H992" s="182">
        <v>11592.289999999997</v>
      </c>
      <c r="I992" s="183"/>
      <c r="L992" s="179"/>
      <c r="M992" s="184"/>
      <c r="N992" s="185"/>
      <c r="O992" s="185"/>
      <c r="P992" s="185"/>
      <c r="Q992" s="185"/>
      <c r="R992" s="185"/>
      <c r="S992" s="185"/>
      <c r="T992" s="186"/>
      <c r="AT992" s="180" t="s">
        <v>282</v>
      </c>
      <c r="AU992" s="180" t="s">
        <v>88</v>
      </c>
      <c r="AV992" s="15" t="s">
        <v>258</v>
      </c>
      <c r="AW992" s="15" t="s">
        <v>33</v>
      </c>
      <c r="AX992" s="15" t="s">
        <v>86</v>
      </c>
      <c r="AY992" s="180" t="s">
        <v>252</v>
      </c>
    </row>
    <row r="993" spans="1:65" s="2" customFormat="1" ht="24.2" customHeight="1">
      <c r="A993" s="31"/>
      <c r="B993" s="148"/>
      <c r="C993" s="149" t="s">
        <v>641</v>
      </c>
      <c r="D993" s="149" t="s">
        <v>254</v>
      </c>
      <c r="E993" s="150" t="s">
        <v>2533</v>
      </c>
      <c r="F993" s="151" t="s">
        <v>2534</v>
      </c>
      <c r="G993" s="152" t="s">
        <v>465</v>
      </c>
      <c r="H993" s="153">
        <v>23184.58</v>
      </c>
      <c r="I993" s="154"/>
      <c r="J993" s="155">
        <f>ROUND(I993*H993,2)</f>
        <v>0</v>
      </c>
      <c r="K993" s="156"/>
      <c r="L993" s="32"/>
      <c r="M993" s="157" t="s">
        <v>1</v>
      </c>
      <c r="N993" s="158" t="s">
        <v>44</v>
      </c>
      <c r="O993" s="57"/>
      <c r="P993" s="159">
        <f>O993*H993</f>
        <v>0</v>
      </c>
      <c r="Q993" s="159">
        <v>0</v>
      </c>
      <c r="R993" s="159">
        <f>Q993*H993</f>
        <v>0</v>
      </c>
      <c r="S993" s="159">
        <v>0</v>
      </c>
      <c r="T993" s="160">
        <f>S993*H993</f>
        <v>0</v>
      </c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R993" s="161" t="s">
        <v>258</v>
      </c>
      <c r="AT993" s="161" t="s">
        <v>254</v>
      </c>
      <c r="AU993" s="161" t="s">
        <v>88</v>
      </c>
      <c r="AY993" s="17" t="s">
        <v>252</v>
      </c>
      <c r="BE993" s="162">
        <f>IF(N993="základní",J993,0)</f>
        <v>0</v>
      </c>
      <c r="BF993" s="162">
        <f>IF(N993="snížená",J993,0)</f>
        <v>0</v>
      </c>
      <c r="BG993" s="162">
        <f>IF(N993="zákl. přenesená",J993,0)</f>
        <v>0</v>
      </c>
      <c r="BH993" s="162">
        <f>IF(N993="sníž. přenesená",J993,0)</f>
        <v>0</v>
      </c>
      <c r="BI993" s="162">
        <f>IF(N993="nulová",J993,0)</f>
        <v>0</v>
      </c>
      <c r="BJ993" s="17" t="s">
        <v>86</v>
      </c>
      <c r="BK993" s="162">
        <f>ROUND(I993*H993,2)</f>
        <v>0</v>
      </c>
      <c r="BL993" s="17" t="s">
        <v>258</v>
      </c>
      <c r="BM993" s="161" t="s">
        <v>1257</v>
      </c>
    </row>
    <row r="994" spans="1:65" s="14" customFormat="1" ht="22.5">
      <c r="B994" s="171"/>
      <c r="D994" s="164" t="s">
        <v>282</v>
      </c>
      <c r="E994" s="172" t="s">
        <v>1</v>
      </c>
      <c r="F994" s="173" t="s">
        <v>2535</v>
      </c>
      <c r="H994" s="174">
        <v>23184.58</v>
      </c>
      <c r="I994" s="175"/>
      <c r="L994" s="171"/>
      <c r="M994" s="176"/>
      <c r="N994" s="177"/>
      <c r="O994" s="177"/>
      <c r="P994" s="177"/>
      <c r="Q994" s="177"/>
      <c r="R994" s="177"/>
      <c r="S994" s="177"/>
      <c r="T994" s="178"/>
      <c r="AT994" s="172" t="s">
        <v>282</v>
      </c>
      <c r="AU994" s="172" t="s">
        <v>88</v>
      </c>
      <c r="AV994" s="14" t="s">
        <v>88</v>
      </c>
      <c r="AW994" s="14" t="s">
        <v>33</v>
      </c>
      <c r="AX994" s="14" t="s">
        <v>79</v>
      </c>
      <c r="AY994" s="172" t="s">
        <v>252</v>
      </c>
    </row>
    <row r="995" spans="1:65" s="15" customFormat="1">
      <c r="B995" s="179"/>
      <c r="D995" s="164" t="s">
        <v>282</v>
      </c>
      <c r="E995" s="180" t="s">
        <v>1</v>
      </c>
      <c r="F995" s="181" t="s">
        <v>286</v>
      </c>
      <c r="H995" s="182">
        <v>23184.58</v>
      </c>
      <c r="I995" s="183"/>
      <c r="L995" s="179"/>
      <c r="M995" s="184"/>
      <c r="N995" s="185"/>
      <c r="O995" s="185"/>
      <c r="P995" s="185"/>
      <c r="Q995" s="185"/>
      <c r="R995" s="185"/>
      <c r="S995" s="185"/>
      <c r="T995" s="186"/>
      <c r="AT995" s="180" t="s">
        <v>282</v>
      </c>
      <c r="AU995" s="180" t="s">
        <v>88</v>
      </c>
      <c r="AV995" s="15" t="s">
        <v>258</v>
      </c>
      <c r="AW995" s="15" t="s">
        <v>33</v>
      </c>
      <c r="AX995" s="15" t="s">
        <v>86</v>
      </c>
      <c r="AY995" s="180" t="s">
        <v>252</v>
      </c>
    </row>
    <row r="996" spans="1:65" s="2" customFormat="1" ht="37.9" customHeight="1">
      <c r="A996" s="31"/>
      <c r="B996" s="148"/>
      <c r="C996" s="149" t="s">
        <v>1217</v>
      </c>
      <c r="D996" s="149" t="s">
        <v>254</v>
      </c>
      <c r="E996" s="150" t="s">
        <v>2536</v>
      </c>
      <c r="F996" s="151" t="s">
        <v>2537</v>
      </c>
      <c r="G996" s="152" t="s">
        <v>465</v>
      </c>
      <c r="H996" s="153">
        <v>13118.169</v>
      </c>
      <c r="I996" s="154"/>
      <c r="J996" s="155">
        <f>ROUND(I996*H996,2)</f>
        <v>0</v>
      </c>
      <c r="K996" s="156"/>
      <c r="L996" s="32"/>
      <c r="M996" s="157" t="s">
        <v>1</v>
      </c>
      <c r="N996" s="158" t="s">
        <v>44</v>
      </c>
      <c r="O996" s="57"/>
      <c r="P996" s="159">
        <f>O996*H996</f>
        <v>0</v>
      </c>
      <c r="Q996" s="159">
        <v>0</v>
      </c>
      <c r="R996" s="159">
        <f>Q996*H996</f>
        <v>0</v>
      </c>
      <c r="S996" s="159">
        <v>0</v>
      </c>
      <c r="T996" s="160">
        <f>S996*H996</f>
        <v>0</v>
      </c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R996" s="161" t="s">
        <v>258</v>
      </c>
      <c r="AT996" s="161" t="s">
        <v>254</v>
      </c>
      <c r="AU996" s="161" t="s">
        <v>88</v>
      </c>
      <c r="AY996" s="17" t="s">
        <v>252</v>
      </c>
      <c r="BE996" s="162">
        <f>IF(N996="základní",J996,0)</f>
        <v>0</v>
      </c>
      <c r="BF996" s="162">
        <f>IF(N996="snížená",J996,0)</f>
        <v>0</v>
      </c>
      <c r="BG996" s="162">
        <f>IF(N996="zákl. přenesená",J996,0)</f>
        <v>0</v>
      </c>
      <c r="BH996" s="162">
        <f>IF(N996="sníž. přenesená",J996,0)</f>
        <v>0</v>
      </c>
      <c r="BI996" s="162">
        <f>IF(N996="nulová",J996,0)</f>
        <v>0</v>
      </c>
      <c r="BJ996" s="17" t="s">
        <v>86</v>
      </c>
      <c r="BK996" s="162">
        <f>ROUND(I996*H996,2)</f>
        <v>0</v>
      </c>
      <c r="BL996" s="17" t="s">
        <v>258</v>
      </c>
      <c r="BM996" s="161" t="s">
        <v>1261</v>
      </c>
    </row>
    <row r="997" spans="1:65" s="2" customFormat="1" ht="33" customHeight="1">
      <c r="A997" s="31"/>
      <c r="B997" s="148"/>
      <c r="C997" s="149" t="s">
        <v>649</v>
      </c>
      <c r="D997" s="149" t="s">
        <v>254</v>
      </c>
      <c r="E997" s="150" t="s">
        <v>2538</v>
      </c>
      <c r="F997" s="151" t="s">
        <v>2539</v>
      </c>
      <c r="G997" s="152" t="s">
        <v>465</v>
      </c>
      <c r="H997" s="153">
        <v>256.94400000000002</v>
      </c>
      <c r="I997" s="154"/>
      <c r="J997" s="155">
        <f>ROUND(I997*H997,2)</f>
        <v>0</v>
      </c>
      <c r="K997" s="156"/>
      <c r="L997" s="32"/>
      <c r="M997" s="157" t="s">
        <v>1</v>
      </c>
      <c r="N997" s="158" t="s">
        <v>44</v>
      </c>
      <c r="O997" s="57"/>
      <c r="P997" s="159">
        <f>O997*H997</f>
        <v>0</v>
      </c>
      <c r="Q997" s="159">
        <v>0</v>
      </c>
      <c r="R997" s="159">
        <f>Q997*H997</f>
        <v>0</v>
      </c>
      <c r="S997" s="159">
        <v>0</v>
      </c>
      <c r="T997" s="160">
        <f>S997*H997</f>
        <v>0</v>
      </c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R997" s="161" t="s">
        <v>258</v>
      </c>
      <c r="AT997" s="161" t="s">
        <v>254</v>
      </c>
      <c r="AU997" s="161" t="s">
        <v>88</v>
      </c>
      <c r="AY997" s="17" t="s">
        <v>252</v>
      </c>
      <c r="BE997" s="162">
        <f>IF(N997="základní",J997,0)</f>
        <v>0</v>
      </c>
      <c r="BF997" s="162">
        <f>IF(N997="snížená",J997,0)</f>
        <v>0</v>
      </c>
      <c r="BG997" s="162">
        <f>IF(N997="zákl. přenesená",J997,0)</f>
        <v>0</v>
      </c>
      <c r="BH997" s="162">
        <f>IF(N997="sníž. přenesená",J997,0)</f>
        <v>0</v>
      </c>
      <c r="BI997" s="162">
        <f>IF(N997="nulová",J997,0)</f>
        <v>0</v>
      </c>
      <c r="BJ997" s="17" t="s">
        <v>86</v>
      </c>
      <c r="BK997" s="162">
        <f>ROUND(I997*H997,2)</f>
        <v>0</v>
      </c>
      <c r="BL997" s="17" t="s">
        <v>258</v>
      </c>
      <c r="BM997" s="161" t="s">
        <v>1266</v>
      </c>
    </row>
    <row r="998" spans="1:65" s="13" customFormat="1" ht="22.5">
      <c r="B998" s="163"/>
      <c r="D998" s="164" t="s">
        <v>282</v>
      </c>
      <c r="E998" s="165" t="s">
        <v>1</v>
      </c>
      <c r="F998" s="166" t="s">
        <v>2445</v>
      </c>
      <c r="H998" s="165" t="s">
        <v>1</v>
      </c>
      <c r="I998" s="167"/>
      <c r="L998" s="163"/>
      <c r="M998" s="168"/>
      <c r="N998" s="169"/>
      <c r="O998" s="169"/>
      <c r="P998" s="169"/>
      <c r="Q998" s="169"/>
      <c r="R998" s="169"/>
      <c r="S998" s="169"/>
      <c r="T998" s="170"/>
      <c r="AT998" s="165" t="s">
        <v>282</v>
      </c>
      <c r="AU998" s="165" t="s">
        <v>88</v>
      </c>
      <c r="AV998" s="13" t="s">
        <v>86</v>
      </c>
      <c r="AW998" s="13" t="s">
        <v>33</v>
      </c>
      <c r="AX998" s="13" t="s">
        <v>79</v>
      </c>
      <c r="AY998" s="165" t="s">
        <v>252</v>
      </c>
    </row>
    <row r="999" spans="1:65" s="14" customFormat="1">
      <c r="B999" s="171"/>
      <c r="D999" s="164" t="s">
        <v>282</v>
      </c>
      <c r="E999" s="172" t="s">
        <v>1</v>
      </c>
      <c r="F999" s="173" t="s">
        <v>2540</v>
      </c>
      <c r="H999" s="174">
        <v>256.94400000000002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282</v>
      </c>
      <c r="AU999" s="172" t="s">
        <v>88</v>
      </c>
      <c r="AV999" s="14" t="s">
        <v>88</v>
      </c>
      <c r="AW999" s="14" t="s">
        <v>33</v>
      </c>
      <c r="AX999" s="14" t="s">
        <v>79</v>
      </c>
      <c r="AY999" s="172" t="s">
        <v>252</v>
      </c>
    </row>
    <row r="1000" spans="1:65" s="13" customFormat="1" ht="22.5">
      <c r="B1000" s="163"/>
      <c r="D1000" s="164" t="s">
        <v>282</v>
      </c>
      <c r="E1000" s="165" t="s">
        <v>1</v>
      </c>
      <c r="F1000" s="166" t="s">
        <v>2447</v>
      </c>
      <c r="H1000" s="165" t="s">
        <v>1</v>
      </c>
      <c r="I1000" s="167"/>
      <c r="L1000" s="163"/>
      <c r="M1000" s="168"/>
      <c r="N1000" s="169"/>
      <c r="O1000" s="169"/>
      <c r="P1000" s="169"/>
      <c r="Q1000" s="169"/>
      <c r="R1000" s="169"/>
      <c r="S1000" s="169"/>
      <c r="T1000" s="170"/>
      <c r="AT1000" s="165" t="s">
        <v>282</v>
      </c>
      <c r="AU1000" s="165" t="s">
        <v>88</v>
      </c>
      <c r="AV1000" s="13" t="s">
        <v>86</v>
      </c>
      <c r="AW1000" s="13" t="s">
        <v>33</v>
      </c>
      <c r="AX1000" s="13" t="s">
        <v>79</v>
      </c>
      <c r="AY1000" s="165" t="s">
        <v>252</v>
      </c>
    </row>
    <row r="1001" spans="1:65" s="15" customFormat="1">
      <c r="B1001" s="179"/>
      <c r="D1001" s="164" t="s">
        <v>282</v>
      </c>
      <c r="E1001" s="180" t="s">
        <v>1</v>
      </c>
      <c r="F1001" s="181" t="s">
        <v>286</v>
      </c>
      <c r="H1001" s="182">
        <v>256.94400000000002</v>
      </c>
      <c r="I1001" s="183"/>
      <c r="L1001" s="179"/>
      <c r="M1001" s="184"/>
      <c r="N1001" s="185"/>
      <c r="O1001" s="185"/>
      <c r="P1001" s="185"/>
      <c r="Q1001" s="185"/>
      <c r="R1001" s="185"/>
      <c r="S1001" s="185"/>
      <c r="T1001" s="186"/>
      <c r="AT1001" s="180" t="s">
        <v>282</v>
      </c>
      <c r="AU1001" s="180" t="s">
        <v>88</v>
      </c>
      <c r="AV1001" s="15" t="s">
        <v>258</v>
      </c>
      <c r="AW1001" s="15" t="s">
        <v>33</v>
      </c>
      <c r="AX1001" s="15" t="s">
        <v>86</v>
      </c>
      <c r="AY1001" s="180" t="s">
        <v>252</v>
      </c>
    </row>
    <row r="1002" spans="1:65" s="2" customFormat="1" ht="24.2" customHeight="1">
      <c r="A1002" s="31"/>
      <c r="B1002" s="148"/>
      <c r="C1002" s="149" t="s">
        <v>1239</v>
      </c>
      <c r="D1002" s="149" t="s">
        <v>254</v>
      </c>
      <c r="E1002" s="150" t="s">
        <v>2541</v>
      </c>
      <c r="F1002" s="151" t="s">
        <v>2542</v>
      </c>
      <c r="G1002" s="152" t="s">
        <v>465</v>
      </c>
      <c r="H1002" s="153">
        <v>106.39400000000001</v>
      </c>
      <c r="I1002" s="154"/>
      <c r="J1002" s="155">
        <f>ROUND(I1002*H1002,2)</f>
        <v>0</v>
      </c>
      <c r="K1002" s="156"/>
      <c r="L1002" s="32"/>
      <c r="M1002" s="157" t="s">
        <v>1</v>
      </c>
      <c r="N1002" s="158" t="s">
        <v>44</v>
      </c>
      <c r="O1002" s="57"/>
      <c r="P1002" s="159">
        <f>O1002*H1002</f>
        <v>0</v>
      </c>
      <c r="Q1002" s="159">
        <v>0</v>
      </c>
      <c r="R1002" s="159">
        <f>Q1002*H1002</f>
        <v>0</v>
      </c>
      <c r="S1002" s="159">
        <v>0</v>
      </c>
      <c r="T1002" s="160">
        <f>S1002*H1002</f>
        <v>0</v>
      </c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R1002" s="161" t="s">
        <v>258</v>
      </c>
      <c r="AT1002" s="161" t="s">
        <v>254</v>
      </c>
      <c r="AU1002" s="161" t="s">
        <v>88</v>
      </c>
      <c r="AY1002" s="17" t="s">
        <v>252</v>
      </c>
      <c r="BE1002" s="162">
        <f>IF(N1002="základní",J1002,0)</f>
        <v>0</v>
      </c>
      <c r="BF1002" s="162">
        <f>IF(N1002="snížená",J1002,0)</f>
        <v>0</v>
      </c>
      <c r="BG1002" s="162">
        <f>IF(N1002="zákl. přenesená",J1002,0)</f>
        <v>0</v>
      </c>
      <c r="BH1002" s="162">
        <f>IF(N1002="sníž. přenesená",J1002,0)</f>
        <v>0</v>
      </c>
      <c r="BI1002" s="162">
        <f>IF(N1002="nulová",J1002,0)</f>
        <v>0</v>
      </c>
      <c r="BJ1002" s="17" t="s">
        <v>86</v>
      </c>
      <c r="BK1002" s="162">
        <f>ROUND(I1002*H1002,2)</f>
        <v>0</v>
      </c>
      <c r="BL1002" s="17" t="s">
        <v>258</v>
      </c>
      <c r="BM1002" s="161" t="s">
        <v>1272</v>
      </c>
    </row>
    <row r="1003" spans="1:65" s="13" customFormat="1" ht="22.5">
      <c r="B1003" s="163"/>
      <c r="D1003" s="164" t="s">
        <v>282</v>
      </c>
      <c r="E1003" s="165" t="s">
        <v>1</v>
      </c>
      <c r="F1003" s="166" t="s">
        <v>2543</v>
      </c>
      <c r="H1003" s="165" t="s">
        <v>1</v>
      </c>
      <c r="I1003" s="167"/>
      <c r="L1003" s="163"/>
      <c r="M1003" s="168"/>
      <c r="N1003" s="169"/>
      <c r="O1003" s="169"/>
      <c r="P1003" s="169"/>
      <c r="Q1003" s="169"/>
      <c r="R1003" s="169"/>
      <c r="S1003" s="169"/>
      <c r="T1003" s="170"/>
      <c r="AT1003" s="165" t="s">
        <v>282</v>
      </c>
      <c r="AU1003" s="165" t="s">
        <v>88</v>
      </c>
      <c r="AV1003" s="13" t="s">
        <v>86</v>
      </c>
      <c r="AW1003" s="13" t="s">
        <v>33</v>
      </c>
      <c r="AX1003" s="13" t="s">
        <v>79</v>
      </c>
      <c r="AY1003" s="165" t="s">
        <v>252</v>
      </c>
    </row>
    <row r="1004" spans="1:65" s="14" customFormat="1" ht="33.75">
      <c r="B1004" s="171"/>
      <c r="D1004" s="164" t="s">
        <v>282</v>
      </c>
      <c r="E1004" s="172" t="s">
        <v>1</v>
      </c>
      <c r="F1004" s="173" t="s">
        <v>2544</v>
      </c>
      <c r="H1004" s="174">
        <v>106.39400000000001</v>
      </c>
      <c r="I1004" s="175"/>
      <c r="L1004" s="171"/>
      <c r="M1004" s="176"/>
      <c r="N1004" s="177"/>
      <c r="O1004" s="177"/>
      <c r="P1004" s="177"/>
      <c r="Q1004" s="177"/>
      <c r="R1004" s="177"/>
      <c r="S1004" s="177"/>
      <c r="T1004" s="178"/>
      <c r="AT1004" s="172" t="s">
        <v>282</v>
      </c>
      <c r="AU1004" s="172" t="s">
        <v>88</v>
      </c>
      <c r="AV1004" s="14" t="s">
        <v>88</v>
      </c>
      <c r="AW1004" s="14" t="s">
        <v>33</v>
      </c>
      <c r="AX1004" s="14" t="s">
        <v>79</v>
      </c>
      <c r="AY1004" s="172" t="s">
        <v>252</v>
      </c>
    </row>
    <row r="1005" spans="1:65" s="15" customFormat="1">
      <c r="B1005" s="179"/>
      <c r="D1005" s="164" t="s">
        <v>282</v>
      </c>
      <c r="E1005" s="180" t="s">
        <v>1</v>
      </c>
      <c r="F1005" s="181" t="s">
        <v>286</v>
      </c>
      <c r="H1005" s="182">
        <v>106.39400000000001</v>
      </c>
      <c r="I1005" s="183"/>
      <c r="L1005" s="179"/>
      <c r="M1005" s="184"/>
      <c r="N1005" s="185"/>
      <c r="O1005" s="185"/>
      <c r="P1005" s="185"/>
      <c r="Q1005" s="185"/>
      <c r="R1005" s="185"/>
      <c r="S1005" s="185"/>
      <c r="T1005" s="186"/>
      <c r="AT1005" s="180" t="s">
        <v>282</v>
      </c>
      <c r="AU1005" s="180" t="s">
        <v>88</v>
      </c>
      <c r="AV1005" s="15" t="s">
        <v>258</v>
      </c>
      <c r="AW1005" s="15" t="s">
        <v>33</v>
      </c>
      <c r="AX1005" s="15" t="s">
        <v>86</v>
      </c>
      <c r="AY1005" s="180" t="s">
        <v>252</v>
      </c>
    </row>
    <row r="1006" spans="1:65" s="2" customFormat="1" ht="44.25" customHeight="1">
      <c r="A1006" s="31"/>
      <c r="B1006" s="148"/>
      <c r="C1006" s="149" t="s">
        <v>655</v>
      </c>
      <c r="D1006" s="149" t="s">
        <v>254</v>
      </c>
      <c r="E1006" s="150" t="s">
        <v>2545</v>
      </c>
      <c r="F1006" s="151" t="s">
        <v>2546</v>
      </c>
      <c r="G1006" s="152" t="s">
        <v>465</v>
      </c>
      <c r="H1006" s="153">
        <v>4568.5</v>
      </c>
      <c r="I1006" s="154"/>
      <c r="J1006" s="155">
        <f>ROUND(I1006*H1006,2)</f>
        <v>0</v>
      </c>
      <c r="K1006" s="156"/>
      <c r="L1006" s="32"/>
      <c r="M1006" s="157" t="s">
        <v>1</v>
      </c>
      <c r="N1006" s="158" t="s">
        <v>44</v>
      </c>
      <c r="O1006" s="57"/>
      <c r="P1006" s="159">
        <f>O1006*H1006</f>
        <v>0</v>
      </c>
      <c r="Q1006" s="159">
        <v>0</v>
      </c>
      <c r="R1006" s="159">
        <f>Q1006*H1006</f>
        <v>0</v>
      </c>
      <c r="S1006" s="159">
        <v>0</v>
      </c>
      <c r="T1006" s="160">
        <f>S1006*H1006</f>
        <v>0</v>
      </c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R1006" s="161" t="s">
        <v>258</v>
      </c>
      <c r="AT1006" s="161" t="s">
        <v>254</v>
      </c>
      <c r="AU1006" s="161" t="s">
        <v>88</v>
      </c>
      <c r="AY1006" s="17" t="s">
        <v>252</v>
      </c>
      <c r="BE1006" s="162">
        <f>IF(N1006="základní",J1006,0)</f>
        <v>0</v>
      </c>
      <c r="BF1006" s="162">
        <f>IF(N1006="snížená",J1006,0)</f>
        <v>0</v>
      </c>
      <c r="BG1006" s="162">
        <f>IF(N1006="zákl. přenesená",J1006,0)</f>
        <v>0</v>
      </c>
      <c r="BH1006" s="162">
        <f>IF(N1006="sníž. přenesená",J1006,0)</f>
        <v>0</v>
      </c>
      <c r="BI1006" s="162">
        <f>IF(N1006="nulová",J1006,0)</f>
        <v>0</v>
      </c>
      <c r="BJ1006" s="17" t="s">
        <v>86</v>
      </c>
      <c r="BK1006" s="162">
        <f>ROUND(I1006*H1006,2)</f>
        <v>0</v>
      </c>
      <c r="BL1006" s="17" t="s">
        <v>258</v>
      </c>
      <c r="BM1006" s="161" t="s">
        <v>1277</v>
      </c>
    </row>
    <row r="1007" spans="1:65" s="13" customFormat="1" ht="22.5">
      <c r="B1007" s="163"/>
      <c r="D1007" s="164" t="s">
        <v>282</v>
      </c>
      <c r="E1007" s="165" t="s">
        <v>1</v>
      </c>
      <c r="F1007" s="166" t="s">
        <v>2547</v>
      </c>
      <c r="H1007" s="165" t="s">
        <v>1</v>
      </c>
      <c r="I1007" s="167"/>
      <c r="L1007" s="163"/>
      <c r="M1007" s="168"/>
      <c r="N1007" s="169"/>
      <c r="O1007" s="169"/>
      <c r="P1007" s="169"/>
      <c r="Q1007" s="169"/>
      <c r="R1007" s="169"/>
      <c r="S1007" s="169"/>
      <c r="T1007" s="170"/>
      <c r="AT1007" s="165" t="s">
        <v>282</v>
      </c>
      <c r="AU1007" s="165" t="s">
        <v>88</v>
      </c>
      <c r="AV1007" s="13" t="s">
        <v>86</v>
      </c>
      <c r="AW1007" s="13" t="s">
        <v>33</v>
      </c>
      <c r="AX1007" s="13" t="s">
        <v>79</v>
      </c>
      <c r="AY1007" s="165" t="s">
        <v>252</v>
      </c>
    </row>
    <row r="1008" spans="1:65" s="14" customFormat="1">
      <c r="B1008" s="171"/>
      <c r="D1008" s="164" t="s">
        <v>282</v>
      </c>
      <c r="E1008" s="172" t="s">
        <v>1</v>
      </c>
      <c r="F1008" s="173" t="s">
        <v>1115</v>
      </c>
      <c r="H1008" s="174">
        <v>781.9</v>
      </c>
      <c r="I1008" s="175"/>
      <c r="L1008" s="171"/>
      <c r="M1008" s="176"/>
      <c r="N1008" s="177"/>
      <c r="O1008" s="177"/>
      <c r="P1008" s="177"/>
      <c r="Q1008" s="177"/>
      <c r="R1008" s="177"/>
      <c r="S1008" s="177"/>
      <c r="T1008" s="178"/>
      <c r="AT1008" s="172" t="s">
        <v>282</v>
      </c>
      <c r="AU1008" s="172" t="s">
        <v>88</v>
      </c>
      <c r="AV1008" s="14" t="s">
        <v>88</v>
      </c>
      <c r="AW1008" s="14" t="s">
        <v>33</v>
      </c>
      <c r="AX1008" s="14" t="s">
        <v>79</v>
      </c>
      <c r="AY1008" s="172" t="s">
        <v>252</v>
      </c>
    </row>
    <row r="1009" spans="2:51" s="14" customFormat="1">
      <c r="B1009" s="171"/>
      <c r="D1009" s="164" t="s">
        <v>282</v>
      </c>
      <c r="E1009" s="172" t="s">
        <v>1</v>
      </c>
      <c r="F1009" s="173" t="s">
        <v>1116</v>
      </c>
      <c r="H1009" s="174">
        <v>821.4</v>
      </c>
      <c r="I1009" s="175"/>
      <c r="L1009" s="171"/>
      <c r="M1009" s="176"/>
      <c r="N1009" s="177"/>
      <c r="O1009" s="177"/>
      <c r="P1009" s="177"/>
      <c r="Q1009" s="177"/>
      <c r="R1009" s="177"/>
      <c r="S1009" s="177"/>
      <c r="T1009" s="178"/>
      <c r="AT1009" s="172" t="s">
        <v>282</v>
      </c>
      <c r="AU1009" s="172" t="s">
        <v>88</v>
      </c>
      <c r="AV1009" s="14" t="s">
        <v>88</v>
      </c>
      <c r="AW1009" s="14" t="s">
        <v>33</v>
      </c>
      <c r="AX1009" s="14" t="s">
        <v>79</v>
      </c>
      <c r="AY1009" s="172" t="s">
        <v>252</v>
      </c>
    </row>
    <row r="1010" spans="2:51" s="14" customFormat="1">
      <c r="B1010" s="171"/>
      <c r="D1010" s="164" t="s">
        <v>282</v>
      </c>
      <c r="E1010" s="172" t="s">
        <v>1</v>
      </c>
      <c r="F1010" s="173" t="s">
        <v>1117</v>
      </c>
      <c r="H1010" s="174">
        <v>681.2</v>
      </c>
      <c r="I1010" s="175"/>
      <c r="L1010" s="171"/>
      <c r="M1010" s="176"/>
      <c r="N1010" s="177"/>
      <c r="O1010" s="177"/>
      <c r="P1010" s="177"/>
      <c r="Q1010" s="177"/>
      <c r="R1010" s="177"/>
      <c r="S1010" s="177"/>
      <c r="T1010" s="178"/>
      <c r="AT1010" s="172" t="s">
        <v>282</v>
      </c>
      <c r="AU1010" s="172" t="s">
        <v>88</v>
      </c>
      <c r="AV1010" s="14" t="s">
        <v>88</v>
      </c>
      <c r="AW1010" s="14" t="s">
        <v>33</v>
      </c>
      <c r="AX1010" s="14" t="s">
        <v>79</v>
      </c>
      <c r="AY1010" s="172" t="s">
        <v>252</v>
      </c>
    </row>
    <row r="1011" spans="2:51" s="14" customFormat="1" ht="22.5">
      <c r="B1011" s="171"/>
      <c r="D1011" s="164" t="s">
        <v>282</v>
      </c>
      <c r="E1011" s="172" t="s">
        <v>1</v>
      </c>
      <c r="F1011" s="173" t="s">
        <v>1118</v>
      </c>
      <c r="H1011" s="174">
        <v>614</v>
      </c>
      <c r="I1011" s="175"/>
      <c r="L1011" s="171"/>
      <c r="M1011" s="176"/>
      <c r="N1011" s="177"/>
      <c r="O1011" s="177"/>
      <c r="P1011" s="177"/>
      <c r="Q1011" s="177"/>
      <c r="R1011" s="177"/>
      <c r="S1011" s="177"/>
      <c r="T1011" s="178"/>
      <c r="AT1011" s="172" t="s">
        <v>282</v>
      </c>
      <c r="AU1011" s="172" t="s">
        <v>88</v>
      </c>
      <c r="AV1011" s="14" t="s">
        <v>88</v>
      </c>
      <c r="AW1011" s="14" t="s">
        <v>33</v>
      </c>
      <c r="AX1011" s="14" t="s">
        <v>79</v>
      </c>
      <c r="AY1011" s="172" t="s">
        <v>252</v>
      </c>
    </row>
    <row r="1012" spans="2:51" s="14" customFormat="1">
      <c r="B1012" s="171"/>
      <c r="D1012" s="164" t="s">
        <v>282</v>
      </c>
      <c r="E1012" s="172" t="s">
        <v>1</v>
      </c>
      <c r="F1012" s="173" t="s">
        <v>1119</v>
      </c>
      <c r="H1012" s="174">
        <v>108.4</v>
      </c>
      <c r="I1012" s="175"/>
      <c r="L1012" s="171"/>
      <c r="M1012" s="176"/>
      <c r="N1012" s="177"/>
      <c r="O1012" s="177"/>
      <c r="P1012" s="177"/>
      <c r="Q1012" s="177"/>
      <c r="R1012" s="177"/>
      <c r="S1012" s="177"/>
      <c r="T1012" s="178"/>
      <c r="AT1012" s="172" t="s">
        <v>282</v>
      </c>
      <c r="AU1012" s="172" t="s">
        <v>88</v>
      </c>
      <c r="AV1012" s="14" t="s">
        <v>88</v>
      </c>
      <c r="AW1012" s="14" t="s">
        <v>33</v>
      </c>
      <c r="AX1012" s="14" t="s">
        <v>79</v>
      </c>
      <c r="AY1012" s="172" t="s">
        <v>252</v>
      </c>
    </row>
    <row r="1013" spans="2:51" s="14" customFormat="1">
      <c r="B1013" s="171"/>
      <c r="D1013" s="164" t="s">
        <v>282</v>
      </c>
      <c r="E1013" s="172" t="s">
        <v>1</v>
      </c>
      <c r="F1013" s="173" t="s">
        <v>1120</v>
      </c>
      <c r="H1013" s="174">
        <v>269.8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282</v>
      </c>
      <c r="AU1013" s="172" t="s">
        <v>88</v>
      </c>
      <c r="AV1013" s="14" t="s">
        <v>88</v>
      </c>
      <c r="AW1013" s="14" t="s">
        <v>33</v>
      </c>
      <c r="AX1013" s="14" t="s">
        <v>79</v>
      </c>
      <c r="AY1013" s="172" t="s">
        <v>252</v>
      </c>
    </row>
    <row r="1014" spans="2:51" s="14" customFormat="1">
      <c r="B1014" s="171"/>
      <c r="D1014" s="164" t="s">
        <v>282</v>
      </c>
      <c r="E1014" s="172" t="s">
        <v>1</v>
      </c>
      <c r="F1014" s="173" t="s">
        <v>1121</v>
      </c>
      <c r="H1014" s="174">
        <v>377.3</v>
      </c>
      <c r="I1014" s="175"/>
      <c r="L1014" s="171"/>
      <c r="M1014" s="176"/>
      <c r="N1014" s="177"/>
      <c r="O1014" s="177"/>
      <c r="P1014" s="177"/>
      <c r="Q1014" s="177"/>
      <c r="R1014" s="177"/>
      <c r="S1014" s="177"/>
      <c r="T1014" s="178"/>
      <c r="AT1014" s="172" t="s">
        <v>282</v>
      </c>
      <c r="AU1014" s="172" t="s">
        <v>88</v>
      </c>
      <c r="AV1014" s="14" t="s">
        <v>88</v>
      </c>
      <c r="AW1014" s="14" t="s">
        <v>33</v>
      </c>
      <c r="AX1014" s="14" t="s">
        <v>79</v>
      </c>
      <c r="AY1014" s="172" t="s">
        <v>252</v>
      </c>
    </row>
    <row r="1015" spans="2:51" s="14" customFormat="1">
      <c r="B1015" s="171"/>
      <c r="D1015" s="164" t="s">
        <v>282</v>
      </c>
      <c r="E1015" s="172" t="s">
        <v>1</v>
      </c>
      <c r="F1015" s="173" t="s">
        <v>1122</v>
      </c>
      <c r="H1015" s="174">
        <v>568.4</v>
      </c>
      <c r="I1015" s="175"/>
      <c r="L1015" s="171"/>
      <c r="M1015" s="176"/>
      <c r="N1015" s="177"/>
      <c r="O1015" s="177"/>
      <c r="P1015" s="177"/>
      <c r="Q1015" s="177"/>
      <c r="R1015" s="177"/>
      <c r="S1015" s="177"/>
      <c r="T1015" s="178"/>
      <c r="AT1015" s="172" t="s">
        <v>282</v>
      </c>
      <c r="AU1015" s="172" t="s">
        <v>88</v>
      </c>
      <c r="AV1015" s="14" t="s">
        <v>88</v>
      </c>
      <c r="AW1015" s="14" t="s">
        <v>33</v>
      </c>
      <c r="AX1015" s="14" t="s">
        <v>79</v>
      </c>
      <c r="AY1015" s="172" t="s">
        <v>252</v>
      </c>
    </row>
    <row r="1016" spans="2:51" s="14" customFormat="1">
      <c r="B1016" s="171"/>
      <c r="D1016" s="164" t="s">
        <v>282</v>
      </c>
      <c r="E1016" s="172" t="s">
        <v>1</v>
      </c>
      <c r="F1016" s="173" t="s">
        <v>1123</v>
      </c>
      <c r="H1016" s="174">
        <v>346.1</v>
      </c>
      <c r="I1016" s="175"/>
      <c r="L1016" s="171"/>
      <c r="M1016" s="176"/>
      <c r="N1016" s="177"/>
      <c r="O1016" s="177"/>
      <c r="P1016" s="177"/>
      <c r="Q1016" s="177"/>
      <c r="R1016" s="177"/>
      <c r="S1016" s="177"/>
      <c r="T1016" s="178"/>
      <c r="AT1016" s="172" t="s">
        <v>282</v>
      </c>
      <c r="AU1016" s="172" t="s">
        <v>88</v>
      </c>
      <c r="AV1016" s="14" t="s">
        <v>88</v>
      </c>
      <c r="AW1016" s="14" t="s">
        <v>33</v>
      </c>
      <c r="AX1016" s="14" t="s">
        <v>79</v>
      </c>
      <c r="AY1016" s="172" t="s">
        <v>252</v>
      </c>
    </row>
    <row r="1017" spans="2:51" s="13" customFormat="1">
      <c r="B1017" s="163"/>
      <c r="D1017" s="164" t="s">
        <v>282</v>
      </c>
      <c r="E1017" s="165" t="s">
        <v>1</v>
      </c>
      <c r="F1017" s="166" t="s">
        <v>2466</v>
      </c>
      <c r="H1017" s="165" t="s">
        <v>1</v>
      </c>
      <c r="I1017" s="167"/>
      <c r="L1017" s="163"/>
      <c r="M1017" s="168"/>
      <c r="N1017" s="169"/>
      <c r="O1017" s="169"/>
      <c r="P1017" s="169"/>
      <c r="Q1017" s="169"/>
      <c r="R1017" s="169"/>
      <c r="S1017" s="169"/>
      <c r="T1017" s="170"/>
      <c r="AT1017" s="165" t="s">
        <v>282</v>
      </c>
      <c r="AU1017" s="165" t="s">
        <v>88</v>
      </c>
      <c r="AV1017" s="13" t="s">
        <v>86</v>
      </c>
      <c r="AW1017" s="13" t="s">
        <v>33</v>
      </c>
      <c r="AX1017" s="13" t="s">
        <v>79</v>
      </c>
      <c r="AY1017" s="165" t="s">
        <v>252</v>
      </c>
    </row>
    <row r="1018" spans="2:51" s="13" customFormat="1" ht="22.5">
      <c r="B1018" s="163"/>
      <c r="D1018" s="164" t="s">
        <v>282</v>
      </c>
      <c r="E1018" s="165" t="s">
        <v>1</v>
      </c>
      <c r="F1018" s="166" t="s">
        <v>2548</v>
      </c>
      <c r="H1018" s="165" t="s">
        <v>1</v>
      </c>
      <c r="I1018" s="167"/>
      <c r="L1018" s="163"/>
      <c r="M1018" s="168"/>
      <c r="N1018" s="169"/>
      <c r="O1018" s="169"/>
      <c r="P1018" s="169"/>
      <c r="Q1018" s="169"/>
      <c r="R1018" s="169"/>
      <c r="S1018" s="169"/>
      <c r="T1018" s="170"/>
      <c r="AT1018" s="165" t="s">
        <v>282</v>
      </c>
      <c r="AU1018" s="165" t="s">
        <v>88</v>
      </c>
      <c r="AV1018" s="13" t="s">
        <v>86</v>
      </c>
      <c r="AW1018" s="13" t="s">
        <v>33</v>
      </c>
      <c r="AX1018" s="13" t="s">
        <v>79</v>
      </c>
      <c r="AY1018" s="165" t="s">
        <v>252</v>
      </c>
    </row>
    <row r="1019" spans="2:51" s="13" customFormat="1">
      <c r="B1019" s="163"/>
      <c r="D1019" s="164" t="s">
        <v>282</v>
      </c>
      <c r="E1019" s="165" t="s">
        <v>1</v>
      </c>
      <c r="F1019" s="166" t="s">
        <v>2549</v>
      </c>
      <c r="H1019" s="165" t="s">
        <v>1</v>
      </c>
      <c r="I1019" s="167"/>
      <c r="L1019" s="163"/>
      <c r="M1019" s="168"/>
      <c r="N1019" s="169"/>
      <c r="O1019" s="169"/>
      <c r="P1019" s="169"/>
      <c r="Q1019" s="169"/>
      <c r="R1019" s="169"/>
      <c r="S1019" s="169"/>
      <c r="T1019" s="170"/>
      <c r="AT1019" s="165" t="s">
        <v>282</v>
      </c>
      <c r="AU1019" s="165" t="s">
        <v>88</v>
      </c>
      <c r="AV1019" s="13" t="s">
        <v>86</v>
      </c>
      <c r="AW1019" s="13" t="s">
        <v>33</v>
      </c>
      <c r="AX1019" s="13" t="s">
        <v>79</v>
      </c>
      <c r="AY1019" s="165" t="s">
        <v>252</v>
      </c>
    </row>
    <row r="1020" spans="2:51" s="13" customFormat="1" ht="22.5">
      <c r="B1020" s="163"/>
      <c r="D1020" s="164" t="s">
        <v>282</v>
      </c>
      <c r="E1020" s="165" t="s">
        <v>1</v>
      </c>
      <c r="F1020" s="166" t="s">
        <v>2550</v>
      </c>
      <c r="H1020" s="165" t="s">
        <v>1</v>
      </c>
      <c r="I1020" s="167"/>
      <c r="L1020" s="163"/>
      <c r="M1020" s="168"/>
      <c r="N1020" s="169"/>
      <c r="O1020" s="169"/>
      <c r="P1020" s="169"/>
      <c r="Q1020" s="169"/>
      <c r="R1020" s="169"/>
      <c r="S1020" s="169"/>
      <c r="T1020" s="170"/>
      <c r="AT1020" s="165" t="s">
        <v>282</v>
      </c>
      <c r="AU1020" s="165" t="s">
        <v>88</v>
      </c>
      <c r="AV1020" s="13" t="s">
        <v>86</v>
      </c>
      <c r="AW1020" s="13" t="s">
        <v>33</v>
      </c>
      <c r="AX1020" s="13" t="s">
        <v>79</v>
      </c>
      <c r="AY1020" s="165" t="s">
        <v>252</v>
      </c>
    </row>
    <row r="1021" spans="2:51" s="13" customFormat="1">
      <c r="B1021" s="163"/>
      <c r="D1021" s="164" t="s">
        <v>282</v>
      </c>
      <c r="E1021" s="165" t="s">
        <v>1</v>
      </c>
      <c r="F1021" s="166" t="s">
        <v>2551</v>
      </c>
      <c r="H1021" s="165" t="s">
        <v>1</v>
      </c>
      <c r="I1021" s="167"/>
      <c r="L1021" s="163"/>
      <c r="M1021" s="168"/>
      <c r="N1021" s="169"/>
      <c r="O1021" s="169"/>
      <c r="P1021" s="169"/>
      <c r="Q1021" s="169"/>
      <c r="R1021" s="169"/>
      <c r="S1021" s="169"/>
      <c r="T1021" s="170"/>
      <c r="AT1021" s="165" t="s">
        <v>282</v>
      </c>
      <c r="AU1021" s="165" t="s">
        <v>88</v>
      </c>
      <c r="AV1021" s="13" t="s">
        <v>86</v>
      </c>
      <c r="AW1021" s="13" t="s">
        <v>33</v>
      </c>
      <c r="AX1021" s="13" t="s">
        <v>79</v>
      </c>
      <c r="AY1021" s="165" t="s">
        <v>252</v>
      </c>
    </row>
    <row r="1022" spans="2:51" s="13" customFormat="1" ht="22.5">
      <c r="B1022" s="163"/>
      <c r="D1022" s="164" t="s">
        <v>282</v>
      </c>
      <c r="E1022" s="165" t="s">
        <v>1</v>
      </c>
      <c r="F1022" s="166" t="s">
        <v>2552</v>
      </c>
      <c r="H1022" s="165" t="s">
        <v>1</v>
      </c>
      <c r="I1022" s="167"/>
      <c r="L1022" s="163"/>
      <c r="M1022" s="168"/>
      <c r="N1022" s="169"/>
      <c r="O1022" s="169"/>
      <c r="P1022" s="169"/>
      <c r="Q1022" s="169"/>
      <c r="R1022" s="169"/>
      <c r="S1022" s="169"/>
      <c r="T1022" s="170"/>
      <c r="AT1022" s="165" t="s">
        <v>282</v>
      </c>
      <c r="AU1022" s="165" t="s">
        <v>88</v>
      </c>
      <c r="AV1022" s="13" t="s">
        <v>86</v>
      </c>
      <c r="AW1022" s="13" t="s">
        <v>33</v>
      </c>
      <c r="AX1022" s="13" t="s">
        <v>79</v>
      </c>
      <c r="AY1022" s="165" t="s">
        <v>252</v>
      </c>
    </row>
    <row r="1023" spans="2:51" s="13" customFormat="1" ht="22.5">
      <c r="B1023" s="163"/>
      <c r="D1023" s="164" t="s">
        <v>282</v>
      </c>
      <c r="E1023" s="165" t="s">
        <v>1</v>
      </c>
      <c r="F1023" s="166" t="s">
        <v>2553</v>
      </c>
      <c r="H1023" s="165" t="s">
        <v>1</v>
      </c>
      <c r="I1023" s="167"/>
      <c r="L1023" s="163"/>
      <c r="M1023" s="168"/>
      <c r="N1023" s="169"/>
      <c r="O1023" s="169"/>
      <c r="P1023" s="169"/>
      <c r="Q1023" s="169"/>
      <c r="R1023" s="169"/>
      <c r="S1023" s="169"/>
      <c r="T1023" s="170"/>
      <c r="AT1023" s="165" t="s">
        <v>282</v>
      </c>
      <c r="AU1023" s="165" t="s">
        <v>88</v>
      </c>
      <c r="AV1023" s="13" t="s">
        <v>86</v>
      </c>
      <c r="AW1023" s="13" t="s">
        <v>33</v>
      </c>
      <c r="AX1023" s="13" t="s">
        <v>79</v>
      </c>
      <c r="AY1023" s="165" t="s">
        <v>252</v>
      </c>
    </row>
    <row r="1024" spans="2:51" s="13" customFormat="1" ht="22.5">
      <c r="B1024" s="163"/>
      <c r="D1024" s="164" t="s">
        <v>282</v>
      </c>
      <c r="E1024" s="165" t="s">
        <v>1</v>
      </c>
      <c r="F1024" s="166" t="s">
        <v>2554</v>
      </c>
      <c r="H1024" s="165" t="s">
        <v>1</v>
      </c>
      <c r="I1024" s="167"/>
      <c r="L1024" s="163"/>
      <c r="M1024" s="168"/>
      <c r="N1024" s="169"/>
      <c r="O1024" s="169"/>
      <c r="P1024" s="169"/>
      <c r="Q1024" s="169"/>
      <c r="R1024" s="169"/>
      <c r="S1024" s="169"/>
      <c r="T1024" s="170"/>
      <c r="AT1024" s="165" t="s">
        <v>282</v>
      </c>
      <c r="AU1024" s="165" t="s">
        <v>88</v>
      </c>
      <c r="AV1024" s="13" t="s">
        <v>86</v>
      </c>
      <c r="AW1024" s="13" t="s">
        <v>33</v>
      </c>
      <c r="AX1024" s="13" t="s">
        <v>79</v>
      </c>
      <c r="AY1024" s="165" t="s">
        <v>252</v>
      </c>
    </row>
    <row r="1025" spans="1:65" s="13" customFormat="1" ht="22.5">
      <c r="B1025" s="163"/>
      <c r="D1025" s="164" t="s">
        <v>282</v>
      </c>
      <c r="E1025" s="165" t="s">
        <v>1</v>
      </c>
      <c r="F1025" s="166" t="s">
        <v>2555</v>
      </c>
      <c r="H1025" s="165" t="s">
        <v>1</v>
      </c>
      <c r="I1025" s="167"/>
      <c r="L1025" s="163"/>
      <c r="M1025" s="168"/>
      <c r="N1025" s="169"/>
      <c r="O1025" s="169"/>
      <c r="P1025" s="169"/>
      <c r="Q1025" s="169"/>
      <c r="R1025" s="169"/>
      <c r="S1025" s="169"/>
      <c r="T1025" s="170"/>
      <c r="AT1025" s="165" t="s">
        <v>282</v>
      </c>
      <c r="AU1025" s="165" t="s">
        <v>88</v>
      </c>
      <c r="AV1025" s="13" t="s">
        <v>86</v>
      </c>
      <c r="AW1025" s="13" t="s">
        <v>33</v>
      </c>
      <c r="AX1025" s="13" t="s">
        <v>79</v>
      </c>
      <c r="AY1025" s="165" t="s">
        <v>252</v>
      </c>
    </row>
    <row r="1026" spans="1:65" s="13" customFormat="1" ht="22.5">
      <c r="B1026" s="163"/>
      <c r="D1026" s="164" t="s">
        <v>282</v>
      </c>
      <c r="E1026" s="165" t="s">
        <v>1</v>
      </c>
      <c r="F1026" s="166" t="s">
        <v>2556</v>
      </c>
      <c r="H1026" s="165" t="s">
        <v>1</v>
      </c>
      <c r="I1026" s="167"/>
      <c r="L1026" s="163"/>
      <c r="M1026" s="168"/>
      <c r="N1026" s="169"/>
      <c r="O1026" s="169"/>
      <c r="P1026" s="169"/>
      <c r="Q1026" s="169"/>
      <c r="R1026" s="169"/>
      <c r="S1026" s="169"/>
      <c r="T1026" s="170"/>
      <c r="AT1026" s="165" t="s">
        <v>282</v>
      </c>
      <c r="AU1026" s="165" t="s">
        <v>88</v>
      </c>
      <c r="AV1026" s="13" t="s">
        <v>86</v>
      </c>
      <c r="AW1026" s="13" t="s">
        <v>33</v>
      </c>
      <c r="AX1026" s="13" t="s">
        <v>79</v>
      </c>
      <c r="AY1026" s="165" t="s">
        <v>252</v>
      </c>
    </row>
    <row r="1027" spans="1:65" s="13" customFormat="1">
      <c r="B1027" s="163"/>
      <c r="D1027" s="164" t="s">
        <v>282</v>
      </c>
      <c r="E1027" s="165" t="s">
        <v>1</v>
      </c>
      <c r="F1027" s="166" t="s">
        <v>2557</v>
      </c>
      <c r="H1027" s="165" t="s">
        <v>1</v>
      </c>
      <c r="I1027" s="167"/>
      <c r="L1027" s="163"/>
      <c r="M1027" s="168"/>
      <c r="N1027" s="169"/>
      <c r="O1027" s="169"/>
      <c r="P1027" s="169"/>
      <c r="Q1027" s="169"/>
      <c r="R1027" s="169"/>
      <c r="S1027" s="169"/>
      <c r="T1027" s="170"/>
      <c r="AT1027" s="165" t="s">
        <v>282</v>
      </c>
      <c r="AU1027" s="165" t="s">
        <v>88</v>
      </c>
      <c r="AV1027" s="13" t="s">
        <v>86</v>
      </c>
      <c r="AW1027" s="13" t="s">
        <v>33</v>
      </c>
      <c r="AX1027" s="13" t="s">
        <v>79</v>
      </c>
      <c r="AY1027" s="165" t="s">
        <v>252</v>
      </c>
    </row>
    <row r="1028" spans="1:65" s="13" customFormat="1" ht="22.5">
      <c r="B1028" s="163"/>
      <c r="D1028" s="164" t="s">
        <v>282</v>
      </c>
      <c r="E1028" s="165" t="s">
        <v>1</v>
      </c>
      <c r="F1028" s="166" t="s">
        <v>2558</v>
      </c>
      <c r="H1028" s="165" t="s">
        <v>1</v>
      </c>
      <c r="I1028" s="167"/>
      <c r="L1028" s="163"/>
      <c r="M1028" s="168"/>
      <c r="N1028" s="169"/>
      <c r="O1028" s="169"/>
      <c r="P1028" s="169"/>
      <c r="Q1028" s="169"/>
      <c r="R1028" s="169"/>
      <c r="S1028" s="169"/>
      <c r="T1028" s="170"/>
      <c r="AT1028" s="165" t="s">
        <v>282</v>
      </c>
      <c r="AU1028" s="165" t="s">
        <v>88</v>
      </c>
      <c r="AV1028" s="13" t="s">
        <v>86</v>
      </c>
      <c r="AW1028" s="13" t="s">
        <v>33</v>
      </c>
      <c r="AX1028" s="13" t="s">
        <v>79</v>
      </c>
      <c r="AY1028" s="165" t="s">
        <v>252</v>
      </c>
    </row>
    <row r="1029" spans="1:65" s="13" customFormat="1" ht="22.5">
      <c r="B1029" s="163"/>
      <c r="D1029" s="164" t="s">
        <v>282</v>
      </c>
      <c r="E1029" s="165" t="s">
        <v>1</v>
      </c>
      <c r="F1029" s="166" t="s">
        <v>2559</v>
      </c>
      <c r="H1029" s="165" t="s">
        <v>1</v>
      </c>
      <c r="I1029" s="167"/>
      <c r="L1029" s="163"/>
      <c r="M1029" s="168"/>
      <c r="N1029" s="169"/>
      <c r="O1029" s="169"/>
      <c r="P1029" s="169"/>
      <c r="Q1029" s="169"/>
      <c r="R1029" s="169"/>
      <c r="S1029" s="169"/>
      <c r="T1029" s="170"/>
      <c r="AT1029" s="165" t="s">
        <v>282</v>
      </c>
      <c r="AU1029" s="165" t="s">
        <v>88</v>
      </c>
      <c r="AV1029" s="13" t="s">
        <v>86</v>
      </c>
      <c r="AW1029" s="13" t="s">
        <v>33</v>
      </c>
      <c r="AX1029" s="13" t="s">
        <v>79</v>
      </c>
      <c r="AY1029" s="165" t="s">
        <v>252</v>
      </c>
    </row>
    <row r="1030" spans="1:65" s="13" customFormat="1">
      <c r="B1030" s="163"/>
      <c r="D1030" s="164" t="s">
        <v>282</v>
      </c>
      <c r="E1030" s="165" t="s">
        <v>1</v>
      </c>
      <c r="F1030" s="166" t="s">
        <v>2560</v>
      </c>
      <c r="H1030" s="165" t="s">
        <v>1</v>
      </c>
      <c r="I1030" s="167"/>
      <c r="L1030" s="163"/>
      <c r="M1030" s="168"/>
      <c r="N1030" s="169"/>
      <c r="O1030" s="169"/>
      <c r="P1030" s="169"/>
      <c r="Q1030" s="169"/>
      <c r="R1030" s="169"/>
      <c r="S1030" s="169"/>
      <c r="T1030" s="170"/>
      <c r="AT1030" s="165" t="s">
        <v>282</v>
      </c>
      <c r="AU1030" s="165" t="s">
        <v>88</v>
      </c>
      <c r="AV1030" s="13" t="s">
        <v>86</v>
      </c>
      <c r="AW1030" s="13" t="s">
        <v>33</v>
      </c>
      <c r="AX1030" s="13" t="s">
        <v>79</v>
      </c>
      <c r="AY1030" s="165" t="s">
        <v>252</v>
      </c>
    </row>
    <row r="1031" spans="1:65" s="13" customFormat="1" ht="22.5">
      <c r="B1031" s="163"/>
      <c r="D1031" s="164" t="s">
        <v>282</v>
      </c>
      <c r="E1031" s="165" t="s">
        <v>1</v>
      </c>
      <c r="F1031" s="166" t="s">
        <v>2561</v>
      </c>
      <c r="H1031" s="165" t="s">
        <v>1</v>
      </c>
      <c r="I1031" s="167"/>
      <c r="L1031" s="163"/>
      <c r="M1031" s="168"/>
      <c r="N1031" s="169"/>
      <c r="O1031" s="169"/>
      <c r="P1031" s="169"/>
      <c r="Q1031" s="169"/>
      <c r="R1031" s="169"/>
      <c r="S1031" s="169"/>
      <c r="T1031" s="170"/>
      <c r="AT1031" s="165" t="s">
        <v>282</v>
      </c>
      <c r="AU1031" s="165" t="s">
        <v>88</v>
      </c>
      <c r="AV1031" s="13" t="s">
        <v>86</v>
      </c>
      <c r="AW1031" s="13" t="s">
        <v>33</v>
      </c>
      <c r="AX1031" s="13" t="s">
        <v>79</v>
      </c>
      <c r="AY1031" s="165" t="s">
        <v>252</v>
      </c>
    </row>
    <row r="1032" spans="1:65" s="15" customFormat="1">
      <c r="B1032" s="179"/>
      <c r="D1032" s="164" t="s">
        <v>282</v>
      </c>
      <c r="E1032" s="180" t="s">
        <v>1</v>
      </c>
      <c r="F1032" s="181" t="s">
        <v>286</v>
      </c>
      <c r="H1032" s="182">
        <v>4568.5000000000009</v>
      </c>
      <c r="I1032" s="183"/>
      <c r="L1032" s="179"/>
      <c r="M1032" s="184"/>
      <c r="N1032" s="185"/>
      <c r="O1032" s="185"/>
      <c r="P1032" s="185"/>
      <c r="Q1032" s="185"/>
      <c r="R1032" s="185"/>
      <c r="S1032" s="185"/>
      <c r="T1032" s="186"/>
      <c r="AT1032" s="180" t="s">
        <v>282</v>
      </c>
      <c r="AU1032" s="180" t="s">
        <v>88</v>
      </c>
      <c r="AV1032" s="15" t="s">
        <v>258</v>
      </c>
      <c r="AW1032" s="15" t="s">
        <v>33</v>
      </c>
      <c r="AX1032" s="15" t="s">
        <v>86</v>
      </c>
      <c r="AY1032" s="180" t="s">
        <v>252</v>
      </c>
    </row>
    <row r="1033" spans="1:65" s="2" customFormat="1" ht="44.25" customHeight="1">
      <c r="A1033" s="31"/>
      <c r="B1033" s="148"/>
      <c r="C1033" s="149" t="s">
        <v>1258</v>
      </c>
      <c r="D1033" s="149" t="s">
        <v>254</v>
      </c>
      <c r="E1033" s="150" t="s">
        <v>2562</v>
      </c>
      <c r="F1033" s="151" t="s">
        <v>2563</v>
      </c>
      <c r="G1033" s="152" t="s">
        <v>465</v>
      </c>
      <c r="H1033" s="153">
        <v>370.42500000000001</v>
      </c>
      <c r="I1033" s="154"/>
      <c r="J1033" s="155">
        <f>ROUND(I1033*H1033,2)</f>
        <v>0</v>
      </c>
      <c r="K1033" s="156"/>
      <c r="L1033" s="32"/>
      <c r="M1033" s="157" t="s">
        <v>1</v>
      </c>
      <c r="N1033" s="158" t="s">
        <v>44</v>
      </c>
      <c r="O1033" s="57"/>
      <c r="P1033" s="159">
        <f>O1033*H1033</f>
        <v>0</v>
      </c>
      <c r="Q1033" s="159">
        <v>0</v>
      </c>
      <c r="R1033" s="159">
        <f>Q1033*H1033</f>
        <v>0</v>
      </c>
      <c r="S1033" s="159">
        <v>0</v>
      </c>
      <c r="T1033" s="160">
        <f>S1033*H1033</f>
        <v>0</v>
      </c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R1033" s="161" t="s">
        <v>258</v>
      </c>
      <c r="AT1033" s="161" t="s">
        <v>254</v>
      </c>
      <c r="AU1033" s="161" t="s">
        <v>88</v>
      </c>
      <c r="AY1033" s="17" t="s">
        <v>252</v>
      </c>
      <c r="BE1033" s="162">
        <f>IF(N1033="základní",J1033,0)</f>
        <v>0</v>
      </c>
      <c r="BF1033" s="162">
        <f>IF(N1033="snížená",J1033,0)</f>
        <v>0</v>
      </c>
      <c r="BG1033" s="162">
        <f>IF(N1033="zákl. přenesená",J1033,0)</f>
        <v>0</v>
      </c>
      <c r="BH1033" s="162">
        <f>IF(N1033="sníž. přenesená",J1033,0)</f>
        <v>0</v>
      </c>
      <c r="BI1033" s="162">
        <f>IF(N1033="nulová",J1033,0)</f>
        <v>0</v>
      </c>
      <c r="BJ1033" s="17" t="s">
        <v>86</v>
      </c>
      <c r="BK1033" s="162">
        <f>ROUND(I1033*H1033,2)</f>
        <v>0</v>
      </c>
      <c r="BL1033" s="17" t="s">
        <v>258</v>
      </c>
      <c r="BM1033" s="161" t="s">
        <v>1283</v>
      </c>
    </row>
    <row r="1034" spans="1:65" s="13" customFormat="1" ht="22.5">
      <c r="B1034" s="163"/>
      <c r="D1034" s="164" t="s">
        <v>282</v>
      </c>
      <c r="E1034" s="165" t="s">
        <v>1</v>
      </c>
      <c r="F1034" s="166" t="s">
        <v>2547</v>
      </c>
      <c r="H1034" s="165" t="s">
        <v>1</v>
      </c>
      <c r="I1034" s="167"/>
      <c r="L1034" s="163"/>
      <c r="M1034" s="168"/>
      <c r="N1034" s="169"/>
      <c r="O1034" s="169"/>
      <c r="P1034" s="169"/>
      <c r="Q1034" s="169"/>
      <c r="R1034" s="169"/>
      <c r="S1034" s="169"/>
      <c r="T1034" s="170"/>
      <c r="AT1034" s="165" t="s">
        <v>282</v>
      </c>
      <c r="AU1034" s="165" t="s">
        <v>88</v>
      </c>
      <c r="AV1034" s="13" t="s">
        <v>86</v>
      </c>
      <c r="AW1034" s="13" t="s">
        <v>33</v>
      </c>
      <c r="AX1034" s="13" t="s">
        <v>79</v>
      </c>
      <c r="AY1034" s="165" t="s">
        <v>252</v>
      </c>
    </row>
    <row r="1035" spans="1:65" s="14" customFormat="1" ht="22.5">
      <c r="B1035" s="171"/>
      <c r="D1035" s="164" t="s">
        <v>282</v>
      </c>
      <c r="E1035" s="172" t="s">
        <v>1</v>
      </c>
      <c r="F1035" s="173" t="s">
        <v>2564</v>
      </c>
      <c r="H1035" s="174">
        <v>259.2</v>
      </c>
      <c r="I1035" s="175"/>
      <c r="L1035" s="171"/>
      <c r="M1035" s="176"/>
      <c r="N1035" s="177"/>
      <c r="O1035" s="177"/>
      <c r="P1035" s="177"/>
      <c r="Q1035" s="177"/>
      <c r="R1035" s="177"/>
      <c r="S1035" s="177"/>
      <c r="T1035" s="178"/>
      <c r="AT1035" s="172" t="s">
        <v>282</v>
      </c>
      <c r="AU1035" s="172" t="s">
        <v>88</v>
      </c>
      <c r="AV1035" s="14" t="s">
        <v>88</v>
      </c>
      <c r="AW1035" s="14" t="s">
        <v>33</v>
      </c>
      <c r="AX1035" s="14" t="s">
        <v>79</v>
      </c>
      <c r="AY1035" s="172" t="s">
        <v>252</v>
      </c>
    </row>
    <row r="1036" spans="1:65" s="14" customFormat="1">
      <c r="B1036" s="171"/>
      <c r="D1036" s="164" t="s">
        <v>282</v>
      </c>
      <c r="E1036" s="172" t="s">
        <v>1</v>
      </c>
      <c r="F1036" s="173" t="s">
        <v>2565</v>
      </c>
      <c r="H1036" s="174">
        <v>111.22499999999999</v>
      </c>
      <c r="I1036" s="175"/>
      <c r="L1036" s="171"/>
      <c r="M1036" s="176"/>
      <c r="N1036" s="177"/>
      <c r="O1036" s="177"/>
      <c r="P1036" s="177"/>
      <c r="Q1036" s="177"/>
      <c r="R1036" s="177"/>
      <c r="S1036" s="177"/>
      <c r="T1036" s="178"/>
      <c r="AT1036" s="172" t="s">
        <v>282</v>
      </c>
      <c r="AU1036" s="172" t="s">
        <v>88</v>
      </c>
      <c r="AV1036" s="14" t="s">
        <v>88</v>
      </c>
      <c r="AW1036" s="14" t="s">
        <v>33</v>
      </c>
      <c r="AX1036" s="14" t="s">
        <v>79</v>
      </c>
      <c r="AY1036" s="172" t="s">
        <v>252</v>
      </c>
    </row>
    <row r="1037" spans="1:65" s="13" customFormat="1">
      <c r="B1037" s="163"/>
      <c r="D1037" s="164" t="s">
        <v>282</v>
      </c>
      <c r="E1037" s="165" t="s">
        <v>1</v>
      </c>
      <c r="F1037" s="166" t="s">
        <v>2466</v>
      </c>
      <c r="H1037" s="165" t="s">
        <v>1</v>
      </c>
      <c r="I1037" s="167"/>
      <c r="L1037" s="163"/>
      <c r="M1037" s="168"/>
      <c r="N1037" s="169"/>
      <c r="O1037" s="169"/>
      <c r="P1037" s="169"/>
      <c r="Q1037" s="169"/>
      <c r="R1037" s="169"/>
      <c r="S1037" s="169"/>
      <c r="T1037" s="170"/>
      <c r="AT1037" s="165" t="s">
        <v>282</v>
      </c>
      <c r="AU1037" s="165" t="s">
        <v>88</v>
      </c>
      <c r="AV1037" s="13" t="s">
        <v>86</v>
      </c>
      <c r="AW1037" s="13" t="s">
        <v>33</v>
      </c>
      <c r="AX1037" s="13" t="s">
        <v>79</v>
      </c>
      <c r="AY1037" s="165" t="s">
        <v>252</v>
      </c>
    </row>
    <row r="1038" spans="1:65" s="13" customFormat="1" ht="22.5">
      <c r="B1038" s="163"/>
      <c r="D1038" s="164" t="s">
        <v>282</v>
      </c>
      <c r="E1038" s="165" t="s">
        <v>1</v>
      </c>
      <c r="F1038" s="166" t="s">
        <v>2566</v>
      </c>
      <c r="H1038" s="165" t="s">
        <v>1</v>
      </c>
      <c r="I1038" s="167"/>
      <c r="L1038" s="163"/>
      <c r="M1038" s="168"/>
      <c r="N1038" s="169"/>
      <c r="O1038" s="169"/>
      <c r="P1038" s="169"/>
      <c r="Q1038" s="169"/>
      <c r="R1038" s="169"/>
      <c r="S1038" s="169"/>
      <c r="T1038" s="170"/>
      <c r="AT1038" s="165" t="s">
        <v>282</v>
      </c>
      <c r="AU1038" s="165" t="s">
        <v>88</v>
      </c>
      <c r="AV1038" s="13" t="s">
        <v>86</v>
      </c>
      <c r="AW1038" s="13" t="s">
        <v>33</v>
      </c>
      <c r="AX1038" s="13" t="s">
        <v>79</v>
      </c>
      <c r="AY1038" s="165" t="s">
        <v>252</v>
      </c>
    </row>
    <row r="1039" spans="1:65" s="13" customFormat="1">
      <c r="B1039" s="163"/>
      <c r="D1039" s="164" t="s">
        <v>282</v>
      </c>
      <c r="E1039" s="165" t="s">
        <v>1</v>
      </c>
      <c r="F1039" s="166" t="s">
        <v>2567</v>
      </c>
      <c r="H1039" s="165" t="s">
        <v>1</v>
      </c>
      <c r="I1039" s="167"/>
      <c r="L1039" s="163"/>
      <c r="M1039" s="168"/>
      <c r="N1039" s="169"/>
      <c r="O1039" s="169"/>
      <c r="P1039" s="169"/>
      <c r="Q1039" s="169"/>
      <c r="R1039" s="169"/>
      <c r="S1039" s="169"/>
      <c r="T1039" s="170"/>
      <c r="AT1039" s="165" t="s">
        <v>282</v>
      </c>
      <c r="AU1039" s="165" t="s">
        <v>88</v>
      </c>
      <c r="AV1039" s="13" t="s">
        <v>86</v>
      </c>
      <c r="AW1039" s="13" t="s">
        <v>33</v>
      </c>
      <c r="AX1039" s="13" t="s">
        <v>79</v>
      </c>
      <c r="AY1039" s="165" t="s">
        <v>252</v>
      </c>
    </row>
    <row r="1040" spans="1:65" s="13" customFormat="1" ht="22.5">
      <c r="B1040" s="163"/>
      <c r="D1040" s="164" t="s">
        <v>282</v>
      </c>
      <c r="E1040" s="165" t="s">
        <v>1</v>
      </c>
      <c r="F1040" s="166" t="s">
        <v>2568</v>
      </c>
      <c r="H1040" s="165" t="s">
        <v>1</v>
      </c>
      <c r="I1040" s="167"/>
      <c r="L1040" s="163"/>
      <c r="M1040" s="168"/>
      <c r="N1040" s="169"/>
      <c r="O1040" s="169"/>
      <c r="P1040" s="169"/>
      <c r="Q1040" s="169"/>
      <c r="R1040" s="169"/>
      <c r="S1040" s="169"/>
      <c r="T1040" s="170"/>
      <c r="AT1040" s="165" t="s">
        <v>282</v>
      </c>
      <c r="AU1040" s="165" t="s">
        <v>88</v>
      </c>
      <c r="AV1040" s="13" t="s">
        <v>86</v>
      </c>
      <c r="AW1040" s="13" t="s">
        <v>33</v>
      </c>
      <c r="AX1040" s="13" t="s">
        <v>79</v>
      </c>
      <c r="AY1040" s="165" t="s">
        <v>252</v>
      </c>
    </row>
    <row r="1041" spans="1:65" s="13" customFormat="1">
      <c r="B1041" s="163"/>
      <c r="D1041" s="164" t="s">
        <v>282</v>
      </c>
      <c r="E1041" s="165" t="s">
        <v>1</v>
      </c>
      <c r="F1041" s="166" t="s">
        <v>2569</v>
      </c>
      <c r="H1041" s="165" t="s">
        <v>1</v>
      </c>
      <c r="I1041" s="167"/>
      <c r="L1041" s="163"/>
      <c r="M1041" s="168"/>
      <c r="N1041" s="169"/>
      <c r="O1041" s="169"/>
      <c r="P1041" s="169"/>
      <c r="Q1041" s="169"/>
      <c r="R1041" s="169"/>
      <c r="S1041" s="169"/>
      <c r="T1041" s="170"/>
      <c r="AT1041" s="165" t="s">
        <v>282</v>
      </c>
      <c r="AU1041" s="165" t="s">
        <v>88</v>
      </c>
      <c r="AV1041" s="13" t="s">
        <v>86</v>
      </c>
      <c r="AW1041" s="13" t="s">
        <v>33</v>
      </c>
      <c r="AX1041" s="13" t="s">
        <v>79</v>
      </c>
      <c r="AY1041" s="165" t="s">
        <v>252</v>
      </c>
    </row>
    <row r="1042" spans="1:65" s="13" customFormat="1" ht="22.5">
      <c r="B1042" s="163"/>
      <c r="D1042" s="164" t="s">
        <v>282</v>
      </c>
      <c r="E1042" s="165" t="s">
        <v>1</v>
      </c>
      <c r="F1042" s="166" t="s">
        <v>2570</v>
      </c>
      <c r="H1042" s="165" t="s">
        <v>1</v>
      </c>
      <c r="I1042" s="167"/>
      <c r="L1042" s="163"/>
      <c r="M1042" s="168"/>
      <c r="N1042" s="169"/>
      <c r="O1042" s="169"/>
      <c r="P1042" s="169"/>
      <c r="Q1042" s="169"/>
      <c r="R1042" s="169"/>
      <c r="S1042" s="169"/>
      <c r="T1042" s="170"/>
      <c r="AT1042" s="165" t="s">
        <v>282</v>
      </c>
      <c r="AU1042" s="165" t="s">
        <v>88</v>
      </c>
      <c r="AV1042" s="13" t="s">
        <v>86</v>
      </c>
      <c r="AW1042" s="13" t="s">
        <v>33</v>
      </c>
      <c r="AX1042" s="13" t="s">
        <v>79</v>
      </c>
      <c r="AY1042" s="165" t="s">
        <v>252</v>
      </c>
    </row>
    <row r="1043" spans="1:65" s="13" customFormat="1" ht="22.5">
      <c r="B1043" s="163"/>
      <c r="D1043" s="164" t="s">
        <v>282</v>
      </c>
      <c r="E1043" s="165" t="s">
        <v>1</v>
      </c>
      <c r="F1043" s="166" t="s">
        <v>2571</v>
      </c>
      <c r="H1043" s="165" t="s">
        <v>1</v>
      </c>
      <c r="I1043" s="167"/>
      <c r="L1043" s="163"/>
      <c r="M1043" s="168"/>
      <c r="N1043" s="169"/>
      <c r="O1043" s="169"/>
      <c r="P1043" s="169"/>
      <c r="Q1043" s="169"/>
      <c r="R1043" s="169"/>
      <c r="S1043" s="169"/>
      <c r="T1043" s="170"/>
      <c r="AT1043" s="165" t="s">
        <v>282</v>
      </c>
      <c r="AU1043" s="165" t="s">
        <v>88</v>
      </c>
      <c r="AV1043" s="13" t="s">
        <v>86</v>
      </c>
      <c r="AW1043" s="13" t="s">
        <v>33</v>
      </c>
      <c r="AX1043" s="13" t="s">
        <v>79</v>
      </c>
      <c r="AY1043" s="165" t="s">
        <v>252</v>
      </c>
    </row>
    <row r="1044" spans="1:65" s="13" customFormat="1">
      <c r="B1044" s="163"/>
      <c r="D1044" s="164" t="s">
        <v>282</v>
      </c>
      <c r="E1044" s="165" t="s">
        <v>1</v>
      </c>
      <c r="F1044" s="166" t="s">
        <v>2572</v>
      </c>
      <c r="H1044" s="165" t="s">
        <v>1</v>
      </c>
      <c r="I1044" s="167"/>
      <c r="L1044" s="163"/>
      <c r="M1044" s="168"/>
      <c r="N1044" s="169"/>
      <c r="O1044" s="169"/>
      <c r="P1044" s="169"/>
      <c r="Q1044" s="169"/>
      <c r="R1044" s="169"/>
      <c r="S1044" s="169"/>
      <c r="T1044" s="170"/>
      <c r="AT1044" s="165" t="s">
        <v>282</v>
      </c>
      <c r="AU1044" s="165" t="s">
        <v>88</v>
      </c>
      <c r="AV1044" s="13" t="s">
        <v>86</v>
      </c>
      <c r="AW1044" s="13" t="s">
        <v>33</v>
      </c>
      <c r="AX1044" s="13" t="s">
        <v>79</v>
      </c>
      <c r="AY1044" s="165" t="s">
        <v>252</v>
      </c>
    </row>
    <row r="1045" spans="1:65" s="13" customFormat="1" ht="22.5">
      <c r="B1045" s="163"/>
      <c r="D1045" s="164" t="s">
        <v>282</v>
      </c>
      <c r="E1045" s="165" t="s">
        <v>1</v>
      </c>
      <c r="F1045" s="166" t="s">
        <v>2573</v>
      </c>
      <c r="H1045" s="165" t="s">
        <v>1</v>
      </c>
      <c r="I1045" s="167"/>
      <c r="L1045" s="163"/>
      <c r="M1045" s="168"/>
      <c r="N1045" s="169"/>
      <c r="O1045" s="169"/>
      <c r="P1045" s="169"/>
      <c r="Q1045" s="169"/>
      <c r="R1045" s="169"/>
      <c r="S1045" s="169"/>
      <c r="T1045" s="170"/>
      <c r="AT1045" s="165" t="s">
        <v>282</v>
      </c>
      <c r="AU1045" s="165" t="s">
        <v>88</v>
      </c>
      <c r="AV1045" s="13" t="s">
        <v>86</v>
      </c>
      <c r="AW1045" s="13" t="s">
        <v>33</v>
      </c>
      <c r="AX1045" s="13" t="s">
        <v>79</v>
      </c>
      <c r="AY1045" s="165" t="s">
        <v>252</v>
      </c>
    </row>
    <row r="1046" spans="1:65" s="13" customFormat="1">
      <c r="B1046" s="163"/>
      <c r="D1046" s="164" t="s">
        <v>282</v>
      </c>
      <c r="E1046" s="165" t="s">
        <v>1</v>
      </c>
      <c r="F1046" s="166" t="s">
        <v>2472</v>
      </c>
      <c r="H1046" s="165" t="s">
        <v>1</v>
      </c>
      <c r="I1046" s="167"/>
      <c r="L1046" s="163"/>
      <c r="M1046" s="168"/>
      <c r="N1046" s="169"/>
      <c r="O1046" s="169"/>
      <c r="P1046" s="169"/>
      <c r="Q1046" s="169"/>
      <c r="R1046" s="169"/>
      <c r="S1046" s="169"/>
      <c r="T1046" s="170"/>
      <c r="AT1046" s="165" t="s">
        <v>282</v>
      </c>
      <c r="AU1046" s="165" t="s">
        <v>88</v>
      </c>
      <c r="AV1046" s="13" t="s">
        <v>86</v>
      </c>
      <c r="AW1046" s="13" t="s">
        <v>33</v>
      </c>
      <c r="AX1046" s="13" t="s">
        <v>79</v>
      </c>
      <c r="AY1046" s="165" t="s">
        <v>252</v>
      </c>
    </row>
    <row r="1047" spans="1:65" s="13" customFormat="1" ht="22.5">
      <c r="B1047" s="163"/>
      <c r="D1047" s="164" t="s">
        <v>282</v>
      </c>
      <c r="E1047" s="165" t="s">
        <v>1</v>
      </c>
      <c r="F1047" s="166" t="s">
        <v>2558</v>
      </c>
      <c r="H1047" s="165" t="s">
        <v>1</v>
      </c>
      <c r="I1047" s="167"/>
      <c r="L1047" s="163"/>
      <c r="M1047" s="168"/>
      <c r="N1047" s="169"/>
      <c r="O1047" s="169"/>
      <c r="P1047" s="169"/>
      <c r="Q1047" s="169"/>
      <c r="R1047" s="169"/>
      <c r="S1047" s="169"/>
      <c r="T1047" s="170"/>
      <c r="AT1047" s="165" t="s">
        <v>282</v>
      </c>
      <c r="AU1047" s="165" t="s">
        <v>88</v>
      </c>
      <c r="AV1047" s="13" t="s">
        <v>86</v>
      </c>
      <c r="AW1047" s="13" t="s">
        <v>33</v>
      </c>
      <c r="AX1047" s="13" t="s">
        <v>79</v>
      </c>
      <c r="AY1047" s="165" t="s">
        <v>252</v>
      </c>
    </row>
    <row r="1048" spans="1:65" s="13" customFormat="1" ht="22.5">
      <c r="B1048" s="163"/>
      <c r="D1048" s="164" t="s">
        <v>282</v>
      </c>
      <c r="E1048" s="165" t="s">
        <v>1</v>
      </c>
      <c r="F1048" s="166" t="s">
        <v>2559</v>
      </c>
      <c r="H1048" s="165" t="s">
        <v>1</v>
      </c>
      <c r="I1048" s="167"/>
      <c r="L1048" s="163"/>
      <c r="M1048" s="168"/>
      <c r="N1048" s="169"/>
      <c r="O1048" s="169"/>
      <c r="P1048" s="169"/>
      <c r="Q1048" s="169"/>
      <c r="R1048" s="169"/>
      <c r="S1048" s="169"/>
      <c r="T1048" s="170"/>
      <c r="AT1048" s="165" t="s">
        <v>282</v>
      </c>
      <c r="AU1048" s="165" t="s">
        <v>88</v>
      </c>
      <c r="AV1048" s="13" t="s">
        <v>86</v>
      </c>
      <c r="AW1048" s="13" t="s">
        <v>33</v>
      </c>
      <c r="AX1048" s="13" t="s">
        <v>79</v>
      </c>
      <c r="AY1048" s="165" t="s">
        <v>252</v>
      </c>
    </row>
    <row r="1049" spans="1:65" s="13" customFormat="1" ht="22.5">
      <c r="B1049" s="163"/>
      <c r="D1049" s="164" t="s">
        <v>282</v>
      </c>
      <c r="E1049" s="165" t="s">
        <v>1</v>
      </c>
      <c r="F1049" s="166" t="s">
        <v>2574</v>
      </c>
      <c r="H1049" s="165" t="s">
        <v>1</v>
      </c>
      <c r="I1049" s="167"/>
      <c r="L1049" s="163"/>
      <c r="M1049" s="168"/>
      <c r="N1049" s="169"/>
      <c r="O1049" s="169"/>
      <c r="P1049" s="169"/>
      <c r="Q1049" s="169"/>
      <c r="R1049" s="169"/>
      <c r="S1049" s="169"/>
      <c r="T1049" s="170"/>
      <c r="AT1049" s="165" t="s">
        <v>282</v>
      </c>
      <c r="AU1049" s="165" t="s">
        <v>88</v>
      </c>
      <c r="AV1049" s="13" t="s">
        <v>86</v>
      </c>
      <c r="AW1049" s="13" t="s">
        <v>33</v>
      </c>
      <c r="AX1049" s="13" t="s">
        <v>79</v>
      </c>
      <c r="AY1049" s="165" t="s">
        <v>252</v>
      </c>
    </row>
    <row r="1050" spans="1:65" s="13" customFormat="1" ht="22.5">
      <c r="B1050" s="163"/>
      <c r="D1050" s="164" t="s">
        <v>282</v>
      </c>
      <c r="E1050" s="165" t="s">
        <v>1</v>
      </c>
      <c r="F1050" s="166" t="s">
        <v>2561</v>
      </c>
      <c r="H1050" s="165" t="s">
        <v>1</v>
      </c>
      <c r="I1050" s="167"/>
      <c r="L1050" s="163"/>
      <c r="M1050" s="168"/>
      <c r="N1050" s="169"/>
      <c r="O1050" s="169"/>
      <c r="P1050" s="169"/>
      <c r="Q1050" s="169"/>
      <c r="R1050" s="169"/>
      <c r="S1050" s="169"/>
      <c r="T1050" s="170"/>
      <c r="AT1050" s="165" t="s">
        <v>282</v>
      </c>
      <c r="AU1050" s="165" t="s">
        <v>88</v>
      </c>
      <c r="AV1050" s="13" t="s">
        <v>86</v>
      </c>
      <c r="AW1050" s="13" t="s">
        <v>33</v>
      </c>
      <c r="AX1050" s="13" t="s">
        <v>79</v>
      </c>
      <c r="AY1050" s="165" t="s">
        <v>252</v>
      </c>
    </row>
    <row r="1051" spans="1:65" s="15" customFormat="1">
      <c r="B1051" s="179"/>
      <c r="D1051" s="164" t="s">
        <v>282</v>
      </c>
      <c r="E1051" s="180" t="s">
        <v>1</v>
      </c>
      <c r="F1051" s="181" t="s">
        <v>286</v>
      </c>
      <c r="H1051" s="182">
        <v>370.42499999999995</v>
      </c>
      <c r="I1051" s="183"/>
      <c r="L1051" s="179"/>
      <c r="M1051" s="184"/>
      <c r="N1051" s="185"/>
      <c r="O1051" s="185"/>
      <c r="P1051" s="185"/>
      <c r="Q1051" s="185"/>
      <c r="R1051" s="185"/>
      <c r="S1051" s="185"/>
      <c r="T1051" s="186"/>
      <c r="AT1051" s="180" t="s">
        <v>282</v>
      </c>
      <c r="AU1051" s="180" t="s">
        <v>88</v>
      </c>
      <c r="AV1051" s="15" t="s">
        <v>258</v>
      </c>
      <c r="AW1051" s="15" t="s">
        <v>33</v>
      </c>
      <c r="AX1051" s="15" t="s">
        <v>86</v>
      </c>
      <c r="AY1051" s="180" t="s">
        <v>252</v>
      </c>
    </row>
    <row r="1052" spans="1:65" s="2" customFormat="1" ht="24.2" customHeight="1">
      <c r="A1052" s="31"/>
      <c r="B1052" s="148"/>
      <c r="C1052" s="149" t="s">
        <v>664</v>
      </c>
      <c r="D1052" s="149" t="s">
        <v>254</v>
      </c>
      <c r="E1052" s="150" t="s">
        <v>2575</v>
      </c>
      <c r="F1052" s="151" t="s">
        <v>2576</v>
      </c>
      <c r="G1052" s="152" t="s">
        <v>465</v>
      </c>
      <c r="H1052" s="153">
        <v>60.38</v>
      </c>
      <c r="I1052" s="154"/>
      <c r="J1052" s="155">
        <f>ROUND(I1052*H1052,2)</f>
        <v>0</v>
      </c>
      <c r="K1052" s="156"/>
      <c r="L1052" s="32"/>
      <c r="M1052" s="157" t="s">
        <v>1</v>
      </c>
      <c r="N1052" s="158" t="s">
        <v>44</v>
      </c>
      <c r="O1052" s="57"/>
      <c r="P1052" s="159">
        <f>O1052*H1052</f>
        <v>0</v>
      </c>
      <c r="Q1052" s="159">
        <v>0</v>
      </c>
      <c r="R1052" s="159">
        <f>Q1052*H1052</f>
        <v>0</v>
      </c>
      <c r="S1052" s="159">
        <v>0</v>
      </c>
      <c r="T1052" s="160">
        <f>S1052*H1052</f>
        <v>0</v>
      </c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R1052" s="161" t="s">
        <v>258</v>
      </c>
      <c r="AT1052" s="161" t="s">
        <v>254</v>
      </c>
      <c r="AU1052" s="161" t="s">
        <v>88</v>
      </c>
      <c r="AY1052" s="17" t="s">
        <v>252</v>
      </c>
      <c r="BE1052" s="162">
        <f>IF(N1052="základní",J1052,0)</f>
        <v>0</v>
      </c>
      <c r="BF1052" s="162">
        <f>IF(N1052="snížená",J1052,0)</f>
        <v>0</v>
      </c>
      <c r="BG1052" s="162">
        <f>IF(N1052="zákl. přenesená",J1052,0)</f>
        <v>0</v>
      </c>
      <c r="BH1052" s="162">
        <f>IF(N1052="sníž. přenesená",J1052,0)</f>
        <v>0</v>
      </c>
      <c r="BI1052" s="162">
        <f>IF(N1052="nulová",J1052,0)</f>
        <v>0</v>
      </c>
      <c r="BJ1052" s="17" t="s">
        <v>86</v>
      </c>
      <c r="BK1052" s="162">
        <f>ROUND(I1052*H1052,2)</f>
        <v>0</v>
      </c>
      <c r="BL1052" s="17" t="s">
        <v>258</v>
      </c>
      <c r="BM1052" s="161" t="s">
        <v>1289</v>
      </c>
    </row>
    <row r="1053" spans="1:65" s="14" customFormat="1" ht="33.75">
      <c r="B1053" s="171"/>
      <c r="D1053" s="164" t="s">
        <v>282</v>
      </c>
      <c r="E1053" s="172" t="s">
        <v>1</v>
      </c>
      <c r="F1053" s="173" t="s">
        <v>2577</v>
      </c>
      <c r="H1053" s="174">
        <v>42.405000000000001</v>
      </c>
      <c r="I1053" s="175"/>
      <c r="L1053" s="171"/>
      <c r="M1053" s="176"/>
      <c r="N1053" s="177"/>
      <c r="O1053" s="177"/>
      <c r="P1053" s="177"/>
      <c r="Q1053" s="177"/>
      <c r="R1053" s="177"/>
      <c r="S1053" s="177"/>
      <c r="T1053" s="178"/>
      <c r="AT1053" s="172" t="s">
        <v>282</v>
      </c>
      <c r="AU1053" s="172" t="s">
        <v>88</v>
      </c>
      <c r="AV1053" s="14" t="s">
        <v>88</v>
      </c>
      <c r="AW1053" s="14" t="s">
        <v>33</v>
      </c>
      <c r="AX1053" s="14" t="s">
        <v>79</v>
      </c>
      <c r="AY1053" s="172" t="s">
        <v>252</v>
      </c>
    </row>
    <row r="1054" spans="1:65" s="14" customFormat="1" ht="22.5">
      <c r="B1054" s="171"/>
      <c r="D1054" s="164" t="s">
        <v>282</v>
      </c>
      <c r="E1054" s="172" t="s">
        <v>1</v>
      </c>
      <c r="F1054" s="173" t="s">
        <v>2578</v>
      </c>
      <c r="H1054" s="174">
        <v>17.975000000000001</v>
      </c>
      <c r="I1054" s="175"/>
      <c r="L1054" s="171"/>
      <c r="M1054" s="176"/>
      <c r="N1054" s="177"/>
      <c r="O1054" s="177"/>
      <c r="P1054" s="177"/>
      <c r="Q1054" s="177"/>
      <c r="R1054" s="177"/>
      <c r="S1054" s="177"/>
      <c r="T1054" s="178"/>
      <c r="AT1054" s="172" t="s">
        <v>282</v>
      </c>
      <c r="AU1054" s="172" t="s">
        <v>88</v>
      </c>
      <c r="AV1054" s="14" t="s">
        <v>88</v>
      </c>
      <c r="AW1054" s="14" t="s">
        <v>33</v>
      </c>
      <c r="AX1054" s="14" t="s">
        <v>79</v>
      </c>
      <c r="AY1054" s="172" t="s">
        <v>252</v>
      </c>
    </row>
    <row r="1055" spans="1:65" s="13" customFormat="1">
      <c r="B1055" s="163"/>
      <c r="D1055" s="164" t="s">
        <v>282</v>
      </c>
      <c r="E1055" s="165" t="s">
        <v>1</v>
      </c>
      <c r="F1055" s="166" t="s">
        <v>2466</v>
      </c>
      <c r="H1055" s="165" t="s">
        <v>1</v>
      </c>
      <c r="I1055" s="167"/>
      <c r="L1055" s="163"/>
      <c r="M1055" s="168"/>
      <c r="N1055" s="169"/>
      <c r="O1055" s="169"/>
      <c r="P1055" s="169"/>
      <c r="Q1055" s="169"/>
      <c r="R1055" s="169"/>
      <c r="S1055" s="169"/>
      <c r="T1055" s="170"/>
      <c r="AT1055" s="165" t="s">
        <v>282</v>
      </c>
      <c r="AU1055" s="165" t="s">
        <v>88</v>
      </c>
      <c r="AV1055" s="13" t="s">
        <v>86</v>
      </c>
      <c r="AW1055" s="13" t="s">
        <v>33</v>
      </c>
      <c r="AX1055" s="13" t="s">
        <v>79</v>
      </c>
      <c r="AY1055" s="165" t="s">
        <v>252</v>
      </c>
    </row>
    <row r="1056" spans="1:65" s="13" customFormat="1" ht="22.5">
      <c r="B1056" s="163"/>
      <c r="D1056" s="164" t="s">
        <v>282</v>
      </c>
      <c r="E1056" s="165" t="s">
        <v>1</v>
      </c>
      <c r="F1056" s="166" t="s">
        <v>2579</v>
      </c>
      <c r="H1056" s="165" t="s">
        <v>1</v>
      </c>
      <c r="I1056" s="167"/>
      <c r="L1056" s="163"/>
      <c r="M1056" s="168"/>
      <c r="N1056" s="169"/>
      <c r="O1056" s="169"/>
      <c r="P1056" s="169"/>
      <c r="Q1056" s="169"/>
      <c r="R1056" s="169"/>
      <c r="S1056" s="169"/>
      <c r="T1056" s="170"/>
      <c r="AT1056" s="165" t="s">
        <v>282</v>
      </c>
      <c r="AU1056" s="165" t="s">
        <v>88</v>
      </c>
      <c r="AV1056" s="13" t="s">
        <v>86</v>
      </c>
      <c r="AW1056" s="13" t="s">
        <v>33</v>
      </c>
      <c r="AX1056" s="13" t="s">
        <v>79</v>
      </c>
      <c r="AY1056" s="165" t="s">
        <v>252</v>
      </c>
    </row>
    <row r="1057" spans="1:65" s="13" customFormat="1">
      <c r="B1057" s="163"/>
      <c r="D1057" s="164" t="s">
        <v>282</v>
      </c>
      <c r="E1057" s="165" t="s">
        <v>1</v>
      </c>
      <c r="F1057" s="166" t="s">
        <v>2580</v>
      </c>
      <c r="H1057" s="165" t="s">
        <v>1</v>
      </c>
      <c r="I1057" s="167"/>
      <c r="L1057" s="163"/>
      <c r="M1057" s="168"/>
      <c r="N1057" s="169"/>
      <c r="O1057" s="169"/>
      <c r="P1057" s="169"/>
      <c r="Q1057" s="169"/>
      <c r="R1057" s="169"/>
      <c r="S1057" s="169"/>
      <c r="T1057" s="170"/>
      <c r="AT1057" s="165" t="s">
        <v>282</v>
      </c>
      <c r="AU1057" s="165" t="s">
        <v>88</v>
      </c>
      <c r="AV1057" s="13" t="s">
        <v>86</v>
      </c>
      <c r="AW1057" s="13" t="s">
        <v>33</v>
      </c>
      <c r="AX1057" s="13" t="s">
        <v>79</v>
      </c>
      <c r="AY1057" s="165" t="s">
        <v>252</v>
      </c>
    </row>
    <row r="1058" spans="1:65" s="13" customFormat="1" ht="22.5">
      <c r="B1058" s="163"/>
      <c r="D1058" s="164" t="s">
        <v>282</v>
      </c>
      <c r="E1058" s="165" t="s">
        <v>1</v>
      </c>
      <c r="F1058" s="166" t="s">
        <v>2581</v>
      </c>
      <c r="H1058" s="165" t="s">
        <v>1</v>
      </c>
      <c r="I1058" s="167"/>
      <c r="L1058" s="163"/>
      <c r="M1058" s="168"/>
      <c r="N1058" s="169"/>
      <c r="O1058" s="169"/>
      <c r="P1058" s="169"/>
      <c r="Q1058" s="169"/>
      <c r="R1058" s="169"/>
      <c r="S1058" s="169"/>
      <c r="T1058" s="170"/>
      <c r="AT1058" s="165" t="s">
        <v>282</v>
      </c>
      <c r="AU1058" s="165" t="s">
        <v>88</v>
      </c>
      <c r="AV1058" s="13" t="s">
        <v>86</v>
      </c>
      <c r="AW1058" s="13" t="s">
        <v>33</v>
      </c>
      <c r="AX1058" s="13" t="s">
        <v>79</v>
      </c>
      <c r="AY1058" s="165" t="s">
        <v>252</v>
      </c>
    </row>
    <row r="1059" spans="1:65" s="13" customFormat="1" ht="22.5">
      <c r="B1059" s="163"/>
      <c r="D1059" s="164" t="s">
        <v>282</v>
      </c>
      <c r="E1059" s="165" t="s">
        <v>1</v>
      </c>
      <c r="F1059" s="166" t="s">
        <v>2556</v>
      </c>
      <c r="H1059" s="165" t="s">
        <v>1</v>
      </c>
      <c r="I1059" s="167"/>
      <c r="L1059" s="163"/>
      <c r="M1059" s="168"/>
      <c r="N1059" s="169"/>
      <c r="O1059" s="169"/>
      <c r="P1059" s="169"/>
      <c r="Q1059" s="169"/>
      <c r="R1059" s="169"/>
      <c r="S1059" s="169"/>
      <c r="T1059" s="170"/>
      <c r="AT1059" s="165" t="s">
        <v>282</v>
      </c>
      <c r="AU1059" s="165" t="s">
        <v>88</v>
      </c>
      <c r="AV1059" s="13" t="s">
        <v>86</v>
      </c>
      <c r="AW1059" s="13" t="s">
        <v>33</v>
      </c>
      <c r="AX1059" s="13" t="s">
        <v>79</v>
      </c>
      <c r="AY1059" s="165" t="s">
        <v>252</v>
      </c>
    </row>
    <row r="1060" spans="1:65" s="13" customFormat="1">
      <c r="B1060" s="163"/>
      <c r="D1060" s="164" t="s">
        <v>282</v>
      </c>
      <c r="E1060" s="165" t="s">
        <v>1</v>
      </c>
      <c r="F1060" s="166" t="s">
        <v>2557</v>
      </c>
      <c r="H1060" s="165" t="s">
        <v>1</v>
      </c>
      <c r="I1060" s="167"/>
      <c r="L1060" s="163"/>
      <c r="M1060" s="168"/>
      <c r="N1060" s="169"/>
      <c r="O1060" s="169"/>
      <c r="P1060" s="169"/>
      <c r="Q1060" s="169"/>
      <c r="R1060" s="169"/>
      <c r="S1060" s="169"/>
      <c r="T1060" s="170"/>
      <c r="AT1060" s="165" t="s">
        <v>282</v>
      </c>
      <c r="AU1060" s="165" t="s">
        <v>88</v>
      </c>
      <c r="AV1060" s="13" t="s">
        <v>86</v>
      </c>
      <c r="AW1060" s="13" t="s">
        <v>33</v>
      </c>
      <c r="AX1060" s="13" t="s">
        <v>79</v>
      </c>
      <c r="AY1060" s="165" t="s">
        <v>252</v>
      </c>
    </row>
    <row r="1061" spans="1:65" s="13" customFormat="1" ht="22.5">
      <c r="B1061" s="163"/>
      <c r="D1061" s="164" t="s">
        <v>282</v>
      </c>
      <c r="E1061" s="165" t="s">
        <v>1</v>
      </c>
      <c r="F1061" s="166" t="s">
        <v>2582</v>
      </c>
      <c r="H1061" s="165" t="s">
        <v>1</v>
      </c>
      <c r="I1061" s="167"/>
      <c r="L1061" s="163"/>
      <c r="M1061" s="168"/>
      <c r="N1061" s="169"/>
      <c r="O1061" s="169"/>
      <c r="P1061" s="169"/>
      <c r="Q1061" s="169"/>
      <c r="R1061" s="169"/>
      <c r="S1061" s="169"/>
      <c r="T1061" s="170"/>
      <c r="AT1061" s="165" t="s">
        <v>282</v>
      </c>
      <c r="AU1061" s="165" t="s">
        <v>88</v>
      </c>
      <c r="AV1061" s="13" t="s">
        <v>86</v>
      </c>
      <c r="AW1061" s="13" t="s">
        <v>33</v>
      </c>
      <c r="AX1061" s="13" t="s">
        <v>79</v>
      </c>
      <c r="AY1061" s="165" t="s">
        <v>252</v>
      </c>
    </row>
    <row r="1062" spans="1:65" s="13" customFormat="1" ht="22.5">
      <c r="B1062" s="163"/>
      <c r="D1062" s="164" t="s">
        <v>282</v>
      </c>
      <c r="E1062" s="165" t="s">
        <v>1</v>
      </c>
      <c r="F1062" s="166" t="s">
        <v>2583</v>
      </c>
      <c r="H1062" s="165" t="s">
        <v>1</v>
      </c>
      <c r="I1062" s="167"/>
      <c r="L1062" s="163"/>
      <c r="M1062" s="168"/>
      <c r="N1062" s="169"/>
      <c r="O1062" s="169"/>
      <c r="P1062" s="169"/>
      <c r="Q1062" s="169"/>
      <c r="R1062" s="169"/>
      <c r="S1062" s="169"/>
      <c r="T1062" s="170"/>
      <c r="AT1062" s="165" t="s">
        <v>282</v>
      </c>
      <c r="AU1062" s="165" t="s">
        <v>88</v>
      </c>
      <c r="AV1062" s="13" t="s">
        <v>86</v>
      </c>
      <c r="AW1062" s="13" t="s">
        <v>33</v>
      </c>
      <c r="AX1062" s="13" t="s">
        <v>79</v>
      </c>
      <c r="AY1062" s="165" t="s">
        <v>252</v>
      </c>
    </row>
    <row r="1063" spans="1:65" s="13" customFormat="1" ht="22.5">
      <c r="B1063" s="163"/>
      <c r="D1063" s="164" t="s">
        <v>282</v>
      </c>
      <c r="E1063" s="165" t="s">
        <v>1</v>
      </c>
      <c r="F1063" s="166" t="s">
        <v>2561</v>
      </c>
      <c r="H1063" s="165" t="s">
        <v>1</v>
      </c>
      <c r="I1063" s="167"/>
      <c r="L1063" s="163"/>
      <c r="M1063" s="168"/>
      <c r="N1063" s="169"/>
      <c r="O1063" s="169"/>
      <c r="P1063" s="169"/>
      <c r="Q1063" s="169"/>
      <c r="R1063" s="169"/>
      <c r="S1063" s="169"/>
      <c r="T1063" s="170"/>
      <c r="AT1063" s="165" t="s">
        <v>282</v>
      </c>
      <c r="AU1063" s="165" t="s">
        <v>88</v>
      </c>
      <c r="AV1063" s="13" t="s">
        <v>86</v>
      </c>
      <c r="AW1063" s="13" t="s">
        <v>33</v>
      </c>
      <c r="AX1063" s="13" t="s">
        <v>79</v>
      </c>
      <c r="AY1063" s="165" t="s">
        <v>252</v>
      </c>
    </row>
    <row r="1064" spans="1:65" s="15" customFormat="1">
      <c r="B1064" s="179"/>
      <c r="D1064" s="164" t="s">
        <v>282</v>
      </c>
      <c r="E1064" s="180" t="s">
        <v>1</v>
      </c>
      <c r="F1064" s="181" t="s">
        <v>286</v>
      </c>
      <c r="H1064" s="182">
        <v>60.38</v>
      </c>
      <c r="I1064" s="183"/>
      <c r="L1064" s="179"/>
      <c r="M1064" s="184"/>
      <c r="N1064" s="185"/>
      <c r="O1064" s="185"/>
      <c r="P1064" s="185"/>
      <c r="Q1064" s="185"/>
      <c r="R1064" s="185"/>
      <c r="S1064" s="185"/>
      <c r="T1064" s="186"/>
      <c r="AT1064" s="180" t="s">
        <v>282</v>
      </c>
      <c r="AU1064" s="180" t="s">
        <v>88</v>
      </c>
      <c r="AV1064" s="15" t="s">
        <v>258</v>
      </c>
      <c r="AW1064" s="15" t="s">
        <v>33</v>
      </c>
      <c r="AX1064" s="15" t="s">
        <v>86</v>
      </c>
      <c r="AY1064" s="180" t="s">
        <v>252</v>
      </c>
    </row>
    <row r="1065" spans="1:65" s="2" customFormat="1" ht="24.2" customHeight="1">
      <c r="A1065" s="31"/>
      <c r="B1065" s="148"/>
      <c r="C1065" s="149" t="s">
        <v>1269</v>
      </c>
      <c r="D1065" s="149" t="s">
        <v>254</v>
      </c>
      <c r="E1065" s="150" t="s">
        <v>2584</v>
      </c>
      <c r="F1065" s="151" t="s">
        <v>2585</v>
      </c>
      <c r="G1065" s="152" t="s">
        <v>280</v>
      </c>
      <c r="H1065" s="153">
        <v>0.34399999999999997</v>
      </c>
      <c r="I1065" s="154"/>
      <c r="J1065" s="155">
        <f>ROUND(I1065*H1065,2)</f>
        <v>0</v>
      </c>
      <c r="K1065" s="156"/>
      <c r="L1065" s="32"/>
      <c r="M1065" s="157" t="s">
        <v>1</v>
      </c>
      <c r="N1065" s="158" t="s">
        <v>44</v>
      </c>
      <c r="O1065" s="57"/>
      <c r="P1065" s="159">
        <f>O1065*H1065</f>
        <v>0</v>
      </c>
      <c r="Q1065" s="159">
        <v>0</v>
      </c>
      <c r="R1065" s="159">
        <f>Q1065*H1065</f>
        <v>0</v>
      </c>
      <c r="S1065" s="159">
        <v>0</v>
      </c>
      <c r="T1065" s="160">
        <f>S1065*H1065</f>
        <v>0</v>
      </c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R1065" s="161" t="s">
        <v>258</v>
      </c>
      <c r="AT1065" s="161" t="s">
        <v>254</v>
      </c>
      <c r="AU1065" s="161" t="s">
        <v>88</v>
      </c>
      <c r="AY1065" s="17" t="s">
        <v>252</v>
      </c>
      <c r="BE1065" s="162">
        <f>IF(N1065="základní",J1065,0)</f>
        <v>0</v>
      </c>
      <c r="BF1065" s="162">
        <f>IF(N1065="snížená",J1065,0)</f>
        <v>0</v>
      </c>
      <c r="BG1065" s="162">
        <f>IF(N1065="zákl. přenesená",J1065,0)</f>
        <v>0</v>
      </c>
      <c r="BH1065" s="162">
        <f>IF(N1065="sníž. přenesená",J1065,0)</f>
        <v>0</v>
      </c>
      <c r="BI1065" s="162">
        <f>IF(N1065="nulová",J1065,0)</f>
        <v>0</v>
      </c>
      <c r="BJ1065" s="17" t="s">
        <v>86</v>
      </c>
      <c r="BK1065" s="162">
        <f>ROUND(I1065*H1065,2)</f>
        <v>0</v>
      </c>
      <c r="BL1065" s="17" t="s">
        <v>258</v>
      </c>
      <c r="BM1065" s="161" t="s">
        <v>1296</v>
      </c>
    </row>
    <row r="1066" spans="1:65" s="14" customFormat="1">
      <c r="B1066" s="171"/>
      <c r="D1066" s="164" t="s">
        <v>282</v>
      </c>
      <c r="E1066" s="172" t="s">
        <v>1</v>
      </c>
      <c r="F1066" s="173" t="s">
        <v>2586</v>
      </c>
      <c r="H1066" s="174">
        <v>0.34399999999999997</v>
      </c>
      <c r="I1066" s="175"/>
      <c r="L1066" s="171"/>
      <c r="M1066" s="176"/>
      <c r="N1066" s="177"/>
      <c r="O1066" s="177"/>
      <c r="P1066" s="177"/>
      <c r="Q1066" s="177"/>
      <c r="R1066" s="177"/>
      <c r="S1066" s="177"/>
      <c r="T1066" s="178"/>
      <c r="AT1066" s="172" t="s">
        <v>282</v>
      </c>
      <c r="AU1066" s="172" t="s">
        <v>88</v>
      </c>
      <c r="AV1066" s="14" t="s">
        <v>88</v>
      </c>
      <c r="AW1066" s="14" t="s">
        <v>33</v>
      </c>
      <c r="AX1066" s="14" t="s">
        <v>79</v>
      </c>
      <c r="AY1066" s="172" t="s">
        <v>252</v>
      </c>
    </row>
    <row r="1067" spans="1:65" s="15" customFormat="1">
      <c r="B1067" s="179"/>
      <c r="D1067" s="164" t="s">
        <v>282</v>
      </c>
      <c r="E1067" s="180" t="s">
        <v>1</v>
      </c>
      <c r="F1067" s="181" t="s">
        <v>286</v>
      </c>
      <c r="H1067" s="182">
        <v>0.34399999999999997</v>
      </c>
      <c r="I1067" s="183"/>
      <c r="L1067" s="179"/>
      <c r="M1067" s="184"/>
      <c r="N1067" s="185"/>
      <c r="O1067" s="185"/>
      <c r="P1067" s="185"/>
      <c r="Q1067" s="185"/>
      <c r="R1067" s="185"/>
      <c r="S1067" s="185"/>
      <c r="T1067" s="186"/>
      <c r="AT1067" s="180" t="s">
        <v>282</v>
      </c>
      <c r="AU1067" s="180" t="s">
        <v>88</v>
      </c>
      <c r="AV1067" s="15" t="s">
        <v>258</v>
      </c>
      <c r="AW1067" s="15" t="s">
        <v>33</v>
      </c>
      <c r="AX1067" s="15" t="s">
        <v>86</v>
      </c>
      <c r="AY1067" s="180" t="s">
        <v>252</v>
      </c>
    </row>
    <row r="1068" spans="1:65" s="2" customFormat="1" ht="24.2" customHeight="1">
      <c r="A1068" s="31"/>
      <c r="B1068" s="148"/>
      <c r="C1068" s="149" t="s">
        <v>682</v>
      </c>
      <c r="D1068" s="149" t="s">
        <v>254</v>
      </c>
      <c r="E1068" s="150" t="s">
        <v>2587</v>
      </c>
      <c r="F1068" s="151" t="s">
        <v>2588</v>
      </c>
      <c r="G1068" s="152" t="s">
        <v>280</v>
      </c>
      <c r="H1068" s="153">
        <v>0.34399999999999997</v>
      </c>
      <c r="I1068" s="154"/>
      <c r="J1068" s="155">
        <f>ROUND(I1068*H1068,2)</f>
        <v>0</v>
      </c>
      <c r="K1068" s="156"/>
      <c r="L1068" s="32"/>
      <c r="M1068" s="157" t="s">
        <v>1</v>
      </c>
      <c r="N1068" s="158" t="s">
        <v>44</v>
      </c>
      <c r="O1068" s="57"/>
      <c r="P1068" s="159">
        <f>O1068*H1068</f>
        <v>0</v>
      </c>
      <c r="Q1068" s="159">
        <v>0</v>
      </c>
      <c r="R1068" s="159">
        <f>Q1068*H1068</f>
        <v>0</v>
      </c>
      <c r="S1068" s="159">
        <v>0</v>
      </c>
      <c r="T1068" s="160">
        <f>S1068*H1068</f>
        <v>0</v>
      </c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R1068" s="161" t="s">
        <v>258</v>
      </c>
      <c r="AT1068" s="161" t="s">
        <v>254</v>
      </c>
      <c r="AU1068" s="161" t="s">
        <v>88</v>
      </c>
      <c r="AY1068" s="17" t="s">
        <v>252</v>
      </c>
      <c r="BE1068" s="162">
        <f>IF(N1068="základní",J1068,0)</f>
        <v>0</v>
      </c>
      <c r="BF1068" s="162">
        <f>IF(N1068="snížená",J1068,0)</f>
        <v>0</v>
      </c>
      <c r="BG1068" s="162">
        <f>IF(N1068="zákl. přenesená",J1068,0)</f>
        <v>0</v>
      </c>
      <c r="BH1068" s="162">
        <f>IF(N1068="sníž. přenesená",J1068,0)</f>
        <v>0</v>
      </c>
      <c r="BI1068" s="162">
        <f>IF(N1068="nulová",J1068,0)</f>
        <v>0</v>
      </c>
      <c r="BJ1068" s="17" t="s">
        <v>86</v>
      </c>
      <c r="BK1068" s="162">
        <f>ROUND(I1068*H1068,2)</f>
        <v>0</v>
      </c>
      <c r="BL1068" s="17" t="s">
        <v>258</v>
      </c>
      <c r="BM1068" s="161" t="s">
        <v>1299</v>
      </c>
    </row>
    <row r="1069" spans="1:65" s="14" customFormat="1">
      <c r="B1069" s="171"/>
      <c r="D1069" s="164" t="s">
        <v>282</v>
      </c>
      <c r="E1069" s="172" t="s">
        <v>1</v>
      </c>
      <c r="F1069" s="173" t="s">
        <v>2586</v>
      </c>
      <c r="H1069" s="174">
        <v>0.34399999999999997</v>
      </c>
      <c r="I1069" s="175"/>
      <c r="L1069" s="171"/>
      <c r="M1069" s="176"/>
      <c r="N1069" s="177"/>
      <c r="O1069" s="177"/>
      <c r="P1069" s="177"/>
      <c r="Q1069" s="177"/>
      <c r="R1069" s="177"/>
      <c r="S1069" s="177"/>
      <c r="T1069" s="178"/>
      <c r="AT1069" s="172" t="s">
        <v>282</v>
      </c>
      <c r="AU1069" s="172" t="s">
        <v>88</v>
      </c>
      <c r="AV1069" s="14" t="s">
        <v>88</v>
      </c>
      <c r="AW1069" s="14" t="s">
        <v>33</v>
      </c>
      <c r="AX1069" s="14" t="s">
        <v>79</v>
      </c>
      <c r="AY1069" s="172" t="s">
        <v>252</v>
      </c>
    </row>
    <row r="1070" spans="1:65" s="15" customFormat="1">
      <c r="B1070" s="179"/>
      <c r="D1070" s="164" t="s">
        <v>282</v>
      </c>
      <c r="E1070" s="180" t="s">
        <v>1</v>
      </c>
      <c r="F1070" s="181" t="s">
        <v>286</v>
      </c>
      <c r="H1070" s="182">
        <v>0.34399999999999997</v>
      </c>
      <c r="I1070" s="183"/>
      <c r="L1070" s="179"/>
      <c r="M1070" s="184"/>
      <c r="N1070" s="185"/>
      <c r="O1070" s="185"/>
      <c r="P1070" s="185"/>
      <c r="Q1070" s="185"/>
      <c r="R1070" s="185"/>
      <c r="S1070" s="185"/>
      <c r="T1070" s="186"/>
      <c r="AT1070" s="180" t="s">
        <v>282</v>
      </c>
      <c r="AU1070" s="180" t="s">
        <v>88</v>
      </c>
      <c r="AV1070" s="15" t="s">
        <v>258</v>
      </c>
      <c r="AW1070" s="15" t="s">
        <v>33</v>
      </c>
      <c r="AX1070" s="15" t="s">
        <v>86</v>
      </c>
      <c r="AY1070" s="180" t="s">
        <v>252</v>
      </c>
    </row>
    <row r="1071" spans="1:65" s="2" customFormat="1" ht="24.2" customHeight="1">
      <c r="A1071" s="31"/>
      <c r="B1071" s="148"/>
      <c r="C1071" s="149" t="s">
        <v>1280</v>
      </c>
      <c r="D1071" s="149" t="s">
        <v>254</v>
      </c>
      <c r="E1071" s="150" t="s">
        <v>2589</v>
      </c>
      <c r="F1071" s="151" t="s">
        <v>2590</v>
      </c>
      <c r="G1071" s="152" t="s">
        <v>280</v>
      </c>
      <c r="H1071" s="153">
        <v>0.34399999999999997</v>
      </c>
      <c r="I1071" s="154"/>
      <c r="J1071" s="155">
        <f>ROUND(I1071*H1071,2)</f>
        <v>0</v>
      </c>
      <c r="K1071" s="156"/>
      <c r="L1071" s="32"/>
      <c r="M1071" s="157" t="s">
        <v>1</v>
      </c>
      <c r="N1071" s="158" t="s">
        <v>44</v>
      </c>
      <c r="O1071" s="57"/>
      <c r="P1071" s="159">
        <f>O1071*H1071</f>
        <v>0</v>
      </c>
      <c r="Q1071" s="159">
        <v>0</v>
      </c>
      <c r="R1071" s="159">
        <f>Q1071*H1071</f>
        <v>0</v>
      </c>
      <c r="S1071" s="159">
        <v>0</v>
      </c>
      <c r="T1071" s="160">
        <f>S1071*H1071</f>
        <v>0</v>
      </c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R1071" s="161" t="s">
        <v>258</v>
      </c>
      <c r="AT1071" s="161" t="s">
        <v>254</v>
      </c>
      <c r="AU1071" s="161" t="s">
        <v>88</v>
      </c>
      <c r="AY1071" s="17" t="s">
        <v>252</v>
      </c>
      <c r="BE1071" s="162">
        <f>IF(N1071="základní",J1071,0)</f>
        <v>0</v>
      </c>
      <c r="BF1071" s="162">
        <f>IF(N1071="snížená",J1071,0)</f>
        <v>0</v>
      </c>
      <c r="BG1071" s="162">
        <f>IF(N1071="zákl. přenesená",J1071,0)</f>
        <v>0</v>
      </c>
      <c r="BH1071" s="162">
        <f>IF(N1071="sníž. přenesená",J1071,0)</f>
        <v>0</v>
      </c>
      <c r="BI1071" s="162">
        <f>IF(N1071="nulová",J1071,0)</f>
        <v>0</v>
      </c>
      <c r="BJ1071" s="17" t="s">
        <v>86</v>
      </c>
      <c r="BK1071" s="162">
        <f>ROUND(I1071*H1071,2)</f>
        <v>0</v>
      </c>
      <c r="BL1071" s="17" t="s">
        <v>258</v>
      </c>
      <c r="BM1071" s="161" t="s">
        <v>1310</v>
      </c>
    </row>
    <row r="1072" spans="1:65" s="14" customFormat="1">
      <c r="B1072" s="171"/>
      <c r="D1072" s="164" t="s">
        <v>282</v>
      </c>
      <c r="E1072" s="172" t="s">
        <v>1</v>
      </c>
      <c r="F1072" s="173" t="s">
        <v>2586</v>
      </c>
      <c r="H1072" s="174">
        <v>0.34399999999999997</v>
      </c>
      <c r="I1072" s="175"/>
      <c r="L1072" s="171"/>
      <c r="M1072" s="176"/>
      <c r="N1072" s="177"/>
      <c r="O1072" s="177"/>
      <c r="P1072" s="177"/>
      <c r="Q1072" s="177"/>
      <c r="R1072" s="177"/>
      <c r="S1072" s="177"/>
      <c r="T1072" s="178"/>
      <c r="AT1072" s="172" t="s">
        <v>282</v>
      </c>
      <c r="AU1072" s="172" t="s">
        <v>88</v>
      </c>
      <c r="AV1072" s="14" t="s">
        <v>88</v>
      </c>
      <c r="AW1072" s="14" t="s">
        <v>33</v>
      </c>
      <c r="AX1072" s="14" t="s">
        <v>79</v>
      </c>
      <c r="AY1072" s="172" t="s">
        <v>252</v>
      </c>
    </row>
    <row r="1073" spans="1:65" s="15" customFormat="1">
      <c r="B1073" s="179"/>
      <c r="D1073" s="164" t="s">
        <v>282</v>
      </c>
      <c r="E1073" s="180" t="s">
        <v>1</v>
      </c>
      <c r="F1073" s="181" t="s">
        <v>286</v>
      </c>
      <c r="H1073" s="182">
        <v>0.34399999999999997</v>
      </c>
      <c r="I1073" s="183"/>
      <c r="L1073" s="179"/>
      <c r="M1073" s="184"/>
      <c r="N1073" s="185"/>
      <c r="O1073" s="185"/>
      <c r="P1073" s="185"/>
      <c r="Q1073" s="185"/>
      <c r="R1073" s="185"/>
      <c r="S1073" s="185"/>
      <c r="T1073" s="186"/>
      <c r="AT1073" s="180" t="s">
        <v>282</v>
      </c>
      <c r="AU1073" s="180" t="s">
        <v>88</v>
      </c>
      <c r="AV1073" s="15" t="s">
        <v>258</v>
      </c>
      <c r="AW1073" s="15" t="s">
        <v>33</v>
      </c>
      <c r="AX1073" s="15" t="s">
        <v>86</v>
      </c>
      <c r="AY1073" s="180" t="s">
        <v>252</v>
      </c>
    </row>
    <row r="1074" spans="1:65" s="2" customFormat="1" ht="16.5" customHeight="1">
      <c r="A1074" s="31"/>
      <c r="B1074" s="148"/>
      <c r="C1074" s="149" t="s">
        <v>705</v>
      </c>
      <c r="D1074" s="149" t="s">
        <v>254</v>
      </c>
      <c r="E1074" s="150" t="s">
        <v>2591</v>
      </c>
      <c r="F1074" s="151" t="s">
        <v>2592</v>
      </c>
      <c r="G1074" s="152" t="s">
        <v>465</v>
      </c>
      <c r="H1074" s="153">
        <v>0.8</v>
      </c>
      <c r="I1074" s="154"/>
      <c r="J1074" s="155">
        <f>ROUND(I1074*H1074,2)</f>
        <v>0</v>
      </c>
      <c r="K1074" s="156"/>
      <c r="L1074" s="32"/>
      <c r="M1074" s="157" t="s">
        <v>1</v>
      </c>
      <c r="N1074" s="158" t="s">
        <v>44</v>
      </c>
      <c r="O1074" s="57"/>
      <c r="P1074" s="159">
        <f>O1074*H1074</f>
        <v>0</v>
      </c>
      <c r="Q1074" s="159">
        <v>0</v>
      </c>
      <c r="R1074" s="159">
        <f>Q1074*H1074</f>
        <v>0</v>
      </c>
      <c r="S1074" s="159">
        <v>0</v>
      </c>
      <c r="T1074" s="160">
        <f>S1074*H1074</f>
        <v>0</v>
      </c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R1074" s="161" t="s">
        <v>258</v>
      </c>
      <c r="AT1074" s="161" t="s">
        <v>254</v>
      </c>
      <c r="AU1074" s="161" t="s">
        <v>88</v>
      </c>
      <c r="AY1074" s="17" t="s">
        <v>252</v>
      </c>
      <c r="BE1074" s="162">
        <f>IF(N1074="základní",J1074,0)</f>
        <v>0</v>
      </c>
      <c r="BF1074" s="162">
        <f>IF(N1074="snížená",J1074,0)</f>
        <v>0</v>
      </c>
      <c r="BG1074" s="162">
        <f>IF(N1074="zákl. přenesená",J1074,0)</f>
        <v>0</v>
      </c>
      <c r="BH1074" s="162">
        <f>IF(N1074="sníž. přenesená",J1074,0)</f>
        <v>0</v>
      </c>
      <c r="BI1074" s="162">
        <f>IF(N1074="nulová",J1074,0)</f>
        <v>0</v>
      </c>
      <c r="BJ1074" s="17" t="s">
        <v>86</v>
      </c>
      <c r="BK1074" s="162">
        <f>ROUND(I1074*H1074,2)</f>
        <v>0</v>
      </c>
      <c r="BL1074" s="17" t="s">
        <v>258</v>
      </c>
      <c r="BM1074" s="161" t="s">
        <v>1315</v>
      </c>
    </row>
    <row r="1075" spans="1:65" s="14" customFormat="1" ht="22.5">
      <c r="B1075" s="171"/>
      <c r="D1075" s="164" t="s">
        <v>282</v>
      </c>
      <c r="E1075" s="172" t="s">
        <v>1</v>
      </c>
      <c r="F1075" s="173" t="s">
        <v>2593</v>
      </c>
      <c r="H1075" s="174">
        <v>0.8</v>
      </c>
      <c r="I1075" s="175"/>
      <c r="L1075" s="171"/>
      <c r="M1075" s="176"/>
      <c r="N1075" s="177"/>
      <c r="O1075" s="177"/>
      <c r="P1075" s="177"/>
      <c r="Q1075" s="177"/>
      <c r="R1075" s="177"/>
      <c r="S1075" s="177"/>
      <c r="T1075" s="178"/>
      <c r="AT1075" s="172" t="s">
        <v>282</v>
      </c>
      <c r="AU1075" s="172" t="s">
        <v>88</v>
      </c>
      <c r="AV1075" s="14" t="s">
        <v>88</v>
      </c>
      <c r="AW1075" s="14" t="s">
        <v>33</v>
      </c>
      <c r="AX1075" s="14" t="s">
        <v>79</v>
      </c>
      <c r="AY1075" s="172" t="s">
        <v>252</v>
      </c>
    </row>
    <row r="1076" spans="1:65" s="15" customFormat="1">
      <c r="B1076" s="179"/>
      <c r="D1076" s="164" t="s">
        <v>282</v>
      </c>
      <c r="E1076" s="180" t="s">
        <v>1</v>
      </c>
      <c r="F1076" s="181" t="s">
        <v>286</v>
      </c>
      <c r="H1076" s="182">
        <v>0.8</v>
      </c>
      <c r="I1076" s="183"/>
      <c r="L1076" s="179"/>
      <c r="M1076" s="184"/>
      <c r="N1076" s="185"/>
      <c r="O1076" s="185"/>
      <c r="P1076" s="185"/>
      <c r="Q1076" s="185"/>
      <c r="R1076" s="185"/>
      <c r="S1076" s="185"/>
      <c r="T1076" s="186"/>
      <c r="AT1076" s="180" t="s">
        <v>282</v>
      </c>
      <c r="AU1076" s="180" t="s">
        <v>88</v>
      </c>
      <c r="AV1076" s="15" t="s">
        <v>258</v>
      </c>
      <c r="AW1076" s="15" t="s">
        <v>33</v>
      </c>
      <c r="AX1076" s="15" t="s">
        <v>86</v>
      </c>
      <c r="AY1076" s="180" t="s">
        <v>252</v>
      </c>
    </row>
    <row r="1077" spans="1:65" s="2" customFormat="1" ht="16.5" customHeight="1">
      <c r="A1077" s="31"/>
      <c r="B1077" s="148"/>
      <c r="C1077" s="149" t="s">
        <v>1293</v>
      </c>
      <c r="D1077" s="149" t="s">
        <v>254</v>
      </c>
      <c r="E1077" s="150" t="s">
        <v>2594</v>
      </c>
      <c r="F1077" s="151" t="s">
        <v>2595</v>
      </c>
      <c r="G1077" s="152" t="s">
        <v>465</v>
      </c>
      <c r="H1077" s="153">
        <v>0.8</v>
      </c>
      <c r="I1077" s="154"/>
      <c r="J1077" s="155">
        <f>ROUND(I1077*H1077,2)</f>
        <v>0</v>
      </c>
      <c r="K1077" s="156"/>
      <c r="L1077" s="32"/>
      <c r="M1077" s="157" t="s">
        <v>1</v>
      </c>
      <c r="N1077" s="158" t="s">
        <v>44</v>
      </c>
      <c r="O1077" s="57"/>
      <c r="P1077" s="159">
        <f>O1077*H1077</f>
        <v>0</v>
      </c>
      <c r="Q1077" s="159">
        <v>0</v>
      </c>
      <c r="R1077" s="159">
        <f>Q1077*H1077</f>
        <v>0</v>
      </c>
      <c r="S1077" s="159">
        <v>0</v>
      </c>
      <c r="T1077" s="160">
        <f>S1077*H1077</f>
        <v>0</v>
      </c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R1077" s="161" t="s">
        <v>258</v>
      </c>
      <c r="AT1077" s="161" t="s">
        <v>254</v>
      </c>
      <c r="AU1077" s="161" t="s">
        <v>88</v>
      </c>
      <c r="AY1077" s="17" t="s">
        <v>252</v>
      </c>
      <c r="BE1077" s="162">
        <f>IF(N1077="základní",J1077,0)</f>
        <v>0</v>
      </c>
      <c r="BF1077" s="162">
        <f>IF(N1077="snížená",J1077,0)</f>
        <v>0</v>
      </c>
      <c r="BG1077" s="162">
        <f>IF(N1077="zákl. přenesená",J1077,0)</f>
        <v>0</v>
      </c>
      <c r="BH1077" s="162">
        <f>IF(N1077="sníž. přenesená",J1077,0)</f>
        <v>0</v>
      </c>
      <c r="BI1077" s="162">
        <f>IF(N1077="nulová",J1077,0)</f>
        <v>0</v>
      </c>
      <c r="BJ1077" s="17" t="s">
        <v>86</v>
      </c>
      <c r="BK1077" s="162">
        <f>ROUND(I1077*H1077,2)</f>
        <v>0</v>
      </c>
      <c r="BL1077" s="17" t="s">
        <v>258</v>
      </c>
      <c r="BM1077" s="161" t="s">
        <v>1323</v>
      </c>
    </row>
    <row r="1078" spans="1:65" s="2" customFormat="1" ht="16.5" customHeight="1">
      <c r="A1078" s="31"/>
      <c r="B1078" s="148"/>
      <c r="C1078" s="149" t="s">
        <v>711</v>
      </c>
      <c r="D1078" s="149" t="s">
        <v>254</v>
      </c>
      <c r="E1078" s="150" t="s">
        <v>2596</v>
      </c>
      <c r="F1078" s="151" t="s">
        <v>2597</v>
      </c>
      <c r="G1078" s="152" t="s">
        <v>341</v>
      </c>
      <c r="H1078" s="153">
        <v>2.4E-2</v>
      </c>
      <c r="I1078" s="154"/>
      <c r="J1078" s="155">
        <f>ROUND(I1078*H1078,2)</f>
        <v>0</v>
      </c>
      <c r="K1078" s="156"/>
      <c r="L1078" s="32"/>
      <c r="M1078" s="157" t="s">
        <v>1</v>
      </c>
      <c r="N1078" s="158" t="s">
        <v>44</v>
      </c>
      <c r="O1078" s="57"/>
      <c r="P1078" s="159">
        <f>O1078*H1078</f>
        <v>0</v>
      </c>
      <c r="Q1078" s="159">
        <v>0</v>
      </c>
      <c r="R1078" s="159">
        <f>Q1078*H1078</f>
        <v>0</v>
      </c>
      <c r="S1078" s="159">
        <v>0</v>
      </c>
      <c r="T1078" s="160">
        <f>S1078*H1078</f>
        <v>0</v>
      </c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R1078" s="161" t="s">
        <v>258</v>
      </c>
      <c r="AT1078" s="161" t="s">
        <v>254</v>
      </c>
      <c r="AU1078" s="161" t="s">
        <v>88</v>
      </c>
      <c r="AY1078" s="17" t="s">
        <v>252</v>
      </c>
      <c r="BE1078" s="162">
        <f>IF(N1078="základní",J1078,0)</f>
        <v>0</v>
      </c>
      <c r="BF1078" s="162">
        <f>IF(N1078="snížená",J1078,0)</f>
        <v>0</v>
      </c>
      <c r="BG1078" s="162">
        <f>IF(N1078="zákl. přenesená",J1078,0)</f>
        <v>0</v>
      </c>
      <c r="BH1078" s="162">
        <f>IF(N1078="sníž. přenesená",J1078,0)</f>
        <v>0</v>
      </c>
      <c r="BI1078" s="162">
        <f>IF(N1078="nulová",J1078,0)</f>
        <v>0</v>
      </c>
      <c r="BJ1078" s="17" t="s">
        <v>86</v>
      </c>
      <c r="BK1078" s="162">
        <f>ROUND(I1078*H1078,2)</f>
        <v>0</v>
      </c>
      <c r="BL1078" s="17" t="s">
        <v>258</v>
      </c>
      <c r="BM1078" s="161" t="s">
        <v>1326</v>
      </c>
    </row>
    <row r="1079" spans="1:65" s="14" customFormat="1" ht="22.5">
      <c r="B1079" s="171"/>
      <c r="D1079" s="164" t="s">
        <v>282</v>
      </c>
      <c r="E1079" s="172" t="s">
        <v>1</v>
      </c>
      <c r="F1079" s="173" t="s">
        <v>2598</v>
      </c>
      <c r="H1079" s="174">
        <v>2.4E-2</v>
      </c>
      <c r="I1079" s="175"/>
      <c r="L1079" s="171"/>
      <c r="M1079" s="176"/>
      <c r="N1079" s="177"/>
      <c r="O1079" s="177"/>
      <c r="P1079" s="177"/>
      <c r="Q1079" s="177"/>
      <c r="R1079" s="177"/>
      <c r="S1079" s="177"/>
      <c r="T1079" s="178"/>
      <c r="AT1079" s="172" t="s">
        <v>282</v>
      </c>
      <c r="AU1079" s="172" t="s">
        <v>88</v>
      </c>
      <c r="AV1079" s="14" t="s">
        <v>88</v>
      </c>
      <c r="AW1079" s="14" t="s">
        <v>33</v>
      </c>
      <c r="AX1079" s="14" t="s">
        <v>79</v>
      </c>
      <c r="AY1079" s="172" t="s">
        <v>252</v>
      </c>
    </row>
    <row r="1080" spans="1:65" s="15" customFormat="1">
      <c r="B1080" s="179"/>
      <c r="D1080" s="164" t="s">
        <v>282</v>
      </c>
      <c r="E1080" s="180" t="s">
        <v>1</v>
      </c>
      <c r="F1080" s="181" t="s">
        <v>286</v>
      </c>
      <c r="H1080" s="182">
        <v>2.4E-2</v>
      </c>
      <c r="I1080" s="183"/>
      <c r="L1080" s="179"/>
      <c r="M1080" s="184"/>
      <c r="N1080" s="185"/>
      <c r="O1080" s="185"/>
      <c r="P1080" s="185"/>
      <c r="Q1080" s="185"/>
      <c r="R1080" s="185"/>
      <c r="S1080" s="185"/>
      <c r="T1080" s="186"/>
      <c r="AT1080" s="180" t="s">
        <v>282</v>
      </c>
      <c r="AU1080" s="180" t="s">
        <v>88</v>
      </c>
      <c r="AV1080" s="15" t="s">
        <v>258</v>
      </c>
      <c r="AW1080" s="15" t="s">
        <v>33</v>
      </c>
      <c r="AX1080" s="15" t="s">
        <v>86</v>
      </c>
      <c r="AY1080" s="180" t="s">
        <v>252</v>
      </c>
    </row>
    <row r="1081" spans="1:65" s="2" customFormat="1" ht="24.2" customHeight="1">
      <c r="A1081" s="31"/>
      <c r="B1081" s="148"/>
      <c r="C1081" s="149" t="s">
        <v>1307</v>
      </c>
      <c r="D1081" s="149" t="s">
        <v>254</v>
      </c>
      <c r="E1081" s="150" t="s">
        <v>2599</v>
      </c>
      <c r="F1081" s="151" t="s">
        <v>2600</v>
      </c>
      <c r="G1081" s="152" t="s">
        <v>1198</v>
      </c>
      <c r="H1081" s="153">
        <v>1</v>
      </c>
      <c r="I1081" s="154"/>
      <c r="J1081" s="155">
        <f>ROUND(I1081*H1081,2)</f>
        <v>0</v>
      </c>
      <c r="K1081" s="156"/>
      <c r="L1081" s="32"/>
      <c r="M1081" s="157" t="s">
        <v>1</v>
      </c>
      <c r="N1081" s="158" t="s">
        <v>44</v>
      </c>
      <c r="O1081" s="57"/>
      <c r="P1081" s="159">
        <f>O1081*H1081</f>
        <v>0</v>
      </c>
      <c r="Q1081" s="159">
        <v>0</v>
      </c>
      <c r="R1081" s="159">
        <f>Q1081*H1081</f>
        <v>0</v>
      </c>
      <c r="S1081" s="159">
        <v>0</v>
      </c>
      <c r="T1081" s="160">
        <f>S1081*H1081</f>
        <v>0</v>
      </c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R1081" s="161" t="s">
        <v>258</v>
      </c>
      <c r="AT1081" s="161" t="s">
        <v>254</v>
      </c>
      <c r="AU1081" s="161" t="s">
        <v>88</v>
      </c>
      <c r="AY1081" s="17" t="s">
        <v>252</v>
      </c>
      <c r="BE1081" s="162">
        <f>IF(N1081="základní",J1081,0)</f>
        <v>0</v>
      </c>
      <c r="BF1081" s="162">
        <f>IF(N1081="snížená",J1081,0)</f>
        <v>0</v>
      </c>
      <c r="BG1081" s="162">
        <f>IF(N1081="zákl. přenesená",J1081,0)</f>
        <v>0</v>
      </c>
      <c r="BH1081" s="162">
        <f>IF(N1081="sníž. přenesená",J1081,0)</f>
        <v>0</v>
      </c>
      <c r="BI1081" s="162">
        <f>IF(N1081="nulová",J1081,0)</f>
        <v>0</v>
      </c>
      <c r="BJ1081" s="17" t="s">
        <v>86</v>
      </c>
      <c r="BK1081" s="162">
        <f>ROUND(I1081*H1081,2)</f>
        <v>0</v>
      </c>
      <c r="BL1081" s="17" t="s">
        <v>258</v>
      </c>
      <c r="BM1081" s="161" t="s">
        <v>1333</v>
      </c>
    </row>
    <row r="1082" spans="1:65" s="12" customFormat="1" ht="22.9" customHeight="1">
      <c r="B1082" s="135"/>
      <c r="D1082" s="136" t="s">
        <v>78</v>
      </c>
      <c r="E1082" s="146" t="s">
        <v>291</v>
      </c>
      <c r="F1082" s="146" t="s">
        <v>471</v>
      </c>
      <c r="I1082" s="138"/>
      <c r="J1082" s="147">
        <f>BK1082</f>
        <v>0</v>
      </c>
      <c r="L1082" s="135"/>
      <c r="M1082" s="140"/>
      <c r="N1082" s="141"/>
      <c r="O1082" s="141"/>
      <c r="P1082" s="142">
        <f>SUM(P1083:P1242)</f>
        <v>0</v>
      </c>
      <c r="Q1082" s="141"/>
      <c r="R1082" s="142">
        <f>SUM(R1083:R1242)</f>
        <v>0</v>
      </c>
      <c r="S1082" s="141"/>
      <c r="T1082" s="143">
        <f>SUM(T1083:T1242)</f>
        <v>0</v>
      </c>
      <c r="AR1082" s="136" t="s">
        <v>86</v>
      </c>
      <c r="AT1082" s="144" t="s">
        <v>78</v>
      </c>
      <c r="AU1082" s="144" t="s">
        <v>86</v>
      </c>
      <c r="AY1082" s="136" t="s">
        <v>252</v>
      </c>
      <c r="BK1082" s="145">
        <f>SUM(BK1083:BK1242)</f>
        <v>0</v>
      </c>
    </row>
    <row r="1083" spans="1:65" s="2" customFormat="1" ht="33" customHeight="1">
      <c r="A1083" s="31"/>
      <c r="B1083" s="148"/>
      <c r="C1083" s="149" t="s">
        <v>714</v>
      </c>
      <c r="D1083" s="149" t="s">
        <v>254</v>
      </c>
      <c r="E1083" s="150" t="s">
        <v>472</v>
      </c>
      <c r="F1083" s="151" t="s">
        <v>473</v>
      </c>
      <c r="G1083" s="152" t="s">
        <v>465</v>
      </c>
      <c r="H1083" s="153">
        <v>227.32499999999999</v>
      </c>
      <c r="I1083" s="154"/>
      <c r="J1083" s="155">
        <f>ROUND(I1083*H1083,2)</f>
        <v>0</v>
      </c>
      <c r="K1083" s="156"/>
      <c r="L1083" s="32"/>
      <c r="M1083" s="157" t="s">
        <v>1</v>
      </c>
      <c r="N1083" s="158" t="s">
        <v>44</v>
      </c>
      <c r="O1083" s="57"/>
      <c r="P1083" s="159">
        <f>O1083*H1083</f>
        <v>0</v>
      </c>
      <c r="Q1083" s="159">
        <v>0</v>
      </c>
      <c r="R1083" s="159">
        <f>Q1083*H1083</f>
        <v>0</v>
      </c>
      <c r="S1083" s="159">
        <v>0</v>
      </c>
      <c r="T1083" s="160">
        <f>S1083*H1083</f>
        <v>0</v>
      </c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R1083" s="161" t="s">
        <v>258</v>
      </c>
      <c r="AT1083" s="161" t="s">
        <v>254</v>
      </c>
      <c r="AU1083" s="161" t="s">
        <v>88</v>
      </c>
      <c r="AY1083" s="17" t="s">
        <v>252</v>
      </c>
      <c r="BE1083" s="162">
        <f>IF(N1083="základní",J1083,0)</f>
        <v>0</v>
      </c>
      <c r="BF1083" s="162">
        <f>IF(N1083="snížená",J1083,0)</f>
        <v>0</v>
      </c>
      <c r="BG1083" s="162">
        <f>IF(N1083="zákl. přenesená",J1083,0)</f>
        <v>0</v>
      </c>
      <c r="BH1083" s="162">
        <f>IF(N1083="sníž. přenesená",J1083,0)</f>
        <v>0</v>
      </c>
      <c r="BI1083" s="162">
        <f>IF(N1083="nulová",J1083,0)</f>
        <v>0</v>
      </c>
      <c r="BJ1083" s="17" t="s">
        <v>86</v>
      </c>
      <c r="BK1083" s="162">
        <f>ROUND(I1083*H1083,2)</f>
        <v>0</v>
      </c>
      <c r="BL1083" s="17" t="s">
        <v>258</v>
      </c>
      <c r="BM1083" s="161" t="s">
        <v>1337</v>
      </c>
    </row>
    <row r="1084" spans="1:65" s="13" customFormat="1" ht="22.5">
      <c r="B1084" s="163"/>
      <c r="D1084" s="164" t="s">
        <v>282</v>
      </c>
      <c r="E1084" s="165" t="s">
        <v>1</v>
      </c>
      <c r="F1084" s="166" t="s">
        <v>2601</v>
      </c>
      <c r="H1084" s="165" t="s">
        <v>1</v>
      </c>
      <c r="I1084" s="167"/>
      <c r="L1084" s="163"/>
      <c r="M1084" s="168"/>
      <c r="N1084" s="169"/>
      <c r="O1084" s="169"/>
      <c r="P1084" s="169"/>
      <c r="Q1084" s="169"/>
      <c r="R1084" s="169"/>
      <c r="S1084" s="169"/>
      <c r="T1084" s="170"/>
      <c r="AT1084" s="165" t="s">
        <v>282</v>
      </c>
      <c r="AU1084" s="165" t="s">
        <v>88</v>
      </c>
      <c r="AV1084" s="13" t="s">
        <v>86</v>
      </c>
      <c r="AW1084" s="13" t="s">
        <v>33</v>
      </c>
      <c r="AX1084" s="13" t="s">
        <v>79</v>
      </c>
      <c r="AY1084" s="165" t="s">
        <v>252</v>
      </c>
    </row>
    <row r="1085" spans="1:65" s="13" customFormat="1">
      <c r="B1085" s="163"/>
      <c r="D1085" s="164" t="s">
        <v>282</v>
      </c>
      <c r="E1085" s="165" t="s">
        <v>1</v>
      </c>
      <c r="F1085" s="166" t="s">
        <v>2602</v>
      </c>
      <c r="H1085" s="165" t="s">
        <v>1</v>
      </c>
      <c r="I1085" s="167"/>
      <c r="L1085" s="163"/>
      <c r="M1085" s="168"/>
      <c r="N1085" s="169"/>
      <c r="O1085" s="169"/>
      <c r="P1085" s="169"/>
      <c r="Q1085" s="169"/>
      <c r="R1085" s="169"/>
      <c r="S1085" s="169"/>
      <c r="T1085" s="170"/>
      <c r="AT1085" s="165" t="s">
        <v>282</v>
      </c>
      <c r="AU1085" s="165" t="s">
        <v>88</v>
      </c>
      <c r="AV1085" s="13" t="s">
        <v>86</v>
      </c>
      <c r="AW1085" s="13" t="s">
        <v>33</v>
      </c>
      <c r="AX1085" s="13" t="s">
        <v>79</v>
      </c>
      <c r="AY1085" s="165" t="s">
        <v>252</v>
      </c>
    </row>
    <row r="1086" spans="1:65" s="14" customFormat="1" ht="22.5">
      <c r="B1086" s="171"/>
      <c r="D1086" s="164" t="s">
        <v>282</v>
      </c>
      <c r="E1086" s="172" t="s">
        <v>1</v>
      </c>
      <c r="F1086" s="173" t="s">
        <v>2603</v>
      </c>
      <c r="H1086" s="174">
        <v>227.32499999999999</v>
      </c>
      <c r="I1086" s="175"/>
      <c r="L1086" s="171"/>
      <c r="M1086" s="176"/>
      <c r="N1086" s="177"/>
      <c r="O1086" s="177"/>
      <c r="P1086" s="177"/>
      <c r="Q1086" s="177"/>
      <c r="R1086" s="177"/>
      <c r="S1086" s="177"/>
      <c r="T1086" s="178"/>
      <c r="AT1086" s="172" t="s">
        <v>282</v>
      </c>
      <c r="AU1086" s="172" t="s">
        <v>88</v>
      </c>
      <c r="AV1086" s="14" t="s">
        <v>88</v>
      </c>
      <c r="AW1086" s="14" t="s">
        <v>33</v>
      </c>
      <c r="AX1086" s="14" t="s">
        <v>79</v>
      </c>
      <c r="AY1086" s="172" t="s">
        <v>252</v>
      </c>
    </row>
    <row r="1087" spans="1:65" s="13" customFormat="1" ht="22.5">
      <c r="B1087" s="163"/>
      <c r="D1087" s="164" t="s">
        <v>282</v>
      </c>
      <c r="E1087" s="165" t="s">
        <v>1</v>
      </c>
      <c r="F1087" s="166" t="s">
        <v>2604</v>
      </c>
      <c r="H1087" s="165" t="s">
        <v>1</v>
      </c>
      <c r="I1087" s="167"/>
      <c r="L1087" s="163"/>
      <c r="M1087" s="168"/>
      <c r="N1087" s="169"/>
      <c r="O1087" s="169"/>
      <c r="P1087" s="169"/>
      <c r="Q1087" s="169"/>
      <c r="R1087" s="169"/>
      <c r="S1087" s="169"/>
      <c r="T1087" s="170"/>
      <c r="AT1087" s="165" t="s">
        <v>282</v>
      </c>
      <c r="AU1087" s="165" t="s">
        <v>88</v>
      </c>
      <c r="AV1087" s="13" t="s">
        <v>86</v>
      </c>
      <c r="AW1087" s="13" t="s">
        <v>33</v>
      </c>
      <c r="AX1087" s="13" t="s">
        <v>79</v>
      </c>
      <c r="AY1087" s="165" t="s">
        <v>252</v>
      </c>
    </row>
    <row r="1088" spans="1:65" s="15" customFormat="1">
      <c r="B1088" s="179"/>
      <c r="D1088" s="164" t="s">
        <v>282</v>
      </c>
      <c r="E1088" s="180" t="s">
        <v>1</v>
      </c>
      <c r="F1088" s="181" t="s">
        <v>286</v>
      </c>
      <c r="H1088" s="182">
        <v>227.32499999999999</v>
      </c>
      <c r="I1088" s="183"/>
      <c r="L1088" s="179"/>
      <c r="M1088" s="184"/>
      <c r="N1088" s="185"/>
      <c r="O1088" s="185"/>
      <c r="P1088" s="185"/>
      <c r="Q1088" s="185"/>
      <c r="R1088" s="185"/>
      <c r="S1088" s="185"/>
      <c r="T1088" s="186"/>
      <c r="AT1088" s="180" t="s">
        <v>282</v>
      </c>
      <c r="AU1088" s="180" t="s">
        <v>88</v>
      </c>
      <c r="AV1088" s="15" t="s">
        <v>258</v>
      </c>
      <c r="AW1088" s="15" t="s">
        <v>33</v>
      </c>
      <c r="AX1088" s="15" t="s">
        <v>86</v>
      </c>
      <c r="AY1088" s="180" t="s">
        <v>252</v>
      </c>
    </row>
    <row r="1089" spans="1:65" s="2" customFormat="1" ht="33" customHeight="1">
      <c r="A1089" s="31"/>
      <c r="B1089" s="148"/>
      <c r="C1089" s="149" t="s">
        <v>1320</v>
      </c>
      <c r="D1089" s="149" t="s">
        <v>254</v>
      </c>
      <c r="E1089" s="150" t="s">
        <v>481</v>
      </c>
      <c r="F1089" s="151" t="s">
        <v>482</v>
      </c>
      <c r="G1089" s="152" t="s">
        <v>465</v>
      </c>
      <c r="H1089" s="153">
        <v>13639.8</v>
      </c>
      <c r="I1089" s="154"/>
      <c r="J1089" s="155">
        <f>ROUND(I1089*H1089,2)</f>
        <v>0</v>
      </c>
      <c r="K1089" s="156"/>
      <c r="L1089" s="32"/>
      <c r="M1089" s="157" t="s">
        <v>1</v>
      </c>
      <c r="N1089" s="158" t="s">
        <v>44</v>
      </c>
      <c r="O1089" s="57"/>
      <c r="P1089" s="159">
        <f>O1089*H1089</f>
        <v>0</v>
      </c>
      <c r="Q1089" s="159">
        <v>0</v>
      </c>
      <c r="R1089" s="159">
        <f>Q1089*H1089</f>
        <v>0</v>
      </c>
      <c r="S1089" s="159">
        <v>0</v>
      </c>
      <c r="T1089" s="160">
        <f>S1089*H1089</f>
        <v>0</v>
      </c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R1089" s="161" t="s">
        <v>258</v>
      </c>
      <c r="AT1089" s="161" t="s">
        <v>254</v>
      </c>
      <c r="AU1089" s="161" t="s">
        <v>88</v>
      </c>
      <c r="AY1089" s="17" t="s">
        <v>252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7" t="s">
        <v>86</v>
      </c>
      <c r="BK1089" s="162">
        <f>ROUND(I1089*H1089,2)</f>
        <v>0</v>
      </c>
      <c r="BL1089" s="17" t="s">
        <v>258</v>
      </c>
      <c r="BM1089" s="161" t="s">
        <v>1343</v>
      </c>
    </row>
    <row r="1090" spans="1:65" s="14" customFormat="1">
      <c r="B1090" s="171"/>
      <c r="D1090" s="164" t="s">
        <v>282</v>
      </c>
      <c r="E1090" s="172" t="s">
        <v>1</v>
      </c>
      <c r="F1090" s="173" t="s">
        <v>2605</v>
      </c>
      <c r="H1090" s="174">
        <v>13639.8</v>
      </c>
      <c r="I1090" s="175"/>
      <c r="L1090" s="171"/>
      <c r="M1090" s="176"/>
      <c r="N1090" s="177"/>
      <c r="O1090" s="177"/>
      <c r="P1090" s="177"/>
      <c r="Q1090" s="177"/>
      <c r="R1090" s="177"/>
      <c r="S1090" s="177"/>
      <c r="T1090" s="178"/>
      <c r="AT1090" s="172" t="s">
        <v>282</v>
      </c>
      <c r="AU1090" s="172" t="s">
        <v>88</v>
      </c>
      <c r="AV1090" s="14" t="s">
        <v>88</v>
      </c>
      <c r="AW1090" s="14" t="s">
        <v>33</v>
      </c>
      <c r="AX1090" s="14" t="s">
        <v>79</v>
      </c>
      <c r="AY1090" s="172" t="s">
        <v>252</v>
      </c>
    </row>
    <row r="1091" spans="1:65" s="15" customFormat="1">
      <c r="B1091" s="179"/>
      <c r="D1091" s="164" t="s">
        <v>282</v>
      </c>
      <c r="E1091" s="180" t="s">
        <v>1</v>
      </c>
      <c r="F1091" s="181" t="s">
        <v>286</v>
      </c>
      <c r="H1091" s="182">
        <v>13639.8</v>
      </c>
      <c r="I1091" s="183"/>
      <c r="L1091" s="179"/>
      <c r="M1091" s="184"/>
      <c r="N1091" s="185"/>
      <c r="O1091" s="185"/>
      <c r="P1091" s="185"/>
      <c r="Q1091" s="185"/>
      <c r="R1091" s="185"/>
      <c r="S1091" s="185"/>
      <c r="T1091" s="186"/>
      <c r="AT1091" s="180" t="s">
        <v>282</v>
      </c>
      <c r="AU1091" s="180" t="s">
        <v>88</v>
      </c>
      <c r="AV1091" s="15" t="s">
        <v>258</v>
      </c>
      <c r="AW1091" s="15" t="s">
        <v>33</v>
      </c>
      <c r="AX1091" s="15" t="s">
        <v>86</v>
      </c>
      <c r="AY1091" s="180" t="s">
        <v>252</v>
      </c>
    </row>
    <row r="1092" spans="1:65" s="2" customFormat="1" ht="33" customHeight="1">
      <c r="A1092" s="31"/>
      <c r="B1092" s="148"/>
      <c r="C1092" s="149" t="s">
        <v>724</v>
      </c>
      <c r="D1092" s="149" t="s">
        <v>254</v>
      </c>
      <c r="E1092" s="150" t="s">
        <v>485</v>
      </c>
      <c r="F1092" s="151" t="s">
        <v>486</v>
      </c>
      <c r="G1092" s="152" t="s">
        <v>465</v>
      </c>
      <c r="H1092" s="153">
        <v>227.32499999999999</v>
      </c>
      <c r="I1092" s="154"/>
      <c r="J1092" s="155">
        <f>ROUND(I1092*H1092,2)</f>
        <v>0</v>
      </c>
      <c r="K1092" s="156"/>
      <c r="L1092" s="32"/>
      <c r="M1092" s="157" t="s">
        <v>1</v>
      </c>
      <c r="N1092" s="158" t="s">
        <v>44</v>
      </c>
      <c r="O1092" s="57"/>
      <c r="P1092" s="159">
        <f>O1092*H1092</f>
        <v>0</v>
      </c>
      <c r="Q1092" s="159">
        <v>0</v>
      </c>
      <c r="R1092" s="159">
        <f>Q1092*H1092</f>
        <v>0</v>
      </c>
      <c r="S1092" s="159">
        <v>0</v>
      </c>
      <c r="T1092" s="160">
        <f>S1092*H1092</f>
        <v>0</v>
      </c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R1092" s="161" t="s">
        <v>258</v>
      </c>
      <c r="AT1092" s="161" t="s">
        <v>254</v>
      </c>
      <c r="AU1092" s="161" t="s">
        <v>88</v>
      </c>
      <c r="AY1092" s="17" t="s">
        <v>252</v>
      </c>
      <c r="BE1092" s="162">
        <f>IF(N1092="základní",J1092,0)</f>
        <v>0</v>
      </c>
      <c r="BF1092" s="162">
        <f>IF(N1092="snížená",J1092,0)</f>
        <v>0</v>
      </c>
      <c r="BG1092" s="162">
        <f>IF(N1092="zákl. přenesená",J1092,0)</f>
        <v>0</v>
      </c>
      <c r="BH1092" s="162">
        <f>IF(N1092="sníž. přenesená",J1092,0)</f>
        <v>0</v>
      </c>
      <c r="BI1092" s="162">
        <f>IF(N1092="nulová",J1092,0)</f>
        <v>0</v>
      </c>
      <c r="BJ1092" s="17" t="s">
        <v>86</v>
      </c>
      <c r="BK1092" s="162">
        <f>ROUND(I1092*H1092,2)</f>
        <v>0</v>
      </c>
      <c r="BL1092" s="17" t="s">
        <v>258</v>
      </c>
      <c r="BM1092" s="161" t="s">
        <v>1350</v>
      </c>
    </row>
    <row r="1093" spans="1:65" s="2" customFormat="1" ht="24.2" customHeight="1">
      <c r="A1093" s="31"/>
      <c r="B1093" s="148"/>
      <c r="C1093" s="149" t="s">
        <v>1330</v>
      </c>
      <c r="D1093" s="149" t="s">
        <v>254</v>
      </c>
      <c r="E1093" s="150" t="s">
        <v>2606</v>
      </c>
      <c r="F1093" s="151" t="s">
        <v>2607</v>
      </c>
      <c r="G1093" s="152" t="s">
        <v>280</v>
      </c>
      <c r="H1093" s="153">
        <v>715.00699999999995</v>
      </c>
      <c r="I1093" s="154"/>
      <c r="J1093" s="155">
        <f>ROUND(I1093*H1093,2)</f>
        <v>0</v>
      </c>
      <c r="K1093" s="156"/>
      <c r="L1093" s="32"/>
      <c r="M1093" s="157" t="s">
        <v>1</v>
      </c>
      <c r="N1093" s="158" t="s">
        <v>44</v>
      </c>
      <c r="O1093" s="57"/>
      <c r="P1093" s="159">
        <f>O1093*H1093</f>
        <v>0</v>
      </c>
      <c r="Q1093" s="159">
        <v>0</v>
      </c>
      <c r="R1093" s="159">
        <f>Q1093*H1093</f>
        <v>0</v>
      </c>
      <c r="S1093" s="159">
        <v>0</v>
      </c>
      <c r="T1093" s="160">
        <f>S1093*H1093</f>
        <v>0</v>
      </c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R1093" s="161" t="s">
        <v>258</v>
      </c>
      <c r="AT1093" s="161" t="s">
        <v>254</v>
      </c>
      <c r="AU1093" s="161" t="s">
        <v>88</v>
      </c>
      <c r="AY1093" s="17" t="s">
        <v>252</v>
      </c>
      <c r="BE1093" s="162">
        <f>IF(N1093="základní",J1093,0)</f>
        <v>0</v>
      </c>
      <c r="BF1093" s="162">
        <f>IF(N1093="snížená",J1093,0)</f>
        <v>0</v>
      </c>
      <c r="BG1093" s="162">
        <f>IF(N1093="zákl. přenesená",J1093,0)</f>
        <v>0</v>
      </c>
      <c r="BH1093" s="162">
        <f>IF(N1093="sníž. přenesená",J1093,0)</f>
        <v>0</v>
      </c>
      <c r="BI1093" s="162">
        <f>IF(N1093="nulová",J1093,0)</f>
        <v>0</v>
      </c>
      <c r="BJ1093" s="17" t="s">
        <v>86</v>
      </c>
      <c r="BK1093" s="162">
        <f>ROUND(I1093*H1093,2)</f>
        <v>0</v>
      </c>
      <c r="BL1093" s="17" t="s">
        <v>258</v>
      </c>
      <c r="BM1093" s="161" t="s">
        <v>1358</v>
      </c>
    </row>
    <row r="1094" spans="1:65" s="13" customFormat="1" ht="22.5">
      <c r="B1094" s="163"/>
      <c r="D1094" s="164" t="s">
        <v>282</v>
      </c>
      <c r="E1094" s="165" t="s">
        <v>1</v>
      </c>
      <c r="F1094" s="166" t="s">
        <v>2608</v>
      </c>
      <c r="H1094" s="165" t="s">
        <v>1</v>
      </c>
      <c r="I1094" s="167"/>
      <c r="L1094" s="163"/>
      <c r="M1094" s="168"/>
      <c r="N1094" s="169"/>
      <c r="O1094" s="169"/>
      <c r="P1094" s="169"/>
      <c r="Q1094" s="169"/>
      <c r="R1094" s="169"/>
      <c r="S1094" s="169"/>
      <c r="T1094" s="170"/>
      <c r="AT1094" s="165" t="s">
        <v>282</v>
      </c>
      <c r="AU1094" s="165" t="s">
        <v>88</v>
      </c>
      <c r="AV1094" s="13" t="s">
        <v>86</v>
      </c>
      <c r="AW1094" s="13" t="s">
        <v>33</v>
      </c>
      <c r="AX1094" s="13" t="s">
        <v>79</v>
      </c>
      <c r="AY1094" s="165" t="s">
        <v>252</v>
      </c>
    </row>
    <row r="1095" spans="1:65" s="13" customFormat="1" ht="22.5">
      <c r="B1095" s="163"/>
      <c r="D1095" s="164" t="s">
        <v>282</v>
      </c>
      <c r="E1095" s="165" t="s">
        <v>1</v>
      </c>
      <c r="F1095" s="166" t="s">
        <v>2609</v>
      </c>
      <c r="H1095" s="165" t="s">
        <v>1</v>
      </c>
      <c r="I1095" s="167"/>
      <c r="L1095" s="163"/>
      <c r="M1095" s="168"/>
      <c r="N1095" s="169"/>
      <c r="O1095" s="169"/>
      <c r="P1095" s="169"/>
      <c r="Q1095" s="169"/>
      <c r="R1095" s="169"/>
      <c r="S1095" s="169"/>
      <c r="T1095" s="170"/>
      <c r="AT1095" s="165" t="s">
        <v>282</v>
      </c>
      <c r="AU1095" s="165" t="s">
        <v>88</v>
      </c>
      <c r="AV1095" s="13" t="s">
        <v>86</v>
      </c>
      <c r="AW1095" s="13" t="s">
        <v>33</v>
      </c>
      <c r="AX1095" s="13" t="s">
        <v>79</v>
      </c>
      <c r="AY1095" s="165" t="s">
        <v>252</v>
      </c>
    </row>
    <row r="1096" spans="1:65" s="14" customFormat="1" ht="22.5">
      <c r="B1096" s="171"/>
      <c r="D1096" s="164" t="s">
        <v>282</v>
      </c>
      <c r="E1096" s="172" t="s">
        <v>1</v>
      </c>
      <c r="F1096" s="173" t="s">
        <v>2610</v>
      </c>
      <c r="H1096" s="174">
        <v>715.00699999999995</v>
      </c>
      <c r="I1096" s="175"/>
      <c r="L1096" s="171"/>
      <c r="M1096" s="176"/>
      <c r="N1096" s="177"/>
      <c r="O1096" s="177"/>
      <c r="P1096" s="177"/>
      <c r="Q1096" s="177"/>
      <c r="R1096" s="177"/>
      <c r="S1096" s="177"/>
      <c r="T1096" s="178"/>
      <c r="AT1096" s="172" t="s">
        <v>282</v>
      </c>
      <c r="AU1096" s="172" t="s">
        <v>88</v>
      </c>
      <c r="AV1096" s="14" t="s">
        <v>88</v>
      </c>
      <c r="AW1096" s="14" t="s">
        <v>33</v>
      </c>
      <c r="AX1096" s="14" t="s">
        <v>79</v>
      </c>
      <c r="AY1096" s="172" t="s">
        <v>252</v>
      </c>
    </row>
    <row r="1097" spans="1:65" s="15" customFormat="1">
      <c r="B1097" s="179"/>
      <c r="D1097" s="164" t="s">
        <v>282</v>
      </c>
      <c r="E1097" s="180" t="s">
        <v>1</v>
      </c>
      <c r="F1097" s="181" t="s">
        <v>286</v>
      </c>
      <c r="H1097" s="182">
        <v>715.00699999999995</v>
      </c>
      <c r="I1097" s="183"/>
      <c r="L1097" s="179"/>
      <c r="M1097" s="184"/>
      <c r="N1097" s="185"/>
      <c r="O1097" s="185"/>
      <c r="P1097" s="185"/>
      <c r="Q1097" s="185"/>
      <c r="R1097" s="185"/>
      <c r="S1097" s="185"/>
      <c r="T1097" s="186"/>
      <c r="AT1097" s="180" t="s">
        <v>282</v>
      </c>
      <c r="AU1097" s="180" t="s">
        <v>88</v>
      </c>
      <c r="AV1097" s="15" t="s">
        <v>258</v>
      </c>
      <c r="AW1097" s="15" t="s">
        <v>33</v>
      </c>
      <c r="AX1097" s="15" t="s">
        <v>86</v>
      </c>
      <c r="AY1097" s="180" t="s">
        <v>252</v>
      </c>
    </row>
    <row r="1098" spans="1:65" s="2" customFormat="1" ht="33" customHeight="1">
      <c r="A1098" s="31"/>
      <c r="B1098" s="148"/>
      <c r="C1098" s="149" t="s">
        <v>731</v>
      </c>
      <c r="D1098" s="149" t="s">
        <v>254</v>
      </c>
      <c r="E1098" s="150" t="s">
        <v>2611</v>
      </c>
      <c r="F1098" s="151" t="s">
        <v>2612</v>
      </c>
      <c r="G1098" s="152" t="s">
        <v>465</v>
      </c>
      <c r="H1098" s="153">
        <v>32175.45</v>
      </c>
      <c r="I1098" s="154"/>
      <c r="J1098" s="155">
        <f>ROUND(I1098*H1098,2)</f>
        <v>0</v>
      </c>
      <c r="K1098" s="156"/>
      <c r="L1098" s="32"/>
      <c r="M1098" s="157" t="s">
        <v>1</v>
      </c>
      <c r="N1098" s="158" t="s">
        <v>44</v>
      </c>
      <c r="O1098" s="57"/>
      <c r="P1098" s="159">
        <f>O1098*H1098</f>
        <v>0</v>
      </c>
      <c r="Q1098" s="159">
        <v>0</v>
      </c>
      <c r="R1098" s="159">
        <f>Q1098*H1098</f>
        <v>0</v>
      </c>
      <c r="S1098" s="159">
        <v>0</v>
      </c>
      <c r="T1098" s="160">
        <f>S1098*H1098</f>
        <v>0</v>
      </c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R1098" s="161" t="s">
        <v>258</v>
      </c>
      <c r="AT1098" s="161" t="s">
        <v>254</v>
      </c>
      <c r="AU1098" s="161" t="s">
        <v>88</v>
      </c>
      <c r="AY1098" s="17" t="s">
        <v>252</v>
      </c>
      <c r="BE1098" s="162">
        <f>IF(N1098="základní",J1098,0)</f>
        <v>0</v>
      </c>
      <c r="BF1098" s="162">
        <f>IF(N1098="snížená",J1098,0)</f>
        <v>0</v>
      </c>
      <c r="BG1098" s="162">
        <f>IF(N1098="zákl. přenesená",J1098,0)</f>
        <v>0</v>
      </c>
      <c r="BH1098" s="162">
        <f>IF(N1098="sníž. přenesená",J1098,0)</f>
        <v>0</v>
      </c>
      <c r="BI1098" s="162">
        <f>IF(N1098="nulová",J1098,0)</f>
        <v>0</v>
      </c>
      <c r="BJ1098" s="17" t="s">
        <v>86</v>
      </c>
      <c r="BK1098" s="162">
        <f>ROUND(I1098*H1098,2)</f>
        <v>0</v>
      </c>
      <c r="BL1098" s="17" t="s">
        <v>258</v>
      </c>
      <c r="BM1098" s="161" t="s">
        <v>1363</v>
      </c>
    </row>
    <row r="1099" spans="1:65" s="14" customFormat="1">
      <c r="B1099" s="171"/>
      <c r="D1099" s="164" t="s">
        <v>282</v>
      </c>
      <c r="E1099" s="172" t="s">
        <v>1</v>
      </c>
      <c r="F1099" s="173" t="s">
        <v>2613</v>
      </c>
      <c r="H1099" s="174">
        <v>32175.45</v>
      </c>
      <c r="I1099" s="175"/>
      <c r="L1099" s="171"/>
      <c r="M1099" s="176"/>
      <c r="N1099" s="177"/>
      <c r="O1099" s="177"/>
      <c r="P1099" s="177"/>
      <c r="Q1099" s="177"/>
      <c r="R1099" s="177"/>
      <c r="S1099" s="177"/>
      <c r="T1099" s="178"/>
      <c r="AT1099" s="172" t="s">
        <v>282</v>
      </c>
      <c r="AU1099" s="172" t="s">
        <v>88</v>
      </c>
      <c r="AV1099" s="14" t="s">
        <v>88</v>
      </c>
      <c r="AW1099" s="14" t="s">
        <v>33</v>
      </c>
      <c r="AX1099" s="14" t="s">
        <v>79</v>
      </c>
      <c r="AY1099" s="172" t="s">
        <v>252</v>
      </c>
    </row>
    <row r="1100" spans="1:65" s="15" customFormat="1">
      <c r="B1100" s="179"/>
      <c r="D1100" s="164" t="s">
        <v>282</v>
      </c>
      <c r="E1100" s="180" t="s">
        <v>1</v>
      </c>
      <c r="F1100" s="181" t="s">
        <v>286</v>
      </c>
      <c r="H1100" s="182">
        <v>32175.45</v>
      </c>
      <c r="I1100" s="183"/>
      <c r="L1100" s="179"/>
      <c r="M1100" s="184"/>
      <c r="N1100" s="185"/>
      <c r="O1100" s="185"/>
      <c r="P1100" s="185"/>
      <c r="Q1100" s="185"/>
      <c r="R1100" s="185"/>
      <c r="S1100" s="185"/>
      <c r="T1100" s="186"/>
      <c r="AT1100" s="180" t="s">
        <v>282</v>
      </c>
      <c r="AU1100" s="180" t="s">
        <v>88</v>
      </c>
      <c r="AV1100" s="15" t="s">
        <v>258</v>
      </c>
      <c r="AW1100" s="15" t="s">
        <v>33</v>
      </c>
      <c r="AX1100" s="15" t="s">
        <v>86</v>
      </c>
      <c r="AY1100" s="180" t="s">
        <v>252</v>
      </c>
    </row>
    <row r="1101" spans="1:65" s="2" customFormat="1" ht="24.2" customHeight="1">
      <c r="A1101" s="31"/>
      <c r="B1101" s="148"/>
      <c r="C1101" s="149" t="s">
        <v>1340</v>
      </c>
      <c r="D1101" s="149" t="s">
        <v>254</v>
      </c>
      <c r="E1101" s="150" t="s">
        <v>2614</v>
      </c>
      <c r="F1101" s="151" t="s">
        <v>2615</v>
      </c>
      <c r="G1101" s="152" t="s">
        <v>280</v>
      </c>
      <c r="H1101" s="153">
        <v>715.00699999999995</v>
      </c>
      <c r="I1101" s="154"/>
      <c r="J1101" s="155">
        <f>ROUND(I1101*H1101,2)</f>
        <v>0</v>
      </c>
      <c r="K1101" s="156"/>
      <c r="L1101" s="32"/>
      <c r="M1101" s="157" t="s">
        <v>1</v>
      </c>
      <c r="N1101" s="158" t="s">
        <v>44</v>
      </c>
      <c r="O1101" s="57"/>
      <c r="P1101" s="159">
        <f>O1101*H1101</f>
        <v>0</v>
      </c>
      <c r="Q1101" s="159">
        <v>0</v>
      </c>
      <c r="R1101" s="159">
        <f>Q1101*H1101</f>
        <v>0</v>
      </c>
      <c r="S1101" s="159">
        <v>0</v>
      </c>
      <c r="T1101" s="160">
        <f>S1101*H1101</f>
        <v>0</v>
      </c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R1101" s="161" t="s">
        <v>258</v>
      </c>
      <c r="AT1101" s="161" t="s">
        <v>254</v>
      </c>
      <c r="AU1101" s="161" t="s">
        <v>88</v>
      </c>
      <c r="AY1101" s="17" t="s">
        <v>252</v>
      </c>
      <c r="BE1101" s="162">
        <f>IF(N1101="základní",J1101,0)</f>
        <v>0</v>
      </c>
      <c r="BF1101" s="162">
        <f>IF(N1101="snížená",J1101,0)</f>
        <v>0</v>
      </c>
      <c r="BG1101" s="162">
        <f>IF(N1101="zákl. přenesená",J1101,0)</f>
        <v>0</v>
      </c>
      <c r="BH1101" s="162">
        <f>IF(N1101="sníž. přenesená",J1101,0)</f>
        <v>0</v>
      </c>
      <c r="BI1101" s="162">
        <f>IF(N1101="nulová",J1101,0)</f>
        <v>0</v>
      </c>
      <c r="BJ1101" s="17" t="s">
        <v>86</v>
      </c>
      <c r="BK1101" s="162">
        <f>ROUND(I1101*H1101,2)</f>
        <v>0</v>
      </c>
      <c r="BL1101" s="17" t="s">
        <v>258</v>
      </c>
      <c r="BM1101" s="161" t="s">
        <v>1367</v>
      </c>
    </row>
    <row r="1102" spans="1:65" s="2" customFormat="1" ht="24.2" customHeight="1">
      <c r="A1102" s="31"/>
      <c r="B1102" s="148"/>
      <c r="C1102" s="149" t="s">
        <v>745</v>
      </c>
      <c r="D1102" s="149" t="s">
        <v>254</v>
      </c>
      <c r="E1102" s="150" t="s">
        <v>2616</v>
      </c>
      <c r="F1102" s="151" t="s">
        <v>2617</v>
      </c>
      <c r="G1102" s="152" t="s">
        <v>465</v>
      </c>
      <c r="H1102" s="153">
        <v>213.435</v>
      </c>
      <c r="I1102" s="154"/>
      <c r="J1102" s="155">
        <f>ROUND(I1102*H1102,2)</f>
        <v>0</v>
      </c>
      <c r="K1102" s="156"/>
      <c r="L1102" s="32"/>
      <c r="M1102" s="157" t="s">
        <v>1</v>
      </c>
      <c r="N1102" s="158" t="s">
        <v>44</v>
      </c>
      <c r="O1102" s="57"/>
      <c r="P1102" s="159">
        <f>O1102*H1102</f>
        <v>0</v>
      </c>
      <c r="Q1102" s="159">
        <v>0</v>
      </c>
      <c r="R1102" s="159">
        <f>Q1102*H1102</f>
        <v>0</v>
      </c>
      <c r="S1102" s="159">
        <v>0</v>
      </c>
      <c r="T1102" s="160">
        <f>S1102*H1102</f>
        <v>0</v>
      </c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R1102" s="161" t="s">
        <v>258</v>
      </c>
      <c r="AT1102" s="161" t="s">
        <v>254</v>
      </c>
      <c r="AU1102" s="161" t="s">
        <v>88</v>
      </c>
      <c r="AY1102" s="17" t="s">
        <v>252</v>
      </c>
      <c r="BE1102" s="162">
        <f>IF(N1102="základní",J1102,0)</f>
        <v>0</v>
      </c>
      <c r="BF1102" s="162">
        <f>IF(N1102="snížená",J1102,0)</f>
        <v>0</v>
      </c>
      <c r="BG1102" s="162">
        <f>IF(N1102="zákl. přenesená",J1102,0)</f>
        <v>0</v>
      </c>
      <c r="BH1102" s="162">
        <f>IF(N1102="sníž. přenesená",J1102,0)</f>
        <v>0</v>
      </c>
      <c r="BI1102" s="162">
        <f>IF(N1102="nulová",J1102,0)</f>
        <v>0</v>
      </c>
      <c r="BJ1102" s="17" t="s">
        <v>86</v>
      </c>
      <c r="BK1102" s="162">
        <f>ROUND(I1102*H1102,2)</f>
        <v>0</v>
      </c>
      <c r="BL1102" s="17" t="s">
        <v>258</v>
      </c>
      <c r="BM1102" s="161" t="s">
        <v>1373</v>
      </c>
    </row>
    <row r="1103" spans="1:65" s="14" customFormat="1" ht="22.5">
      <c r="B1103" s="171"/>
      <c r="D1103" s="164" t="s">
        <v>282</v>
      </c>
      <c r="E1103" s="172" t="s">
        <v>1</v>
      </c>
      <c r="F1103" s="173" t="s">
        <v>2618</v>
      </c>
      <c r="H1103" s="174">
        <v>213.435</v>
      </c>
      <c r="I1103" s="175"/>
      <c r="L1103" s="171"/>
      <c r="M1103" s="176"/>
      <c r="N1103" s="177"/>
      <c r="O1103" s="177"/>
      <c r="P1103" s="177"/>
      <c r="Q1103" s="177"/>
      <c r="R1103" s="177"/>
      <c r="S1103" s="177"/>
      <c r="T1103" s="178"/>
      <c r="AT1103" s="172" t="s">
        <v>282</v>
      </c>
      <c r="AU1103" s="172" t="s">
        <v>88</v>
      </c>
      <c r="AV1103" s="14" t="s">
        <v>88</v>
      </c>
      <c r="AW1103" s="14" t="s">
        <v>33</v>
      </c>
      <c r="AX1103" s="14" t="s">
        <v>79</v>
      </c>
      <c r="AY1103" s="172" t="s">
        <v>252</v>
      </c>
    </row>
    <row r="1104" spans="1:65" s="15" customFormat="1">
      <c r="B1104" s="179"/>
      <c r="D1104" s="164" t="s">
        <v>282</v>
      </c>
      <c r="E1104" s="180" t="s">
        <v>1</v>
      </c>
      <c r="F1104" s="181" t="s">
        <v>286</v>
      </c>
      <c r="H1104" s="182">
        <v>213.435</v>
      </c>
      <c r="I1104" s="183"/>
      <c r="L1104" s="179"/>
      <c r="M1104" s="184"/>
      <c r="N1104" s="185"/>
      <c r="O1104" s="185"/>
      <c r="P1104" s="185"/>
      <c r="Q1104" s="185"/>
      <c r="R1104" s="185"/>
      <c r="S1104" s="185"/>
      <c r="T1104" s="186"/>
      <c r="AT1104" s="180" t="s">
        <v>282</v>
      </c>
      <c r="AU1104" s="180" t="s">
        <v>88</v>
      </c>
      <c r="AV1104" s="15" t="s">
        <v>258</v>
      </c>
      <c r="AW1104" s="15" t="s">
        <v>33</v>
      </c>
      <c r="AX1104" s="15" t="s">
        <v>86</v>
      </c>
      <c r="AY1104" s="180" t="s">
        <v>252</v>
      </c>
    </row>
    <row r="1105" spans="1:65" s="2" customFormat="1" ht="24.2" customHeight="1">
      <c r="A1105" s="31"/>
      <c r="B1105" s="148"/>
      <c r="C1105" s="149" t="s">
        <v>1355</v>
      </c>
      <c r="D1105" s="149" t="s">
        <v>254</v>
      </c>
      <c r="E1105" s="150" t="s">
        <v>2619</v>
      </c>
      <c r="F1105" s="151" t="s">
        <v>2620</v>
      </c>
      <c r="G1105" s="152" t="s">
        <v>465</v>
      </c>
      <c r="H1105" s="153">
        <v>9604.5750000000007</v>
      </c>
      <c r="I1105" s="154"/>
      <c r="J1105" s="155">
        <f>ROUND(I1105*H1105,2)</f>
        <v>0</v>
      </c>
      <c r="K1105" s="156"/>
      <c r="L1105" s="32"/>
      <c r="M1105" s="157" t="s">
        <v>1</v>
      </c>
      <c r="N1105" s="158" t="s">
        <v>44</v>
      </c>
      <c r="O1105" s="57"/>
      <c r="P1105" s="159">
        <f>O1105*H1105</f>
        <v>0</v>
      </c>
      <c r="Q1105" s="159">
        <v>0</v>
      </c>
      <c r="R1105" s="159">
        <f>Q1105*H1105</f>
        <v>0</v>
      </c>
      <c r="S1105" s="159">
        <v>0</v>
      </c>
      <c r="T1105" s="160">
        <f>S1105*H1105</f>
        <v>0</v>
      </c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R1105" s="161" t="s">
        <v>258</v>
      </c>
      <c r="AT1105" s="161" t="s">
        <v>254</v>
      </c>
      <c r="AU1105" s="161" t="s">
        <v>88</v>
      </c>
      <c r="AY1105" s="17" t="s">
        <v>252</v>
      </c>
      <c r="BE1105" s="162">
        <f>IF(N1105="základní",J1105,0)</f>
        <v>0</v>
      </c>
      <c r="BF1105" s="162">
        <f>IF(N1105="snížená",J1105,0)</f>
        <v>0</v>
      </c>
      <c r="BG1105" s="162">
        <f>IF(N1105="zákl. přenesená",J1105,0)</f>
        <v>0</v>
      </c>
      <c r="BH1105" s="162">
        <f>IF(N1105="sníž. přenesená",J1105,0)</f>
        <v>0</v>
      </c>
      <c r="BI1105" s="162">
        <f>IF(N1105="nulová",J1105,0)</f>
        <v>0</v>
      </c>
      <c r="BJ1105" s="17" t="s">
        <v>86</v>
      </c>
      <c r="BK1105" s="162">
        <f>ROUND(I1105*H1105,2)</f>
        <v>0</v>
      </c>
      <c r="BL1105" s="17" t="s">
        <v>258</v>
      </c>
      <c r="BM1105" s="161" t="s">
        <v>1378</v>
      </c>
    </row>
    <row r="1106" spans="1:65" s="13" customFormat="1" ht="22.5">
      <c r="B1106" s="163"/>
      <c r="D1106" s="164" t="s">
        <v>282</v>
      </c>
      <c r="E1106" s="165" t="s">
        <v>1</v>
      </c>
      <c r="F1106" s="166" t="s">
        <v>2621</v>
      </c>
      <c r="H1106" s="165" t="s">
        <v>1</v>
      </c>
      <c r="I1106" s="167"/>
      <c r="L1106" s="163"/>
      <c r="M1106" s="168"/>
      <c r="N1106" s="169"/>
      <c r="O1106" s="169"/>
      <c r="P1106" s="169"/>
      <c r="Q1106" s="169"/>
      <c r="R1106" s="169"/>
      <c r="S1106" s="169"/>
      <c r="T1106" s="170"/>
      <c r="AT1106" s="165" t="s">
        <v>282</v>
      </c>
      <c r="AU1106" s="165" t="s">
        <v>88</v>
      </c>
      <c r="AV1106" s="13" t="s">
        <v>86</v>
      </c>
      <c r="AW1106" s="13" t="s">
        <v>33</v>
      </c>
      <c r="AX1106" s="13" t="s">
        <v>79</v>
      </c>
      <c r="AY1106" s="165" t="s">
        <v>252</v>
      </c>
    </row>
    <row r="1107" spans="1:65" s="14" customFormat="1">
      <c r="B1107" s="171"/>
      <c r="D1107" s="164" t="s">
        <v>282</v>
      </c>
      <c r="E1107" s="172" t="s">
        <v>1</v>
      </c>
      <c r="F1107" s="173" t="s">
        <v>2622</v>
      </c>
      <c r="H1107" s="174">
        <v>9604.5750000000007</v>
      </c>
      <c r="I1107" s="175"/>
      <c r="L1107" s="171"/>
      <c r="M1107" s="176"/>
      <c r="N1107" s="177"/>
      <c r="O1107" s="177"/>
      <c r="P1107" s="177"/>
      <c r="Q1107" s="177"/>
      <c r="R1107" s="177"/>
      <c r="S1107" s="177"/>
      <c r="T1107" s="178"/>
      <c r="AT1107" s="172" t="s">
        <v>282</v>
      </c>
      <c r="AU1107" s="172" t="s">
        <v>88</v>
      </c>
      <c r="AV1107" s="14" t="s">
        <v>88</v>
      </c>
      <c r="AW1107" s="14" t="s">
        <v>33</v>
      </c>
      <c r="AX1107" s="14" t="s">
        <v>79</v>
      </c>
      <c r="AY1107" s="172" t="s">
        <v>252</v>
      </c>
    </row>
    <row r="1108" spans="1:65" s="15" customFormat="1">
      <c r="B1108" s="179"/>
      <c r="D1108" s="164" t="s">
        <v>282</v>
      </c>
      <c r="E1108" s="180" t="s">
        <v>1</v>
      </c>
      <c r="F1108" s="181" t="s">
        <v>286</v>
      </c>
      <c r="H1108" s="182">
        <v>9604.5750000000007</v>
      </c>
      <c r="I1108" s="183"/>
      <c r="L1108" s="179"/>
      <c r="M1108" s="184"/>
      <c r="N1108" s="185"/>
      <c r="O1108" s="185"/>
      <c r="P1108" s="185"/>
      <c r="Q1108" s="185"/>
      <c r="R1108" s="185"/>
      <c r="S1108" s="185"/>
      <c r="T1108" s="186"/>
      <c r="AT1108" s="180" t="s">
        <v>282</v>
      </c>
      <c r="AU1108" s="180" t="s">
        <v>88</v>
      </c>
      <c r="AV1108" s="15" t="s">
        <v>258</v>
      </c>
      <c r="AW1108" s="15" t="s">
        <v>33</v>
      </c>
      <c r="AX1108" s="15" t="s">
        <v>86</v>
      </c>
      <c r="AY1108" s="180" t="s">
        <v>252</v>
      </c>
    </row>
    <row r="1109" spans="1:65" s="2" customFormat="1" ht="24.2" customHeight="1">
      <c r="A1109" s="31"/>
      <c r="B1109" s="148"/>
      <c r="C1109" s="149" t="s">
        <v>748</v>
      </c>
      <c r="D1109" s="149" t="s">
        <v>254</v>
      </c>
      <c r="E1109" s="150" t="s">
        <v>2623</v>
      </c>
      <c r="F1109" s="151" t="s">
        <v>2624</v>
      </c>
      <c r="G1109" s="152" t="s">
        <v>465</v>
      </c>
      <c r="H1109" s="153">
        <v>213.435</v>
      </c>
      <c r="I1109" s="154"/>
      <c r="J1109" s="155">
        <f>ROUND(I1109*H1109,2)</f>
        <v>0</v>
      </c>
      <c r="K1109" s="156"/>
      <c r="L1109" s="32"/>
      <c r="M1109" s="157" t="s">
        <v>1</v>
      </c>
      <c r="N1109" s="158" t="s">
        <v>44</v>
      </c>
      <c r="O1109" s="57"/>
      <c r="P1109" s="159">
        <f>O1109*H1109</f>
        <v>0</v>
      </c>
      <c r="Q1109" s="159">
        <v>0</v>
      </c>
      <c r="R1109" s="159">
        <f>Q1109*H1109</f>
        <v>0</v>
      </c>
      <c r="S1109" s="159">
        <v>0</v>
      </c>
      <c r="T1109" s="160">
        <f>S1109*H1109</f>
        <v>0</v>
      </c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R1109" s="161" t="s">
        <v>258</v>
      </c>
      <c r="AT1109" s="161" t="s">
        <v>254</v>
      </c>
      <c r="AU1109" s="161" t="s">
        <v>88</v>
      </c>
      <c r="AY1109" s="17" t="s">
        <v>252</v>
      </c>
      <c r="BE1109" s="162">
        <f>IF(N1109="základní",J1109,0)</f>
        <v>0</v>
      </c>
      <c r="BF1109" s="162">
        <f>IF(N1109="snížená",J1109,0)</f>
        <v>0</v>
      </c>
      <c r="BG1109" s="162">
        <f>IF(N1109="zákl. přenesená",J1109,0)</f>
        <v>0</v>
      </c>
      <c r="BH1109" s="162">
        <f>IF(N1109="sníž. přenesená",J1109,0)</f>
        <v>0</v>
      </c>
      <c r="BI1109" s="162">
        <f>IF(N1109="nulová",J1109,0)</f>
        <v>0</v>
      </c>
      <c r="BJ1109" s="17" t="s">
        <v>86</v>
      </c>
      <c r="BK1109" s="162">
        <f>ROUND(I1109*H1109,2)</f>
        <v>0</v>
      </c>
      <c r="BL1109" s="17" t="s">
        <v>258</v>
      </c>
      <c r="BM1109" s="161" t="s">
        <v>1385</v>
      </c>
    </row>
    <row r="1110" spans="1:65" s="2" customFormat="1" ht="24.2" customHeight="1">
      <c r="A1110" s="31"/>
      <c r="B1110" s="148"/>
      <c r="C1110" s="149" t="s">
        <v>1366</v>
      </c>
      <c r="D1110" s="149" t="s">
        <v>254</v>
      </c>
      <c r="E1110" s="150" t="s">
        <v>2625</v>
      </c>
      <c r="F1110" s="151" t="s">
        <v>2626</v>
      </c>
      <c r="G1110" s="152" t="s">
        <v>265</v>
      </c>
      <c r="H1110" s="153">
        <v>33.9</v>
      </c>
      <c r="I1110" s="154"/>
      <c r="J1110" s="155">
        <f>ROUND(I1110*H1110,2)</f>
        <v>0</v>
      </c>
      <c r="K1110" s="156"/>
      <c r="L1110" s="32"/>
      <c r="M1110" s="157" t="s">
        <v>1</v>
      </c>
      <c r="N1110" s="158" t="s">
        <v>44</v>
      </c>
      <c r="O1110" s="57"/>
      <c r="P1110" s="159">
        <f>O1110*H1110</f>
        <v>0</v>
      </c>
      <c r="Q1110" s="159">
        <v>0</v>
      </c>
      <c r="R1110" s="159">
        <f>Q1110*H1110</f>
        <v>0</v>
      </c>
      <c r="S1110" s="159">
        <v>0</v>
      </c>
      <c r="T1110" s="160">
        <f>S1110*H1110</f>
        <v>0</v>
      </c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R1110" s="161" t="s">
        <v>258</v>
      </c>
      <c r="AT1110" s="161" t="s">
        <v>254</v>
      </c>
      <c r="AU1110" s="161" t="s">
        <v>88</v>
      </c>
      <c r="AY1110" s="17" t="s">
        <v>252</v>
      </c>
      <c r="BE1110" s="162">
        <f>IF(N1110="základní",J1110,0)</f>
        <v>0</v>
      </c>
      <c r="BF1110" s="162">
        <f>IF(N1110="snížená",J1110,0)</f>
        <v>0</v>
      </c>
      <c r="BG1110" s="162">
        <f>IF(N1110="zákl. přenesená",J1110,0)</f>
        <v>0</v>
      </c>
      <c r="BH1110" s="162">
        <f>IF(N1110="sníž. přenesená",J1110,0)</f>
        <v>0</v>
      </c>
      <c r="BI1110" s="162">
        <f>IF(N1110="nulová",J1110,0)</f>
        <v>0</v>
      </c>
      <c r="BJ1110" s="17" t="s">
        <v>86</v>
      </c>
      <c r="BK1110" s="162">
        <f>ROUND(I1110*H1110,2)</f>
        <v>0</v>
      </c>
      <c r="BL1110" s="17" t="s">
        <v>258</v>
      </c>
      <c r="BM1110" s="161" t="s">
        <v>1392</v>
      </c>
    </row>
    <row r="1111" spans="1:65" s="14" customFormat="1" ht="22.5">
      <c r="B1111" s="171"/>
      <c r="D1111" s="164" t="s">
        <v>282</v>
      </c>
      <c r="E1111" s="172" t="s">
        <v>1</v>
      </c>
      <c r="F1111" s="173" t="s">
        <v>2627</v>
      </c>
      <c r="H1111" s="174">
        <v>33.9</v>
      </c>
      <c r="I1111" s="175"/>
      <c r="L1111" s="171"/>
      <c r="M1111" s="176"/>
      <c r="N1111" s="177"/>
      <c r="O1111" s="177"/>
      <c r="P1111" s="177"/>
      <c r="Q1111" s="177"/>
      <c r="R1111" s="177"/>
      <c r="S1111" s="177"/>
      <c r="T1111" s="178"/>
      <c r="AT1111" s="172" t="s">
        <v>282</v>
      </c>
      <c r="AU1111" s="172" t="s">
        <v>88</v>
      </c>
      <c r="AV1111" s="14" t="s">
        <v>88</v>
      </c>
      <c r="AW1111" s="14" t="s">
        <v>33</v>
      </c>
      <c r="AX1111" s="14" t="s">
        <v>79</v>
      </c>
      <c r="AY1111" s="172" t="s">
        <v>252</v>
      </c>
    </row>
    <row r="1112" spans="1:65" s="15" customFormat="1">
      <c r="B1112" s="179"/>
      <c r="D1112" s="164" t="s">
        <v>282</v>
      </c>
      <c r="E1112" s="180" t="s">
        <v>1</v>
      </c>
      <c r="F1112" s="181" t="s">
        <v>286</v>
      </c>
      <c r="H1112" s="182">
        <v>33.9</v>
      </c>
      <c r="I1112" s="183"/>
      <c r="L1112" s="179"/>
      <c r="M1112" s="184"/>
      <c r="N1112" s="185"/>
      <c r="O1112" s="185"/>
      <c r="P1112" s="185"/>
      <c r="Q1112" s="185"/>
      <c r="R1112" s="185"/>
      <c r="S1112" s="185"/>
      <c r="T1112" s="186"/>
      <c r="AT1112" s="180" t="s">
        <v>282</v>
      </c>
      <c r="AU1112" s="180" t="s">
        <v>88</v>
      </c>
      <c r="AV1112" s="15" t="s">
        <v>258</v>
      </c>
      <c r="AW1112" s="15" t="s">
        <v>33</v>
      </c>
      <c r="AX1112" s="15" t="s">
        <v>86</v>
      </c>
      <c r="AY1112" s="180" t="s">
        <v>252</v>
      </c>
    </row>
    <row r="1113" spans="1:65" s="2" customFormat="1" ht="33" customHeight="1">
      <c r="A1113" s="31"/>
      <c r="B1113" s="148"/>
      <c r="C1113" s="149" t="s">
        <v>760</v>
      </c>
      <c r="D1113" s="149" t="s">
        <v>254</v>
      </c>
      <c r="E1113" s="150" t="s">
        <v>2628</v>
      </c>
      <c r="F1113" s="151" t="s">
        <v>2629</v>
      </c>
      <c r="G1113" s="152" t="s">
        <v>265</v>
      </c>
      <c r="H1113" s="153">
        <v>1525.5</v>
      </c>
      <c r="I1113" s="154"/>
      <c r="J1113" s="155">
        <f>ROUND(I1113*H1113,2)</f>
        <v>0</v>
      </c>
      <c r="K1113" s="156"/>
      <c r="L1113" s="32"/>
      <c r="M1113" s="157" t="s">
        <v>1</v>
      </c>
      <c r="N1113" s="158" t="s">
        <v>44</v>
      </c>
      <c r="O1113" s="57"/>
      <c r="P1113" s="159">
        <f>O1113*H1113</f>
        <v>0</v>
      </c>
      <c r="Q1113" s="159">
        <v>0</v>
      </c>
      <c r="R1113" s="159">
        <f>Q1113*H1113</f>
        <v>0</v>
      </c>
      <c r="S1113" s="159">
        <v>0</v>
      </c>
      <c r="T1113" s="160">
        <f>S1113*H1113</f>
        <v>0</v>
      </c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R1113" s="161" t="s">
        <v>258</v>
      </c>
      <c r="AT1113" s="161" t="s">
        <v>254</v>
      </c>
      <c r="AU1113" s="161" t="s">
        <v>88</v>
      </c>
      <c r="AY1113" s="17" t="s">
        <v>252</v>
      </c>
      <c r="BE1113" s="162">
        <f>IF(N1113="základní",J1113,0)</f>
        <v>0</v>
      </c>
      <c r="BF1113" s="162">
        <f>IF(N1113="snížená",J1113,0)</f>
        <v>0</v>
      </c>
      <c r="BG1113" s="162">
        <f>IF(N1113="zákl. přenesená",J1113,0)</f>
        <v>0</v>
      </c>
      <c r="BH1113" s="162">
        <f>IF(N1113="sníž. přenesená",J1113,0)</f>
        <v>0</v>
      </c>
      <c r="BI1113" s="162">
        <f>IF(N1113="nulová",J1113,0)</f>
        <v>0</v>
      </c>
      <c r="BJ1113" s="17" t="s">
        <v>86</v>
      </c>
      <c r="BK1113" s="162">
        <f>ROUND(I1113*H1113,2)</f>
        <v>0</v>
      </c>
      <c r="BL1113" s="17" t="s">
        <v>258</v>
      </c>
      <c r="BM1113" s="161" t="s">
        <v>1398</v>
      </c>
    </row>
    <row r="1114" spans="1:65" s="13" customFormat="1" ht="22.5">
      <c r="B1114" s="163"/>
      <c r="D1114" s="164" t="s">
        <v>282</v>
      </c>
      <c r="E1114" s="165" t="s">
        <v>1</v>
      </c>
      <c r="F1114" s="166" t="s">
        <v>2630</v>
      </c>
      <c r="H1114" s="165" t="s">
        <v>1</v>
      </c>
      <c r="I1114" s="167"/>
      <c r="L1114" s="163"/>
      <c r="M1114" s="168"/>
      <c r="N1114" s="169"/>
      <c r="O1114" s="169"/>
      <c r="P1114" s="169"/>
      <c r="Q1114" s="169"/>
      <c r="R1114" s="169"/>
      <c r="S1114" s="169"/>
      <c r="T1114" s="170"/>
      <c r="AT1114" s="165" t="s">
        <v>282</v>
      </c>
      <c r="AU1114" s="165" t="s">
        <v>88</v>
      </c>
      <c r="AV1114" s="13" t="s">
        <v>86</v>
      </c>
      <c r="AW1114" s="13" t="s">
        <v>33</v>
      </c>
      <c r="AX1114" s="13" t="s">
        <v>79</v>
      </c>
      <c r="AY1114" s="165" t="s">
        <v>252</v>
      </c>
    </row>
    <row r="1115" spans="1:65" s="14" customFormat="1" ht="22.5">
      <c r="B1115" s="171"/>
      <c r="D1115" s="164" t="s">
        <v>282</v>
      </c>
      <c r="E1115" s="172" t="s">
        <v>1</v>
      </c>
      <c r="F1115" s="173" t="s">
        <v>2631</v>
      </c>
      <c r="H1115" s="174">
        <v>1525.5</v>
      </c>
      <c r="I1115" s="175"/>
      <c r="L1115" s="171"/>
      <c r="M1115" s="176"/>
      <c r="N1115" s="177"/>
      <c r="O1115" s="177"/>
      <c r="P1115" s="177"/>
      <c r="Q1115" s="177"/>
      <c r="R1115" s="177"/>
      <c r="S1115" s="177"/>
      <c r="T1115" s="178"/>
      <c r="AT1115" s="172" t="s">
        <v>282</v>
      </c>
      <c r="AU1115" s="172" t="s">
        <v>88</v>
      </c>
      <c r="AV1115" s="14" t="s">
        <v>88</v>
      </c>
      <c r="AW1115" s="14" t="s">
        <v>33</v>
      </c>
      <c r="AX1115" s="14" t="s">
        <v>79</v>
      </c>
      <c r="AY1115" s="172" t="s">
        <v>252</v>
      </c>
    </row>
    <row r="1116" spans="1:65" s="15" customFormat="1">
      <c r="B1116" s="179"/>
      <c r="D1116" s="164" t="s">
        <v>282</v>
      </c>
      <c r="E1116" s="180" t="s">
        <v>1</v>
      </c>
      <c r="F1116" s="181" t="s">
        <v>286</v>
      </c>
      <c r="H1116" s="182">
        <v>1525.5</v>
      </c>
      <c r="I1116" s="183"/>
      <c r="L1116" s="179"/>
      <c r="M1116" s="184"/>
      <c r="N1116" s="185"/>
      <c r="O1116" s="185"/>
      <c r="P1116" s="185"/>
      <c r="Q1116" s="185"/>
      <c r="R1116" s="185"/>
      <c r="S1116" s="185"/>
      <c r="T1116" s="186"/>
      <c r="AT1116" s="180" t="s">
        <v>282</v>
      </c>
      <c r="AU1116" s="180" t="s">
        <v>88</v>
      </c>
      <c r="AV1116" s="15" t="s">
        <v>258</v>
      </c>
      <c r="AW1116" s="15" t="s">
        <v>33</v>
      </c>
      <c r="AX1116" s="15" t="s">
        <v>86</v>
      </c>
      <c r="AY1116" s="180" t="s">
        <v>252</v>
      </c>
    </row>
    <row r="1117" spans="1:65" s="2" customFormat="1" ht="24.2" customHeight="1">
      <c r="A1117" s="31"/>
      <c r="B1117" s="148"/>
      <c r="C1117" s="149" t="s">
        <v>1377</v>
      </c>
      <c r="D1117" s="149" t="s">
        <v>254</v>
      </c>
      <c r="E1117" s="150" t="s">
        <v>2632</v>
      </c>
      <c r="F1117" s="151" t="s">
        <v>2633</v>
      </c>
      <c r="G1117" s="152" t="s">
        <v>265</v>
      </c>
      <c r="H1117" s="153">
        <v>33.9</v>
      </c>
      <c r="I1117" s="154"/>
      <c r="J1117" s="155">
        <f>ROUND(I1117*H1117,2)</f>
        <v>0</v>
      </c>
      <c r="K1117" s="156"/>
      <c r="L1117" s="32"/>
      <c r="M1117" s="157" t="s">
        <v>1</v>
      </c>
      <c r="N1117" s="158" t="s">
        <v>44</v>
      </c>
      <c r="O1117" s="57"/>
      <c r="P1117" s="159">
        <f>O1117*H1117</f>
        <v>0</v>
      </c>
      <c r="Q1117" s="159">
        <v>0</v>
      </c>
      <c r="R1117" s="159">
        <f>Q1117*H1117</f>
        <v>0</v>
      </c>
      <c r="S1117" s="159">
        <v>0</v>
      </c>
      <c r="T1117" s="160">
        <f>S1117*H1117</f>
        <v>0</v>
      </c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R1117" s="161" t="s">
        <v>258</v>
      </c>
      <c r="AT1117" s="161" t="s">
        <v>254</v>
      </c>
      <c r="AU1117" s="161" t="s">
        <v>88</v>
      </c>
      <c r="AY1117" s="17" t="s">
        <v>252</v>
      </c>
      <c r="BE1117" s="162">
        <f>IF(N1117="základní",J1117,0)</f>
        <v>0</v>
      </c>
      <c r="BF1117" s="162">
        <f>IF(N1117="snížená",J1117,0)</f>
        <v>0</v>
      </c>
      <c r="BG1117" s="162">
        <f>IF(N1117="zákl. přenesená",J1117,0)</f>
        <v>0</v>
      </c>
      <c r="BH1117" s="162">
        <f>IF(N1117="sníž. přenesená",J1117,0)</f>
        <v>0</v>
      </c>
      <c r="BI1117" s="162">
        <f>IF(N1117="nulová",J1117,0)</f>
        <v>0</v>
      </c>
      <c r="BJ1117" s="17" t="s">
        <v>86</v>
      </c>
      <c r="BK1117" s="162">
        <f>ROUND(I1117*H1117,2)</f>
        <v>0</v>
      </c>
      <c r="BL1117" s="17" t="s">
        <v>258</v>
      </c>
      <c r="BM1117" s="161" t="s">
        <v>1406</v>
      </c>
    </row>
    <row r="1118" spans="1:65" s="14" customFormat="1" ht="22.5">
      <c r="B1118" s="171"/>
      <c r="D1118" s="164" t="s">
        <v>282</v>
      </c>
      <c r="E1118" s="172" t="s">
        <v>1</v>
      </c>
      <c r="F1118" s="173" t="s">
        <v>2634</v>
      </c>
      <c r="H1118" s="174">
        <v>33.9</v>
      </c>
      <c r="I1118" s="175"/>
      <c r="L1118" s="171"/>
      <c r="M1118" s="176"/>
      <c r="N1118" s="177"/>
      <c r="O1118" s="177"/>
      <c r="P1118" s="177"/>
      <c r="Q1118" s="177"/>
      <c r="R1118" s="177"/>
      <c r="S1118" s="177"/>
      <c r="T1118" s="178"/>
      <c r="AT1118" s="172" t="s">
        <v>282</v>
      </c>
      <c r="AU1118" s="172" t="s">
        <v>88</v>
      </c>
      <c r="AV1118" s="14" t="s">
        <v>88</v>
      </c>
      <c r="AW1118" s="14" t="s">
        <v>33</v>
      </c>
      <c r="AX1118" s="14" t="s">
        <v>79</v>
      </c>
      <c r="AY1118" s="172" t="s">
        <v>252</v>
      </c>
    </row>
    <row r="1119" spans="1:65" s="15" customFormat="1">
      <c r="B1119" s="179"/>
      <c r="D1119" s="164" t="s">
        <v>282</v>
      </c>
      <c r="E1119" s="180" t="s">
        <v>1</v>
      </c>
      <c r="F1119" s="181" t="s">
        <v>286</v>
      </c>
      <c r="H1119" s="182">
        <v>33.9</v>
      </c>
      <c r="I1119" s="183"/>
      <c r="L1119" s="179"/>
      <c r="M1119" s="184"/>
      <c r="N1119" s="185"/>
      <c r="O1119" s="185"/>
      <c r="P1119" s="185"/>
      <c r="Q1119" s="185"/>
      <c r="R1119" s="185"/>
      <c r="S1119" s="185"/>
      <c r="T1119" s="186"/>
      <c r="AT1119" s="180" t="s">
        <v>282</v>
      </c>
      <c r="AU1119" s="180" t="s">
        <v>88</v>
      </c>
      <c r="AV1119" s="15" t="s">
        <v>258</v>
      </c>
      <c r="AW1119" s="15" t="s">
        <v>33</v>
      </c>
      <c r="AX1119" s="15" t="s">
        <v>86</v>
      </c>
      <c r="AY1119" s="180" t="s">
        <v>252</v>
      </c>
    </row>
    <row r="1120" spans="1:65" s="2" customFormat="1" ht="33" customHeight="1">
      <c r="A1120" s="31"/>
      <c r="B1120" s="148"/>
      <c r="C1120" s="149" t="s">
        <v>764</v>
      </c>
      <c r="D1120" s="149" t="s">
        <v>254</v>
      </c>
      <c r="E1120" s="150" t="s">
        <v>515</v>
      </c>
      <c r="F1120" s="151" t="s">
        <v>516</v>
      </c>
      <c r="G1120" s="152" t="s">
        <v>465</v>
      </c>
      <c r="H1120" s="153">
        <v>4164.38</v>
      </c>
      <c r="I1120" s="154"/>
      <c r="J1120" s="155">
        <f>ROUND(I1120*H1120,2)</f>
        <v>0</v>
      </c>
      <c r="K1120" s="156"/>
      <c r="L1120" s="32"/>
      <c r="M1120" s="157" t="s">
        <v>1</v>
      </c>
      <c r="N1120" s="158" t="s">
        <v>44</v>
      </c>
      <c r="O1120" s="57"/>
      <c r="P1120" s="159">
        <f>O1120*H1120</f>
        <v>0</v>
      </c>
      <c r="Q1120" s="159">
        <v>0</v>
      </c>
      <c r="R1120" s="159">
        <f>Q1120*H1120</f>
        <v>0</v>
      </c>
      <c r="S1120" s="159">
        <v>0</v>
      </c>
      <c r="T1120" s="160">
        <f>S1120*H1120</f>
        <v>0</v>
      </c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R1120" s="161" t="s">
        <v>258</v>
      </c>
      <c r="AT1120" s="161" t="s">
        <v>254</v>
      </c>
      <c r="AU1120" s="161" t="s">
        <v>88</v>
      </c>
      <c r="AY1120" s="17" t="s">
        <v>252</v>
      </c>
      <c r="BE1120" s="162">
        <f>IF(N1120="základní",J1120,0)</f>
        <v>0</v>
      </c>
      <c r="BF1120" s="162">
        <f>IF(N1120="snížená",J1120,0)</f>
        <v>0</v>
      </c>
      <c r="BG1120" s="162">
        <f>IF(N1120="zákl. přenesená",J1120,0)</f>
        <v>0</v>
      </c>
      <c r="BH1120" s="162">
        <f>IF(N1120="sníž. přenesená",J1120,0)</f>
        <v>0</v>
      </c>
      <c r="BI1120" s="162">
        <f>IF(N1120="nulová",J1120,0)</f>
        <v>0</v>
      </c>
      <c r="BJ1120" s="17" t="s">
        <v>86</v>
      </c>
      <c r="BK1120" s="162">
        <f>ROUND(I1120*H1120,2)</f>
        <v>0</v>
      </c>
      <c r="BL1120" s="17" t="s">
        <v>258</v>
      </c>
      <c r="BM1120" s="161" t="s">
        <v>1410</v>
      </c>
    </row>
    <row r="1121" spans="2:51" s="13" customFormat="1" ht="22.5">
      <c r="B1121" s="163"/>
      <c r="D1121" s="164" t="s">
        <v>282</v>
      </c>
      <c r="E1121" s="165" t="s">
        <v>1</v>
      </c>
      <c r="F1121" s="166" t="s">
        <v>518</v>
      </c>
      <c r="H1121" s="165" t="s">
        <v>1</v>
      </c>
      <c r="I1121" s="167"/>
      <c r="L1121" s="163"/>
      <c r="M1121" s="168"/>
      <c r="N1121" s="169"/>
      <c r="O1121" s="169"/>
      <c r="P1121" s="169"/>
      <c r="Q1121" s="169"/>
      <c r="R1121" s="169"/>
      <c r="S1121" s="169"/>
      <c r="T1121" s="170"/>
      <c r="AT1121" s="165" t="s">
        <v>282</v>
      </c>
      <c r="AU1121" s="165" t="s">
        <v>88</v>
      </c>
      <c r="AV1121" s="13" t="s">
        <v>86</v>
      </c>
      <c r="AW1121" s="13" t="s">
        <v>33</v>
      </c>
      <c r="AX1121" s="13" t="s">
        <v>79</v>
      </c>
      <c r="AY1121" s="165" t="s">
        <v>252</v>
      </c>
    </row>
    <row r="1122" spans="2:51" s="13" customFormat="1" ht="22.5">
      <c r="B1122" s="163"/>
      <c r="D1122" s="164" t="s">
        <v>282</v>
      </c>
      <c r="E1122" s="165" t="s">
        <v>1</v>
      </c>
      <c r="F1122" s="166" t="s">
        <v>519</v>
      </c>
      <c r="H1122" s="165" t="s">
        <v>1</v>
      </c>
      <c r="I1122" s="167"/>
      <c r="L1122" s="163"/>
      <c r="M1122" s="168"/>
      <c r="N1122" s="169"/>
      <c r="O1122" s="169"/>
      <c r="P1122" s="169"/>
      <c r="Q1122" s="169"/>
      <c r="R1122" s="169"/>
      <c r="S1122" s="169"/>
      <c r="T1122" s="170"/>
      <c r="AT1122" s="165" t="s">
        <v>282</v>
      </c>
      <c r="AU1122" s="165" t="s">
        <v>88</v>
      </c>
      <c r="AV1122" s="13" t="s">
        <v>86</v>
      </c>
      <c r="AW1122" s="13" t="s">
        <v>33</v>
      </c>
      <c r="AX1122" s="13" t="s">
        <v>79</v>
      </c>
      <c r="AY1122" s="165" t="s">
        <v>252</v>
      </c>
    </row>
    <row r="1123" spans="2:51" s="14" customFormat="1" ht="33.75">
      <c r="B1123" s="171"/>
      <c r="D1123" s="164" t="s">
        <v>282</v>
      </c>
      <c r="E1123" s="172" t="s">
        <v>1</v>
      </c>
      <c r="F1123" s="173" t="s">
        <v>2635</v>
      </c>
      <c r="H1123" s="174">
        <v>328.77</v>
      </c>
      <c r="I1123" s="175"/>
      <c r="L1123" s="171"/>
      <c r="M1123" s="176"/>
      <c r="N1123" s="177"/>
      <c r="O1123" s="177"/>
      <c r="P1123" s="177"/>
      <c r="Q1123" s="177"/>
      <c r="R1123" s="177"/>
      <c r="S1123" s="177"/>
      <c r="T1123" s="178"/>
      <c r="AT1123" s="172" t="s">
        <v>282</v>
      </c>
      <c r="AU1123" s="172" t="s">
        <v>88</v>
      </c>
      <c r="AV1123" s="14" t="s">
        <v>88</v>
      </c>
      <c r="AW1123" s="14" t="s">
        <v>33</v>
      </c>
      <c r="AX1123" s="14" t="s">
        <v>79</v>
      </c>
      <c r="AY1123" s="172" t="s">
        <v>252</v>
      </c>
    </row>
    <row r="1124" spans="2:51" s="14" customFormat="1" ht="22.5">
      <c r="B1124" s="171"/>
      <c r="D1124" s="164" t="s">
        <v>282</v>
      </c>
      <c r="E1124" s="172" t="s">
        <v>1</v>
      </c>
      <c r="F1124" s="173" t="s">
        <v>2636</v>
      </c>
      <c r="H1124" s="174">
        <v>387.56</v>
      </c>
      <c r="I1124" s="175"/>
      <c r="L1124" s="171"/>
      <c r="M1124" s="176"/>
      <c r="N1124" s="177"/>
      <c r="O1124" s="177"/>
      <c r="P1124" s="177"/>
      <c r="Q1124" s="177"/>
      <c r="R1124" s="177"/>
      <c r="S1124" s="177"/>
      <c r="T1124" s="178"/>
      <c r="AT1124" s="172" t="s">
        <v>282</v>
      </c>
      <c r="AU1124" s="172" t="s">
        <v>88</v>
      </c>
      <c r="AV1124" s="14" t="s">
        <v>88</v>
      </c>
      <c r="AW1124" s="14" t="s">
        <v>33</v>
      </c>
      <c r="AX1124" s="14" t="s">
        <v>79</v>
      </c>
      <c r="AY1124" s="172" t="s">
        <v>252</v>
      </c>
    </row>
    <row r="1125" spans="2:51" s="14" customFormat="1" ht="33.75">
      <c r="B1125" s="171"/>
      <c r="D1125" s="164" t="s">
        <v>282</v>
      </c>
      <c r="E1125" s="172" t="s">
        <v>1</v>
      </c>
      <c r="F1125" s="173" t="s">
        <v>2637</v>
      </c>
      <c r="H1125" s="174">
        <v>353.44</v>
      </c>
      <c r="I1125" s="175"/>
      <c r="L1125" s="171"/>
      <c r="M1125" s="176"/>
      <c r="N1125" s="177"/>
      <c r="O1125" s="177"/>
      <c r="P1125" s="177"/>
      <c r="Q1125" s="177"/>
      <c r="R1125" s="177"/>
      <c r="S1125" s="177"/>
      <c r="T1125" s="178"/>
      <c r="AT1125" s="172" t="s">
        <v>282</v>
      </c>
      <c r="AU1125" s="172" t="s">
        <v>88</v>
      </c>
      <c r="AV1125" s="14" t="s">
        <v>88</v>
      </c>
      <c r="AW1125" s="14" t="s">
        <v>33</v>
      </c>
      <c r="AX1125" s="14" t="s">
        <v>79</v>
      </c>
      <c r="AY1125" s="172" t="s">
        <v>252</v>
      </c>
    </row>
    <row r="1126" spans="2:51" s="14" customFormat="1" ht="22.5">
      <c r="B1126" s="171"/>
      <c r="D1126" s="164" t="s">
        <v>282</v>
      </c>
      <c r="E1126" s="172" t="s">
        <v>1</v>
      </c>
      <c r="F1126" s="173" t="s">
        <v>2638</v>
      </c>
      <c r="H1126" s="174">
        <v>310.08999999999997</v>
      </c>
      <c r="I1126" s="175"/>
      <c r="L1126" s="171"/>
      <c r="M1126" s="176"/>
      <c r="N1126" s="177"/>
      <c r="O1126" s="177"/>
      <c r="P1126" s="177"/>
      <c r="Q1126" s="177"/>
      <c r="R1126" s="177"/>
      <c r="S1126" s="177"/>
      <c r="T1126" s="178"/>
      <c r="AT1126" s="172" t="s">
        <v>282</v>
      </c>
      <c r="AU1126" s="172" t="s">
        <v>88</v>
      </c>
      <c r="AV1126" s="14" t="s">
        <v>88</v>
      </c>
      <c r="AW1126" s="14" t="s">
        <v>33</v>
      </c>
      <c r="AX1126" s="14" t="s">
        <v>79</v>
      </c>
      <c r="AY1126" s="172" t="s">
        <v>252</v>
      </c>
    </row>
    <row r="1127" spans="2:51" s="14" customFormat="1" ht="22.5">
      <c r="B1127" s="171"/>
      <c r="D1127" s="164" t="s">
        <v>282</v>
      </c>
      <c r="E1127" s="172" t="s">
        <v>1</v>
      </c>
      <c r="F1127" s="173" t="s">
        <v>2639</v>
      </c>
      <c r="H1127" s="174">
        <v>387.8</v>
      </c>
      <c r="I1127" s="175"/>
      <c r="L1127" s="171"/>
      <c r="M1127" s="176"/>
      <c r="N1127" s="177"/>
      <c r="O1127" s="177"/>
      <c r="P1127" s="177"/>
      <c r="Q1127" s="177"/>
      <c r="R1127" s="177"/>
      <c r="S1127" s="177"/>
      <c r="T1127" s="178"/>
      <c r="AT1127" s="172" t="s">
        <v>282</v>
      </c>
      <c r="AU1127" s="172" t="s">
        <v>88</v>
      </c>
      <c r="AV1127" s="14" t="s">
        <v>88</v>
      </c>
      <c r="AW1127" s="14" t="s">
        <v>33</v>
      </c>
      <c r="AX1127" s="14" t="s">
        <v>79</v>
      </c>
      <c r="AY1127" s="172" t="s">
        <v>252</v>
      </c>
    </row>
    <row r="1128" spans="2:51" s="14" customFormat="1">
      <c r="B1128" s="171"/>
      <c r="D1128" s="164" t="s">
        <v>282</v>
      </c>
      <c r="E1128" s="172" t="s">
        <v>1</v>
      </c>
      <c r="F1128" s="173" t="s">
        <v>2640</v>
      </c>
      <c r="H1128" s="174">
        <v>91.42</v>
      </c>
      <c r="I1128" s="175"/>
      <c r="L1128" s="171"/>
      <c r="M1128" s="176"/>
      <c r="N1128" s="177"/>
      <c r="O1128" s="177"/>
      <c r="P1128" s="177"/>
      <c r="Q1128" s="177"/>
      <c r="R1128" s="177"/>
      <c r="S1128" s="177"/>
      <c r="T1128" s="178"/>
      <c r="AT1128" s="172" t="s">
        <v>282</v>
      </c>
      <c r="AU1128" s="172" t="s">
        <v>88</v>
      </c>
      <c r="AV1128" s="14" t="s">
        <v>88</v>
      </c>
      <c r="AW1128" s="14" t="s">
        <v>33</v>
      </c>
      <c r="AX1128" s="14" t="s">
        <v>79</v>
      </c>
      <c r="AY1128" s="172" t="s">
        <v>252</v>
      </c>
    </row>
    <row r="1129" spans="2:51" s="14" customFormat="1" ht="33.75">
      <c r="B1129" s="171"/>
      <c r="D1129" s="164" t="s">
        <v>282</v>
      </c>
      <c r="E1129" s="172" t="s">
        <v>1</v>
      </c>
      <c r="F1129" s="173" t="s">
        <v>2641</v>
      </c>
      <c r="H1129" s="174">
        <v>484.3</v>
      </c>
      <c r="I1129" s="175"/>
      <c r="L1129" s="171"/>
      <c r="M1129" s="176"/>
      <c r="N1129" s="177"/>
      <c r="O1129" s="177"/>
      <c r="P1129" s="177"/>
      <c r="Q1129" s="177"/>
      <c r="R1129" s="177"/>
      <c r="S1129" s="177"/>
      <c r="T1129" s="178"/>
      <c r="AT1129" s="172" t="s">
        <v>282</v>
      </c>
      <c r="AU1129" s="172" t="s">
        <v>88</v>
      </c>
      <c r="AV1129" s="14" t="s">
        <v>88</v>
      </c>
      <c r="AW1129" s="14" t="s">
        <v>33</v>
      </c>
      <c r="AX1129" s="14" t="s">
        <v>79</v>
      </c>
      <c r="AY1129" s="172" t="s">
        <v>252</v>
      </c>
    </row>
    <row r="1130" spans="2:51" s="14" customFormat="1" ht="22.5">
      <c r="B1130" s="171"/>
      <c r="D1130" s="164" t="s">
        <v>282</v>
      </c>
      <c r="E1130" s="172" t="s">
        <v>1</v>
      </c>
      <c r="F1130" s="173" t="s">
        <v>2642</v>
      </c>
      <c r="H1130" s="174">
        <v>483.34</v>
      </c>
      <c r="I1130" s="175"/>
      <c r="L1130" s="171"/>
      <c r="M1130" s="176"/>
      <c r="N1130" s="177"/>
      <c r="O1130" s="177"/>
      <c r="P1130" s="177"/>
      <c r="Q1130" s="177"/>
      <c r="R1130" s="177"/>
      <c r="S1130" s="177"/>
      <c r="T1130" s="178"/>
      <c r="AT1130" s="172" t="s">
        <v>282</v>
      </c>
      <c r="AU1130" s="172" t="s">
        <v>88</v>
      </c>
      <c r="AV1130" s="14" t="s">
        <v>88</v>
      </c>
      <c r="AW1130" s="14" t="s">
        <v>33</v>
      </c>
      <c r="AX1130" s="14" t="s">
        <v>79</v>
      </c>
      <c r="AY1130" s="172" t="s">
        <v>252</v>
      </c>
    </row>
    <row r="1131" spans="2:51" s="14" customFormat="1" ht="22.5">
      <c r="B1131" s="171"/>
      <c r="D1131" s="164" t="s">
        <v>282</v>
      </c>
      <c r="E1131" s="172" t="s">
        <v>1</v>
      </c>
      <c r="F1131" s="173" t="s">
        <v>2643</v>
      </c>
      <c r="H1131" s="174">
        <v>183.14</v>
      </c>
      <c r="I1131" s="175"/>
      <c r="L1131" s="171"/>
      <c r="M1131" s="176"/>
      <c r="N1131" s="177"/>
      <c r="O1131" s="177"/>
      <c r="P1131" s="177"/>
      <c r="Q1131" s="177"/>
      <c r="R1131" s="177"/>
      <c r="S1131" s="177"/>
      <c r="T1131" s="178"/>
      <c r="AT1131" s="172" t="s">
        <v>282</v>
      </c>
      <c r="AU1131" s="172" t="s">
        <v>88</v>
      </c>
      <c r="AV1131" s="14" t="s">
        <v>88</v>
      </c>
      <c r="AW1131" s="14" t="s">
        <v>33</v>
      </c>
      <c r="AX1131" s="14" t="s">
        <v>79</v>
      </c>
      <c r="AY1131" s="172" t="s">
        <v>252</v>
      </c>
    </row>
    <row r="1132" spans="2:51" s="14" customFormat="1" ht="33.75">
      <c r="B1132" s="171"/>
      <c r="D1132" s="164" t="s">
        <v>282</v>
      </c>
      <c r="E1132" s="172" t="s">
        <v>1</v>
      </c>
      <c r="F1132" s="173" t="s">
        <v>2644</v>
      </c>
      <c r="H1132" s="174">
        <v>537.30999999999995</v>
      </c>
      <c r="I1132" s="175"/>
      <c r="L1132" s="171"/>
      <c r="M1132" s="176"/>
      <c r="N1132" s="177"/>
      <c r="O1132" s="177"/>
      <c r="P1132" s="177"/>
      <c r="Q1132" s="177"/>
      <c r="R1132" s="177"/>
      <c r="S1132" s="177"/>
      <c r="T1132" s="178"/>
      <c r="AT1132" s="172" t="s">
        <v>282</v>
      </c>
      <c r="AU1132" s="172" t="s">
        <v>88</v>
      </c>
      <c r="AV1132" s="14" t="s">
        <v>88</v>
      </c>
      <c r="AW1132" s="14" t="s">
        <v>33</v>
      </c>
      <c r="AX1132" s="14" t="s">
        <v>79</v>
      </c>
      <c r="AY1132" s="172" t="s">
        <v>252</v>
      </c>
    </row>
    <row r="1133" spans="2:51" s="14" customFormat="1" ht="22.5">
      <c r="B1133" s="171"/>
      <c r="D1133" s="164" t="s">
        <v>282</v>
      </c>
      <c r="E1133" s="172" t="s">
        <v>1</v>
      </c>
      <c r="F1133" s="173" t="s">
        <v>2645</v>
      </c>
      <c r="H1133" s="174">
        <v>387.74</v>
      </c>
      <c r="I1133" s="175"/>
      <c r="L1133" s="171"/>
      <c r="M1133" s="176"/>
      <c r="N1133" s="177"/>
      <c r="O1133" s="177"/>
      <c r="P1133" s="177"/>
      <c r="Q1133" s="177"/>
      <c r="R1133" s="177"/>
      <c r="S1133" s="177"/>
      <c r="T1133" s="178"/>
      <c r="AT1133" s="172" t="s">
        <v>282</v>
      </c>
      <c r="AU1133" s="172" t="s">
        <v>88</v>
      </c>
      <c r="AV1133" s="14" t="s">
        <v>88</v>
      </c>
      <c r="AW1133" s="14" t="s">
        <v>33</v>
      </c>
      <c r="AX1133" s="14" t="s">
        <v>79</v>
      </c>
      <c r="AY1133" s="172" t="s">
        <v>252</v>
      </c>
    </row>
    <row r="1134" spans="2:51" s="14" customFormat="1" ht="22.5">
      <c r="B1134" s="171"/>
      <c r="D1134" s="164" t="s">
        <v>282</v>
      </c>
      <c r="E1134" s="172" t="s">
        <v>1</v>
      </c>
      <c r="F1134" s="173" t="s">
        <v>2646</v>
      </c>
      <c r="H1134" s="174">
        <v>201.55</v>
      </c>
      <c r="I1134" s="175"/>
      <c r="L1134" s="171"/>
      <c r="M1134" s="176"/>
      <c r="N1134" s="177"/>
      <c r="O1134" s="177"/>
      <c r="P1134" s="177"/>
      <c r="Q1134" s="177"/>
      <c r="R1134" s="177"/>
      <c r="S1134" s="177"/>
      <c r="T1134" s="178"/>
      <c r="AT1134" s="172" t="s">
        <v>282</v>
      </c>
      <c r="AU1134" s="172" t="s">
        <v>88</v>
      </c>
      <c r="AV1134" s="14" t="s">
        <v>88</v>
      </c>
      <c r="AW1134" s="14" t="s">
        <v>33</v>
      </c>
      <c r="AX1134" s="14" t="s">
        <v>79</v>
      </c>
      <c r="AY1134" s="172" t="s">
        <v>252</v>
      </c>
    </row>
    <row r="1135" spans="2:51" s="14" customFormat="1">
      <c r="B1135" s="171"/>
      <c r="D1135" s="164" t="s">
        <v>282</v>
      </c>
      <c r="E1135" s="172" t="s">
        <v>1</v>
      </c>
      <c r="F1135" s="173" t="s">
        <v>2647</v>
      </c>
      <c r="H1135" s="174">
        <v>27.92</v>
      </c>
      <c r="I1135" s="175"/>
      <c r="L1135" s="171"/>
      <c r="M1135" s="176"/>
      <c r="N1135" s="177"/>
      <c r="O1135" s="177"/>
      <c r="P1135" s="177"/>
      <c r="Q1135" s="177"/>
      <c r="R1135" s="177"/>
      <c r="S1135" s="177"/>
      <c r="T1135" s="178"/>
      <c r="AT1135" s="172" t="s">
        <v>282</v>
      </c>
      <c r="AU1135" s="172" t="s">
        <v>88</v>
      </c>
      <c r="AV1135" s="14" t="s">
        <v>88</v>
      </c>
      <c r="AW1135" s="14" t="s">
        <v>33</v>
      </c>
      <c r="AX1135" s="14" t="s">
        <v>79</v>
      </c>
      <c r="AY1135" s="172" t="s">
        <v>252</v>
      </c>
    </row>
    <row r="1136" spans="2:51" s="15" customFormat="1">
      <c r="B1136" s="179"/>
      <c r="D1136" s="164" t="s">
        <v>282</v>
      </c>
      <c r="E1136" s="180" t="s">
        <v>1</v>
      </c>
      <c r="F1136" s="181" t="s">
        <v>286</v>
      </c>
      <c r="H1136" s="182">
        <v>4164.38</v>
      </c>
      <c r="I1136" s="183"/>
      <c r="L1136" s="179"/>
      <c r="M1136" s="184"/>
      <c r="N1136" s="185"/>
      <c r="O1136" s="185"/>
      <c r="P1136" s="185"/>
      <c r="Q1136" s="185"/>
      <c r="R1136" s="185"/>
      <c r="S1136" s="185"/>
      <c r="T1136" s="186"/>
      <c r="AT1136" s="180" t="s">
        <v>282</v>
      </c>
      <c r="AU1136" s="180" t="s">
        <v>88</v>
      </c>
      <c r="AV1136" s="15" t="s">
        <v>258</v>
      </c>
      <c r="AW1136" s="15" t="s">
        <v>33</v>
      </c>
      <c r="AX1136" s="15" t="s">
        <v>86</v>
      </c>
      <c r="AY1136" s="180" t="s">
        <v>252</v>
      </c>
    </row>
    <row r="1137" spans="1:65" s="2" customFormat="1" ht="37.9" customHeight="1">
      <c r="A1137" s="31"/>
      <c r="B1137" s="148"/>
      <c r="C1137" s="149" t="s">
        <v>1389</v>
      </c>
      <c r="D1137" s="149" t="s">
        <v>254</v>
      </c>
      <c r="E1137" s="150" t="s">
        <v>531</v>
      </c>
      <c r="F1137" s="151" t="s">
        <v>532</v>
      </c>
      <c r="G1137" s="152" t="s">
        <v>465</v>
      </c>
      <c r="H1137" s="153">
        <v>1100.1099999999999</v>
      </c>
      <c r="I1137" s="154"/>
      <c r="J1137" s="155">
        <f>ROUND(I1137*H1137,2)</f>
        <v>0</v>
      </c>
      <c r="K1137" s="156"/>
      <c r="L1137" s="32"/>
      <c r="M1137" s="157" t="s">
        <v>1</v>
      </c>
      <c r="N1137" s="158" t="s">
        <v>44</v>
      </c>
      <c r="O1137" s="57"/>
      <c r="P1137" s="159">
        <f>O1137*H1137</f>
        <v>0</v>
      </c>
      <c r="Q1137" s="159">
        <v>0</v>
      </c>
      <c r="R1137" s="159">
        <f>Q1137*H1137</f>
        <v>0</v>
      </c>
      <c r="S1137" s="159">
        <v>0</v>
      </c>
      <c r="T1137" s="160">
        <f>S1137*H1137</f>
        <v>0</v>
      </c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R1137" s="161" t="s">
        <v>258</v>
      </c>
      <c r="AT1137" s="161" t="s">
        <v>254</v>
      </c>
      <c r="AU1137" s="161" t="s">
        <v>88</v>
      </c>
      <c r="AY1137" s="17" t="s">
        <v>252</v>
      </c>
      <c r="BE1137" s="162">
        <f>IF(N1137="základní",J1137,0)</f>
        <v>0</v>
      </c>
      <c r="BF1137" s="162">
        <f>IF(N1137="snížená",J1137,0)</f>
        <v>0</v>
      </c>
      <c r="BG1137" s="162">
        <f>IF(N1137="zákl. přenesená",J1137,0)</f>
        <v>0</v>
      </c>
      <c r="BH1137" s="162">
        <f>IF(N1137="sníž. přenesená",J1137,0)</f>
        <v>0</v>
      </c>
      <c r="BI1137" s="162">
        <f>IF(N1137="nulová",J1137,0)</f>
        <v>0</v>
      </c>
      <c r="BJ1137" s="17" t="s">
        <v>86</v>
      </c>
      <c r="BK1137" s="162">
        <f>ROUND(I1137*H1137,2)</f>
        <v>0</v>
      </c>
      <c r="BL1137" s="17" t="s">
        <v>258</v>
      </c>
      <c r="BM1137" s="161" t="s">
        <v>1416</v>
      </c>
    </row>
    <row r="1138" spans="1:65" s="13" customFormat="1" ht="22.5">
      <c r="B1138" s="163"/>
      <c r="D1138" s="164" t="s">
        <v>282</v>
      </c>
      <c r="E1138" s="165" t="s">
        <v>1</v>
      </c>
      <c r="F1138" s="166" t="s">
        <v>2648</v>
      </c>
      <c r="H1138" s="165" t="s">
        <v>1</v>
      </c>
      <c r="I1138" s="167"/>
      <c r="L1138" s="163"/>
      <c r="M1138" s="168"/>
      <c r="N1138" s="169"/>
      <c r="O1138" s="169"/>
      <c r="P1138" s="169"/>
      <c r="Q1138" s="169"/>
      <c r="R1138" s="169"/>
      <c r="S1138" s="169"/>
      <c r="T1138" s="170"/>
      <c r="AT1138" s="165" t="s">
        <v>282</v>
      </c>
      <c r="AU1138" s="165" t="s">
        <v>88</v>
      </c>
      <c r="AV1138" s="13" t="s">
        <v>86</v>
      </c>
      <c r="AW1138" s="13" t="s">
        <v>33</v>
      </c>
      <c r="AX1138" s="13" t="s">
        <v>79</v>
      </c>
      <c r="AY1138" s="165" t="s">
        <v>252</v>
      </c>
    </row>
    <row r="1139" spans="1:65" s="13" customFormat="1" ht="22.5">
      <c r="B1139" s="163"/>
      <c r="D1139" s="164" t="s">
        <v>282</v>
      </c>
      <c r="E1139" s="165" t="s">
        <v>1</v>
      </c>
      <c r="F1139" s="166" t="s">
        <v>2649</v>
      </c>
      <c r="H1139" s="165" t="s">
        <v>1</v>
      </c>
      <c r="I1139" s="167"/>
      <c r="L1139" s="163"/>
      <c r="M1139" s="168"/>
      <c r="N1139" s="169"/>
      <c r="O1139" s="169"/>
      <c r="P1139" s="169"/>
      <c r="Q1139" s="169"/>
      <c r="R1139" s="169"/>
      <c r="S1139" s="169"/>
      <c r="T1139" s="170"/>
      <c r="AT1139" s="165" t="s">
        <v>282</v>
      </c>
      <c r="AU1139" s="165" t="s">
        <v>88</v>
      </c>
      <c r="AV1139" s="13" t="s">
        <v>86</v>
      </c>
      <c r="AW1139" s="13" t="s">
        <v>33</v>
      </c>
      <c r="AX1139" s="13" t="s">
        <v>79</v>
      </c>
      <c r="AY1139" s="165" t="s">
        <v>252</v>
      </c>
    </row>
    <row r="1140" spans="1:65" s="13" customFormat="1" ht="22.5">
      <c r="B1140" s="163"/>
      <c r="D1140" s="164" t="s">
        <v>282</v>
      </c>
      <c r="E1140" s="165" t="s">
        <v>1</v>
      </c>
      <c r="F1140" s="166" t="s">
        <v>519</v>
      </c>
      <c r="H1140" s="165" t="s">
        <v>1</v>
      </c>
      <c r="I1140" s="167"/>
      <c r="L1140" s="163"/>
      <c r="M1140" s="168"/>
      <c r="N1140" s="169"/>
      <c r="O1140" s="169"/>
      <c r="P1140" s="169"/>
      <c r="Q1140" s="169"/>
      <c r="R1140" s="169"/>
      <c r="S1140" s="169"/>
      <c r="T1140" s="170"/>
      <c r="AT1140" s="165" t="s">
        <v>282</v>
      </c>
      <c r="AU1140" s="165" t="s">
        <v>88</v>
      </c>
      <c r="AV1140" s="13" t="s">
        <v>86</v>
      </c>
      <c r="AW1140" s="13" t="s">
        <v>33</v>
      </c>
      <c r="AX1140" s="13" t="s">
        <v>79</v>
      </c>
      <c r="AY1140" s="165" t="s">
        <v>252</v>
      </c>
    </row>
    <row r="1141" spans="1:65" s="14" customFormat="1">
      <c r="B1141" s="171"/>
      <c r="D1141" s="164" t="s">
        <v>282</v>
      </c>
      <c r="E1141" s="172" t="s">
        <v>1</v>
      </c>
      <c r="F1141" s="173" t="s">
        <v>534</v>
      </c>
      <c r="H1141" s="174">
        <v>39.94</v>
      </c>
      <c r="I1141" s="175"/>
      <c r="L1141" s="171"/>
      <c r="M1141" s="176"/>
      <c r="N1141" s="177"/>
      <c r="O1141" s="177"/>
      <c r="P1141" s="177"/>
      <c r="Q1141" s="177"/>
      <c r="R1141" s="177"/>
      <c r="S1141" s="177"/>
      <c r="T1141" s="178"/>
      <c r="AT1141" s="172" t="s">
        <v>282</v>
      </c>
      <c r="AU1141" s="172" t="s">
        <v>88</v>
      </c>
      <c r="AV1141" s="14" t="s">
        <v>88</v>
      </c>
      <c r="AW1141" s="14" t="s">
        <v>33</v>
      </c>
      <c r="AX1141" s="14" t="s">
        <v>79</v>
      </c>
      <c r="AY1141" s="172" t="s">
        <v>252</v>
      </c>
    </row>
    <row r="1142" spans="1:65" s="14" customFormat="1" ht="22.5">
      <c r="B1142" s="171"/>
      <c r="D1142" s="164" t="s">
        <v>282</v>
      </c>
      <c r="E1142" s="172" t="s">
        <v>1</v>
      </c>
      <c r="F1142" s="173" t="s">
        <v>2650</v>
      </c>
      <c r="H1142" s="174">
        <v>1060.17</v>
      </c>
      <c r="I1142" s="175"/>
      <c r="L1142" s="171"/>
      <c r="M1142" s="176"/>
      <c r="N1142" s="177"/>
      <c r="O1142" s="177"/>
      <c r="P1142" s="177"/>
      <c r="Q1142" s="177"/>
      <c r="R1142" s="177"/>
      <c r="S1142" s="177"/>
      <c r="T1142" s="178"/>
      <c r="AT1142" s="172" t="s">
        <v>282</v>
      </c>
      <c r="AU1142" s="172" t="s">
        <v>88</v>
      </c>
      <c r="AV1142" s="14" t="s">
        <v>88</v>
      </c>
      <c r="AW1142" s="14" t="s">
        <v>33</v>
      </c>
      <c r="AX1142" s="14" t="s">
        <v>79</v>
      </c>
      <c r="AY1142" s="172" t="s">
        <v>252</v>
      </c>
    </row>
    <row r="1143" spans="1:65" s="15" customFormat="1">
      <c r="B1143" s="179"/>
      <c r="D1143" s="164" t="s">
        <v>282</v>
      </c>
      <c r="E1143" s="180" t="s">
        <v>1</v>
      </c>
      <c r="F1143" s="181" t="s">
        <v>286</v>
      </c>
      <c r="H1143" s="182">
        <v>1100.1100000000001</v>
      </c>
      <c r="I1143" s="183"/>
      <c r="L1143" s="179"/>
      <c r="M1143" s="184"/>
      <c r="N1143" s="185"/>
      <c r="O1143" s="185"/>
      <c r="P1143" s="185"/>
      <c r="Q1143" s="185"/>
      <c r="R1143" s="185"/>
      <c r="S1143" s="185"/>
      <c r="T1143" s="186"/>
      <c r="AT1143" s="180" t="s">
        <v>282</v>
      </c>
      <c r="AU1143" s="180" t="s">
        <v>88</v>
      </c>
      <c r="AV1143" s="15" t="s">
        <v>258</v>
      </c>
      <c r="AW1143" s="15" t="s">
        <v>33</v>
      </c>
      <c r="AX1143" s="15" t="s">
        <v>86</v>
      </c>
      <c r="AY1143" s="180" t="s">
        <v>252</v>
      </c>
    </row>
    <row r="1144" spans="1:65" s="2" customFormat="1" ht="24.2" customHeight="1">
      <c r="A1144" s="31"/>
      <c r="B1144" s="148"/>
      <c r="C1144" s="149" t="s">
        <v>769</v>
      </c>
      <c r="D1144" s="149" t="s">
        <v>254</v>
      </c>
      <c r="E1144" s="150" t="s">
        <v>2651</v>
      </c>
      <c r="F1144" s="151" t="s">
        <v>2652</v>
      </c>
      <c r="G1144" s="152" t="s">
        <v>265</v>
      </c>
      <c r="H1144" s="153">
        <v>13.78</v>
      </c>
      <c r="I1144" s="154"/>
      <c r="J1144" s="155">
        <f>ROUND(I1144*H1144,2)</f>
        <v>0</v>
      </c>
      <c r="K1144" s="156"/>
      <c r="L1144" s="32"/>
      <c r="M1144" s="157" t="s">
        <v>1</v>
      </c>
      <c r="N1144" s="158" t="s">
        <v>44</v>
      </c>
      <c r="O1144" s="57"/>
      <c r="P1144" s="159">
        <f>O1144*H1144</f>
        <v>0</v>
      </c>
      <c r="Q1144" s="159">
        <v>0</v>
      </c>
      <c r="R1144" s="159">
        <f>Q1144*H1144</f>
        <v>0</v>
      </c>
      <c r="S1144" s="159">
        <v>0</v>
      </c>
      <c r="T1144" s="160">
        <f>S1144*H1144</f>
        <v>0</v>
      </c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R1144" s="161" t="s">
        <v>258</v>
      </c>
      <c r="AT1144" s="161" t="s">
        <v>254</v>
      </c>
      <c r="AU1144" s="161" t="s">
        <v>88</v>
      </c>
      <c r="AY1144" s="17" t="s">
        <v>252</v>
      </c>
      <c r="BE1144" s="162">
        <f>IF(N1144="základní",J1144,0)</f>
        <v>0</v>
      </c>
      <c r="BF1144" s="162">
        <f>IF(N1144="snížená",J1144,0)</f>
        <v>0</v>
      </c>
      <c r="BG1144" s="162">
        <f>IF(N1144="zákl. přenesená",J1144,0)</f>
        <v>0</v>
      </c>
      <c r="BH1144" s="162">
        <f>IF(N1144="sníž. přenesená",J1144,0)</f>
        <v>0</v>
      </c>
      <c r="BI1144" s="162">
        <f>IF(N1144="nulová",J1144,0)</f>
        <v>0</v>
      </c>
      <c r="BJ1144" s="17" t="s">
        <v>86</v>
      </c>
      <c r="BK1144" s="162">
        <f>ROUND(I1144*H1144,2)</f>
        <v>0</v>
      </c>
      <c r="BL1144" s="17" t="s">
        <v>258</v>
      </c>
      <c r="BM1144" s="161" t="s">
        <v>1420</v>
      </c>
    </row>
    <row r="1145" spans="1:65" s="14" customFormat="1">
      <c r="B1145" s="171"/>
      <c r="D1145" s="164" t="s">
        <v>282</v>
      </c>
      <c r="E1145" s="172" t="s">
        <v>1</v>
      </c>
      <c r="F1145" s="173" t="s">
        <v>2653</v>
      </c>
      <c r="H1145" s="174">
        <v>13.78</v>
      </c>
      <c r="I1145" s="175"/>
      <c r="L1145" s="171"/>
      <c r="M1145" s="176"/>
      <c r="N1145" s="177"/>
      <c r="O1145" s="177"/>
      <c r="P1145" s="177"/>
      <c r="Q1145" s="177"/>
      <c r="R1145" s="177"/>
      <c r="S1145" s="177"/>
      <c r="T1145" s="178"/>
      <c r="AT1145" s="172" t="s">
        <v>282</v>
      </c>
      <c r="AU1145" s="172" t="s">
        <v>88</v>
      </c>
      <c r="AV1145" s="14" t="s">
        <v>88</v>
      </c>
      <c r="AW1145" s="14" t="s">
        <v>33</v>
      </c>
      <c r="AX1145" s="14" t="s">
        <v>79</v>
      </c>
      <c r="AY1145" s="172" t="s">
        <v>252</v>
      </c>
    </row>
    <row r="1146" spans="1:65" s="15" customFormat="1">
      <c r="B1146" s="179"/>
      <c r="D1146" s="164" t="s">
        <v>282</v>
      </c>
      <c r="E1146" s="180" t="s">
        <v>1</v>
      </c>
      <c r="F1146" s="181" t="s">
        <v>286</v>
      </c>
      <c r="H1146" s="182">
        <v>13.78</v>
      </c>
      <c r="I1146" s="183"/>
      <c r="L1146" s="179"/>
      <c r="M1146" s="184"/>
      <c r="N1146" s="185"/>
      <c r="O1146" s="185"/>
      <c r="P1146" s="185"/>
      <c r="Q1146" s="185"/>
      <c r="R1146" s="185"/>
      <c r="S1146" s="185"/>
      <c r="T1146" s="186"/>
      <c r="AT1146" s="180" t="s">
        <v>282</v>
      </c>
      <c r="AU1146" s="180" t="s">
        <v>88</v>
      </c>
      <c r="AV1146" s="15" t="s">
        <v>258</v>
      </c>
      <c r="AW1146" s="15" t="s">
        <v>33</v>
      </c>
      <c r="AX1146" s="15" t="s">
        <v>86</v>
      </c>
      <c r="AY1146" s="180" t="s">
        <v>252</v>
      </c>
    </row>
    <row r="1147" spans="1:65" s="2" customFormat="1" ht="24.2" customHeight="1">
      <c r="A1147" s="31"/>
      <c r="B1147" s="148"/>
      <c r="C1147" s="149" t="s">
        <v>1403</v>
      </c>
      <c r="D1147" s="149" t="s">
        <v>254</v>
      </c>
      <c r="E1147" s="150" t="s">
        <v>2654</v>
      </c>
      <c r="F1147" s="151" t="s">
        <v>2655</v>
      </c>
      <c r="G1147" s="152" t="s">
        <v>265</v>
      </c>
      <c r="H1147" s="153">
        <v>206.7</v>
      </c>
      <c r="I1147" s="154"/>
      <c r="J1147" s="155">
        <f>ROUND(I1147*H1147,2)</f>
        <v>0</v>
      </c>
      <c r="K1147" s="156"/>
      <c r="L1147" s="32"/>
      <c r="M1147" s="157" t="s">
        <v>1</v>
      </c>
      <c r="N1147" s="158" t="s">
        <v>44</v>
      </c>
      <c r="O1147" s="57"/>
      <c r="P1147" s="159">
        <f>O1147*H1147</f>
        <v>0</v>
      </c>
      <c r="Q1147" s="159">
        <v>0</v>
      </c>
      <c r="R1147" s="159">
        <f>Q1147*H1147</f>
        <v>0</v>
      </c>
      <c r="S1147" s="159">
        <v>0</v>
      </c>
      <c r="T1147" s="160">
        <f>S1147*H1147</f>
        <v>0</v>
      </c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R1147" s="161" t="s">
        <v>258</v>
      </c>
      <c r="AT1147" s="161" t="s">
        <v>254</v>
      </c>
      <c r="AU1147" s="161" t="s">
        <v>88</v>
      </c>
      <c r="AY1147" s="17" t="s">
        <v>252</v>
      </c>
      <c r="BE1147" s="162">
        <f>IF(N1147="základní",J1147,0)</f>
        <v>0</v>
      </c>
      <c r="BF1147" s="162">
        <f>IF(N1147="snížená",J1147,0)</f>
        <v>0</v>
      </c>
      <c r="BG1147" s="162">
        <f>IF(N1147="zákl. přenesená",J1147,0)</f>
        <v>0</v>
      </c>
      <c r="BH1147" s="162">
        <f>IF(N1147="sníž. přenesená",J1147,0)</f>
        <v>0</v>
      </c>
      <c r="BI1147" s="162">
        <f>IF(N1147="nulová",J1147,0)</f>
        <v>0</v>
      </c>
      <c r="BJ1147" s="17" t="s">
        <v>86</v>
      </c>
      <c r="BK1147" s="162">
        <f>ROUND(I1147*H1147,2)</f>
        <v>0</v>
      </c>
      <c r="BL1147" s="17" t="s">
        <v>258</v>
      </c>
      <c r="BM1147" s="161" t="s">
        <v>1427</v>
      </c>
    </row>
    <row r="1148" spans="1:65" s="14" customFormat="1" ht="22.5">
      <c r="B1148" s="171"/>
      <c r="D1148" s="164" t="s">
        <v>282</v>
      </c>
      <c r="E1148" s="172" t="s">
        <v>1</v>
      </c>
      <c r="F1148" s="173" t="s">
        <v>2656</v>
      </c>
      <c r="H1148" s="174">
        <v>206.7</v>
      </c>
      <c r="I1148" s="175"/>
      <c r="L1148" s="171"/>
      <c r="M1148" s="176"/>
      <c r="N1148" s="177"/>
      <c r="O1148" s="177"/>
      <c r="P1148" s="177"/>
      <c r="Q1148" s="177"/>
      <c r="R1148" s="177"/>
      <c r="S1148" s="177"/>
      <c r="T1148" s="178"/>
      <c r="AT1148" s="172" t="s">
        <v>282</v>
      </c>
      <c r="AU1148" s="172" t="s">
        <v>88</v>
      </c>
      <c r="AV1148" s="14" t="s">
        <v>88</v>
      </c>
      <c r="AW1148" s="14" t="s">
        <v>33</v>
      </c>
      <c r="AX1148" s="14" t="s">
        <v>79</v>
      </c>
      <c r="AY1148" s="172" t="s">
        <v>252</v>
      </c>
    </row>
    <row r="1149" spans="1:65" s="15" customFormat="1">
      <c r="B1149" s="179"/>
      <c r="D1149" s="164" t="s">
        <v>282</v>
      </c>
      <c r="E1149" s="180" t="s">
        <v>1</v>
      </c>
      <c r="F1149" s="181" t="s">
        <v>286</v>
      </c>
      <c r="H1149" s="182">
        <v>206.7</v>
      </c>
      <c r="I1149" s="183"/>
      <c r="L1149" s="179"/>
      <c r="M1149" s="184"/>
      <c r="N1149" s="185"/>
      <c r="O1149" s="185"/>
      <c r="P1149" s="185"/>
      <c r="Q1149" s="185"/>
      <c r="R1149" s="185"/>
      <c r="S1149" s="185"/>
      <c r="T1149" s="186"/>
      <c r="AT1149" s="180" t="s">
        <v>282</v>
      </c>
      <c r="AU1149" s="180" t="s">
        <v>88</v>
      </c>
      <c r="AV1149" s="15" t="s">
        <v>258</v>
      </c>
      <c r="AW1149" s="15" t="s">
        <v>33</v>
      </c>
      <c r="AX1149" s="15" t="s">
        <v>86</v>
      </c>
      <c r="AY1149" s="180" t="s">
        <v>252</v>
      </c>
    </row>
    <row r="1150" spans="1:65" s="2" customFormat="1" ht="24.2" customHeight="1">
      <c r="A1150" s="31"/>
      <c r="B1150" s="148"/>
      <c r="C1150" s="149" t="s">
        <v>791</v>
      </c>
      <c r="D1150" s="149" t="s">
        <v>254</v>
      </c>
      <c r="E1150" s="150" t="s">
        <v>2657</v>
      </c>
      <c r="F1150" s="151" t="s">
        <v>2658</v>
      </c>
      <c r="G1150" s="152" t="s">
        <v>265</v>
      </c>
      <c r="H1150" s="153">
        <v>13.78</v>
      </c>
      <c r="I1150" s="154"/>
      <c r="J1150" s="155">
        <f>ROUND(I1150*H1150,2)</f>
        <v>0</v>
      </c>
      <c r="K1150" s="156"/>
      <c r="L1150" s="32"/>
      <c r="M1150" s="157" t="s">
        <v>1</v>
      </c>
      <c r="N1150" s="158" t="s">
        <v>44</v>
      </c>
      <c r="O1150" s="57"/>
      <c r="P1150" s="159">
        <f>O1150*H1150</f>
        <v>0</v>
      </c>
      <c r="Q1150" s="159">
        <v>0</v>
      </c>
      <c r="R1150" s="159">
        <f>Q1150*H1150</f>
        <v>0</v>
      </c>
      <c r="S1150" s="159">
        <v>0</v>
      </c>
      <c r="T1150" s="160">
        <f>S1150*H1150</f>
        <v>0</v>
      </c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R1150" s="161" t="s">
        <v>258</v>
      </c>
      <c r="AT1150" s="161" t="s">
        <v>254</v>
      </c>
      <c r="AU1150" s="161" t="s">
        <v>88</v>
      </c>
      <c r="AY1150" s="17" t="s">
        <v>252</v>
      </c>
      <c r="BE1150" s="162">
        <f>IF(N1150="základní",J1150,0)</f>
        <v>0</v>
      </c>
      <c r="BF1150" s="162">
        <f>IF(N1150="snížená",J1150,0)</f>
        <v>0</v>
      </c>
      <c r="BG1150" s="162">
        <f>IF(N1150="zákl. přenesená",J1150,0)</f>
        <v>0</v>
      </c>
      <c r="BH1150" s="162">
        <f>IF(N1150="sníž. přenesená",J1150,0)</f>
        <v>0</v>
      </c>
      <c r="BI1150" s="162">
        <f>IF(N1150="nulová",J1150,0)</f>
        <v>0</v>
      </c>
      <c r="BJ1150" s="17" t="s">
        <v>86</v>
      </c>
      <c r="BK1150" s="162">
        <f>ROUND(I1150*H1150,2)</f>
        <v>0</v>
      </c>
      <c r="BL1150" s="17" t="s">
        <v>258</v>
      </c>
      <c r="BM1150" s="161" t="s">
        <v>1438</v>
      </c>
    </row>
    <row r="1151" spans="1:65" s="14" customFormat="1">
      <c r="B1151" s="171"/>
      <c r="D1151" s="164" t="s">
        <v>282</v>
      </c>
      <c r="E1151" s="172" t="s">
        <v>1</v>
      </c>
      <c r="F1151" s="173" t="s">
        <v>2659</v>
      </c>
      <c r="H1151" s="174">
        <v>13.78</v>
      </c>
      <c r="I1151" s="175"/>
      <c r="L1151" s="171"/>
      <c r="M1151" s="176"/>
      <c r="N1151" s="177"/>
      <c r="O1151" s="177"/>
      <c r="P1151" s="177"/>
      <c r="Q1151" s="177"/>
      <c r="R1151" s="177"/>
      <c r="S1151" s="177"/>
      <c r="T1151" s="178"/>
      <c r="AT1151" s="172" t="s">
        <v>282</v>
      </c>
      <c r="AU1151" s="172" t="s">
        <v>88</v>
      </c>
      <c r="AV1151" s="14" t="s">
        <v>88</v>
      </c>
      <c r="AW1151" s="14" t="s">
        <v>33</v>
      </c>
      <c r="AX1151" s="14" t="s">
        <v>79</v>
      </c>
      <c r="AY1151" s="172" t="s">
        <v>252</v>
      </c>
    </row>
    <row r="1152" spans="1:65" s="15" customFormat="1">
      <c r="B1152" s="179"/>
      <c r="D1152" s="164" t="s">
        <v>282</v>
      </c>
      <c r="E1152" s="180" t="s">
        <v>1</v>
      </c>
      <c r="F1152" s="181" t="s">
        <v>286</v>
      </c>
      <c r="H1152" s="182">
        <v>13.78</v>
      </c>
      <c r="I1152" s="183"/>
      <c r="L1152" s="179"/>
      <c r="M1152" s="184"/>
      <c r="N1152" s="185"/>
      <c r="O1152" s="185"/>
      <c r="P1152" s="185"/>
      <c r="Q1152" s="185"/>
      <c r="R1152" s="185"/>
      <c r="S1152" s="185"/>
      <c r="T1152" s="186"/>
      <c r="AT1152" s="180" t="s">
        <v>282</v>
      </c>
      <c r="AU1152" s="180" t="s">
        <v>88</v>
      </c>
      <c r="AV1152" s="15" t="s">
        <v>258</v>
      </c>
      <c r="AW1152" s="15" t="s">
        <v>33</v>
      </c>
      <c r="AX1152" s="15" t="s">
        <v>86</v>
      </c>
      <c r="AY1152" s="180" t="s">
        <v>252</v>
      </c>
    </row>
    <row r="1153" spans="1:65" s="2" customFormat="1" ht="24.2" customHeight="1">
      <c r="A1153" s="31"/>
      <c r="B1153" s="148"/>
      <c r="C1153" s="149" t="s">
        <v>1413</v>
      </c>
      <c r="D1153" s="149" t="s">
        <v>254</v>
      </c>
      <c r="E1153" s="150" t="s">
        <v>2660</v>
      </c>
      <c r="F1153" s="151" t="s">
        <v>538</v>
      </c>
      <c r="G1153" s="152" t="s">
        <v>465</v>
      </c>
      <c r="H1153" s="153">
        <v>4164.38</v>
      </c>
      <c r="I1153" s="154"/>
      <c r="J1153" s="155">
        <f>ROUND(I1153*H1153,2)</f>
        <v>0</v>
      </c>
      <c r="K1153" s="156"/>
      <c r="L1153" s="32"/>
      <c r="M1153" s="157" t="s">
        <v>1</v>
      </c>
      <c r="N1153" s="158" t="s">
        <v>44</v>
      </c>
      <c r="O1153" s="57"/>
      <c r="P1153" s="159">
        <f>O1153*H1153</f>
        <v>0</v>
      </c>
      <c r="Q1153" s="159">
        <v>0</v>
      </c>
      <c r="R1153" s="159">
        <f>Q1153*H1153</f>
        <v>0</v>
      </c>
      <c r="S1153" s="159">
        <v>0</v>
      </c>
      <c r="T1153" s="160">
        <f>S1153*H1153</f>
        <v>0</v>
      </c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R1153" s="161" t="s">
        <v>258</v>
      </c>
      <c r="AT1153" s="161" t="s">
        <v>254</v>
      </c>
      <c r="AU1153" s="161" t="s">
        <v>88</v>
      </c>
      <c r="AY1153" s="17" t="s">
        <v>252</v>
      </c>
      <c r="BE1153" s="162">
        <f>IF(N1153="základní",J1153,0)</f>
        <v>0</v>
      </c>
      <c r="BF1153" s="162">
        <f>IF(N1153="snížená",J1153,0)</f>
        <v>0</v>
      </c>
      <c r="BG1153" s="162">
        <f>IF(N1153="zákl. přenesená",J1153,0)</f>
        <v>0</v>
      </c>
      <c r="BH1153" s="162">
        <f>IF(N1153="sníž. přenesená",J1153,0)</f>
        <v>0</v>
      </c>
      <c r="BI1153" s="162">
        <f>IF(N1153="nulová",J1153,0)</f>
        <v>0</v>
      </c>
      <c r="BJ1153" s="17" t="s">
        <v>86</v>
      </c>
      <c r="BK1153" s="162">
        <f>ROUND(I1153*H1153,2)</f>
        <v>0</v>
      </c>
      <c r="BL1153" s="17" t="s">
        <v>258</v>
      </c>
      <c r="BM1153" s="161" t="s">
        <v>1444</v>
      </c>
    </row>
    <row r="1154" spans="1:65" s="14" customFormat="1" ht="33.75">
      <c r="B1154" s="171"/>
      <c r="D1154" s="164" t="s">
        <v>282</v>
      </c>
      <c r="E1154" s="172" t="s">
        <v>1</v>
      </c>
      <c r="F1154" s="173" t="s">
        <v>2661</v>
      </c>
      <c r="H1154" s="174">
        <v>348.66</v>
      </c>
      <c r="I1154" s="175"/>
      <c r="L1154" s="171"/>
      <c r="M1154" s="176"/>
      <c r="N1154" s="177"/>
      <c r="O1154" s="177"/>
      <c r="P1154" s="177"/>
      <c r="Q1154" s="177"/>
      <c r="R1154" s="177"/>
      <c r="S1154" s="177"/>
      <c r="T1154" s="178"/>
      <c r="AT1154" s="172" t="s">
        <v>282</v>
      </c>
      <c r="AU1154" s="172" t="s">
        <v>88</v>
      </c>
      <c r="AV1154" s="14" t="s">
        <v>88</v>
      </c>
      <c r="AW1154" s="14" t="s">
        <v>33</v>
      </c>
      <c r="AX1154" s="14" t="s">
        <v>79</v>
      </c>
      <c r="AY1154" s="172" t="s">
        <v>252</v>
      </c>
    </row>
    <row r="1155" spans="1:65" s="14" customFormat="1" ht="22.5">
      <c r="B1155" s="171"/>
      <c r="D1155" s="164" t="s">
        <v>282</v>
      </c>
      <c r="E1155" s="172" t="s">
        <v>1</v>
      </c>
      <c r="F1155" s="173" t="s">
        <v>2662</v>
      </c>
      <c r="H1155" s="174">
        <v>367.67</v>
      </c>
      <c r="I1155" s="175"/>
      <c r="L1155" s="171"/>
      <c r="M1155" s="176"/>
      <c r="N1155" s="177"/>
      <c r="O1155" s="177"/>
      <c r="P1155" s="177"/>
      <c r="Q1155" s="177"/>
      <c r="R1155" s="177"/>
      <c r="S1155" s="177"/>
      <c r="T1155" s="178"/>
      <c r="AT1155" s="172" t="s">
        <v>282</v>
      </c>
      <c r="AU1155" s="172" t="s">
        <v>88</v>
      </c>
      <c r="AV1155" s="14" t="s">
        <v>88</v>
      </c>
      <c r="AW1155" s="14" t="s">
        <v>33</v>
      </c>
      <c r="AX1155" s="14" t="s">
        <v>79</v>
      </c>
      <c r="AY1155" s="172" t="s">
        <v>252</v>
      </c>
    </row>
    <row r="1156" spans="1:65" s="14" customFormat="1" ht="33.75">
      <c r="B1156" s="171"/>
      <c r="D1156" s="164" t="s">
        <v>282</v>
      </c>
      <c r="E1156" s="172" t="s">
        <v>1</v>
      </c>
      <c r="F1156" s="173" t="s">
        <v>2663</v>
      </c>
      <c r="H1156" s="174">
        <v>447.34</v>
      </c>
      <c r="I1156" s="175"/>
      <c r="L1156" s="171"/>
      <c r="M1156" s="176"/>
      <c r="N1156" s="177"/>
      <c r="O1156" s="177"/>
      <c r="P1156" s="177"/>
      <c r="Q1156" s="177"/>
      <c r="R1156" s="177"/>
      <c r="S1156" s="177"/>
      <c r="T1156" s="178"/>
      <c r="AT1156" s="172" t="s">
        <v>282</v>
      </c>
      <c r="AU1156" s="172" t="s">
        <v>88</v>
      </c>
      <c r="AV1156" s="14" t="s">
        <v>88</v>
      </c>
      <c r="AW1156" s="14" t="s">
        <v>33</v>
      </c>
      <c r="AX1156" s="14" t="s">
        <v>79</v>
      </c>
      <c r="AY1156" s="172" t="s">
        <v>252</v>
      </c>
    </row>
    <row r="1157" spans="1:65" s="14" customFormat="1" ht="22.5">
      <c r="B1157" s="171"/>
      <c r="D1157" s="164" t="s">
        <v>282</v>
      </c>
      <c r="E1157" s="172" t="s">
        <v>1</v>
      </c>
      <c r="F1157" s="173" t="s">
        <v>2664</v>
      </c>
      <c r="H1157" s="174">
        <v>240.98</v>
      </c>
      <c r="I1157" s="175"/>
      <c r="L1157" s="171"/>
      <c r="M1157" s="176"/>
      <c r="N1157" s="177"/>
      <c r="O1157" s="177"/>
      <c r="P1157" s="177"/>
      <c r="Q1157" s="177"/>
      <c r="R1157" s="177"/>
      <c r="S1157" s="177"/>
      <c r="T1157" s="178"/>
      <c r="AT1157" s="172" t="s">
        <v>282</v>
      </c>
      <c r="AU1157" s="172" t="s">
        <v>88</v>
      </c>
      <c r="AV1157" s="14" t="s">
        <v>88</v>
      </c>
      <c r="AW1157" s="14" t="s">
        <v>33</v>
      </c>
      <c r="AX1157" s="14" t="s">
        <v>79</v>
      </c>
      <c r="AY1157" s="172" t="s">
        <v>252</v>
      </c>
    </row>
    <row r="1158" spans="1:65" s="14" customFormat="1" ht="22.5">
      <c r="B1158" s="171"/>
      <c r="D1158" s="164" t="s">
        <v>282</v>
      </c>
      <c r="E1158" s="172" t="s">
        <v>1</v>
      </c>
      <c r="F1158" s="173" t="s">
        <v>2665</v>
      </c>
      <c r="H1158" s="174">
        <v>382.94</v>
      </c>
      <c r="I1158" s="175"/>
      <c r="L1158" s="171"/>
      <c r="M1158" s="176"/>
      <c r="N1158" s="177"/>
      <c r="O1158" s="177"/>
      <c r="P1158" s="177"/>
      <c r="Q1158" s="177"/>
      <c r="R1158" s="177"/>
      <c r="S1158" s="177"/>
      <c r="T1158" s="178"/>
      <c r="AT1158" s="172" t="s">
        <v>282</v>
      </c>
      <c r="AU1158" s="172" t="s">
        <v>88</v>
      </c>
      <c r="AV1158" s="14" t="s">
        <v>88</v>
      </c>
      <c r="AW1158" s="14" t="s">
        <v>33</v>
      </c>
      <c r="AX1158" s="14" t="s">
        <v>79</v>
      </c>
      <c r="AY1158" s="172" t="s">
        <v>252</v>
      </c>
    </row>
    <row r="1159" spans="1:65" s="14" customFormat="1">
      <c r="B1159" s="171"/>
      <c r="D1159" s="164" t="s">
        <v>282</v>
      </c>
      <c r="E1159" s="172" t="s">
        <v>1</v>
      </c>
      <c r="F1159" s="173" t="s">
        <v>2666</v>
      </c>
      <c r="H1159" s="174">
        <v>71.489999999999995</v>
      </c>
      <c r="I1159" s="175"/>
      <c r="L1159" s="171"/>
      <c r="M1159" s="176"/>
      <c r="N1159" s="177"/>
      <c r="O1159" s="177"/>
      <c r="P1159" s="177"/>
      <c r="Q1159" s="177"/>
      <c r="R1159" s="177"/>
      <c r="S1159" s="177"/>
      <c r="T1159" s="178"/>
      <c r="AT1159" s="172" t="s">
        <v>282</v>
      </c>
      <c r="AU1159" s="172" t="s">
        <v>88</v>
      </c>
      <c r="AV1159" s="14" t="s">
        <v>88</v>
      </c>
      <c r="AW1159" s="14" t="s">
        <v>33</v>
      </c>
      <c r="AX1159" s="14" t="s">
        <v>79</v>
      </c>
      <c r="AY1159" s="172" t="s">
        <v>252</v>
      </c>
    </row>
    <row r="1160" spans="1:65" s="14" customFormat="1" ht="33.75">
      <c r="B1160" s="171"/>
      <c r="D1160" s="164" t="s">
        <v>282</v>
      </c>
      <c r="E1160" s="172" t="s">
        <v>1</v>
      </c>
      <c r="F1160" s="173" t="s">
        <v>2667</v>
      </c>
      <c r="H1160" s="174">
        <v>484.3</v>
      </c>
      <c r="I1160" s="175"/>
      <c r="L1160" s="171"/>
      <c r="M1160" s="176"/>
      <c r="N1160" s="177"/>
      <c r="O1160" s="177"/>
      <c r="P1160" s="177"/>
      <c r="Q1160" s="177"/>
      <c r="R1160" s="177"/>
      <c r="S1160" s="177"/>
      <c r="T1160" s="178"/>
      <c r="AT1160" s="172" t="s">
        <v>282</v>
      </c>
      <c r="AU1160" s="172" t="s">
        <v>88</v>
      </c>
      <c r="AV1160" s="14" t="s">
        <v>88</v>
      </c>
      <c r="AW1160" s="14" t="s">
        <v>33</v>
      </c>
      <c r="AX1160" s="14" t="s">
        <v>79</v>
      </c>
      <c r="AY1160" s="172" t="s">
        <v>252</v>
      </c>
    </row>
    <row r="1161" spans="1:65" s="14" customFormat="1" ht="22.5">
      <c r="B1161" s="171"/>
      <c r="D1161" s="164" t="s">
        <v>282</v>
      </c>
      <c r="E1161" s="172" t="s">
        <v>1</v>
      </c>
      <c r="F1161" s="173" t="s">
        <v>2642</v>
      </c>
      <c r="H1161" s="174">
        <v>483.34</v>
      </c>
      <c r="I1161" s="175"/>
      <c r="L1161" s="171"/>
      <c r="M1161" s="176"/>
      <c r="N1161" s="177"/>
      <c r="O1161" s="177"/>
      <c r="P1161" s="177"/>
      <c r="Q1161" s="177"/>
      <c r="R1161" s="177"/>
      <c r="S1161" s="177"/>
      <c r="T1161" s="178"/>
      <c r="AT1161" s="172" t="s">
        <v>282</v>
      </c>
      <c r="AU1161" s="172" t="s">
        <v>88</v>
      </c>
      <c r="AV1161" s="14" t="s">
        <v>88</v>
      </c>
      <c r="AW1161" s="14" t="s">
        <v>33</v>
      </c>
      <c r="AX1161" s="14" t="s">
        <v>79</v>
      </c>
      <c r="AY1161" s="172" t="s">
        <v>252</v>
      </c>
    </row>
    <row r="1162" spans="1:65" s="14" customFormat="1" ht="22.5">
      <c r="B1162" s="171"/>
      <c r="D1162" s="164" t="s">
        <v>282</v>
      </c>
      <c r="E1162" s="172" t="s">
        <v>1</v>
      </c>
      <c r="F1162" s="173" t="s">
        <v>2643</v>
      </c>
      <c r="H1162" s="174">
        <v>183.14</v>
      </c>
      <c r="I1162" s="175"/>
      <c r="L1162" s="171"/>
      <c r="M1162" s="176"/>
      <c r="N1162" s="177"/>
      <c r="O1162" s="177"/>
      <c r="P1162" s="177"/>
      <c r="Q1162" s="177"/>
      <c r="R1162" s="177"/>
      <c r="S1162" s="177"/>
      <c r="T1162" s="178"/>
      <c r="AT1162" s="172" t="s">
        <v>282</v>
      </c>
      <c r="AU1162" s="172" t="s">
        <v>88</v>
      </c>
      <c r="AV1162" s="14" t="s">
        <v>88</v>
      </c>
      <c r="AW1162" s="14" t="s">
        <v>33</v>
      </c>
      <c r="AX1162" s="14" t="s">
        <v>79</v>
      </c>
      <c r="AY1162" s="172" t="s">
        <v>252</v>
      </c>
    </row>
    <row r="1163" spans="1:65" s="14" customFormat="1" ht="33.75">
      <c r="B1163" s="171"/>
      <c r="D1163" s="164" t="s">
        <v>282</v>
      </c>
      <c r="E1163" s="172" t="s">
        <v>1</v>
      </c>
      <c r="F1163" s="173" t="s">
        <v>2668</v>
      </c>
      <c r="H1163" s="174">
        <v>537.30999999999995</v>
      </c>
      <c r="I1163" s="175"/>
      <c r="L1163" s="171"/>
      <c r="M1163" s="176"/>
      <c r="N1163" s="177"/>
      <c r="O1163" s="177"/>
      <c r="P1163" s="177"/>
      <c r="Q1163" s="177"/>
      <c r="R1163" s="177"/>
      <c r="S1163" s="177"/>
      <c r="T1163" s="178"/>
      <c r="AT1163" s="172" t="s">
        <v>282</v>
      </c>
      <c r="AU1163" s="172" t="s">
        <v>88</v>
      </c>
      <c r="AV1163" s="14" t="s">
        <v>88</v>
      </c>
      <c r="AW1163" s="14" t="s">
        <v>33</v>
      </c>
      <c r="AX1163" s="14" t="s">
        <v>79</v>
      </c>
      <c r="AY1163" s="172" t="s">
        <v>252</v>
      </c>
    </row>
    <row r="1164" spans="1:65" s="14" customFormat="1" ht="22.5">
      <c r="B1164" s="171"/>
      <c r="D1164" s="164" t="s">
        <v>282</v>
      </c>
      <c r="E1164" s="172" t="s">
        <v>1</v>
      </c>
      <c r="F1164" s="173" t="s">
        <v>2645</v>
      </c>
      <c r="H1164" s="174">
        <v>387.74</v>
      </c>
      <c r="I1164" s="175"/>
      <c r="L1164" s="171"/>
      <c r="M1164" s="176"/>
      <c r="N1164" s="177"/>
      <c r="O1164" s="177"/>
      <c r="P1164" s="177"/>
      <c r="Q1164" s="177"/>
      <c r="R1164" s="177"/>
      <c r="S1164" s="177"/>
      <c r="T1164" s="178"/>
      <c r="AT1164" s="172" t="s">
        <v>282</v>
      </c>
      <c r="AU1164" s="172" t="s">
        <v>88</v>
      </c>
      <c r="AV1164" s="14" t="s">
        <v>88</v>
      </c>
      <c r="AW1164" s="14" t="s">
        <v>33</v>
      </c>
      <c r="AX1164" s="14" t="s">
        <v>79</v>
      </c>
      <c r="AY1164" s="172" t="s">
        <v>252</v>
      </c>
    </row>
    <row r="1165" spans="1:65" s="14" customFormat="1" ht="22.5">
      <c r="B1165" s="171"/>
      <c r="D1165" s="164" t="s">
        <v>282</v>
      </c>
      <c r="E1165" s="172" t="s">
        <v>1</v>
      </c>
      <c r="F1165" s="173" t="s">
        <v>2646</v>
      </c>
      <c r="H1165" s="174">
        <v>201.55</v>
      </c>
      <c r="I1165" s="175"/>
      <c r="L1165" s="171"/>
      <c r="M1165" s="176"/>
      <c r="N1165" s="177"/>
      <c r="O1165" s="177"/>
      <c r="P1165" s="177"/>
      <c r="Q1165" s="177"/>
      <c r="R1165" s="177"/>
      <c r="S1165" s="177"/>
      <c r="T1165" s="178"/>
      <c r="AT1165" s="172" t="s">
        <v>282</v>
      </c>
      <c r="AU1165" s="172" t="s">
        <v>88</v>
      </c>
      <c r="AV1165" s="14" t="s">
        <v>88</v>
      </c>
      <c r="AW1165" s="14" t="s">
        <v>33</v>
      </c>
      <c r="AX1165" s="14" t="s">
        <v>79</v>
      </c>
      <c r="AY1165" s="172" t="s">
        <v>252</v>
      </c>
    </row>
    <row r="1166" spans="1:65" s="14" customFormat="1">
      <c r="B1166" s="171"/>
      <c r="D1166" s="164" t="s">
        <v>282</v>
      </c>
      <c r="E1166" s="172" t="s">
        <v>1</v>
      </c>
      <c r="F1166" s="173" t="s">
        <v>2647</v>
      </c>
      <c r="H1166" s="174">
        <v>27.92</v>
      </c>
      <c r="I1166" s="175"/>
      <c r="L1166" s="171"/>
      <c r="M1166" s="176"/>
      <c r="N1166" s="177"/>
      <c r="O1166" s="177"/>
      <c r="P1166" s="177"/>
      <c r="Q1166" s="177"/>
      <c r="R1166" s="177"/>
      <c r="S1166" s="177"/>
      <c r="T1166" s="178"/>
      <c r="AT1166" s="172" t="s">
        <v>282</v>
      </c>
      <c r="AU1166" s="172" t="s">
        <v>88</v>
      </c>
      <c r="AV1166" s="14" t="s">
        <v>88</v>
      </c>
      <c r="AW1166" s="14" t="s">
        <v>33</v>
      </c>
      <c r="AX1166" s="14" t="s">
        <v>79</v>
      </c>
      <c r="AY1166" s="172" t="s">
        <v>252</v>
      </c>
    </row>
    <row r="1167" spans="1:65" s="13" customFormat="1" ht="22.5">
      <c r="B1167" s="163"/>
      <c r="D1167" s="164" t="s">
        <v>282</v>
      </c>
      <c r="E1167" s="165" t="s">
        <v>1</v>
      </c>
      <c r="F1167" s="166" t="s">
        <v>2669</v>
      </c>
      <c r="H1167" s="165" t="s">
        <v>1</v>
      </c>
      <c r="I1167" s="167"/>
      <c r="L1167" s="163"/>
      <c r="M1167" s="168"/>
      <c r="N1167" s="169"/>
      <c r="O1167" s="169"/>
      <c r="P1167" s="169"/>
      <c r="Q1167" s="169"/>
      <c r="R1167" s="169"/>
      <c r="S1167" s="169"/>
      <c r="T1167" s="170"/>
      <c r="AT1167" s="165" t="s">
        <v>282</v>
      </c>
      <c r="AU1167" s="165" t="s">
        <v>88</v>
      </c>
      <c r="AV1167" s="13" t="s">
        <v>86</v>
      </c>
      <c r="AW1167" s="13" t="s">
        <v>33</v>
      </c>
      <c r="AX1167" s="13" t="s">
        <v>79</v>
      </c>
      <c r="AY1167" s="165" t="s">
        <v>252</v>
      </c>
    </row>
    <row r="1168" spans="1:65" s="13" customFormat="1" ht="22.5">
      <c r="B1168" s="163"/>
      <c r="D1168" s="164" t="s">
        <v>282</v>
      </c>
      <c r="E1168" s="165" t="s">
        <v>1</v>
      </c>
      <c r="F1168" s="166" t="s">
        <v>2670</v>
      </c>
      <c r="H1168" s="165" t="s">
        <v>1</v>
      </c>
      <c r="I1168" s="167"/>
      <c r="L1168" s="163"/>
      <c r="M1168" s="168"/>
      <c r="N1168" s="169"/>
      <c r="O1168" s="169"/>
      <c r="P1168" s="169"/>
      <c r="Q1168" s="169"/>
      <c r="R1168" s="169"/>
      <c r="S1168" s="169"/>
      <c r="T1168" s="170"/>
      <c r="AT1168" s="165" t="s">
        <v>282</v>
      </c>
      <c r="AU1168" s="165" t="s">
        <v>88</v>
      </c>
      <c r="AV1168" s="13" t="s">
        <v>86</v>
      </c>
      <c r="AW1168" s="13" t="s">
        <v>33</v>
      </c>
      <c r="AX1168" s="13" t="s">
        <v>79</v>
      </c>
      <c r="AY1168" s="165" t="s">
        <v>252</v>
      </c>
    </row>
    <row r="1169" spans="1:65" s="13" customFormat="1" ht="22.5">
      <c r="B1169" s="163"/>
      <c r="D1169" s="164" t="s">
        <v>282</v>
      </c>
      <c r="E1169" s="165" t="s">
        <v>1</v>
      </c>
      <c r="F1169" s="166" t="s">
        <v>2671</v>
      </c>
      <c r="H1169" s="165" t="s">
        <v>1</v>
      </c>
      <c r="I1169" s="167"/>
      <c r="L1169" s="163"/>
      <c r="M1169" s="168"/>
      <c r="N1169" s="169"/>
      <c r="O1169" s="169"/>
      <c r="P1169" s="169"/>
      <c r="Q1169" s="169"/>
      <c r="R1169" s="169"/>
      <c r="S1169" s="169"/>
      <c r="T1169" s="170"/>
      <c r="AT1169" s="165" t="s">
        <v>282</v>
      </c>
      <c r="AU1169" s="165" t="s">
        <v>88</v>
      </c>
      <c r="AV1169" s="13" t="s">
        <v>86</v>
      </c>
      <c r="AW1169" s="13" t="s">
        <v>33</v>
      </c>
      <c r="AX1169" s="13" t="s">
        <v>79</v>
      </c>
      <c r="AY1169" s="165" t="s">
        <v>252</v>
      </c>
    </row>
    <row r="1170" spans="1:65" s="15" customFormat="1">
      <c r="B1170" s="179"/>
      <c r="D1170" s="164" t="s">
        <v>282</v>
      </c>
      <c r="E1170" s="180" t="s">
        <v>1</v>
      </c>
      <c r="F1170" s="181" t="s">
        <v>286</v>
      </c>
      <c r="H1170" s="182">
        <v>4164.38</v>
      </c>
      <c r="I1170" s="183"/>
      <c r="L1170" s="179"/>
      <c r="M1170" s="184"/>
      <c r="N1170" s="185"/>
      <c r="O1170" s="185"/>
      <c r="P1170" s="185"/>
      <c r="Q1170" s="185"/>
      <c r="R1170" s="185"/>
      <c r="S1170" s="185"/>
      <c r="T1170" s="186"/>
      <c r="AT1170" s="180" t="s">
        <v>282</v>
      </c>
      <c r="AU1170" s="180" t="s">
        <v>88</v>
      </c>
      <c r="AV1170" s="15" t="s">
        <v>258</v>
      </c>
      <c r="AW1170" s="15" t="s">
        <v>33</v>
      </c>
      <c r="AX1170" s="15" t="s">
        <v>86</v>
      </c>
      <c r="AY1170" s="180" t="s">
        <v>252</v>
      </c>
    </row>
    <row r="1171" spans="1:65" s="2" customFormat="1" ht="24.2" customHeight="1">
      <c r="A1171" s="31"/>
      <c r="B1171" s="148"/>
      <c r="C1171" s="149" t="s">
        <v>805</v>
      </c>
      <c r="D1171" s="149" t="s">
        <v>254</v>
      </c>
      <c r="E1171" s="150" t="s">
        <v>548</v>
      </c>
      <c r="F1171" s="151" t="s">
        <v>549</v>
      </c>
      <c r="G1171" s="152" t="s">
        <v>465</v>
      </c>
      <c r="H1171" s="153">
        <v>1100.1099999999999</v>
      </c>
      <c r="I1171" s="154"/>
      <c r="J1171" s="155">
        <f>ROUND(I1171*H1171,2)</f>
        <v>0</v>
      </c>
      <c r="K1171" s="156"/>
      <c r="L1171" s="32"/>
      <c r="M1171" s="157" t="s">
        <v>1</v>
      </c>
      <c r="N1171" s="158" t="s">
        <v>44</v>
      </c>
      <c r="O1171" s="57"/>
      <c r="P1171" s="159">
        <f>O1171*H1171</f>
        <v>0</v>
      </c>
      <c r="Q1171" s="159">
        <v>0</v>
      </c>
      <c r="R1171" s="159">
        <f>Q1171*H1171</f>
        <v>0</v>
      </c>
      <c r="S1171" s="159">
        <v>0</v>
      </c>
      <c r="T1171" s="160">
        <f>S1171*H1171</f>
        <v>0</v>
      </c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R1171" s="161" t="s">
        <v>258</v>
      </c>
      <c r="AT1171" s="161" t="s">
        <v>254</v>
      </c>
      <c r="AU1171" s="161" t="s">
        <v>88</v>
      </c>
      <c r="AY1171" s="17" t="s">
        <v>252</v>
      </c>
      <c r="BE1171" s="162">
        <f>IF(N1171="základní",J1171,0)</f>
        <v>0</v>
      </c>
      <c r="BF1171" s="162">
        <f>IF(N1171="snížená",J1171,0)</f>
        <v>0</v>
      </c>
      <c r="BG1171" s="162">
        <f>IF(N1171="zákl. přenesená",J1171,0)</f>
        <v>0</v>
      </c>
      <c r="BH1171" s="162">
        <f>IF(N1171="sníž. přenesená",J1171,0)</f>
        <v>0</v>
      </c>
      <c r="BI1171" s="162">
        <f>IF(N1171="nulová",J1171,0)</f>
        <v>0</v>
      </c>
      <c r="BJ1171" s="17" t="s">
        <v>86</v>
      </c>
      <c r="BK1171" s="162">
        <f>ROUND(I1171*H1171,2)</f>
        <v>0</v>
      </c>
      <c r="BL1171" s="17" t="s">
        <v>258</v>
      </c>
      <c r="BM1171" s="161" t="s">
        <v>1447</v>
      </c>
    </row>
    <row r="1172" spans="1:65" s="13" customFormat="1">
      <c r="B1172" s="163"/>
      <c r="D1172" s="164" t="s">
        <v>282</v>
      </c>
      <c r="E1172" s="165" t="s">
        <v>1</v>
      </c>
      <c r="F1172" s="166" t="s">
        <v>540</v>
      </c>
      <c r="H1172" s="165" t="s">
        <v>1</v>
      </c>
      <c r="I1172" s="167"/>
      <c r="L1172" s="163"/>
      <c r="M1172" s="168"/>
      <c r="N1172" s="169"/>
      <c r="O1172" s="169"/>
      <c r="P1172" s="169"/>
      <c r="Q1172" s="169"/>
      <c r="R1172" s="169"/>
      <c r="S1172" s="169"/>
      <c r="T1172" s="170"/>
      <c r="AT1172" s="165" t="s">
        <v>282</v>
      </c>
      <c r="AU1172" s="165" t="s">
        <v>88</v>
      </c>
      <c r="AV1172" s="13" t="s">
        <v>86</v>
      </c>
      <c r="AW1172" s="13" t="s">
        <v>33</v>
      </c>
      <c r="AX1172" s="13" t="s">
        <v>79</v>
      </c>
      <c r="AY1172" s="165" t="s">
        <v>252</v>
      </c>
    </row>
    <row r="1173" spans="1:65" s="14" customFormat="1">
      <c r="B1173" s="171"/>
      <c r="D1173" s="164" t="s">
        <v>282</v>
      </c>
      <c r="E1173" s="172" t="s">
        <v>1</v>
      </c>
      <c r="F1173" s="173" t="s">
        <v>551</v>
      </c>
      <c r="H1173" s="174">
        <v>39.94</v>
      </c>
      <c r="I1173" s="175"/>
      <c r="L1173" s="171"/>
      <c r="M1173" s="176"/>
      <c r="N1173" s="177"/>
      <c r="O1173" s="177"/>
      <c r="P1173" s="177"/>
      <c r="Q1173" s="177"/>
      <c r="R1173" s="177"/>
      <c r="S1173" s="177"/>
      <c r="T1173" s="178"/>
      <c r="AT1173" s="172" t="s">
        <v>282</v>
      </c>
      <c r="AU1173" s="172" t="s">
        <v>88</v>
      </c>
      <c r="AV1173" s="14" t="s">
        <v>88</v>
      </c>
      <c r="AW1173" s="14" t="s">
        <v>33</v>
      </c>
      <c r="AX1173" s="14" t="s">
        <v>79</v>
      </c>
      <c r="AY1173" s="172" t="s">
        <v>252</v>
      </c>
    </row>
    <row r="1174" spans="1:65" s="14" customFormat="1">
      <c r="B1174" s="171"/>
      <c r="D1174" s="164" t="s">
        <v>282</v>
      </c>
      <c r="E1174" s="172" t="s">
        <v>1</v>
      </c>
      <c r="F1174" s="173" t="s">
        <v>2672</v>
      </c>
      <c r="H1174" s="174">
        <v>1060.17</v>
      </c>
      <c r="I1174" s="175"/>
      <c r="L1174" s="171"/>
      <c r="M1174" s="176"/>
      <c r="N1174" s="177"/>
      <c r="O1174" s="177"/>
      <c r="P1174" s="177"/>
      <c r="Q1174" s="177"/>
      <c r="R1174" s="177"/>
      <c r="S1174" s="177"/>
      <c r="T1174" s="178"/>
      <c r="AT1174" s="172" t="s">
        <v>282</v>
      </c>
      <c r="AU1174" s="172" t="s">
        <v>88</v>
      </c>
      <c r="AV1174" s="14" t="s">
        <v>88</v>
      </c>
      <c r="AW1174" s="14" t="s">
        <v>33</v>
      </c>
      <c r="AX1174" s="14" t="s">
        <v>79</v>
      </c>
      <c r="AY1174" s="172" t="s">
        <v>252</v>
      </c>
    </row>
    <row r="1175" spans="1:65" s="15" customFormat="1">
      <c r="B1175" s="179"/>
      <c r="D1175" s="164" t="s">
        <v>282</v>
      </c>
      <c r="E1175" s="180" t="s">
        <v>1</v>
      </c>
      <c r="F1175" s="181" t="s">
        <v>286</v>
      </c>
      <c r="H1175" s="182">
        <v>1100.1100000000001</v>
      </c>
      <c r="I1175" s="183"/>
      <c r="L1175" s="179"/>
      <c r="M1175" s="184"/>
      <c r="N1175" s="185"/>
      <c r="O1175" s="185"/>
      <c r="P1175" s="185"/>
      <c r="Q1175" s="185"/>
      <c r="R1175" s="185"/>
      <c r="S1175" s="185"/>
      <c r="T1175" s="186"/>
      <c r="AT1175" s="180" t="s">
        <v>282</v>
      </c>
      <c r="AU1175" s="180" t="s">
        <v>88</v>
      </c>
      <c r="AV1175" s="15" t="s">
        <v>258</v>
      </c>
      <c r="AW1175" s="15" t="s">
        <v>33</v>
      </c>
      <c r="AX1175" s="15" t="s">
        <v>86</v>
      </c>
      <c r="AY1175" s="180" t="s">
        <v>252</v>
      </c>
    </row>
    <row r="1176" spans="1:65" s="2" customFormat="1" ht="24.2" customHeight="1">
      <c r="A1176" s="31"/>
      <c r="B1176" s="148"/>
      <c r="C1176" s="149" t="s">
        <v>1424</v>
      </c>
      <c r="D1176" s="149" t="s">
        <v>254</v>
      </c>
      <c r="E1176" s="150" t="s">
        <v>2673</v>
      </c>
      <c r="F1176" s="151" t="s">
        <v>2674</v>
      </c>
      <c r="G1176" s="152" t="s">
        <v>465</v>
      </c>
      <c r="H1176" s="153">
        <v>65.643000000000001</v>
      </c>
      <c r="I1176" s="154"/>
      <c r="J1176" s="155">
        <f>ROUND(I1176*H1176,2)</f>
        <v>0</v>
      </c>
      <c r="K1176" s="156"/>
      <c r="L1176" s="32"/>
      <c r="M1176" s="157" t="s">
        <v>1</v>
      </c>
      <c r="N1176" s="158" t="s">
        <v>44</v>
      </c>
      <c r="O1176" s="57"/>
      <c r="P1176" s="159">
        <f>O1176*H1176</f>
        <v>0</v>
      </c>
      <c r="Q1176" s="159">
        <v>0</v>
      </c>
      <c r="R1176" s="159">
        <f>Q1176*H1176</f>
        <v>0</v>
      </c>
      <c r="S1176" s="159">
        <v>0</v>
      </c>
      <c r="T1176" s="160">
        <f>S1176*H1176</f>
        <v>0</v>
      </c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R1176" s="161" t="s">
        <v>258</v>
      </c>
      <c r="AT1176" s="161" t="s">
        <v>254</v>
      </c>
      <c r="AU1176" s="161" t="s">
        <v>88</v>
      </c>
      <c r="AY1176" s="17" t="s">
        <v>252</v>
      </c>
      <c r="BE1176" s="162">
        <f>IF(N1176="základní",J1176,0)</f>
        <v>0</v>
      </c>
      <c r="BF1176" s="162">
        <f>IF(N1176="snížená",J1176,0)</f>
        <v>0</v>
      </c>
      <c r="BG1176" s="162">
        <f>IF(N1176="zákl. přenesená",J1176,0)</f>
        <v>0</v>
      </c>
      <c r="BH1176" s="162">
        <f>IF(N1176="sníž. přenesená",J1176,0)</f>
        <v>0</v>
      </c>
      <c r="BI1176" s="162">
        <f>IF(N1176="nulová",J1176,0)</f>
        <v>0</v>
      </c>
      <c r="BJ1176" s="17" t="s">
        <v>86</v>
      </c>
      <c r="BK1176" s="162">
        <f>ROUND(I1176*H1176,2)</f>
        <v>0</v>
      </c>
      <c r="BL1176" s="17" t="s">
        <v>258</v>
      </c>
      <c r="BM1176" s="161" t="s">
        <v>1454</v>
      </c>
    </row>
    <row r="1177" spans="1:65" s="2" customFormat="1" ht="24.2" customHeight="1">
      <c r="A1177" s="31"/>
      <c r="B1177" s="148"/>
      <c r="C1177" s="149" t="s">
        <v>809</v>
      </c>
      <c r="D1177" s="149" t="s">
        <v>254</v>
      </c>
      <c r="E1177" s="150" t="s">
        <v>2675</v>
      </c>
      <c r="F1177" s="151" t="s">
        <v>2676</v>
      </c>
      <c r="G1177" s="152" t="s">
        <v>465</v>
      </c>
      <c r="H1177" s="153">
        <v>25.542000000000002</v>
      </c>
      <c r="I1177" s="154"/>
      <c r="J1177" s="155">
        <f>ROUND(I1177*H1177,2)</f>
        <v>0</v>
      </c>
      <c r="K1177" s="156"/>
      <c r="L1177" s="32"/>
      <c r="M1177" s="157" t="s">
        <v>1</v>
      </c>
      <c r="N1177" s="158" t="s">
        <v>44</v>
      </c>
      <c r="O1177" s="57"/>
      <c r="P1177" s="159">
        <f>O1177*H1177</f>
        <v>0</v>
      </c>
      <c r="Q1177" s="159">
        <v>0</v>
      </c>
      <c r="R1177" s="159">
        <f>Q1177*H1177</f>
        <v>0</v>
      </c>
      <c r="S1177" s="159">
        <v>0</v>
      </c>
      <c r="T1177" s="160">
        <f>S1177*H1177</f>
        <v>0</v>
      </c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R1177" s="161" t="s">
        <v>258</v>
      </c>
      <c r="AT1177" s="161" t="s">
        <v>254</v>
      </c>
      <c r="AU1177" s="161" t="s">
        <v>88</v>
      </c>
      <c r="AY1177" s="17" t="s">
        <v>252</v>
      </c>
      <c r="BE1177" s="162">
        <f>IF(N1177="základní",J1177,0)</f>
        <v>0</v>
      </c>
      <c r="BF1177" s="162">
        <f>IF(N1177="snížená",J1177,0)</f>
        <v>0</v>
      </c>
      <c r="BG1177" s="162">
        <f>IF(N1177="zákl. přenesená",J1177,0)</f>
        <v>0</v>
      </c>
      <c r="BH1177" s="162">
        <f>IF(N1177="sníž. přenesená",J1177,0)</f>
        <v>0</v>
      </c>
      <c r="BI1177" s="162">
        <f>IF(N1177="nulová",J1177,0)</f>
        <v>0</v>
      </c>
      <c r="BJ1177" s="17" t="s">
        <v>86</v>
      </c>
      <c r="BK1177" s="162">
        <f>ROUND(I1177*H1177,2)</f>
        <v>0</v>
      </c>
      <c r="BL1177" s="17" t="s">
        <v>258</v>
      </c>
      <c r="BM1177" s="161" t="s">
        <v>1457</v>
      </c>
    </row>
    <row r="1178" spans="1:65" s="14" customFormat="1">
      <c r="B1178" s="171"/>
      <c r="D1178" s="164" t="s">
        <v>282</v>
      </c>
      <c r="E1178" s="172" t="s">
        <v>1</v>
      </c>
      <c r="F1178" s="173" t="s">
        <v>2677</v>
      </c>
      <c r="H1178" s="174">
        <v>25.542000000000002</v>
      </c>
      <c r="I1178" s="175"/>
      <c r="L1178" s="171"/>
      <c r="M1178" s="176"/>
      <c r="N1178" s="177"/>
      <c r="O1178" s="177"/>
      <c r="P1178" s="177"/>
      <c r="Q1178" s="177"/>
      <c r="R1178" s="177"/>
      <c r="S1178" s="177"/>
      <c r="T1178" s="178"/>
      <c r="AT1178" s="172" t="s">
        <v>282</v>
      </c>
      <c r="AU1178" s="172" t="s">
        <v>88</v>
      </c>
      <c r="AV1178" s="14" t="s">
        <v>88</v>
      </c>
      <c r="AW1178" s="14" t="s">
        <v>33</v>
      </c>
      <c r="AX1178" s="14" t="s">
        <v>79</v>
      </c>
      <c r="AY1178" s="172" t="s">
        <v>252</v>
      </c>
    </row>
    <row r="1179" spans="1:65" s="15" customFormat="1">
      <c r="B1179" s="179"/>
      <c r="D1179" s="164" t="s">
        <v>282</v>
      </c>
      <c r="E1179" s="180" t="s">
        <v>1</v>
      </c>
      <c r="F1179" s="181" t="s">
        <v>286</v>
      </c>
      <c r="H1179" s="182">
        <v>25.542000000000002</v>
      </c>
      <c r="I1179" s="183"/>
      <c r="L1179" s="179"/>
      <c r="M1179" s="184"/>
      <c r="N1179" s="185"/>
      <c r="O1179" s="185"/>
      <c r="P1179" s="185"/>
      <c r="Q1179" s="185"/>
      <c r="R1179" s="185"/>
      <c r="S1179" s="185"/>
      <c r="T1179" s="186"/>
      <c r="AT1179" s="180" t="s">
        <v>282</v>
      </c>
      <c r="AU1179" s="180" t="s">
        <v>88</v>
      </c>
      <c r="AV1179" s="15" t="s">
        <v>258</v>
      </c>
      <c r="AW1179" s="15" t="s">
        <v>33</v>
      </c>
      <c r="AX1179" s="15" t="s">
        <v>86</v>
      </c>
      <c r="AY1179" s="180" t="s">
        <v>252</v>
      </c>
    </row>
    <row r="1180" spans="1:65" s="2" customFormat="1" ht="24.2" customHeight="1">
      <c r="A1180" s="31"/>
      <c r="B1180" s="148"/>
      <c r="C1180" s="149" t="s">
        <v>1441</v>
      </c>
      <c r="D1180" s="149" t="s">
        <v>254</v>
      </c>
      <c r="E1180" s="150" t="s">
        <v>2678</v>
      </c>
      <c r="F1180" s="151" t="s">
        <v>2679</v>
      </c>
      <c r="G1180" s="152" t="s">
        <v>465</v>
      </c>
      <c r="H1180" s="153">
        <v>1.988</v>
      </c>
      <c r="I1180" s="154"/>
      <c r="J1180" s="155">
        <f>ROUND(I1180*H1180,2)</f>
        <v>0</v>
      </c>
      <c r="K1180" s="156"/>
      <c r="L1180" s="32"/>
      <c r="M1180" s="157" t="s">
        <v>1</v>
      </c>
      <c r="N1180" s="158" t="s">
        <v>44</v>
      </c>
      <c r="O1180" s="57"/>
      <c r="P1180" s="159">
        <f>O1180*H1180</f>
        <v>0</v>
      </c>
      <c r="Q1180" s="159">
        <v>0</v>
      </c>
      <c r="R1180" s="159">
        <f>Q1180*H1180</f>
        <v>0</v>
      </c>
      <c r="S1180" s="159">
        <v>0</v>
      </c>
      <c r="T1180" s="160">
        <f>S1180*H1180</f>
        <v>0</v>
      </c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R1180" s="161" t="s">
        <v>258</v>
      </c>
      <c r="AT1180" s="161" t="s">
        <v>254</v>
      </c>
      <c r="AU1180" s="161" t="s">
        <v>88</v>
      </c>
      <c r="AY1180" s="17" t="s">
        <v>252</v>
      </c>
      <c r="BE1180" s="162">
        <f>IF(N1180="základní",J1180,0)</f>
        <v>0</v>
      </c>
      <c r="BF1180" s="162">
        <f>IF(N1180="snížená",J1180,0)</f>
        <v>0</v>
      </c>
      <c r="BG1180" s="162">
        <f>IF(N1180="zákl. přenesená",J1180,0)</f>
        <v>0</v>
      </c>
      <c r="BH1180" s="162">
        <f>IF(N1180="sníž. přenesená",J1180,0)</f>
        <v>0</v>
      </c>
      <c r="BI1180" s="162">
        <f>IF(N1180="nulová",J1180,0)</f>
        <v>0</v>
      </c>
      <c r="BJ1180" s="17" t="s">
        <v>86</v>
      </c>
      <c r="BK1180" s="162">
        <f>ROUND(I1180*H1180,2)</f>
        <v>0</v>
      </c>
      <c r="BL1180" s="17" t="s">
        <v>258</v>
      </c>
      <c r="BM1180" s="161" t="s">
        <v>1461</v>
      </c>
    </row>
    <row r="1181" spans="1:65" s="2" customFormat="1" ht="33" customHeight="1">
      <c r="A1181" s="31"/>
      <c r="B1181" s="148"/>
      <c r="C1181" s="149" t="s">
        <v>814</v>
      </c>
      <c r="D1181" s="149" t="s">
        <v>254</v>
      </c>
      <c r="E1181" s="150" t="s">
        <v>2680</v>
      </c>
      <c r="F1181" s="151" t="s">
        <v>2681</v>
      </c>
      <c r="G1181" s="152" t="s">
        <v>265</v>
      </c>
      <c r="H1181" s="153">
        <v>3</v>
      </c>
      <c r="I1181" s="154"/>
      <c r="J1181" s="155">
        <f>ROUND(I1181*H1181,2)</f>
        <v>0</v>
      </c>
      <c r="K1181" s="156"/>
      <c r="L1181" s="32"/>
      <c r="M1181" s="157" t="s">
        <v>1</v>
      </c>
      <c r="N1181" s="158" t="s">
        <v>44</v>
      </c>
      <c r="O1181" s="57"/>
      <c r="P1181" s="159">
        <f>O1181*H1181</f>
        <v>0</v>
      </c>
      <c r="Q1181" s="159">
        <v>0</v>
      </c>
      <c r="R1181" s="159">
        <f>Q1181*H1181</f>
        <v>0</v>
      </c>
      <c r="S1181" s="159">
        <v>0</v>
      </c>
      <c r="T1181" s="160">
        <f>S1181*H1181</f>
        <v>0</v>
      </c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R1181" s="161" t="s">
        <v>258</v>
      </c>
      <c r="AT1181" s="161" t="s">
        <v>254</v>
      </c>
      <c r="AU1181" s="161" t="s">
        <v>88</v>
      </c>
      <c r="AY1181" s="17" t="s">
        <v>252</v>
      </c>
      <c r="BE1181" s="162">
        <f>IF(N1181="základní",J1181,0)</f>
        <v>0</v>
      </c>
      <c r="BF1181" s="162">
        <f>IF(N1181="snížená",J1181,0)</f>
        <v>0</v>
      </c>
      <c r="BG1181" s="162">
        <f>IF(N1181="zákl. přenesená",J1181,0)</f>
        <v>0</v>
      </c>
      <c r="BH1181" s="162">
        <f>IF(N1181="sníž. přenesená",J1181,0)</f>
        <v>0</v>
      </c>
      <c r="BI1181" s="162">
        <f>IF(N1181="nulová",J1181,0)</f>
        <v>0</v>
      </c>
      <c r="BJ1181" s="17" t="s">
        <v>86</v>
      </c>
      <c r="BK1181" s="162">
        <f>ROUND(I1181*H1181,2)</f>
        <v>0</v>
      </c>
      <c r="BL1181" s="17" t="s">
        <v>258</v>
      </c>
      <c r="BM1181" s="161" t="s">
        <v>1466</v>
      </c>
    </row>
    <row r="1182" spans="1:65" s="14" customFormat="1">
      <c r="B1182" s="171"/>
      <c r="D1182" s="164" t="s">
        <v>282</v>
      </c>
      <c r="E1182" s="172" t="s">
        <v>1</v>
      </c>
      <c r="F1182" s="173" t="s">
        <v>2682</v>
      </c>
      <c r="H1182" s="174">
        <v>3</v>
      </c>
      <c r="I1182" s="175"/>
      <c r="L1182" s="171"/>
      <c r="M1182" s="176"/>
      <c r="N1182" s="177"/>
      <c r="O1182" s="177"/>
      <c r="P1182" s="177"/>
      <c r="Q1182" s="177"/>
      <c r="R1182" s="177"/>
      <c r="S1182" s="177"/>
      <c r="T1182" s="178"/>
      <c r="AT1182" s="172" t="s">
        <v>282</v>
      </c>
      <c r="AU1182" s="172" t="s">
        <v>88</v>
      </c>
      <c r="AV1182" s="14" t="s">
        <v>88</v>
      </c>
      <c r="AW1182" s="14" t="s">
        <v>33</v>
      </c>
      <c r="AX1182" s="14" t="s">
        <v>79</v>
      </c>
      <c r="AY1182" s="172" t="s">
        <v>252</v>
      </c>
    </row>
    <row r="1183" spans="1:65" s="15" customFormat="1">
      <c r="B1183" s="179"/>
      <c r="D1183" s="164" t="s">
        <v>282</v>
      </c>
      <c r="E1183" s="180" t="s">
        <v>1</v>
      </c>
      <c r="F1183" s="181" t="s">
        <v>286</v>
      </c>
      <c r="H1183" s="182">
        <v>3</v>
      </c>
      <c r="I1183" s="183"/>
      <c r="L1183" s="179"/>
      <c r="M1183" s="184"/>
      <c r="N1183" s="185"/>
      <c r="O1183" s="185"/>
      <c r="P1183" s="185"/>
      <c r="Q1183" s="185"/>
      <c r="R1183" s="185"/>
      <c r="S1183" s="185"/>
      <c r="T1183" s="186"/>
      <c r="AT1183" s="180" t="s">
        <v>282</v>
      </c>
      <c r="AU1183" s="180" t="s">
        <v>88</v>
      </c>
      <c r="AV1183" s="15" t="s">
        <v>258</v>
      </c>
      <c r="AW1183" s="15" t="s">
        <v>33</v>
      </c>
      <c r="AX1183" s="15" t="s">
        <v>86</v>
      </c>
      <c r="AY1183" s="180" t="s">
        <v>252</v>
      </c>
    </row>
    <row r="1184" spans="1:65" s="2" customFormat="1" ht="24.2" customHeight="1">
      <c r="A1184" s="31"/>
      <c r="B1184" s="148"/>
      <c r="C1184" s="149" t="s">
        <v>1451</v>
      </c>
      <c r="D1184" s="149" t="s">
        <v>254</v>
      </c>
      <c r="E1184" s="150" t="s">
        <v>2683</v>
      </c>
      <c r="F1184" s="151" t="s">
        <v>2684</v>
      </c>
      <c r="G1184" s="152" t="s">
        <v>265</v>
      </c>
      <c r="H1184" s="153">
        <v>12.6</v>
      </c>
      <c r="I1184" s="154"/>
      <c r="J1184" s="155">
        <f>ROUND(I1184*H1184,2)</f>
        <v>0</v>
      </c>
      <c r="K1184" s="156"/>
      <c r="L1184" s="32"/>
      <c r="M1184" s="157" t="s">
        <v>1</v>
      </c>
      <c r="N1184" s="158" t="s">
        <v>44</v>
      </c>
      <c r="O1184" s="57"/>
      <c r="P1184" s="159">
        <f>O1184*H1184</f>
        <v>0</v>
      </c>
      <c r="Q1184" s="159">
        <v>0</v>
      </c>
      <c r="R1184" s="159">
        <f>Q1184*H1184</f>
        <v>0</v>
      </c>
      <c r="S1184" s="159">
        <v>0</v>
      </c>
      <c r="T1184" s="160">
        <f>S1184*H1184</f>
        <v>0</v>
      </c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R1184" s="161" t="s">
        <v>258</v>
      </c>
      <c r="AT1184" s="161" t="s">
        <v>254</v>
      </c>
      <c r="AU1184" s="161" t="s">
        <v>88</v>
      </c>
      <c r="AY1184" s="17" t="s">
        <v>252</v>
      </c>
      <c r="BE1184" s="162">
        <f>IF(N1184="základní",J1184,0)</f>
        <v>0</v>
      </c>
      <c r="BF1184" s="162">
        <f>IF(N1184="snížená",J1184,0)</f>
        <v>0</v>
      </c>
      <c r="BG1184" s="162">
        <f>IF(N1184="zákl. přenesená",J1184,0)</f>
        <v>0</v>
      </c>
      <c r="BH1184" s="162">
        <f>IF(N1184="sníž. přenesená",J1184,0)</f>
        <v>0</v>
      </c>
      <c r="BI1184" s="162">
        <f>IF(N1184="nulová",J1184,0)</f>
        <v>0</v>
      </c>
      <c r="BJ1184" s="17" t="s">
        <v>86</v>
      </c>
      <c r="BK1184" s="162">
        <f>ROUND(I1184*H1184,2)</f>
        <v>0</v>
      </c>
      <c r="BL1184" s="17" t="s">
        <v>258</v>
      </c>
      <c r="BM1184" s="161" t="s">
        <v>1473</v>
      </c>
    </row>
    <row r="1185" spans="1:65" s="14" customFormat="1" ht="22.5">
      <c r="B1185" s="171"/>
      <c r="D1185" s="164" t="s">
        <v>282</v>
      </c>
      <c r="E1185" s="172" t="s">
        <v>1</v>
      </c>
      <c r="F1185" s="173" t="s">
        <v>2685</v>
      </c>
      <c r="H1185" s="174">
        <v>12.6</v>
      </c>
      <c r="I1185" s="175"/>
      <c r="L1185" s="171"/>
      <c r="M1185" s="176"/>
      <c r="N1185" s="177"/>
      <c r="O1185" s="177"/>
      <c r="P1185" s="177"/>
      <c r="Q1185" s="177"/>
      <c r="R1185" s="177"/>
      <c r="S1185" s="177"/>
      <c r="T1185" s="178"/>
      <c r="AT1185" s="172" t="s">
        <v>282</v>
      </c>
      <c r="AU1185" s="172" t="s">
        <v>88</v>
      </c>
      <c r="AV1185" s="14" t="s">
        <v>88</v>
      </c>
      <c r="AW1185" s="14" t="s">
        <v>33</v>
      </c>
      <c r="AX1185" s="14" t="s">
        <v>79</v>
      </c>
      <c r="AY1185" s="172" t="s">
        <v>252</v>
      </c>
    </row>
    <row r="1186" spans="1:65" s="15" customFormat="1">
      <c r="B1186" s="179"/>
      <c r="D1186" s="164" t="s">
        <v>282</v>
      </c>
      <c r="E1186" s="180" t="s">
        <v>1</v>
      </c>
      <c r="F1186" s="181" t="s">
        <v>286</v>
      </c>
      <c r="H1186" s="182">
        <v>12.6</v>
      </c>
      <c r="I1186" s="183"/>
      <c r="L1186" s="179"/>
      <c r="M1186" s="184"/>
      <c r="N1186" s="185"/>
      <c r="O1186" s="185"/>
      <c r="P1186" s="185"/>
      <c r="Q1186" s="185"/>
      <c r="R1186" s="185"/>
      <c r="S1186" s="185"/>
      <c r="T1186" s="186"/>
      <c r="AT1186" s="180" t="s">
        <v>282</v>
      </c>
      <c r="AU1186" s="180" t="s">
        <v>88</v>
      </c>
      <c r="AV1186" s="15" t="s">
        <v>258</v>
      </c>
      <c r="AW1186" s="15" t="s">
        <v>33</v>
      </c>
      <c r="AX1186" s="15" t="s">
        <v>86</v>
      </c>
      <c r="AY1186" s="180" t="s">
        <v>252</v>
      </c>
    </row>
    <row r="1187" spans="1:65" s="2" customFormat="1" ht="24.2" customHeight="1">
      <c r="A1187" s="31"/>
      <c r="B1187" s="148"/>
      <c r="C1187" s="149" t="s">
        <v>818</v>
      </c>
      <c r="D1187" s="149" t="s">
        <v>254</v>
      </c>
      <c r="E1187" s="150" t="s">
        <v>2686</v>
      </c>
      <c r="F1187" s="151" t="s">
        <v>2687</v>
      </c>
      <c r="G1187" s="152" t="s">
        <v>465</v>
      </c>
      <c r="H1187" s="153">
        <v>4.5439999999999996</v>
      </c>
      <c r="I1187" s="154"/>
      <c r="J1187" s="155">
        <f>ROUND(I1187*H1187,2)</f>
        <v>0</v>
      </c>
      <c r="K1187" s="156"/>
      <c r="L1187" s="32"/>
      <c r="M1187" s="157" t="s">
        <v>1</v>
      </c>
      <c r="N1187" s="158" t="s">
        <v>44</v>
      </c>
      <c r="O1187" s="57"/>
      <c r="P1187" s="159">
        <f>O1187*H1187</f>
        <v>0</v>
      </c>
      <c r="Q1187" s="159">
        <v>0</v>
      </c>
      <c r="R1187" s="159">
        <f>Q1187*H1187</f>
        <v>0</v>
      </c>
      <c r="S1187" s="159">
        <v>0</v>
      </c>
      <c r="T1187" s="160">
        <f>S1187*H1187</f>
        <v>0</v>
      </c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R1187" s="161" t="s">
        <v>258</v>
      </c>
      <c r="AT1187" s="161" t="s">
        <v>254</v>
      </c>
      <c r="AU1187" s="161" t="s">
        <v>88</v>
      </c>
      <c r="AY1187" s="17" t="s">
        <v>252</v>
      </c>
      <c r="BE1187" s="162">
        <f>IF(N1187="základní",J1187,0)</f>
        <v>0</v>
      </c>
      <c r="BF1187" s="162">
        <f>IF(N1187="snížená",J1187,0)</f>
        <v>0</v>
      </c>
      <c r="BG1187" s="162">
        <f>IF(N1187="zákl. přenesená",J1187,0)</f>
        <v>0</v>
      </c>
      <c r="BH1187" s="162">
        <f>IF(N1187="sníž. přenesená",J1187,0)</f>
        <v>0</v>
      </c>
      <c r="BI1187" s="162">
        <f>IF(N1187="nulová",J1187,0)</f>
        <v>0</v>
      </c>
      <c r="BJ1187" s="17" t="s">
        <v>86</v>
      </c>
      <c r="BK1187" s="162">
        <f>ROUND(I1187*H1187,2)</f>
        <v>0</v>
      </c>
      <c r="BL1187" s="17" t="s">
        <v>258</v>
      </c>
      <c r="BM1187" s="161" t="s">
        <v>1477</v>
      </c>
    </row>
    <row r="1188" spans="1:65" s="13" customFormat="1" ht="22.5">
      <c r="B1188" s="163"/>
      <c r="D1188" s="164" t="s">
        <v>282</v>
      </c>
      <c r="E1188" s="165" t="s">
        <v>1</v>
      </c>
      <c r="F1188" s="166" t="s">
        <v>2688</v>
      </c>
      <c r="H1188" s="165" t="s">
        <v>1</v>
      </c>
      <c r="I1188" s="167"/>
      <c r="L1188" s="163"/>
      <c r="M1188" s="168"/>
      <c r="N1188" s="169"/>
      <c r="O1188" s="169"/>
      <c r="P1188" s="169"/>
      <c r="Q1188" s="169"/>
      <c r="R1188" s="169"/>
      <c r="S1188" s="169"/>
      <c r="T1188" s="170"/>
      <c r="AT1188" s="165" t="s">
        <v>282</v>
      </c>
      <c r="AU1188" s="165" t="s">
        <v>88</v>
      </c>
      <c r="AV1188" s="13" t="s">
        <v>86</v>
      </c>
      <c r="AW1188" s="13" t="s">
        <v>33</v>
      </c>
      <c r="AX1188" s="13" t="s">
        <v>79</v>
      </c>
      <c r="AY1188" s="165" t="s">
        <v>252</v>
      </c>
    </row>
    <row r="1189" spans="1:65" s="14" customFormat="1">
      <c r="B1189" s="171"/>
      <c r="D1189" s="164" t="s">
        <v>282</v>
      </c>
      <c r="E1189" s="172" t="s">
        <v>1</v>
      </c>
      <c r="F1189" s="173" t="s">
        <v>2689</v>
      </c>
      <c r="H1189" s="174">
        <v>2.1</v>
      </c>
      <c r="I1189" s="175"/>
      <c r="L1189" s="171"/>
      <c r="M1189" s="176"/>
      <c r="N1189" s="177"/>
      <c r="O1189" s="177"/>
      <c r="P1189" s="177"/>
      <c r="Q1189" s="177"/>
      <c r="R1189" s="177"/>
      <c r="S1189" s="177"/>
      <c r="T1189" s="178"/>
      <c r="AT1189" s="172" t="s">
        <v>282</v>
      </c>
      <c r="AU1189" s="172" t="s">
        <v>88</v>
      </c>
      <c r="AV1189" s="14" t="s">
        <v>88</v>
      </c>
      <c r="AW1189" s="14" t="s">
        <v>33</v>
      </c>
      <c r="AX1189" s="14" t="s">
        <v>79</v>
      </c>
      <c r="AY1189" s="172" t="s">
        <v>252</v>
      </c>
    </row>
    <row r="1190" spans="1:65" s="14" customFormat="1">
      <c r="B1190" s="171"/>
      <c r="D1190" s="164" t="s">
        <v>282</v>
      </c>
      <c r="E1190" s="172" t="s">
        <v>1</v>
      </c>
      <c r="F1190" s="173" t="s">
        <v>2690</v>
      </c>
      <c r="H1190" s="174">
        <v>2.444</v>
      </c>
      <c r="I1190" s="175"/>
      <c r="L1190" s="171"/>
      <c r="M1190" s="176"/>
      <c r="N1190" s="177"/>
      <c r="O1190" s="177"/>
      <c r="P1190" s="177"/>
      <c r="Q1190" s="177"/>
      <c r="R1190" s="177"/>
      <c r="S1190" s="177"/>
      <c r="T1190" s="178"/>
      <c r="AT1190" s="172" t="s">
        <v>282</v>
      </c>
      <c r="AU1190" s="172" t="s">
        <v>88</v>
      </c>
      <c r="AV1190" s="14" t="s">
        <v>88</v>
      </c>
      <c r="AW1190" s="14" t="s">
        <v>33</v>
      </c>
      <c r="AX1190" s="14" t="s">
        <v>79</v>
      </c>
      <c r="AY1190" s="172" t="s">
        <v>252</v>
      </c>
    </row>
    <row r="1191" spans="1:65" s="13" customFormat="1" ht="22.5">
      <c r="B1191" s="163"/>
      <c r="D1191" s="164" t="s">
        <v>282</v>
      </c>
      <c r="E1191" s="165" t="s">
        <v>1</v>
      </c>
      <c r="F1191" s="166" t="s">
        <v>2691</v>
      </c>
      <c r="H1191" s="165" t="s">
        <v>1</v>
      </c>
      <c r="I1191" s="167"/>
      <c r="L1191" s="163"/>
      <c r="M1191" s="168"/>
      <c r="N1191" s="169"/>
      <c r="O1191" s="169"/>
      <c r="P1191" s="169"/>
      <c r="Q1191" s="169"/>
      <c r="R1191" s="169"/>
      <c r="S1191" s="169"/>
      <c r="T1191" s="170"/>
      <c r="AT1191" s="165" t="s">
        <v>282</v>
      </c>
      <c r="AU1191" s="165" t="s">
        <v>88</v>
      </c>
      <c r="AV1191" s="13" t="s">
        <v>86</v>
      </c>
      <c r="AW1191" s="13" t="s">
        <v>33</v>
      </c>
      <c r="AX1191" s="13" t="s">
        <v>79</v>
      </c>
      <c r="AY1191" s="165" t="s">
        <v>252</v>
      </c>
    </row>
    <row r="1192" spans="1:65" s="13" customFormat="1" ht="22.5">
      <c r="B1192" s="163"/>
      <c r="D1192" s="164" t="s">
        <v>282</v>
      </c>
      <c r="E1192" s="165" t="s">
        <v>1</v>
      </c>
      <c r="F1192" s="166" t="s">
        <v>2692</v>
      </c>
      <c r="H1192" s="165" t="s">
        <v>1</v>
      </c>
      <c r="I1192" s="167"/>
      <c r="L1192" s="163"/>
      <c r="M1192" s="168"/>
      <c r="N1192" s="169"/>
      <c r="O1192" s="169"/>
      <c r="P1192" s="169"/>
      <c r="Q1192" s="169"/>
      <c r="R1192" s="169"/>
      <c r="S1192" s="169"/>
      <c r="T1192" s="170"/>
      <c r="AT1192" s="165" t="s">
        <v>282</v>
      </c>
      <c r="AU1192" s="165" t="s">
        <v>88</v>
      </c>
      <c r="AV1192" s="13" t="s">
        <v>86</v>
      </c>
      <c r="AW1192" s="13" t="s">
        <v>33</v>
      </c>
      <c r="AX1192" s="13" t="s">
        <v>79</v>
      </c>
      <c r="AY1192" s="165" t="s">
        <v>252</v>
      </c>
    </row>
    <row r="1193" spans="1:65" s="13" customFormat="1">
      <c r="B1193" s="163"/>
      <c r="D1193" s="164" t="s">
        <v>282</v>
      </c>
      <c r="E1193" s="165" t="s">
        <v>1</v>
      </c>
      <c r="F1193" s="166" t="s">
        <v>1465</v>
      </c>
      <c r="H1193" s="165" t="s">
        <v>1</v>
      </c>
      <c r="I1193" s="167"/>
      <c r="L1193" s="163"/>
      <c r="M1193" s="168"/>
      <c r="N1193" s="169"/>
      <c r="O1193" s="169"/>
      <c r="P1193" s="169"/>
      <c r="Q1193" s="169"/>
      <c r="R1193" s="169"/>
      <c r="S1193" s="169"/>
      <c r="T1193" s="170"/>
      <c r="AT1193" s="165" t="s">
        <v>282</v>
      </c>
      <c r="AU1193" s="165" t="s">
        <v>88</v>
      </c>
      <c r="AV1193" s="13" t="s">
        <v>86</v>
      </c>
      <c r="AW1193" s="13" t="s">
        <v>33</v>
      </c>
      <c r="AX1193" s="13" t="s">
        <v>79</v>
      </c>
      <c r="AY1193" s="165" t="s">
        <v>252</v>
      </c>
    </row>
    <row r="1194" spans="1:65" s="15" customFormat="1">
      <c r="B1194" s="179"/>
      <c r="D1194" s="164" t="s">
        <v>282</v>
      </c>
      <c r="E1194" s="180" t="s">
        <v>1</v>
      </c>
      <c r="F1194" s="181" t="s">
        <v>286</v>
      </c>
      <c r="H1194" s="182">
        <v>4.5440000000000005</v>
      </c>
      <c r="I1194" s="183"/>
      <c r="L1194" s="179"/>
      <c r="M1194" s="184"/>
      <c r="N1194" s="185"/>
      <c r="O1194" s="185"/>
      <c r="P1194" s="185"/>
      <c r="Q1194" s="185"/>
      <c r="R1194" s="185"/>
      <c r="S1194" s="185"/>
      <c r="T1194" s="186"/>
      <c r="AT1194" s="180" t="s">
        <v>282</v>
      </c>
      <c r="AU1194" s="180" t="s">
        <v>88</v>
      </c>
      <c r="AV1194" s="15" t="s">
        <v>258</v>
      </c>
      <c r="AW1194" s="15" t="s">
        <v>33</v>
      </c>
      <c r="AX1194" s="15" t="s">
        <v>86</v>
      </c>
      <c r="AY1194" s="180" t="s">
        <v>252</v>
      </c>
    </row>
    <row r="1195" spans="1:65" s="2" customFormat="1" ht="24.2" customHeight="1">
      <c r="A1195" s="31"/>
      <c r="B1195" s="148"/>
      <c r="C1195" s="149" t="s">
        <v>1458</v>
      </c>
      <c r="D1195" s="149" t="s">
        <v>254</v>
      </c>
      <c r="E1195" s="150" t="s">
        <v>1147</v>
      </c>
      <c r="F1195" s="151" t="s">
        <v>1148</v>
      </c>
      <c r="G1195" s="152" t="s">
        <v>465</v>
      </c>
      <c r="H1195" s="153">
        <v>1496.2560000000001</v>
      </c>
      <c r="I1195" s="154"/>
      <c r="J1195" s="155">
        <f>ROUND(I1195*H1195,2)</f>
        <v>0</v>
      </c>
      <c r="K1195" s="156"/>
      <c r="L1195" s="32"/>
      <c r="M1195" s="157" t="s">
        <v>1</v>
      </c>
      <c r="N1195" s="158" t="s">
        <v>44</v>
      </c>
      <c r="O1195" s="57"/>
      <c r="P1195" s="159">
        <f>O1195*H1195</f>
        <v>0</v>
      </c>
      <c r="Q1195" s="159">
        <v>0</v>
      </c>
      <c r="R1195" s="159">
        <f>Q1195*H1195</f>
        <v>0</v>
      </c>
      <c r="S1195" s="159">
        <v>0</v>
      </c>
      <c r="T1195" s="160">
        <f>S1195*H1195</f>
        <v>0</v>
      </c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R1195" s="161" t="s">
        <v>258</v>
      </c>
      <c r="AT1195" s="161" t="s">
        <v>254</v>
      </c>
      <c r="AU1195" s="161" t="s">
        <v>88</v>
      </c>
      <c r="AY1195" s="17" t="s">
        <v>252</v>
      </c>
      <c r="BE1195" s="162">
        <f>IF(N1195="základní",J1195,0)</f>
        <v>0</v>
      </c>
      <c r="BF1195" s="162">
        <f>IF(N1195="snížená",J1195,0)</f>
        <v>0</v>
      </c>
      <c r="BG1195" s="162">
        <f>IF(N1195="zákl. přenesená",J1195,0)</f>
        <v>0</v>
      </c>
      <c r="BH1195" s="162">
        <f>IF(N1195="sníž. přenesená",J1195,0)</f>
        <v>0</v>
      </c>
      <c r="BI1195" s="162">
        <f>IF(N1195="nulová",J1195,0)</f>
        <v>0</v>
      </c>
      <c r="BJ1195" s="17" t="s">
        <v>86</v>
      </c>
      <c r="BK1195" s="162">
        <f>ROUND(I1195*H1195,2)</f>
        <v>0</v>
      </c>
      <c r="BL1195" s="17" t="s">
        <v>258</v>
      </c>
      <c r="BM1195" s="161" t="s">
        <v>1484</v>
      </c>
    </row>
    <row r="1196" spans="1:65" s="14" customFormat="1" ht="22.5">
      <c r="B1196" s="171"/>
      <c r="D1196" s="164" t="s">
        <v>282</v>
      </c>
      <c r="E1196" s="172" t="s">
        <v>1</v>
      </c>
      <c r="F1196" s="173" t="s">
        <v>2693</v>
      </c>
      <c r="H1196" s="174">
        <v>0.9</v>
      </c>
      <c r="I1196" s="175"/>
      <c r="L1196" s="171"/>
      <c r="M1196" s="176"/>
      <c r="N1196" s="177"/>
      <c r="O1196" s="177"/>
      <c r="P1196" s="177"/>
      <c r="Q1196" s="177"/>
      <c r="R1196" s="177"/>
      <c r="S1196" s="177"/>
      <c r="T1196" s="178"/>
      <c r="AT1196" s="172" t="s">
        <v>282</v>
      </c>
      <c r="AU1196" s="172" t="s">
        <v>88</v>
      </c>
      <c r="AV1196" s="14" t="s">
        <v>88</v>
      </c>
      <c r="AW1196" s="14" t="s">
        <v>33</v>
      </c>
      <c r="AX1196" s="14" t="s">
        <v>79</v>
      </c>
      <c r="AY1196" s="172" t="s">
        <v>252</v>
      </c>
    </row>
    <row r="1197" spans="1:65" s="14" customFormat="1" ht="22.5">
      <c r="B1197" s="171"/>
      <c r="D1197" s="164" t="s">
        <v>282</v>
      </c>
      <c r="E1197" s="172" t="s">
        <v>1</v>
      </c>
      <c r="F1197" s="173" t="s">
        <v>2694</v>
      </c>
      <c r="H1197" s="174">
        <v>371.30399999999997</v>
      </c>
      <c r="I1197" s="175"/>
      <c r="L1197" s="171"/>
      <c r="M1197" s="176"/>
      <c r="N1197" s="177"/>
      <c r="O1197" s="177"/>
      <c r="P1197" s="177"/>
      <c r="Q1197" s="177"/>
      <c r="R1197" s="177"/>
      <c r="S1197" s="177"/>
      <c r="T1197" s="178"/>
      <c r="AT1197" s="172" t="s">
        <v>282</v>
      </c>
      <c r="AU1197" s="172" t="s">
        <v>88</v>
      </c>
      <c r="AV1197" s="14" t="s">
        <v>88</v>
      </c>
      <c r="AW1197" s="14" t="s">
        <v>33</v>
      </c>
      <c r="AX1197" s="14" t="s">
        <v>79</v>
      </c>
      <c r="AY1197" s="172" t="s">
        <v>252</v>
      </c>
    </row>
    <row r="1198" spans="1:65" s="14" customFormat="1" ht="22.5">
      <c r="B1198" s="171"/>
      <c r="D1198" s="164" t="s">
        <v>282</v>
      </c>
      <c r="E1198" s="172" t="s">
        <v>1</v>
      </c>
      <c r="F1198" s="173" t="s">
        <v>1062</v>
      </c>
      <c r="H1198" s="174">
        <v>481.64400000000001</v>
      </c>
      <c r="I1198" s="175"/>
      <c r="L1198" s="171"/>
      <c r="M1198" s="176"/>
      <c r="N1198" s="177"/>
      <c r="O1198" s="177"/>
      <c r="P1198" s="177"/>
      <c r="Q1198" s="177"/>
      <c r="R1198" s="177"/>
      <c r="S1198" s="177"/>
      <c r="T1198" s="178"/>
      <c r="AT1198" s="172" t="s">
        <v>282</v>
      </c>
      <c r="AU1198" s="172" t="s">
        <v>88</v>
      </c>
      <c r="AV1198" s="14" t="s">
        <v>88</v>
      </c>
      <c r="AW1198" s="14" t="s">
        <v>33</v>
      </c>
      <c r="AX1198" s="14" t="s">
        <v>79</v>
      </c>
      <c r="AY1198" s="172" t="s">
        <v>252</v>
      </c>
    </row>
    <row r="1199" spans="1:65" s="14" customFormat="1" ht="22.5">
      <c r="B1199" s="171"/>
      <c r="D1199" s="164" t="s">
        <v>282</v>
      </c>
      <c r="E1199" s="172" t="s">
        <v>1</v>
      </c>
      <c r="F1199" s="173" t="s">
        <v>2695</v>
      </c>
      <c r="H1199" s="174">
        <v>384.8</v>
      </c>
      <c r="I1199" s="175"/>
      <c r="L1199" s="171"/>
      <c r="M1199" s="176"/>
      <c r="N1199" s="177"/>
      <c r="O1199" s="177"/>
      <c r="P1199" s="177"/>
      <c r="Q1199" s="177"/>
      <c r="R1199" s="177"/>
      <c r="S1199" s="177"/>
      <c r="T1199" s="178"/>
      <c r="AT1199" s="172" t="s">
        <v>282</v>
      </c>
      <c r="AU1199" s="172" t="s">
        <v>88</v>
      </c>
      <c r="AV1199" s="14" t="s">
        <v>88</v>
      </c>
      <c r="AW1199" s="14" t="s">
        <v>33</v>
      </c>
      <c r="AX1199" s="14" t="s">
        <v>79</v>
      </c>
      <c r="AY1199" s="172" t="s">
        <v>252</v>
      </c>
    </row>
    <row r="1200" spans="1:65" s="14" customFormat="1" ht="22.5">
      <c r="B1200" s="171"/>
      <c r="D1200" s="164" t="s">
        <v>282</v>
      </c>
      <c r="E1200" s="172" t="s">
        <v>1</v>
      </c>
      <c r="F1200" s="173" t="s">
        <v>2696</v>
      </c>
      <c r="H1200" s="174">
        <v>242.78800000000001</v>
      </c>
      <c r="I1200" s="175"/>
      <c r="L1200" s="171"/>
      <c r="M1200" s="176"/>
      <c r="N1200" s="177"/>
      <c r="O1200" s="177"/>
      <c r="P1200" s="177"/>
      <c r="Q1200" s="177"/>
      <c r="R1200" s="177"/>
      <c r="S1200" s="177"/>
      <c r="T1200" s="178"/>
      <c r="AT1200" s="172" t="s">
        <v>282</v>
      </c>
      <c r="AU1200" s="172" t="s">
        <v>88</v>
      </c>
      <c r="AV1200" s="14" t="s">
        <v>88</v>
      </c>
      <c r="AW1200" s="14" t="s">
        <v>33</v>
      </c>
      <c r="AX1200" s="14" t="s">
        <v>79</v>
      </c>
      <c r="AY1200" s="172" t="s">
        <v>252</v>
      </c>
    </row>
    <row r="1201" spans="1:65" s="14" customFormat="1" ht="22.5">
      <c r="B1201" s="171"/>
      <c r="D1201" s="164" t="s">
        <v>282</v>
      </c>
      <c r="E1201" s="172" t="s">
        <v>1</v>
      </c>
      <c r="F1201" s="173" t="s">
        <v>2697</v>
      </c>
      <c r="H1201" s="174">
        <v>14.82</v>
      </c>
      <c r="I1201" s="175"/>
      <c r="L1201" s="171"/>
      <c r="M1201" s="176"/>
      <c r="N1201" s="177"/>
      <c r="O1201" s="177"/>
      <c r="P1201" s="177"/>
      <c r="Q1201" s="177"/>
      <c r="R1201" s="177"/>
      <c r="S1201" s="177"/>
      <c r="T1201" s="178"/>
      <c r="AT1201" s="172" t="s">
        <v>282</v>
      </c>
      <c r="AU1201" s="172" t="s">
        <v>88</v>
      </c>
      <c r="AV1201" s="14" t="s">
        <v>88</v>
      </c>
      <c r="AW1201" s="14" t="s">
        <v>33</v>
      </c>
      <c r="AX1201" s="14" t="s">
        <v>79</v>
      </c>
      <c r="AY1201" s="172" t="s">
        <v>252</v>
      </c>
    </row>
    <row r="1202" spans="1:65" s="15" customFormat="1">
      <c r="B1202" s="179"/>
      <c r="D1202" s="164" t="s">
        <v>282</v>
      </c>
      <c r="E1202" s="180" t="s">
        <v>1</v>
      </c>
      <c r="F1202" s="181" t="s">
        <v>286</v>
      </c>
      <c r="H1202" s="182">
        <v>1496.2559999999999</v>
      </c>
      <c r="I1202" s="183"/>
      <c r="L1202" s="179"/>
      <c r="M1202" s="184"/>
      <c r="N1202" s="185"/>
      <c r="O1202" s="185"/>
      <c r="P1202" s="185"/>
      <c r="Q1202" s="185"/>
      <c r="R1202" s="185"/>
      <c r="S1202" s="185"/>
      <c r="T1202" s="186"/>
      <c r="AT1202" s="180" t="s">
        <v>282</v>
      </c>
      <c r="AU1202" s="180" t="s">
        <v>88</v>
      </c>
      <c r="AV1202" s="15" t="s">
        <v>258</v>
      </c>
      <c r="AW1202" s="15" t="s">
        <v>33</v>
      </c>
      <c r="AX1202" s="15" t="s">
        <v>86</v>
      </c>
      <c r="AY1202" s="180" t="s">
        <v>252</v>
      </c>
    </row>
    <row r="1203" spans="1:65" s="2" customFormat="1" ht="24.2" customHeight="1">
      <c r="A1203" s="31"/>
      <c r="B1203" s="148"/>
      <c r="C1203" s="149" t="s">
        <v>823</v>
      </c>
      <c r="D1203" s="149" t="s">
        <v>254</v>
      </c>
      <c r="E1203" s="150" t="s">
        <v>2698</v>
      </c>
      <c r="F1203" s="151" t="s">
        <v>2699</v>
      </c>
      <c r="G1203" s="152" t="s">
        <v>465</v>
      </c>
      <c r="H1203" s="153">
        <v>1251.7570000000001</v>
      </c>
      <c r="I1203" s="154"/>
      <c r="J1203" s="155">
        <f>ROUND(I1203*H1203,2)</f>
        <v>0</v>
      </c>
      <c r="K1203" s="156"/>
      <c r="L1203" s="32"/>
      <c r="M1203" s="157" t="s">
        <v>1</v>
      </c>
      <c r="N1203" s="158" t="s">
        <v>44</v>
      </c>
      <c r="O1203" s="57"/>
      <c r="P1203" s="159">
        <f>O1203*H1203</f>
        <v>0</v>
      </c>
      <c r="Q1203" s="159">
        <v>0</v>
      </c>
      <c r="R1203" s="159">
        <f>Q1203*H1203</f>
        <v>0</v>
      </c>
      <c r="S1203" s="159">
        <v>0</v>
      </c>
      <c r="T1203" s="160">
        <f>S1203*H1203</f>
        <v>0</v>
      </c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R1203" s="161" t="s">
        <v>258</v>
      </c>
      <c r="AT1203" s="161" t="s">
        <v>254</v>
      </c>
      <c r="AU1203" s="161" t="s">
        <v>88</v>
      </c>
      <c r="AY1203" s="17" t="s">
        <v>252</v>
      </c>
      <c r="BE1203" s="162">
        <f>IF(N1203="základní",J1203,0)</f>
        <v>0</v>
      </c>
      <c r="BF1203" s="162">
        <f>IF(N1203="snížená",J1203,0)</f>
        <v>0</v>
      </c>
      <c r="BG1203" s="162">
        <f>IF(N1203="zákl. přenesená",J1203,0)</f>
        <v>0</v>
      </c>
      <c r="BH1203" s="162">
        <f>IF(N1203="sníž. přenesená",J1203,0)</f>
        <v>0</v>
      </c>
      <c r="BI1203" s="162">
        <f>IF(N1203="nulová",J1203,0)</f>
        <v>0</v>
      </c>
      <c r="BJ1203" s="17" t="s">
        <v>86</v>
      </c>
      <c r="BK1203" s="162">
        <f>ROUND(I1203*H1203,2)</f>
        <v>0</v>
      </c>
      <c r="BL1203" s="17" t="s">
        <v>258</v>
      </c>
      <c r="BM1203" s="161" t="s">
        <v>1492</v>
      </c>
    </row>
    <row r="1204" spans="1:65" s="14" customFormat="1" ht="22.5">
      <c r="B1204" s="171"/>
      <c r="D1204" s="164" t="s">
        <v>282</v>
      </c>
      <c r="E1204" s="172" t="s">
        <v>1</v>
      </c>
      <c r="F1204" s="173" t="s">
        <v>2700</v>
      </c>
      <c r="H1204" s="174">
        <v>371.30399999999997</v>
      </c>
      <c r="I1204" s="175"/>
      <c r="L1204" s="171"/>
      <c r="M1204" s="176"/>
      <c r="N1204" s="177"/>
      <c r="O1204" s="177"/>
      <c r="P1204" s="177"/>
      <c r="Q1204" s="177"/>
      <c r="R1204" s="177"/>
      <c r="S1204" s="177"/>
      <c r="T1204" s="178"/>
      <c r="AT1204" s="172" t="s">
        <v>282</v>
      </c>
      <c r="AU1204" s="172" t="s">
        <v>88</v>
      </c>
      <c r="AV1204" s="14" t="s">
        <v>88</v>
      </c>
      <c r="AW1204" s="14" t="s">
        <v>33</v>
      </c>
      <c r="AX1204" s="14" t="s">
        <v>79</v>
      </c>
      <c r="AY1204" s="172" t="s">
        <v>252</v>
      </c>
    </row>
    <row r="1205" spans="1:65" s="14" customFormat="1" ht="22.5">
      <c r="B1205" s="171"/>
      <c r="D1205" s="164" t="s">
        <v>282</v>
      </c>
      <c r="E1205" s="172" t="s">
        <v>1</v>
      </c>
      <c r="F1205" s="173" t="s">
        <v>1062</v>
      </c>
      <c r="H1205" s="174">
        <v>481.64400000000001</v>
      </c>
      <c r="I1205" s="175"/>
      <c r="L1205" s="171"/>
      <c r="M1205" s="176"/>
      <c r="N1205" s="177"/>
      <c r="O1205" s="177"/>
      <c r="P1205" s="177"/>
      <c r="Q1205" s="177"/>
      <c r="R1205" s="177"/>
      <c r="S1205" s="177"/>
      <c r="T1205" s="178"/>
      <c r="AT1205" s="172" t="s">
        <v>282</v>
      </c>
      <c r="AU1205" s="172" t="s">
        <v>88</v>
      </c>
      <c r="AV1205" s="14" t="s">
        <v>88</v>
      </c>
      <c r="AW1205" s="14" t="s">
        <v>33</v>
      </c>
      <c r="AX1205" s="14" t="s">
        <v>79</v>
      </c>
      <c r="AY1205" s="172" t="s">
        <v>252</v>
      </c>
    </row>
    <row r="1206" spans="1:65" s="14" customFormat="1" ht="22.5">
      <c r="B1206" s="171"/>
      <c r="D1206" s="164" t="s">
        <v>282</v>
      </c>
      <c r="E1206" s="172" t="s">
        <v>1</v>
      </c>
      <c r="F1206" s="173" t="s">
        <v>2701</v>
      </c>
      <c r="H1206" s="174">
        <v>175.68600000000001</v>
      </c>
      <c r="I1206" s="175"/>
      <c r="L1206" s="171"/>
      <c r="M1206" s="176"/>
      <c r="N1206" s="177"/>
      <c r="O1206" s="177"/>
      <c r="P1206" s="177"/>
      <c r="Q1206" s="177"/>
      <c r="R1206" s="177"/>
      <c r="S1206" s="177"/>
      <c r="T1206" s="178"/>
      <c r="AT1206" s="172" t="s">
        <v>282</v>
      </c>
      <c r="AU1206" s="172" t="s">
        <v>88</v>
      </c>
      <c r="AV1206" s="14" t="s">
        <v>88</v>
      </c>
      <c r="AW1206" s="14" t="s">
        <v>33</v>
      </c>
      <c r="AX1206" s="14" t="s">
        <v>79</v>
      </c>
      <c r="AY1206" s="172" t="s">
        <v>252</v>
      </c>
    </row>
    <row r="1207" spans="1:65" s="14" customFormat="1">
      <c r="B1207" s="171"/>
      <c r="D1207" s="164" t="s">
        <v>282</v>
      </c>
      <c r="E1207" s="172" t="s">
        <v>1</v>
      </c>
      <c r="F1207" s="173" t="s">
        <v>2702</v>
      </c>
      <c r="H1207" s="174">
        <v>123.88800000000001</v>
      </c>
      <c r="I1207" s="175"/>
      <c r="L1207" s="171"/>
      <c r="M1207" s="176"/>
      <c r="N1207" s="177"/>
      <c r="O1207" s="177"/>
      <c r="P1207" s="177"/>
      <c r="Q1207" s="177"/>
      <c r="R1207" s="177"/>
      <c r="S1207" s="177"/>
      <c r="T1207" s="178"/>
      <c r="AT1207" s="172" t="s">
        <v>282</v>
      </c>
      <c r="AU1207" s="172" t="s">
        <v>88</v>
      </c>
      <c r="AV1207" s="14" t="s">
        <v>88</v>
      </c>
      <c r="AW1207" s="14" t="s">
        <v>33</v>
      </c>
      <c r="AX1207" s="14" t="s">
        <v>79</v>
      </c>
      <c r="AY1207" s="172" t="s">
        <v>252</v>
      </c>
    </row>
    <row r="1208" spans="1:65" s="13" customFormat="1" ht="22.5">
      <c r="B1208" s="163"/>
      <c r="D1208" s="164" t="s">
        <v>282</v>
      </c>
      <c r="E1208" s="165" t="s">
        <v>1</v>
      </c>
      <c r="F1208" s="166" t="s">
        <v>2703</v>
      </c>
      <c r="H1208" s="165" t="s">
        <v>1</v>
      </c>
      <c r="I1208" s="167"/>
      <c r="L1208" s="163"/>
      <c r="M1208" s="168"/>
      <c r="N1208" s="169"/>
      <c r="O1208" s="169"/>
      <c r="P1208" s="169"/>
      <c r="Q1208" s="169"/>
      <c r="R1208" s="169"/>
      <c r="S1208" s="169"/>
      <c r="T1208" s="170"/>
      <c r="AT1208" s="165" t="s">
        <v>282</v>
      </c>
      <c r="AU1208" s="165" t="s">
        <v>88</v>
      </c>
      <c r="AV1208" s="13" t="s">
        <v>86</v>
      </c>
      <c r="AW1208" s="13" t="s">
        <v>33</v>
      </c>
      <c r="AX1208" s="13" t="s">
        <v>79</v>
      </c>
      <c r="AY1208" s="165" t="s">
        <v>252</v>
      </c>
    </row>
    <row r="1209" spans="1:65" s="14" customFormat="1" ht="22.5">
      <c r="B1209" s="171"/>
      <c r="D1209" s="164" t="s">
        <v>282</v>
      </c>
      <c r="E1209" s="172" t="s">
        <v>1</v>
      </c>
      <c r="F1209" s="173" t="s">
        <v>2704</v>
      </c>
      <c r="H1209" s="174">
        <v>64.915000000000006</v>
      </c>
      <c r="I1209" s="175"/>
      <c r="L1209" s="171"/>
      <c r="M1209" s="176"/>
      <c r="N1209" s="177"/>
      <c r="O1209" s="177"/>
      <c r="P1209" s="177"/>
      <c r="Q1209" s="177"/>
      <c r="R1209" s="177"/>
      <c r="S1209" s="177"/>
      <c r="T1209" s="178"/>
      <c r="AT1209" s="172" t="s">
        <v>282</v>
      </c>
      <c r="AU1209" s="172" t="s">
        <v>88</v>
      </c>
      <c r="AV1209" s="14" t="s">
        <v>88</v>
      </c>
      <c r="AW1209" s="14" t="s">
        <v>33</v>
      </c>
      <c r="AX1209" s="14" t="s">
        <v>79</v>
      </c>
      <c r="AY1209" s="172" t="s">
        <v>252</v>
      </c>
    </row>
    <row r="1210" spans="1:65" s="14" customFormat="1" ht="22.5">
      <c r="B1210" s="171"/>
      <c r="D1210" s="164" t="s">
        <v>282</v>
      </c>
      <c r="E1210" s="172" t="s">
        <v>1</v>
      </c>
      <c r="F1210" s="173" t="s">
        <v>2705</v>
      </c>
      <c r="H1210" s="174">
        <v>34.32</v>
      </c>
      <c r="I1210" s="175"/>
      <c r="L1210" s="171"/>
      <c r="M1210" s="176"/>
      <c r="N1210" s="177"/>
      <c r="O1210" s="177"/>
      <c r="P1210" s="177"/>
      <c r="Q1210" s="177"/>
      <c r="R1210" s="177"/>
      <c r="S1210" s="177"/>
      <c r="T1210" s="178"/>
      <c r="AT1210" s="172" t="s">
        <v>282</v>
      </c>
      <c r="AU1210" s="172" t="s">
        <v>88</v>
      </c>
      <c r="AV1210" s="14" t="s">
        <v>88</v>
      </c>
      <c r="AW1210" s="14" t="s">
        <v>33</v>
      </c>
      <c r="AX1210" s="14" t="s">
        <v>79</v>
      </c>
      <c r="AY1210" s="172" t="s">
        <v>252</v>
      </c>
    </row>
    <row r="1211" spans="1:65" s="13" customFormat="1" ht="22.5">
      <c r="B1211" s="163"/>
      <c r="D1211" s="164" t="s">
        <v>282</v>
      </c>
      <c r="E1211" s="165" t="s">
        <v>1</v>
      </c>
      <c r="F1211" s="166" t="s">
        <v>2706</v>
      </c>
      <c r="H1211" s="165" t="s">
        <v>1</v>
      </c>
      <c r="I1211" s="167"/>
      <c r="L1211" s="163"/>
      <c r="M1211" s="168"/>
      <c r="N1211" s="169"/>
      <c r="O1211" s="169"/>
      <c r="P1211" s="169"/>
      <c r="Q1211" s="169"/>
      <c r="R1211" s="169"/>
      <c r="S1211" s="169"/>
      <c r="T1211" s="170"/>
      <c r="AT1211" s="165" t="s">
        <v>282</v>
      </c>
      <c r="AU1211" s="165" t="s">
        <v>88</v>
      </c>
      <c r="AV1211" s="13" t="s">
        <v>86</v>
      </c>
      <c r="AW1211" s="13" t="s">
        <v>33</v>
      </c>
      <c r="AX1211" s="13" t="s">
        <v>79</v>
      </c>
      <c r="AY1211" s="165" t="s">
        <v>252</v>
      </c>
    </row>
    <row r="1212" spans="1:65" s="13" customFormat="1">
      <c r="B1212" s="163"/>
      <c r="D1212" s="164" t="s">
        <v>282</v>
      </c>
      <c r="E1212" s="165" t="s">
        <v>1</v>
      </c>
      <c r="F1212" s="166" t="s">
        <v>2707</v>
      </c>
      <c r="H1212" s="165" t="s">
        <v>1</v>
      </c>
      <c r="I1212" s="167"/>
      <c r="L1212" s="163"/>
      <c r="M1212" s="168"/>
      <c r="N1212" s="169"/>
      <c r="O1212" s="169"/>
      <c r="P1212" s="169"/>
      <c r="Q1212" s="169"/>
      <c r="R1212" s="169"/>
      <c r="S1212" s="169"/>
      <c r="T1212" s="170"/>
      <c r="AT1212" s="165" t="s">
        <v>282</v>
      </c>
      <c r="AU1212" s="165" t="s">
        <v>88</v>
      </c>
      <c r="AV1212" s="13" t="s">
        <v>86</v>
      </c>
      <c r="AW1212" s="13" t="s">
        <v>33</v>
      </c>
      <c r="AX1212" s="13" t="s">
        <v>79</v>
      </c>
      <c r="AY1212" s="165" t="s">
        <v>252</v>
      </c>
    </row>
    <row r="1213" spans="1:65" s="13" customFormat="1" ht="22.5">
      <c r="B1213" s="163"/>
      <c r="D1213" s="164" t="s">
        <v>282</v>
      </c>
      <c r="E1213" s="165" t="s">
        <v>1</v>
      </c>
      <c r="F1213" s="166" t="s">
        <v>2708</v>
      </c>
      <c r="H1213" s="165" t="s">
        <v>1</v>
      </c>
      <c r="I1213" s="167"/>
      <c r="L1213" s="163"/>
      <c r="M1213" s="168"/>
      <c r="N1213" s="169"/>
      <c r="O1213" s="169"/>
      <c r="P1213" s="169"/>
      <c r="Q1213" s="169"/>
      <c r="R1213" s="169"/>
      <c r="S1213" s="169"/>
      <c r="T1213" s="170"/>
      <c r="AT1213" s="165" t="s">
        <v>282</v>
      </c>
      <c r="AU1213" s="165" t="s">
        <v>88</v>
      </c>
      <c r="AV1213" s="13" t="s">
        <v>86</v>
      </c>
      <c r="AW1213" s="13" t="s">
        <v>33</v>
      </c>
      <c r="AX1213" s="13" t="s">
        <v>79</v>
      </c>
      <c r="AY1213" s="165" t="s">
        <v>252</v>
      </c>
    </row>
    <row r="1214" spans="1:65" s="15" customFormat="1">
      <c r="B1214" s="179"/>
      <c r="D1214" s="164" t="s">
        <v>282</v>
      </c>
      <c r="E1214" s="180" t="s">
        <v>1</v>
      </c>
      <c r="F1214" s="181" t="s">
        <v>286</v>
      </c>
      <c r="H1214" s="182">
        <v>1251.7569999999998</v>
      </c>
      <c r="I1214" s="183"/>
      <c r="L1214" s="179"/>
      <c r="M1214" s="184"/>
      <c r="N1214" s="185"/>
      <c r="O1214" s="185"/>
      <c r="P1214" s="185"/>
      <c r="Q1214" s="185"/>
      <c r="R1214" s="185"/>
      <c r="S1214" s="185"/>
      <c r="T1214" s="186"/>
      <c r="AT1214" s="180" t="s">
        <v>282</v>
      </c>
      <c r="AU1214" s="180" t="s">
        <v>88</v>
      </c>
      <c r="AV1214" s="15" t="s">
        <v>258</v>
      </c>
      <c r="AW1214" s="15" t="s">
        <v>33</v>
      </c>
      <c r="AX1214" s="15" t="s">
        <v>86</v>
      </c>
      <c r="AY1214" s="180" t="s">
        <v>252</v>
      </c>
    </row>
    <row r="1215" spans="1:65" s="2" customFormat="1" ht="24.2" customHeight="1">
      <c r="A1215" s="31"/>
      <c r="B1215" s="148"/>
      <c r="C1215" s="149" t="s">
        <v>1470</v>
      </c>
      <c r="D1215" s="149" t="s">
        <v>254</v>
      </c>
      <c r="E1215" s="150" t="s">
        <v>2709</v>
      </c>
      <c r="F1215" s="151" t="s">
        <v>2710</v>
      </c>
      <c r="G1215" s="152" t="s">
        <v>465</v>
      </c>
      <c r="H1215" s="153">
        <v>299.57400000000001</v>
      </c>
      <c r="I1215" s="154"/>
      <c r="J1215" s="155">
        <f>ROUND(I1215*H1215,2)</f>
        <v>0</v>
      </c>
      <c r="K1215" s="156"/>
      <c r="L1215" s="32"/>
      <c r="M1215" s="157" t="s">
        <v>1</v>
      </c>
      <c r="N1215" s="158" t="s">
        <v>44</v>
      </c>
      <c r="O1215" s="57"/>
      <c r="P1215" s="159">
        <f>O1215*H1215</f>
        <v>0</v>
      </c>
      <c r="Q1215" s="159">
        <v>0</v>
      </c>
      <c r="R1215" s="159">
        <f>Q1215*H1215</f>
        <v>0</v>
      </c>
      <c r="S1215" s="159">
        <v>0</v>
      </c>
      <c r="T1215" s="160">
        <f>S1215*H1215</f>
        <v>0</v>
      </c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R1215" s="161" t="s">
        <v>258</v>
      </c>
      <c r="AT1215" s="161" t="s">
        <v>254</v>
      </c>
      <c r="AU1215" s="161" t="s">
        <v>88</v>
      </c>
      <c r="AY1215" s="17" t="s">
        <v>252</v>
      </c>
      <c r="BE1215" s="162">
        <f>IF(N1215="základní",J1215,0)</f>
        <v>0</v>
      </c>
      <c r="BF1215" s="162">
        <f>IF(N1215="snížená",J1215,0)</f>
        <v>0</v>
      </c>
      <c r="BG1215" s="162">
        <f>IF(N1215="zákl. přenesená",J1215,0)</f>
        <v>0</v>
      </c>
      <c r="BH1215" s="162">
        <f>IF(N1215="sníž. přenesená",J1215,0)</f>
        <v>0</v>
      </c>
      <c r="BI1215" s="162">
        <f>IF(N1215="nulová",J1215,0)</f>
        <v>0</v>
      </c>
      <c r="BJ1215" s="17" t="s">
        <v>86</v>
      </c>
      <c r="BK1215" s="162">
        <f>ROUND(I1215*H1215,2)</f>
        <v>0</v>
      </c>
      <c r="BL1215" s="17" t="s">
        <v>258</v>
      </c>
      <c r="BM1215" s="161" t="s">
        <v>1497</v>
      </c>
    </row>
    <row r="1216" spans="1:65" s="13" customFormat="1">
      <c r="B1216" s="163"/>
      <c r="D1216" s="164" t="s">
        <v>282</v>
      </c>
      <c r="E1216" s="165" t="s">
        <v>1</v>
      </c>
      <c r="F1216" s="166" t="s">
        <v>2711</v>
      </c>
      <c r="H1216" s="165" t="s">
        <v>1</v>
      </c>
      <c r="I1216" s="167"/>
      <c r="L1216" s="163"/>
      <c r="M1216" s="168"/>
      <c r="N1216" s="169"/>
      <c r="O1216" s="169"/>
      <c r="P1216" s="169"/>
      <c r="Q1216" s="169"/>
      <c r="R1216" s="169"/>
      <c r="S1216" s="169"/>
      <c r="T1216" s="170"/>
      <c r="AT1216" s="165" t="s">
        <v>282</v>
      </c>
      <c r="AU1216" s="165" t="s">
        <v>88</v>
      </c>
      <c r="AV1216" s="13" t="s">
        <v>86</v>
      </c>
      <c r="AW1216" s="13" t="s">
        <v>33</v>
      </c>
      <c r="AX1216" s="13" t="s">
        <v>79</v>
      </c>
      <c r="AY1216" s="165" t="s">
        <v>252</v>
      </c>
    </row>
    <row r="1217" spans="1:65" s="14" customFormat="1">
      <c r="B1217" s="171"/>
      <c r="D1217" s="164" t="s">
        <v>282</v>
      </c>
      <c r="E1217" s="172" t="s">
        <v>1</v>
      </c>
      <c r="F1217" s="173" t="s">
        <v>2712</v>
      </c>
      <c r="H1217" s="174">
        <v>299.57400000000001</v>
      </c>
      <c r="I1217" s="175"/>
      <c r="L1217" s="171"/>
      <c r="M1217" s="176"/>
      <c r="N1217" s="177"/>
      <c r="O1217" s="177"/>
      <c r="P1217" s="177"/>
      <c r="Q1217" s="177"/>
      <c r="R1217" s="177"/>
      <c r="S1217" s="177"/>
      <c r="T1217" s="178"/>
      <c r="AT1217" s="172" t="s">
        <v>282</v>
      </c>
      <c r="AU1217" s="172" t="s">
        <v>88</v>
      </c>
      <c r="AV1217" s="14" t="s">
        <v>88</v>
      </c>
      <c r="AW1217" s="14" t="s">
        <v>33</v>
      </c>
      <c r="AX1217" s="14" t="s">
        <v>79</v>
      </c>
      <c r="AY1217" s="172" t="s">
        <v>252</v>
      </c>
    </row>
    <row r="1218" spans="1:65" s="15" customFormat="1">
      <c r="B1218" s="179"/>
      <c r="D1218" s="164" t="s">
        <v>282</v>
      </c>
      <c r="E1218" s="180" t="s">
        <v>1</v>
      </c>
      <c r="F1218" s="181" t="s">
        <v>286</v>
      </c>
      <c r="H1218" s="182">
        <v>299.57400000000001</v>
      </c>
      <c r="I1218" s="183"/>
      <c r="L1218" s="179"/>
      <c r="M1218" s="184"/>
      <c r="N1218" s="185"/>
      <c r="O1218" s="185"/>
      <c r="P1218" s="185"/>
      <c r="Q1218" s="185"/>
      <c r="R1218" s="185"/>
      <c r="S1218" s="185"/>
      <c r="T1218" s="186"/>
      <c r="AT1218" s="180" t="s">
        <v>282</v>
      </c>
      <c r="AU1218" s="180" t="s">
        <v>88</v>
      </c>
      <c r="AV1218" s="15" t="s">
        <v>258</v>
      </c>
      <c r="AW1218" s="15" t="s">
        <v>33</v>
      </c>
      <c r="AX1218" s="15" t="s">
        <v>86</v>
      </c>
      <c r="AY1218" s="180" t="s">
        <v>252</v>
      </c>
    </row>
    <row r="1219" spans="1:65" s="2" customFormat="1" ht="24.2" customHeight="1">
      <c r="A1219" s="31"/>
      <c r="B1219" s="148"/>
      <c r="C1219" s="149" t="s">
        <v>829</v>
      </c>
      <c r="D1219" s="149" t="s">
        <v>254</v>
      </c>
      <c r="E1219" s="150" t="s">
        <v>2713</v>
      </c>
      <c r="F1219" s="151" t="s">
        <v>2714</v>
      </c>
      <c r="G1219" s="152" t="s">
        <v>280</v>
      </c>
      <c r="H1219" s="153">
        <v>80.784999999999997</v>
      </c>
      <c r="I1219" s="154"/>
      <c r="J1219" s="155">
        <f>ROUND(I1219*H1219,2)</f>
        <v>0</v>
      </c>
      <c r="K1219" s="156"/>
      <c r="L1219" s="32"/>
      <c r="M1219" s="157" t="s">
        <v>1</v>
      </c>
      <c r="N1219" s="158" t="s">
        <v>44</v>
      </c>
      <c r="O1219" s="57"/>
      <c r="P1219" s="159">
        <f>O1219*H1219</f>
        <v>0</v>
      </c>
      <c r="Q1219" s="159">
        <v>0</v>
      </c>
      <c r="R1219" s="159">
        <f>Q1219*H1219</f>
        <v>0</v>
      </c>
      <c r="S1219" s="159">
        <v>0</v>
      </c>
      <c r="T1219" s="160">
        <f>S1219*H1219</f>
        <v>0</v>
      </c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R1219" s="161" t="s">
        <v>258</v>
      </c>
      <c r="AT1219" s="161" t="s">
        <v>254</v>
      </c>
      <c r="AU1219" s="161" t="s">
        <v>88</v>
      </c>
      <c r="AY1219" s="17" t="s">
        <v>252</v>
      </c>
      <c r="BE1219" s="162">
        <f>IF(N1219="základní",J1219,0)</f>
        <v>0</v>
      </c>
      <c r="BF1219" s="162">
        <f>IF(N1219="snížená",J1219,0)</f>
        <v>0</v>
      </c>
      <c r="BG1219" s="162">
        <f>IF(N1219="zákl. přenesená",J1219,0)</f>
        <v>0</v>
      </c>
      <c r="BH1219" s="162">
        <f>IF(N1219="sníž. přenesená",J1219,0)</f>
        <v>0</v>
      </c>
      <c r="BI1219" s="162">
        <f>IF(N1219="nulová",J1219,0)</f>
        <v>0</v>
      </c>
      <c r="BJ1219" s="17" t="s">
        <v>86</v>
      </c>
      <c r="BK1219" s="162">
        <f>ROUND(I1219*H1219,2)</f>
        <v>0</v>
      </c>
      <c r="BL1219" s="17" t="s">
        <v>258</v>
      </c>
      <c r="BM1219" s="161" t="s">
        <v>1503</v>
      </c>
    </row>
    <row r="1220" spans="1:65" s="13" customFormat="1" ht="22.5">
      <c r="B1220" s="163"/>
      <c r="D1220" s="164" t="s">
        <v>282</v>
      </c>
      <c r="E1220" s="165" t="s">
        <v>1</v>
      </c>
      <c r="F1220" s="166" t="s">
        <v>2715</v>
      </c>
      <c r="H1220" s="165" t="s">
        <v>1</v>
      </c>
      <c r="I1220" s="167"/>
      <c r="L1220" s="163"/>
      <c r="M1220" s="168"/>
      <c r="N1220" s="169"/>
      <c r="O1220" s="169"/>
      <c r="P1220" s="169"/>
      <c r="Q1220" s="169"/>
      <c r="R1220" s="169"/>
      <c r="S1220" s="169"/>
      <c r="T1220" s="170"/>
      <c r="AT1220" s="165" t="s">
        <v>282</v>
      </c>
      <c r="AU1220" s="165" t="s">
        <v>88</v>
      </c>
      <c r="AV1220" s="13" t="s">
        <v>86</v>
      </c>
      <c r="AW1220" s="13" t="s">
        <v>33</v>
      </c>
      <c r="AX1220" s="13" t="s">
        <v>79</v>
      </c>
      <c r="AY1220" s="165" t="s">
        <v>252</v>
      </c>
    </row>
    <row r="1221" spans="1:65" s="13" customFormat="1" ht="22.5">
      <c r="B1221" s="163"/>
      <c r="D1221" s="164" t="s">
        <v>282</v>
      </c>
      <c r="E1221" s="165" t="s">
        <v>1</v>
      </c>
      <c r="F1221" s="166" t="s">
        <v>2716</v>
      </c>
      <c r="H1221" s="165" t="s">
        <v>1</v>
      </c>
      <c r="I1221" s="167"/>
      <c r="L1221" s="163"/>
      <c r="M1221" s="168"/>
      <c r="N1221" s="169"/>
      <c r="O1221" s="169"/>
      <c r="P1221" s="169"/>
      <c r="Q1221" s="169"/>
      <c r="R1221" s="169"/>
      <c r="S1221" s="169"/>
      <c r="T1221" s="170"/>
      <c r="AT1221" s="165" t="s">
        <v>282</v>
      </c>
      <c r="AU1221" s="165" t="s">
        <v>88</v>
      </c>
      <c r="AV1221" s="13" t="s">
        <v>86</v>
      </c>
      <c r="AW1221" s="13" t="s">
        <v>33</v>
      </c>
      <c r="AX1221" s="13" t="s">
        <v>79</v>
      </c>
      <c r="AY1221" s="165" t="s">
        <v>252</v>
      </c>
    </row>
    <row r="1222" spans="1:65" s="14" customFormat="1">
      <c r="B1222" s="171"/>
      <c r="D1222" s="164" t="s">
        <v>282</v>
      </c>
      <c r="E1222" s="172" t="s">
        <v>1</v>
      </c>
      <c r="F1222" s="173" t="s">
        <v>2717</v>
      </c>
      <c r="H1222" s="174">
        <v>80.784999999999997</v>
      </c>
      <c r="I1222" s="175"/>
      <c r="L1222" s="171"/>
      <c r="M1222" s="176"/>
      <c r="N1222" s="177"/>
      <c r="O1222" s="177"/>
      <c r="P1222" s="177"/>
      <c r="Q1222" s="177"/>
      <c r="R1222" s="177"/>
      <c r="S1222" s="177"/>
      <c r="T1222" s="178"/>
      <c r="AT1222" s="172" t="s">
        <v>282</v>
      </c>
      <c r="AU1222" s="172" t="s">
        <v>88</v>
      </c>
      <c r="AV1222" s="14" t="s">
        <v>88</v>
      </c>
      <c r="AW1222" s="14" t="s">
        <v>33</v>
      </c>
      <c r="AX1222" s="14" t="s">
        <v>79</v>
      </c>
      <c r="AY1222" s="172" t="s">
        <v>252</v>
      </c>
    </row>
    <row r="1223" spans="1:65" s="14" customFormat="1" ht="22.5">
      <c r="B1223" s="171"/>
      <c r="D1223" s="164" t="s">
        <v>282</v>
      </c>
      <c r="E1223" s="172" t="s">
        <v>1</v>
      </c>
      <c r="F1223" s="173" t="s">
        <v>2718</v>
      </c>
      <c r="H1223" s="174">
        <v>0</v>
      </c>
      <c r="I1223" s="175"/>
      <c r="L1223" s="171"/>
      <c r="M1223" s="176"/>
      <c r="N1223" s="177"/>
      <c r="O1223" s="177"/>
      <c r="P1223" s="177"/>
      <c r="Q1223" s="177"/>
      <c r="R1223" s="177"/>
      <c r="S1223" s="177"/>
      <c r="T1223" s="178"/>
      <c r="AT1223" s="172" t="s">
        <v>282</v>
      </c>
      <c r="AU1223" s="172" t="s">
        <v>88</v>
      </c>
      <c r="AV1223" s="14" t="s">
        <v>88</v>
      </c>
      <c r="AW1223" s="14" t="s">
        <v>33</v>
      </c>
      <c r="AX1223" s="14" t="s">
        <v>79</v>
      </c>
      <c r="AY1223" s="172" t="s">
        <v>252</v>
      </c>
    </row>
    <row r="1224" spans="1:65" s="14" customFormat="1" ht="22.5">
      <c r="B1224" s="171"/>
      <c r="D1224" s="164" t="s">
        <v>282</v>
      </c>
      <c r="E1224" s="172" t="s">
        <v>1</v>
      </c>
      <c r="F1224" s="173" t="s">
        <v>2719</v>
      </c>
      <c r="H1224" s="174">
        <v>0</v>
      </c>
      <c r="I1224" s="175"/>
      <c r="L1224" s="171"/>
      <c r="M1224" s="176"/>
      <c r="N1224" s="177"/>
      <c r="O1224" s="177"/>
      <c r="P1224" s="177"/>
      <c r="Q1224" s="177"/>
      <c r="R1224" s="177"/>
      <c r="S1224" s="177"/>
      <c r="T1224" s="178"/>
      <c r="AT1224" s="172" t="s">
        <v>282</v>
      </c>
      <c r="AU1224" s="172" t="s">
        <v>88</v>
      </c>
      <c r="AV1224" s="14" t="s">
        <v>88</v>
      </c>
      <c r="AW1224" s="14" t="s">
        <v>33</v>
      </c>
      <c r="AX1224" s="14" t="s">
        <v>79</v>
      </c>
      <c r="AY1224" s="172" t="s">
        <v>252</v>
      </c>
    </row>
    <row r="1225" spans="1:65" s="14" customFormat="1" ht="22.5">
      <c r="B1225" s="171"/>
      <c r="D1225" s="164" t="s">
        <v>282</v>
      </c>
      <c r="E1225" s="172" t="s">
        <v>1</v>
      </c>
      <c r="F1225" s="173" t="s">
        <v>1225</v>
      </c>
      <c r="H1225" s="174">
        <v>0</v>
      </c>
      <c r="I1225" s="175"/>
      <c r="L1225" s="171"/>
      <c r="M1225" s="176"/>
      <c r="N1225" s="177"/>
      <c r="O1225" s="177"/>
      <c r="P1225" s="177"/>
      <c r="Q1225" s="177"/>
      <c r="R1225" s="177"/>
      <c r="S1225" s="177"/>
      <c r="T1225" s="178"/>
      <c r="AT1225" s="172" t="s">
        <v>282</v>
      </c>
      <c r="AU1225" s="172" t="s">
        <v>88</v>
      </c>
      <c r="AV1225" s="14" t="s">
        <v>88</v>
      </c>
      <c r="AW1225" s="14" t="s">
        <v>33</v>
      </c>
      <c r="AX1225" s="14" t="s">
        <v>79</v>
      </c>
      <c r="AY1225" s="172" t="s">
        <v>252</v>
      </c>
    </row>
    <row r="1226" spans="1:65" s="14" customFormat="1" ht="22.5">
      <c r="B1226" s="171"/>
      <c r="D1226" s="164" t="s">
        <v>282</v>
      </c>
      <c r="E1226" s="172" t="s">
        <v>1</v>
      </c>
      <c r="F1226" s="173" t="s">
        <v>1226</v>
      </c>
      <c r="H1226" s="174">
        <v>0</v>
      </c>
      <c r="I1226" s="175"/>
      <c r="L1226" s="171"/>
      <c r="M1226" s="176"/>
      <c r="N1226" s="177"/>
      <c r="O1226" s="177"/>
      <c r="P1226" s="177"/>
      <c r="Q1226" s="177"/>
      <c r="R1226" s="177"/>
      <c r="S1226" s="177"/>
      <c r="T1226" s="178"/>
      <c r="AT1226" s="172" t="s">
        <v>282</v>
      </c>
      <c r="AU1226" s="172" t="s">
        <v>88</v>
      </c>
      <c r="AV1226" s="14" t="s">
        <v>88</v>
      </c>
      <c r="AW1226" s="14" t="s">
        <v>33</v>
      </c>
      <c r="AX1226" s="14" t="s">
        <v>79</v>
      </c>
      <c r="AY1226" s="172" t="s">
        <v>252</v>
      </c>
    </row>
    <row r="1227" spans="1:65" s="14" customFormat="1">
      <c r="B1227" s="171"/>
      <c r="D1227" s="164" t="s">
        <v>282</v>
      </c>
      <c r="E1227" s="172" t="s">
        <v>1</v>
      </c>
      <c r="F1227" s="173" t="s">
        <v>1227</v>
      </c>
      <c r="H1227" s="174">
        <v>0</v>
      </c>
      <c r="I1227" s="175"/>
      <c r="L1227" s="171"/>
      <c r="M1227" s="176"/>
      <c r="N1227" s="177"/>
      <c r="O1227" s="177"/>
      <c r="P1227" s="177"/>
      <c r="Q1227" s="177"/>
      <c r="R1227" s="177"/>
      <c r="S1227" s="177"/>
      <c r="T1227" s="178"/>
      <c r="AT1227" s="172" t="s">
        <v>282</v>
      </c>
      <c r="AU1227" s="172" t="s">
        <v>88</v>
      </c>
      <c r="AV1227" s="14" t="s">
        <v>88</v>
      </c>
      <c r="AW1227" s="14" t="s">
        <v>33</v>
      </c>
      <c r="AX1227" s="14" t="s">
        <v>79</v>
      </c>
      <c r="AY1227" s="172" t="s">
        <v>252</v>
      </c>
    </row>
    <row r="1228" spans="1:65" s="15" customFormat="1">
      <c r="B1228" s="179"/>
      <c r="D1228" s="164" t="s">
        <v>282</v>
      </c>
      <c r="E1228" s="180" t="s">
        <v>1</v>
      </c>
      <c r="F1228" s="181" t="s">
        <v>286</v>
      </c>
      <c r="H1228" s="182">
        <v>80.784999999999997</v>
      </c>
      <c r="I1228" s="183"/>
      <c r="L1228" s="179"/>
      <c r="M1228" s="184"/>
      <c r="N1228" s="185"/>
      <c r="O1228" s="185"/>
      <c r="P1228" s="185"/>
      <c r="Q1228" s="185"/>
      <c r="R1228" s="185"/>
      <c r="S1228" s="185"/>
      <c r="T1228" s="186"/>
      <c r="AT1228" s="180" t="s">
        <v>282</v>
      </c>
      <c r="AU1228" s="180" t="s">
        <v>88</v>
      </c>
      <c r="AV1228" s="15" t="s">
        <v>258</v>
      </c>
      <c r="AW1228" s="15" t="s">
        <v>33</v>
      </c>
      <c r="AX1228" s="15" t="s">
        <v>86</v>
      </c>
      <c r="AY1228" s="180" t="s">
        <v>252</v>
      </c>
    </row>
    <row r="1229" spans="1:65" s="2" customFormat="1" ht="33" customHeight="1">
      <c r="A1229" s="31"/>
      <c r="B1229" s="148"/>
      <c r="C1229" s="149" t="s">
        <v>1481</v>
      </c>
      <c r="D1229" s="149" t="s">
        <v>254</v>
      </c>
      <c r="E1229" s="150" t="s">
        <v>2720</v>
      </c>
      <c r="F1229" s="151" t="s">
        <v>1229</v>
      </c>
      <c r="G1229" s="152" t="s">
        <v>280</v>
      </c>
      <c r="H1229" s="153">
        <v>210.33</v>
      </c>
      <c r="I1229" s="154"/>
      <c r="J1229" s="155">
        <f>ROUND(I1229*H1229,2)</f>
        <v>0</v>
      </c>
      <c r="K1229" s="156"/>
      <c r="L1229" s="32"/>
      <c r="M1229" s="157" t="s">
        <v>1</v>
      </c>
      <c r="N1229" s="158" t="s">
        <v>44</v>
      </c>
      <c r="O1229" s="57"/>
      <c r="P1229" s="159">
        <f>O1229*H1229</f>
        <v>0</v>
      </c>
      <c r="Q1229" s="159">
        <v>0</v>
      </c>
      <c r="R1229" s="159">
        <f>Q1229*H1229</f>
        <v>0</v>
      </c>
      <c r="S1229" s="159">
        <v>0</v>
      </c>
      <c r="T1229" s="160">
        <f>S1229*H1229</f>
        <v>0</v>
      </c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R1229" s="161" t="s">
        <v>258</v>
      </c>
      <c r="AT1229" s="161" t="s">
        <v>254</v>
      </c>
      <c r="AU1229" s="161" t="s">
        <v>88</v>
      </c>
      <c r="AY1229" s="17" t="s">
        <v>252</v>
      </c>
      <c r="BE1229" s="162">
        <f>IF(N1229="základní",J1229,0)</f>
        <v>0</v>
      </c>
      <c r="BF1229" s="162">
        <f>IF(N1229="snížená",J1229,0)</f>
        <v>0</v>
      </c>
      <c r="BG1229" s="162">
        <f>IF(N1229="zákl. přenesená",J1229,0)</f>
        <v>0</v>
      </c>
      <c r="BH1229" s="162">
        <f>IF(N1229="sníž. přenesená",J1229,0)</f>
        <v>0</v>
      </c>
      <c r="BI1229" s="162">
        <f>IF(N1229="nulová",J1229,0)</f>
        <v>0</v>
      </c>
      <c r="BJ1229" s="17" t="s">
        <v>86</v>
      </c>
      <c r="BK1229" s="162">
        <f>ROUND(I1229*H1229,2)</f>
        <v>0</v>
      </c>
      <c r="BL1229" s="17" t="s">
        <v>258</v>
      </c>
      <c r="BM1229" s="161" t="s">
        <v>1510</v>
      </c>
    </row>
    <row r="1230" spans="1:65" s="13" customFormat="1">
      <c r="B1230" s="163"/>
      <c r="D1230" s="164" t="s">
        <v>282</v>
      </c>
      <c r="E1230" s="165" t="s">
        <v>1</v>
      </c>
      <c r="F1230" s="166" t="s">
        <v>1465</v>
      </c>
      <c r="H1230" s="165" t="s">
        <v>1</v>
      </c>
      <c r="I1230" s="167"/>
      <c r="L1230" s="163"/>
      <c r="M1230" s="168"/>
      <c r="N1230" s="169"/>
      <c r="O1230" s="169"/>
      <c r="P1230" s="169"/>
      <c r="Q1230" s="169"/>
      <c r="R1230" s="169"/>
      <c r="S1230" s="169"/>
      <c r="T1230" s="170"/>
      <c r="AT1230" s="165" t="s">
        <v>282</v>
      </c>
      <c r="AU1230" s="165" t="s">
        <v>88</v>
      </c>
      <c r="AV1230" s="13" t="s">
        <v>86</v>
      </c>
      <c r="AW1230" s="13" t="s">
        <v>33</v>
      </c>
      <c r="AX1230" s="13" t="s">
        <v>79</v>
      </c>
      <c r="AY1230" s="165" t="s">
        <v>252</v>
      </c>
    </row>
    <row r="1231" spans="1:65" s="14" customFormat="1" ht="22.5">
      <c r="B1231" s="171"/>
      <c r="D1231" s="164" t="s">
        <v>282</v>
      </c>
      <c r="E1231" s="172" t="s">
        <v>1</v>
      </c>
      <c r="F1231" s="173" t="s">
        <v>2721</v>
      </c>
      <c r="H1231" s="174">
        <v>156.94999999999999</v>
      </c>
      <c r="I1231" s="175"/>
      <c r="L1231" s="171"/>
      <c r="M1231" s="176"/>
      <c r="N1231" s="177"/>
      <c r="O1231" s="177"/>
      <c r="P1231" s="177"/>
      <c r="Q1231" s="177"/>
      <c r="R1231" s="177"/>
      <c r="S1231" s="177"/>
      <c r="T1231" s="178"/>
      <c r="AT1231" s="172" t="s">
        <v>282</v>
      </c>
      <c r="AU1231" s="172" t="s">
        <v>88</v>
      </c>
      <c r="AV1231" s="14" t="s">
        <v>88</v>
      </c>
      <c r="AW1231" s="14" t="s">
        <v>33</v>
      </c>
      <c r="AX1231" s="14" t="s">
        <v>79</v>
      </c>
      <c r="AY1231" s="172" t="s">
        <v>252</v>
      </c>
    </row>
    <row r="1232" spans="1:65" s="14" customFormat="1" ht="22.5">
      <c r="B1232" s="171"/>
      <c r="D1232" s="164" t="s">
        <v>282</v>
      </c>
      <c r="E1232" s="172" t="s">
        <v>1</v>
      </c>
      <c r="F1232" s="173" t="s">
        <v>2722</v>
      </c>
      <c r="H1232" s="174">
        <v>53.38</v>
      </c>
      <c r="I1232" s="175"/>
      <c r="L1232" s="171"/>
      <c r="M1232" s="176"/>
      <c r="N1232" s="177"/>
      <c r="O1232" s="177"/>
      <c r="P1232" s="177"/>
      <c r="Q1232" s="177"/>
      <c r="R1232" s="177"/>
      <c r="S1232" s="177"/>
      <c r="T1232" s="178"/>
      <c r="AT1232" s="172" t="s">
        <v>282</v>
      </c>
      <c r="AU1232" s="172" t="s">
        <v>88</v>
      </c>
      <c r="AV1232" s="14" t="s">
        <v>88</v>
      </c>
      <c r="AW1232" s="14" t="s">
        <v>33</v>
      </c>
      <c r="AX1232" s="14" t="s">
        <v>79</v>
      </c>
      <c r="AY1232" s="172" t="s">
        <v>252</v>
      </c>
    </row>
    <row r="1233" spans="1:65" s="14" customFormat="1" ht="22.5">
      <c r="B1233" s="171"/>
      <c r="D1233" s="164" t="s">
        <v>282</v>
      </c>
      <c r="E1233" s="172" t="s">
        <v>1</v>
      </c>
      <c r="F1233" s="173" t="s">
        <v>1223</v>
      </c>
      <c r="H1233" s="174">
        <v>0</v>
      </c>
      <c r="I1233" s="175"/>
      <c r="L1233" s="171"/>
      <c r="M1233" s="176"/>
      <c r="N1233" s="177"/>
      <c r="O1233" s="177"/>
      <c r="P1233" s="177"/>
      <c r="Q1233" s="177"/>
      <c r="R1233" s="177"/>
      <c r="S1233" s="177"/>
      <c r="T1233" s="178"/>
      <c r="AT1233" s="172" t="s">
        <v>282</v>
      </c>
      <c r="AU1233" s="172" t="s">
        <v>88</v>
      </c>
      <c r="AV1233" s="14" t="s">
        <v>88</v>
      </c>
      <c r="AW1233" s="14" t="s">
        <v>33</v>
      </c>
      <c r="AX1233" s="14" t="s">
        <v>79</v>
      </c>
      <c r="AY1233" s="172" t="s">
        <v>252</v>
      </c>
    </row>
    <row r="1234" spans="1:65" s="14" customFormat="1" ht="22.5">
      <c r="B1234" s="171"/>
      <c r="D1234" s="164" t="s">
        <v>282</v>
      </c>
      <c r="E1234" s="172" t="s">
        <v>1</v>
      </c>
      <c r="F1234" s="173" t="s">
        <v>1224</v>
      </c>
      <c r="H1234" s="174">
        <v>0</v>
      </c>
      <c r="I1234" s="175"/>
      <c r="L1234" s="171"/>
      <c r="M1234" s="176"/>
      <c r="N1234" s="177"/>
      <c r="O1234" s="177"/>
      <c r="P1234" s="177"/>
      <c r="Q1234" s="177"/>
      <c r="R1234" s="177"/>
      <c r="S1234" s="177"/>
      <c r="T1234" s="178"/>
      <c r="AT1234" s="172" t="s">
        <v>282</v>
      </c>
      <c r="AU1234" s="172" t="s">
        <v>88</v>
      </c>
      <c r="AV1234" s="14" t="s">
        <v>88</v>
      </c>
      <c r="AW1234" s="14" t="s">
        <v>33</v>
      </c>
      <c r="AX1234" s="14" t="s">
        <v>79</v>
      </c>
      <c r="AY1234" s="172" t="s">
        <v>252</v>
      </c>
    </row>
    <row r="1235" spans="1:65" s="14" customFormat="1" ht="22.5">
      <c r="B1235" s="171"/>
      <c r="D1235" s="164" t="s">
        <v>282</v>
      </c>
      <c r="E1235" s="172" t="s">
        <v>1</v>
      </c>
      <c r="F1235" s="173" t="s">
        <v>1233</v>
      </c>
      <c r="H1235" s="174">
        <v>0</v>
      </c>
      <c r="I1235" s="175"/>
      <c r="L1235" s="171"/>
      <c r="M1235" s="176"/>
      <c r="N1235" s="177"/>
      <c r="O1235" s="177"/>
      <c r="P1235" s="177"/>
      <c r="Q1235" s="177"/>
      <c r="R1235" s="177"/>
      <c r="S1235" s="177"/>
      <c r="T1235" s="178"/>
      <c r="AT1235" s="172" t="s">
        <v>282</v>
      </c>
      <c r="AU1235" s="172" t="s">
        <v>88</v>
      </c>
      <c r="AV1235" s="14" t="s">
        <v>88</v>
      </c>
      <c r="AW1235" s="14" t="s">
        <v>33</v>
      </c>
      <c r="AX1235" s="14" t="s">
        <v>79</v>
      </c>
      <c r="AY1235" s="172" t="s">
        <v>252</v>
      </c>
    </row>
    <row r="1236" spans="1:65" s="14" customFormat="1" ht="22.5">
      <c r="B1236" s="171"/>
      <c r="D1236" s="164" t="s">
        <v>282</v>
      </c>
      <c r="E1236" s="172" t="s">
        <v>1</v>
      </c>
      <c r="F1236" s="173" t="s">
        <v>1234</v>
      </c>
      <c r="H1236" s="174">
        <v>0</v>
      </c>
      <c r="I1236" s="175"/>
      <c r="L1236" s="171"/>
      <c r="M1236" s="176"/>
      <c r="N1236" s="177"/>
      <c r="O1236" s="177"/>
      <c r="P1236" s="177"/>
      <c r="Q1236" s="177"/>
      <c r="R1236" s="177"/>
      <c r="S1236" s="177"/>
      <c r="T1236" s="178"/>
      <c r="AT1236" s="172" t="s">
        <v>282</v>
      </c>
      <c r="AU1236" s="172" t="s">
        <v>88</v>
      </c>
      <c r="AV1236" s="14" t="s">
        <v>88</v>
      </c>
      <c r="AW1236" s="14" t="s">
        <v>33</v>
      </c>
      <c r="AX1236" s="14" t="s">
        <v>79</v>
      </c>
      <c r="AY1236" s="172" t="s">
        <v>252</v>
      </c>
    </row>
    <row r="1237" spans="1:65" s="14" customFormat="1" ht="22.5">
      <c r="B1237" s="171"/>
      <c r="D1237" s="164" t="s">
        <v>282</v>
      </c>
      <c r="E1237" s="172" t="s">
        <v>1</v>
      </c>
      <c r="F1237" s="173" t="s">
        <v>2723</v>
      </c>
      <c r="H1237" s="174">
        <v>0</v>
      </c>
      <c r="I1237" s="175"/>
      <c r="L1237" s="171"/>
      <c r="M1237" s="176"/>
      <c r="N1237" s="177"/>
      <c r="O1237" s="177"/>
      <c r="P1237" s="177"/>
      <c r="Q1237" s="177"/>
      <c r="R1237" s="177"/>
      <c r="S1237" s="177"/>
      <c r="T1237" s="178"/>
      <c r="AT1237" s="172" t="s">
        <v>282</v>
      </c>
      <c r="AU1237" s="172" t="s">
        <v>88</v>
      </c>
      <c r="AV1237" s="14" t="s">
        <v>88</v>
      </c>
      <c r="AW1237" s="14" t="s">
        <v>33</v>
      </c>
      <c r="AX1237" s="14" t="s">
        <v>79</v>
      </c>
      <c r="AY1237" s="172" t="s">
        <v>252</v>
      </c>
    </row>
    <row r="1238" spans="1:65" s="14" customFormat="1" ht="22.5">
      <c r="B1238" s="171"/>
      <c r="D1238" s="164" t="s">
        <v>282</v>
      </c>
      <c r="E1238" s="172" t="s">
        <v>1</v>
      </c>
      <c r="F1238" s="173" t="s">
        <v>2724</v>
      </c>
      <c r="H1238" s="174">
        <v>0</v>
      </c>
      <c r="I1238" s="175"/>
      <c r="L1238" s="171"/>
      <c r="M1238" s="176"/>
      <c r="N1238" s="177"/>
      <c r="O1238" s="177"/>
      <c r="P1238" s="177"/>
      <c r="Q1238" s="177"/>
      <c r="R1238" s="177"/>
      <c r="S1238" s="177"/>
      <c r="T1238" s="178"/>
      <c r="AT1238" s="172" t="s">
        <v>282</v>
      </c>
      <c r="AU1238" s="172" t="s">
        <v>88</v>
      </c>
      <c r="AV1238" s="14" t="s">
        <v>88</v>
      </c>
      <c r="AW1238" s="14" t="s">
        <v>33</v>
      </c>
      <c r="AX1238" s="14" t="s">
        <v>79</v>
      </c>
      <c r="AY1238" s="172" t="s">
        <v>252</v>
      </c>
    </row>
    <row r="1239" spans="1:65" s="14" customFormat="1">
      <c r="B1239" s="171"/>
      <c r="D1239" s="164" t="s">
        <v>282</v>
      </c>
      <c r="E1239" s="172" t="s">
        <v>1</v>
      </c>
      <c r="F1239" s="173" t="s">
        <v>1237</v>
      </c>
      <c r="H1239" s="174">
        <v>0</v>
      </c>
      <c r="I1239" s="175"/>
      <c r="L1239" s="171"/>
      <c r="M1239" s="176"/>
      <c r="N1239" s="177"/>
      <c r="O1239" s="177"/>
      <c r="P1239" s="177"/>
      <c r="Q1239" s="177"/>
      <c r="R1239" s="177"/>
      <c r="S1239" s="177"/>
      <c r="T1239" s="178"/>
      <c r="AT1239" s="172" t="s">
        <v>282</v>
      </c>
      <c r="AU1239" s="172" t="s">
        <v>88</v>
      </c>
      <c r="AV1239" s="14" t="s">
        <v>88</v>
      </c>
      <c r="AW1239" s="14" t="s">
        <v>33</v>
      </c>
      <c r="AX1239" s="14" t="s">
        <v>79</v>
      </c>
      <c r="AY1239" s="172" t="s">
        <v>252</v>
      </c>
    </row>
    <row r="1240" spans="1:65" s="14" customFormat="1" ht="22.5">
      <c r="B1240" s="171"/>
      <c r="D1240" s="164" t="s">
        <v>282</v>
      </c>
      <c r="E1240" s="172" t="s">
        <v>1</v>
      </c>
      <c r="F1240" s="173" t="s">
        <v>1238</v>
      </c>
      <c r="H1240" s="174">
        <v>0</v>
      </c>
      <c r="I1240" s="175"/>
      <c r="L1240" s="171"/>
      <c r="M1240" s="176"/>
      <c r="N1240" s="177"/>
      <c r="O1240" s="177"/>
      <c r="P1240" s="177"/>
      <c r="Q1240" s="177"/>
      <c r="R1240" s="177"/>
      <c r="S1240" s="177"/>
      <c r="T1240" s="178"/>
      <c r="AT1240" s="172" t="s">
        <v>282</v>
      </c>
      <c r="AU1240" s="172" t="s">
        <v>88</v>
      </c>
      <c r="AV1240" s="14" t="s">
        <v>88</v>
      </c>
      <c r="AW1240" s="14" t="s">
        <v>33</v>
      </c>
      <c r="AX1240" s="14" t="s">
        <v>79</v>
      </c>
      <c r="AY1240" s="172" t="s">
        <v>252</v>
      </c>
    </row>
    <row r="1241" spans="1:65" s="15" customFormat="1">
      <c r="B1241" s="179"/>
      <c r="D1241" s="164" t="s">
        <v>282</v>
      </c>
      <c r="E1241" s="180" t="s">
        <v>1</v>
      </c>
      <c r="F1241" s="181" t="s">
        <v>286</v>
      </c>
      <c r="H1241" s="182">
        <v>210.32999999999998</v>
      </c>
      <c r="I1241" s="183"/>
      <c r="L1241" s="179"/>
      <c r="M1241" s="184"/>
      <c r="N1241" s="185"/>
      <c r="O1241" s="185"/>
      <c r="P1241" s="185"/>
      <c r="Q1241" s="185"/>
      <c r="R1241" s="185"/>
      <c r="S1241" s="185"/>
      <c r="T1241" s="186"/>
      <c r="AT1241" s="180" t="s">
        <v>282</v>
      </c>
      <c r="AU1241" s="180" t="s">
        <v>88</v>
      </c>
      <c r="AV1241" s="15" t="s">
        <v>258</v>
      </c>
      <c r="AW1241" s="15" t="s">
        <v>33</v>
      </c>
      <c r="AX1241" s="15" t="s">
        <v>86</v>
      </c>
      <c r="AY1241" s="180" t="s">
        <v>252</v>
      </c>
    </row>
    <row r="1242" spans="1:65" s="2" customFormat="1" ht="49.15" customHeight="1">
      <c r="A1242" s="31"/>
      <c r="B1242" s="148"/>
      <c r="C1242" s="149" t="s">
        <v>836</v>
      </c>
      <c r="D1242" s="149" t="s">
        <v>254</v>
      </c>
      <c r="E1242" s="150" t="s">
        <v>2725</v>
      </c>
      <c r="F1242" s="151" t="s">
        <v>1241</v>
      </c>
      <c r="G1242" s="152" t="s">
        <v>341</v>
      </c>
      <c r="H1242" s="153">
        <v>3.6549999999999998</v>
      </c>
      <c r="I1242" s="154"/>
      <c r="J1242" s="155">
        <f>ROUND(I1242*H1242,2)</f>
        <v>0</v>
      </c>
      <c r="K1242" s="156"/>
      <c r="L1242" s="32"/>
      <c r="M1242" s="157" t="s">
        <v>1</v>
      </c>
      <c r="N1242" s="158" t="s">
        <v>44</v>
      </c>
      <c r="O1242" s="57"/>
      <c r="P1242" s="159">
        <f>O1242*H1242</f>
        <v>0</v>
      </c>
      <c r="Q1242" s="159">
        <v>0</v>
      </c>
      <c r="R1242" s="159">
        <f>Q1242*H1242</f>
        <v>0</v>
      </c>
      <c r="S1242" s="159">
        <v>0</v>
      </c>
      <c r="T1242" s="160">
        <f>S1242*H1242</f>
        <v>0</v>
      </c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R1242" s="161" t="s">
        <v>258</v>
      </c>
      <c r="AT1242" s="161" t="s">
        <v>254</v>
      </c>
      <c r="AU1242" s="161" t="s">
        <v>88</v>
      </c>
      <c r="AY1242" s="17" t="s">
        <v>252</v>
      </c>
      <c r="BE1242" s="162">
        <f>IF(N1242="základní",J1242,0)</f>
        <v>0</v>
      </c>
      <c r="BF1242" s="162">
        <f>IF(N1242="snížená",J1242,0)</f>
        <v>0</v>
      </c>
      <c r="BG1242" s="162">
        <f>IF(N1242="zákl. přenesená",J1242,0)</f>
        <v>0</v>
      </c>
      <c r="BH1242" s="162">
        <f>IF(N1242="sníž. přenesená",J1242,0)</f>
        <v>0</v>
      </c>
      <c r="BI1242" s="162">
        <f>IF(N1242="nulová",J1242,0)</f>
        <v>0</v>
      </c>
      <c r="BJ1242" s="17" t="s">
        <v>86</v>
      </c>
      <c r="BK1242" s="162">
        <f>ROUND(I1242*H1242,2)</f>
        <v>0</v>
      </c>
      <c r="BL1242" s="17" t="s">
        <v>258</v>
      </c>
      <c r="BM1242" s="161" t="s">
        <v>1516</v>
      </c>
    </row>
    <row r="1243" spans="1:65" s="12" customFormat="1" ht="22.9" customHeight="1">
      <c r="B1243" s="135"/>
      <c r="D1243" s="136" t="s">
        <v>78</v>
      </c>
      <c r="E1243" s="146" t="s">
        <v>844</v>
      </c>
      <c r="F1243" s="146" t="s">
        <v>1292</v>
      </c>
      <c r="I1243" s="138"/>
      <c r="J1243" s="147">
        <f>BK1243</f>
        <v>0</v>
      </c>
      <c r="L1243" s="135"/>
      <c r="M1243" s="140"/>
      <c r="N1243" s="141"/>
      <c r="O1243" s="141"/>
      <c r="P1243" s="142">
        <f>SUM(P1244:P1247)</f>
        <v>0</v>
      </c>
      <c r="Q1243" s="141"/>
      <c r="R1243" s="142">
        <f>SUM(R1244:R1247)</f>
        <v>0</v>
      </c>
      <c r="S1243" s="141"/>
      <c r="T1243" s="143">
        <f>SUM(T1244:T1247)</f>
        <v>0</v>
      </c>
      <c r="AR1243" s="136" t="s">
        <v>86</v>
      </c>
      <c r="AT1243" s="144" t="s">
        <v>78</v>
      </c>
      <c r="AU1243" s="144" t="s">
        <v>86</v>
      </c>
      <c r="AY1243" s="136" t="s">
        <v>252</v>
      </c>
      <c r="BK1243" s="145">
        <f>SUM(BK1244:BK1247)</f>
        <v>0</v>
      </c>
    </row>
    <row r="1244" spans="1:65" s="2" customFormat="1" ht="24.2" customHeight="1">
      <c r="A1244" s="31"/>
      <c r="B1244" s="148"/>
      <c r="C1244" s="149" t="s">
        <v>1494</v>
      </c>
      <c r="D1244" s="149" t="s">
        <v>254</v>
      </c>
      <c r="E1244" s="150" t="s">
        <v>1294</v>
      </c>
      <c r="F1244" s="151" t="s">
        <v>1295</v>
      </c>
      <c r="G1244" s="152" t="s">
        <v>341</v>
      </c>
      <c r="H1244" s="153">
        <v>2292.0520000000001</v>
      </c>
      <c r="I1244" s="154"/>
      <c r="J1244" s="155">
        <f>ROUND(I1244*H1244,2)</f>
        <v>0</v>
      </c>
      <c r="K1244" s="156"/>
      <c r="L1244" s="32"/>
      <c r="M1244" s="157" t="s">
        <v>1</v>
      </c>
      <c r="N1244" s="158" t="s">
        <v>44</v>
      </c>
      <c r="O1244" s="57"/>
      <c r="P1244" s="159">
        <f>O1244*H1244</f>
        <v>0</v>
      </c>
      <c r="Q1244" s="159">
        <v>0</v>
      </c>
      <c r="R1244" s="159">
        <f>Q1244*H1244</f>
        <v>0</v>
      </c>
      <c r="S1244" s="159">
        <v>0</v>
      </c>
      <c r="T1244" s="160">
        <f>S1244*H1244</f>
        <v>0</v>
      </c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R1244" s="161" t="s">
        <v>258</v>
      </c>
      <c r="AT1244" s="161" t="s">
        <v>254</v>
      </c>
      <c r="AU1244" s="161" t="s">
        <v>88</v>
      </c>
      <c r="AY1244" s="17" t="s">
        <v>252</v>
      </c>
      <c r="BE1244" s="162">
        <f>IF(N1244="základní",J1244,0)</f>
        <v>0</v>
      </c>
      <c r="BF1244" s="162">
        <f>IF(N1244="snížená",J1244,0)</f>
        <v>0</v>
      </c>
      <c r="BG1244" s="162">
        <f>IF(N1244="zákl. přenesená",J1244,0)</f>
        <v>0</v>
      </c>
      <c r="BH1244" s="162">
        <f>IF(N1244="sníž. přenesená",J1244,0)</f>
        <v>0</v>
      </c>
      <c r="BI1244" s="162">
        <f>IF(N1244="nulová",J1244,0)</f>
        <v>0</v>
      </c>
      <c r="BJ1244" s="17" t="s">
        <v>86</v>
      </c>
      <c r="BK1244" s="162">
        <f>ROUND(I1244*H1244,2)</f>
        <v>0</v>
      </c>
      <c r="BL1244" s="17" t="s">
        <v>258</v>
      </c>
      <c r="BM1244" s="161" t="s">
        <v>1524</v>
      </c>
    </row>
    <row r="1245" spans="1:65" s="2" customFormat="1" ht="16.5" customHeight="1">
      <c r="A1245" s="31"/>
      <c r="B1245" s="148"/>
      <c r="C1245" s="149" t="s">
        <v>840</v>
      </c>
      <c r="D1245" s="149" t="s">
        <v>254</v>
      </c>
      <c r="E1245" s="150" t="s">
        <v>1297</v>
      </c>
      <c r="F1245" s="151" t="s">
        <v>1298</v>
      </c>
      <c r="G1245" s="152" t="s">
        <v>257</v>
      </c>
      <c r="H1245" s="153">
        <v>150</v>
      </c>
      <c r="I1245" s="154"/>
      <c r="J1245" s="155">
        <f>ROUND(I1245*H1245,2)</f>
        <v>0</v>
      </c>
      <c r="K1245" s="156"/>
      <c r="L1245" s="32"/>
      <c r="M1245" s="157" t="s">
        <v>1</v>
      </c>
      <c r="N1245" s="158" t="s">
        <v>44</v>
      </c>
      <c r="O1245" s="57"/>
      <c r="P1245" s="159">
        <f>O1245*H1245</f>
        <v>0</v>
      </c>
      <c r="Q1245" s="159">
        <v>0</v>
      </c>
      <c r="R1245" s="159">
        <f>Q1245*H1245</f>
        <v>0</v>
      </c>
      <c r="S1245" s="159">
        <v>0</v>
      </c>
      <c r="T1245" s="160">
        <f>S1245*H1245</f>
        <v>0</v>
      </c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R1245" s="161" t="s">
        <v>258</v>
      </c>
      <c r="AT1245" s="161" t="s">
        <v>254</v>
      </c>
      <c r="AU1245" s="161" t="s">
        <v>88</v>
      </c>
      <c r="AY1245" s="17" t="s">
        <v>252</v>
      </c>
      <c r="BE1245" s="162">
        <f>IF(N1245="základní",J1245,0)</f>
        <v>0</v>
      </c>
      <c r="BF1245" s="162">
        <f>IF(N1245="snížená",J1245,0)</f>
        <v>0</v>
      </c>
      <c r="BG1245" s="162">
        <f>IF(N1245="zákl. přenesená",J1245,0)</f>
        <v>0</v>
      </c>
      <c r="BH1245" s="162">
        <f>IF(N1245="sníž. přenesená",J1245,0)</f>
        <v>0</v>
      </c>
      <c r="BI1245" s="162">
        <f>IF(N1245="nulová",J1245,0)</f>
        <v>0</v>
      </c>
      <c r="BJ1245" s="17" t="s">
        <v>86</v>
      </c>
      <c r="BK1245" s="162">
        <f>ROUND(I1245*H1245,2)</f>
        <v>0</v>
      </c>
      <c r="BL1245" s="17" t="s">
        <v>258</v>
      </c>
      <c r="BM1245" s="161" t="s">
        <v>1531</v>
      </c>
    </row>
    <row r="1246" spans="1:65" s="14" customFormat="1" ht="22.5">
      <c r="B1246" s="171"/>
      <c r="D1246" s="164" t="s">
        <v>282</v>
      </c>
      <c r="E1246" s="172" t="s">
        <v>1</v>
      </c>
      <c r="F1246" s="173" t="s">
        <v>2726</v>
      </c>
      <c r="H1246" s="174">
        <v>150</v>
      </c>
      <c r="I1246" s="175"/>
      <c r="L1246" s="171"/>
      <c r="M1246" s="176"/>
      <c r="N1246" s="177"/>
      <c r="O1246" s="177"/>
      <c r="P1246" s="177"/>
      <c r="Q1246" s="177"/>
      <c r="R1246" s="177"/>
      <c r="S1246" s="177"/>
      <c r="T1246" s="178"/>
      <c r="AT1246" s="172" t="s">
        <v>282</v>
      </c>
      <c r="AU1246" s="172" t="s">
        <v>88</v>
      </c>
      <c r="AV1246" s="14" t="s">
        <v>88</v>
      </c>
      <c r="AW1246" s="14" t="s">
        <v>33</v>
      </c>
      <c r="AX1246" s="14" t="s">
        <v>79</v>
      </c>
      <c r="AY1246" s="172" t="s">
        <v>252</v>
      </c>
    </row>
    <row r="1247" spans="1:65" s="15" customFormat="1">
      <c r="B1247" s="179"/>
      <c r="D1247" s="164" t="s">
        <v>282</v>
      </c>
      <c r="E1247" s="180" t="s">
        <v>1</v>
      </c>
      <c r="F1247" s="181" t="s">
        <v>286</v>
      </c>
      <c r="H1247" s="182">
        <v>150</v>
      </c>
      <c r="I1247" s="183"/>
      <c r="L1247" s="179"/>
      <c r="M1247" s="184"/>
      <c r="N1247" s="185"/>
      <c r="O1247" s="185"/>
      <c r="P1247" s="185"/>
      <c r="Q1247" s="185"/>
      <c r="R1247" s="185"/>
      <c r="S1247" s="185"/>
      <c r="T1247" s="186"/>
      <c r="AT1247" s="180" t="s">
        <v>282</v>
      </c>
      <c r="AU1247" s="180" t="s">
        <v>88</v>
      </c>
      <c r="AV1247" s="15" t="s">
        <v>258</v>
      </c>
      <c r="AW1247" s="15" t="s">
        <v>33</v>
      </c>
      <c r="AX1247" s="15" t="s">
        <v>86</v>
      </c>
      <c r="AY1247" s="180" t="s">
        <v>252</v>
      </c>
    </row>
    <row r="1248" spans="1:65" s="12" customFormat="1" ht="25.9" customHeight="1">
      <c r="B1248" s="135"/>
      <c r="D1248" s="136" t="s">
        <v>78</v>
      </c>
      <c r="E1248" s="137" t="s">
        <v>1303</v>
      </c>
      <c r="F1248" s="137" t="s">
        <v>1304</v>
      </c>
      <c r="I1248" s="138"/>
      <c r="J1248" s="139">
        <f>BK1248</f>
        <v>0</v>
      </c>
      <c r="L1248" s="135"/>
      <c r="M1248" s="140"/>
      <c r="N1248" s="141"/>
      <c r="O1248" s="141"/>
      <c r="P1248" s="142">
        <f>P1249+P1310+P1364+P1468+P1490+P1569+P1770+P1800+P1807+P1838+P2014+P2021+P2215+P2252+P2284+P2318+P2575</f>
        <v>0</v>
      </c>
      <c r="Q1248" s="141"/>
      <c r="R1248" s="142">
        <f>R1249+R1310+R1364+R1468+R1490+R1569+R1770+R1800+R1807+R1838+R2014+R2021+R2215+R2252+R2284+R2318+R2575</f>
        <v>0</v>
      </c>
      <c r="S1248" s="141"/>
      <c r="T1248" s="143">
        <f>T1249+T1310+T1364+T1468+T1490+T1569+T1770+T1800+T1807+T1838+T2014+T2021+T2215+T2252+T2284+T2318+T2575</f>
        <v>0</v>
      </c>
      <c r="AR1248" s="136" t="s">
        <v>88</v>
      </c>
      <c r="AT1248" s="144" t="s">
        <v>78</v>
      </c>
      <c r="AU1248" s="144" t="s">
        <v>79</v>
      </c>
      <c r="AY1248" s="136" t="s">
        <v>252</v>
      </c>
      <c r="BK1248" s="145">
        <f>BK1249+BK1310+BK1364+BK1468+BK1490+BK1569+BK1770+BK1800+BK1807+BK1838+BK2014+BK2021+BK2215+BK2252+BK2284+BK2318+BK2575</f>
        <v>0</v>
      </c>
    </row>
    <row r="1249" spans="1:65" s="12" customFormat="1" ht="22.9" customHeight="1">
      <c r="B1249" s="135"/>
      <c r="D1249" s="136" t="s">
        <v>78</v>
      </c>
      <c r="E1249" s="146" t="s">
        <v>1305</v>
      </c>
      <c r="F1249" s="146" t="s">
        <v>1306</v>
      </c>
      <c r="I1249" s="138"/>
      <c r="J1249" s="147">
        <f>BK1249</f>
        <v>0</v>
      </c>
      <c r="L1249" s="135"/>
      <c r="M1249" s="140"/>
      <c r="N1249" s="141"/>
      <c r="O1249" s="141"/>
      <c r="P1249" s="142">
        <f>SUM(P1250:P1309)</f>
        <v>0</v>
      </c>
      <c r="Q1249" s="141"/>
      <c r="R1249" s="142">
        <f>SUM(R1250:R1309)</f>
        <v>0</v>
      </c>
      <c r="S1249" s="141"/>
      <c r="T1249" s="143">
        <f>SUM(T1250:T1309)</f>
        <v>0</v>
      </c>
      <c r="AR1249" s="136" t="s">
        <v>88</v>
      </c>
      <c r="AT1249" s="144" t="s">
        <v>78</v>
      </c>
      <c r="AU1249" s="144" t="s">
        <v>86</v>
      </c>
      <c r="AY1249" s="136" t="s">
        <v>252</v>
      </c>
      <c r="BK1249" s="145">
        <f>SUM(BK1250:BK1309)</f>
        <v>0</v>
      </c>
    </row>
    <row r="1250" spans="1:65" s="2" customFormat="1" ht="24.2" customHeight="1">
      <c r="A1250" s="31"/>
      <c r="B1250" s="148"/>
      <c r="C1250" s="149" t="s">
        <v>1507</v>
      </c>
      <c r="D1250" s="149" t="s">
        <v>254</v>
      </c>
      <c r="E1250" s="150" t="s">
        <v>2727</v>
      </c>
      <c r="F1250" s="151" t="s">
        <v>2728</v>
      </c>
      <c r="G1250" s="152" t="s">
        <v>265</v>
      </c>
      <c r="H1250" s="153">
        <v>18.193000000000001</v>
      </c>
      <c r="I1250" s="154"/>
      <c r="J1250" s="155">
        <f>ROUND(I1250*H1250,2)</f>
        <v>0</v>
      </c>
      <c r="K1250" s="156"/>
      <c r="L1250" s="32"/>
      <c r="M1250" s="157" t="s">
        <v>1</v>
      </c>
      <c r="N1250" s="158" t="s">
        <v>44</v>
      </c>
      <c r="O1250" s="57"/>
      <c r="P1250" s="159">
        <f>O1250*H1250</f>
        <v>0</v>
      </c>
      <c r="Q1250" s="159">
        <v>0</v>
      </c>
      <c r="R1250" s="159">
        <f>Q1250*H1250</f>
        <v>0</v>
      </c>
      <c r="S1250" s="159">
        <v>0</v>
      </c>
      <c r="T1250" s="160">
        <f>S1250*H1250</f>
        <v>0</v>
      </c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R1250" s="161" t="s">
        <v>289</v>
      </c>
      <c r="AT1250" s="161" t="s">
        <v>254</v>
      </c>
      <c r="AU1250" s="161" t="s">
        <v>88</v>
      </c>
      <c r="AY1250" s="17" t="s">
        <v>252</v>
      </c>
      <c r="BE1250" s="162">
        <f>IF(N1250="základní",J1250,0)</f>
        <v>0</v>
      </c>
      <c r="BF1250" s="162">
        <f>IF(N1250="snížená",J1250,0)</f>
        <v>0</v>
      </c>
      <c r="BG1250" s="162">
        <f>IF(N1250="zákl. přenesená",J1250,0)</f>
        <v>0</v>
      </c>
      <c r="BH1250" s="162">
        <f>IF(N1250="sníž. přenesená",J1250,0)</f>
        <v>0</v>
      </c>
      <c r="BI1250" s="162">
        <f>IF(N1250="nulová",J1250,0)</f>
        <v>0</v>
      </c>
      <c r="BJ1250" s="17" t="s">
        <v>86</v>
      </c>
      <c r="BK1250" s="162">
        <f>ROUND(I1250*H1250,2)</f>
        <v>0</v>
      </c>
      <c r="BL1250" s="17" t="s">
        <v>289</v>
      </c>
      <c r="BM1250" s="161" t="s">
        <v>1536</v>
      </c>
    </row>
    <row r="1251" spans="1:65" s="14" customFormat="1" ht="22.5">
      <c r="B1251" s="171"/>
      <c r="D1251" s="164" t="s">
        <v>282</v>
      </c>
      <c r="E1251" s="172" t="s">
        <v>1</v>
      </c>
      <c r="F1251" s="173" t="s">
        <v>2729</v>
      </c>
      <c r="H1251" s="174">
        <v>7.36</v>
      </c>
      <c r="I1251" s="175"/>
      <c r="L1251" s="171"/>
      <c r="M1251" s="176"/>
      <c r="N1251" s="177"/>
      <c r="O1251" s="177"/>
      <c r="P1251" s="177"/>
      <c r="Q1251" s="177"/>
      <c r="R1251" s="177"/>
      <c r="S1251" s="177"/>
      <c r="T1251" s="178"/>
      <c r="AT1251" s="172" t="s">
        <v>282</v>
      </c>
      <c r="AU1251" s="172" t="s">
        <v>88</v>
      </c>
      <c r="AV1251" s="14" t="s">
        <v>88</v>
      </c>
      <c r="AW1251" s="14" t="s">
        <v>33</v>
      </c>
      <c r="AX1251" s="14" t="s">
        <v>79</v>
      </c>
      <c r="AY1251" s="172" t="s">
        <v>252</v>
      </c>
    </row>
    <row r="1252" spans="1:65" s="14" customFormat="1" ht="22.5">
      <c r="B1252" s="171"/>
      <c r="D1252" s="164" t="s">
        <v>282</v>
      </c>
      <c r="E1252" s="172" t="s">
        <v>1</v>
      </c>
      <c r="F1252" s="173" t="s">
        <v>2730</v>
      </c>
      <c r="H1252" s="174">
        <v>10.833</v>
      </c>
      <c r="I1252" s="175"/>
      <c r="L1252" s="171"/>
      <c r="M1252" s="176"/>
      <c r="N1252" s="177"/>
      <c r="O1252" s="177"/>
      <c r="P1252" s="177"/>
      <c r="Q1252" s="177"/>
      <c r="R1252" s="177"/>
      <c r="S1252" s="177"/>
      <c r="T1252" s="178"/>
      <c r="AT1252" s="172" t="s">
        <v>282</v>
      </c>
      <c r="AU1252" s="172" t="s">
        <v>88</v>
      </c>
      <c r="AV1252" s="14" t="s">
        <v>88</v>
      </c>
      <c r="AW1252" s="14" t="s">
        <v>33</v>
      </c>
      <c r="AX1252" s="14" t="s">
        <v>79</v>
      </c>
      <c r="AY1252" s="172" t="s">
        <v>252</v>
      </c>
    </row>
    <row r="1253" spans="1:65" s="15" customFormat="1">
      <c r="B1253" s="179"/>
      <c r="D1253" s="164" t="s">
        <v>282</v>
      </c>
      <c r="E1253" s="180" t="s">
        <v>1</v>
      </c>
      <c r="F1253" s="181" t="s">
        <v>286</v>
      </c>
      <c r="H1253" s="182">
        <v>18.193000000000001</v>
      </c>
      <c r="I1253" s="183"/>
      <c r="L1253" s="179"/>
      <c r="M1253" s="184"/>
      <c r="N1253" s="185"/>
      <c r="O1253" s="185"/>
      <c r="P1253" s="185"/>
      <c r="Q1253" s="185"/>
      <c r="R1253" s="185"/>
      <c r="S1253" s="185"/>
      <c r="T1253" s="186"/>
      <c r="AT1253" s="180" t="s">
        <v>282</v>
      </c>
      <c r="AU1253" s="180" t="s">
        <v>88</v>
      </c>
      <c r="AV1253" s="15" t="s">
        <v>258</v>
      </c>
      <c r="AW1253" s="15" t="s">
        <v>33</v>
      </c>
      <c r="AX1253" s="15" t="s">
        <v>86</v>
      </c>
      <c r="AY1253" s="180" t="s">
        <v>252</v>
      </c>
    </row>
    <row r="1254" spans="1:65" s="2" customFormat="1" ht="24.2" customHeight="1">
      <c r="A1254" s="31"/>
      <c r="B1254" s="148"/>
      <c r="C1254" s="149" t="s">
        <v>847</v>
      </c>
      <c r="D1254" s="149" t="s">
        <v>254</v>
      </c>
      <c r="E1254" s="150" t="s">
        <v>2731</v>
      </c>
      <c r="F1254" s="151" t="s">
        <v>2732</v>
      </c>
      <c r="G1254" s="152" t="s">
        <v>465</v>
      </c>
      <c r="H1254" s="153">
        <v>1086.0309999999999</v>
      </c>
      <c r="I1254" s="154"/>
      <c r="J1254" s="155">
        <f>ROUND(I1254*H1254,2)</f>
        <v>0</v>
      </c>
      <c r="K1254" s="156"/>
      <c r="L1254" s="32"/>
      <c r="M1254" s="157" t="s">
        <v>1</v>
      </c>
      <c r="N1254" s="158" t="s">
        <v>44</v>
      </c>
      <c r="O1254" s="57"/>
      <c r="P1254" s="159">
        <f>O1254*H1254</f>
        <v>0</v>
      </c>
      <c r="Q1254" s="159">
        <v>0</v>
      </c>
      <c r="R1254" s="159">
        <f>Q1254*H1254</f>
        <v>0</v>
      </c>
      <c r="S1254" s="159">
        <v>0</v>
      </c>
      <c r="T1254" s="160">
        <f>S1254*H1254</f>
        <v>0</v>
      </c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R1254" s="161" t="s">
        <v>289</v>
      </c>
      <c r="AT1254" s="161" t="s">
        <v>254</v>
      </c>
      <c r="AU1254" s="161" t="s">
        <v>88</v>
      </c>
      <c r="AY1254" s="17" t="s">
        <v>252</v>
      </c>
      <c r="BE1254" s="162">
        <f>IF(N1254="základní",J1254,0)</f>
        <v>0</v>
      </c>
      <c r="BF1254" s="162">
        <f>IF(N1254="snížená",J1254,0)</f>
        <v>0</v>
      </c>
      <c r="BG1254" s="162">
        <f>IF(N1254="zákl. přenesená",J1254,0)</f>
        <v>0</v>
      </c>
      <c r="BH1254" s="162">
        <f>IF(N1254="sníž. přenesená",J1254,0)</f>
        <v>0</v>
      </c>
      <c r="BI1254" s="162">
        <f>IF(N1254="nulová",J1254,0)</f>
        <v>0</v>
      </c>
      <c r="BJ1254" s="17" t="s">
        <v>86</v>
      </c>
      <c r="BK1254" s="162">
        <f>ROUND(I1254*H1254,2)</f>
        <v>0</v>
      </c>
      <c r="BL1254" s="17" t="s">
        <v>289</v>
      </c>
      <c r="BM1254" s="161" t="s">
        <v>1542</v>
      </c>
    </row>
    <row r="1255" spans="1:65" s="13" customFormat="1">
      <c r="B1255" s="163"/>
      <c r="D1255" s="164" t="s">
        <v>282</v>
      </c>
      <c r="E1255" s="165" t="s">
        <v>1</v>
      </c>
      <c r="F1255" s="166" t="s">
        <v>2733</v>
      </c>
      <c r="H1255" s="165" t="s">
        <v>1</v>
      </c>
      <c r="I1255" s="167"/>
      <c r="L1255" s="163"/>
      <c r="M1255" s="168"/>
      <c r="N1255" s="169"/>
      <c r="O1255" s="169"/>
      <c r="P1255" s="169"/>
      <c r="Q1255" s="169"/>
      <c r="R1255" s="169"/>
      <c r="S1255" s="169"/>
      <c r="T1255" s="170"/>
      <c r="AT1255" s="165" t="s">
        <v>282</v>
      </c>
      <c r="AU1255" s="165" t="s">
        <v>88</v>
      </c>
      <c r="AV1255" s="13" t="s">
        <v>86</v>
      </c>
      <c r="AW1255" s="13" t="s">
        <v>33</v>
      </c>
      <c r="AX1255" s="13" t="s">
        <v>79</v>
      </c>
      <c r="AY1255" s="165" t="s">
        <v>252</v>
      </c>
    </row>
    <row r="1256" spans="1:65" s="13" customFormat="1" ht="22.5">
      <c r="B1256" s="163"/>
      <c r="D1256" s="164" t="s">
        <v>282</v>
      </c>
      <c r="E1256" s="165" t="s">
        <v>1</v>
      </c>
      <c r="F1256" s="166" t="s">
        <v>2734</v>
      </c>
      <c r="H1256" s="165" t="s">
        <v>1</v>
      </c>
      <c r="I1256" s="167"/>
      <c r="L1256" s="163"/>
      <c r="M1256" s="168"/>
      <c r="N1256" s="169"/>
      <c r="O1256" s="169"/>
      <c r="P1256" s="169"/>
      <c r="Q1256" s="169"/>
      <c r="R1256" s="169"/>
      <c r="S1256" s="169"/>
      <c r="T1256" s="170"/>
      <c r="AT1256" s="165" t="s">
        <v>282</v>
      </c>
      <c r="AU1256" s="165" t="s">
        <v>88</v>
      </c>
      <c r="AV1256" s="13" t="s">
        <v>86</v>
      </c>
      <c r="AW1256" s="13" t="s">
        <v>33</v>
      </c>
      <c r="AX1256" s="13" t="s">
        <v>79</v>
      </c>
      <c r="AY1256" s="165" t="s">
        <v>252</v>
      </c>
    </row>
    <row r="1257" spans="1:65" s="13" customFormat="1" ht="22.5">
      <c r="B1257" s="163"/>
      <c r="D1257" s="164" t="s">
        <v>282</v>
      </c>
      <c r="E1257" s="165" t="s">
        <v>1</v>
      </c>
      <c r="F1257" s="166" t="s">
        <v>2735</v>
      </c>
      <c r="H1257" s="165" t="s">
        <v>1</v>
      </c>
      <c r="I1257" s="167"/>
      <c r="L1257" s="163"/>
      <c r="M1257" s="168"/>
      <c r="N1257" s="169"/>
      <c r="O1257" s="169"/>
      <c r="P1257" s="169"/>
      <c r="Q1257" s="169"/>
      <c r="R1257" s="169"/>
      <c r="S1257" s="169"/>
      <c r="T1257" s="170"/>
      <c r="AT1257" s="165" t="s">
        <v>282</v>
      </c>
      <c r="AU1257" s="165" t="s">
        <v>88</v>
      </c>
      <c r="AV1257" s="13" t="s">
        <v>86</v>
      </c>
      <c r="AW1257" s="13" t="s">
        <v>33</v>
      </c>
      <c r="AX1257" s="13" t="s">
        <v>79</v>
      </c>
      <c r="AY1257" s="165" t="s">
        <v>252</v>
      </c>
    </row>
    <row r="1258" spans="1:65" s="13" customFormat="1" ht="22.5">
      <c r="B1258" s="163"/>
      <c r="D1258" s="164" t="s">
        <v>282</v>
      </c>
      <c r="E1258" s="165" t="s">
        <v>1</v>
      </c>
      <c r="F1258" s="166" t="s">
        <v>2736</v>
      </c>
      <c r="H1258" s="165" t="s">
        <v>1</v>
      </c>
      <c r="I1258" s="167"/>
      <c r="L1258" s="163"/>
      <c r="M1258" s="168"/>
      <c r="N1258" s="169"/>
      <c r="O1258" s="169"/>
      <c r="P1258" s="169"/>
      <c r="Q1258" s="169"/>
      <c r="R1258" s="169"/>
      <c r="S1258" s="169"/>
      <c r="T1258" s="170"/>
      <c r="AT1258" s="165" t="s">
        <v>282</v>
      </c>
      <c r="AU1258" s="165" t="s">
        <v>88</v>
      </c>
      <c r="AV1258" s="13" t="s">
        <v>86</v>
      </c>
      <c r="AW1258" s="13" t="s">
        <v>33</v>
      </c>
      <c r="AX1258" s="13" t="s">
        <v>79</v>
      </c>
      <c r="AY1258" s="165" t="s">
        <v>252</v>
      </c>
    </row>
    <row r="1259" spans="1:65" s="13" customFormat="1" ht="22.5">
      <c r="B1259" s="163"/>
      <c r="D1259" s="164" t="s">
        <v>282</v>
      </c>
      <c r="E1259" s="165" t="s">
        <v>1</v>
      </c>
      <c r="F1259" s="166" t="s">
        <v>2737</v>
      </c>
      <c r="H1259" s="165" t="s">
        <v>1</v>
      </c>
      <c r="I1259" s="167"/>
      <c r="L1259" s="163"/>
      <c r="M1259" s="168"/>
      <c r="N1259" s="169"/>
      <c r="O1259" s="169"/>
      <c r="P1259" s="169"/>
      <c r="Q1259" s="169"/>
      <c r="R1259" s="169"/>
      <c r="S1259" s="169"/>
      <c r="T1259" s="170"/>
      <c r="AT1259" s="165" t="s">
        <v>282</v>
      </c>
      <c r="AU1259" s="165" t="s">
        <v>88</v>
      </c>
      <c r="AV1259" s="13" t="s">
        <v>86</v>
      </c>
      <c r="AW1259" s="13" t="s">
        <v>33</v>
      </c>
      <c r="AX1259" s="13" t="s">
        <v>79</v>
      </c>
      <c r="AY1259" s="165" t="s">
        <v>252</v>
      </c>
    </row>
    <row r="1260" spans="1:65" s="13" customFormat="1" ht="22.5">
      <c r="B1260" s="163"/>
      <c r="D1260" s="164" t="s">
        <v>282</v>
      </c>
      <c r="E1260" s="165" t="s">
        <v>1</v>
      </c>
      <c r="F1260" s="166" t="s">
        <v>2738</v>
      </c>
      <c r="H1260" s="165" t="s">
        <v>1</v>
      </c>
      <c r="I1260" s="167"/>
      <c r="L1260" s="163"/>
      <c r="M1260" s="168"/>
      <c r="N1260" s="169"/>
      <c r="O1260" s="169"/>
      <c r="P1260" s="169"/>
      <c r="Q1260" s="169"/>
      <c r="R1260" s="169"/>
      <c r="S1260" s="169"/>
      <c r="T1260" s="170"/>
      <c r="AT1260" s="165" t="s">
        <v>282</v>
      </c>
      <c r="AU1260" s="165" t="s">
        <v>88</v>
      </c>
      <c r="AV1260" s="13" t="s">
        <v>86</v>
      </c>
      <c r="AW1260" s="13" t="s">
        <v>33</v>
      </c>
      <c r="AX1260" s="13" t="s">
        <v>79</v>
      </c>
      <c r="AY1260" s="165" t="s">
        <v>252</v>
      </c>
    </row>
    <row r="1261" spans="1:65" s="13" customFormat="1">
      <c r="B1261" s="163"/>
      <c r="D1261" s="164" t="s">
        <v>282</v>
      </c>
      <c r="E1261" s="165" t="s">
        <v>1</v>
      </c>
      <c r="F1261" s="166" t="s">
        <v>2739</v>
      </c>
      <c r="H1261" s="165" t="s">
        <v>1</v>
      </c>
      <c r="I1261" s="167"/>
      <c r="L1261" s="163"/>
      <c r="M1261" s="168"/>
      <c r="N1261" s="169"/>
      <c r="O1261" s="169"/>
      <c r="P1261" s="169"/>
      <c r="Q1261" s="169"/>
      <c r="R1261" s="169"/>
      <c r="S1261" s="169"/>
      <c r="T1261" s="170"/>
      <c r="AT1261" s="165" t="s">
        <v>282</v>
      </c>
      <c r="AU1261" s="165" t="s">
        <v>88</v>
      </c>
      <c r="AV1261" s="13" t="s">
        <v>86</v>
      </c>
      <c r="AW1261" s="13" t="s">
        <v>33</v>
      </c>
      <c r="AX1261" s="13" t="s">
        <v>79</v>
      </c>
      <c r="AY1261" s="165" t="s">
        <v>252</v>
      </c>
    </row>
    <row r="1262" spans="1:65" s="14" customFormat="1">
      <c r="B1262" s="171"/>
      <c r="D1262" s="164" t="s">
        <v>282</v>
      </c>
      <c r="E1262" s="172" t="s">
        <v>1</v>
      </c>
      <c r="F1262" s="173" t="s">
        <v>2740</v>
      </c>
      <c r="H1262" s="174">
        <v>4.8310000000000004</v>
      </c>
      <c r="I1262" s="175"/>
      <c r="L1262" s="171"/>
      <c r="M1262" s="176"/>
      <c r="N1262" s="177"/>
      <c r="O1262" s="177"/>
      <c r="P1262" s="177"/>
      <c r="Q1262" s="177"/>
      <c r="R1262" s="177"/>
      <c r="S1262" s="177"/>
      <c r="T1262" s="178"/>
      <c r="AT1262" s="172" t="s">
        <v>282</v>
      </c>
      <c r="AU1262" s="172" t="s">
        <v>88</v>
      </c>
      <c r="AV1262" s="14" t="s">
        <v>88</v>
      </c>
      <c r="AW1262" s="14" t="s">
        <v>33</v>
      </c>
      <c r="AX1262" s="14" t="s">
        <v>79</v>
      </c>
      <c r="AY1262" s="172" t="s">
        <v>252</v>
      </c>
    </row>
    <row r="1263" spans="1:65" s="14" customFormat="1">
      <c r="B1263" s="171"/>
      <c r="D1263" s="164" t="s">
        <v>282</v>
      </c>
      <c r="E1263" s="172" t="s">
        <v>1</v>
      </c>
      <c r="F1263" s="173" t="s">
        <v>2741</v>
      </c>
      <c r="H1263" s="174">
        <v>11.086</v>
      </c>
      <c r="I1263" s="175"/>
      <c r="L1263" s="171"/>
      <c r="M1263" s="176"/>
      <c r="N1263" s="177"/>
      <c r="O1263" s="177"/>
      <c r="P1263" s="177"/>
      <c r="Q1263" s="177"/>
      <c r="R1263" s="177"/>
      <c r="S1263" s="177"/>
      <c r="T1263" s="178"/>
      <c r="AT1263" s="172" t="s">
        <v>282</v>
      </c>
      <c r="AU1263" s="172" t="s">
        <v>88</v>
      </c>
      <c r="AV1263" s="14" t="s">
        <v>88</v>
      </c>
      <c r="AW1263" s="14" t="s">
        <v>33</v>
      </c>
      <c r="AX1263" s="14" t="s">
        <v>79</v>
      </c>
      <c r="AY1263" s="172" t="s">
        <v>252</v>
      </c>
    </row>
    <row r="1264" spans="1:65" s="14" customFormat="1" ht="33.75">
      <c r="B1264" s="171"/>
      <c r="D1264" s="164" t="s">
        <v>282</v>
      </c>
      <c r="E1264" s="172" t="s">
        <v>1</v>
      </c>
      <c r="F1264" s="173" t="s">
        <v>2742</v>
      </c>
      <c r="H1264" s="174">
        <v>317.86</v>
      </c>
      <c r="I1264" s="175"/>
      <c r="L1264" s="171"/>
      <c r="M1264" s="176"/>
      <c r="N1264" s="177"/>
      <c r="O1264" s="177"/>
      <c r="P1264" s="177"/>
      <c r="Q1264" s="177"/>
      <c r="R1264" s="177"/>
      <c r="S1264" s="177"/>
      <c r="T1264" s="178"/>
      <c r="AT1264" s="172" t="s">
        <v>282</v>
      </c>
      <c r="AU1264" s="172" t="s">
        <v>88</v>
      </c>
      <c r="AV1264" s="14" t="s">
        <v>88</v>
      </c>
      <c r="AW1264" s="14" t="s">
        <v>33</v>
      </c>
      <c r="AX1264" s="14" t="s">
        <v>79</v>
      </c>
      <c r="AY1264" s="172" t="s">
        <v>252</v>
      </c>
    </row>
    <row r="1265" spans="1:65" s="14" customFormat="1" ht="22.5">
      <c r="B1265" s="171"/>
      <c r="D1265" s="164" t="s">
        <v>282</v>
      </c>
      <c r="E1265" s="172" t="s">
        <v>1</v>
      </c>
      <c r="F1265" s="173" t="s">
        <v>2743</v>
      </c>
      <c r="H1265" s="174">
        <v>302.07100000000003</v>
      </c>
      <c r="I1265" s="175"/>
      <c r="L1265" s="171"/>
      <c r="M1265" s="176"/>
      <c r="N1265" s="177"/>
      <c r="O1265" s="177"/>
      <c r="P1265" s="177"/>
      <c r="Q1265" s="177"/>
      <c r="R1265" s="177"/>
      <c r="S1265" s="177"/>
      <c r="T1265" s="178"/>
      <c r="AT1265" s="172" t="s">
        <v>282</v>
      </c>
      <c r="AU1265" s="172" t="s">
        <v>88</v>
      </c>
      <c r="AV1265" s="14" t="s">
        <v>88</v>
      </c>
      <c r="AW1265" s="14" t="s">
        <v>33</v>
      </c>
      <c r="AX1265" s="14" t="s">
        <v>79</v>
      </c>
      <c r="AY1265" s="172" t="s">
        <v>252</v>
      </c>
    </row>
    <row r="1266" spans="1:65" s="14" customFormat="1">
      <c r="B1266" s="171"/>
      <c r="D1266" s="164" t="s">
        <v>282</v>
      </c>
      <c r="E1266" s="172" t="s">
        <v>1</v>
      </c>
      <c r="F1266" s="173" t="s">
        <v>2744</v>
      </c>
      <c r="H1266" s="174">
        <v>22.030999999999999</v>
      </c>
      <c r="I1266" s="175"/>
      <c r="L1266" s="171"/>
      <c r="M1266" s="176"/>
      <c r="N1266" s="177"/>
      <c r="O1266" s="177"/>
      <c r="P1266" s="177"/>
      <c r="Q1266" s="177"/>
      <c r="R1266" s="177"/>
      <c r="S1266" s="177"/>
      <c r="T1266" s="178"/>
      <c r="AT1266" s="172" t="s">
        <v>282</v>
      </c>
      <c r="AU1266" s="172" t="s">
        <v>88</v>
      </c>
      <c r="AV1266" s="14" t="s">
        <v>88</v>
      </c>
      <c r="AW1266" s="14" t="s">
        <v>33</v>
      </c>
      <c r="AX1266" s="14" t="s">
        <v>79</v>
      </c>
      <c r="AY1266" s="172" t="s">
        <v>252</v>
      </c>
    </row>
    <row r="1267" spans="1:65" s="14" customFormat="1" ht="22.5">
      <c r="B1267" s="171"/>
      <c r="D1267" s="164" t="s">
        <v>282</v>
      </c>
      <c r="E1267" s="172" t="s">
        <v>1</v>
      </c>
      <c r="F1267" s="173" t="s">
        <v>2745</v>
      </c>
      <c r="H1267" s="174">
        <v>418</v>
      </c>
      <c r="I1267" s="175"/>
      <c r="L1267" s="171"/>
      <c r="M1267" s="176"/>
      <c r="N1267" s="177"/>
      <c r="O1267" s="177"/>
      <c r="P1267" s="177"/>
      <c r="Q1267" s="177"/>
      <c r="R1267" s="177"/>
      <c r="S1267" s="177"/>
      <c r="T1267" s="178"/>
      <c r="AT1267" s="172" t="s">
        <v>282</v>
      </c>
      <c r="AU1267" s="172" t="s">
        <v>88</v>
      </c>
      <c r="AV1267" s="14" t="s">
        <v>88</v>
      </c>
      <c r="AW1267" s="14" t="s">
        <v>33</v>
      </c>
      <c r="AX1267" s="14" t="s">
        <v>79</v>
      </c>
      <c r="AY1267" s="172" t="s">
        <v>252</v>
      </c>
    </row>
    <row r="1268" spans="1:65" s="14" customFormat="1">
      <c r="B1268" s="171"/>
      <c r="D1268" s="164" t="s">
        <v>282</v>
      </c>
      <c r="E1268" s="172" t="s">
        <v>1</v>
      </c>
      <c r="F1268" s="173" t="s">
        <v>2746</v>
      </c>
      <c r="H1268" s="174">
        <v>10.151999999999999</v>
      </c>
      <c r="I1268" s="175"/>
      <c r="L1268" s="171"/>
      <c r="M1268" s="176"/>
      <c r="N1268" s="177"/>
      <c r="O1268" s="177"/>
      <c r="P1268" s="177"/>
      <c r="Q1268" s="177"/>
      <c r="R1268" s="177"/>
      <c r="S1268" s="177"/>
      <c r="T1268" s="178"/>
      <c r="AT1268" s="172" t="s">
        <v>282</v>
      </c>
      <c r="AU1268" s="172" t="s">
        <v>88</v>
      </c>
      <c r="AV1268" s="14" t="s">
        <v>88</v>
      </c>
      <c r="AW1268" s="14" t="s">
        <v>33</v>
      </c>
      <c r="AX1268" s="14" t="s">
        <v>79</v>
      </c>
      <c r="AY1268" s="172" t="s">
        <v>252</v>
      </c>
    </row>
    <row r="1269" spans="1:65" s="15" customFormat="1">
      <c r="B1269" s="179"/>
      <c r="D1269" s="164" t="s">
        <v>282</v>
      </c>
      <c r="E1269" s="180" t="s">
        <v>1</v>
      </c>
      <c r="F1269" s="181" t="s">
        <v>286</v>
      </c>
      <c r="H1269" s="182">
        <v>1086.0309999999999</v>
      </c>
      <c r="I1269" s="183"/>
      <c r="L1269" s="179"/>
      <c r="M1269" s="184"/>
      <c r="N1269" s="185"/>
      <c r="O1269" s="185"/>
      <c r="P1269" s="185"/>
      <c r="Q1269" s="185"/>
      <c r="R1269" s="185"/>
      <c r="S1269" s="185"/>
      <c r="T1269" s="186"/>
      <c r="AT1269" s="180" t="s">
        <v>282</v>
      </c>
      <c r="AU1269" s="180" t="s">
        <v>88</v>
      </c>
      <c r="AV1269" s="15" t="s">
        <v>258</v>
      </c>
      <c r="AW1269" s="15" t="s">
        <v>33</v>
      </c>
      <c r="AX1269" s="15" t="s">
        <v>86</v>
      </c>
      <c r="AY1269" s="180" t="s">
        <v>252</v>
      </c>
    </row>
    <row r="1270" spans="1:65" s="2" customFormat="1" ht="24.2" customHeight="1">
      <c r="A1270" s="31"/>
      <c r="B1270" s="148"/>
      <c r="C1270" s="149" t="s">
        <v>1521</v>
      </c>
      <c r="D1270" s="149" t="s">
        <v>254</v>
      </c>
      <c r="E1270" s="150" t="s">
        <v>2747</v>
      </c>
      <c r="F1270" s="151" t="s">
        <v>2748</v>
      </c>
      <c r="G1270" s="152" t="s">
        <v>465</v>
      </c>
      <c r="H1270" s="153">
        <v>88.009</v>
      </c>
      <c r="I1270" s="154"/>
      <c r="J1270" s="155">
        <f>ROUND(I1270*H1270,2)</f>
        <v>0</v>
      </c>
      <c r="K1270" s="156"/>
      <c r="L1270" s="32"/>
      <c r="M1270" s="157" t="s">
        <v>1</v>
      </c>
      <c r="N1270" s="158" t="s">
        <v>44</v>
      </c>
      <c r="O1270" s="57"/>
      <c r="P1270" s="159">
        <f>O1270*H1270</f>
        <v>0</v>
      </c>
      <c r="Q1270" s="159">
        <v>0</v>
      </c>
      <c r="R1270" s="159">
        <f>Q1270*H1270</f>
        <v>0</v>
      </c>
      <c r="S1270" s="159">
        <v>0</v>
      </c>
      <c r="T1270" s="160">
        <f>S1270*H1270</f>
        <v>0</v>
      </c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R1270" s="161" t="s">
        <v>289</v>
      </c>
      <c r="AT1270" s="161" t="s">
        <v>254</v>
      </c>
      <c r="AU1270" s="161" t="s">
        <v>88</v>
      </c>
      <c r="AY1270" s="17" t="s">
        <v>252</v>
      </c>
      <c r="BE1270" s="162">
        <f>IF(N1270="základní",J1270,0)</f>
        <v>0</v>
      </c>
      <c r="BF1270" s="162">
        <f>IF(N1270="snížená",J1270,0)</f>
        <v>0</v>
      </c>
      <c r="BG1270" s="162">
        <f>IF(N1270="zákl. přenesená",J1270,0)</f>
        <v>0</v>
      </c>
      <c r="BH1270" s="162">
        <f>IF(N1270="sníž. přenesená",J1270,0)</f>
        <v>0</v>
      </c>
      <c r="BI1270" s="162">
        <f>IF(N1270="nulová",J1270,0)</f>
        <v>0</v>
      </c>
      <c r="BJ1270" s="17" t="s">
        <v>86</v>
      </c>
      <c r="BK1270" s="162">
        <f>ROUND(I1270*H1270,2)</f>
        <v>0</v>
      </c>
      <c r="BL1270" s="17" t="s">
        <v>289</v>
      </c>
      <c r="BM1270" s="161" t="s">
        <v>1548</v>
      </c>
    </row>
    <row r="1271" spans="1:65" s="13" customFormat="1">
      <c r="B1271" s="163"/>
      <c r="D1271" s="164" t="s">
        <v>282</v>
      </c>
      <c r="E1271" s="165" t="s">
        <v>1</v>
      </c>
      <c r="F1271" s="166" t="s">
        <v>2733</v>
      </c>
      <c r="H1271" s="165" t="s">
        <v>1</v>
      </c>
      <c r="I1271" s="167"/>
      <c r="L1271" s="163"/>
      <c r="M1271" s="168"/>
      <c r="N1271" s="169"/>
      <c r="O1271" s="169"/>
      <c r="P1271" s="169"/>
      <c r="Q1271" s="169"/>
      <c r="R1271" s="169"/>
      <c r="S1271" s="169"/>
      <c r="T1271" s="170"/>
      <c r="AT1271" s="165" t="s">
        <v>282</v>
      </c>
      <c r="AU1271" s="165" t="s">
        <v>88</v>
      </c>
      <c r="AV1271" s="13" t="s">
        <v>86</v>
      </c>
      <c r="AW1271" s="13" t="s">
        <v>33</v>
      </c>
      <c r="AX1271" s="13" t="s">
        <v>79</v>
      </c>
      <c r="AY1271" s="165" t="s">
        <v>252</v>
      </c>
    </row>
    <row r="1272" spans="1:65" s="13" customFormat="1" ht="22.5">
      <c r="B1272" s="163"/>
      <c r="D1272" s="164" t="s">
        <v>282</v>
      </c>
      <c r="E1272" s="165" t="s">
        <v>1</v>
      </c>
      <c r="F1272" s="166" t="s">
        <v>2749</v>
      </c>
      <c r="H1272" s="165" t="s">
        <v>1</v>
      </c>
      <c r="I1272" s="167"/>
      <c r="L1272" s="163"/>
      <c r="M1272" s="168"/>
      <c r="N1272" s="169"/>
      <c r="O1272" s="169"/>
      <c r="P1272" s="169"/>
      <c r="Q1272" s="169"/>
      <c r="R1272" s="169"/>
      <c r="S1272" s="169"/>
      <c r="T1272" s="170"/>
      <c r="AT1272" s="165" t="s">
        <v>282</v>
      </c>
      <c r="AU1272" s="165" t="s">
        <v>88</v>
      </c>
      <c r="AV1272" s="13" t="s">
        <v>86</v>
      </c>
      <c r="AW1272" s="13" t="s">
        <v>33</v>
      </c>
      <c r="AX1272" s="13" t="s">
        <v>79</v>
      </c>
      <c r="AY1272" s="165" t="s">
        <v>252</v>
      </c>
    </row>
    <row r="1273" spans="1:65" s="13" customFormat="1" ht="22.5">
      <c r="B1273" s="163"/>
      <c r="D1273" s="164" t="s">
        <v>282</v>
      </c>
      <c r="E1273" s="165" t="s">
        <v>1</v>
      </c>
      <c r="F1273" s="166" t="s">
        <v>2750</v>
      </c>
      <c r="H1273" s="165" t="s">
        <v>1</v>
      </c>
      <c r="I1273" s="167"/>
      <c r="L1273" s="163"/>
      <c r="M1273" s="168"/>
      <c r="N1273" s="169"/>
      <c r="O1273" s="169"/>
      <c r="P1273" s="169"/>
      <c r="Q1273" s="169"/>
      <c r="R1273" s="169"/>
      <c r="S1273" s="169"/>
      <c r="T1273" s="170"/>
      <c r="AT1273" s="165" t="s">
        <v>282</v>
      </c>
      <c r="AU1273" s="165" t="s">
        <v>88</v>
      </c>
      <c r="AV1273" s="13" t="s">
        <v>86</v>
      </c>
      <c r="AW1273" s="13" t="s">
        <v>33</v>
      </c>
      <c r="AX1273" s="13" t="s">
        <v>79</v>
      </c>
      <c r="AY1273" s="165" t="s">
        <v>252</v>
      </c>
    </row>
    <row r="1274" spans="1:65" s="13" customFormat="1">
      <c r="B1274" s="163"/>
      <c r="D1274" s="164" t="s">
        <v>282</v>
      </c>
      <c r="E1274" s="165" t="s">
        <v>1</v>
      </c>
      <c r="F1274" s="166" t="s">
        <v>2751</v>
      </c>
      <c r="H1274" s="165" t="s">
        <v>1</v>
      </c>
      <c r="I1274" s="167"/>
      <c r="L1274" s="163"/>
      <c r="M1274" s="168"/>
      <c r="N1274" s="169"/>
      <c r="O1274" s="169"/>
      <c r="P1274" s="169"/>
      <c r="Q1274" s="169"/>
      <c r="R1274" s="169"/>
      <c r="S1274" s="169"/>
      <c r="T1274" s="170"/>
      <c r="AT1274" s="165" t="s">
        <v>282</v>
      </c>
      <c r="AU1274" s="165" t="s">
        <v>88</v>
      </c>
      <c r="AV1274" s="13" t="s">
        <v>86</v>
      </c>
      <c r="AW1274" s="13" t="s">
        <v>33</v>
      </c>
      <c r="AX1274" s="13" t="s">
        <v>79</v>
      </c>
      <c r="AY1274" s="165" t="s">
        <v>252</v>
      </c>
    </row>
    <row r="1275" spans="1:65" s="13" customFormat="1" ht="22.5">
      <c r="B1275" s="163"/>
      <c r="D1275" s="164" t="s">
        <v>282</v>
      </c>
      <c r="E1275" s="165" t="s">
        <v>1</v>
      </c>
      <c r="F1275" s="166" t="s">
        <v>2752</v>
      </c>
      <c r="H1275" s="165" t="s">
        <v>1</v>
      </c>
      <c r="I1275" s="167"/>
      <c r="L1275" s="163"/>
      <c r="M1275" s="168"/>
      <c r="N1275" s="169"/>
      <c r="O1275" s="169"/>
      <c r="P1275" s="169"/>
      <c r="Q1275" s="169"/>
      <c r="R1275" s="169"/>
      <c r="S1275" s="169"/>
      <c r="T1275" s="170"/>
      <c r="AT1275" s="165" t="s">
        <v>282</v>
      </c>
      <c r="AU1275" s="165" t="s">
        <v>88</v>
      </c>
      <c r="AV1275" s="13" t="s">
        <v>86</v>
      </c>
      <c r="AW1275" s="13" t="s">
        <v>33</v>
      </c>
      <c r="AX1275" s="13" t="s">
        <v>79</v>
      </c>
      <c r="AY1275" s="165" t="s">
        <v>252</v>
      </c>
    </row>
    <row r="1276" spans="1:65" s="13" customFormat="1" ht="22.5">
      <c r="B1276" s="163"/>
      <c r="D1276" s="164" t="s">
        <v>282</v>
      </c>
      <c r="E1276" s="165" t="s">
        <v>1</v>
      </c>
      <c r="F1276" s="166" t="s">
        <v>2753</v>
      </c>
      <c r="H1276" s="165" t="s">
        <v>1</v>
      </c>
      <c r="I1276" s="167"/>
      <c r="L1276" s="163"/>
      <c r="M1276" s="168"/>
      <c r="N1276" s="169"/>
      <c r="O1276" s="169"/>
      <c r="P1276" s="169"/>
      <c r="Q1276" s="169"/>
      <c r="R1276" s="169"/>
      <c r="S1276" s="169"/>
      <c r="T1276" s="170"/>
      <c r="AT1276" s="165" t="s">
        <v>282</v>
      </c>
      <c r="AU1276" s="165" t="s">
        <v>88</v>
      </c>
      <c r="AV1276" s="13" t="s">
        <v>86</v>
      </c>
      <c r="AW1276" s="13" t="s">
        <v>33</v>
      </c>
      <c r="AX1276" s="13" t="s">
        <v>79</v>
      </c>
      <c r="AY1276" s="165" t="s">
        <v>252</v>
      </c>
    </row>
    <row r="1277" spans="1:65" s="13" customFormat="1">
      <c r="B1277" s="163"/>
      <c r="D1277" s="164" t="s">
        <v>282</v>
      </c>
      <c r="E1277" s="165" t="s">
        <v>1</v>
      </c>
      <c r="F1277" s="166" t="s">
        <v>2739</v>
      </c>
      <c r="H1277" s="165" t="s">
        <v>1</v>
      </c>
      <c r="I1277" s="167"/>
      <c r="L1277" s="163"/>
      <c r="M1277" s="168"/>
      <c r="N1277" s="169"/>
      <c r="O1277" s="169"/>
      <c r="P1277" s="169"/>
      <c r="Q1277" s="169"/>
      <c r="R1277" s="169"/>
      <c r="S1277" s="169"/>
      <c r="T1277" s="170"/>
      <c r="AT1277" s="165" t="s">
        <v>282</v>
      </c>
      <c r="AU1277" s="165" t="s">
        <v>88</v>
      </c>
      <c r="AV1277" s="13" t="s">
        <v>86</v>
      </c>
      <c r="AW1277" s="13" t="s">
        <v>33</v>
      </c>
      <c r="AX1277" s="13" t="s">
        <v>79</v>
      </c>
      <c r="AY1277" s="165" t="s">
        <v>252</v>
      </c>
    </row>
    <row r="1278" spans="1:65" s="14" customFormat="1">
      <c r="B1278" s="171"/>
      <c r="D1278" s="164" t="s">
        <v>282</v>
      </c>
      <c r="E1278" s="172" t="s">
        <v>1</v>
      </c>
      <c r="F1278" s="173" t="s">
        <v>2754</v>
      </c>
      <c r="H1278" s="174">
        <v>35.139000000000003</v>
      </c>
      <c r="I1278" s="175"/>
      <c r="L1278" s="171"/>
      <c r="M1278" s="176"/>
      <c r="N1278" s="177"/>
      <c r="O1278" s="177"/>
      <c r="P1278" s="177"/>
      <c r="Q1278" s="177"/>
      <c r="R1278" s="177"/>
      <c r="S1278" s="177"/>
      <c r="T1278" s="178"/>
      <c r="AT1278" s="172" t="s">
        <v>282</v>
      </c>
      <c r="AU1278" s="172" t="s">
        <v>88</v>
      </c>
      <c r="AV1278" s="14" t="s">
        <v>88</v>
      </c>
      <c r="AW1278" s="14" t="s">
        <v>33</v>
      </c>
      <c r="AX1278" s="14" t="s">
        <v>79</v>
      </c>
      <c r="AY1278" s="172" t="s">
        <v>252</v>
      </c>
    </row>
    <row r="1279" spans="1:65" s="14" customFormat="1" ht="22.5">
      <c r="B1279" s="171"/>
      <c r="D1279" s="164" t="s">
        <v>282</v>
      </c>
      <c r="E1279" s="172" t="s">
        <v>1</v>
      </c>
      <c r="F1279" s="173" t="s">
        <v>2755</v>
      </c>
      <c r="H1279" s="174">
        <v>23.698</v>
      </c>
      <c r="I1279" s="175"/>
      <c r="L1279" s="171"/>
      <c r="M1279" s="176"/>
      <c r="N1279" s="177"/>
      <c r="O1279" s="177"/>
      <c r="P1279" s="177"/>
      <c r="Q1279" s="177"/>
      <c r="R1279" s="177"/>
      <c r="S1279" s="177"/>
      <c r="T1279" s="178"/>
      <c r="AT1279" s="172" t="s">
        <v>282</v>
      </c>
      <c r="AU1279" s="172" t="s">
        <v>88</v>
      </c>
      <c r="AV1279" s="14" t="s">
        <v>88</v>
      </c>
      <c r="AW1279" s="14" t="s">
        <v>33</v>
      </c>
      <c r="AX1279" s="14" t="s">
        <v>79</v>
      </c>
      <c r="AY1279" s="172" t="s">
        <v>252</v>
      </c>
    </row>
    <row r="1280" spans="1:65" s="14" customFormat="1" ht="22.5">
      <c r="B1280" s="171"/>
      <c r="D1280" s="164" t="s">
        <v>282</v>
      </c>
      <c r="E1280" s="172" t="s">
        <v>1</v>
      </c>
      <c r="F1280" s="173" t="s">
        <v>2756</v>
      </c>
      <c r="H1280" s="174">
        <v>29.172000000000001</v>
      </c>
      <c r="I1280" s="175"/>
      <c r="L1280" s="171"/>
      <c r="M1280" s="176"/>
      <c r="N1280" s="177"/>
      <c r="O1280" s="177"/>
      <c r="P1280" s="177"/>
      <c r="Q1280" s="177"/>
      <c r="R1280" s="177"/>
      <c r="S1280" s="177"/>
      <c r="T1280" s="178"/>
      <c r="AT1280" s="172" t="s">
        <v>282</v>
      </c>
      <c r="AU1280" s="172" t="s">
        <v>88</v>
      </c>
      <c r="AV1280" s="14" t="s">
        <v>88</v>
      </c>
      <c r="AW1280" s="14" t="s">
        <v>33</v>
      </c>
      <c r="AX1280" s="14" t="s">
        <v>79</v>
      </c>
      <c r="AY1280" s="172" t="s">
        <v>252</v>
      </c>
    </row>
    <row r="1281" spans="1:65" s="15" customFormat="1">
      <c r="B1281" s="179"/>
      <c r="D1281" s="164" t="s">
        <v>282</v>
      </c>
      <c r="E1281" s="180" t="s">
        <v>1</v>
      </c>
      <c r="F1281" s="181" t="s">
        <v>286</v>
      </c>
      <c r="H1281" s="182">
        <v>88.009</v>
      </c>
      <c r="I1281" s="183"/>
      <c r="L1281" s="179"/>
      <c r="M1281" s="184"/>
      <c r="N1281" s="185"/>
      <c r="O1281" s="185"/>
      <c r="P1281" s="185"/>
      <c r="Q1281" s="185"/>
      <c r="R1281" s="185"/>
      <c r="S1281" s="185"/>
      <c r="T1281" s="186"/>
      <c r="AT1281" s="180" t="s">
        <v>282</v>
      </c>
      <c r="AU1281" s="180" t="s">
        <v>88</v>
      </c>
      <c r="AV1281" s="15" t="s">
        <v>258</v>
      </c>
      <c r="AW1281" s="15" t="s">
        <v>33</v>
      </c>
      <c r="AX1281" s="15" t="s">
        <v>86</v>
      </c>
      <c r="AY1281" s="180" t="s">
        <v>252</v>
      </c>
    </row>
    <row r="1282" spans="1:65" s="2" customFormat="1" ht="24.2" customHeight="1">
      <c r="A1282" s="31"/>
      <c r="B1282" s="148"/>
      <c r="C1282" s="149" t="s">
        <v>850</v>
      </c>
      <c r="D1282" s="149" t="s">
        <v>254</v>
      </c>
      <c r="E1282" s="150" t="s">
        <v>2757</v>
      </c>
      <c r="F1282" s="151" t="s">
        <v>2758</v>
      </c>
      <c r="G1282" s="152" t="s">
        <v>465</v>
      </c>
      <c r="H1282" s="153">
        <v>11.305</v>
      </c>
      <c r="I1282" s="154"/>
      <c r="J1282" s="155">
        <f>ROUND(I1282*H1282,2)</f>
        <v>0</v>
      </c>
      <c r="K1282" s="156"/>
      <c r="L1282" s="32"/>
      <c r="M1282" s="157" t="s">
        <v>1</v>
      </c>
      <c r="N1282" s="158" t="s">
        <v>44</v>
      </c>
      <c r="O1282" s="57"/>
      <c r="P1282" s="159">
        <f>O1282*H1282</f>
        <v>0</v>
      </c>
      <c r="Q1282" s="159">
        <v>0</v>
      </c>
      <c r="R1282" s="159">
        <f>Q1282*H1282</f>
        <v>0</v>
      </c>
      <c r="S1282" s="159">
        <v>0</v>
      </c>
      <c r="T1282" s="160">
        <f>S1282*H1282</f>
        <v>0</v>
      </c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R1282" s="161" t="s">
        <v>289</v>
      </c>
      <c r="AT1282" s="161" t="s">
        <v>254</v>
      </c>
      <c r="AU1282" s="161" t="s">
        <v>88</v>
      </c>
      <c r="AY1282" s="17" t="s">
        <v>252</v>
      </c>
      <c r="BE1282" s="162">
        <f>IF(N1282="základní",J1282,0)</f>
        <v>0</v>
      </c>
      <c r="BF1282" s="162">
        <f>IF(N1282="snížená",J1282,0)</f>
        <v>0</v>
      </c>
      <c r="BG1282" s="162">
        <f>IF(N1282="zákl. přenesená",J1282,0)</f>
        <v>0</v>
      </c>
      <c r="BH1282" s="162">
        <f>IF(N1282="sníž. přenesená",J1282,0)</f>
        <v>0</v>
      </c>
      <c r="BI1282" s="162">
        <f>IF(N1282="nulová",J1282,0)</f>
        <v>0</v>
      </c>
      <c r="BJ1282" s="17" t="s">
        <v>86</v>
      </c>
      <c r="BK1282" s="162">
        <f>ROUND(I1282*H1282,2)</f>
        <v>0</v>
      </c>
      <c r="BL1282" s="17" t="s">
        <v>289</v>
      </c>
      <c r="BM1282" s="161" t="s">
        <v>1553</v>
      </c>
    </row>
    <row r="1283" spans="1:65" s="13" customFormat="1">
      <c r="B1283" s="163"/>
      <c r="D1283" s="164" t="s">
        <v>282</v>
      </c>
      <c r="E1283" s="165" t="s">
        <v>1</v>
      </c>
      <c r="F1283" s="166" t="s">
        <v>2733</v>
      </c>
      <c r="H1283" s="165" t="s">
        <v>1</v>
      </c>
      <c r="I1283" s="167"/>
      <c r="L1283" s="163"/>
      <c r="M1283" s="168"/>
      <c r="N1283" s="169"/>
      <c r="O1283" s="169"/>
      <c r="P1283" s="169"/>
      <c r="Q1283" s="169"/>
      <c r="R1283" s="169"/>
      <c r="S1283" s="169"/>
      <c r="T1283" s="170"/>
      <c r="AT1283" s="165" t="s">
        <v>282</v>
      </c>
      <c r="AU1283" s="165" t="s">
        <v>88</v>
      </c>
      <c r="AV1283" s="13" t="s">
        <v>86</v>
      </c>
      <c r="AW1283" s="13" t="s">
        <v>33</v>
      </c>
      <c r="AX1283" s="13" t="s">
        <v>79</v>
      </c>
      <c r="AY1283" s="165" t="s">
        <v>252</v>
      </c>
    </row>
    <row r="1284" spans="1:65" s="13" customFormat="1" ht="22.5">
      <c r="B1284" s="163"/>
      <c r="D1284" s="164" t="s">
        <v>282</v>
      </c>
      <c r="E1284" s="165" t="s">
        <v>1</v>
      </c>
      <c r="F1284" s="166" t="s">
        <v>2759</v>
      </c>
      <c r="H1284" s="165" t="s">
        <v>1</v>
      </c>
      <c r="I1284" s="167"/>
      <c r="L1284" s="163"/>
      <c r="M1284" s="168"/>
      <c r="N1284" s="169"/>
      <c r="O1284" s="169"/>
      <c r="P1284" s="169"/>
      <c r="Q1284" s="169"/>
      <c r="R1284" s="169"/>
      <c r="S1284" s="169"/>
      <c r="T1284" s="170"/>
      <c r="AT1284" s="165" t="s">
        <v>282</v>
      </c>
      <c r="AU1284" s="165" t="s">
        <v>88</v>
      </c>
      <c r="AV1284" s="13" t="s">
        <v>86</v>
      </c>
      <c r="AW1284" s="13" t="s">
        <v>33</v>
      </c>
      <c r="AX1284" s="13" t="s">
        <v>79</v>
      </c>
      <c r="AY1284" s="165" t="s">
        <v>252</v>
      </c>
    </row>
    <row r="1285" spans="1:65" s="13" customFormat="1">
      <c r="B1285" s="163"/>
      <c r="D1285" s="164" t="s">
        <v>282</v>
      </c>
      <c r="E1285" s="165" t="s">
        <v>1</v>
      </c>
      <c r="F1285" s="166" t="s">
        <v>2760</v>
      </c>
      <c r="H1285" s="165" t="s">
        <v>1</v>
      </c>
      <c r="I1285" s="167"/>
      <c r="L1285" s="163"/>
      <c r="M1285" s="168"/>
      <c r="N1285" s="169"/>
      <c r="O1285" s="169"/>
      <c r="P1285" s="169"/>
      <c r="Q1285" s="169"/>
      <c r="R1285" s="169"/>
      <c r="S1285" s="169"/>
      <c r="T1285" s="170"/>
      <c r="AT1285" s="165" t="s">
        <v>282</v>
      </c>
      <c r="AU1285" s="165" t="s">
        <v>88</v>
      </c>
      <c r="AV1285" s="13" t="s">
        <v>86</v>
      </c>
      <c r="AW1285" s="13" t="s">
        <v>33</v>
      </c>
      <c r="AX1285" s="13" t="s">
        <v>79</v>
      </c>
      <c r="AY1285" s="165" t="s">
        <v>252</v>
      </c>
    </row>
    <row r="1286" spans="1:65" s="13" customFormat="1" ht="22.5">
      <c r="B1286" s="163"/>
      <c r="D1286" s="164" t="s">
        <v>282</v>
      </c>
      <c r="E1286" s="165" t="s">
        <v>1</v>
      </c>
      <c r="F1286" s="166" t="s">
        <v>2749</v>
      </c>
      <c r="H1286" s="165" t="s">
        <v>1</v>
      </c>
      <c r="I1286" s="167"/>
      <c r="L1286" s="163"/>
      <c r="M1286" s="168"/>
      <c r="N1286" s="169"/>
      <c r="O1286" s="169"/>
      <c r="P1286" s="169"/>
      <c r="Q1286" s="169"/>
      <c r="R1286" s="169"/>
      <c r="S1286" s="169"/>
      <c r="T1286" s="170"/>
      <c r="AT1286" s="165" t="s">
        <v>282</v>
      </c>
      <c r="AU1286" s="165" t="s">
        <v>88</v>
      </c>
      <c r="AV1286" s="13" t="s">
        <v>86</v>
      </c>
      <c r="AW1286" s="13" t="s">
        <v>33</v>
      </c>
      <c r="AX1286" s="13" t="s">
        <v>79</v>
      </c>
      <c r="AY1286" s="165" t="s">
        <v>252</v>
      </c>
    </row>
    <row r="1287" spans="1:65" s="13" customFormat="1" ht="22.5">
      <c r="B1287" s="163"/>
      <c r="D1287" s="164" t="s">
        <v>282</v>
      </c>
      <c r="E1287" s="165" t="s">
        <v>1</v>
      </c>
      <c r="F1287" s="166" t="s">
        <v>2761</v>
      </c>
      <c r="H1287" s="165" t="s">
        <v>1</v>
      </c>
      <c r="I1287" s="167"/>
      <c r="L1287" s="163"/>
      <c r="M1287" s="168"/>
      <c r="N1287" s="169"/>
      <c r="O1287" s="169"/>
      <c r="P1287" s="169"/>
      <c r="Q1287" s="169"/>
      <c r="R1287" s="169"/>
      <c r="S1287" s="169"/>
      <c r="T1287" s="170"/>
      <c r="AT1287" s="165" t="s">
        <v>282</v>
      </c>
      <c r="AU1287" s="165" t="s">
        <v>88</v>
      </c>
      <c r="AV1287" s="13" t="s">
        <v>86</v>
      </c>
      <c r="AW1287" s="13" t="s">
        <v>33</v>
      </c>
      <c r="AX1287" s="13" t="s">
        <v>79</v>
      </c>
      <c r="AY1287" s="165" t="s">
        <v>252</v>
      </c>
    </row>
    <row r="1288" spans="1:65" s="13" customFormat="1">
      <c r="B1288" s="163"/>
      <c r="D1288" s="164" t="s">
        <v>282</v>
      </c>
      <c r="E1288" s="165" t="s">
        <v>1</v>
      </c>
      <c r="F1288" s="166" t="s">
        <v>2762</v>
      </c>
      <c r="H1288" s="165" t="s">
        <v>1</v>
      </c>
      <c r="I1288" s="167"/>
      <c r="L1288" s="163"/>
      <c r="M1288" s="168"/>
      <c r="N1288" s="169"/>
      <c r="O1288" s="169"/>
      <c r="P1288" s="169"/>
      <c r="Q1288" s="169"/>
      <c r="R1288" s="169"/>
      <c r="S1288" s="169"/>
      <c r="T1288" s="170"/>
      <c r="AT1288" s="165" t="s">
        <v>282</v>
      </c>
      <c r="AU1288" s="165" t="s">
        <v>88</v>
      </c>
      <c r="AV1288" s="13" t="s">
        <v>86</v>
      </c>
      <c r="AW1288" s="13" t="s">
        <v>33</v>
      </c>
      <c r="AX1288" s="13" t="s">
        <v>79</v>
      </c>
      <c r="AY1288" s="165" t="s">
        <v>252</v>
      </c>
    </row>
    <row r="1289" spans="1:65" s="13" customFormat="1" ht="22.5">
      <c r="B1289" s="163"/>
      <c r="D1289" s="164" t="s">
        <v>282</v>
      </c>
      <c r="E1289" s="165" t="s">
        <v>1</v>
      </c>
      <c r="F1289" s="166" t="s">
        <v>2763</v>
      </c>
      <c r="H1289" s="165" t="s">
        <v>1</v>
      </c>
      <c r="I1289" s="167"/>
      <c r="L1289" s="163"/>
      <c r="M1289" s="168"/>
      <c r="N1289" s="169"/>
      <c r="O1289" s="169"/>
      <c r="P1289" s="169"/>
      <c r="Q1289" s="169"/>
      <c r="R1289" s="169"/>
      <c r="S1289" s="169"/>
      <c r="T1289" s="170"/>
      <c r="AT1289" s="165" t="s">
        <v>282</v>
      </c>
      <c r="AU1289" s="165" t="s">
        <v>88</v>
      </c>
      <c r="AV1289" s="13" t="s">
        <v>86</v>
      </c>
      <c r="AW1289" s="13" t="s">
        <v>33</v>
      </c>
      <c r="AX1289" s="13" t="s">
        <v>79</v>
      </c>
      <c r="AY1289" s="165" t="s">
        <v>252</v>
      </c>
    </row>
    <row r="1290" spans="1:65" s="13" customFormat="1" ht="22.5">
      <c r="B1290" s="163"/>
      <c r="D1290" s="164" t="s">
        <v>282</v>
      </c>
      <c r="E1290" s="165" t="s">
        <v>1</v>
      </c>
      <c r="F1290" s="166" t="s">
        <v>2738</v>
      </c>
      <c r="H1290" s="165" t="s">
        <v>1</v>
      </c>
      <c r="I1290" s="167"/>
      <c r="L1290" s="163"/>
      <c r="M1290" s="168"/>
      <c r="N1290" s="169"/>
      <c r="O1290" s="169"/>
      <c r="P1290" s="169"/>
      <c r="Q1290" s="169"/>
      <c r="R1290" s="169"/>
      <c r="S1290" s="169"/>
      <c r="T1290" s="170"/>
      <c r="AT1290" s="165" t="s">
        <v>282</v>
      </c>
      <c r="AU1290" s="165" t="s">
        <v>88</v>
      </c>
      <c r="AV1290" s="13" t="s">
        <v>86</v>
      </c>
      <c r="AW1290" s="13" t="s">
        <v>33</v>
      </c>
      <c r="AX1290" s="13" t="s">
        <v>79</v>
      </c>
      <c r="AY1290" s="165" t="s">
        <v>252</v>
      </c>
    </row>
    <row r="1291" spans="1:65" s="13" customFormat="1">
      <c r="B1291" s="163"/>
      <c r="D1291" s="164" t="s">
        <v>282</v>
      </c>
      <c r="E1291" s="165" t="s">
        <v>1</v>
      </c>
      <c r="F1291" s="166" t="s">
        <v>2764</v>
      </c>
      <c r="H1291" s="165" t="s">
        <v>1</v>
      </c>
      <c r="I1291" s="167"/>
      <c r="L1291" s="163"/>
      <c r="M1291" s="168"/>
      <c r="N1291" s="169"/>
      <c r="O1291" s="169"/>
      <c r="P1291" s="169"/>
      <c r="Q1291" s="169"/>
      <c r="R1291" s="169"/>
      <c r="S1291" s="169"/>
      <c r="T1291" s="170"/>
      <c r="AT1291" s="165" t="s">
        <v>282</v>
      </c>
      <c r="AU1291" s="165" t="s">
        <v>88</v>
      </c>
      <c r="AV1291" s="13" t="s">
        <v>86</v>
      </c>
      <c r="AW1291" s="13" t="s">
        <v>33</v>
      </c>
      <c r="AX1291" s="13" t="s">
        <v>79</v>
      </c>
      <c r="AY1291" s="165" t="s">
        <v>252</v>
      </c>
    </row>
    <row r="1292" spans="1:65" s="14" customFormat="1" ht="22.5">
      <c r="B1292" s="171"/>
      <c r="D1292" s="164" t="s">
        <v>282</v>
      </c>
      <c r="E1292" s="172" t="s">
        <v>1</v>
      </c>
      <c r="F1292" s="173" t="s">
        <v>2765</v>
      </c>
      <c r="H1292" s="174">
        <v>11.305</v>
      </c>
      <c r="I1292" s="175"/>
      <c r="L1292" s="171"/>
      <c r="M1292" s="176"/>
      <c r="N1292" s="177"/>
      <c r="O1292" s="177"/>
      <c r="P1292" s="177"/>
      <c r="Q1292" s="177"/>
      <c r="R1292" s="177"/>
      <c r="S1292" s="177"/>
      <c r="T1292" s="178"/>
      <c r="AT1292" s="172" t="s">
        <v>282</v>
      </c>
      <c r="AU1292" s="172" t="s">
        <v>88</v>
      </c>
      <c r="AV1292" s="14" t="s">
        <v>88</v>
      </c>
      <c r="AW1292" s="14" t="s">
        <v>33</v>
      </c>
      <c r="AX1292" s="14" t="s">
        <v>79</v>
      </c>
      <c r="AY1292" s="172" t="s">
        <v>252</v>
      </c>
    </row>
    <row r="1293" spans="1:65" s="15" customFormat="1">
      <c r="B1293" s="179"/>
      <c r="D1293" s="164" t="s">
        <v>282</v>
      </c>
      <c r="E1293" s="180" t="s">
        <v>1</v>
      </c>
      <c r="F1293" s="181" t="s">
        <v>286</v>
      </c>
      <c r="H1293" s="182">
        <v>11.305</v>
      </c>
      <c r="I1293" s="183"/>
      <c r="L1293" s="179"/>
      <c r="M1293" s="184"/>
      <c r="N1293" s="185"/>
      <c r="O1293" s="185"/>
      <c r="P1293" s="185"/>
      <c r="Q1293" s="185"/>
      <c r="R1293" s="185"/>
      <c r="S1293" s="185"/>
      <c r="T1293" s="186"/>
      <c r="AT1293" s="180" t="s">
        <v>282</v>
      </c>
      <c r="AU1293" s="180" t="s">
        <v>88</v>
      </c>
      <c r="AV1293" s="15" t="s">
        <v>258</v>
      </c>
      <c r="AW1293" s="15" t="s">
        <v>33</v>
      </c>
      <c r="AX1293" s="15" t="s">
        <v>86</v>
      </c>
      <c r="AY1293" s="180" t="s">
        <v>252</v>
      </c>
    </row>
    <row r="1294" spans="1:65" s="2" customFormat="1" ht="24.2" customHeight="1">
      <c r="A1294" s="31"/>
      <c r="B1294" s="148"/>
      <c r="C1294" s="149" t="s">
        <v>1535</v>
      </c>
      <c r="D1294" s="149" t="s">
        <v>254</v>
      </c>
      <c r="E1294" s="150" t="s">
        <v>2766</v>
      </c>
      <c r="F1294" s="151" t="s">
        <v>2767</v>
      </c>
      <c r="G1294" s="152" t="s">
        <v>465</v>
      </c>
      <c r="H1294" s="153">
        <v>753.10599999999999</v>
      </c>
      <c r="I1294" s="154"/>
      <c r="J1294" s="155">
        <f>ROUND(I1294*H1294,2)</f>
        <v>0</v>
      </c>
      <c r="K1294" s="156"/>
      <c r="L1294" s="32"/>
      <c r="M1294" s="157" t="s">
        <v>1</v>
      </c>
      <c r="N1294" s="158" t="s">
        <v>44</v>
      </c>
      <c r="O1294" s="57"/>
      <c r="P1294" s="159">
        <f>O1294*H1294</f>
        <v>0</v>
      </c>
      <c r="Q1294" s="159">
        <v>0</v>
      </c>
      <c r="R1294" s="159">
        <f>Q1294*H1294</f>
        <v>0</v>
      </c>
      <c r="S1294" s="159">
        <v>0</v>
      </c>
      <c r="T1294" s="160">
        <f>S1294*H1294</f>
        <v>0</v>
      </c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R1294" s="161" t="s">
        <v>289</v>
      </c>
      <c r="AT1294" s="161" t="s">
        <v>254</v>
      </c>
      <c r="AU1294" s="161" t="s">
        <v>88</v>
      </c>
      <c r="AY1294" s="17" t="s">
        <v>252</v>
      </c>
      <c r="BE1294" s="162">
        <f>IF(N1294="základní",J1294,0)</f>
        <v>0</v>
      </c>
      <c r="BF1294" s="162">
        <f>IF(N1294="snížená",J1294,0)</f>
        <v>0</v>
      </c>
      <c r="BG1294" s="162">
        <f>IF(N1294="zákl. přenesená",J1294,0)</f>
        <v>0</v>
      </c>
      <c r="BH1294" s="162">
        <f>IF(N1294="sníž. přenesená",J1294,0)</f>
        <v>0</v>
      </c>
      <c r="BI1294" s="162">
        <f>IF(N1294="nulová",J1294,0)</f>
        <v>0</v>
      </c>
      <c r="BJ1294" s="17" t="s">
        <v>86</v>
      </c>
      <c r="BK1294" s="162">
        <f>ROUND(I1294*H1294,2)</f>
        <v>0</v>
      </c>
      <c r="BL1294" s="17" t="s">
        <v>289</v>
      </c>
      <c r="BM1294" s="161" t="s">
        <v>1558</v>
      </c>
    </row>
    <row r="1295" spans="1:65" s="13" customFormat="1">
      <c r="B1295" s="163"/>
      <c r="D1295" s="164" t="s">
        <v>282</v>
      </c>
      <c r="E1295" s="165" t="s">
        <v>1</v>
      </c>
      <c r="F1295" s="166" t="s">
        <v>2768</v>
      </c>
      <c r="H1295" s="165" t="s">
        <v>1</v>
      </c>
      <c r="I1295" s="167"/>
      <c r="L1295" s="163"/>
      <c r="M1295" s="168"/>
      <c r="N1295" s="169"/>
      <c r="O1295" s="169"/>
      <c r="P1295" s="169"/>
      <c r="Q1295" s="169"/>
      <c r="R1295" s="169"/>
      <c r="S1295" s="169"/>
      <c r="T1295" s="170"/>
      <c r="AT1295" s="165" t="s">
        <v>282</v>
      </c>
      <c r="AU1295" s="165" t="s">
        <v>88</v>
      </c>
      <c r="AV1295" s="13" t="s">
        <v>86</v>
      </c>
      <c r="AW1295" s="13" t="s">
        <v>33</v>
      </c>
      <c r="AX1295" s="13" t="s">
        <v>79</v>
      </c>
      <c r="AY1295" s="165" t="s">
        <v>252</v>
      </c>
    </row>
    <row r="1296" spans="1:65" s="13" customFormat="1">
      <c r="B1296" s="163"/>
      <c r="D1296" s="164" t="s">
        <v>282</v>
      </c>
      <c r="E1296" s="165" t="s">
        <v>1</v>
      </c>
      <c r="F1296" s="166" t="s">
        <v>2769</v>
      </c>
      <c r="H1296" s="165" t="s">
        <v>1</v>
      </c>
      <c r="I1296" s="167"/>
      <c r="L1296" s="163"/>
      <c r="M1296" s="168"/>
      <c r="N1296" s="169"/>
      <c r="O1296" s="169"/>
      <c r="P1296" s="169"/>
      <c r="Q1296" s="169"/>
      <c r="R1296" s="169"/>
      <c r="S1296" s="169"/>
      <c r="T1296" s="170"/>
      <c r="AT1296" s="165" t="s">
        <v>282</v>
      </c>
      <c r="AU1296" s="165" t="s">
        <v>88</v>
      </c>
      <c r="AV1296" s="13" t="s">
        <v>86</v>
      </c>
      <c r="AW1296" s="13" t="s">
        <v>33</v>
      </c>
      <c r="AX1296" s="13" t="s">
        <v>79</v>
      </c>
      <c r="AY1296" s="165" t="s">
        <v>252</v>
      </c>
    </row>
    <row r="1297" spans="1:65" s="13" customFormat="1">
      <c r="B1297" s="163"/>
      <c r="D1297" s="164" t="s">
        <v>282</v>
      </c>
      <c r="E1297" s="165" t="s">
        <v>1</v>
      </c>
      <c r="F1297" s="166" t="s">
        <v>2770</v>
      </c>
      <c r="H1297" s="165" t="s">
        <v>1</v>
      </c>
      <c r="I1297" s="167"/>
      <c r="L1297" s="163"/>
      <c r="M1297" s="168"/>
      <c r="N1297" s="169"/>
      <c r="O1297" s="169"/>
      <c r="P1297" s="169"/>
      <c r="Q1297" s="169"/>
      <c r="R1297" s="169"/>
      <c r="S1297" s="169"/>
      <c r="T1297" s="170"/>
      <c r="AT1297" s="165" t="s">
        <v>282</v>
      </c>
      <c r="AU1297" s="165" t="s">
        <v>88</v>
      </c>
      <c r="AV1297" s="13" t="s">
        <v>86</v>
      </c>
      <c r="AW1297" s="13" t="s">
        <v>33</v>
      </c>
      <c r="AX1297" s="13" t="s">
        <v>79</v>
      </c>
      <c r="AY1297" s="165" t="s">
        <v>252</v>
      </c>
    </row>
    <row r="1298" spans="1:65" s="13" customFormat="1" ht="22.5">
      <c r="B1298" s="163"/>
      <c r="D1298" s="164" t="s">
        <v>282</v>
      </c>
      <c r="E1298" s="165" t="s">
        <v>1</v>
      </c>
      <c r="F1298" s="166" t="s">
        <v>2771</v>
      </c>
      <c r="H1298" s="165" t="s">
        <v>1</v>
      </c>
      <c r="I1298" s="167"/>
      <c r="L1298" s="163"/>
      <c r="M1298" s="168"/>
      <c r="N1298" s="169"/>
      <c r="O1298" s="169"/>
      <c r="P1298" s="169"/>
      <c r="Q1298" s="169"/>
      <c r="R1298" s="169"/>
      <c r="S1298" s="169"/>
      <c r="T1298" s="170"/>
      <c r="AT1298" s="165" t="s">
        <v>282</v>
      </c>
      <c r="AU1298" s="165" t="s">
        <v>88</v>
      </c>
      <c r="AV1298" s="13" t="s">
        <v>86</v>
      </c>
      <c r="AW1298" s="13" t="s">
        <v>33</v>
      </c>
      <c r="AX1298" s="13" t="s">
        <v>79</v>
      </c>
      <c r="AY1298" s="165" t="s">
        <v>252</v>
      </c>
    </row>
    <row r="1299" spans="1:65" s="13" customFormat="1" ht="22.5">
      <c r="B1299" s="163"/>
      <c r="D1299" s="164" t="s">
        <v>282</v>
      </c>
      <c r="E1299" s="165" t="s">
        <v>1</v>
      </c>
      <c r="F1299" s="166" t="s">
        <v>2772</v>
      </c>
      <c r="H1299" s="165" t="s">
        <v>1</v>
      </c>
      <c r="I1299" s="167"/>
      <c r="L1299" s="163"/>
      <c r="M1299" s="168"/>
      <c r="N1299" s="169"/>
      <c r="O1299" s="169"/>
      <c r="P1299" s="169"/>
      <c r="Q1299" s="169"/>
      <c r="R1299" s="169"/>
      <c r="S1299" s="169"/>
      <c r="T1299" s="170"/>
      <c r="AT1299" s="165" t="s">
        <v>282</v>
      </c>
      <c r="AU1299" s="165" t="s">
        <v>88</v>
      </c>
      <c r="AV1299" s="13" t="s">
        <v>86</v>
      </c>
      <c r="AW1299" s="13" t="s">
        <v>33</v>
      </c>
      <c r="AX1299" s="13" t="s">
        <v>79</v>
      </c>
      <c r="AY1299" s="165" t="s">
        <v>252</v>
      </c>
    </row>
    <row r="1300" spans="1:65" s="13" customFormat="1" ht="22.5">
      <c r="B1300" s="163"/>
      <c r="D1300" s="164" t="s">
        <v>282</v>
      </c>
      <c r="E1300" s="165" t="s">
        <v>1</v>
      </c>
      <c r="F1300" s="166" t="s">
        <v>2773</v>
      </c>
      <c r="H1300" s="165" t="s">
        <v>1</v>
      </c>
      <c r="I1300" s="167"/>
      <c r="L1300" s="163"/>
      <c r="M1300" s="168"/>
      <c r="N1300" s="169"/>
      <c r="O1300" s="169"/>
      <c r="P1300" s="169"/>
      <c r="Q1300" s="169"/>
      <c r="R1300" s="169"/>
      <c r="S1300" s="169"/>
      <c r="T1300" s="170"/>
      <c r="AT1300" s="165" t="s">
        <v>282</v>
      </c>
      <c r="AU1300" s="165" t="s">
        <v>88</v>
      </c>
      <c r="AV1300" s="13" t="s">
        <v>86</v>
      </c>
      <c r="AW1300" s="13" t="s">
        <v>33</v>
      </c>
      <c r="AX1300" s="13" t="s">
        <v>79</v>
      </c>
      <c r="AY1300" s="165" t="s">
        <v>252</v>
      </c>
    </row>
    <row r="1301" spans="1:65" s="13" customFormat="1">
      <c r="B1301" s="163"/>
      <c r="D1301" s="164" t="s">
        <v>282</v>
      </c>
      <c r="E1301" s="165" t="s">
        <v>1</v>
      </c>
      <c r="F1301" s="166" t="s">
        <v>2774</v>
      </c>
      <c r="H1301" s="165" t="s">
        <v>1</v>
      </c>
      <c r="I1301" s="167"/>
      <c r="L1301" s="163"/>
      <c r="M1301" s="168"/>
      <c r="N1301" s="169"/>
      <c r="O1301" s="169"/>
      <c r="P1301" s="169"/>
      <c r="Q1301" s="169"/>
      <c r="R1301" s="169"/>
      <c r="S1301" s="169"/>
      <c r="T1301" s="170"/>
      <c r="AT1301" s="165" t="s">
        <v>282</v>
      </c>
      <c r="AU1301" s="165" t="s">
        <v>88</v>
      </c>
      <c r="AV1301" s="13" t="s">
        <v>86</v>
      </c>
      <c r="AW1301" s="13" t="s">
        <v>33</v>
      </c>
      <c r="AX1301" s="13" t="s">
        <v>79</v>
      </c>
      <c r="AY1301" s="165" t="s">
        <v>252</v>
      </c>
    </row>
    <row r="1302" spans="1:65" s="14" customFormat="1" ht="22.5">
      <c r="B1302" s="171"/>
      <c r="D1302" s="164" t="s">
        <v>282</v>
      </c>
      <c r="E1302" s="172" t="s">
        <v>1</v>
      </c>
      <c r="F1302" s="173" t="s">
        <v>2775</v>
      </c>
      <c r="H1302" s="174">
        <v>753.10599999999999</v>
      </c>
      <c r="I1302" s="175"/>
      <c r="L1302" s="171"/>
      <c r="M1302" s="176"/>
      <c r="N1302" s="177"/>
      <c r="O1302" s="177"/>
      <c r="P1302" s="177"/>
      <c r="Q1302" s="177"/>
      <c r="R1302" s="177"/>
      <c r="S1302" s="177"/>
      <c r="T1302" s="178"/>
      <c r="AT1302" s="172" t="s">
        <v>282</v>
      </c>
      <c r="AU1302" s="172" t="s">
        <v>88</v>
      </c>
      <c r="AV1302" s="14" t="s">
        <v>88</v>
      </c>
      <c r="AW1302" s="14" t="s">
        <v>33</v>
      </c>
      <c r="AX1302" s="14" t="s">
        <v>79</v>
      </c>
      <c r="AY1302" s="172" t="s">
        <v>252</v>
      </c>
    </row>
    <row r="1303" spans="1:65" s="15" customFormat="1">
      <c r="B1303" s="179"/>
      <c r="D1303" s="164" t="s">
        <v>282</v>
      </c>
      <c r="E1303" s="180" t="s">
        <v>1</v>
      </c>
      <c r="F1303" s="181" t="s">
        <v>286</v>
      </c>
      <c r="H1303" s="182">
        <v>753.10599999999999</v>
      </c>
      <c r="I1303" s="183"/>
      <c r="L1303" s="179"/>
      <c r="M1303" s="184"/>
      <c r="N1303" s="185"/>
      <c r="O1303" s="185"/>
      <c r="P1303" s="185"/>
      <c r="Q1303" s="185"/>
      <c r="R1303" s="185"/>
      <c r="S1303" s="185"/>
      <c r="T1303" s="186"/>
      <c r="AT1303" s="180" t="s">
        <v>282</v>
      </c>
      <c r="AU1303" s="180" t="s">
        <v>88</v>
      </c>
      <c r="AV1303" s="15" t="s">
        <v>258</v>
      </c>
      <c r="AW1303" s="15" t="s">
        <v>33</v>
      </c>
      <c r="AX1303" s="15" t="s">
        <v>86</v>
      </c>
      <c r="AY1303" s="180" t="s">
        <v>252</v>
      </c>
    </row>
    <row r="1304" spans="1:65" s="2" customFormat="1" ht="24.2" customHeight="1">
      <c r="A1304" s="31"/>
      <c r="B1304" s="148"/>
      <c r="C1304" s="149" t="s">
        <v>855</v>
      </c>
      <c r="D1304" s="149" t="s">
        <v>254</v>
      </c>
      <c r="E1304" s="150" t="s">
        <v>2776</v>
      </c>
      <c r="F1304" s="151" t="s">
        <v>2777</v>
      </c>
      <c r="G1304" s="152" t="s">
        <v>465</v>
      </c>
      <c r="H1304" s="153">
        <v>666.20899999999995</v>
      </c>
      <c r="I1304" s="154"/>
      <c r="J1304" s="155">
        <f>ROUND(I1304*H1304,2)</f>
        <v>0</v>
      </c>
      <c r="K1304" s="156"/>
      <c r="L1304" s="32"/>
      <c r="M1304" s="157" t="s">
        <v>1</v>
      </c>
      <c r="N1304" s="158" t="s">
        <v>44</v>
      </c>
      <c r="O1304" s="57"/>
      <c r="P1304" s="159">
        <f>O1304*H1304</f>
        <v>0</v>
      </c>
      <c r="Q1304" s="159">
        <v>0</v>
      </c>
      <c r="R1304" s="159">
        <f>Q1304*H1304</f>
        <v>0</v>
      </c>
      <c r="S1304" s="159">
        <v>0</v>
      </c>
      <c r="T1304" s="160">
        <f>S1304*H1304</f>
        <v>0</v>
      </c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R1304" s="161" t="s">
        <v>289</v>
      </c>
      <c r="AT1304" s="161" t="s">
        <v>254</v>
      </c>
      <c r="AU1304" s="161" t="s">
        <v>88</v>
      </c>
      <c r="AY1304" s="17" t="s">
        <v>252</v>
      </c>
      <c r="BE1304" s="162">
        <f>IF(N1304="základní",J1304,0)</f>
        <v>0</v>
      </c>
      <c r="BF1304" s="162">
        <f>IF(N1304="snížená",J1304,0)</f>
        <v>0</v>
      </c>
      <c r="BG1304" s="162">
        <f>IF(N1304="zákl. přenesená",J1304,0)</f>
        <v>0</v>
      </c>
      <c r="BH1304" s="162">
        <f>IF(N1304="sníž. přenesená",J1304,0)</f>
        <v>0</v>
      </c>
      <c r="BI1304" s="162">
        <f>IF(N1304="nulová",J1304,0)</f>
        <v>0</v>
      </c>
      <c r="BJ1304" s="17" t="s">
        <v>86</v>
      </c>
      <c r="BK1304" s="162">
        <f>ROUND(I1304*H1304,2)</f>
        <v>0</v>
      </c>
      <c r="BL1304" s="17" t="s">
        <v>289</v>
      </c>
      <c r="BM1304" s="161" t="s">
        <v>1573</v>
      </c>
    </row>
    <row r="1305" spans="1:65" s="2" customFormat="1" ht="24.2" customHeight="1">
      <c r="A1305" s="31"/>
      <c r="B1305" s="148"/>
      <c r="C1305" s="149" t="s">
        <v>1545</v>
      </c>
      <c r="D1305" s="149" t="s">
        <v>254</v>
      </c>
      <c r="E1305" s="150" t="s">
        <v>2778</v>
      </c>
      <c r="F1305" s="151" t="s">
        <v>2779</v>
      </c>
      <c r="G1305" s="152" t="s">
        <v>1727</v>
      </c>
      <c r="H1305" s="187"/>
      <c r="I1305" s="154"/>
      <c r="J1305" s="155">
        <f>ROUND(I1305*H1305,2)</f>
        <v>0</v>
      </c>
      <c r="K1305" s="156"/>
      <c r="L1305" s="32"/>
      <c r="M1305" s="157" t="s">
        <v>1</v>
      </c>
      <c r="N1305" s="158" t="s">
        <v>44</v>
      </c>
      <c r="O1305" s="57"/>
      <c r="P1305" s="159">
        <f>O1305*H1305</f>
        <v>0</v>
      </c>
      <c r="Q1305" s="159">
        <v>0</v>
      </c>
      <c r="R1305" s="159">
        <f>Q1305*H1305</f>
        <v>0</v>
      </c>
      <c r="S1305" s="159">
        <v>0</v>
      </c>
      <c r="T1305" s="160">
        <f>S1305*H1305</f>
        <v>0</v>
      </c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R1305" s="161" t="s">
        <v>289</v>
      </c>
      <c r="AT1305" s="161" t="s">
        <v>254</v>
      </c>
      <c r="AU1305" s="161" t="s">
        <v>88</v>
      </c>
      <c r="AY1305" s="17" t="s">
        <v>252</v>
      </c>
      <c r="BE1305" s="162">
        <f>IF(N1305="základní",J1305,0)</f>
        <v>0</v>
      </c>
      <c r="BF1305" s="162">
        <f>IF(N1305="snížená",J1305,0)</f>
        <v>0</v>
      </c>
      <c r="BG1305" s="162">
        <f>IF(N1305="zákl. přenesená",J1305,0)</f>
        <v>0</v>
      </c>
      <c r="BH1305" s="162">
        <f>IF(N1305="sníž. přenesená",J1305,0)</f>
        <v>0</v>
      </c>
      <c r="BI1305" s="162">
        <f>IF(N1305="nulová",J1305,0)</f>
        <v>0</v>
      </c>
      <c r="BJ1305" s="17" t="s">
        <v>86</v>
      </c>
      <c r="BK1305" s="162">
        <f>ROUND(I1305*H1305,2)</f>
        <v>0</v>
      </c>
      <c r="BL1305" s="17" t="s">
        <v>289</v>
      </c>
      <c r="BM1305" s="161" t="s">
        <v>1580</v>
      </c>
    </row>
    <row r="1306" spans="1:65" s="2" customFormat="1" ht="16.5" customHeight="1">
      <c r="A1306" s="31"/>
      <c r="B1306" s="148"/>
      <c r="C1306" s="149" t="s">
        <v>860</v>
      </c>
      <c r="D1306" s="149" t="s">
        <v>254</v>
      </c>
      <c r="E1306" s="150" t="s">
        <v>2780</v>
      </c>
      <c r="F1306" s="151" t="s">
        <v>2781</v>
      </c>
      <c r="G1306" s="152" t="s">
        <v>257</v>
      </c>
      <c r="H1306" s="153">
        <v>40</v>
      </c>
      <c r="I1306" s="154"/>
      <c r="J1306" s="155">
        <f>ROUND(I1306*H1306,2)</f>
        <v>0</v>
      </c>
      <c r="K1306" s="156"/>
      <c r="L1306" s="32"/>
      <c r="M1306" s="157" t="s">
        <v>1</v>
      </c>
      <c r="N1306" s="158" t="s">
        <v>44</v>
      </c>
      <c r="O1306" s="57"/>
      <c r="P1306" s="159">
        <f>O1306*H1306</f>
        <v>0</v>
      </c>
      <c r="Q1306" s="159">
        <v>0</v>
      </c>
      <c r="R1306" s="159">
        <f>Q1306*H1306</f>
        <v>0</v>
      </c>
      <c r="S1306" s="159">
        <v>0</v>
      </c>
      <c r="T1306" s="160">
        <f>S1306*H1306</f>
        <v>0</v>
      </c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R1306" s="161" t="s">
        <v>289</v>
      </c>
      <c r="AT1306" s="161" t="s">
        <v>254</v>
      </c>
      <c r="AU1306" s="161" t="s">
        <v>88</v>
      </c>
      <c r="AY1306" s="17" t="s">
        <v>252</v>
      </c>
      <c r="BE1306" s="162">
        <f>IF(N1306="základní",J1306,0)</f>
        <v>0</v>
      </c>
      <c r="BF1306" s="162">
        <f>IF(N1306="snížená",J1306,0)</f>
        <v>0</v>
      </c>
      <c r="BG1306" s="162">
        <f>IF(N1306="zákl. přenesená",J1306,0)</f>
        <v>0</v>
      </c>
      <c r="BH1306" s="162">
        <f>IF(N1306="sníž. přenesená",J1306,0)</f>
        <v>0</v>
      </c>
      <c r="BI1306" s="162">
        <f>IF(N1306="nulová",J1306,0)</f>
        <v>0</v>
      </c>
      <c r="BJ1306" s="17" t="s">
        <v>86</v>
      </c>
      <c r="BK1306" s="162">
        <f>ROUND(I1306*H1306,2)</f>
        <v>0</v>
      </c>
      <c r="BL1306" s="17" t="s">
        <v>289</v>
      </c>
      <c r="BM1306" s="161" t="s">
        <v>1595</v>
      </c>
    </row>
    <row r="1307" spans="1:65" s="14" customFormat="1" ht="22.5">
      <c r="B1307" s="171"/>
      <c r="D1307" s="164" t="s">
        <v>282</v>
      </c>
      <c r="E1307" s="172" t="s">
        <v>1</v>
      </c>
      <c r="F1307" s="173" t="s">
        <v>2782</v>
      </c>
      <c r="H1307" s="174">
        <v>40</v>
      </c>
      <c r="I1307" s="175"/>
      <c r="L1307" s="171"/>
      <c r="M1307" s="176"/>
      <c r="N1307" s="177"/>
      <c r="O1307" s="177"/>
      <c r="P1307" s="177"/>
      <c r="Q1307" s="177"/>
      <c r="R1307" s="177"/>
      <c r="S1307" s="177"/>
      <c r="T1307" s="178"/>
      <c r="AT1307" s="172" t="s">
        <v>282</v>
      </c>
      <c r="AU1307" s="172" t="s">
        <v>88</v>
      </c>
      <c r="AV1307" s="14" t="s">
        <v>88</v>
      </c>
      <c r="AW1307" s="14" t="s">
        <v>33</v>
      </c>
      <c r="AX1307" s="14" t="s">
        <v>79</v>
      </c>
      <c r="AY1307" s="172" t="s">
        <v>252</v>
      </c>
    </row>
    <row r="1308" spans="1:65" s="13" customFormat="1" ht="22.5">
      <c r="B1308" s="163"/>
      <c r="D1308" s="164" t="s">
        <v>282</v>
      </c>
      <c r="E1308" s="165" t="s">
        <v>1</v>
      </c>
      <c r="F1308" s="166" t="s">
        <v>1317</v>
      </c>
      <c r="H1308" s="165" t="s">
        <v>1</v>
      </c>
      <c r="I1308" s="167"/>
      <c r="L1308" s="163"/>
      <c r="M1308" s="168"/>
      <c r="N1308" s="169"/>
      <c r="O1308" s="169"/>
      <c r="P1308" s="169"/>
      <c r="Q1308" s="169"/>
      <c r="R1308" s="169"/>
      <c r="S1308" s="169"/>
      <c r="T1308" s="170"/>
      <c r="AT1308" s="165" t="s">
        <v>282</v>
      </c>
      <c r="AU1308" s="165" t="s">
        <v>88</v>
      </c>
      <c r="AV1308" s="13" t="s">
        <v>86</v>
      </c>
      <c r="AW1308" s="13" t="s">
        <v>33</v>
      </c>
      <c r="AX1308" s="13" t="s">
        <v>79</v>
      </c>
      <c r="AY1308" s="165" t="s">
        <v>252</v>
      </c>
    </row>
    <row r="1309" spans="1:65" s="15" customFormat="1">
      <c r="B1309" s="179"/>
      <c r="D1309" s="164" t="s">
        <v>282</v>
      </c>
      <c r="E1309" s="180" t="s">
        <v>1</v>
      </c>
      <c r="F1309" s="181" t="s">
        <v>286</v>
      </c>
      <c r="H1309" s="182">
        <v>40</v>
      </c>
      <c r="I1309" s="183"/>
      <c r="L1309" s="179"/>
      <c r="M1309" s="184"/>
      <c r="N1309" s="185"/>
      <c r="O1309" s="185"/>
      <c r="P1309" s="185"/>
      <c r="Q1309" s="185"/>
      <c r="R1309" s="185"/>
      <c r="S1309" s="185"/>
      <c r="T1309" s="186"/>
      <c r="AT1309" s="180" t="s">
        <v>282</v>
      </c>
      <c r="AU1309" s="180" t="s">
        <v>88</v>
      </c>
      <c r="AV1309" s="15" t="s">
        <v>258</v>
      </c>
      <c r="AW1309" s="15" t="s">
        <v>33</v>
      </c>
      <c r="AX1309" s="15" t="s">
        <v>86</v>
      </c>
      <c r="AY1309" s="180" t="s">
        <v>252</v>
      </c>
    </row>
    <row r="1310" spans="1:65" s="12" customFormat="1" ht="22.9" customHeight="1">
      <c r="B1310" s="135"/>
      <c r="D1310" s="136" t="s">
        <v>78</v>
      </c>
      <c r="E1310" s="146" t="s">
        <v>1318</v>
      </c>
      <c r="F1310" s="146" t="s">
        <v>1319</v>
      </c>
      <c r="I1310" s="138"/>
      <c r="J1310" s="147">
        <f>BK1310</f>
        <v>0</v>
      </c>
      <c r="L1310" s="135"/>
      <c r="M1310" s="140"/>
      <c r="N1310" s="141"/>
      <c r="O1310" s="141"/>
      <c r="P1310" s="142">
        <f>SUM(P1311:P1363)</f>
        <v>0</v>
      </c>
      <c r="Q1310" s="141"/>
      <c r="R1310" s="142">
        <f>SUM(R1311:R1363)</f>
        <v>0</v>
      </c>
      <c r="S1310" s="141"/>
      <c r="T1310" s="143">
        <f>SUM(T1311:T1363)</f>
        <v>0</v>
      </c>
      <c r="AR1310" s="136" t="s">
        <v>88</v>
      </c>
      <c r="AT1310" s="144" t="s">
        <v>78</v>
      </c>
      <c r="AU1310" s="144" t="s">
        <v>86</v>
      </c>
      <c r="AY1310" s="136" t="s">
        <v>252</v>
      </c>
      <c r="BK1310" s="145">
        <f>SUM(BK1311:BK1363)</f>
        <v>0</v>
      </c>
    </row>
    <row r="1311" spans="1:65" s="2" customFormat="1" ht="24.2" customHeight="1">
      <c r="A1311" s="31"/>
      <c r="B1311" s="148"/>
      <c r="C1311" s="149" t="s">
        <v>1555</v>
      </c>
      <c r="D1311" s="149" t="s">
        <v>254</v>
      </c>
      <c r="E1311" s="150" t="s">
        <v>2783</v>
      </c>
      <c r="F1311" s="151" t="s">
        <v>2784</v>
      </c>
      <c r="G1311" s="152" t="s">
        <v>465</v>
      </c>
      <c r="H1311" s="153">
        <v>23.56</v>
      </c>
      <c r="I1311" s="154"/>
      <c r="J1311" s="155">
        <f>ROUND(I1311*H1311,2)</f>
        <v>0</v>
      </c>
      <c r="K1311" s="156"/>
      <c r="L1311" s="32"/>
      <c r="M1311" s="157" t="s">
        <v>1</v>
      </c>
      <c r="N1311" s="158" t="s">
        <v>44</v>
      </c>
      <c r="O1311" s="57"/>
      <c r="P1311" s="159">
        <f>O1311*H1311</f>
        <v>0</v>
      </c>
      <c r="Q1311" s="159">
        <v>0</v>
      </c>
      <c r="R1311" s="159">
        <f>Q1311*H1311</f>
        <v>0</v>
      </c>
      <c r="S1311" s="159">
        <v>0</v>
      </c>
      <c r="T1311" s="160">
        <f>S1311*H1311</f>
        <v>0</v>
      </c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R1311" s="161" t="s">
        <v>289</v>
      </c>
      <c r="AT1311" s="161" t="s">
        <v>254</v>
      </c>
      <c r="AU1311" s="161" t="s">
        <v>88</v>
      </c>
      <c r="AY1311" s="17" t="s">
        <v>252</v>
      </c>
      <c r="BE1311" s="162">
        <f>IF(N1311="základní",J1311,0)</f>
        <v>0</v>
      </c>
      <c r="BF1311" s="162">
        <f>IF(N1311="snížená",J1311,0)</f>
        <v>0</v>
      </c>
      <c r="BG1311" s="162">
        <f>IF(N1311="zákl. přenesená",J1311,0)</f>
        <v>0</v>
      </c>
      <c r="BH1311" s="162">
        <f>IF(N1311="sníž. přenesená",J1311,0)</f>
        <v>0</v>
      </c>
      <c r="BI1311" s="162">
        <f>IF(N1311="nulová",J1311,0)</f>
        <v>0</v>
      </c>
      <c r="BJ1311" s="17" t="s">
        <v>86</v>
      </c>
      <c r="BK1311" s="162">
        <f>ROUND(I1311*H1311,2)</f>
        <v>0</v>
      </c>
      <c r="BL1311" s="17" t="s">
        <v>289</v>
      </c>
      <c r="BM1311" s="161" t="s">
        <v>1601</v>
      </c>
    </row>
    <row r="1312" spans="1:65" s="13" customFormat="1">
      <c r="B1312" s="163"/>
      <c r="D1312" s="164" t="s">
        <v>282</v>
      </c>
      <c r="E1312" s="165" t="s">
        <v>1</v>
      </c>
      <c r="F1312" s="166" t="s">
        <v>2733</v>
      </c>
      <c r="H1312" s="165" t="s">
        <v>1</v>
      </c>
      <c r="I1312" s="167"/>
      <c r="L1312" s="163"/>
      <c r="M1312" s="168"/>
      <c r="N1312" s="169"/>
      <c r="O1312" s="169"/>
      <c r="P1312" s="169"/>
      <c r="Q1312" s="169"/>
      <c r="R1312" s="169"/>
      <c r="S1312" s="169"/>
      <c r="T1312" s="170"/>
      <c r="AT1312" s="165" t="s">
        <v>282</v>
      </c>
      <c r="AU1312" s="165" t="s">
        <v>88</v>
      </c>
      <c r="AV1312" s="13" t="s">
        <v>86</v>
      </c>
      <c r="AW1312" s="13" t="s">
        <v>33</v>
      </c>
      <c r="AX1312" s="13" t="s">
        <v>79</v>
      </c>
      <c r="AY1312" s="165" t="s">
        <v>252</v>
      </c>
    </row>
    <row r="1313" spans="1:65" s="13" customFormat="1">
      <c r="B1313" s="163"/>
      <c r="D1313" s="164" t="s">
        <v>282</v>
      </c>
      <c r="E1313" s="165" t="s">
        <v>1</v>
      </c>
      <c r="F1313" s="166" t="s">
        <v>2785</v>
      </c>
      <c r="H1313" s="165" t="s">
        <v>1</v>
      </c>
      <c r="I1313" s="167"/>
      <c r="L1313" s="163"/>
      <c r="M1313" s="168"/>
      <c r="N1313" s="169"/>
      <c r="O1313" s="169"/>
      <c r="P1313" s="169"/>
      <c r="Q1313" s="169"/>
      <c r="R1313" s="169"/>
      <c r="S1313" s="169"/>
      <c r="T1313" s="170"/>
      <c r="AT1313" s="165" t="s">
        <v>282</v>
      </c>
      <c r="AU1313" s="165" t="s">
        <v>88</v>
      </c>
      <c r="AV1313" s="13" t="s">
        <v>86</v>
      </c>
      <c r="AW1313" s="13" t="s">
        <v>33</v>
      </c>
      <c r="AX1313" s="13" t="s">
        <v>79</v>
      </c>
      <c r="AY1313" s="165" t="s">
        <v>252</v>
      </c>
    </row>
    <row r="1314" spans="1:65" s="13" customFormat="1" ht="22.5">
      <c r="B1314" s="163"/>
      <c r="D1314" s="164" t="s">
        <v>282</v>
      </c>
      <c r="E1314" s="165" t="s">
        <v>1</v>
      </c>
      <c r="F1314" s="166" t="s">
        <v>2786</v>
      </c>
      <c r="H1314" s="165" t="s">
        <v>1</v>
      </c>
      <c r="I1314" s="167"/>
      <c r="L1314" s="163"/>
      <c r="M1314" s="168"/>
      <c r="N1314" s="169"/>
      <c r="O1314" s="169"/>
      <c r="P1314" s="169"/>
      <c r="Q1314" s="169"/>
      <c r="R1314" s="169"/>
      <c r="S1314" s="169"/>
      <c r="T1314" s="170"/>
      <c r="AT1314" s="165" t="s">
        <v>282</v>
      </c>
      <c r="AU1314" s="165" t="s">
        <v>88</v>
      </c>
      <c r="AV1314" s="13" t="s">
        <v>86</v>
      </c>
      <c r="AW1314" s="13" t="s">
        <v>33</v>
      </c>
      <c r="AX1314" s="13" t="s">
        <v>79</v>
      </c>
      <c r="AY1314" s="165" t="s">
        <v>252</v>
      </c>
    </row>
    <row r="1315" spans="1:65" s="13" customFormat="1" ht="22.5">
      <c r="B1315" s="163"/>
      <c r="D1315" s="164" t="s">
        <v>282</v>
      </c>
      <c r="E1315" s="165" t="s">
        <v>1</v>
      </c>
      <c r="F1315" s="166" t="s">
        <v>2787</v>
      </c>
      <c r="H1315" s="165" t="s">
        <v>1</v>
      </c>
      <c r="I1315" s="167"/>
      <c r="L1315" s="163"/>
      <c r="M1315" s="168"/>
      <c r="N1315" s="169"/>
      <c r="O1315" s="169"/>
      <c r="P1315" s="169"/>
      <c r="Q1315" s="169"/>
      <c r="R1315" s="169"/>
      <c r="S1315" s="169"/>
      <c r="T1315" s="170"/>
      <c r="AT1315" s="165" t="s">
        <v>282</v>
      </c>
      <c r="AU1315" s="165" t="s">
        <v>88</v>
      </c>
      <c r="AV1315" s="13" t="s">
        <v>86</v>
      </c>
      <c r="AW1315" s="13" t="s">
        <v>33</v>
      </c>
      <c r="AX1315" s="13" t="s">
        <v>79</v>
      </c>
      <c r="AY1315" s="165" t="s">
        <v>252</v>
      </c>
    </row>
    <row r="1316" spans="1:65" s="13" customFormat="1">
      <c r="B1316" s="163"/>
      <c r="D1316" s="164" t="s">
        <v>282</v>
      </c>
      <c r="E1316" s="165" t="s">
        <v>1</v>
      </c>
      <c r="F1316" s="166" t="s">
        <v>2788</v>
      </c>
      <c r="H1316" s="165" t="s">
        <v>1</v>
      </c>
      <c r="I1316" s="167"/>
      <c r="L1316" s="163"/>
      <c r="M1316" s="168"/>
      <c r="N1316" s="169"/>
      <c r="O1316" s="169"/>
      <c r="P1316" s="169"/>
      <c r="Q1316" s="169"/>
      <c r="R1316" s="169"/>
      <c r="S1316" s="169"/>
      <c r="T1316" s="170"/>
      <c r="AT1316" s="165" t="s">
        <v>282</v>
      </c>
      <c r="AU1316" s="165" t="s">
        <v>88</v>
      </c>
      <c r="AV1316" s="13" t="s">
        <v>86</v>
      </c>
      <c r="AW1316" s="13" t="s">
        <v>33</v>
      </c>
      <c r="AX1316" s="13" t="s">
        <v>79</v>
      </c>
      <c r="AY1316" s="165" t="s">
        <v>252</v>
      </c>
    </row>
    <row r="1317" spans="1:65" s="13" customFormat="1" ht="22.5">
      <c r="B1317" s="163"/>
      <c r="D1317" s="164" t="s">
        <v>282</v>
      </c>
      <c r="E1317" s="165" t="s">
        <v>1</v>
      </c>
      <c r="F1317" s="166" t="s">
        <v>2789</v>
      </c>
      <c r="H1317" s="165" t="s">
        <v>1</v>
      </c>
      <c r="I1317" s="167"/>
      <c r="L1317" s="163"/>
      <c r="M1317" s="168"/>
      <c r="N1317" s="169"/>
      <c r="O1317" s="169"/>
      <c r="P1317" s="169"/>
      <c r="Q1317" s="169"/>
      <c r="R1317" s="169"/>
      <c r="S1317" s="169"/>
      <c r="T1317" s="170"/>
      <c r="AT1317" s="165" t="s">
        <v>282</v>
      </c>
      <c r="AU1317" s="165" t="s">
        <v>88</v>
      </c>
      <c r="AV1317" s="13" t="s">
        <v>86</v>
      </c>
      <c r="AW1317" s="13" t="s">
        <v>33</v>
      </c>
      <c r="AX1317" s="13" t="s">
        <v>79</v>
      </c>
      <c r="AY1317" s="165" t="s">
        <v>252</v>
      </c>
    </row>
    <row r="1318" spans="1:65" s="13" customFormat="1">
      <c r="B1318" s="163"/>
      <c r="D1318" s="164" t="s">
        <v>282</v>
      </c>
      <c r="E1318" s="165" t="s">
        <v>1</v>
      </c>
      <c r="F1318" s="166" t="s">
        <v>2790</v>
      </c>
      <c r="H1318" s="165" t="s">
        <v>1</v>
      </c>
      <c r="I1318" s="167"/>
      <c r="L1318" s="163"/>
      <c r="M1318" s="168"/>
      <c r="N1318" s="169"/>
      <c r="O1318" s="169"/>
      <c r="P1318" s="169"/>
      <c r="Q1318" s="169"/>
      <c r="R1318" s="169"/>
      <c r="S1318" s="169"/>
      <c r="T1318" s="170"/>
      <c r="AT1318" s="165" t="s">
        <v>282</v>
      </c>
      <c r="AU1318" s="165" t="s">
        <v>88</v>
      </c>
      <c r="AV1318" s="13" t="s">
        <v>86</v>
      </c>
      <c r="AW1318" s="13" t="s">
        <v>33</v>
      </c>
      <c r="AX1318" s="13" t="s">
        <v>79</v>
      </c>
      <c r="AY1318" s="165" t="s">
        <v>252</v>
      </c>
    </row>
    <row r="1319" spans="1:65" s="13" customFormat="1" ht="22.5">
      <c r="B1319" s="163"/>
      <c r="D1319" s="164" t="s">
        <v>282</v>
      </c>
      <c r="E1319" s="165" t="s">
        <v>1</v>
      </c>
      <c r="F1319" s="166" t="s">
        <v>2791</v>
      </c>
      <c r="H1319" s="165" t="s">
        <v>1</v>
      </c>
      <c r="I1319" s="167"/>
      <c r="L1319" s="163"/>
      <c r="M1319" s="168"/>
      <c r="N1319" s="169"/>
      <c r="O1319" s="169"/>
      <c r="P1319" s="169"/>
      <c r="Q1319" s="169"/>
      <c r="R1319" s="169"/>
      <c r="S1319" s="169"/>
      <c r="T1319" s="170"/>
      <c r="AT1319" s="165" t="s">
        <v>282</v>
      </c>
      <c r="AU1319" s="165" t="s">
        <v>88</v>
      </c>
      <c r="AV1319" s="13" t="s">
        <v>86</v>
      </c>
      <c r="AW1319" s="13" t="s">
        <v>33</v>
      </c>
      <c r="AX1319" s="13" t="s">
        <v>79</v>
      </c>
      <c r="AY1319" s="165" t="s">
        <v>252</v>
      </c>
    </row>
    <row r="1320" spans="1:65" s="13" customFormat="1" ht="22.5">
      <c r="B1320" s="163"/>
      <c r="D1320" s="164" t="s">
        <v>282</v>
      </c>
      <c r="E1320" s="165" t="s">
        <v>1</v>
      </c>
      <c r="F1320" s="166" t="s">
        <v>2792</v>
      </c>
      <c r="H1320" s="165" t="s">
        <v>1</v>
      </c>
      <c r="I1320" s="167"/>
      <c r="L1320" s="163"/>
      <c r="M1320" s="168"/>
      <c r="N1320" s="169"/>
      <c r="O1320" s="169"/>
      <c r="P1320" s="169"/>
      <c r="Q1320" s="169"/>
      <c r="R1320" s="169"/>
      <c r="S1320" s="169"/>
      <c r="T1320" s="170"/>
      <c r="AT1320" s="165" t="s">
        <v>282</v>
      </c>
      <c r="AU1320" s="165" t="s">
        <v>88</v>
      </c>
      <c r="AV1320" s="13" t="s">
        <v>86</v>
      </c>
      <c r="AW1320" s="13" t="s">
        <v>33</v>
      </c>
      <c r="AX1320" s="13" t="s">
        <v>79</v>
      </c>
      <c r="AY1320" s="165" t="s">
        <v>252</v>
      </c>
    </row>
    <row r="1321" spans="1:65" s="13" customFormat="1">
      <c r="B1321" s="163"/>
      <c r="D1321" s="164" t="s">
        <v>282</v>
      </c>
      <c r="E1321" s="165" t="s">
        <v>1</v>
      </c>
      <c r="F1321" s="166" t="s">
        <v>2793</v>
      </c>
      <c r="H1321" s="165" t="s">
        <v>1</v>
      </c>
      <c r="I1321" s="167"/>
      <c r="L1321" s="163"/>
      <c r="M1321" s="168"/>
      <c r="N1321" s="169"/>
      <c r="O1321" s="169"/>
      <c r="P1321" s="169"/>
      <c r="Q1321" s="169"/>
      <c r="R1321" s="169"/>
      <c r="S1321" s="169"/>
      <c r="T1321" s="170"/>
      <c r="AT1321" s="165" t="s">
        <v>282</v>
      </c>
      <c r="AU1321" s="165" t="s">
        <v>88</v>
      </c>
      <c r="AV1321" s="13" t="s">
        <v>86</v>
      </c>
      <c r="AW1321" s="13" t="s">
        <v>33</v>
      </c>
      <c r="AX1321" s="13" t="s">
        <v>79</v>
      </c>
      <c r="AY1321" s="165" t="s">
        <v>252</v>
      </c>
    </row>
    <row r="1322" spans="1:65" s="13" customFormat="1">
      <c r="B1322" s="163"/>
      <c r="D1322" s="164" t="s">
        <v>282</v>
      </c>
      <c r="E1322" s="165" t="s">
        <v>1</v>
      </c>
      <c r="F1322" s="166" t="s">
        <v>2794</v>
      </c>
      <c r="H1322" s="165" t="s">
        <v>1</v>
      </c>
      <c r="I1322" s="167"/>
      <c r="L1322" s="163"/>
      <c r="M1322" s="168"/>
      <c r="N1322" s="169"/>
      <c r="O1322" s="169"/>
      <c r="P1322" s="169"/>
      <c r="Q1322" s="169"/>
      <c r="R1322" s="169"/>
      <c r="S1322" s="169"/>
      <c r="T1322" s="170"/>
      <c r="AT1322" s="165" t="s">
        <v>282</v>
      </c>
      <c r="AU1322" s="165" t="s">
        <v>88</v>
      </c>
      <c r="AV1322" s="13" t="s">
        <v>86</v>
      </c>
      <c r="AW1322" s="13" t="s">
        <v>33</v>
      </c>
      <c r="AX1322" s="13" t="s">
        <v>79</v>
      </c>
      <c r="AY1322" s="165" t="s">
        <v>252</v>
      </c>
    </row>
    <row r="1323" spans="1:65" s="14" customFormat="1">
      <c r="B1323" s="171"/>
      <c r="D1323" s="164" t="s">
        <v>282</v>
      </c>
      <c r="E1323" s="172" t="s">
        <v>1</v>
      </c>
      <c r="F1323" s="173" t="s">
        <v>2795</v>
      </c>
      <c r="H1323" s="174">
        <v>23.56</v>
      </c>
      <c r="I1323" s="175"/>
      <c r="L1323" s="171"/>
      <c r="M1323" s="176"/>
      <c r="N1323" s="177"/>
      <c r="O1323" s="177"/>
      <c r="P1323" s="177"/>
      <c r="Q1323" s="177"/>
      <c r="R1323" s="177"/>
      <c r="S1323" s="177"/>
      <c r="T1323" s="178"/>
      <c r="AT1323" s="172" t="s">
        <v>282</v>
      </c>
      <c r="AU1323" s="172" t="s">
        <v>88</v>
      </c>
      <c r="AV1323" s="14" t="s">
        <v>88</v>
      </c>
      <c r="AW1323" s="14" t="s">
        <v>33</v>
      </c>
      <c r="AX1323" s="14" t="s">
        <v>79</v>
      </c>
      <c r="AY1323" s="172" t="s">
        <v>252</v>
      </c>
    </row>
    <row r="1324" spans="1:65" s="15" customFormat="1">
      <c r="B1324" s="179"/>
      <c r="D1324" s="164" t="s">
        <v>282</v>
      </c>
      <c r="E1324" s="180" t="s">
        <v>1</v>
      </c>
      <c r="F1324" s="181" t="s">
        <v>286</v>
      </c>
      <c r="H1324" s="182">
        <v>23.56</v>
      </c>
      <c r="I1324" s="183"/>
      <c r="L1324" s="179"/>
      <c r="M1324" s="184"/>
      <c r="N1324" s="185"/>
      <c r="O1324" s="185"/>
      <c r="P1324" s="185"/>
      <c r="Q1324" s="185"/>
      <c r="R1324" s="185"/>
      <c r="S1324" s="185"/>
      <c r="T1324" s="186"/>
      <c r="AT1324" s="180" t="s">
        <v>282</v>
      </c>
      <c r="AU1324" s="180" t="s">
        <v>88</v>
      </c>
      <c r="AV1324" s="15" t="s">
        <v>258</v>
      </c>
      <c r="AW1324" s="15" t="s">
        <v>33</v>
      </c>
      <c r="AX1324" s="15" t="s">
        <v>86</v>
      </c>
      <c r="AY1324" s="180" t="s">
        <v>252</v>
      </c>
    </row>
    <row r="1325" spans="1:65" s="2" customFormat="1" ht="24.2" customHeight="1">
      <c r="A1325" s="31"/>
      <c r="B1325" s="148"/>
      <c r="C1325" s="149" t="s">
        <v>865</v>
      </c>
      <c r="D1325" s="149" t="s">
        <v>254</v>
      </c>
      <c r="E1325" s="150" t="s">
        <v>2796</v>
      </c>
      <c r="F1325" s="151" t="s">
        <v>2797</v>
      </c>
      <c r="G1325" s="152" t="s">
        <v>465</v>
      </c>
      <c r="H1325" s="153">
        <v>78.525000000000006</v>
      </c>
      <c r="I1325" s="154"/>
      <c r="J1325" s="155">
        <f>ROUND(I1325*H1325,2)</f>
        <v>0</v>
      </c>
      <c r="K1325" s="156"/>
      <c r="L1325" s="32"/>
      <c r="M1325" s="157" t="s">
        <v>1</v>
      </c>
      <c r="N1325" s="158" t="s">
        <v>44</v>
      </c>
      <c r="O1325" s="57"/>
      <c r="P1325" s="159">
        <f>O1325*H1325</f>
        <v>0</v>
      </c>
      <c r="Q1325" s="159">
        <v>0</v>
      </c>
      <c r="R1325" s="159">
        <f>Q1325*H1325</f>
        <v>0</v>
      </c>
      <c r="S1325" s="159">
        <v>0</v>
      </c>
      <c r="T1325" s="160">
        <f>S1325*H1325</f>
        <v>0</v>
      </c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R1325" s="161" t="s">
        <v>289</v>
      </c>
      <c r="AT1325" s="161" t="s">
        <v>254</v>
      </c>
      <c r="AU1325" s="161" t="s">
        <v>88</v>
      </c>
      <c r="AY1325" s="17" t="s">
        <v>252</v>
      </c>
      <c r="BE1325" s="162">
        <f>IF(N1325="základní",J1325,0)</f>
        <v>0</v>
      </c>
      <c r="BF1325" s="162">
        <f>IF(N1325="snížená",J1325,0)</f>
        <v>0</v>
      </c>
      <c r="BG1325" s="162">
        <f>IF(N1325="zákl. přenesená",J1325,0)</f>
        <v>0</v>
      </c>
      <c r="BH1325" s="162">
        <f>IF(N1325="sníž. přenesená",J1325,0)</f>
        <v>0</v>
      </c>
      <c r="BI1325" s="162">
        <f>IF(N1325="nulová",J1325,0)</f>
        <v>0</v>
      </c>
      <c r="BJ1325" s="17" t="s">
        <v>86</v>
      </c>
      <c r="BK1325" s="162">
        <f>ROUND(I1325*H1325,2)</f>
        <v>0</v>
      </c>
      <c r="BL1325" s="17" t="s">
        <v>289</v>
      </c>
      <c r="BM1325" s="161" t="s">
        <v>1604</v>
      </c>
    </row>
    <row r="1326" spans="1:65" s="13" customFormat="1">
      <c r="B1326" s="163"/>
      <c r="D1326" s="164" t="s">
        <v>282</v>
      </c>
      <c r="E1326" s="165" t="s">
        <v>1</v>
      </c>
      <c r="F1326" s="166" t="s">
        <v>2733</v>
      </c>
      <c r="H1326" s="165" t="s">
        <v>1</v>
      </c>
      <c r="I1326" s="167"/>
      <c r="L1326" s="163"/>
      <c r="M1326" s="168"/>
      <c r="N1326" s="169"/>
      <c r="O1326" s="169"/>
      <c r="P1326" s="169"/>
      <c r="Q1326" s="169"/>
      <c r="R1326" s="169"/>
      <c r="S1326" s="169"/>
      <c r="T1326" s="170"/>
      <c r="AT1326" s="165" t="s">
        <v>282</v>
      </c>
      <c r="AU1326" s="165" t="s">
        <v>88</v>
      </c>
      <c r="AV1326" s="13" t="s">
        <v>86</v>
      </c>
      <c r="AW1326" s="13" t="s">
        <v>33</v>
      </c>
      <c r="AX1326" s="13" t="s">
        <v>79</v>
      </c>
      <c r="AY1326" s="165" t="s">
        <v>252</v>
      </c>
    </row>
    <row r="1327" spans="1:65" s="13" customFormat="1" ht="22.5">
      <c r="B1327" s="163"/>
      <c r="D1327" s="164" t="s">
        <v>282</v>
      </c>
      <c r="E1327" s="165" t="s">
        <v>1</v>
      </c>
      <c r="F1327" s="166" t="s">
        <v>2798</v>
      </c>
      <c r="H1327" s="165" t="s">
        <v>1</v>
      </c>
      <c r="I1327" s="167"/>
      <c r="L1327" s="163"/>
      <c r="M1327" s="168"/>
      <c r="N1327" s="169"/>
      <c r="O1327" s="169"/>
      <c r="P1327" s="169"/>
      <c r="Q1327" s="169"/>
      <c r="R1327" s="169"/>
      <c r="S1327" s="169"/>
      <c r="T1327" s="170"/>
      <c r="AT1327" s="165" t="s">
        <v>282</v>
      </c>
      <c r="AU1327" s="165" t="s">
        <v>88</v>
      </c>
      <c r="AV1327" s="13" t="s">
        <v>86</v>
      </c>
      <c r="AW1327" s="13" t="s">
        <v>33</v>
      </c>
      <c r="AX1327" s="13" t="s">
        <v>79</v>
      </c>
      <c r="AY1327" s="165" t="s">
        <v>252</v>
      </c>
    </row>
    <row r="1328" spans="1:65" s="13" customFormat="1">
      <c r="B1328" s="163"/>
      <c r="D1328" s="164" t="s">
        <v>282</v>
      </c>
      <c r="E1328" s="165" t="s">
        <v>1</v>
      </c>
      <c r="F1328" s="166" t="s">
        <v>2799</v>
      </c>
      <c r="H1328" s="165" t="s">
        <v>1</v>
      </c>
      <c r="I1328" s="167"/>
      <c r="L1328" s="163"/>
      <c r="M1328" s="168"/>
      <c r="N1328" s="169"/>
      <c r="O1328" s="169"/>
      <c r="P1328" s="169"/>
      <c r="Q1328" s="169"/>
      <c r="R1328" s="169"/>
      <c r="S1328" s="169"/>
      <c r="T1328" s="170"/>
      <c r="AT1328" s="165" t="s">
        <v>282</v>
      </c>
      <c r="AU1328" s="165" t="s">
        <v>88</v>
      </c>
      <c r="AV1328" s="13" t="s">
        <v>86</v>
      </c>
      <c r="AW1328" s="13" t="s">
        <v>33</v>
      </c>
      <c r="AX1328" s="13" t="s">
        <v>79</v>
      </c>
      <c r="AY1328" s="165" t="s">
        <v>252</v>
      </c>
    </row>
    <row r="1329" spans="2:51" s="13" customFormat="1" ht="22.5">
      <c r="B1329" s="163"/>
      <c r="D1329" s="164" t="s">
        <v>282</v>
      </c>
      <c r="E1329" s="165" t="s">
        <v>1</v>
      </c>
      <c r="F1329" s="166" t="s">
        <v>2800</v>
      </c>
      <c r="H1329" s="165" t="s">
        <v>1</v>
      </c>
      <c r="I1329" s="167"/>
      <c r="L1329" s="163"/>
      <c r="M1329" s="168"/>
      <c r="N1329" s="169"/>
      <c r="O1329" s="169"/>
      <c r="P1329" s="169"/>
      <c r="Q1329" s="169"/>
      <c r="R1329" s="169"/>
      <c r="S1329" s="169"/>
      <c r="T1329" s="170"/>
      <c r="AT1329" s="165" t="s">
        <v>282</v>
      </c>
      <c r="AU1329" s="165" t="s">
        <v>88</v>
      </c>
      <c r="AV1329" s="13" t="s">
        <v>86</v>
      </c>
      <c r="AW1329" s="13" t="s">
        <v>33</v>
      </c>
      <c r="AX1329" s="13" t="s">
        <v>79</v>
      </c>
      <c r="AY1329" s="165" t="s">
        <v>252</v>
      </c>
    </row>
    <row r="1330" spans="2:51" s="13" customFormat="1" ht="22.5">
      <c r="B1330" s="163"/>
      <c r="D1330" s="164" t="s">
        <v>282</v>
      </c>
      <c r="E1330" s="165" t="s">
        <v>1</v>
      </c>
      <c r="F1330" s="166" t="s">
        <v>2801</v>
      </c>
      <c r="H1330" s="165" t="s">
        <v>1</v>
      </c>
      <c r="I1330" s="167"/>
      <c r="L1330" s="163"/>
      <c r="M1330" s="168"/>
      <c r="N1330" s="169"/>
      <c r="O1330" s="169"/>
      <c r="P1330" s="169"/>
      <c r="Q1330" s="169"/>
      <c r="R1330" s="169"/>
      <c r="S1330" s="169"/>
      <c r="T1330" s="170"/>
      <c r="AT1330" s="165" t="s">
        <v>282</v>
      </c>
      <c r="AU1330" s="165" t="s">
        <v>88</v>
      </c>
      <c r="AV1330" s="13" t="s">
        <v>86</v>
      </c>
      <c r="AW1330" s="13" t="s">
        <v>33</v>
      </c>
      <c r="AX1330" s="13" t="s">
        <v>79</v>
      </c>
      <c r="AY1330" s="165" t="s">
        <v>252</v>
      </c>
    </row>
    <row r="1331" spans="2:51" s="13" customFormat="1" ht="22.5">
      <c r="B1331" s="163"/>
      <c r="D1331" s="164" t="s">
        <v>282</v>
      </c>
      <c r="E1331" s="165" t="s">
        <v>1</v>
      </c>
      <c r="F1331" s="166" t="s">
        <v>2802</v>
      </c>
      <c r="H1331" s="165" t="s">
        <v>1</v>
      </c>
      <c r="I1331" s="167"/>
      <c r="L1331" s="163"/>
      <c r="M1331" s="168"/>
      <c r="N1331" s="169"/>
      <c r="O1331" s="169"/>
      <c r="P1331" s="169"/>
      <c r="Q1331" s="169"/>
      <c r="R1331" s="169"/>
      <c r="S1331" s="169"/>
      <c r="T1331" s="170"/>
      <c r="AT1331" s="165" t="s">
        <v>282</v>
      </c>
      <c r="AU1331" s="165" t="s">
        <v>88</v>
      </c>
      <c r="AV1331" s="13" t="s">
        <v>86</v>
      </c>
      <c r="AW1331" s="13" t="s">
        <v>33</v>
      </c>
      <c r="AX1331" s="13" t="s">
        <v>79</v>
      </c>
      <c r="AY1331" s="165" t="s">
        <v>252</v>
      </c>
    </row>
    <row r="1332" spans="2:51" s="13" customFormat="1" ht="22.5">
      <c r="B1332" s="163"/>
      <c r="D1332" s="164" t="s">
        <v>282</v>
      </c>
      <c r="E1332" s="165" t="s">
        <v>1</v>
      </c>
      <c r="F1332" s="166" t="s">
        <v>2803</v>
      </c>
      <c r="H1332" s="165" t="s">
        <v>1</v>
      </c>
      <c r="I1332" s="167"/>
      <c r="L1332" s="163"/>
      <c r="M1332" s="168"/>
      <c r="N1332" s="169"/>
      <c r="O1332" s="169"/>
      <c r="P1332" s="169"/>
      <c r="Q1332" s="169"/>
      <c r="R1332" s="169"/>
      <c r="S1332" s="169"/>
      <c r="T1332" s="170"/>
      <c r="AT1332" s="165" t="s">
        <v>282</v>
      </c>
      <c r="AU1332" s="165" t="s">
        <v>88</v>
      </c>
      <c r="AV1332" s="13" t="s">
        <v>86</v>
      </c>
      <c r="AW1332" s="13" t="s">
        <v>33</v>
      </c>
      <c r="AX1332" s="13" t="s">
        <v>79</v>
      </c>
      <c r="AY1332" s="165" t="s">
        <v>252</v>
      </c>
    </row>
    <row r="1333" spans="2:51" s="13" customFormat="1" ht="22.5">
      <c r="B1333" s="163"/>
      <c r="D1333" s="164" t="s">
        <v>282</v>
      </c>
      <c r="E1333" s="165" t="s">
        <v>1</v>
      </c>
      <c r="F1333" s="166" t="s">
        <v>2804</v>
      </c>
      <c r="H1333" s="165" t="s">
        <v>1</v>
      </c>
      <c r="I1333" s="167"/>
      <c r="L1333" s="163"/>
      <c r="M1333" s="168"/>
      <c r="N1333" s="169"/>
      <c r="O1333" s="169"/>
      <c r="P1333" s="169"/>
      <c r="Q1333" s="169"/>
      <c r="R1333" s="169"/>
      <c r="S1333" s="169"/>
      <c r="T1333" s="170"/>
      <c r="AT1333" s="165" t="s">
        <v>282</v>
      </c>
      <c r="AU1333" s="165" t="s">
        <v>88</v>
      </c>
      <c r="AV1333" s="13" t="s">
        <v>86</v>
      </c>
      <c r="AW1333" s="13" t="s">
        <v>33</v>
      </c>
      <c r="AX1333" s="13" t="s">
        <v>79</v>
      </c>
      <c r="AY1333" s="165" t="s">
        <v>252</v>
      </c>
    </row>
    <row r="1334" spans="2:51" s="13" customFormat="1" ht="22.5">
      <c r="B1334" s="163"/>
      <c r="D1334" s="164" t="s">
        <v>282</v>
      </c>
      <c r="E1334" s="165" t="s">
        <v>1</v>
      </c>
      <c r="F1334" s="166" t="s">
        <v>2805</v>
      </c>
      <c r="H1334" s="165" t="s">
        <v>1</v>
      </c>
      <c r="I1334" s="167"/>
      <c r="L1334" s="163"/>
      <c r="M1334" s="168"/>
      <c r="N1334" s="169"/>
      <c r="O1334" s="169"/>
      <c r="P1334" s="169"/>
      <c r="Q1334" s="169"/>
      <c r="R1334" s="169"/>
      <c r="S1334" s="169"/>
      <c r="T1334" s="170"/>
      <c r="AT1334" s="165" t="s">
        <v>282</v>
      </c>
      <c r="AU1334" s="165" t="s">
        <v>88</v>
      </c>
      <c r="AV1334" s="13" t="s">
        <v>86</v>
      </c>
      <c r="AW1334" s="13" t="s">
        <v>33</v>
      </c>
      <c r="AX1334" s="13" t="s">
        <v>79</v>
      </c>
      <c r="AY1334" s="165" t="s">
        <v>252</v>
      </c>
    </row>
    <row r="1335" spans="2:51" s="13" customFormat="1" ht="22.5">
      <c r="B1335" s="163"/>
      <c r="D1335" s="164" t="s">
        <v>282</v>
      </c>
      <c r="E1335" s="165" t="s">
        <v>1</v>
      </c>
      <c r="F1335" s="166" t="s">
        <v>2806</v>
      </c>
      <c r="H1335" s="165" t="s">
        <v>1</v>
      </c>
      <c r="I1335" s="167"/>
      <c r="L1335" s="163"/>
      <c r="M1335" s="168"/>
      <c r="N1335" s="169"/>
      <c r="O1335" s="169"/>
      <c r="P1335" s="169"/>
      <c r="Q1335" s="169"/>
      <c r="R1335" s="169"/>
      <c r="S1335" s="169"/>
      <c r="T1335" s="170"/>
      <c r="AT1335" s="165" t="s">
        <v>282</v>
      </c>
      <c r="AU1335" s="165" t="s">
        <v>88</v>
      </c>
      <c r="AV1335" s="13" t="s">
        <v>86</v>
      </c>
      <c r="AW1335" s="13" t="s">
        <v>33</v>
      </c>
      <c r="AX1335" s="13" t="s">
        <v>79</v>
      </c>
      <c r="AY1335" s="165" t="s">
        <v>252</v>
      </c>
    </row>
    <row r="1336" spans="2:51" s="13" customFormat="1" ht="22.5">
      <c r="B1336" s="163"/>
      <c r="D1336" s="164" t="s">
        <v>282</v>
      </c>
      <c r="E1336" s="165" t="s">
        <v>1</v>
      </c>
      <c r="F1336" s="166" t="s">
        <v>2807</v>
      </c>
      <c r="H1336" s="165" t="s">
        <v>1</v>
      </c>
      <c r="I1336" s="167"/>
      <c r="L1336" s="163"/>
      <c r="M1336" s="168"/>
      <c r="N1336" s="169"/>
      <c r="O1336" s="169"/>
      <c r="P1336" s="169"/>
      <c r="Q1336" s="169"/>
      <c r="R1336" s="169"/>
      <c r="S1336" s="169"/>
      <c r="T1336" s="170"/>
      <c r="AT1336" s="165" t="s">
        <v>282</v>
      </c>
      <c r="AU1336" s="165" t="s">
        <v>88</v>
      </c>
      <c r="AV1336" s="13" t="s">
        <v>86</v>
      </c>
      <c r="AW1336" s="13" t="s">
        <v>33</v>
      </c>
      <c r="AX1336" s="13" t="s">
        <v>79</v>
      </c>
      <c r="AY1336" s="165" t="s">
        <v>252</v>
      </c>
    </row>
    <row r="1337" spans="2:51" s="13" customFormat="1" ht="22.5">
      <c r="B1337" s="163"/>
      <c r="D1337" s="164" t="s">
        <v>282</v>
      </c>
      <c r="E1337" s="165" t="s">
        <v>1</v>
      </c>
      <c r="F1337" s="166" t="s">
        <v>2808</v>
      </c>
      <c r="H1337" s="165" t="s">
        <v>1</v>
      </c>
      <c r="I1337" s="167"/>
      <c r="L1337" s="163"/>
      <c r="M1337" s="168"/>
      <c r="N1337" s="169"/>
      <c r="O1337" s="169"/>
      <c r="P1337" s="169"/>
      <c r="Q1337" s="169"/>
      <c r="R1337" s="169"/>
      <c r="S1337" s="169"/>
      <c r="T1337" s="170"/>
      <c r="AT1337" s="165" t="s">
        <v>282</v>
      </c>
      <c r="AU1337" s="165" t="s">
        <v>88</v>
      </c>
      <c r="AV1337" s="13" t="s">
        <v>86</v>
      </c>
      <c r="AW1337" s="13" t="s">
        <v>33</v>
      </c>
      <c r="AX1337" s="13" t="s">
        <v>79</v>
      </c>
      <c r="AY1337" s="165" t="s">
        <v>252</v>
      </c>
    </row>
    <row r="1338" spans="2:51" s="13" customFormat="1" ht="22.5">
      <c r="B1338" s="163"/>
      <c r="D1338" s="164" t="s">
        <v>282</v>
      </c>
      <c r="E1338" s="165" t="s">
        <v>1</v>
      </c>
      <c r="F1338" s="166" t="s">
        <v>2809</v>
      </c>
      <c r="H1338" s="165" t="s">
        <v>1</v>
      </c>
      <c r="I1338" s="167"/>
      <c r="L1338" s="163"/>
      <c r="M1338" s="168"/>
      <c r="N1338" s="169"/>
      <c r="O1338" s="169"/>
      <c r="P1338" s="169"/>
      <c r="Q1338" s="169"/>
      <c r="R1338" s="169"/>
      <c r="S1338" s="169"/>
      <c r="T1338" s="170"/>
      <c r="AT1338" s="165" t="s">
        <v>282</v>
      </c>
      <c r="AU1338" s="165" t="s">
        <v>88</v>
      </c>
      <c r="AV1338" s="13" t="s">
        <v>86</v>
      </c>
      <c r="AW1338" s="13" t="s">
        <v>33</v>
      </c>
      <c r="AX1338" s="13" t="s">
        <v>79</v>
      </c>
      <c r="AY1338" s="165" t="s">
        <v>252</v>
      </c>
    </row>
    <row r="1339" spans="2:51" s="13" customFormat="1">
      <c r="B1339" s="163"/>
      <c r="D1339" s="164" t="s">
        <v>282</v>
      </c>
      <c r="E1339" s="165" t="s">
        <v>1</v>
      </c>
      <c r="F1339" s="166" t="s">
        <v>2810</v>
      </c>
      <c r="H1339" s="165" t="s">
        <v>1</v>
      </c>
      <c r="I1339" s="167"/>
      <c r="L1339" s="163"/>
      <c r="M1339" s="168"/>
      <c r="N1339" s="169"/>
      <c r="O1339" s="169"/>
      <c r="P1339" s="169"/>
      <c r="Q1339" s="169"/>
      <c r="R1339" s="169"/>
      <c r="S1339" s="169"/>
      <c r="T1339" s="170"/>
      <c r="AT1339" s="165" t="s">
        <v>282</v>
      </c>
      <c r="AU1339" s="165" t="s">
        <v>88</v>
      </c>
      <c r="AV1339" s="13" t="s">
        <v>86</v>
      </c>
      <c r="AW1339" s="13" t="s">
        <v>33</v>
      </c>
      <c r="AX1339" s="13" t="s">
        <v>79</v>
      </c>
      <c r="AY1339" s="165" t="s">
        <v>252</v>
      </c>
    </row>
    <row r="1340" spans="2:51" s="13" customFormat="1" ht="22.5">
      <c r="B1340" s="163"/>
      <c r="D1340" s="164" t="s">
        <v>282</v>
      </c>
      <c r="E1340" s="165" t="s">
        <v>1</v>
      </c>
      <c r="F1340" s="166" t="s">
        <v>2811</v>
      </c>
      <c r="H1340" s="165" t="s">
        <v>1</v>
      </c>
      <c r="I1340" s="167"/>
      <c r="L1340" s="163"/>
      <c r="M1340" s="168"/>
      <c r="N1340" s="169"/>
      <c r="O1340" s="169"/>
      <c r="P1340" s="169"/>
      <c r="Q1340" s="169"/>
      <c r="R1340" s="169"/>
      <c r="S1340" s="169"/>
      <c r="T1340" s="170"/>
      <c r="AT1340" s="165" t="s">
        <v>282</v>
      </c>
      <c r="AU1340" s="165" t="s">
        <v>88</v>
      </c>
      <c r="AV1340" s="13" t="s">
        <v>86</v>
      </c>
      <c r="AW1340" s="13" t="s">
        <v>33</v>
      </c>
      <c r="AX1340" s="13" t="s">
        <v>79</v>
      </c>
      <c r="AY1340" s="165" t="s">
        <v>252</v>
      </c>
    </row>
    <row r="1341" spans="2:51" s="13" customFormat="1" ht="22.5">
      <c r="B1341" s="163"/>
      <c r="D1341" s="164" t="s">
        <v>282</v>
      </c>
      <c r="E1341" s="165" t="s">
        <v>1</v>
      </c>
      <c r="F1341" s="166" t="s">
        <v>2812</v>
      </c>
      <c r="H1341" s="165" t="s">
        <v>1</v>
      </c>
      <c r="I1341" s="167"/>
      <c r="L1341" s="163"/>
      <c r="M1341" s="168"/>
      <c r="N1341" s="169"/>
      <c r="O1341" s="169"/>
      <c r="P1341" s="169"/>
      <c r="Q1341" s="169"/>
      <c r="R1341" s="169"/>
      <c r="S1341" s="169"/>
      <c r="T1341" s="170"/>
      <c r="AT1341" s="165" t="s">
        <v>282</v>
      </c>
      <c r="AU1341" s="165" t="s">
        <v>88</v>
      </c>
      <c r="AV1341" s="13" t="s">
        <v>86</v>
      </c>
      <c r="AW1341" s="13" t="s">
        <v>33</v>
      </c>
      <c r="AX1341" s="13" t="s">
        <v>79</v>
      </c>
      <c r="AY1341" s="165" t="s">
        <v>252</v>
      </c>
    </row>
    <row r="1342" spans="2:51" s="13" customFormat="1" ht="22.5">
      <c r="B1342" s="163"/>
      <c r="D1342" s="164" t="s">
        <v>282</v>
      </c>
      <c r="E1342" s="165" t="s">
        <v>1</v>
      </c>
      <c r="F1342" s="166" t="s">
        <v>2813</v>
      </c>
      <c r="H1342" s="165" t="s">
        <v>1</v>
      </c>
      <c r="I1342" s="167"/>
      <c r="L1342" s="163"/>
      <c r="M1342" s="168"/>
      <c r="N1342" s="169"/>
      <c r="O1342" s="169"/>
      <c r="P1342" s="169"/>
      <c r="Q1342" s="169"/>
      <c r="R1342" s="169"/>
      <c r="S1342" s="169"/>
      <c r="T1342" s="170"/>
      <c r="AT1342" s="165" t="s">
        <v>282</v>
      </c>
      <c r="AU1342" s="165" t="s">
        <v>88</v>
      </c>
      <c r="AV1342" s="13" t="s">
        <v>86</v>
      </c>
      <c r="AW1342" s="13" t="s">
        <v>33</v>
      </c>
      <c r="AX1342" s="13" t="s">
        <v>79</v>
      </c>
      <c r="AY1342" s="165" t="s">
        <v>252</v>
      </c>
    </row>
    <row r="1343" spans="2:51" s="13" customFormat="1">
      <c r="B1343" s="163"/>
      <c r="D1343" s="164" t="s">
        <v>282</v>
      </c>
      <c r="E1343" s="165" t="s">
        <v>1</v>
      </c>
      <c r="F1343" s="166" t="s">
        <v>2814</v>
      </c>
      <c r="H1343" s="165" t="s">
        <v>1</v>
      </c>
      <c r="I1343" s="167"/>
      <c r="L1343" s="163"/>
      <c r="M1343" s="168"/>
      <c r="N1343" s="169"/>
      <c r="O1343" s="169"/>
      <c r="P1343" s="169"/>
      <c r="Q1343" s="169"/>
      <c r="R1343" s="169"/>
      <c r="S1343" s="169"/>
      <c r="T1343" s="170"/>
      <c r="AT1343" s="165" t="s">
        <v>282</v>
      </c>
      <c r="AU1343" s="165" t="s">
        <v>88</v>
      </c>
      <c r="AV1343" s="13" t="s">
        <v>86</v>
      </c>
      <c r="AW1343" s="13" t="s">
        <v>33</v>
      </c>
      <c r="AX1343" s="13" t="s">
        <v>79</v>
      </c>
      <c r="AY1343" s="165" t="s">
        <v>252</v>
      </c>
    </row>
    <row r="1344" spans="2:51" s="14" customFormat="1">
      <c r="B1344" s="171"/>
      <c r="D1344" s="164" t="s">
        <v>282</v>
      </c>
      <c r="E1344" s="172" t="s">
        <v>1</v>
      </c>
      <c r="F1344" s="173" t="s">
        <v>2815</v>
      </c>
      <c r="H1344" s="174">
        <v>78.525000000000006</v>
      </c>
      <c r="I1344" s="175"/>
      <c r="L1344" s="171"/>
      <c r="M1344" s="176"/>
      <c r="N1344" s="177"/>
      <c r="O1344" s="177"/>
      <c r="P1344" s="177"/>
      <c r="Q1344" s="177"/>
      <c r="R1344" s="177"/>
      <c r="S1344" s="177"/>
      <c r="T1344" s="178"/>
      <c r="AT1344" s="172" t="s">
        <v>282</v>
      </c>
      <c r="AU1344" s="172" t="s">
        <v>88</v>
      </c>
      <c r="AV1344" s="14" t="s">
        <v>88</v>
      </c>
      <c r="AW1344" s="14" t="s">
        <v>33</v>
      </c>
      <c r="AX1344" s="14" t="s">
        <v>79</v>
      </c>
      <c r="AY1344" s="172" t="s">
        <v>252</v>
      </c>
    </row>
    <row r="1345" spans="1:65" s="15" customFormat="1">
      <c r="B1345" s="179"/>
      <c r="D1345" s="164" t="s">
        <v>282</v>
      </c>
      <c r="E1345" s="180" t="s">
        <v>1</v>
      </c>
      <c r="F1345" s="181" t="s">
        <v>286</v>
      </c>
      <c r="H1345" s="182">
        <v>78.525000000000006</v>
      </c>
      <c r="I1345" s="183"/>
      <c r="L1345" s="179"/>
      <c r="M1345" s="184"/>
      <c r="N1345" s="185"/>
      <c r="O1345" s="185"/>
      <c r="P1345" s="185"/>
      <c r="Q1345" s="185"/>
      <c r="R1345" s="185"/>
      <c r="S1345" s="185"/>
      <c r="T1345" s="186"/>
      <c r="AT1345" s="180" t="s">
        <v>282</v>
      </c>
      <c r="AU1345" s="180" t="s">
        <v>88</v>
      </c>
      <c r="AV1345" s="15" t="s">
        <v>258</v>
      </c>
      <c r="AW1345" s="15" t="s">
        <v>33</v>
      </c>
      <c r="AX1345" s="15" t="s">
        <v>86</v>
      </c>
      <c r="AY1345" s="180" t="s">
        <v>252</v>
      </c>
    </row>
    <row r="1346" spans="1:65" s="2" customFormat="1" ht="24.2" customHeight="1">
      <c r="A1346" s="31"/>
      <c r="B1346" s="148"/>
      <c r="C1346" s="149" t="s">
        <v>1577</v>
      </c>
      <c r="D1346" s="149" t="s">
        <v>254</v>
      </c>
      <c r="E1346" s="150" t="s">
        <v>2816</v>
      </c>
      <c r="F1346" s="151" t="s">
        <v>2817</v>
      </c>
      <c r="G1346" s="152" t="s">
        <v>465</v>
      </c>
      <c r="H1346" s="153">
        <v>21</v>
      </c>
      <c r="I1346" s="154"/>
      <c r="J1346" s="155">
        <f>ROUND(I1346*H1346,2)</f>
        <v>0</v>
      </c>
      <c r="K1346" s="156"/>
      <c r="L1346" s="32"/>
      <c r="M1346" s="157" t="s">
        <v>1</v>
      </c>
      <c r="N1346" s="158" t="s">
        <v>44</v>
      </c>
      <c r="O1346" s="57"/>
      <c r="P1346" s="159">
        <f>O1346*H1346</f>
        <v>0</v>
      </c>
      <c r="Q1346" s="159">
        <v>0</v>
      </c>
      <c r="R1346" s="159">
        <f>Q1346*H1346</f>
        <v>0</v>
      </c>
      <c r="S1346" s="159">
        <v>0</v>
      </c>
      <c r="T1346" s="160">
        <f>S1346*H1346</f>
        <v>0</v>
      </c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R1346" s="161" t="s">
        <v>289</v>
      </c>
      <c r="AT1346" s="161" t="s">
        <v>254</v>
      </c>
      <c r="AU1346" s="161" t="s">
        <v>88</v>
      </c>
      <c r="AY1346" s="17" t="s">
        <v>252</v>
      </c>
      <c r="BE1346" s="162">
        <f>IF(N1346="základní",J1346,0)</f>
        <v>0</v>
      </c>
      <c r="BF1346" s="162">
        <f>IF(N1346="snížená",J1346,0)</f>
        <v>0</v>
      </c>
      <c r="BG1346" s="162">
        <f>IF(N1346="zákl. přenesená",J1346,0)</f>
        <v>0</v>
      </c>
      <c r="BH1346" s="162">
        <f>IF(N1346="sníž. přenesená",J1346,0)</f>
        <v>0</v>
      </c>
      <c r="BI1346" s="162">
        <f>IF(N1346="nulová",J1346,0)</f>
        <v>0</v>
      </c>
      <c r="BJ1346" s="17" t="s">
        <v>86</v>
      </c>
      <c r="BK1346" s="162">
        <f>ROUND(I1346*H1346,2)</f>
        <v>0</v>
      </c>
      <c r="BL1346" s="17" t="s">
        <v>289</v>
      </c>
      <c r="BM1346" s="161" t="s">
        <v>1606</v>
      </c>
    </row>
    <row r="1347" spans="1:65" s="13" customFormat="1">
      <c r="B1347" s="163"/>
      <c r="D1347" s="164" t="s">
        <v>282</v>
      </c>
      <c r="E1347" s="165" t="s">
        <v>1</v>
      </c>
      <c r="F1347" s="166" t="s">
        <v>2733</v>
      </c>
      <c r="H1347" s="165" t="s">
        <v>1</v>
      </c>
      <c r="I1347" s="167"/>
      <c r="L1347" s="163"/>
      <c r="M1347" s="168"/>
      <c r="N1347" s="169"/>
      <c r="O1347" s="169"/>
      <c r="P1347" s="169"/>
      <c r="Q1347" s="169"/>
      <c r="R1347" s="169"/>
      <c r="S1347" s="169"/>
      <c r="T1347" s="170"/>
      <c r="AT1347" s="165" t="s">
        <v>282</v>
      </c>
      <c r="AU1347" s="165" t="s">
        <v>88</v>
      </c>
      <c r="AV1347" s="13" t="s">
        <v>86</v>
      </c>
      <c r="AW1347" s="13" t="s">
        <v>33</v>
      </c>
      <c r="AX1347" s="13" t="s">
        <v>79</v>
      </c>
      <c r="AY1347" s="165" t="s">
        <v>252</v>
      </c>
    </row>
    <row r="1348" spans="1:65" s="13" customFormat="1">
      <c r="B1348" s="163"/>
      <c r="D1348" s="164" t="s">
        <v>282</v>
      </c>
      <c r="E1348" s="165" t="s">
        <v>1</v>
      </c>
      <c r="F1348" s="166" t="s">
        <v>2818</v>
      </c>
      <c r="H1348" s="165" t="s">
        <v>1</v>
      </c>
      <c r="I1348" s="167"/>
      <c r="L1348" s="163"/>
      <c r="M1348" s="168"/>
      <c r="N1348" s="169"/>
      <c r="O1348" s="169"/>
      <c r="P1348" s="169"/>
      <c r="Q1348" s="169"/>
      <c r="R1348" s="169"/>
      <c r="S1348" s="169"/>
      <c r="T1348" s="170"/>
      <c r="AT1348" s="165" t="s">
        <v>282</v>
      </c>
      <c r="AU1348" s="165" t="s">
        <v>88</v>
      </c>
      <c r="AV1348" s="13" t="s">
        <v>86</v>
      </c>
      <c r="AW1348" s="13" t="s">
        <v>33</v>
      </c>
      <c r="AX1348" s="13" t="s">
        <v>79</v>
      </c>
      <c r="AY1348" s="165" t="s">
        <v>252</v>
      </c>
    </row>
    <row r="1349" spans="1:65" s="13" customFormat="1" ht="22.5">
      <c r="B1349" s="163"/>
      <c r="D1349" s="164" t="s">
        <v>282</v>
      </c>
      <c r="E1349" s="165" t="s">
        <v>1</v>
      </c>
      <c r="F1349" s="166" t="s">
        <v>2819</v>
      </c>
      <c r="H1349" s="165" t="s">
        <v>1</v>
      </c>
      <c r="I1349" s="167"/>
      <c r="L1349" s="163"/>
      <c r="M1349" s="168"/>
      <c r="N1349" s="169"/>
      <c r="O1349" s="169"/>
      <c r="P1349" s="169"/>
      <c r="Q1349" s="169"/>
      <c r="R1349" s="169"/>
      <c r="S1349" s="169"/>
      <c r="T1349" s="170"/>
      <c r="AT1349" s="165" t="s">
        <v>282</v>
      </c>
      <c r="AU1349" s="165" t="s">
        <v>88</v>
      </c>
      <c r="AV1349" s="13" t="s">
        <v>86</v>
      </c>
      <c r="AW1349" s="13" t="s">
        <v>33</v>
      </c>
      <c r="AX1349" s="13" t="s">
        <v>79</v>
      </c>
      <c r="AY1349" s="165" t="s">
        <v>252</v>
      </c>
    </row>
    <row r="1350" spans="1:65" s="13" customFormat="1" ht="22.5">
      <c r="B1350" s="163"/>
      <c r="D1350" s="164" t="s">
        <v>282</v>
      </c>
      <c r="E1350" s="165" t="s">
        <v>1</v>
      </c>
      <c r="F1350" s="166" t="s">
        <v>2820</v>
      </c>
      <c r="H1350" s="165" t="s">
        <v>1</v>
      </c>
      <c r="I1350" s="167"/>
      <c r="L1350" s="163"/>
      <c r="M1350" s="168"/>
      <c r="N1350" s="169"/>
      <c r="O1350" s="169"/>
      <c r="P1350" s="169"/>
      <c r="Q1350" s="169"/>
      <c r="R1350" s="169"/>
      <c r="S1350" s="169"/>
      <c r="T1350" s="170"/>
      <c r="AT1350" s="165" t="s">
        <v>282</v>
      </c>
      <c r="AU1350" s="165" t="s">
        <v>88</v>
      </c>
      <c r="AV1350" s="13" t="s">
        <v>86</v>
      </c>
      <c r="AW1350" s="13" t="s">
        <v>33</v>
      </c>
      <c r="AX1350" s="13" t="s">
        <v>79</v>
      </c>
      <c r="AY1350" s="165" t="s">
        <v>252</v>
      </c>
    </row>
    <row r="1351" spans="1:65" s="13" customFormat="1">
      <c r="B1351" s="163"/>
      <c r="D1351" s="164" t="s">
        <v>282</v>
      </c>
      <c r="E1351" s="165" t="s">
        <v>1</v>
      </c>
      <c r="F1351" s="166" t="s">
        <v>2821</v>
      </c>
      <c r="H1351" s="165" t="s">
        <v>1</v>
      </c>
      <c r="I1351" s="167"/>
      <c r="L1351" s="163"/>
      <c r="M1351" s="168"/>
      <c r="N1351" s="169"/>
      <c r="O1351" s="169"/>
      <c r="P1351" s="169"/>
      <c r="Q1351" s="169"/>
      <c r="R1351" s="169"/>
      <c r="S1351" s="169"/>
      <c r="T1351" s="170"/>
      <c r="AT1351" s="165" t="s">
        <v>282</v>
      </c>
      <c r="AU1351" s="165" t="s">
        <v>88</v>
      </c>
      <c r="AV1351" s="13" t="s">
        <v>86</v>
      </c>
      <c r="AW1351" s="13" t="s">
        <v>33</v>
      </c>
      <c r="AX1351" s="13" t="s">
        <v>79</v>
      </c>
      <c r="AY1351" s="165" t="s">
        <v>252</v>
      </c>
    </row>
    <row r="1352" spans="1:65" s="13" customFormat="1" ht="22.5">
      <c r="B1352" s="163"/>
      <c r="D1352" s="164" t="s">
        <v>282</v>
      </c>
      <c r="E1352" s="165" t="s">
        <v>1</v>
      </c>
      <c r="F1352" s="166" t="s">
        <v>2822</v>
      </c>
      <c r="H1352" s="165" t="s">
        <v>1</v>
      </c>
      <c r="I1352" s="167"/>
      <c r="L1352" s="163"/>
      <c r="M1352" s="168"/>
      <c r="N1352" s="169"/>
      <c r="O1352" s="169"/>
      <c r="P1352" s="169"/>
      <c r="Q1352" s="169"/>
      <c r="R1352" s="169"/>
      <c r="S1352" s="169"/>
      <c r="T1352" s="170"/>
      <c r="AT1352" s="165" t="s">
        <v>282</v>
      </c>
      <c r="AU1352" s="165" t="s">
        <v>88</v>
      </c>
      <c r="AV1352" s="13" t="s">
        <v>86</v>
      </c>
      <c r="AW1352" s="13" t="s">
        <v>33</v>
      </c>
      <c r="AX1352" s="13" t="s">
        <v>79</v>
      </c>
      <c r="AY1352" s="165" t="s">
        <v>252</v>
      </c>
    </row>
    <row r="1353" spans="1:65" s="13" customFormat="1" ht="22.5">
      <c r="B1353" s="163"/>
      <c r="D1353" s="164" t="s">
        <v>282</v>
      </c>
      <c r="E1353" s="165" t="s">
        <v>1</v>
      </c>
      <c r="F1353" s="166" t="s">
        <v>2823</v>
      </c>
      <c r="H1353" s="165" t="s">
        <v>1</v>
      </c>
      <c r="I1353" s="167"/>
      <c r="L1353" s="163"/>
      <c r="M1353" s="168"/>
      <c r="N1353" s="169"/>
      <c r="O1353" s="169"/>
      <c r="P1353" s="169"/>
      <c r="Q1353" s="169"/>
      <c r="R1353" s="169"/>
      <c r="S1353" s="169"/>
      <c r="T1353" s="170"/>
      <c r="AT1353" s="165" t="s">
        <v>282</v>
      </c>
      <c r="AU1353" s="165" t="s">
        <v>88</v>
      </c>
      <c r="AV1353" s="13" t="s">
        <v>86</v>
      </c>
      <c r="AW1353" s="13" t="s">
        <v>33</v>
      </c>
      <c r="AX1353" s="13" t="s">
        <v>79</v>
      </c>
      <c r="AY1353" s="165" t="s">
        <v>252</v>
      </c>
    </row>
    <row r="1354" spans="1:65" s="13" customFormat="1">
      <c r="B1354" s="163"/>
      <c r="D1354" s="164" t="s">
        <v>282</v>
      </c>
      <c r="E1354" s="165" t="s">
        <v>1</v>
      </c>
      <c r="F1354" s="166" t="s">
        <v>2824</v>
      </c>
      <c r="H1354" s="165" t="s">
        <v>1</v>
      </c>
      <c r="I1354" s="167"/>
      <c r="L1354" s="163"/>
      <c r="M1354" s="168"/>
      <c r="N1354" s="169"/>
      <c r="O1354" s="169"/>
      <c r="P1354" s="169"/>
      <c r="Q1354" s="169"/>
      <c r="R1354" s="169"/>
      <c r="S1354" s="169"/>
      <c r="T1354" s="170"/>
      <c r="AT1354" s="165" t="s">
        <v>282</v>
      </c>
      <c r="AU1354" s="165" t="s">
        <v>88</v>
      </c>
      <c r="AV1354" s="13" t="s">
        <v>86</v>
      </c>
      <c r="AW1354" s="13" t="s">
        <v>33</v>
      </c>
      <c r="AX1354" s="13" t="s">
        <v>79</v>
      </c>
      <c r="AY1354" s="165" t="s">
        <v>252</v>
      </c>
    </row>
    <row r="1355" spans="1:65" s="13" customFormat="1">
      <c r="B1355" s="163"/>
      <c r="D1355" s="164" t="s">
        <v>282</v>
      </c>
      <c r="E1355" s="165" t="s">
        <v>1</v>
      </c>
      <c r="F1355" s="166" t="s">
        <v>2794</v>
      </c>
      <c r="H1355" s="165" t="s">
        <v>1</v>
      </c>
      <c r="I1355" s="167"/>
      <c r="L1355" s="163"/>
      <c r="M1355" s="168"/>
      <c r="N1355" s="169"/>
      <c r="O1355" s="169"/>
      <c r="P1355" s="169"/>
      <c r="Q1355" s="169"/>
      <c r="R1355" s="169"/>
      <c r="S1355" s="169"/>
      <c r="T1355" s="170"/>
      <c r="AT1355" s="165" t="s">
        <v>282</v>
      </c>
      <c r="AU1355" s="165" t="s">
        <v>88</v>
      </c>
      <c r="AV1355" s="13" t="s">
        <v>86</v>
      </c>
      <c r="AW1355" s="13" t="s">
        <v>33</v>
      </c>
      <c r="AX1355" s="13" t="s">
        <v>79</v>
      </c>
      <c r="AY1355" s="165" t="s">
        <v>252</v>
      </c>
    </row>
    <row r="1356" spans="1:65" s="14" customFormat="1">
      <c r="B1356" s="171"/>
      <c r="D1356" s="164" t="s">
        <v>282</v>
      </c>
      <c r="E1356" s="172" t="s">
        <v>1</v>
      </c>
      <c r="F1356" s="173" t="s">
        <v>2825</v>
      </c>
      <c r="H1356" s="174">
        <v>21</v>
      </c>
      <c r="I1356" s="175"/>
      <c r="L1356" s="171"/>
      <c r="M1356" s="176"/>
      <c r="N1356" s="177"/>
      <c r="O1356" s="177"/>
      <c r="P1356" s="177"/>
      <c r="Q1356" s="177"/>
      <c r="R1356" s="177"/>
      <c r="S1356" s="177"/>
      <c r="T1356" s="178"/>
      <c r="AT1356" s="172" t="s">
        <v>282</v>
      </c>
      <c r="AU1356" s="172" t="s">
        <v>88</v>
      </c>
      <c r="AV1356" s="14" t="s">
        <v>88</v>
      </c>
      <c r="AW1356" s="14" t="s">
        <v>33</v>
      </c>
      <c r="AX1356" s="14" t="s">
        <v>79</v>
      </c>
      <c r="AY1356" s="172" t="s">
        <v>252</v>
      </c>
    </row>
    <row r="1357" spans="1:65" s="15" customFormat="1">
      <c r="B1357" s="179"/>
      <c r="D1357" s="164" t="s">
        <v>282</v>
      </c>
      <c r="E1357" s="180" t="s">
        <v>1</v>
      </c>
      <c r="F1357" s="181" t="s">
        <v>286</v>
      </c>
      <c r="H1357" s="182">
        <v>21</v>
      </c>
      <c r="I1357" s="183"/>
      <c r="L1357" s="179"/>
      <c r="M1357" s="184"/>
      <c r="N1357" s="185"/>
      <c r="O1357" s="185"/>
      <c r="P1357" s="185"/>
      <c r="Q1357" s="185"/>
      <c r="R1357" s="185"/>
      <c r="S1357" s="185"/>
      <c r="T1357" s="186"/>
      <c r="AT1357" s="180" t="s">
        <v>282</v>
      </c>
      <c r="AU1357" s="180" t="s">
        <v>88</v>
      </c>
      <c r="AV1357" s="15" t="s">
        <v>258</v>
      </c>
      <c r="AW1357" s="15" t="s">
        <v>33</v>
      </c>
      <c r="AX1357" s="15" t="s">
        <v>86</v>
      </c>
      <c r="AY1357" s="180" t="s">
        <v>252</v>
      </c>
    </row>
    <row r="1358" spans="1:65" s="2" customFormat="1" ht="24.2" customHeight="1">
      <c r="A1358" s="31"/>
      <c r="B1358" s="148"/>
      <c r="C1358" s="149" t="s">
        <v>871</v>
      </c>
      <c r="D1358" s="149" t="s">
        <v>254</v>
      </c>
      <c r="E1358" s="150" t="s">
        <v>2826</v>
      </c>
      <c r="F1358" s="151" t="s">
        <v>2827</v>
      </c>
      <c r="G1358" s="152" t="s">
        <v>465</v>
      </c>
      <c r="H1358" s="153">
        <v>123.08499999999999</v>
      </c>
      <c r="I1358" s="154"/>
      <c r="J1358" s="155">
        <f>ROUND(I1358*H1358,2)</f>
        <v>0</v>
      </c>
      <c r="K1358" s="156"/>
      <c r="L1358" s="32"/>
      <c r="M1358" s="157" t="s">
        <v>1</v>
      </c>
      <c r="N1358" s="158" t="s">
        <v>44</v>
      </c>
      <c r="O1358" s="57"/>
      <c r="P1358" s="159">
        <f>O1358*H1358</f>
        <v>0</v>
      </c>
      <c r="Q1358" s="159">
        <v>0</v>
      </c>
      <c r="R1358" s="159">
        <f>Q1358*H1358</f>
        <v>0</v>
      </c>
      <c r="S1358" s="159">
        <v>0</v>
      </c>
      <c r="T1358" s="160">
        <f>S1358*H1358</f>
        <v>0</v>
      </c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R1358" s="161" t="s">
        <v>289</v>
      </c>
      <c r="AT1358" s="161" t="s">
        <v>254</v>
      </c>
      <c r="AU1358" s="161" t="s">
        <v>88</v>
      </c>
      <c r="AY1358" s="17" t="s">
        <v>252</v>
      </c>
      <c r="BE1358" s="162">
        <f>IF(N1358="základní",J1358,0)</f>
        <v>0</v>
      </c>
      <c r="BF1358" s="162">
        <f>IF(N1358="snížená",J1358,0)</f>
        <v>0</v>
      </c>
      <c r="BG1358" s="162">
        <f>IF(N1358="zákl. přenesená",J1358,0)</f>
        <v>0</v>
      </c>
      <c r="BH1358" s="162">
        <f>IF(N1358="sníž. přenesená",J1358,0)</f>
        <v>0</v>
      </c>
      <c r="BI1358" s="162">
        <f>IF(N1358="nulová",J1358,0)</f>
        <v>0</v>
      </c>
      <c r="BJ1358" s="17" t="s">
        <v>86</v>
      </c>
      <c r="BK1358" s="162">
        <f>ROUND(I1358*H1358,2)</f>
        <v>0</v>
      </c>
      <c r="BL1358" s="17" t="s">
        <v>289</v>
      </c>
      <c r="BM1358" s="161" t="s">
        <v>1612</v>
      </c>
    </row>
    <row r="1359" spans="1:65" s="2" customFormat="1" ht="24.2" customHeight="1">
      <c r="A1359" s="31"/>
      <c r="B1359" s="148"/>
      <c r="C1359" s="149" t="s">
        <v>1598</v>
      </c>
      <c r="D1359" s="149" t="s">
        <v>254</v>
      </c>
      <c r="E1359" s="150" t="s">
        <v>2828</v>
      </c>
      <c r="F1359" s="151" t="s">
        <v>2829</v>
      </c>
      <c r="G1359" s="152" t="s">
        <v>1727</v>
      </c>
      <c r="H1359" s="187"/>
      <c r="I1359" s="154"/>
      <c r="J1359" s="155">
        <f>ROUND(I1359*H1359,2)</f>
        <v>0</v>
      </c>
      <c r="K1359" s="156"/>
      <c r="L1359" s="32"/>
      <c r="M1359" s="157" t="s">
        <v>1</v>
      </c>
      <c r="N1359" s="158" t="s">
        <v>44</v>
      </c>
      <c r="O1359" s="57"/>
      <c r="P1359" s="159">
        <f>O1359*H1359</f>
        <v>0</v>
      </c>
      <c r="Q1359" s="159">
        <v>0</v>
      </c>
      <c r="R1359" s="159">
        <f>Q1359*H1359</f>
        <v>0</v>
      </c>
      <c r="S1359" s="159">
        <v>0</v>
      </c>
      <c r="T1359" s="160">
        <f>S1359*H1359</f>
        <v>0</v>
      </c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R1359" s="161" t="s">
        <v>289</v>
      </c>
      <c r="AT1359" s="161" t="s">
        <v>254</v>
      </c>
      <c r="AU1359" s="161" t="s">
        <v>88</v>
      </c>
      <c r="AY1359" s="17" t="s">
        <v>252</v>
      </c>
      <c r="BE1359" s="162">
        <f>IF(N1359="základní",J1359,0)</f>
        <v>0</v>
      </c>
      <c r="BF1359" s="162">
        <f>IF(N1359="snížená",J1359,0)</f>
        <v>0</v>
      </c>
      <c r="BG1359" s="162">
        <f>IF(N1359="zákl. přenesená",J1359,0)</f>
        <v>0</v>
      </c>
      <c r="BH1359" s="162">
        <f>IF(N1359="sníž. přenesená",J1359,0)</f>
        <v>0</v>
      </c>
      <c r="BI1359" s="162">
        <f>IF(N1359="nulová",J1359,0)</f>
        <v>0</v>
      </c>
      <c r="BJ1359" s="17" t="s">
        <v>86</v>
      </c>
      <c r="BK1359" s="162">
        <f>ROUND(I1359*H1359,2)</f>
        <v>0</v>
      </c>
      <c r="BL1359" s="17" t="s">
        <v>289</v>
      </c>
      <c r="BM1359" s="161" t="s">
        <v>1617</v>
      </c>
    </row>
    <row r="1360" spans="1:65" s="2" customFormat="1" ht="16.5" customHeight="1">
      <c r="A1360" s="31"/>
      <c r="B1360" s="148"/>
      <c r="C1360" s="149" t="s">
        <v>885</v>
      </c>
      <c r="D1360" s="149" t="s">
        <v>254</v>
      </c>
      <c r="E1360" s="150" t="s">
        <v>2780</v>
      </c>
      <c r="F1360" s="151" t="s">
        <v>2781</v>
      </c>
      <c r="G1360" s="152" t="s">
        <v>257</v>
      </c>
      <c r="H1360" s="153">
        <v>10</v>
      </c>
      <c r="I1360" s="154"/>
      <c r="J1360" s="155">
        <f>ROUND(I1360*H1360,2)</f>
        <v>0</v>
      </c>
      <c r="K1360" s="156"/>
      <c r="L1360" s="32"/>
      <c r="M1360" s="157" t="s">
        <v>1</v>
      </c>
      <c r="N1360" s="158" t="s">
        <v>44</v>
      </c>
      <c r="O1360" s="57"/>
      <c r="P1360" s="159">
        <f>O1360*H1360</f>
        <v>0</v>
      </c>
      <c r="Q1360" s="159">
        <v>0</v>
      </c>
      <c r="R1360" s="159">
        <f>Q1360*H1360</f>
        <v>0</v>
      </c>
      <c r="S1360" s="159">
        <v>0</v>
      </c>
      <c r="T1360" s="160">
        <f>S1360*H1360</f>
        <v>0</v>
      </c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R1360" s="161" t="s">
        <v>289</v>
      </c>
      <c r="AT1360" s="161" t="s">
        <v>254</v>
      </c>
      <c r="AU1360" s="161" t="s">
        <v>88</v>
      </c>
      <c r="AY1360" s="17" t="s">
        <v>252</v>
      </c>
      <c r="BE1360" s="162">
        <f>IF(N1360="základní",J1360,0)</f>
        <v>0</v>
      </c>
      <c r="BF1360" s="162">
        <f>IF(N1360="snížená",J1360,0)</f>
        <v>0</v>
      </c>
      <c r="BG1360" s="162">
        <f>IF(N1360="zákl. přenesená",J1360,0)</f>
        <v>0</v>
      </c>
      <c r="BH1360" s="162">
        <f>IF(N1360="sníž. přenesená",J1360,0)</f>
        <v>0</v>
      </c>
      <c r="BI1360" s="162">
        <f>IF(N1360="nulová",J1360,0)</f>
        <v>0</v>
      </c>
      <c r="BJ1360" s="17" t="s">
        <v>86</v>
      </c>
      <c r="BK1360" s="162">
        <f>ROUND(I1360*H1360,2)</f>
        <v>0</v>
      </c>
      <c r="BL1360" s="17" t="s">
        <v>289</v>
      </c>
      <c r="BM1360" s="161" t="s">
        <v>1621</v>
      </c>
    </row>
    <row r="1361" spans="1:65" s="14" customFormat="1" ht="22.5">
      <c r="B1361" s="171"/>
      <c r="D1361" s="164" t="s">
        <v>282</v>
      </c>
      <c r="E1361" s="172" t="s">
        <v>1</v>
      </c>
      <c r="F1361" s="173" t="s">
        <v>2830</v>
      </c>
      <c r="H1361" s="174">
        <v>10</v>
      </c>
      <c r="I1361" s="175"/>
      <c r="L1361" s="171"/>
      <c r="M1361" s="176"/>
      <c r="N1361" s="177"/>
      <c r="O1361" s="177"/>
      <c r="P1361" s="177"/>
      <c r="Q1361" s="177"/>
      <c r="R1361" s="177"/>
      <c r="S1361" s="177"/>
      <c r="T1361" s="178"/>
      <c r="AT1361" s="172" t="s">
        <v>282</v>
      </c>
      <c r="AU1361" s="172" t="s">
        <v>88</v>
      </c>
      <c r="AV1361" s="14" t="s">
        <v>88</v>
      </c>
      <c r="AW1361" s="14" t="s">
        <v>33</v>
      </c>
      <c r="AX1361" s="14" t="s">
        <v>79</v>
      </c>
      <c r="AY1361" s="172" t="s">
        <v>252</v>
      </c>
    </row>
    <row r="1362" spans="1:65" s="13" customFormat="1">
      <c r="B1362" s="163"/>
      <c r="D1362" s="164" t="s">
        <v>282</v>
      </c>
      <c r="E1362" s="165" t="s">
        <v>1</v>
      </c>
      <c r="F1362" s="166" t="s">
        <v>2831</v>
      </c>
      <c r="H1362" s="165" t="s">
        <v>1</v>
      </c>
      <c r="I1362" s="167"/>
      <c r="L1362" s="163"/>
      <c r="M1362" s="168"/>
      <c r="N1362" s="169"/>
      <c r="O1362" s="169"/>
      <c r="P1362" s="169"/>
      <c r="Q1362" s="169"/>
      <c r="R1362" s="169"/>
      <c r="S1362" s="169"/>
      <c r="T1362" s="170"/>
      <c r="AT1362" s="165" t="s">
        <v>282</v>
      </c>
      <c r="AU1362" s="165" t="s">
        <v>88</v>
      </c>
      <c r="AV1362" s="13" t="s">
        <v>86</v>
      </c>
      <c r="AW1362" s="13" t="s">
        <v>33</v>
      </c>
      <c r="AX1362" s="13" t="s">
        <v>79</v>
      </c>
      <c r="AY1362" s="165" t="s">
        <v>252</v>
      </c>
    </row>
    <row r="1363" spans="1:65" s="15" customFormat="1">
      <c r="B1363" s="179"/>
      <c r="D1363" s="164" t="s">
        <v>282</v>
      </c>
      <c r="E1363" s="180" t="s">
        <v>1</v>
      </c>
      <c r="F1363" s="181" t="s">
        <v>286</v>
      </c>
      <c r="H1363" s="182">
        <v>10</v>
      </c>
      <c r="I1363" s="183"/>
      <c r="L1363" s="179"/>
      <c r="M1363" s="184"/>
      <c r="N1363" s="185"/>
      <c r="O1363" s="185"/>
      <c r="P1363" s="185"/>
      <c r="Q1363" s="185"/>
      <c r="R1363" s="185"/>
      <c r="S1363" s="185"/>
      <c r="T1363" s="186"/>
      <c r="AT1363" s="180" t="s">
        <v>282</v>
      </c>
      <c r="AU1363" s="180" t="s">
        <v>88</v>
      </c>
      <c r="AV1363" s="15" t="s">
        <v>258</v>
      </c>
      <c r="AW1363" s="15" t="s">
        <v>33</v>
      </c>
      <c r="AX1363" s="15" t="s">
        <v>86</v>
      </c>
      <c r="AY1363" s="180" t="s">
        <v>252</v>
      </c>
    </row>
    <row r="1364" spans="1:65" s="12" customFormat="1" ht="22.9" customHeight="1">
      <c r="B1364" s="135"/>
      <c r="D1364" s="136" t="s">
        <v>78</v>
      </c>
      <c r="E1364" s="146" t="s">
        <v>1328</v>
      </c>
      <c r="F1364" s="146" t="s">
        <v>1329</v>
      </c>
      <c r="I1364" s="138"/>
      <c r="J1364" s="147">
        <f>BK1364</f>
        <v>0</v>
      </c>
      <c r="L1364" s="135"/>
      <c r="M1364" s="140"/>
      <c r="N1364" s="141"/>
      <c r="O1364" s="141"/>
      <c r="P1364" s="142">
        <f>SUM(P1365:P1467)</f>
        <v>0</v>
      </c>
      <c r="Q1364" s="141"/>
      <c r="R1364" s="142">
        <f>SUM(R1365:R1467)</f>
        <v>0</v>
      </c>
      <c r="S1364" s="141"/>
      <c r="T1364" s="143">
        <f>SUM(T1365:T1467)</f>
        <v>0</v>
      </c>
      <c r="AR1364" s="136" t="s">
        <v>88</v>
      </c>
      <c r="AT1364" s="144" t="s">
        <v>78</v>
      </c>
      <c r="AU1364" s="144" t="s">
        <v>86</v>
      </c>
      <c r="AY1364" s="136" t="s">
        <v>252</v>
      </c>
      <c r="BK1364" s="145">
        <f>SUM(BK1365:BK1467)</f>
        <v>0</v>
      </c>
    </row>
    <row r="1365" spans="1:65" s="2" customFormat="1" ht="33" customHeight="1">
      <c r="A1365" s="31"/>
      <c r="B1365" s="148"/>
      <c r="C1365" s="149" t="s">
        <v>1605</v>
      </c>
      <c r="D1365" s="149" t="s">
        <v>254</v>
      </c>
      <c r="E1365" s="150" t="s">
        <v>2832</v>
      </c>
      <c r="F1365" s="151" t="s">
        <v>2833</v>
      </c>
      <c r="G1365" s="152" t="s">
        <v>465</v>
      </c>
      <c r="H1365" s="153">
        <v>41.399000000000001</v>
      </c>
      <c r="I1365" s="154"/>
      <c r="J1365" s="155">
        <f>ROUND(I1365*H1365,2)</f>
        <v>0</v>
      </c>
      <c r="K1365" s="156"/>
      <c r="L1365" s="32"/>
      <c r="M1365" s="157" t="s">
        <v>1</v>
      </c>
      <c r="N1365" s="158" t="s">
        <v>44</v>
      </c>
      <c r="O1365" s="57"/>
      <c r="P1365" s="159">
        <f>O1365*H1365</f>
        <v>0</v>
      </c>
      <c r="Q1365" s="159">
        <v>0</v>
      </c>
      <c r="R1365" s="159">
        <f>Q1365*H1365</f>
        <v>0</v>
      </c>
      <c r="S1365" s="159">
        <v>0</v>
      </c>
      <c r="T1365" s="160">
        <f>S1365*H1365</f>
        <v>0</v>
      </c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R1365" s="161" t="s">
        <v>289</v>
      </c>
      <c r="AT1365" s="161" t="s">
        <v>254</v>
      </c>
      <c r="AU1365" s="161" t="s">
        <v>88</v>
      </c>
      <c r="AY1365" s="17" t="s">
        <v>252</v>
      </c>
      <c r="BE1365" s="162">
        <f>IF(N1365="základní",J1365,0)</f>
        <v>0</v>
      </c>
      <c r="BF1365" s="162">
        <f>IF(N1365="snížená",J1365,0)</f>
        <v>0</v>
      </c>
      <c r="BG1365" s="162">
        <f>IF(N1365="zákl. přenesená",J1365,0)</f>
        <v>0</v>
      </c>
      <c r="BH1365" s="162">
        <f>IF(N1365="sníž. přenesená",J1365,0)</f>
        <v>0</v>
      </c>
      <c r="BI1365" s="162">
        <f>IF(N1365="nulová",J1365,0)</f>
        <v>0</v>
      </c>
      <c r="BJ1365" s="17" t="s">
        <v>86</v>
      </c>
      <c r="BK1365" s="162">
        <f>ROUND(I1365*H1365,2)</f>
        <v>0</v>
      </c>
      <c r="BL1365" s="17" t="s">
        <v>289</v>
      </c>
      <c r="BM1365" s="161" t="s">
        <v>1628</v>
      </c>
    </row>
    <row r="1366" spans="1:65" s="13" customFormat="1">
      <c r="B1366" s="163"/>
      <c r="D1366" s="164" t="s">
        <v>282</v>
      </c>
      <c r="E1366" s="165" t="s">
        <v>1</v>
      </c>
      <c r="F1366" s="166" t="s">
        <v>2733</v>
      </c>
      <c r="H1366" s="165" t="s">
        <v>1</v>
      </c>
      <c r="I1366" s="167"/>
      <c r="L1366" s="163"/>
      <c r="M1366" s="168"/>
      <c r="N1366" s="169"/>
      <c r="O1366" s="169"/>
      <c r="P1366" s="169"/>
      <c r="Q1366" s="169"/>
      <c r="R1366" s="169"/>
      <c r="S1366" s="169"/>
      <c r="T1366" s="170"/>
      <c r="AT1366" s="165" t="s">
        <v>282</v>
      </c>
      <c r="AU1366" s="165" t="s">
        <v>88</v>
      </c>
      <c r="AV1366" s="13" t="s">
        <v>86</v>
      </c>
      <c r="AW1366" s="13" t="s">
        <v>33</v>
      </c>
      <c r="AX1366" s="13" t="s">
        <v>79</v>
      </c>
      <c r="AY1366" s="165" t="s">
        <v>252</v>
      </c>
    </row>
    <row r="1367" spans="1:65" s="13" customFormat="1" ht="22.5">
      <c r="B1367" s="163"/>
      <c r="D1367" s="164" t="s">
        <v>282</v>
      </c>
      <c r="E1367" s="165" t="s">
        <v>1</v>
      </c>
      <c r="F1367" s="166" t="s">
        <v>2834</v>
      </c>
      <c r="H1367" s="165" t="s">
        <v>1</v>
      </c>
      <c r="I1367" s="167"/>
      <c r="L1367" s="163"/>
      <c r="M1367" s="168"/>
      <c r="N1367" s="169"/>
      <c r="O1367" s="169"/>
      <c r="P1367" s="169"/>
      <c r="Q1367" s="169"/>
      <c r="R1367" s="169"/>
      <c r="S1367" s="169"/>
      <c r="T1367" s="170"/>
      <c r="AT1367" s="165" t="s">
        <v>282</v>
      </c>
      <c r="AU1367" s="165" t="s">
        <v>88</v>
      </c>
      <c r="AV1367" s="13" t="s">
        <v>86</v>
      </c>
      <c r="AW1367" s="13" t="s">
        <v>33</v>
      </c>
      <c r="AX1367" s="13" t="s">
        <v>79</v>
      </c>
      <c r="AY1367" s="165" t="s">
        <v>252</v>
      </c>
    </row>
    <row r="1368" spans="1:65" s="13" customFormat="1">
      <c r="B1368" s="163"/>
      <c r="D1368" s="164" t="s">
        <v>282</v>
      </c>
      <c r="E1368" s="165" t="s">
        <v>1</v>
      </c>
      <c r="F1368" s="166" t="s">
        <v>2835</v>
      </c>
      <c r="H1368" s="165" t="s">
        <v>1</v>
      </c>
      <c r="I1368" s="167"/>
      <c r="L1368" s="163"/>
      <c r="M1368" s="168"/>
      <c r="N1368" s="169"/>
      <c r="O1368" s="169"/>
      <c r="P1368" s="169"/>
      <c r="Q1368" s="169"/>
      <c r="R1368" s="169"/>
      <c r="S1368" s="169"/>
      <c r="T1368" s="170"/>
      <c r="AT1368" s="165" t="s">
        <v>282</v>
      </c>
      <c r="AU1368" s="165" t="s">
        <v>88</v>
      </c>
      <c r="AV1368" s="13" t="s">
        <v>86</v>
      </c>
      <c r="AW1368" s="13" t="s">
        <v>33</v>
      </c>
      <c r="AX1368" s="13" t="s">
        <v>79</v>
      </c>
      <c r="AY1368" s="165" t="s">
        <v>252</v>
      </c>
    </row>
    <row r="1369" spans="1:65" s="13" customFormat="1" ht="22.5">
      <c r="B1369" s="163"/>
      <c r="D1369" s="164" t="s">
        <v>282</v>
      </c>
      <c r="E1369" s="165" t="s">
        <v>1</v>
      </c>
      <c r="F1369" s="166" t="s">
        <v>2836</v>
      </c>
      <c r="H1369" s="165" t="s">
        <v>1</v>
      </c>
      <c r="I1369" s="167"/>
      <c r="L1369" s="163"/>
      <c r="M1369" s="168"/>
      <c r="N1369" s="169"/>
      <c r="O1369" s="169"/>
      <c r="P1369" s="169"/>
      <c r="Q1369" s="169"/>
      <c r="R1369" s="169"/>
      <c r="S1369" s="169"/>
      <c r="T1369" s="170"/>
      <c r="AT1369" s="165" t="s">
        <v>282</v>
      </c>
      <c r="AU1369" s="165" t="s">
        <v>88</v>
      </c>
      <c r="AV1369" s="13" t="s">
        <v>86</v>
      </c>
      <c r="AW1369" s="13" t="s">
        <v>33</v>
      </c>
      <c r="AX1369" s="13" t="s">
        <v>79</v>
      </c>
      <c r="AY1369" s="165" t="s">
        <v>252</v>
      </c>
    </row>
    <row r="1370" spans="1:65" s="13" customFormat="1" ht="22.5">
      <c r="B1370" s="163"/>
      <c r="D1370" s="164" t="s">
        <v>282</v>
      </c>
      <c r="E1370" s="165" t="s">
        <v>1</v>
      </c>
      <c r="F1370" s="166" t="s">
        <v>2837</v>
      </c>
      <c r="H1370" s="165" t="s">
        <v>1</v>
      </c>
      <c r="I1370" s="167"/>
      <c r="L1370" s="163"/>
      <c r="M1370" s="168"/>
      <c r="N1370" s="169"/>
      <c r="O1370" s="169"/>
      <c r="P1370" s="169"/>
      <c r="Q1370" s="169"/>
      <c r="R1370" s="169"/>
      <c r="S1370" s="169"/>
      <c r="T1370" s="170"/>
      <c r="AT1370" s="165" t="s">
        <v>282</v>
      </c>
      <c r="AU1370" s="165" t="s">
        <v>88</v>
      </c>
      <c r="AV1370" s="13" t="s">
        <v>86</v>
      </c>
      <c r="AW1370" s="13" t="s">
        <v>33</v>
      </c>
      <c r="AX1370" s="13" t="s">
        <v>79</v>
      </c>
      <c r="AY1370" s="165" t="s">
        <v>252</v>
      </c>
    </row>
    <row r="1371" spans="1:65" s="13" customFormat="1">
      <c r="B1371" s="163"/>
      <c r="D1371" s="164" t="s">
        <v>282</v>
      </c>
      <c r="E1371" s="165" t="s">
        <v>1</v>
      </c>
      <c r="F1371" s="166" t="s">
        <v>2838</v>
      </c>
      <c r="H1371" s="165" t="s">
        <v>1</v>
      </c>
      <c r="I1371" s="167"/>
      <c r="L1371" s="163"/>
      <c r="M1371" s="168"/>
      <c r="N1371" s="169"/>
      <c r="O1371" s="169"/>
      <c r="P1371" s="169"/>
      <c r="Q1371" s="169"/>
      <c r="R1371" s="169"/>
      <c r="S1371" s="169"/>
      <c r="T1371" s="170"/>
      <c r="AT1371" s="165" t="s">
        <v>282</v>
      </c>
      <c r="AU1371" s="165" t="s">
        <v>88</v>
      </c>
      <c r="AV1371" s="13" t="s">
        <v>86</v>
      </c>
      <c r="AW1371" s="13" t="s">
        <v>33</v>
      </c>
      <c r="AX1371" s="13" t="s">
        <v>79</v>
      </c>
      <c r="AY1371" s="165" t="s">
        <v>252</v>
      </c>
    </row>
    <row r="1372" spans="1:65" s="14" customFormat="1">
      <c r="B1372" s="171"/>
      <c r="D1372" s="164" t="s">
        <v>282</v>
      </c>
      <c r="E1372" s="172" t="s">
        <v>1</v>
      </c>
      <c r="F1372" s="173" t="s">
        <v>2839</v>
      </c>
      <c r="H1372" s="174">
        <v>27.268999999999998</v>
      </c>
      <c r="I1372" s="175"/>
      <c r="L1372" s="171"/>
      <c r="M1372" s="176"/>
      <c r="N1372" s="177"/>
      <c r="O1372" s="177"/>
      <c r="P1372" s="177"/>
      <c r="Q1372" s="177"/>
      <c r="R1372" s="177"/>
      <c r="S1372" s="177"/>
      <c r="T1372" s="178"/>
      <c r="AT1372" s="172" t="s">
        <v>282</v>
      </c>
      <c r="AU1372" s="172" t="s">
        <v>88</v>
      </c>
      <c r="AV1372" s="14" t="s">
        <v>88</v>
      </c>
      <c r="AW1372" s="14" t="s">
        <v>33</v>
      </c>
      <c r="AX1372" s="14" t="s">
        <v>79</v>
      </c>
      <c r="AY1372" s="172" t="s">
        <v>252</v>
      </c>
    </row>
    <row r="1373" spans="1:65" s="14" customFormat="1">
      <c r="B1373" s="171"/>
      <c r="D1373" s="164" t="s">
        <v>282</v>
      </c>
      <c r="E1373" s="172" t="s">
        <v>1</v>
      </c>
      <c r="F1373" s="173" t="s">
        <v>2840</v>
      </c>
      <c r="H1373" s="174">
        <v>14.13</v>
      </c>
      <c r="I1373" s="175"/>
      <c r="L1373" s="171"/>
      <c r="M1373" s="176"/>
      <c r="N1373" s="177"/>
      <c r="O1373" s="177"/>
      <c r="P1373" s="177"/>
      <c r="Q1373" s="177"/>
      <c r="R1373" s="177"/>
      <c r="S1373" s="177"/>
      <c r="T1373" s="178"/>
      <c r="AT1373" s="172" t="s">
        <v>282</v>
      </c>
      <c r="AU1373" s="172" t="s">
        <v>88</v>
      </c>
      <c r="AV1373" s="14" t="s">
        <v>88</v>
      </c>
      <c r="AW1373" s="14" t="s">
        <v>33</v>
      </c>
      <c r="AX1373" s="14" t="s">
        <v>79</v>
      </c>
      <c r="AY1373" s="172" t="s">
        <v>252</v>
      </c>
    </row>
    <row r="1374" spans="1:65" s="13" customFormat="1">
      <c r="B1374" s="163"/>
      <c r="D1374" s="164" t="s">
        <v>282</v>
      </c>
      <c r="E1374" s="165" t="s">
        <v>1</v>
      </c>
      <c r="F1374" s="166" t="s">
        <v>2841</v>
      </c>
      <c r="H1374" s="165" t="s">
        <v>1</v>
      </c>
      <c r="I1374" s="167"/>
      <c r="L1374" s="163"/>
      <c r="M1374" s="168"/>
      <c r="N1374" s="169"/>
      <c r="O1374" s="169"/>
      <c r="P1374" s="169"/>
      <c r="Q1374" s="169"/>
      <c r="R1374" s="169"/>
      <c r="S1374" s="169"/>
      <c r="T1374" s="170"/>
      <c r="AT1374" s="165" t="s">
        <v>282</v>
      </c>
      <c r="AU1374" s="165" t="s">
        <v>88</v>
      </c>
      <c r="AV1374" s="13" t="s">
        <v>86</v>
      </c>
      <c r="AW1374" s="13" t="s">
        <v>33</v>
      </c>
      <c r="AX1374" s="13" t="s">
        <v>79</v>
      </c>
      <c r="AY1374" s="165" t="s">
        <v>252</v>
      </c>
    </row>
    <row r="1375" spans="1:65" s="15" customFormat="1">
      <c r="B1375" s="179"/>
      <c r="D1375" s="164" t="s">
        <v>282</v>
      </c>
      <c r="E1375" s="180" t="s">
        <v>1</v>
      </c>
      <c r="F1375" s="181" t="s">
        <v>286</v>
      </c>
      <c r="H1375" s="182">
        <v>41.399000000000001</v>
      </c>
      <c r="I1375" s="183"/>
      <c r="L1375" s="179"/>
      <c r="M1375" s="184"/>
      <c r="N1375" s="185"/>
      <c r="O1375" s="185"/>
      <c r="P1375" s="185"/>
      <c r="Q1375" s="185"/>
      <c r="R1375" s="185"/>
      <c r="S1375" s="185"/>
      <c r="T1375" s="186"/>
      <c r="AT1375" s="180" t="s">
        <v>282</v>
      </c>
      <c r="AU1375" s="180" t="s">
        <v>88</v>
      </c>
      <c r="AV1375" s="15" t="s">
        <v>258</v>
      </c>
      <c r="AW1375" s="15" t="s">
        <v>33</v>
      </c>
      <c r="AX1375" s="15" t="s">
        <v>86</v>
      </c>
      <c r="AY1375" s="180" t="s">
        <v>252</v>
      </c>
    </row>
    <row r="1376" spans="1:65" s="2" customFormat="1" ht="24.2" customHeight="1">
      <c r="A1376" s="31"/>
      <c r="B1376" s="148"/>
      <c r="C1376" s="149" t="s">
        <v>897</v>
      </c>
      <c r="D1376" s="149" t="s">
        <v>254</v>
      </c>
      <c r="E1376" s="150" t="s">
        <v>2842</v>
      </c>
      <c r="F1376" s="151" t="s">
        <v>2843</v>
      </c>
      <c r="G1376" s="152" t="s">
        <v>465</v>
      </c>
      <c r="H1376" s="153">
        <v>16.632000000000001</v>
      </c>
      <c r="I1376" s="154"/>
      <c r="J1376" s="155">
        <f>ROUND(I1376*H1376,2)</f>
        <v>0</v>
      </c>
      <c r="K1376" s="156"/>
      <c r="L1376" s="32"/>
      <c r="M1376" s="157" t="s">
        <v>1</v>
      </c>
      <c r="N1376" s="158" t="s">
        <v>44</v>
      </c>
      <c r="O1376" s="57"/>
      <c r="P1376" s="159">
        <f>O1376*H1376</f>
        <v>0</v>
      </c>
      <c r="Q1376" s="159">
        <v>0</v>
      </c>
      <c r="R1376" s="159">
        <f>Q1376*H1376</f>
        <v>0</v>
      </c>
      <c r="S1376" s="159">
        <v>0</v>
      </c>
      <c r="T1376" s="160">
        <f>S1376*H1376</f>
        <v>0</v>
      </c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R1376" s="161" t="s">
        <v>289</v>
      </c>
      <c r="AT1376" s="161" t="s">
        <v>254</v>
      </c>
      <c r="AU1376" s="161" t="s">
        <v>88</v>
      </c>
      <c r="AY1376" s="17" t="s">
        <v>252</v>
      </c>
      <c r="BE1376" s="162">
        <f>IF(N1376="základní",J1376,0)</f>
        <v>0</v>
      </c>
      <c r="BF1376" s="162">
        <f>IF(N1376="snížená",J1376,0)</f>
        <v>0</v>
      </c>
      <c r="BG1376" s="162">
        <f>IF(N1376="zákl. přenesená",J1376,0)</f>
        <v>0</v>
      </c>
      <c r="BH1376" s="162">
        <f>IF(N1376="sníž. přenesená",J1376,0)</f>
        <v>0</v>
      </c>
      <c r="BI1376" s="162">
        <f>IF(N1376="nulová",J1376,0)</f>
        <v>0</v>
      </c>
      <c r="BJ1376" s="17" t="s">
        <v>86</v>
      </c>
      <c r="BK1376" s="162">
        <f>ROUND(I1376*H1376,2)</f>
        <v>0</v>
      </c>
      <c r="BL1376" s="17" t="s">
        <v>289</v>
      </c>
      <c r="BM1376" s="161" t="s">
        <v>1632</v>
      </c>
    </row>
    <row r="1377" spans="1:65" s="13" customFormat="1">
      <c r="B1377" s="163"/>
      <c r="D1377" s="164" t="s">
        <v>282</v>
      </c>
      <c r="E1377" s="165" t="s">
        <v>1</v>
      </c>
      <c r="F1377" s="166" t="s">
        <v>2733</v>
      </c>
      <c r="H1377" s="165" t="s">
        <v>1</v>
      </c>
      <c r="I1377" s="167"/>
      <c r="L1377" s="163"/>
      <c r="M1377" s="168"/>
      <c r="N1377" s="169"/>
      <c r="O1377" s="169"/>
      <c r="P1377" s="169"/>
      <c r="Q1377" s="169"/>
      <c r="R1377" s="169"/>
      <c r="S1377" s="169"/>
      <c r="T1377" s="170"/>
      <c r="AT1377" s="165" t="s">
        <v>282</v>
      </c>
      <c r="AU1377" s="165" t="s">
        <v>88</v>
      </c>
      <c r="AV1377" s="13" t="s">
        <v>86</v>
      </c>
      <c r="AW1377" s="13" t="s">
        <v>33</v>
      </c>
      <c r="AX1377" s="13" t="s">
        <v>79</v>
      </c>
      <c r="AY1377" s="165" t="s">
        <v>252</v>
      </c>
    </row>
    <row r="1378" spans="1:65" s="13" customFormat="1" ht="22.5">
      <c r="B1378" s="163"/>
      <c r="D1378" s="164" t="s">
        <v>282</v>
      </c>
      <c r="E1378" s="165" t="s">
        <v>1</v>
      </c>
      <c r="F1378" s="166" t="s">
        <v>2844</v>
      </c>
      <c r="H1378" s="165" t="s">
        <v>1</v>
      </c>
      <c r="I1378" s="167"/>
      <c r="L1378" s="163"/>
      <c r="M1378" s="168"/>
      <c r="N1378" s="169"/>
      <c r="O1378" s="169"/>
      <c r="P1378" s="169"/>
      <c r="Q1378" s="169"/>
      <c r="R1378" s="169"/>
      <c r="S1378" s="169"/>
      <c r="T1378" s="170"/>
      <c r="AT1378" s="165" t="s">
        <v>282</v>
      </c>
      <c r="AU1378" s="165" t="s">
        <v>88</v>
      </c>
      <c r="AV1378" s="13" t="s">
        <v>86</v>
      </c>
      <c r="AW1378" s="13" t="s">
        <v>33</v>
      </c>
      <c r="AX1378" s="13" t="s">
        <v>79</v>
      </c>
      <c r="AY1378" s="165" t="s">
        <v>252</v>
      </c>
    </row>
    <row r="1379" spans="1:65" s="13" customFormat="1">
      <c r="B1379" s="163"/>
      <c r="D1379" s="164" t="s">
        <v>282</v>
      </c>
      <c r="E1379" s="165" t="s">
        <v>1</v>
      </c>
      <c r="F1379" s="166" t="s">
        <v>2845</v>
      </c>
      <c r="H1379" s="165" t="s">
        <v>1</v>
      </c>
      <c r="I1379" s="167"/>
      <c r="L1379" s="163"/>
      <c r="M1379" s="168"/>
      <c r="N1379" s="169"/>
      <c r="O1379" s="169"/>
      <c r="P1379" s="169"/>
      <c r="Q1379" s="169"/>
      <c r="R1379" s="169"/>
      <c r="S1379" s="169"/>
      <c r="T1379" s="170"/>
      <c r="AT1379" s="165" t="s">
        <v>282</v>
      </c>
      <c r="AU1379" s="165" t="s">
        <v>88</v>
      </c>
      <c r="AV1379" s="13" t="s">
        <v>86</v>
      </c>
      <c r="AW1379" s="13" t="s">
        <v>33</v>
      </c>
      <c r="AX1379" s="13" t="s">
        <v>79</v>
      </c>
      <c r="AY1379" s="165" t="s">
        <v>252</v>
      </c>
    </row>
    <row r="1380" spans="1:65" s="13" customFormat="1" ht="22.5">
      <c r="B1380" s="163"/>
      <c r="D1380" s="164" t="s">
        <v>282</v>
      </c>
      <c r="E1380" s="165" t="s">
        <v>1</v>
      </c>
      <c r="F1380" s="166" t="s">
        <v>2846</v>
      </c>
      <c r="H1380" s="165" t="s">
        <v>1</v>
      </c>
      <c r="I1380" s="167"/>
      <c r="L1380" s="163"/>
      <c r="M1380" s="168"/>
      <c r="N1380" s="169"/>
      <c r="O1380" s="169"/>
      <c r="P1380" s="169"/>
      <c r="Q1380" s="169"/>
      <c r="R1380" s="169"/>
      <c r="S1380" s="169"/>
      <c r="T1380" s="170"/>
      <c r="AT1380" s="165" t="s">
        <v>282</v>
      </c>
      <c r="AU1380" s="165" t="s">
        <v>88</v>
      </c>
      <c r="AV1380" s="13" t="s">
        <v>86</v>
      </c>
      <c r="AW1380" s="13" t="s">
        <v>33</v>
      </c>
      <c r="AX1380" s="13" t="s">
        <v>79</v>
      </c>
      <c r="AY1380" s="165" t="s">
        <v>252</v>
      </c>
    </row>
    <row r="1381" spans="1:65" s="13" customFormat="1">
      <c r="B1381" s="163"/>
      <c r="D1381" s="164" t="s">
        <v>282</v>
      </c>
      <c r="E1381" s="165" t="s">
        <v>1</v>
      </c>
      <c r="F1381" s="166" t="s">
        <v>2838</v>
      </c>
      <c r="H1381" s="165" t="s">
        <v>1</v>
      </c>
      <c r="I1381" s="167"/>
      <c r="L1381" s="163"/>
      <c r="M1381" s="168"/>
      <c r="N1381" s="169"/>
      <c r="O1381" s="169"/>
      <c r="P1381" s="169"/>
      <c r="Q1381" s="169"/>
      <c r="R1381" s="169"/>
      <c r="S1381" s="169"/>
      <c r="T1381" s="170"/>
      <c r="AT1381" s="165" t="s">
        <v>282</v>
      </c>
      <c r="AU1381" s="165" t="s">
        <v>88</v>
      </c>
      <c r="AV1381" s="13" t="s">
        <v>86</v>
      </c>
      <c r="AW1381" s="13" t="s">
        <v>33</v>
      </c>
      <c r="AX1381" s="13" t="s">
        <v>79</v>
      </c>
      <c r="AY1381" s="165" t="s">
        <v>252</v>
      </c>
    </row>
    <row r="1382" spans="1:65" s="14" customFormat="1">
      <c r="B1382" s="171"/>
      <c r="D1382" s="164" t="s">
        <v>282</v>
      </c>
      <c r="E1382" s="172" t="s">
        <v>1</v>
      </c>
      <c r="F1382" s="173" t="s">
        <v>2847</v>
      </c>
      <c r="H1382" s="174">
        <v>16.632000000000001</v>
      </c>
      <c r="I1382" s="175"/>
      <c r="L1382" s="171"/>
      <c r="M1382" s="176"/>
      <c r="N1382" s="177"/>
      <c r="O1382" s="177"/>
      <c r="P1382" s="177"/>
      <c r="Q1382" s="177"/>
      <c r="R1382" s="177"/>
      <c r="S1382" s="177"/>
      <c r="T1382" s="178"/>
      <c r="AT1382" s="172" t="s">
        <v>282</v>
      </c>
      <c r="AU1382" s="172" t="s">
        <v>88</v>
      </c>
      <c r="AV1382" s="14" t="s">
        <v>88</v>
      </c>
      <c r="AW1382" s="14" t="s">
        <v>33</v>
      </c>
      <c r="AX1382" s="14" t="s">
        <v>79</v>
      </c>
      <c r="AY1382" s="172" t="s">
        <v>252</v>
      </c>
    </row>
    <row r="1383" spans="1:65" s="13" customFormat="1">
      <c r="B1383" s="163"/>
      <c r="D1383" s="164" t="s">
        <v>282</v>
      </c>
      <c r="E1383" s="165" t="s">
        <v>1</v>
      </c>
      <c r="F1383" s="166" t="s">
        <v>2841</v>
      </c>
      <c r="H1383" s="165" t="s">
        <v>1</v>
      </c>
      <c r="I1383" s="167"/>
      <c r="L1383" s="163"/>
      <c r="M1383" s="168"/>
      <c r="N1383" s="169"/>
      <c r="O1383" s="169"/>
      <c r="P1383" s="169"/>
      <c r="Q1383" s="169"/>
      <c r="R1383" s="169"/>
      <c r="S1383" s="169"/>
      <c r="T1383" s="170"/>
      <c r="AT1383" s="165" t="s">
        <v>282</v>
      </c>
      <c r="AU1383" s="165" t="s">
        <v>88</v>
      </c>
      <c r="AV1383" s="13" t="s">
        <v>86</v>
      </c>
      <c r="AW1383" s="13" t="s">
        <v>33</v>
      </c>
      <c r="AX1383" s="13" t="s">
        <v>79</v>
      </c>
      <c r="AY1383" s="165" t="s">
        <v>252</v>
      </c>
    </row>
    <row r="1384" spans="1:65" s="15" customFormat="1">
      <c r="B1384" s="179"/>
      <c r="D1384" s="164" t="s">
        <v>282</v>
      </c>
      <c r="E1384" s="180" t="s">
        <v>1</v>
      </c>
      <c r="F1384" s="181" t="s">
        <v>286</v>
      </c>
      <c r="H1384" s="182">
        <v>16.632000000000001</v>
      </c>
      <c r="I1384" s="183"/>
      <c r="L1384" s="179"/>
      <c r="M1384" s="184"/>
      <c r="N1384" s="185"/>
      <c r="O1384" s="185"/>
      <c r="P1384" s="185"/>
      <c r="Q1384" s="185"/>
      <c r="R1384" s="185"/>
      <c r="S1384" s="185"/>
      <c r="T1384" s="186"/>
      <c r="AT1384" s="180" t="s">
        <v>282</v>
      </c>
      <c r="AU1384" s="180" t="s">
        <v>88</v>
      </c>
      <c r="AV1384" s="15" t="s">
        <v>258</v>
      </c>
      <c r="AW1384" s="15" t="s">
        <v>33</v>
      </c>
      <c r="AX1384" s="15" t="s">
        <v>86</v>
      </c>
      <c r="AY1384" s="180" t="s">
        <v>252</v>
      </c>
    </row>
    <row r="1385" spans="1:65" s="2" customFormat="1" ht="37.9" customHeight="1">
      <c r="A1385" s="31"/>
      <c r="B1385" s="148"/>
      <c r="C1385" s="149" t="s">
        <v>1614</v>
      </c>
      <c r="D1385" s="149" t="s">
        <v>254</v>
      </c>
      <c r="E1385" s="150" t="s">
        <v>2848</v>
      </c>
      <c r="F1385" s="151" t="s">
        <v>2849</v>
      </c>
      <c r="G1385" s="152" t="s">
        <v>465</v>
      </c>
      <c r="H1385" s="153">
        <v>154</v>
      </c>
      <c r="I1385" s="154"/>
      <c r="J1385" s="155">
        <f>ROUND(I1385*H1385,2)</f>
        <v>0</v>
      </c>
      <c r="K1385" s="156"/>
      <c r="L1385" s="32"/>
      <c r="M1385" s="157" t="s">
        <v>1</v>
      </c>
      <c r="N1385" s="158" t="s">
        <v>44</v>
      </c>
      <c r="O1385" s="57"/>
      <c r="P1385" s="159">
        <f>O1385*H1385</f>
        <v>0</v>
      </c>
      <c r="Q1385" s="159">
        <v>0</v>
      </c>
      <c r="R1385" s="159">
        <f>Q1385*H1385</f>
        <v>0</v>
      </c>
      <c r="S1385" s="159">
        <v>0</v>
      </c>
      <c r="T1385" s="160">
        <f>S1385*H1385</f>
        <v>0</v>
      </c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R1385" s="161" t="s">
        <v>289</v>
      </c>
      <c r="AT1385" s="161" t="s">
        <v>254</v>
      </c>
      <c r="AU1385" s="161" t="s">
        <v>88</v>
      </c>
      <c r="AY1385" s="17" t="s">
        <v>252</v>
      </c>
      <c r="BE1385" s="162">
        <f>IF(N1385="základní",J1385,0)</f>
        <v>0</v>
      </c>
      <c r="BF1385" s="162">
        <f>IF(N1385="snížená",J1385,0)</f>
        <v>0</v>
      </c>
      <c r="BG1385" s="162">
        <f>IF(N1385="zákl. přenesená",J1385,0)</f>
        <v>0</v>
      </c>
      <c r="BH1385" s="162">
        <f>IF(N1385="sníž. přenesená",J1385,0)</f>
        <v>0</v>
      </c>
      <c r="BI1385" s="162">
        <f>IF(N1385="nulová",J1385,0)</f>
        <v>0</v>
      </c>
      <c r="BJ1385" s="17" t="s">
        <v>86</v>
      </c>
      <c r="BK1385" s="162">
        <f>ROUND(I1385*H1385,2)</f>
        <v>0</v>
      </c>
      <c r="BL1385" s="17" t="s">
        <v>289</v>
      </c>
      <c r="BM1385" s="161" t="s">
        <v>1637</v>
      </c>
    </row>
    <row r="1386" spans="1:65" s="13" customFormat="1">
      <c r="B1386" s="163"/>
      <c r="D1386" s="164" t="s">
        <v>282</v>
      </c>
      <c r="E1386" s="165" t="s">
        <v>1</v>
      </c>
      <c r="F1386" s="166" t="s">
        <v>2850</v>
      </c>
      <c r="H1386" s="165" t="s">
        <v>1</v>
      </c>
      <c r="I1386" s="167"/>
      <c r="L1386" s="163"/>
      <c r="M1386" s="168"/>
      <c r="N1386" s="169"/>
      <c r="O1386" s="169"/>
      <c r="P1386" s="169"/>
      <c r="Q1386" s="169"/>
      <c r="R1386" s="169"/>
      <c r="S1386" s="169"/>
      <c r="T1386" s="170"/>
      <c r="AT1386" s="165" t="s">
        <v>282</v>
      </c>
      <c r="AU1386" s="165" t="s">
        <v>88</v>
      </c>
      <c r="AV1386" s="13" t="s">
        <v>86</v>
      </c>
      <c r="AW1386" s="13" t="s">
        <v>33</v>
      </c>
      <c r="AX1386" s="13" t="s">
        <v>79</v>
      </c>
      <c r="AY1386" s="165" t="s">
        <v>252</v>
      </c>
    </row>
    <row r="1387" spans="1:65" s="13" customFormat="1">
      <c r="B1387" s="163"/>
      <c r="D1387" s="164" t="s">
        <v>282</v>
      </c>
      <c r="E1387" s="165" t="s">
        <v>1</v>
      </c>
      <c r="F1387" s="166" t="s">
        <v>2733</v>
      </c>
      <c r="H1387" s="165" t="s">
        <v>1</v>
      </c>
      <c r="I1387" s="167"/>
      <c r="L1387" s="163"/>
      <c r="M1387" s="168"/>
      <c r="N1387" s="169"/>
      <c r="O1387" s="169"/>
      <c r="P1387" s="169"/>
      <c r="Q1387" s="169"/>
      <c r="R1387" s="169"/>
      <c r="S1387" s="169"/>
      <c r="T1387" s="170"/>
      <c r="AT1387" s="165" t="s">
        <v>282</v>
      </c>
      <c r="AU1387" s="165" t="s">
        <v>88</v>
      </c>
      <c r="AV1387" s="13" t="s">
        <v>86</v>
      </c>
      <c r="AW1387" s="13" t="s">
        <v>33</v>
      </c>
      <c r="AX1387" s="13" t="s">
        <v>79</v>
      </c>
      <c r="AY1387" s="165" t="s">
        <v>252</v>
      </c>
    </row>
    <row r="1388" spans="1:65" s="13" customFormat="1" ht="22.5">
      <c r="B1388" s="163"/>
      <c r="D1388" s="164" t="s">
        <v>282</v>
      </c>
      <c r="E1388" s="165" t="s">
        <v>1</v>
      </c>
      <c r="F1388" s="166" t="s">
        <v>2851</v>
      </c>
      <c r="H1388" s="165" t="s">
        <v>1</v>
      </c>
      <c r="I1388" s="167"/>
      <c r="L1388" s="163"/>
      <c r="M1388" s="168"/>
      <c r="N1388" s="169"/>
      <c r="O1388" s="169"/>
      <c r="P1388" s="169"/>
      <c r="Q1388" s="169"/>
      <c r="R1388" s="169"/>
      <c r="S1388" s="169"/>
      <c r="T1388" s="170"/>
      <c r="AT1388" s="165" t="s">
        <v>282</v>
      </c>
      <c r="AU1388" s="165" t="s">
        <v>88</v>
      </c>
      <c r="AV1388" s="13" t="s">
        <v>86</v>
      </c>
      <c r="AW1388" s="13" t="s">
        <v>33</v>
      </c>
      <c r="AX1388" s="13" t="s">
        <v>79</v>
      </c>
      <c r="AY1388" s="165" t="s">
        <v>252</v>
      </c>
    </row>
    <row r="1389" spans="1:65" s="13" customFormat="1">
      <c r="B1389" s="163"/>
      <c r="D1389" s="164" t="s">
        <v>282</v>
      </c>
      <c r="E1389" s="165" t="s">
        <v>1</v>
      </c>
      <c r="F1389" s="166" t="s">
        <v>2852</v>
      </c>
      <c r="H1389" s="165" t="s">
        <v>1</v>
      </c>
      <c r="I1389" s="167"/>
      <c r="L1389" s="163"/>
      <c r="M1389" s="168"/>
      <c r="N1389" s="169"/>
      <c r="O1389" s="169"/>
      <c r="P1389" s="169"/>
      <c r="Q1389" s="169"/>
      <c r="R1389" s="169"/>
      <c r="S1389" s="169"/>
      <c r="T1389" s="170"/>
      <c r="AT1389" s="165" t="s">
        <v>282</v>
      </c>
      <c r="AU1389" s="165" t="s">
        <v>88</v>
      </c>
      <c r="AV1389" s="13" t="s">
        <v>86</v>
      </c>
      <c r="AW1389" s="13" t="s">
        <v>33</v>
      </c>
      <c r="AX1389" s="13" t="s">
        <v>79</v>
      </c>
      <c r="AY1389" s="165" t="s">
        <v>252</v>
      </c>
    </row>
    <row r="1390" spans="1:65" s="13" customFormat="1" ht="22.5">
      <c r="B1390" s="163"/>
      <c r="D1390" s="164" t="s">
        <v>282</v>
      </c>
      <c r="E1390" s="165" t="s">
        <v>1</v>
      </c>
      <c r="F1390" s="166" t="s">
        <v>2853</v>
      </c>
      <c r="H1390" s="165" t="s">
        <v>1</v>
      </c>
      <c r="I1390" s="167"/>
      <c r="L1390" s="163"/>
      <c r="M1390" s="168"/>
      <c r="N1390" s="169"/>
      <c r="O1390" s="169"/>
      <c r="P1390" s="169"/>
      <c r="Q1390" s="169"/>
      <c r="R1390" s="169"/>
      <c r="S1390" s="169"/>
      <c r="T1390" s="170"/>
      <c r="AT1390" s="165" t="s">
        <v>282</v>
      </c>
      <c r="AU1390" s="165" t="s">
        <v>88</v>
      </c>
      <c r="AV1390" s="13" t="s">
        <v>86</v>
      </c>
      <c r="AW1390" s="13" t="s">
        <v>33</v>
      </c>
      <c r="AX1390" s="13" t="s">
        <v>79</v>
      </c>
      <c r="AY1390" s="165" t="s">
        <v>252</v>
      </c>
    </row>
    <row r="1391" spans="1:65" s="13" customFormat="1" ht="22.5">
      <c r="B1391" s="163"/>
      <c r="D1391" s="164" t="s">
        <v>282</v>
      </c>
      <c r="E1391" s="165" t="s">
        <v>1</v>
      </c>
      <c r="F1391" s="166" t="s">
        <v>2854</v>
      </c>
      <c r="H1391" s="165" t="s">
        <v>1</v>
      </c>
      <c r="I1391" s="167"/>
      <c r="L1391" s="163"/>
      <c r="M1391" s="168"/>
      <c r="N1391" s="169"/>
      <c r="O1391" s="169"/>
      <c r="P1391" s="169"/>
      <c r="Q1391" s="169"/>
      <c r="R1391" s="169"/>
      <c r="S1391" s="169"/>
      <c r="T1391" s="170"/>
      <c r="AT1391" s="165" t="s">
        <v>282</v>
      </c>
      <c r="AU1391" s="165" t="s">
        <v>88</v>
      </c>
      <c r="AV1391" s="13" t="s">
        <v>86</v>
      </c>
      <c r="AW1391" s="13" t="s">
        <v>33</v>
      </c>
      <c r="AX1391" s="13" t="s">
        <v>79</v>
      </c>
      <c r="AY1391" s="165" t="s">
        <v>252</v>
      </c>
    </row>
    <row r="1392" spans="1:65" s="13" customFormat="1">
      <c r="B1392" s="163"/>
      <c r="D1392" s="164" t="s">
        <v>282</v>
      </c>
      <c r="E1392" s="165" t="s">
        <v>1</v>
      </c>
      <c r="F1392" s="166" t="s">
        <v>2855</v>
      </c>
      <c r="H1392" s="165" t="s">
        <v>1</v>
      </c>
      <c r="I1392" s="167"/>
      <c r="L1392" s="163"/>
      <c r="M1392" s="168"/>
      <c r="N1392" s="169"/>
      <c r="O1392" s="169"/>
      <c r="P1392" s="169"/>
      <c r="Q1392" s="169"/>
      <c r="R1392" s="169"/>
      <c r="S1392" s="169"/>
      <c r="T1392" s="170"/>
      <c r="AT1392" s="165" t="s">
        <v>282</v>
      </c>
      <c r="AU1392" s="165" t="s">
        <v>88</v>
      </c>
      <c r="AV1392" s="13" t="s">
        <v>86</v>
      </c>
      <c r="AW1392" s="13" t="s">
        <v>33</v>
      </c>
      <c r="AX1392" s="13" t="s">
        <v>79</v>
      </c>
      <c r="AY1392" s="165" t="s">
        <v>252</v>
      </c>
    </row>
    <row r="1393" spans="1:65" s="13" customFormat="1" ht="22.5">
      <c r="B1393" s="163"/>
      <c r="D1393" s="164" t="s">
        <v>282</v>
      </c>
      <c r="E1393" s="165" t="s">
        <v>1</v>
      </c>
      <c r="F1393" s="166" t="s">
        <v>2856</v>
      </c>
      <c r="H1393" s="165" t="s">
        <v>1</v>
      </c>
      <c r="I1393" s="167"/>
      <c r="L1393" s="163"/>
      <c r="M1393" s="168"/>
      <c r="N1393" s="169"/>
      <c r="O1393" s="169"/>
      <c r="P1393" s="169"/>
      <c r="Q1393" s="169"/>
      <c r="R1393" s="169"/>
      <c r="S1393" s="169"/>
      <c r="T1393" s="170"/>
      <c r="AT1393" s="165" t="s">
        <v>282</v>
      </c>
      <c r="AU1393" s="165" t="s">
        <v>88</v>
      </c>
      <c r="AV1393" s="13" t="s">
        <v>86</v>
      </c>
      <c r="AW1393" s="13" t="s">
        <v>33</v>
      </c>
      <c r="AX1393" s="13" t="s">
        <v>79</v>
      </c>
      <c r="AY1393" s="165" t="s">
        <v>252</v>
      </c>
    </row>
    <row r="1394" spans="1:65" s="13" customFormat="1" ht="22.5">
      <c r="B1394" s="163"/>
      <c r="D1394" s="164" t="s">
        <v>282</v>
      </c>
      <c r="E1394" s="165" t="s">
        <v>1</v>
      </c>
      <c r="F1394" s="166" t="s">
        <v>2857</v>
      </c>
      <c r="H1394" s="165" t="s">
        <v>1</v>
      </c>
      <c r="I1394" s="167"/>
      <c r="L1394" s="163"/>
      <c r="M1394" s="168"/>
      <c r="N1394" s="169"/>
      <c r="O1394" s="169"/>
      <c r="P1394" s="169"/>
      <c r="Q1394" s="169"/>
      <c r="R1394" s="169"/>
      <c r="S1394" s="169"/>
      <c r="T1394" s="170"/>
      <c r="AT1394" s="165" t="s">
        <v>282</v>
      </c>
      <c r="AU1394" s="165" t="s">
        <v>88</v>
      </c>
      <c r="AV1394" s="13" t="s">
        <v>86</v>
      </c>
      <c r="AW1394" s="13" t="s">
        <v>33</v>
      </c>
      <c r="AX1394" s="13" t="s">
        <v>79</v>
      </c>
      <c r="AY1394" s="165" t="s">
        <v>252</v>
      </c>
    </row>
    <row r="1395" spans="1:65" s="13" customFormat="1" ht="22.5">
      <c r="B1395" s="163"/>
      <c r="D1395" s="164" t="s">
        <v>282</v>
      </c>
      <c r="E1395" s="165" t="s">
        <v>1</v>
      </c>
      <c r="F1395" s="166" t="s">
        <v>2858</v>
      </c>
      <c r="H1395" s="165" t="s">
        <v>1</v>
      </c>
      <c r="I1395" s="167"/>
      <c r="L1395" s="163"/>
      <c r="M1395" s="168"/>
      <c r="N1395" s="169"/>
      <c r="O1395" s="169"/>
      <c r="P1395" s="169"/>
      <c r="Q1395" s="169"/>
      <c r="R1395" s="169"/>
      <c r="S1395" s="169"/>
      <c r="T1395" s="170"/>
      <c r="AT1395" s="165" t="s">
        <v>282</v>
      </c>
      <c r="AU1395" s="165" t="s">
        <v>88</v>
      </c>
      <c r="AV1395" s="13" t="s">
        <v>86</v>
      </c>
      <c r="AW1395" s="13" t="s">
        <v>33</v>
      </c>
      <c r="AX1395" s="13" t="s">
        <v>79</v>
      </c>
      <c r="AY1395" s="165" t="s">
        <v>252</v>
      </c>
    </row>
    <row r="1396" spans="1:65" s="13" customFormat="1" ht="22.5">
      <c r="B1396" s="163"/>
      <c r="D1396" s="164" t="s">
        <v>282</v>
      </c>
      <c r="E1396" s="165" t="s">
        <v>1</v>
      </c>
      <c r="F1396" s="166" t="s">
        <v>2859</v>
      </c>
      <c r="H1396" s="165" t="s">
        <v>1</v>
      </c>
      <c r="I1396" s="167"/>
      <c r="L1396" s="163"/>
      <c r="M1396" s="168"/>
      <c r="N1396" s="169"/>
      <c r="O1396" s="169"/>
      <c r="P1396" s="169"/>
      <c r="Q1396" s="169"/>
      <c r="R1396" s="169"/>
      <c r="S1396" s="169"/>
      <c r="T1396" s="170"/>
      <c r="AT1396" s="165" t="s">
        <v>282</v>
      </c>
      <c r="AU1396" s="165" t="s">
        <v>88</v>
      </c>
      <c r="AV1396" s="13" t="s">
        <v>86</v>
      </c>
      <c r="AW1396" s="13" t="s">
        <v>33</v>
      </c>
      <c r="AX1396" s="13" t="s">
        <v>79</v>
      </c>
      <c r="AY1396" s="165" t="s">
        <v>252</v>
      </c>
    </row>
    <row r="1397" spans="1:65" s="13" customFormat="1">
      <c r="B1397" s="163"/>
      <c r="D1397" s="164" t="s">
        <v>282</v>
      </c>
      <c r="E1397" s="165" t="s">
        <v>1</v>
      </c>
      <c r="F1397" s="166" t="s">
        <v>2860</v>
      </c>
      <c r="H1397" s="165" t="s">
        <v>1</v>
      </c>
      <c r="I1397" s="167"/>
      <c r="L1397" s="163"/>
      <c r="M1397" s="168"/>
      <c r="N1397" s="169"/>
      <c r="O1397" s="169"/>
      <c r="P1397" s="169"/>
      <c r="Q1397" s="169"/>
      <c r="R1397" s="169"/>
      <c r="S1397" s="169"/>
      <c r="T1397" s="170"/>
      <c r="AT1397" s="165" t="s">
        <v>282</v>
      </c>
      <c r="AU1397" s="165" t="s">
        <v>88</v>
      </c>
      <c r="AV1397" s="13" t="s">
        <v>86</v>
      </c>
      <c r="AW1397" s="13" t="s">
        <v>33</v>
      </c>
      <c r="AX1397" s="13" t="s">
        <v>79</v>
      </c>
      <c r="AY1397" s="165" t="s">
        <v>252</v>
      </c>
    </row>
    <row r="1398" spans="1:65" s="13" customFormat="1" ht="22.5">
      <c r="B1398" s="163"/>
      <c r="D1398" s="164" t="s">
        <v>282</v>
      </c>
      <c r="E1398" s="165" t="s">
        <v>1</v>
      </c>
      <c r="F1398" s="166" t="s">
        <v>2861</v>
      </c>
      <c r="H1398" s="165" t="s">
        <v>1</v>
      </c>
      <c r="I1398" s="167"/>
      <c r="L1398" s="163"/>
      <c r="M1398" s="168"/>
      <c r="N1398" s="169"/>
      <c r="O1398" s="169"/>
      <c r="P1398" s="169"/>
      <c r="Q1398" s="169"/>
      <c r="R1398" s="169"/>
      <c r="S1398" s="169"/>
      <c r="T1398" s="170"/>
      <c r="AT1398" s="165" t="s">
        <v>282</v>
      </c>
      <c r="AU1398" s="165" t="s">
        <v>88</v>
      </c>
      <c r="AV1398" s="13" t="s">
        <v>86</v>
      </c>
      <c r="AW1398" s="13" t="s">
        <v>33</v>
      </c>
      <c r="AX1398" s="13" t="s">
        <v>79</v>
      </c>
      <c r="AY1398" s="165" t="s">
        <v>252</v>
      </c>
    </row>
    <row r="1399" spans="1:65" s="13" customFormat="1" ht="22.5">
      <c r="B1399" s="163"/>
      <c r="D1399" s="164" t="s">
        <v>282</v>
      </c>
      <c r="E1399" s="165" t="s">
        <v>1</v>
      </c>
      <c r="F1399" s="166" t="s">
        <v>2862</v>
      </c>
      <c r="H1399" s="165" t="s">
        <v>1</v>
      </c>
      <c r="I1399" s="167"/>
      <c r="L1399" s="163"/>
      <c r="M1399" s="168"/>
      <c r="N1399" s="169"/>
      <c r="O1399" s="169"/>
      <c r="P1399" s="169"/>
      <c r="Q1399" s="169"/>
      <c r="R1399" s="169"/>
      <c r="S1399" s="169"/>
      <c r="T1399" s="170"/>
      <c r="AT1399" s="165" t="s">
        <v>282</v>
      </c>
      <c r="AU1399" s="165" t="s">
        <v>88</v>
      </c>
      <c r="AV1399" s="13" t="s">
        <v>86</v>
      </c>
      <c r="AW1399" s="13" t="s">
        <v>33</v>
      </c>
      <c r="AX1399" s="13" t="s">
        <v>79</v>
      </c>
      <c r="AY1399" s="165" t="s">
        <v>252</v>
      </c>
    </row>
    <row r="1400" spans="1:65" s="13" customFormat="1" ht="22.5">
      <c r="B1400" s="163"/>
      <c r="D1400" s="164" t="s">
        <v>282</v>
      </c>
      <c r="E1400" s="165" t="s">
        <v>1</v>
      </c>
      <c r="F1400" s="166" t="s">
        <v>2863</v>
      </c>
      <c r="H1400" s="165" t="s">
        <v>1</v>
      </c>
      <c r="I1400" s="167"/>
      <c r="L1400" s="163"/>
      <c r="M1400" s="168"/>
      <c r="N1400" s="169"/>
      <c r="O1400" s="169"/>
      <c r="P1400" s="169"/>
      <c r="Q1400" s="169"/>
      <c r="R1400" s="169"/>
      <c r="S1400" s="169"/>
      <c r="T1400" s="170"/>
      <c r="AT1400" s="165" t="s">
        <v>282</v>
      </c>
      <c r="AU1400" s="165" t="s">
        <v>88</v>
      </c>
      <c r="AV1400" s="13" t="s">
        <v>86</v>
      </c>
      <c r="AW1400" s="13" t="s">
        <v>33</v>
      </c>
      <c r="AX1400" s="13" t="s">
        <v>79</v>
      </c>
      <c r="AY1400" s="165" t="s">
        <v>252</v>
      </c>
    </row>
    <row r="1401" spans="1:65" s="13" customFormat="1" ht="22.5">
      <c r="B1401" s="163"/>
      <c r="D1401" s="164" t="s">
        <v>282</v>
      </c>
      <c r="E1401" s="165" t="s">
        <v>1</v>
      </c>
      <c r="F1401" s="166" t="s">
        <v>2864</v>
      </c>
      <c r="H1401" s="165" t="s">
        <v>1</v>
      </c>
      <c r="I1401" s="167"/>
      <c r="L1401" s="163"/>
      <c r="M1401" s="168"/>
      <c r="N1401" s="169"/>
      <c r="O1401" s="169"/>
      <c r="P1401" s="169"/>
      <c r="Q1401" s="169"/>
      <c r="R1401" s="169"/>
      <c r="S1401" s="169"/>
      <c r="T1401" s="170"/>
      <c r="AT1401" s="165" t="s">
        <v>282</v>
      </c>
      <c r="AU1401" s="165" t="s">
        <v>88</v>
      </c>
      <c r="AV1401" s="13" t="s">
        <v>86</v>
      </c>
      <c r="AW1401" s="13" t="s">
        <v>33</v>
      </c>
      <c r="AX1401" s="13" t="s">
        <v>79</v>
      </c>
      <c r="AY1401" s="165" t="s">
        <v>252</v>
      </c>
    </row>
    <row r="1402" spans="1:65" s="13" customFormat="1" ht="22.5">
      <c r="B1402" s="163"/>
      <c r="D1402" s="164" t="s">
        <v>282</v>
      </c>
      <c r="E1402" s="165" t="s">
        <v>1</v>
      </c>
      <c r="F1402" s="166" t="s">
        <v>2865</v>
      </c>
      <c r="H1402" s="165" t="s">
        <v>1</v>
      </c>
      <c r="I1402" s="167"/>
      <c r="L1402" s="163"/>
      <c r="M1402" s="168"/>
      <c r="N1402" s="169"/>
      <c r="O1402" s="169"/>
      <c r="P1402" s="169"/>
      <c r="Q1402" s="169"/>
      <c r="R1402" s="169"/>
      <c r="S1402" s="169"/>
      <c r="T1402" s="170"/>
      <c r="AT1402" s="165" t="s">
        <v>282</v>
      </c>
      <c r="AU1402" s="165" t="s">
        <v>88</v>
      </c>
      <c r="AV1402" s="13" t="s">
        <v>86</v>
      </c>
      <c r="AW1402" s="13" t="s">
        <v>33</v>
      </c>
      <c r="AX1402" s="13" t="s">
        <v>79</v>
      </c>
      <c r="AY1402" s="165" t="s">
        <v>252</v>
      </c>
    </row>
    <row r="1403" spans="1:65" s="14" customFormat="1">
      <c r="B1403" s="171"/>
      <c r="D1403" s="164" t="s">
        <v>282</v>
      </c>
      <c r="E1403" s="172" t="s">
        <v>1</v>
      </c>
      <c r="F1403" s="173" t="s">
        <v>2866</v>
      </c>
      <c r="H1403" s="174">
        <v>50</v>
      </c>
      <c r="I1403" s="175"/>
      <c r="L1403" s="171"/>
      <c r="M1403" s="176"/>
      <c r="N1403" s="177"/>
      <c r="O1403" s="177"/>
      <c r="P1403" s="177"/>
      <c r="Q1403" s="177"/>
      <c r="R1403" s="177"/>
      <c r="S1403" s="177"/>
      <c r="T1403" s="178"/>
      <c r="AT1403" s="172" t="s">
        <v>282</v>
      </c>
      <c r="AU1403" s="172" t="s">
        <v>88</v>
      </c>
      <c r="AV1403" s="14" t="s">
        <v>88</v>
      </c>
      <c r="AW1403" s="14" t="s">
        <v>33</v>
      </c>
      <c r="AX1403" s="14" t="s">
        <v>79</v>
      </c>
      <c r="AY1403" s="172" t="s">
        <v>252</v>
      </c>
    </row>
    <row r="1404" spans="1:65" s="14" customFormat="1">
      <c r="B1404" s="171"/>
      <c r="D1404" s="164" t="s">
        <v>282</v>
      </c>
      <c r="E1404" s="172" t="s">
        <v>1</v>
      </c>
      <c r="F1404" s="173" t="s">
        <v>2867</v>
      </c>
      <c r="H1404" s="174">
        <v>49.4</v>
      </c>
      <c r="I1404" s="175"/>
      <c r="L1404" s="171"/>
      <c r="M1404" s="176"/>
      <c r="N1404" s="177"/>
      <c r="O1404" s="177"/>
      <c r="P1404" s="177"/>
      <c r="Q1404" s="177"/>
      <c r="R1404" s="177"/>
      <c r="S1404" s="177"/>
      <c r="T1404" s="178"/>
      <c r="AT1404" s="172" t="s">
        <v>282</v>
      </c>
      <c r="AU1404" s="172" t="s">
        <v>88</v>
      </c>
      <c r="AV1404" s="14" t="s">
        <v>88</v>
      </c>
      <c r="AW1404" s="14" t="s">
        <v>33</v>
      </c>
      <c r="AX1404" s="14" t="s">
        <v>79</v>
      </c>
      <c r="AY1404" s="172" t="s">
        <v>252</v>
      </c>
    </row>
    <row r="1405" spans="1:65" s="14" customFormat="1">
      <c r="B1405" s="171"/>
      <c r="D1405" s="164" t="s">
        <v>282</v>
      </c>
      <c r="E1405" s="172" t="s">
        <v>1</v>
      </c>
      <c r="F1405" s="173" t="s">
        <v>2868</v>
      </c>
      <c r="H1405" s="174">
        <v>49.4</v>
      </c>
      <c r="I1405" s="175"/>
      <c r="L1405" s="171"/>
      <c r="M1405" s="176"/>
      <c r="N1405" s="177"/>
      <c r="O1405" s="177"/>
      <c r="P1405" s="177"/>
      <c r="Q1405" s="177"/>
      <c r="R1405" s="177"/>
      <c r="S1405" s="177"/>
      <c r="T1405" s="178"/>
      <c r="AT1405" s="172" t="s">
        <v>282</v>
      </c>
      <c r="AU1405" s="172" t="s">
        <v>88</v>
      </c>
      <c r="AV1405" s="14" t="s">
        <v>88</v>
      </c>
      <c r="AW1405" s="14" t="s">
        <v>33</v>
      </c>
      <c r="AX1405" s="14" t="s">
        <v>79</v>
      </c>
      <c r="AY1405" s="172" t="s">
        <v>252</v>
      </c>
    </row>
    <row r="1406" spans="1:65" s="14" customFormat="1" ht="22.5">
      <c r="B1406" s="171"/>
      <c r="D1406" s="164" t="s">
        <v>282</v>
      </c>
      <c r="E1406" s="172" t="s">
        <v>1</v>
      </c>
      <c r="F1406" s="173" t="s">
        <v>2869</v>
      </c>
      <c r="H1406" s="174">
        <v>5.2</v>
      </c>
      <c r="I1406" s="175"/>
      <c r="L1406" s="171"/>
      <c r="M1406" s="176"/>
      <c r="N1406" s="177"/>
      <c r="O1406" s="177"/>
      <c r="P1406" s="177"/>
      <c r="Q1406" s="177"/>
      <c r="R1406" s="177"/>
      <c r="S1406" s="177"/>
      <c r="T1406" s="178"/>
      <c r="AT1406" s="172" t="s">
        <v>282</v>
      </c>
      <c r="AU1406" s="172" t="s">
        <v>88</v>
      </c>
      <c r="AV1406" s="14" t="s">
        <v>88</v>
      </c>
      <c r="AW1406" s="14" t="s">
        <v>33</v>
      </c>
      <c r="AX1406" s="14" t="s">
        <v>79</v>
      </c>
      <c r="AY1406" s="172" t="s">
        <v>252</v>
      </c>
    </row>
    <row r="1407" spans="1:65" s="15" customFormat="1">
      <c r="B1407" s="179"/>
      <c r="D1407" s="164" t="s">
        <v>282</v>
      </c>
      <c r="E1407" s="180" t="s">
        <v>1</v>
      </c>
      <c r="F1407" s="181" t="s">
        <v>286</v>
      </c>
      <c r="H1407" s="182">
        <v>154</v>
      </c>
      <c r="I1407" s="183"/>
      <c r="L1407" s="179"/>
      <c r="M1407" s="184"/>
      <c r="N1407" s="185"/>
      <c r="O1407" s="185"/>
      <c r="P1407" s="185"/>
      <c r="Q1407" s="185"/>
      <c r="R1407" s="185"/>
      <c r="S1407" s="185"/>
      <c r="T1407" s="186"/>
      <c r="AT1407" s="180" t="s">
        <v>282</v>
      </c>
      <c r="AU1407" s="180" t="s">
        <v>88</v>
      </c>
      <c r="AV1407" s="15" t="s">
        <v>258</v>
      </c>
      <c r="AW1407" s="15" t="s">
        <v>33</v>
      </c>
      <c r="AX1407" s="15" t="s">
        <v>86</v>
      </c>
      <c r="AY1407" s="180" t="s">
        <v>252</v>
      </c>
    </row>
    <row r="1408" spans="1:65" s="2" customFormat="1" ht="37.9" customHeight="1">
      <c r="A1408" s="31"/>
      <c r="B1408" s="148"/>
      <c r="C1408" s="149" t="s">
        <v>902</v>
      </c>
      <c r="D1408" s="149" t="s">
        <v>254</v>
      </c>
      <c r="E1408" s="150" t="s">
        <v>2870</v>
      </c>
      <c r="F1408" s="151" t="s">
        <v>2871</v>
      </c>
      <c r="G1408" s="152" t="s">
        <v>465</v>
      </c>
      <c r="H1408" s="153">
        <v>3.3359999999999999</v>
      </c>
      <c r="I1408" s="154"/>
      <c r="J1408" s="155">
        <f>ROUND(I1408*H1408,2)</f>
        <v>0</v>
      </c>
      <c r="K1408" s="156"/>
      <c r="L1408" s="32"/>
      <c r="M1408" s="157" t="s">
        <v>1</v>
      </c>
      <c r="N1408" s="158" t="s">
        <v>44</v>
      </c>
      <c r="O1408" s="57"/>
      <c r="P1408" s="159">
        <f>O1408*H1408</f>
        <v>0</v>
      </c>
      <c r="Q1408" s="159">
        <v>0</v>
      </c>
      <c r="R1408" s="159">
        <f>Q1408*H1408</f>
        <v>0</v>
      </c>
      <c r="S1408" s="159">
        <v>0</v>
      </c>
      <c r="T1408" s="160">
        <f>S1408*H1408</f>
        <v>0</v>
      </c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R1408" s="161" t="s">
        <v>289</v>
      </c>
      <c r="AT1408" s="161" t="s">
        <v>254</v>
      </c>
      <c r="AU1408" s="161" t="s">
        <v>88</v>
      </c>
      <c r="AY1408" s="17" t="s">
        <v>252</v>
      </c>
      <c r="BE1408" s="162">
        <f>IF(N1408="základní",J1408,0)</f>
        <v>0</v>
      </c>
      <c r="BF1408" s="162">
        <f>IF(N1408="snížená",J1408,0)</f>
        <v>0</v>
      </c>
      <c r="BG1408" s="162">
        <f>IF(N1408="zákl. přenesená",J1408,0)</f>
        <v>0</v>
      </c>
      <c r="BH1408" s="162">
        <f>IF(N1408="sníž. přenesená",J1408,0)</f>
        <v>0</v>
      </c>
      <c r="BI1408" s="162">
        <f>IF(N1408="nulová",J1408,0)</f>
        <v>0</v>
      </c>
      <c r="BJ1408" s="17" t="s">
        <v>86</v>
      </c>
      <c r="BK1408" s="162">
        <f>ROUND(I1408*H1408,2)</f>
        <v>0</v>
      </c>
      <c r="BL1408" s="17" t="s">
        <v>289</v>
      </c>
      <c r="BM1408" s="161" t="s">
        <v>1641</v>
      </c>
    </row>
    <row r="1409" spans="2:51" s="13" customFormat="1">
      <c r="B1409" s="163"/>
      <c r="D1409" s="164" t="s">
        <v>282</v>
      </c>
      <c r="E1409" s="165" t="s">
        <v>1</v>
      </c>
      <c r="F1409" s="166" t="s">
        <v>2850</v>
      </c>
      <c r="H1409" s="165" t="s">
        <v>1</v>
      </c>
      <c r="I1409" s="167"/>
      <c r="L1409" s="163"/>
      <c r="M1409" s="168"/>
      <c r="N1409" s="169"/>
      <c r="O1409" s="169"/>
      <c r="P1409" s="169"/>
      <c r="Q1409" s="169"/>
      <c r="R1409" s="169"/>
      <c r="S1409" s="169"/>
      <c r="T1409" s="170"/>
      <c r="AT1409" s="165" t="s">
        <v>282</v>
      </c>
      <c r="AU1409" s="165" t="s">
        <v>88</v>
      </c>
      <c r="AV1409" s="13" t="s">
        <v>86</v>
      </c>
      <c r="AW1409" s="13" t="s">
        <v>33</v>
      </c>
      <c r="AX1409" s="13" t="s">
        <v>79</v>
      </c>
      <c r="AY1409" s="165" t="s">
        <v>252</v>
      </c>
    </row>
    <row r="1410" spans="2:51" s="13" customFormat="1">
      <c r="B1410" s="163"/>
      <c r="D1410" s="164" t="s">
        <v>282</v>
      </c>
      <c r="E1410" s="165" t="s">
        <v>1</v>
      </c>
      <c r="F1410" s="166" t="s">
        <v>2733</v>
      </c>
      <c r="H1410" s="165" t="s">
        <v>1</v>
      </c>
      <c r="I1410" s="167"/>
      <c r="L1410" s="163"/>
      <c r="M1410" s="168"/>
      <c r="N1410" s="169"/>
      <c r="O1410" s="169"/>
      <c r="P1410" s="169"/>
      <c r="Q1410" s="169"/>
      <c r="R1410" s="169"/>
      <c r="S1410" s="169"/>
      <c r="T1410" s="170"/>
      <c r="AT1410" s="165" t="s">
        <v>282</v>
      </c>
      <c r="AU1410" s="165" t="s">
        <v>88</v>
      </c>
      <c r="AV1410" s="13" t="s">
        <v>86</v>
      </c>
      <c r="AW1410" s="13" t="s">
        <v>33</v>
      </c>
      <c r="AX1410" s="13" t="s">
        <v>79</v>
      </c>
      <c r="AY1410" s="165" t="s">
        <v>252</v>
      </c>
    </row>
    <row r="1411" spans="2:51" s="13" customFormat="1" ht="22.5">
      <c r="B1411" s="163"/>
      <c r="D1411" s="164" t="s">
        <v>282</v>
      </c>
      <c r="E1411" s="165" t="s">
        <v>1</v>
      </c>
      <c r="F1411" s="166" t="s">
        <v>2872</v>
      </c>
      <c r="H1411" s="165" t="s">
        <v>1</v>
      </c>
      <c r="I1411" s="167"/>
      <c r="L1411" s="163"/>
      <c r="M1411" s="168"/>
      <c r="N1411" s="169"/>
      <c r="O1411" s="169"/>
      <c r="P1411" s="169"/>
      <c r="Q1411" s="169"/>
      <c r="R1411" s="169"/>
      <c r="S1411" s="169"/>
      <c r="T1411" s="170"/>
      <c r="AT1411" s="165" t="s">
        <v>282</v>
      </c>
      <c r="AU1411" s="165" t="s">
        <v>88</v>
      </c>
      <c r="AV1411" s="13" t="s">
        <v>86</v>
      </c>
      <c r="AW1411" s="13" t="s">
        <v>33</v>
      </c>
      <c r="AX1411" s="13" t="s">
        <v>79</v>
      </c>
      <c r="AY1411" s="165" t="s">
        <v>252</v>
      </c>
    </row>
    <row r="1412" spans="2:51" s="13" customFormat="1">
      <c r="B1412" s="163"/>
      <c r="D1412" s="164" t="s">
        <v>282</v>
      </c>
      <c r="E1412" s="165" t="s">
        <v>1</v>
      </c>
      <c r="F1412" s="166" t="s">
        <v>2873</v>
      </c>
      <c r="H1412" s="165" t="s">
        <v>1</v>
      </c>
      <c r="I1412" s="167"/>
      <c r="L1412" s="163"/>
      <c r="M1412" s="168"/>
      <c r="N1412" s="169"/>
      <c r="O1412" s="169"/>
      <c r="P1412" s="169"/>
      <c r="Q1412" s="169"/>
      <c r="R1412" s="169"/>
      <c r="S1412" s="169"/>
      <c r="T1412" s="170"/>
      <c r="AT1412" s="165" t="s">
        <v>282</v>
      </c>
      <c r="AU1412" s="165" t="s">
        <v>88</v>
      </c>
      <c r="AV1412" s="13" t="s">
        <v>86</v>
      </c>
      <c r="AW1412" s="13" t="s">
        <v>33</v>
      </c>
      <c r="AX1412" s="13" t="s">
        <v>79</v>
      </c>
      <c r="AY1412" s="165" t="s">
        <v>252</v>
      </c>
    </row>
    <row r="1413" spans="2:51" s="13" customFormat="1" ht="22.5">
      <c r="B1413" s="163"/>
      <c r="D1413" s="164" t="s">
        <v>282</v>
      </c>
      <c r="E1413" s="165" t="s">
        <v>1</v>
      </c>
      <c r="F1413" s="166" t="s">
        <v>2874</v>
      </c>
      <c r="H1413" s="165" t="s">
        <v>1</v>
      </c>
      <c r="I1413" s="167"/>
      <c r="L1413" s="163"/>
      <c r="M1413" s="168"/>
      <c r="N1413" s="169"/>
      <c r="O1413" s="169"/>
      <c r="P1413" s="169"/>
      <c r="Q1413" s="169"/>
      <c r="R1413" s="169"/>
      <c r="S1413" s="169"/>
      <c r="T1413" s="170"/>
      <c r="AT1413" s="165" t="s">
        <v>282</v>
      </c>
      <c r="AU1413" s="165" t="s">
        <v>88</v>
      </c>
      <c r="AV1413" s="13" t="s">
        <v>86</v>
      </c>
      <c r="AW1413" s="13" t="s">
        <v>33</v>
      </c>
      <c r="AX1413" s="13" t="s">
        <v>79</v>
      </c>
      <c r="AY1413" s="165" t="s">
        <v>252</v>
      </c>
    </row>
    <row r="1414" spans="2:51" s="13" customFormat="1" ht="22.5">
      <c r="B1414" s="163"/>
      <c r="D1414" s="164" t="s">
        <v>282</v>
      </c>
      <c r="E1414" s="165" t="s">
        <v>1</v>
      </c>
      <c r="F1414" s="166" t="s">
        <v>2875</v>
      </c>
      <c r="H1414" s="165" t="s">
        <v>1</v>
      </c>
      <c r="I1414" s="167"/>
      <c r="L1414" s="163"/>
      <c r="M1414" s="168"/>
      <c r="N1414" s="169"/>
      <c r="O1414" s="169"/>
      <c r="P1414" s="169"/>
      <c r="Q1414" s="169"/>
      <c r="R1414" s="169"/>
      <c r="S1414" s="169"/>
      <c r="T1414" s="170"/>
      <c r="AT1414" s="165" t="s">
        <v>282</v>
      </c>
      <c r="AU1414" s="165" t="s">
        <v>88</v>
      </c>
      <c r="AV1414" s="13" t="s">
        <v>86</v>
      </c>
      <c r="AW1414" s="13" t="s">
        <v>33</v>
      </c>
      <c r="AX1414" s="13" t="s">
        <v>79</v>
      </c>
      <c r="AY1414" s="165" t="s">
        <v>252</v>
      </c>
    </row>
    <row r="1415" spans="2:51" s="13" customFormat="1" ht="22.5">
      <c r="B1415" s="163"/>
      <c r="D1415" s="164" t="s">
        <v>282</v>
      </c>
      <c r="E1415" s="165" t="s">
        <v>1</v>
      </c>
      <c r="F1415" s="166" t="s">
        <v>2876</v>
      </c>
      <c r="H1415" s="165" t="s">
        <v>1</v>
      </c>
      <c r="I1415" s="167"/>
      <c r="L1415" s="163"/>
      <c r="M1415" s="168"/>
      <c r="N1415" s="169"/>
      <c r="O1415" s="169"/>
      <c r="P1415" s="169"/>
      <c r="Q1415" s="169"/>
      <c r="R1415" s="169"/>
      <c r="S1415" s="169"/>
      <c r="T1415" s="170"/>
      <c r="AT1415" s="165" t="s">
        <v>282</v>
      </c>
      <c r="AU1415" s="165" t="s">
        <v>88</v>
      </c>
      <c r="AV1415" s="13" t="s">
        <v>86</v>
      </c>
      <c r="AW1415" s="13" t="s">
        <v>33</v>
      </c>
      <c r="AX1415" s="13" t="s">
        <v>79</v>
      </c>
      <c r="AY1415" s="165" t="s">
        <v>252</v>
      </c>
    </row>
    <row r="1416" spans="2:51" s="13" customFormat="1" ht="22.5">
      <c r="B1416" s="163"/>
      <c r="D1416" s="164" t="s">
        <v>282</v>
      </c>
      <c r="E1416" s="165" t="s">
        <v>1</v>
      </c>
      <c r="F1416" s="166" t="s">
        <v>2877</v>
      </c>
      <c r="H1416" s="165" t="s">
        <v>1</v>
      </c>
      <c r="I1416" s="167"/>
      <c r="L1416" s="163"/>
      <c r="M1416" s="168"/>
      <c r="N1416" s="169"/>
      <c r="O1416" s="169"/>
      <c r="P1416" s="169"/>
      <c r="Q1416" s="169"/>
      <c r="R1416" s="169"/>
      <c r="S1416" s="169"/>
      <c r="T1416" s="170"/>
      <c r="AT1416" s="165" t="s">
        <v>282</v>
      </c>
      <c r="AU1416" s="165" t="s">
        <v>88</v>
      </c>
      <c r="AV1416" s="13" t="s">
        <v>86</v>
      </c>
      <c r="AW1416" s="13" t="s">
        <v>33</v>
      </c>
      <c r="AX1416" s="13" t="s">
        <v>79</v>
      </c>
      <c r="AY1416" s="165" t="s">
        <v>252</v>
      </c>
    </row>
    <row r="1417" spans="2:51" s="13" customFormat="1" ht="22.5">
      <c r="B1417" s="163"/>
      <c r="D1417" s="164" t="s">
        <v>282</v>
      </c>
      <c r="E1417" s="165" t="s">
        <v>1</v>
      </c>
      <c r="F1417" s="166" t="s">
        <v>2878</v>
      </c>
      <c r="H1417" s="165" t="s">
        <v>1</v>
      </c>
      <c r="I1417" s="167"/>
      <c r="L1417" s="163"/>
      <c r="M1417" s="168"/>
      <c r="N1417" s="169"/>
      <c r="O1417" s="169"/>
      <c r="P1417" s="169"/>
      <c r="Q1417" s="169"/>
      <c r="R1417" s="169"/>
      <c r="S1417" s="169"/>
      <c r="T1417" s="170"/>
      <c r="AT1417" s="165" t="s">
        <v>282</v>
      </c>
      <c r="AU1417" s="165" t="s">
        <v>88</v>
      </c>
      <c r="AV1417" s="13" t="s">
        <v>86</v>
      </c>
      <c r="AW1417" s="13" t="s">
        <v>33</v>
      </c>
      <c r="AX1417" s="13" t="s">
        <v>79</v>
      </c>
      <c r="AY1417" s="165" t="s">
        <v>252</v>
      </c>
    </row>
    <row r="1418" spans="2:51" s="13" customFormat="1" ht="22.5">
      <c r="B1418" s="163"/>
      <c r="D1418" s="164" t="s">
        <v>282</v>
      </c>
      <c r="E1418" s="165" t="s">
        <v>1</v>
      </c>
      <c r="F1418" s="166" t="s">
        <v>2879</v>
      </c>
      <c r="H1418" s="165" t="s">
        <v>1</v>
      </c>
      <c r="I1418" s="167"/>
      <c r="L1418" s="163"/>
      <c r="M1418" s="168"/>
      <c r="N1418" s="169"/>
      <c r="O1418" s="169"/>
      <c r="P1418" s="169"/>
      <c r="Q1418" s="169"/>
      <c r="R1418" s="169"/>
      <c r="S1418" s="169"/>
      <c r="T1418" s="170"/>
      <c r="AT1418" s="165" t="s">
        <v>282</v>
      </c>
      <c r="AU1418" s="165" t="s">
        <v>88</v>
      </c>
      <c r="AV1418" s="13" t="s">
        <v>86</v>
      </c>
      <c r="AW1418" s="13" t="s">
        <v>33</v>
      </c>
      <c r="AX1418" s="13" t="s">
        <v>79</v>
      </c>
      <c r="AY1418" s="165" t="s">
        <v>252</v>
      </c>
    </row>
    <row r="1419" spans="2:51" s="13" customFormat="1">
      <c r="B1419" s="163"/>
      <c r="D1419" s="164" t="s">
        <v>282</v>
      </c>
      <c r="E1419" s="165" t="s">
        <v>1</v>
      </c>
      <c r="F1419" s="166" t="s">
        <v>2880</v>
      </c>
      <c r="H1419" s="165" t="s">
        <v>1</v>
      </c>
      <c r="I1419" s="167"/>
      <c r="L1419" s="163"/>
      <c r="M1419" s="168"/>
      <c r="N1419" s="169"/>
      <c r="O1419" s="169"/>
      <c r="P1419" s="169"/>
      <c r="Q1419" s="169"/>
      <c r="R1419" s="169"/>
      <c r="S1419" s="169"/>
      <c r="T1419" s="170"/>
      <c r="AT1419" s="165" t="s">
        <v>282</v>
      </c>
      <c r="AU1419" s="165" t="s">
        <v>88</v>
      </c>
      <c r="AV1419" s="13" t="s">
        <v>86</v>
      </c>
      <c r="AW1419" s="13" t="s">
        <v>33</v>
      </c>
      <c r="AX1419" s="13" t="s">
        <v>79</v>
      </c>
      <c r="AY1419" s="165" t="s">
        <v>252</v>
      </c>
    </row>
    <row r="1420" spans="2:51" s="13" customFormat="1" ht="22.5">
      <c r="B1420" s="163"/>
      <c r="D1420" s="164" t="s">
        <v>282</v>
      </c>
      <c r="E1420" s="165" t="s">
        <v>1</v>
      </c>
      <c r="F1420" s="166" t="s">
        <v>2861</v>
      </c>
      <c r="H1420" s="165" t="s">
        <v>1</v>
      </c>
      <c r="I1420" s="167"/>
      <c r="L1420" s="163"/>
      <c r="M1420" s="168"/>
      <c r="N1420" s="169"/>
      <c r="O1420" s="169"/>
      <c r="P1420" s="169"/>
      <c r="Q1420" s="169"/>
      <c r="R1420" s="169"/>
      <c r="S1420" s="169"/>
      <c r="T1420" s="170"/>
      <c r="AT1420" s="165" t="s">
        <v>282</v>
      </c>
      <c r="AU1420" s="165" t="s">
        <v>88</v>
      </c>
      <c r="AV1420" s="13" t="s">
        <v>86</v>
      </c>
      <c r="AW1420" s="13" t="s">
        <v>33</v>
      </c>
      <c r="AX1420" s="13" t="s">
        <v>79</v>
      </c>
      <c r="AY1420" s="165" t="s">
        <v>252</v>
      </c>
    </row>
    <row r="1421" spans="2:51" s="13" customFormat="1" ht="22.5">
      <c r="B1421" s="163"/>
      <c r="D1421" s="164" t="s">
        <v>282</v>
      </c>
      <c r="E1421" s="165" t="s">
        <v>1</v>
      </c>
      <c r="F1421" s="166" t="s">
        <v>2862</v>
      </c>
      <c r="H1421" s="165" t="s">
        <v>1</v>
      </c>
      <c r="I1421" s="167"/>
      <c r="L1421" s="163"/>
      <c r="M1421" s="168"/>
      <c r="N1421" s="169"/>
      <c r="O1421" s="169"/>
      <c r="P1421" s="169"/>
      <c r="Q1421" s="169"/>
      <c r="R1421" s="169"/>
      <c r="S1421" s="169"/>
      <c r="T1421" s="170"/>
      <c r="AT1421" s="165" t="s">
        <v>282</v>
      </c>
      <c r="AU1421" s="165" t="s">
        <v>88</v>
      </c>
      <c r="AV1421" s="13" t="s">
        <v>86</v>
      </c>
      <c r="AW1421" s="13" t="s">
        <v>33</v>
      </c>
      <c r="AX1421" s="13" t="s">
        <v>79</v>
      </c>
      <c r="AY1421" s="165" t="s">
        <v>252</v>
      </c>
    </row>
    <row r="1422" spans="2:51" s="13" customFormat="1" ht="22.5">
      <c r="B1422" s="163"/>
      <c r="D1422" s="164" t="s">
        <v>282</v>
      </c>
      <c r="E1422" s="165" t="s">
        <v>1</v>
      </c>
      <c r="F1422" s="166" t="s">
        <v>2881</v>
      </c>
      <c r="H1422" s="165" t="s">
        <v>1</v>
      </c>
      <c r="I1422" s="167"/>
      <c r="L1422" s="163"/>
      <c r="M1422" s="168"/>
      <c r="N1422" s="169"/>
      <c r="O1422" s="169"/>
      <c r="P1422" s="169"/>
      <c r="Q1422" s="169"/>
      <c r="R1422" s="169"/>
      <c r="S1422" s="169"/>
      <c r="T1422" s="170"/>
      <c r="AT1422" s="165" t="s">
        <v>282</v>
      </c>
      <c r="AU1422" s="165" t="s">
        <v>88</v>
      </c>
      <c r="AV1422" s="13" t="s">
        <v>86</v>
      </c>
      <c r="AW1422" s="13" t="s">
        <v>33</v>
      </c>
      <c r="AX1422" s="13" t="s">
        <v>79</v>
      </c>
      <c r="AY1422" s="165" t="s">
        <v>252</v>
      </c>
    </row>
    <row r="1423" spans="2:51" s="13" customFormat="1" ht="22.5">
      <c r="B1423" s="163"/>
      <c r="D1423" s="164" t="s">
        <v>282</v>
      </c>
      <c r="E1423" s="165" t="s">
        <v>1</v>
      </c>
      <c r="F1423" s="166" t="s">
        <v>2882</v>
      </c>
      <c r="H1423" s="165" t="s">
        <v>1</v>
      </c>
      <c r="I1423" s="167"/>
      <c r="L1423" s="163"/>
      <c r="M1423" s="168"/>
      <c r="N1423" s="169"/>
      <c r="O1423" s="169"/>
      <c r="P1423" s="169"/>
      <c r="Q1423" s="169"/>
      <c r="R1423" s="169"/>
      <c r="S1423" s="169"/>
      <c r="T1423" s="170"/>
      <c r="AT1423" s="165" t="s">
        <v>282</v>
      </c>
      <c r="AU1423" s="165" t="s">
        <v>88</v>
      </c>
      <c r="AV1423" s="13" t="s">
        <v>86</v>
      </c>
      <c r="AW1423" s="13" t="s">
        <v>33</v>
      </c>
      <c r="AX1423" s="13" t="s">
        <v>79</v>
      </c>
      <c r="AY1423" s="165" t="s">
        <v>252</v>
      </c>
    </row>
    <row r="1424" spans="2:51" s="13" customFormat="1" ht="22.5">
      <c r="B1424" s="163"/>
      <c r="D1424" s="164" t="s">
        <v>282</v>
      </c>
      <c r="E1424" s="165" t="s">
        <v>1</v>
      </c>
      <c r="F1424" s="166" t="s">
        <v>2883</v>
      </c>
      <c r="H1424" s="165" t="s">
        <v>1</v>
      </c>
      <c r="I1424" s="167"/>
      <c r="L1424" s="163"/>
      <c r="M1424" s="168"/>
      <c r="N1424" s="169"/>
      <c r="O1424" s="169"/>
      <c r="P1424" s="169"/>
      <c r="Q1424" s="169"/>
      <c r="R1424" s="169"/>
      <c r="S1424" s="169"/>
      <c r="T1424" s="170"/>
      <c r="AT1424" s="165" t="s">
        <v>282</v>
      </c>
      <c r="AU1424" s="165" t="s">
        <v>88</v>
      </c>
      <c r="AV1424" s="13" t="s">
        <v>86</v>
      </c>
      <c r="AW1424" s="13" t="s">
        <v>33</v>
      </c>
      <c r="AX1424" s="13" t="s">
        <v>79</v>
      </c>
      <c r="AY1424" s="165" t="s">
        <v>252</v>
      </c>
    </row>
    <row r="1425" spans="1:65" s="14" customFormat="1" ht="22.5">
      <c r="B1425" s="171"/>
      <c r="D1425" s="164" t="s">
        <v>282</v>
      </c>
      <c r="E1425" s="172" t="s">
        <v>1</v>
      </c>
      <c r="F1425" s="173" t="s">
        <v>2884</v>
      </c>
      <c r="H1425" s="174">
        <v>3.3359999999999999</v>
      </c>
      <c r="I1425" s="175"/>
      <c r="L1425" s="171"/>
      <c r="M1425" s="176"/>
      <c r="N1425" s="177"/>
      <c r="O1425" s="177"/>
      <c r="P1425" s="177"/>
      <c r="Q1425" s="177"/>
      <c r="R1425" s="177"/>
      <c r="S1425" s="177"/>
      <c r="T1425" s="178"/>
      <c r="AT1425" s="172" t="s">
        <v>282</v>
      </c>
      <c r="AU1425" s="172" t="s">
        <v>88</v>
      </c>
      <c r="AV1425" s="14" t="s">
        <v>88</v>
      </c>
      <c r="AW1425" s="14" t="s">
        <v>33</v>
      </c>
      <c r="AX1425" s="14" t="s">
        <v>79</v>
      </c>
      <c r="AY1425" s="172" t="s">
        <v>252</v>
      </c>
    </row>
    <row r="1426" spans="1:65" s="15" customFormat="1">
      <c r="B1426" s="179"/>
      <c r="D1426" s="164" t="s">
        <v>282</v>
      </c>
      <c r="E1426" s="180" t="s">
        <v>1</v>
      </c>
      <c r="F1426" s="181" t="s">
        <v>286</v>
      </c>
      <c r="H1426" s="182">
        <v>3.3359999999999999</v>
      </c>
      <c r="I1426" s="183"/>
      <c r="L1426" s="179"/>
      <c r="M1426" s="184"/>
      <c r="N1426" s="185"/>
      <c r="O1426" s="185"/>
      <c r="P1426" s="185"/>
      <c r="Q1426" s="185"/>
      <c r="R1426" s="185"/>
      <c r="S1426" s="185"/>
      <c r="T1426" s="186"/>
      <c r="AT1426" s="180" t="s">
        <v>282</v>
      </c>
      <c r="AU1426" s="180" t="s">
        <v>88</v>
      </c>
      <c r="AV1426" s="15" t="s">
        <v>258</v>
      </c>
      <c r="AW1426" s="15" t="s">
        <v>33</v>
      </c>
      <c r="AX1426" s="15" t="s">
        <v>86</v>
      </c>
      <c r="AY1426" s="180" t="s">
        <v>252</v>
      </c>
    </row>
    <row r="1427" spans="1:65" s="2" customFormat="1" ht="49.15" customHeight="1">
      <c r="A1427" s="31"/>
      <c r="B1427" s="148"/>
      <c r="C1427" s="149" t="s">
        <v>1625</v>
      </c>
      <c r="D1427" s="149" t="s">
        <v>254</v>
      </c>
      <c r="E1427" s="150" t="s">
        <v>2885</v>
      </c>
      <c r="F1427" s="151" t="s">
        <v>2886</v>
      </c>
      <c r="G1427" s="152" t="s">
        <v>465</v>
      </c>
      <c r="H1427" s="153">
        <v>4.2060000000000004</v>
      </c>
      <c r="I1427" s="154"/>
      <c r="J1427" s="155">
        <f>ROUND(I1427*H1427,2)</f>
        <v>0</v>
      </c>
      <c r="K1427" s="156"/>
      <c r="L1427" s="32"/>
      <c r="M1427" s="157" t="s">
        <v>1</v>
      </c>
      <c r="N1427" s="158" t="s">
        <v>44</v>
      </c>
      <c r="O1427" s="57"/>
      <c r="P1427" s="159">
        <f>O1427*H1427</f>
        <v>0</v>
      </c>
      <c r="Q1427" s="159">
        <v>0</v>
      </c>
      <c r="R1427" s="159">
        <f>Q1427*H1427</f>
        <v>0</v>
      </c>
      <c r="S1427" s="159">
        <v>0</v>
      </c>
      <c r="T1427" s="160">
        <f>S1427*H1427</f>
        <v>0</v>
      </c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R1427" s="161" t="s">
        <v>289</v>
      </c>
      <c r="AT1427" s="161" t="s">
        <v>254</v>
      </c>
      <c r="AU1427" s="161" t="s">
        <v>88</v>
      </c>
      <c r="AY1427" s="17" t="s">
        <v>252</v>
      </c>
      <c r="BE1427" s="162">
        <f>IF(N1427="základní",J1427,0)</f>
        <v>0</v>
      </c>
      <c r="BF1427" s="162">
        <f>IF(N1427="snížená",J1427,0)</f>
        <v>0</v>
      </c>
      <c r="BG1427" s="162">
        <f>IF(N1427="zákl. přenesená",J1427,0)</f>
        <v>0</v>
      </c>
      <c r="BH1427" s="162">
        <f>IF(N1427="sníž. přenesená",J1427,0)</f>
        <v>0</v>
      </c>
      <c r="BI1427" s="162">
        <f>IF(N1427="nulová",J1427,0)</f>
        <v>0</v>
      </c>
      <c r="BJ1427" s="17" t="s">
        <v>86</v>
      </c>
      <c r="BK1427" s="162">
        <f>ROUND(I1427*H1427,2)</f>
        <v>0</v>
      </c>
      <c r="BL1427" s="17" t="s">
        <v>289</v>
      </c>
      <c r="BM1427" s="161" t="s">
        <v>1646</v>
      </c>
    </row>
    <row r="1428" spans="1:65" s="13" customFormat="1">
      <c r="B1428" s="163"/>
      <c r="D1428" s="164" t="s">
        <v>282</v>
      </c>
      <c r="E1428" s="165" t="s">
        <v>1</v>
      </c>
      <c r="F1428" s="166" t="s">
        <v>2887</v>
      </c>
      <c r="H1428" s="165" t="s">
        <v>1</v>
      </c>
      <c r="I1428" s="167"/>
      <c r="L1428" s="163"/>
      <c r="M1428" s="168"/>
      <c r="N1428" s="169"/>
      <c r="O1428" s="169"/>
      <c r="P1428" s="169"/>
      <c r="Q1428" s="169"/>
      <c r="R1428" s="169"/>
      <c r="S1428" s="169"/>
      <c r="T1428" s="170"/>
      <c r="AT1428" s="165" t="s">
        <v>282</v>
      </c>
      <c r="AU1428" s="165" t="s">
        <v>88</v>
      </c>
      <c r="AV1428" s="13" t="s">
        <v>86</v>
      </c>
      <c r="AW1428" s="13" t="s">
        <v>33</v>
      </c>
      <c r="AX1428" s="13" t="s">
        <v>79</v>
      </c>
      <c r="AY1428" s="165" t="s">
        <v>252</v>
      </c>
    </row>
    <row r="1429" spans="1:65" s="13" customFormat="1">
      <c r="B1429" s="163"/>
      <c r="D1429" s="164" t="s">
        <v>282</v>
      </c>
      <c r="E1429" s="165" t="s">
        <v>1</v>
      </c>
      <c r="F1429" s="166" t="s">
        <v>2733</v>
      </c>
      <c r="H1429" s="165" t="s">
        <v>1</v>
      </c>
      <c r="I1429" s="167"/>
      <c r="L1429" s="163"/>
      <c r="M1429" s="168"/>
      <c r="N1429" s="169"/>
      <c r="O1429" s="169"/>
      <c r="P1429" s="169"/>
      <c r="Q1429" s="169"/>
      <c r="R1429" s="169"/>
      <c r="S1429" s="169"/>
      <c r="T1429" s="170"/>
      <c r="AT1429" s="165" t="s">
        <v>282</v>
      </c>
      <c r="AU1429" s="165" t="s">
        <v>88</v>
      </c>
      <c r="AV1429" s="13" t="s">
        <v>86</v>
      </c>
      <c r="AW1429" s="13" t="s">
        <v>33</v>
      </c>
      <c r="AX1429" s="13" t="s">
        <v>79</v>
      </c>
      <c r="AY1429" s="165" t="s">
        <v>252</v>
      </c>
    </row>
    <row r="1430" spans="1:65" s="13" customFormat="1" ht="22.5">
      <c r="B1430" s="163"/>
      <c r="D1430" s="164" t="s">
        <v>282</v>
      </c>
      <c r="E1430" s="165" t="s">
        <v>1</v>
      </c>
      <c r="F1430" s="166" t="s">
        <v>2851</v>
      </c>
      <c r="H1430" s="165" t="s">
        <v>1</v>
      </c>
      <c r="I1430" s="167"/>
      <c r="L1430" s="163"/>
      <c r="M1430" s="168"/>
      <c r="N1430" s="169"/>
      <c r="O1430" s="169"/>
      <c r="P1430" s="169"/>
      <c r="Q1430" s="169"/>
      <c r="R1430" s="169"/>
      <c r="S1430" s="169"/>
      <c r="T1430" s="170"/>
      <c r="AT1430" s="165" t="s">
        <v>282</v>
      </c>
      <c r="AU1430" s="165" t="s">
        <v>88</v>
      </c>
      <c r="AV1430" s="13" t="s">
        <v>86</v>
      </c>
      <c r="AW1430" s="13" t="s">
        <v>33</v>
      </c>
      <c r="AX1430" s="13" t="s">
        <v>79</v>
      </c>
      <c r="AY1430" s="165" t="s">
        <v>252</v>
      </c>
    </row>
    <row r="1431" spans="1:65" s="13" customFormat="1">
      <c r="B1431" s="163"/>
      <c r="D1431" s="164" t="s">
        <v>282</v>
      </c>
      <c r="E1431" s="165" t="s">
        <v>1</v>
      </c>
      <c r="F1431" s="166" t="s">
        <v>2888</v>
      </c>
      <c r="H1431" s="165" t="s">
        <v>1</v>
      </c>
      <c r="I1431" s="167"/>
      <c r="L1431" s="163"/>
      <c r="M1431" s="168"/>
      <c r="N1431" s="169"/>
      <c r="O1431" s="169"/>
      <c r="P1431" s="169"/>
      <c r="Q1431" s="169"/>
      <c r="R1431" s="169"/>
      <c r="S1431" s="169"/>
      <c r="T1431" s="170"/>
      <c r="AT1431" s="165" t="s">
        <v>282</v>
      </c>
      <c r="AU1431" s="165" t="s">
        <v>88</v>
      </c>
      <c r="AV1431" s="13" t="s">
        <v>86</v>
      </c>
      <c r="AW1431" s="13" t="s">
        <v>33</v>
      </c>
      <c r="AX1431" s="13" t="s">
        <v>79</v>
      </c>
      <c r="AY1431" s="165" t="s">
        <v>252</v>
      </c>
    </row>
    <row r="1432" spans="1:65" s="13" customFormat="1" ht="22.5">
      <c r="B1432" s="163"/>
      <c r="D1432" s="164" t="s">
        <v>282</v>
      </c>
      <c r="E1432" s="165" t="s">
        <v>1</v>
      </c>
      <c r="F1432" s="166" t="s">
        <v>2889</v>
      </c>
      <c r="H1432" s="165" t="s">
        <v>1</v>
      </c>
      <c r="I1432" s="167"/>
      <c r="L1432" s="163"/>
      <c r="M1432" s="168"/>
      <c r="N1432" s="169"/>
      <c r="O1432" s="169"/>
      <c r="P1432" s="169"/>
      <c r="Q1432" s="169"/>
      <c r="R1432" s="169"/>
      <c r="S1432" s="169"/>
      <c r="T1432" s="170"/>
      <c r="AT1432" s="165" t="s">
        <v>282</v>
      </c>
      <c r="AU1432" s="165" t="s">
        <v>88</v>
      </c>
      <c r="AV1432" s="13" t="s">
        <v>86</v>
      </c>
      <c r="AW1432" s="13" t="s">
        <v>33</v>
      </c>
      <c r="AX1432" s="13" t="s">
        <v>79</v>
      </c>
      <c r="AY1432" s="165" t="s">
        <v>252</v>
      </c>
    </row>
    <row r="1433" spans="1:65" s="13" customFormat="1" ht="22.5">
      <c r="B1433" s="163"/>
      <c r="D1433" s="164" t="s">
        <v>282</v>
      </c>
      <c r="E1433" s="165" t="s">
        <v>1</v>
      </c>
      <c r="F1433" s="166" t="s">
        <v>2890</v>
      </c>
      <c r="H1433" s="165" t="s">
        <v>1</v>
      </c>
      <c r="I1433" s="167"/>
      <c r="L1433" s="163"/>
      <c r="M1433" s="168"/>
      <c r="N1433" s="169"/>
      <c r="O1433" s="169"/>
      <c r="P1433" s="169"/>
      <c r="Q1433" s="169"/>
      <c r="R1433" s="169"/>
      <c r="S1433" s="169"/>
      <c r="T1433" s="170"/>
      <c r="AT1433" s="165" t="s">
        <v>282</v>
      </c>
      <c r="AU1433" s="165" t="s">
        <v>88</v>
      </c>
      <c r="AV1433" s="13" t="s">
        <v>86</v>
      </c>
      <c r="AW1433" s="13" t="s">
        <v>33</v>
      </c>
      <c r="AX1433" s="13" t="s">
        <v>79</v>
      </c>
      <c r="AY1433" s="165" t="s">
        <v>252</v>
      </c>
    </row>
    <row r="1434" spans="1:65" s="13" customFormat="1" ht="22.5">
      <c r="B1434" s="163"/>
      <c r="D1434" s="164" t="s">
        <v>282</v>
      </c>
      <c r="E1434" s="165" t="s">
        <v>1</v>
      </c>
      <c r="F1434" s="166" t="s">
        <v>2891</v>
      </c>
      <c r="H1434" s="165" t="s">
        <v>1</v>
      </c>
      <c r="I1434" s="167"/>
      <c r="L1434" s="163"/>
      <c r="M1434" s="168"/>
      <c r="N1434" s="169"/>
      <c r="O1434" s="169"/>
      <c r="P1434" s="169"/>
      <c r="Q1434" s="169"/>
      <c r="R1434" s="169"/>
      <c r="S1434" s="169"/>
      <c r="T1434" s="170"/>
      <c r="AT1434" s="165" t="s">
        <v>282</v>
      </c>
      <c r="AU1434" s="165" t="s">
        <v>88</v>
      </c>
      <c r="AV1434" s="13" t="s">
        <v>86</v>
      </c>
      <c r="AW1434" s="13" t="s">
        <v>33</v>
      </c>
      <c r="AX1434" s="13" t="s">
        <v>79</v>
      </c>
      <c r="AY1434" s="165" t="s">
        <v>252</v>
      </c>
    </row>
    <row r="1435" spans="1:65" s="13" customFormat="1" ht="22.5">
      <c r="B1435" s="163"/>
      <c r="D1435" s="164" t="s">
        <v>282</v>
      </c>
      <c r="E1435" s="165" t="s">
        <v>1</v>
      </c>
      <c r="F1435" s="166" t="s">
        <v>2877</v>
      </c>
      <c r="H1435" s="165" t="s">
        <v>1</v>
      </c>
      <c r="I1435" s="167"/>
      <c r="L1435" s="163"/>
      <c r="M1435" s="168"/>
      <c r="N1435" s="169"/>
      <c r="O1435" s="169"/>
      <c r="P1435" s="169"/>
      <c r="Q1435" s="169"/>
      <c r="R1435" s="169"/>
      <c r="S1435" s="169"/>
      <c r="T1435" s="170"/>
      <c r="AT1435" s="165" t="s">
        <v>282</v>
      </c>
      <c r="AU1435" s="165" t="s">
        <v>88</v>
      </c>
      <c r="AV1435" s="13" t="s">
        <v>86</v>
      </c>
      <c r="AW1435" s="13" t="s">
        <v>33</v>
      </c>
      <c r="AX1435" s="13" t="s">
        <v>79</v>
      </c>
      <c r="AY1435" s="165" t="s">
        <v>252</v>
      </c>
    </row>
    <row r="1436" spans="1:65" s="13" customFormat="1" ht="22.5">
      <c r="B1436" s="163"/>
      <c r="D1436" s="164" t="s">
        <v>282</v>
      </c>
      <c r="E1436" s="165" t="s">
        <v>1</v>
      </c>
      <c r="F1436" s="166" t="s">
        <v>2892</v>
      </c>
      <c r="H1436" s="165" t="s">
        <v>1</v>
      </c>
      <c r="I1436" s="167"/>
      <c r="L1436" s="163"/>
      <c r="M1436" s="168"/>
      <c r="N1436" s="169"/>
      <c r="O1436" s="169"/>
      <c r="P1436" s="169"/>
      <c r="Q1436" s="169"/>
      <c r="R1436" s="169"/>
      <c r="S1436" s="169"/>
      <c r="T1436" s="170"/>
      <c r="AT1436" s="165" t="s">
        <v>282</v>
      </c>
      <c r="AU1436" s="165" t="s">
        <v>88</v>
      </c>
      <c r="AV1436" s="13" t="s">
        <v>86</v>
      </c>
      <c r="AW1436" s="13" t="s">
        <v>33</v>
      </c>
      <c r="AX1436" s="13" t="s">
        <v>79</v>
      </c>
      <c r="AY1436" s="165" t="s">
        <v>252</v>
      </c>
    </row>
    <row r="1437" spans="1:65" s="13" customFormat="1" ht="22.5">
      <c r="B1437" s="163"/>
      <c r="D1437" s="164" t="s">
        <v>282</v>
      </c>
      <c r="E1437" s="165" t="s">
        <v>1</v>
      </c>
      <c r="F1437" s="166" t="s">
        <v>2893</v>
      </c>
      <c r="H1437" s="165" t="s">
        <v>1</v>
      </c>
      <c r="I1437" s="167"/>
      <c r="L1437" s="163"/>
      <c r="M1437" s="168"/>
      <c r="N1437" s="169"/>
      <c r="O1437" s="169"/>
      <c r="P1437" s="169"/>
      <c r="Q1437" s="169"/>
      <c r="R1437" s="169"/>
      <c r="S1437" s="169"/>
      <c r="T1437" s="170"/>
      <c r="AT1437" s="165" t="s">
        <v>282</v>
      </c>
      <c r="AU1437" s="165" t="s">
        <v>88</v>
      </c>
      <c r="AV1437" s="13" t="s">
        <v>86</v>
      </c>
      <c r="AW1437" s="13" t="s">
        <v>33</v>
      </c>
      <c r="AX1437" s="13" t="s">
        <v>79</v>
      </c>
      <c r="AY1437" s="165" t="s">
        <v>252</v>
      </c>
    </row>
    <row r="1438" spans="1:65" s="13" customFormat="1">
      <c r="B1438" s="163"/>
      <c r="D1438" s="164" t="s">
        <v>282</v>
      </c>
      <c r="E1438" s="165" t="s">
        <v>1</v>
      </c>
      <c r="F1438" s="166" t="s">
        <v>2894</v>
      </c>
      <c r="H1438" s="165" t="s">
        <v>1</v>
      </c>
      <c r="I1438" s="167"/>
      <c r="L1438" s="163"/>
      <c r="M1438" s="168"/>
      <c r="N1438" s="169"/>
      <c r="O1438" s="169"/>
      <c r="P1438" s="169"/>
      <c r="Q1438" s="169"/>
      <c r="R1438" s="169"/>
      <c r="S1438" s="169"/>
      <c r="T1438" s="170"/>
      <c r="AT1438" s="165" t="s">
        <v>282</v>
      </c>
      <c r="AU1438" s="165" t="s">
        <v>88</v>
      </c>
      <c r="AV1438" s="13" t="s">
        <v>86</v>
      </c>
      <c r="AW1438" s="13" t="s">
        <v>33</v>
      </c>
      <c r="AX1438" s="13" t="s">
        <v>79</v>
      </c>
      <c r="AY1438" s="165" t="s">
        <v>252</v>
      </c>
    </row>
    <row r="1439" spans="1:65" s="13" customFormat="1" ht="22.5">
      <c r="B1439" s="163"/>
      <c r="D1439" s="164" t="s">
        <v>282</v>
      </c>
      <c r="E1439" s="165" t="s">
        <v>1</v>
      </c>
      <c r="F1439" s="166" t="s">
        <v>2861</v>
      </c>
      <c r="H1439" s="165" t="s">
        <v>1</v>
      </c>
      <c r="I1439" s="167"/>
      <c r="L1439" s="163"/>
      <c r="M1439" s="168"/>
      <c r="N1439" s="169"/>
      <c r="O1439" s="169"/>
      <c r="P1439" s="169"/>
      <c r="Q1439" s="169"/>
      <c r="R1439" s="169"/>
      <c r="S1439" s="169"/>
      <c r="T1439" s="170"/>
      <c r="AT1439" s="165" t="s">
        <v>282</v>
      </c>
      <c r="AU1439" s="165" t="s">
        <v>88</v>
      </c>
      <c r="AV1439" s="13" t="s">
        <v>86</v>
      </c>
      <c r="AW1439" s="13" t="s">
        <v>33</v>
      </c>
      <c r="AX1439" s="13" t="s">
        <v>79</v>
      </c>
      <c r="AY1439" s="165" t="s">
        <v>252</v>
      </c>
    </row>
    <row r="1440" spans="1:65" s="13" customFormat="1" ht="22.5">
      <c r="B1440" s="163"/>
      <c r="D1440" s="164" t="s">
        <v>282</v>
      </c>
      <c r="E1440" s="165" t="s">
        <v>1</v>
      </c>
      <c r="F1440" s="166" t="s">
        <v>2862</v>
      </c>
      <c r="H1440" s="165" t="s">
        <v>1</v>
      </c>
      <c r="I1440" s="167"/>
      <c r="L1440" s="163"/>
      <c r="M1440" s="168"/>
      <c r="N1440" s="169"/>
      <c r="O1440" s="169"/>
      <c r="P1440" s="169"/>
      <c r="Q1440" s="169"/>
      <c r="R1440" s="169"/>
      <c r="S1440" s="169"/>
      <c r="T1440" s="170"/>
      <c r="AT1440" s="165" t="s">
        <v>282</v>
      </c>
      <c r="AU1440" s="165" t="s">
        <v>88</v>
      </c>
      <c r="AV1440" s="13" t="s">
        <v>86</v>
      </c>
      <c r="AW1440" s="13" t="s">
        <v>33</v>
      </c>
      <c r="AX1440" s="13" t="s">
        <v>79</v>
      </c>
      <c r="AY1440" s="165" t="s">
        <v>252</v>
      </c>
    </row>
    <row r="1441" spans="1:65" s="13" customFormat="1" ht="22.5">
      <c r="B1441" s="163"/>
      <c r="D1441" s="164" t="s">
        <v>282</v>
      </c>
      <c r="E1441" s="165" t="s">
        <v>1</v>
      </c>
      <c r="F1441" s="166" t="s">
        <v>2881</v>
      </c>
      <c r="H1441" s="165" t="s">
        <v>1</v>
      </c>
      <c r="I1441" s="167"/>
      <c r="L1441" s="163"/>
      <c r="M1441" s="168"/>
      <c r="N1441" s="169"/>
      <c r="O1441" s="169"/>
      <c r="P1441" s="169"/>
      <c r="Q1441" s="169"/>
      <c r="R1441" s="169"/>
      <c r="S1441" s="169"/>
      <c r="T1441" s="170"/>
      <c r="AT1441" s="165" t="s">
        <v>282</v>
      </c>
      <c r="AU1441" s="165" t="s">
        <v>88</v>
      </c>
      <c r="AV1441" s="13" t="s">
        <v>86</v>
      </c>
      <c r="AW1441" s="13" t="s">
        <v>33</v>
      </c>
      <c r="AX1441" s="13" t="s">
        <v>79</v>
      </c>
      <c r="AY1441" s="165" t="s">
        <v>252</v>
      </c>
    </row>
    <row r="1442" spans="1:65" s="13" customFormat="1" ht="22.5">
      <c r="B1442" s="163"/>
      <c r="D1442" s="164" t="s">
        <v>282</v>
      </c>
      <c r="E1442" s="165" t="s">
        <v>1</v>
      </c>
      <c r="F1442" s="166" t="s">
        <v>2882</v>
      </c>
      <c r="H1442" s="165" t="s">
        <v>1</v>
      </c>
      <c r="I1442" s="167"/>
      <c r="L1442" s="163"/>
      <c r="M1442" s="168"/>
      <c r="N1442" s="169"/>
      <c r="O1442" s="169"/>
      <c r="P1442" s="169"/>
      <c r="Q1442" s="169"/>
      <c r="R1442" s="169"/>
      <c r="S1442" s="169"/>
      <c r="T1442" s="170"/>
      <c r="AT1442" s="165" t="s">
        <v>282</v>
      </c>
      <c r="AU1442" s="165" t="s">
        <v>88</v>
      </c>
      <c r="AV1442" s="13" t="s">
        <v>86</v>
      </c>
      <c r="AW1442" s="13" t="s">
        <v>33</v>
      </c>
      <c r="AX1442" s="13" t="s">
        <v>79</v>
      </c>
      <c r="AY1442" s="165" t="s">
        <v>252</v>
      </c>
    </row>
    <row r="1443" spans="1:65" s="13" customFormat="1" ht="22.5">
      <c r="B1443" s="163"/>
      <c r="D1443" s="164" t="s">
        <v>282</v>
      </c>
      <c r="E1443" s="165" t="s">
        <v>1</v>
      </c>
      <c r="F1443" s="166" t="s">
        <v>2883</v>
      </c>
      <c r="H1443" s="165" t="s">
        <v>1</v>
      </c>
      <c r="I1443" s="167"/>
      <c r="L1443" s="163"/>
      <c r="M1443" s="168"/>
      <c r="N1443" s="169"/>
      <c r="O1443" s="169"/>
      <c r="P1443" s="169"/>
      <c r="Q1443" s="169"/>
      <c r="R1443" s="169"/>
      <c r="S1443" s="169"/>
      <c r="T1443" s="170"/>
      <c r="AT1443" s="165" t="s">
        <v>282</v>
      </c>
      <c r="AU1443" s="165" t="s">
        <v>88</v>
      </c>
      <c r="AV1443" s="13" t="s">
        <v>86</v>
      </c>
      <c r="AW1443" s="13" t="s">
        <v>33</v>
      </c>
      <c r="AX1443" s="13" t="s">
        <v>79</v>
      </c>
      <c r="AY1443" s="165" t="s">
        <v>252</v>
      </c>
    </row>
    <row r="1444" spans="1:65" s="14" customFormat="1" ht="22.5">
      <c r="B1444" s="171"/>
      <c r="D1444" s="164" t="s">
        <v>282</v>
      </c>
      <c r="E1444" s="172" t="s">
        <v>1</v>
      </c>
      <c r="F1444" s="173" t="s">
        <v>2895</v>
      </c>
      <c r="H1444" s="174">
        <v>4.2060000000000004</v>
      </c>
      <c r="I1444" s="175"/>
      <c r="L1444" s="171"/>
      <c r="M1444" s="176"/>
      <c r="N1444" s="177"/>
      <c r="O1444" s="177"/>
      <c r="P1444" s="177"/>
      <c r="Q1444" s="177"/>
      <c r="R1444" s="177"/>
      <c r="S1444" s="177"/>
      <c r="T1444" s="178"/>
      <c r="AT1444" s="172" t="s">
        <v>282</v>
      </c>
      <c r="AU1444" s="172" t="s">
        <v>88</v>
      </c>
      <c r="AV1444" s="14" t="s">
        <v>88</v>
      </c>
      <c r="AW1444" s="14" t="s">
        <v>33</v>
      </c>
      <c r="AX1444" s="14" t="s">
        <v>79</v>
      </c>
      <c r="AY1444" s="172" t="s">
        <v>252</v>
      </c>
    </row>
    <row r="1445" spans="1:65" s="15" customFormat="1">
      <c r="B1445" s="179"/>
      <c r="D1445" s="164" t="s">
        <v>282</v>
      </c>
      <c r="E1445" s="180" t="s">
        <v>1</v>
      </c>
      <c r="F1445" s="181" t="s">
        <v>286</v>
      </c>
      <c r="H1445" s="182">
        <v>4.2060000000000004</v>
      </c>
      <c r="I1445" s="183"/>
      <c r="L1445" s="179"/>
      <c r="M1445" s="184"/>
      <c r="N1445" s="185"/>
      <c r="O1445" s="185"/>
      <c r="P1445" s="185"/>
      <c r="Q1445" s="185"/>
      <c r="R1445" s="185"/>
      <c r="S1445" s="185"/>
      <c r="T1445" s="186"/>
      <c r="AT1445" s="180" t="s">
        <v>282</v>
      </c>
      <c r="AU1445" s="180" t="s">
        <v>88</v>
      </c>
      <c r="AV1445" s="15" t="s">
        <v>258</v>
      </c>
      <c r="AW1445" s="15" t="s">
        <v>33</v>
      </c>
      <c r="AX1445" s="15" t="s">
        <v>86</v>
      </c>
      <c r="AY1445" s="180" t="s">
        <v>252</v>
      </c>
    </row>
    <row r="1446" spans="1:65" s="2" customFormat="1" ht="24.2" customHeight="1">
      <c r="A1446" s="31"/>
      <c r="B1446" s="148"/>
      <c r="C1446" s="149" t="s">
        <v>906</v>
      </c>
      <c r="D1446" s="149" t="s">
        <v>254</v>
      </c>
      <c r="E1446" s="150" t="s">
        <v>2896</v>
      </c>
      <c r="F1446" s="151" t="s">
        <v>2897</v>
      </c>
      <c r="G1446" s="152" t="s">
        <v>465</v>
      </c>
      <c r="H1446" s="153">
        <v>1088.925</v>
      </c>
      <c r="I1446" s="154"/>
      <c r="J1446" s="155">
        <f>ROUND(I1446*H1446,2)</f>
        <v>0</v>
      </c>
      <c r="K1446" s="156"/>
      <c r="L1446" s="32"/>
      <c r="M1446" s="157" t="s">
        <v>1</v>
      </c>
      <c r="N1446" s="158" t="s">
        <v>44</v>
      </c>
      <c r="O1446" s="57"/>
      <c r="P1446" s="159">
        <f>O1446*H1446</f>
        <v>0</v>
      </c>
      <c r="Q1446" s="159">
        <v>0</v>
      </c>
      <c r="R1446" s="159">
        <f>Q1446*H1446</f>
        <v>0</v>
      </c>
      <c r="S1446" s="159">
        <v>0</v>
      </c>
      <c r="T1446" s="160">
        <f>S1446*H1446</f>
        <v>0</v>
      </c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R1446" s="161" t="s">
        <v>289</v>
      </c>
      <c r="AT1446" s="161" t="s">
        <v>254</v>
      </c>
      <c r="AU1446" s="161" t="s">
        <v>88</v>
      </c>
      <c r="AY1446" s="17" t="s">
        <v>252</v>
      </c>
      <c r="BE1446" s="162">
        <f>IF(N1446="základní",J1446,0)</f>
        <v>0</v>
      </c>
      <c r="BF1446" s="162">
        <f>IF(N1446="snížená",J1446,0)</f>
        <v>0</v>
      </c>
      <c r="BG1446" s="162">
        <f>IF(N1446="zákl. přenesená",J1446,0)</f>
        <v>0</v>
      </c>
      <c r="BH1446" s="162">
        <f>IF(N1446="sníž. přenesená",J1446,0)</f>
        <v>0</v>
      </c>
      <c r="BI1446" s="162">
        <f>IF(N1446="nulová",J1446,0)</f>
        <v>0</v>
      </c>
      <c r="BJ1446" s="17" t="s">
        <v>86</v>
      </c>
      <c r="BK1446" s="162">
        <f>ROUND(I1446*H1446,2)</f>
        <v>0</v>
      </c>
      <c r="BL1446" s="17" t="s">
        <v>289</v>
      </c>
      <c r="BM1446" s="161" t="s">
        <v>1650</v>
      </c>
    </row>
    <row r="1447" spans="1:65" s="13" customFormat="1">
      <c r="B1447" s="163"/>
      <c r="D1447" s="164" t="s">
        <v>282</v>
      </c>
      <c r="E1447" s="165" t="s">
        <v>1</v>
      </c>
      <c r="F1447" s="166" t="s">
        <v>2733</v>
      </c>
      <c r="H1447" s="165" t="s">
        <v>1</v>
      </c>
      <c r="I1447" s="167"/>
      <c r="L1447" s="163"/>
      <c r="M1447" s="168"/>
      <c r="N1447" s="169"/>
      <c r="O1447" s="169"/>
      <c r="P1447" s="169"/>
      <c r="Q1447" s="169"/>
      <c r="R1447" s="169"/>
      <c r="S1447" s="169"/>
      <c r="T1447" s="170"/>
      <c r="AT1447" s="165" t="s">
        <v>282</v>
      </c>
      <c r="AU1447" s="165" t="s">
        <v>88</v>
      </c>
      <c r="AV1447" s="13" t="s">
        <v>86</v>
      </c>
      <c r="AW1447" s="13" t="s">
        <v>33</v>
      </c>
      <c r="AX1447" s="13" t="s">
        <v>79</v>
      </c>
      <c r="AY1447" s="165" t="s">
        <v>252</v>
      </c>
    </row>
    <row r="1448" spans="1:65" s="13" customFormat="1">
      <c r="B1448" s="163"/>
      <c r="D1448" s="164" t="s">
        <v>282</v>
      </c>
      <c r="E1448" s="165" t="s">
        <v>1</v>
      </c>
      <c r="F1448" s="166" t="s">
        <v>2898</v>
      </c>
      <c r="H1448" s="165" t="s">
        <v>1</v>
      </c>
      <c r="I1448" s="167"/>
      <c r="L1448" s="163"/>
      <c r="M1448" s="168"/>
      <c r="N1448" s="169"/>
      <c r="O1448" s="169"/>
      <c r="P1448" s="169"/>
      <c r="Q1448" s="169"/>
      <c r="R1448" s="169"/>
      <c r="S1448" s="169"/>
      <c r="T1448" s="170"/>
      <c r="AT1448" s="165" t="s">
        <v>282</v>
      </c>
      <c r="AU1448" s="165" t="s">
        <v>88</v>
      </c>
      <c r="AV1448" s="13" t="s">
        <v>86</v>
      </c>
      <c r="AW1448" s="13" t="s">
        <v>33</v>
      </c>
      <c r="AX1448" s="13" t="s">
        <v>79</v>
      </c>
      <c r="AY1448" s="165" t="s">
        <v>252</v>
      </c>
    </row>
    <row r="1449" spans="1:65" s="13" customFormat="1" ht="22.5">
      <c r="B1449" s="163"/>
      <c r="D1449" s="164" t="s">
        <v>282</v>
      </c>
      <c r="E1449" s="165" t="s">
        <v>1</v>
      </c>
      <c r="F1449" s="166" t="s">
        <v>2899</v>
      </c>
      <c r="H1449" s="165" t="s">
        <v>1</v>
      </c>
      <c r="I1449" s="167"/>
      <c r="L1449" s="163"/>
      <c r="M1449" s="168"/>
      <c r="N1449" s="169"/>
      <c r="O1449" s="169"/>
      <c r="P1449" s="169"/>
      <c r="Q1449" s="169"/>
      <c r="R1449" s="169"/>
      <c r="S1449" s="169"/>
      <c r="T1449" s="170"/>
      <c r="AT1449" s="165" t="s">
        <v>282</v>
      </c>
      <c r="AU1449" s="165" t="s">
        <v>88</v>
      </c>
      <c r="AV1449" s="13" t="s">
        <v>86</v>
      </c>
      <c r="AW1449" s="13" t="s">
        <v>33</v>
      </c>
      <c r="AX1449" s="13" t="s">
        <v>79</v>
      </c>
      <c r="AY1449" s="165" t="s">
        <v>252</v>
      </c>
    </row>
    <row r="1450" spans="1:65" s="13" customFormat="1">
      <c r="B1450" s="163"/>
      <c r="D1450" s="164" t="s">
        <v>282</v>
      </c>
      <c r="E1450" s="165" t="s">
        <v>1</v>
      </c>
      <c r="F1450" s="166" t="s">
        <v>2900</v>
      </c>
      <c r="H1450" s="165" t="s">
        <v>1</v>
      </c>
      <c r="I1450" s="167"/>
      <c r="L1450" s="163"/>
      <c r="M1450" s="168"/>
      <c r="N1450" s="169"/>
      <c r="O1450" s="169"/>
      <c r="P1450" s="169"/>
      <c r="Q1450" s="169"/>
      <c r="R1450" s="169"/>
      <c r="S1450" s="169"/>
      <c r="T1450" s="170"/>
      <c r="AT1450" s="165" t="s">
        <v>282</v>
      </c>
      <c r="AU1450" s="165" t="s">
        <v>88</v>
      </c>
      <c r="AV1450" s="13" t="s">
        <v>86</v>
      </c>
      <c r="AW1450" s="13" t="s">
        <v>33</v>
      </c>
      <c r="AX1450" s="13" t="s">
        <v>79</v>
      </c>
      <c r="AY1450" s="165" t="s">
        <v>252</v>
      </c>
    </row>
    <row r="1451" spans="1:65" s="14" customFormat="1">
      <c r="B1451" s="171"/>
      <c r="D1451" s="164" t="s">
        <v>282</v>
      </c>
      <c r="E1451" s="172" t="s">
        <v>1</v>
      </c>
      <c r="F1451" s="173" t="s">
        <v>2901</v>
      </c>
      <c r="H1451" s="174">
        <v>12.59</v>
      </c>
      <c r="I1451" s="175"/>
      <c r="L1451" s="171"/>
      <c r="M1451" s="176"/>
      <c r="N1451" s="177"/>
      <c r="O1451" s="177"/>
      <c r="P1451" s="177"/>
      <c r="Q1451" s="177"/>
      <c r="R1451" s="177"/>
      <c r="S1451" s="177"/>
      <c r="T1451" s="178"/>
      <c r="AT1451" s="172" t="s">
        <v>282</v>
      </c>
      <c r="AU1451" s="172" t="s">
        <v>88</v>
      </c>
      <c r="AV1451" s="14" t="s">
        <v>88</v>
      </c>
      <c r="AW1451" s="14" t="s">
        <v>33</v>
      </c>
      <c r="AX1451" s="14" t="s">
        <v>79</v>
      </c>
      <c r="AY1451" s="172" t="s">
        <v>252</v>
      </c>
    </row>
    <row r="1452" spans="1:65" s="14" customFormat="1" ht="22.5">
      <c r="B1452" s="171"/>
      <c r="D1452" s="164" t="s">
        <v>282</v>
      </c>
      <c r="E1452" s="172" t="s">
        <v>1</v>
      </c>
      <c r="F1452" s="173" t="s">
        <v>2902</v>
      </c>
      <c r="H1452" s="174">
        <v>1076.335</v>
      </c>
      <c r="I1452" s="175"/>
      <c r="L1452" s="171"/>
      <c r="M1452" s="176"/>
      <c r="N1452" s="177"/>
      <c r="O1452" s="177"/>
      <c r="P1452" s="177"/>
      <c r="Q1452" s="177"/>
      <c r="R1452" s="177"/>
      <c r="S1452" s="177"/>
      <c r="T1452" s="178"/>
      <c r="AT1452" s="172" t="s">
        <v>282</v>
      </c>
      <c r="AU1452" s="172" t="s">
        <v>88</v>
      </c>
      <c r="AV1452" s="14" t="s">
        <v>88</v>
      </c>
      <c r="AW1452" s="14" t="s">
        <v>33</v>
      </c>
      <c r="AX1452" s="14" t="s">
        <v>79</v>
      </c>
      <c r="AY1452" s="172" t="s">
        <v>252</v>
      </c>
    </row>
    <row r="1453" spans="1:65" s="13" customFormat="1" ht="22.5">
      <c r="B1453" s="163"/>
      <c r="D1453" s="164" t="s">
        <v>282</v>
      </c>
      <c r="E1453" s="165" t="s">
        <v>1</v>
      </c>
      <c r="F1453" s="166" t="s">
        <v>2903</v>
      </c>
      <c r="H1453" s="165" t="s">
        <v>1</v>
      </c>
      <c r="I1453" s="167"/>
      <c r="L1453" s="163"/>
      <c r="M1453" s="168"/>
      <c r="N1453" s="169"/>
      <c r="O1453" s="169"/>
      <c r="P1453" s="169"/>
      <c r="Q1453" s="169"/>
      <c r="R1453" s="169"/>
      <c r="S1453" s="169"/>
      <c r="T1453" s="170"/>
      <c r="AT1453" s="165" t="s">
        <v>282</v>
      </c>
      <c r="AU1453" s="165" t="s">
        <v>88</v>
      </c>
      <c r="AV1453" s="13" t="s">
        <v>86</v>
      </c>
      <c r="AW1453" s="13" t="s">
        <v>33</v>
      </c>
      <c r="AX1453" s="13" t="s">
        <v>79</v>
      </c>
      <c r="AY1453" s="165" t="s">
        <v>252</v>
      </c>
    </row>
    <row r="1454" spans="1:65" s="15" customFormat="1">
      <c r="B1454" s="179"/>
      <c r="D1454" s="164" t="s">
        <v>282</v>
      </c>
      <c r="E1454" s="180" t="s">
        <v>1</v>
      </c>
      <c r="F1454" s="181" t="s">
        <v>286</v>
      </c>
      <c r="H1454" s="182">
        <v>1088.925</v>
      </c>
      <c r="I1454" s="183"/>
      <c r="L1454" s="179"/>
      <c r="M1454" s="184"/>
      <c r="N1454" s="185"/>
      <c r="O1454" s="185"/>
      <c r="P1454" s="185"/>
      <c r="Q1454" s="185"/>
      <c r="R1454" s="185"/>
      <c r="S1454" s="185"/>
      <c r="T1454" s="186"/>
      <c r="AT1454" s="180" t="s">
        <v>282</v>
      </c>
      <c r="AU1454" s="180" t="s">
        <v>88</v>
      </c>
      <c r="AV1454" s="15" t="s">
        <v>258</v>
      </c>
      <c r="AW1454" s="15" t="s">
        <v>33</v>
      </c>
      <c r="AX1454" s="15" t="s">
        <v>86</v>
      </c>
      <c r="AY1454" s="180" t="s">
        <v>252</v>
      </c>
    </row>
    <row r="1455" spans="1:65" s="2" customFormat="1" ht="24.2" customHeight="1">
      <c r="A1455" s="31"/>
      <c r="B1455" s="148"/>
      <c r="C1455" s="149" t="s">
        <v>1634</v>
      </c>
      <c r="D1455" s="149" t="s">
        <v>254</v>
      </c>
      <c r="E1455" s="150" t="s">
        <v>2904</v>
      </c>
      <c r="F1455" s="151" t="s">
        <v>2905</v>
      </c>
      <c r="G1455" s="152" t="s">
        <v>465</v>
      </c>
      <c r="H1455" s="153">
        <v>9.3800000000000008</v>
      </c>
      <c r="I1455" s="154"/>
      <c r="J1455" s="155">
        <f>ROUND(I1455*H1455,2)</f>
        <v>0</v>
      </c>
      <c r="K1455" s="156"/>
      <c r="L1455" s="32"/>
      <c r="M1455" s="157" t="s">
        <v>1</v>
      </c>
      <c r="N1455" s="158" t="s">
        <v>44</v>
      </c>
      <c r="O1455" s="57"/>
      <c r="P1455" s="159">
        <f>O1455*H1455</f>
        <v>0</v>
      </c>
      <c r="Q1455" s="159">
        <v>0</v>
      </c>
      <c r="R1455" s="159">
        <f>Q1455*H1455</f>
        <v>0</v>
      </c>
      <c r="S1455" s="159">
        <v>0</v>
      </c>
      <c r="T1455" s="160">
        <f>S1455*H1455</f>
        <v>0</v>
      </c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R1455" s="161" t="s">
        <v>289</v>
      </c>
      <c r="AT1455" s="161" t="s">
        <v>254</v>
      </c>
      <c r="AU1455" s="161" t="s">
        <v>88</v>
      </c>
      <c r="AY1455" s="17" t="s">
        <v>252</v>
      </c>
      <c r="BE1455" s="162">
        <f>IF(N1455="základní",J1455,0)</f>
        <v>0</v>
      </c>
      <c r="BF1455" s="162">
        <f>IF(N1455="snížená",J1455,0)</f>
        <v>0</v>
      </c>
      <c r="BG1455" s="162">
        <f>IF(N1455="zákl. přenesená",J1455,0)</f>
        <v>0</v>
      </c>
      <c r="BH1455" s="162">
        <f>IF(N1455="sníž. přenesená",J1455,0)</f>
        <v>0</v>
      </c>
      <c r="BI1455" s="162">
        <f>IF(N1455="nulová",J1455,0)</f>
        <v>0</v>
      </c>
      <c r="BJ1455" s="17" t="s">
        <v>86</v>
      </c>
      <c r="BK1455" s="162">
        <f>ROUND(I1455*H1455,2)</f>
        <v>0</v>
      </c>
      <c r="BL1455" s="17" t="s">
        <v>289</v>
      </c>
      <c r="BM1455" s="161" t="s">
        <v>1658</v>
      </c>
    </row>
    <row r="1456" spans="1:65" s="13" customFormat="1">
      <c r="B1456" s="163"/>
      <c r="D1456" s="164" t="s">
        <v>282</v>
      </c>
      <c r="E1456" s="165" t="s">
        <v>1</v>
      </c>
      <c r="F1456" s="166" t="s">
        <v>2733</v>
      </c>
      <c r="H1456" s="165" t="s">
        <v>1</v>
      </c>
      <c r="I1456" s="167"/>
      <c r="L1456" s="163"/>
      <c r="M1456" s="168"/>
      <c r="N1456" s="169"/>
      <c r="O1456" s="169"/>
      <c r="P1456" s="169"/>
      <c r="Q1456" s="169"/>
      <c r="R1456" s="169"/>
      <c r="S1456" s="169"/>
      <c r="T1456" s="170"/>
      <c r="AT1456" s="165" t="s">
        <v>282</v>
      </c>
      <c r="AU1456" s="165" t="s">
        <v>88</v>
      </c>
      <c r="AV1456" s="13" t="s">
        <v>86</v>
      </c>
      <c r="AW1456" s="13" t="s">
        <v>33</v>
      </c>
      <c r="AX1456" s="13" t="s">
        <v>79</v>
      </c>
      <c r="AY1456" s="165" t="s">
        <v>252</v>
      </c>
    </row>
    <row r="1457" spans="1:65" s="13" customFormat="1">
      <c r="B1457" s="163"/>
      <c r="D1457" s="164" t="s">
        <v>282</v>
      </c>
      <c r="E1457" s="165" t="s">
        <v>1</v>
      </c>
      <c r="F1457" s="166" t="s">
        <v>2906</v>
      </c>
      <c r="H1457" s="165" t="s">
        <v>1</v>
      </c>
      <c r="I1457" s="167"/>
      <c r="L1457" s="163"/>
      <c r="M1457" s="168"/>
      <c r="N1457" s="169"/>
      <c r="O1457" s="169"/>
      <c r="P1457" s="169"/>
      <c r="Q1457" s="169"/>
      <c r="R1457" s="169"/>
      <c r="S1457" s="169"/>
      <c r="T1457" s="170"/>
      <c r="AT1457" s="165" t="s">
        <v>282</v>
      </c>
      <c r="AU1457" s="165" t="s">
        <v>88</v>
      </c>
      <c r="AV1457" s="13" t="s">
        <v>86</v>
      </c>
      <c r="AW1457" s="13" t="s">
        <v>33</v>
      </c>
      <c r="AX1457" s="13" t="s">
        <v>79</v>
      </c>
      <c r="AY1457" s="165" t="s">
        <v>252</v>
      </c>
    </row>
    <row r="1458" spans="1:65" s="13" customFormat="1" ht="22.5">
      <c r="B1458" s="163"/>
      <c r="D1458" s="164" t="s">
        <v>282</v>
      </c>
      <c r="E1458" s="165" t="s">
        <v>1</v>
      </c>
      <c r="F1458" s="166" t="s">
        <v>2907</v>
      </c>
      <c r="H1458" s="165" t="s">
        <v>1</v>
      </c>
      <c r="I1458" s="167"/>
      <c r="L1458" s="163"/>
      <c r="M1458" s="168"/>
      <c r="N1458" s="169"/>
      <c r="O1458" s="169"/>
      <c r="P1458" s="169"/>
      <c r="Q1458" s="169"/>
      <c r="R1458" s="169"/>
      <c r="S1458" s="169"/>
      <c r="T1458" s="170"/>
      <c r="AT1458" s="165" t="s">
        <v>282</v>
      </c>
      <c r="AU1458" s="165" t="s">
        <v>88</v>
      </c>
      <c r="AV1458" s="13" t="s">
        <v>86</v>
      </c>
      <c r="AW1458" s="13" t="s">
        <v>33</v>
      </c>
      <c r="AX1458" s="13" t="s">
        <v>79</v>
      </c>
      <c r="AY1458" s="165" t="s">
        <v>252</v>
      </c>
    </row>
    <row r="1459" spans="1:65" s="13" customFormat="1">
      <c r="B1459" s="163"/>
      <c r="D1459" s="164" t="s">
        <v>282</v>
      </c>
      <c r="E1459" s="165" t="s">
        <v>1</v>
      </c>
      <c r="F1459" s="166" t="s">
        <v>2908</v>
      </c>
      <c r="H1459" s="165" t="s">
        <v>1</v>
      </c>
      <c r="I1459" s="167"/>
      <c r="L1459" s="163"/>
      <c r="M1459" s="168"/>
      <c r="N1459" s="169"/>
      <c r="O1459" s="169"/>
      <c r="P1459" s="169"/>
      <c r="Q1459" s="169"/>
      <c r="R1459" s="169"/>
      <c r="S1459" s="169"/>
      <c r="T1459" s="170"/>
      <c r="AT1459" s="165" t="s">
        <v>282</v>
      </c>
      <c r="AU1459" s="165" t="s">
        <v>88</v>
      </c>
      <c r="AV1459" s="13" t="s">
        <v>86</v>
      </c>
      <c r="AW1459" s="13" t="s">
        <v>33</v>
      </c>
      <c r="AX1459" s="13" t="s">
        <v>79</v>
      </c>
      <c r="AY1459" s="165" t="s">
        <v>252</v>
      </c>
    </row>
    <row r="1460" spans="1:65" s="13" customFormat="1">
      <c r="B1460" s="163"/>
      <c r="D1460" s="164" t="s">
        <v>282</v>
      </c>
      <c r="E1460" s="165" t="s">
        <v>1</v>
      </c>
      <c r="F1460" s="166" t="s">
        <v>2909</v>
      </c>
      <c r="H1460" s="165" t="s">
        <v>1</v>
      </c>
      <c r="I1460" s="167"/>
      <c r="L1460" s="163"/>
      <c r="M1460" s="168"/>
      <c r="N1460" s="169"/>
      <c r="O1460" s="169"/>
      <c r="P1460" s="169"/>
      <c r="Q1460" s="169"/>
      <c r="R1460" s="169"/>
      <c r="S1460" s="169"/>
      <c r="T1460" s="170"/>
      <c r="AT1460" s="165" t="s">
        <v>282</v>
      </c>
      <c r="AU1460" s="165" t="s">
        <v>88</v>
      </c>
      <c r="AV1460" s="13" t="s">
        <v>86</v>
      </c>
      <c r="AW1460" s="13" t="s">
        <v>33</v>
      </c>
      <c r="AX1460" s="13" t="s">
        <v>79</v>
      </c>
      <c r="AY1460" s="165" t="s">
        <v>252</v>
      </c>
    </row>
    <row r="1461" spans="1:65" s="14" customFormat="1">
      <c r="B1461" s="171"/>
      <c r="D1461" s="164" t="s">
        <v>282</v>
      </c>
      <c r="E1461" s="172" t="s">
        <v>1</v>
      </c>
      <c r="F1461" s="173" t="s">
        <v>2910</v>
      </c>
      <c r="H1461" s="174">
        <v>9.3800000000000008</v>
      </c>
      <c r="I1461" s="175"/>
      <c r="L1461" s="171"/>
      <c r="M1461" s="176"/>
      <c r="N1461" s="177"/>
      <c r="O1461" s="177"/>
      <c r="P1461" s="177"/>
      <c r="Q1461" s="177"/>
      <c r="R1461" s="177"/>
      <c r="S1461" s="177"/>
      <c r="T1461" s="178"/>
      <c r="AT1461" s="172" t="s">
        <v>282</v>
      </c>
      <c r="AU1461" s="172" t="s">
        <v>88</v>
      </c>
      <c r="AV1461" s="14" t="s">
        <v>88</v>
      </c>
      <c r="AW1461" s="14" t="s">
        <v>33</v>
      </c>
      <c r="AX1461" s="14" t="s">
        <v>79</v>
      </c>
      <c r="AY1461" s="172" t="s">
        <v>252</v>
      </c>
    </row>
    <row r="1462" spans="1:65" s="15" customFormat="1">
      <c r="B1462" s="179"/>
      <c r="D1462" s="164" t="s">
        <v>282</v>
      </c>
      <c r="E1462" s="180" t="s">
        <v>1</v>
      </c>
      <c r="F1462" s="181" t="s">
        <v>286</v>
      </c>
      <c r="H1462" s="182">
        <v>9.3800000000000008</v>
      </c>
      <c r="I1462" s="183"/>
      <c r="L1462" s="179"/>
      <c r="M1462" s="184"/>
      <c r="N1462" s="185"/>
      <c r="O1462" s="185"/>
      <c r="P1462" s="185"/>
      <c r="Q1462" s="185"/>
      <c r="R1462" s="185"/>
      <c r="S1462" s="185"/>
      <c r="T1462" s="186"/>
      <c r="AT1462" s="180" t="s">
        <v>282</v>
      </c>
      <c r="AU1462" s="180" t="s">
        <v>88</v>
      </c>
      <c r="AV1462" s="15" t="s">
        <v>258</v>
      </c>
      <c r="AW1462" s="15" t="s">
        <v>33</v>
      </c>
      <c r="AX1462" s="15" t="s">
        <v>86</v>
      </c>
      <c r="AY1462" s="180" t="s">
        <v>252</v>
      </c>
    </row>
    <row r="1463" spans="1:65" s="2" customFormat="1" ht="24.2" customHeight="1">
      <c r="A1463" s="31"/>
      <c r="B1463" s="148"/>
      <c r="C1463" s="149" t="s">
        <v>911</v>
      </c>
      <c r="D1463" s="149" t="s">
        <v>254</v>
      </c>
      <c r="E1463" s="150" t="s">
        <v>2911</v>
      </c>
      <c r="F1463" s="151" t="s">
        <v>2912</v>
      </c>
      <c r="G1463" s="152" t="s">
        <v>1727</v>
      </c>
      <c r="H1463" s="187"/>
      <c r="I1463" s="154"/>
      <c r="J1463" s="155">
        <f>ROUND(I1463*H1463,2)</f>
        <v>0</v>
      </c>
      <c r="K1463" s="156"/>
      <c r="L1463" s="32"/>
      <c r="M1463" s="157" t="s">
        <v>1</v>
      </c>
      <c r="N1463" s="158" t="s">
        <v>44</v>
      </c>
      <c r="O1463" s="57"/>
      <c r="P1463" s="159">
        <f>O1463*H1463</f>
        <v>0</v>
      </c>
      <c r="Q1463" s="159">
        <v>0</v>
      </c>
      <c r="R1463" s="159">
        <f>Q1463*H1463</f>
        <v>0</v>
      </c>
      <c r="S1463" s="159">
        <v>0</v>
      </c>
      <c r="T1463" s="160">
        <f>S1463*H1463</f>
        <v>0</v>
      </c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R1463" s="161" t="s">
        <v>289</v>
      </c>
      <c r="AT1463" s="161" t="s">
        <v>254</v>
      </c>
      <c r="AU1463" s="161" t="s">
        <v>88</v>
      </c>
      <c r="AY1463" s="17" t="s">
        <v>252</v>
      </c>
      <c r="BE1463" s="162">
        <f>IF(N1463="základní",J1463,0)</f>
        <v>0</v>
      </c>
      <c r="BF1463" s="162">
        <f>IF(N1463="snížená",J1463,0)</f>
        <v>0</v>
      </c>
      <c r="BG1463" s="162">
        <f>IF(N1463="zákl. přenesená",J1463,0)</f>
        <v>0</v>
      </c>
      <c r="BH1463" s="162">
        <f>IF(N1463="sníž. přenesená",J1463,0)</f>
        <v>0</v>
      </c>
      <c r="BI1463" s="162">
        <f>IF(N1463="nulová",J1463,0)</f>
        <v>0</v>
      </c>
      <c r="BJ1463" s="17" t="s">
        <v>86</v>
      </c>
      <c r="BK1463" s="162">
        <f>ROUND(I1463*H1463,2)</f>
        <v>0</v>
      </c>
      <c r="BL1463" s="17" t="s">
        <v>289</v>
      </c>
      <c r="BM1463" s="161" t="s">
        <v>1664</v>
      </c>
    </row>
    <row r="1464" spans="1:65" s="2" customFormat="1" ht="16.5" customHeight="1">
      <c r="A1464" s="31"/>
      <c r="B1464" s="148"/>
      <c r="C1464" s="149" t="s">
        <v>1643</v>
      </c>
      <c r="D1464" s="149" t="s">
        <v>254</v>
      </c>
      <c r="E1464" s="150" t="s">
        <v>2780</v>
      </c>
      <c r="F1464" s="151" t="s">
        <v>2781</v>
      </c>
      <c r="G1464" s="152" t="s">
        <v>257</v>
      </c>
      <c r="H1464" s="153">
        <v>50</v>
      </c>
      <c r="I1464" s="154"/>
      <c r="J1464" s="155">
        <f>ROUND(I1464*H1464,2)</f>
        <v>0</v>
      </c>
      <c r="K1464" s="156"/>
      <c r="L1464" s="32"/>
      <c r="M1464" s="157" t="s">
        <v>1</v>
      </c>
      <c r="N1464" s="158" t="s">
        <v>44</v>
      </c>
      <c r="O1464" s="57"/>
      <c r="P1464" s="159">
        <f>O1464*H1464</f>
        <v>0</v>
      </c>
      <c r="Q1464" s="159">
        <v>0</v>
      </c>
      <c r="R1464" s="159">
        <f>Q1464*H1464</f>
        <v>0</v>
      </c>
      <c r="S1464" s="159">
        <v>0</v>
      </c>
      <c r="T1464" s="160">
        <f>S1464*H1464</f>
        <v>0</v>
      </c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R1464" s="161" t="s">
        <v>289</v>
      </c>
      <c r="AT1464" s="161" t="s">
        <v>254</v>
      </c>
      <c r="AU1464" s="161" t="s">
        <v>88</v>
      </c>
      <c r="AY1464" s="17" t="s">
        <v>252</v>
      </c>
      <c r="BE1464" s="162">
        <f>IF(N1464="základní",J1464,0)</f>
        <v>0</v>
      </c>
      <c r="BF1464" s="162">
        <f>IF(N1464="snížená",J1464,0)</f>
        <v>0</v>
      </c>
      <c r="BG1464" s="162">
        <f>IF(N1464="zákl. přenesená",J1464,0)</f>
        <v>0</v>
      </c>
      <c r="BH1464" s="162">
        <f>IF(N1464="sníž. přenesená",J1464,0)</f>
        <v>0</v>
      </c>
      <c r="BI1464" s="162">
        <f>IF(N1464="nulová",J1464,0)</f>
        <v>0</v>
      </c>
      <c r="BJ1464" s="17" t="s">
        <v>86</v>
      </c>
      <c r="BK1464" s="162">
        <f>ROUND(I1464*H1464,2)</f>
        <v>0</v>
      </c>
      <c r="BL1464" s="17" t="s">
        <v>289</v>
      </c>
      <c r="BM1464" s="161" t="s">
        <v>1670</v>
      </c>
    </row>
    <row r="1465" spans="1:65" s="14" customFormat="1" ht="22.5">
      <c r="B1465" s="171"/>
      <c r="D1465" s="164" t="s">
        <v>282</v>
      </c>
      <c r="E1465" s="172" t="s">
        <v>1</v>
      </c>
      <c r="F1465" s="173" t="s">
        <v>2913</v>
      </c>
      <c r="H1465" s="174">
        <v>50</v>
      </c>
      <c r="I1465" s="175"/>
      <c r="L1465" s="171"/>
      <c r="M1465" s="176"/>
      <c r="N1465" s="177"/>
      <c r="O1465" s="177"/>
      <c r="P1465" s="177"/>
      <c r="Q1465" s="177"/>
      <c r="R1465" s="177"/>
      <c r="S1465" s="177"/>
      <c r="T1465" s="178"/>
      <c r="AT1465" s="172" t="s">
        <v>282</v>
      </c>
      <c r="AU1465" s="172" t="s">
        <v>88</v>
      </c>
      <c r="AV1465" s="14" t="s">
        <v>88</v>
      </c>
      <c r="AW1465" s="14" t="s">
        <v>33</v>
      </c>
      <c r="AX1465" s="14" t="s">
        <v>79</v>
      </c>
      <c r="AY1465" s="172" t="s">
        <v>252</v>
      </c>
    </row>
    <row r="1466" spans="1:65" s="13" customFormat="1">
      <c r="B1466" s="163"/>
      <c r="D1466" s="164" t="s">
        <v>282</v>
      </c>
      <c r="E1466" s="165" t="s">
        <v>1</v>
      </c>
      <c r="F1466" s="166" t="s">
        <v>2831</v>
      </c>
      <c r="H1466" s="165" t="s">
        <v>1</v>
      </c>
      <c r="I1466" s="167"/>
      <c r="L1466" s="163"/>
      <c r="M1466" s="168"/>
      <c r="N1466" s="169"/>
      <c r="O1466" s="169"/>
      <c r="P1466" s="169"/>
      <c r="Q1466" s="169"/>
      <c r="R1466" s="169"/>
      <c r="S1466" s="169"/>
      <c r="T1466" s="170"/>
      <c r="AT1466" s="165" t="s">
        <v>282</v>
      </c>
      <c r="AU1466" s="165" t="s">
        <v>88</v>
      </c>
      <c r="AV1466" s="13" t="s">
        <v>86</v>
      </c>
      <c r="AW1466" s="13" t="s">
        <v>33</v>
      </c>
      <c r="AX1466" s="13" t="s">
        <v>79</v>
      </c>
      <c r="AY1466" s="165" t="s">
        <v>252</v>
      </c>
    </row>
    <row r="1467" spans="1:65" s="15" customFormat="1">
      <c r="B1467" s="179"/>
      <c r="D1467" s="164" t="s">
        <v>282</v>
      </c>
      <c r="E1467" s="180" t="s">
        <v>1</v>
      </c>
      <c r="F1467" s="181" t="s">
        <v>286</v>
      </c>
      <c r="H1467" s="182">
        <v>50</v>
      </c>
      <c r="I1467" s="183"/>
      <c r="L1467" s="179"/>
      <c r="M1467" s="184"/>
      <c r="N1467" s="185"/>
      <c r="O1467" s="185"/>
      <c r="P1467" s="185"/>
      <c r="Q1467" s="185"/>
      <c r="R1467" s="185"/>
      <c r="S1467" s="185"/>
      <c r="T1467" s="186"/>
      <c r="AT1467" s="180" t="s">
        <v>282</v>
      </c>
      <c r="AU1467" s="180" t="s">
        <v>88</v>
      </c>
      <c r="AV1467" s="15" t="s">
        <v>258</v>
      </c>
      <c r="AW1467" s="15" t="s">
        <v>33</v>
      </c>
      <c r="AX1467" s="15" t="s">
        <v>86</v>
      </c>
      <c r="AY1467" s="180" t="s">
        <v>252</v>
      </c>
    </row>
    <row r="1468" spans="1:65" s="12" customFormat="1" ht="22.9" customHeight="1">
      <c r="B1468" s="135"/>
      <c r="D1468" s="136" t="s">
        <v>78</v>
      </c>
      <c r="E1468" s="146" t="s">
        <v>2914</v>
      </c>
      <c r="F1468" s="146" t="s">
        <v>2915</v>
      </c>
      <c r="I1468" s="138"/>
      <c r="J1468" s="147">
        <f>BK1468</f>
        <v>0</v>
      </c>
      <c r="L1468" s="135"/>
      <c r="M1468" s="140"/>
      <c r="N1468" s="141"/>
      <c r="O1468" s="141"/>
      <c r="P1468" s="142">
        <f>SUM(P1469:P1489)</f>
        <v>0</v>
      </c>
      <c r="Q1468" s="141"/>
      <c r="R1468" s="142">
        <f>SUM(R1469:R1489)</f>
        <v>0</v>
      </c>
      <c r="S1468" s="141"/>
      <c r="T1468" s="143">
        <f>SUM(T1469:T1489)</f>
        <v>0</v>
      </c>
      <c r="AR1468" s="136" t="s">
        <v>88</v>
      </c>
      <c r="AT1468" s="144" t="s">
        <v>78</v>
      </c>
      <c r="AU1468" s="144" t="s">
        <v>86</v>
      </c>
      <c r="AY1468" s="136" t="s">
        <v>252</v>
      </c>
      <c r="BK1468" s="145">
        <f>SUM(BK1469:BK1489)</f>
        <v>0</v>
      </c>
    </row>
    <row r="1469" spans="1:65" s="2" customFormat="1" ht="33" customHeight="1">
      <c r="A1469" s="31"/>
      <c r="B1469" s="148"/>
      <c r="C1469" s="149" t="s">
        <v>915</v>
      </c>
      <c r="D1469" s="149" t="s">
        <v>254</v>
      </c>
      <c r="E1469" s="150" t="s">
        <v>2916</v>
      </c>
      <c r="F1469" s="151" t="s">
        <v>2917</v>
      </c>
      <c r="G1469" s="152" t="s">
        <v>465</v>
      </c>
      <c r="H1469" s="153">
        <v>119.88</v>
      </c>
      <c r="I1469" s="154"/>
      <c r="J1469" s="155">
        <f>ROUND(I1469*H1469,2)</f>
        <v>0</v>
      </c>
      <c r="K1469" s="156"/>
      <c r="L1469" s="32"/>
      <c r="M1469" s="157" t="s">
        <v>1</v>
      </c>
      <c r="N1469" s="158" t="s">
        <v>44</v>
      </c>
      <c r="O1469" s="57"/>
      <c r="P1469" s="159">
        <f>O1469*H1469</f>
        <v>0</v>
      </c>
      <c r="Q1469" s="159">
        <v>0</v>
      </c>
      <c r="R1469" s="159">
        <f>Q1469*H1469</f>
        <v>0</v>
      </c>
      <c r="S1469" s="159">
        <v>0</v>
      </c>
      <c r="T1469" s="160">
        <f>S1469*H1469</f>
        <v>0</v>
      </c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R1469" s="161" t="s">
        <v>289</v>
      </c>
      <c r="AT1469" s="161" t="s">
        <v>254</v>
      </c>
      <c r="AU1469" s="161" t="s">
        <v>88</v>
      </c>
      <c r="AY1469" s="17" t="s">
        <v>252</v>
      </c>
      <c r="BE1469" s="162">
        <f>IF(N1469="základní",J1469,0)</f>
        <v>0</v>
      </c>
      <c r="BF1469" s="162">
        <f>IF(N1469="snížená",J1469,0)</f>
        <v>0</v>
      </c>
      <c r="BG1469" s="162">
        <f>IF(N1469="zákl. přenesená",J1469,0)</f>
        <v>0</v>
      </c>
      <c r="BH1469" s="162">
        <f>IF(N1469="sníž. přenesená",J1469,0)</f>
        <v>0</v>
      </c>
      <c r="BI1469" s="162">
        <f>IF(N1469="nulová",J1469,0)</f>
        <v>0</v>
      </c>
      <c r="BJ1469" s="17" t="s">
        <v>86</v>
      </c>
      <c r="BK1469" s="162">
        <f>ROUND(I1469*H1469,2)</f>
        <v>0</v>
      </c>
      <c r="BL1469" s="17" t="s">
        <v>289</v>
      </c>
      <c r="BM1469" s="161" t="s">
        <v>1676</v>
      </c>
    </row>
    <row r="1470" spans="1:65" s="14" customFormat="1">
      <c r="B1470" s="171"/>
      <c r="D1470" s="164" t="s">
        <v>282</v>
      </c>
      <c r="E1470" s="172" t="s">
        <v>1</v>
      </c>
      <c r="F1470" s="173" t="s">
        <v>2918</v>
      </c>
      <c r="H1470" s="174">
        <v>48.6</v>
      </c>
      <c r="I1470" s="175"/>
      <c r="L1470" s="171"/>
      <c r="M1470" s="176"/>
      <c r="N1470" s="177"/>
      <c r="O1470" s="177"/>
      <c r="P1470" s="177"/>
      <c r="Q1470" s="177"/>
      <c r="R1470" s="177"/>
      <c r="S1470" s="177"/>
      <c r="T1470" s="178"/>
      <c r="AT1470" s="172" t="s">
        <v>282</v>
      </c>
      <c r="AU1470" s="172" t="s">
        <v>88</v>
      </c>
      <c r="AV1470" s="14" t="s">
        <v>88</v>
      </c>
      <c r="AW1470" s="14" t="s">
        <v>33</v>
      </c>
      <c r="AX1470" s="14" t="s">
        <v>79</v>
      </c>
      <c r="AY1470" s="172" t="s">
        <v>252</v>
      </c>
    </row>
    <row r="1471" spans="1:65" s="14" customFormat="1">
      <c r="B1471" s="171"/>
      <c r="D1471" s="164" t="s">
        <v>282</v>
      </c>
      <c r="E1471" s="172" t="s">
        <v>1</v>
      </c>
      <c r="F1471" s="173" t="s">
        <v>2919</v>
      </c>
      <c r="H1471" s="174">
        <v>38.880000000000003</v>
      </c>
      <c r="I1471" s="175"/>
      <c r="L1471" s="171"/>
      <c r="M1471" s="176"/>
      <c r="N1471" s="177"/>
      <c r="O1471" s="177"/>
      <c r="P1471" s="177"/>
      <c r="Q1471" s="177"/>
      <c r="R1471" s="177"/>
      <c r="S1471" s="177"/>
      <c r="T1471" s="178"/>
      <c r="AT1471" s="172" t="s">
        <v>282</v>
      </c>
      <c r="AU1471" s="172" t="s">
        <v>88</v>
      </c>
      <c r="AV1471" s="14" t="s">
        <v>88</v>
      </c>
      <c r="AW1471" s="14" t="s">
        <v>33</v>
      </c>
      <c r="AX1471" s="14" t="s">
        <v>79</v>
      </c>
      <c r="AY1471" s="172" t="s">
        <v>252</v>
      </c>
    </row>
    <row r="1472" spans="1:65" s="14" customFormat="1">
      <c r="B1472" s="171"/>
      <c r="D1472" s="164" t="s">
        <v>282</v>
      </c>
      <c r="E1472" s="172" t="s">
        <v>1</v>
      </c>
      <c r="F1472" s="173" t="s">
        <v>2920</v>
      </c>
      <c r="H1472" s="174">
        <v>32.4</v>
      </c>
      <c r="I1472" s="175"/>
      <c r="L1472" s="171"/>
      <c r="M1472" s="176"/>
      <c r="N1472" s="177"/>
      <c r="O1472" s="177"/>
      <c r="P1472" s="177"/>
      <c r="Q1472" s="177"/>
      <c r="R1472" s="177"/>
      <c r="S1472" s="177"/>
      <c r="T1472" s="178"/>
      <c r="AT1472" s="172" t="s">
        <v>282</v>
      </c>
      <c r="AU1472" s="172" t="s">
        <v>88</v>
      </c>
      <c r="AV1472" s="14" t="s">
        <v>88</v>
      </c>
      <c r="AW1472" s="14" t="s">
        <v>33</v>
      </c>
      <c r="AX1472" s="14" t="s">
        <v>79</v>
      </c>
      <c r="AY1472" s="172" t="s">
        <v>252</v>
      </c>
    </row>
    <row r="1473" spans="1:65" s="13" customFormat="1" ht="22.5">
      <c r="B1473" s="163"/>
      <c r="D1473" s="164" t="s">
        <v>282</v>
      </c>
      <c r="E1473" s="165" t="s">
        <v>1</v>
      </c>
      <c r="F1473" s="166" t="s">
        <v>2921</v>
      </c>
      <c r="H1473" s="165" t="s">
        <v>1</v>
      </c>
      <c r="I1473" s="167"/>
      <c r="L1473" s="163"/>
      <c r="M1473" s="168"/>
      <c r="N1473" s="169"/>
      <c r="O1473" s="169"/>
      <c r="P1473" s="169"/>
      <c r="Q1473" s="169"/>
      <c r="R1473" s="169"/>
      <c r="S1473" s="169"/>
      <c r="T1473" s="170"/>
      <c r="AT1473" s="165" t="s">
        <v>282</v>
      </c>
      <c r="AU1473" s="165" t="s">
        <v>88</v>
      </c>
      <c r="AV1473" s="13" t="s">
        <v>86</v>
      </c>
      <c r="AW1473" s="13" t="s">
        <v>33</v>
      </c>
      <c r="AX1473" s="13" t="s">
        <v>79</v>
      </c>
      <c r="AY1473" s="165" t="s">
        <v>252</v>
      </c>
    </row>
    <row r="1474" spans="1:65" s="13" customFormat="1" ht="22.5">
      <c r="B1474" s="163"/>
      <c r="D1474" s="164" t="s">
        <v>282</v>
      </c>
      <c r="E1474" s="165" t="s">
        <v>1</v>
      </c>
      <c r="F1474" s="166" t="s">
        <v>2922</v>
      </c>
      <c r="H1474" s="165" t="s">
        <v>1</v>
      </c>
      <c r="I1474" s="167"/>
      <c r="L1474" s="163"/>
      <c r="M1474" s="168"/>
      <c r="N1474" s="169"/>
      <c r="O1474" s="169"/>
      <c r="P1474" s="169"/>
      <c r="Q1474" s="169"/>
      <c r="R1474" s="169"/>
      <c r="S1474" s="169"/>
      <c r="T1474" s="170"/>
      <c r="AT1474" s="165" t="s">
        <v>282</v>
      </c>
      <c r="AU1474" s="165" t="s">
        <v>88</v>
      </c>
      <c r="AV1474" s="13" t="s">
        <v>86</v>
      </c>
      <c r="AW1474" s="13" t="s">
        <v>33</v>
      </c>
      <c r="AX1474" s="13" t="s">
        <v>79</v>
      </c>
      <c r="AY1474" s="165" t="s">
        <v>252</v>
      </c>
    </row>
    <row r="1475" spans="1:65" s="13" customFormat="1" ht="22.5">
      <c r="B1475" s="163"/>
      <c r="D1475" s="164" t="s">
        <v>282</v>
      </c>
      <c r="E1475" s="165" t="s">
        <v>1</v>
      </c>
      <c r="F1475" s="166" t="s">
        <v>2923</v>
      </c>
      <c r="H1475" s="165" t="s">
        <v>1</v>
      </c>
      <c r="I1475" s="167"/>
      <c r="L1475" s="163"/>
      <c r="M1475" s="168"/>
      <c r="N1475" s="169"/>
      <c r="O1475" s="169"/>
      <c r="P1475" s="169"/>
      <c r="Q1475" s="169"/>
      <c r="R1475" s="169"/>
      <c r="S1475" s="169"/>
      <c r="T1475" s="170"/>
      <c r="AT1475" s="165" t="s">
        <v>282</v>
      </c>
      <c r="AU1475" s="165" t="s">
        <v>88</v>
      </c>
      <c r="AV1475" s="13" t="s">
        <v>86</v>
      </c>
      <c r="AW1475" s="13" t="s">
        <v>33</v>
      </c>
      <c r="AX1475" s="13" t="s">
        <v>79</v>
      </c>
      <c r="AY1475" s="165" t="s">
        <v>252</v>
      </c>
    </row>
    <row r="1476" spans="1:65" s="13" customFormat="1">
      <c r="B1476" s="163"/>
      <c r="D1476" s="164" t="s">
        <v>282</v>
      </c>
      <c r="E1476" s="165" t="s">
        <v>1</v>
      </c>
      <c r="F1476" s="166" t="s">
        <v>2924</v>
      </c>
      <c r="H1476" s="165" t="s">
        <v>1</v>
      </c>
      <c r="I1476" s="167"/>
      <c r="L1476" s="163"/>
      <c r="M1476" s="168"/>
      <c r="N1476" s="169"/>
      <c r="O1476" s="169"/>
      <c r="P1476" s="169"/>
      <c r="Q1476" s="169"/>
      <c r="R1476" s="169"/>
      <c r="S1476" s="169"/>
      <c r="T1476" s="170"/>
      <c r="AT1476" s="165" t="s">
        <v>282</v>
      </c>
      <c r="AU1476" s="165" t="s">
        <v>88</v>
      </c>
      <c r="AV1476" s="13" t="s">
        <v>86</v>
      </c>
      <c r="AW1476" s="13" t="s">
        <v>33</v>
      </c>
      <c r="AX1476" s="13" t="s">
        <v>79</v>
      </c>
      <c r="AY1476" s="165" t="s">
        <v>252</v>
      </c>
    </row>
    <row r="1477" spans="1:65" s="15" customFormat="1">
      <c r="B1477" s="179"/>
      <c r="D1477" s="164" t="s">
        <v>282</v>
      </c>
      <c r="E1477" s="180" t="s">
        <v>1</v>
      </c>
      <c r="F1477" s="181" t="s">
        <v>286</v>
      </c>
      <c r="H1477" s="182">
        <v>119.88</v>
      </c>
      <c r="I1477" s="183"/>
      <c r="L1477" s="179"/>
      <c r="M1477" s="184"/>
      <c r="N1477" s="185"/>
      <c r="O1477" s="185"/>
      <c r="P1477" s="185"/>
      <c r="Q1477" s="185"/>
      <c r="R1477" s="185"/>
      <c r="S1477" s="185"/>
      <c r="T1477" s="186"/>
      <c r="AT1477" s="180" t="s">
        <v>282</v>
      </c>
      <c r="AU1477" s="180" t="s">
        <v>88</v>
      </c>
      <c r="AV1477" s="15" t="s">
        <v>258</v>
      </c>
      <c r="AW1477" s="15" t="s">
        <v>33</v>
      </c>
      <c r="AX1477" s="15" t="s">
        <v>86</v>
      </c>
      <c r="AY1477" s="180" t="s">
        <v>252</v>
      </c>
    </row>
    <row r="1478" spans="1:65" s="2" customFormat="1" ht="37.9" customHeight="1">
      <c r="A1478" s="31"/>
      <c r="B1478" s="148"/>
      <c r="C1478" s="149" t="s">
        <v>1655</v>
      </c>
      <c r="D1478" s="149" t="s">
        <v>254</v>
      </c>
      <c r="E1478" s="150" t="s">
        <v>2925</v>
      </c>
      <c r="F1478" s="151" t="s">
        <v>2926</v>
      </c>
      <c r="G1478" s="152" t="s">
        <v>465</v>
      </c>
      <c r="H1478" s="153">
        <v>6.48</v>
      </c>
      <c r="I1478" s="154"/>
      <c r="J1478" s="155">
        <f>ROUND(I1478*H1478,2)</f>
        <v>0</v>
      </c>
      <c r="K1478" s="156"/>
      <c r="L1478" s="32"/>
      <c r="M1478" s="157" t="s">
        <v>1</v>
      </c>
      <c r="N1478" s="158" t="s">
        <v>44</v>
      </c>
      <c r="O1478" s="57"/>
      <c r="P1478" s="159">
        <f>O1478*H1478</f>
        <v>0</v>
      </c>
      <c r="Q1478" s="159">
        <v>0</v>
      </c>
      <c r="R1478" s="159">
        <f>Q1478*H1478</f>
        <v>0</v>
      </c>
      <c r="S1478" s="159">
        <v>0</v>
      </c>
      <c r="T1478" s="160">
        <f>S1478*H1478</f>
        <v>0</v>
      </c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R1478" s="161" t="s">
        <v>289</v>
      </c>
      <c r="AT1478" s="161" t="s">
        <v>254</v>
      </c>
      <c r="AU1478" s="161" t="s">
        <v>88</v>
      </c>
      <c r="AY1478" s="17" t="s">
        <v>252</v>
      </c>
      <c r="BE1478" s="162">
        <f>IF(N1478="základní",J1478,0)</f>
        <v>0</v>
      </c>
      <c r="BF1478" s="162">
        <f>IF(N1478="snížená",J1478,0)</f>
        <v>0</v>
      </c>
      <c r="BG1478" s="162">
        <f>IF(N1478="zákl. přenesená",J1478,0)</f>
        <v>0</v>
      </c>
      <c r="BH1478" s="162">
        <f>IF(N1478="sníž. přenesená",J1478,0)</f>
        <v>0</v>
      </c>
      <c r="BI1478" s="162">
        <f>IF(N1478="nulová",J1478,0)</f>
        <v>0</v>
      </c>
      <c r="BJ1478" s="17" t="s">
        <v>86</v>
      </c>
      <c r="BK1478" s="162">
        <f>ROUND(I1478*H1478,2)</f>
        <v>0</v>
      </c>
      <c r="BL1478" s="17" t="s">
        <v>289</v>
      </c>
      <c r="BM1478" s="161" t="s">
        <v>1684</v>
      </c>
    </row>
    <row r="1479" spans="1:65" s="14" customFormat="1">
      <c r="B1479" s="171"/>
      <c r="D1479" s="164" t="s">
        <v>282</v>
      </c>
      <c r="E1479" s="172" t="s">
        <v>1</v>
      </c>
      <c r="F1479" s="173" t="s">
        <v>2927</v>
      </c>
      <c r="H1479" s="174">
        <v>6.48</v>
      </c>
      <c r="I1479" s="175"/>
      <c r="L1479" s="171"/>
      <c r="M1479" s="176"/>
      <c r="N1479" s="177"/>
      <c r="O1479" s="177"/>
      <c r="P1479" s="177"/>
      <c r="Q1479" s="177"/>
      <c r="R1479" s="177"/>
      <c r="S1479" s="177"/>
      <c r="T1479" s="178"/>
      <c r="AT1479" s="172" t="s">
        <v>282</v>
      </c>
      <c r="AU1479" s="172" t="s">
        <v>88</v>
      </c>
      <c r="AV1479" s="14" t="s">
        <v>88</v>
      </c>
      <c r="AW1479" s="14" t="s">
        <v>33</v>
      </c>
      <c r="AX1479" s="14" t="s">
        <v>79</v>
      </c>
      <c r="AY1479" s="172" t="s">
        <v>252</v>
      </c>
    </row>
    <row r="1480" spans="1:65" s="13" customFormat="1" ht="22.5">
      <c r="B1480" s="163"/>
      <c r="D1480" s="164" t="s">
        <v>282</v>
      </c>
      <c r="E1480" s="165" t="s">
        <v>1</v>
      </c>
      <c r="F1480" s="166" t="s">
        <v>2921</v>
      </c>
      <c r="H1480" s="165" t="s">
        <v>1</v>
      </c>
      <c r="I1480" s="167"/>
      <c r="L1480" s="163"/>
      <c r="M1480" s="168"/>
      <c r="N1480" s="169"/>
      <c r="O1480" s="169"/>
      <c r="P1480" s="169"/>
      <c r="Q1480" s="169"/>
      <c r="R1480" s="169"/>
      <c r="S1480" s="169"/>
      <c r="T1480" s="170"/>
      <c r="AT1480" s="165" t="s">
        <v>282</v>
      </c>
      <c r="AU1480" s="165" t="s">
        <v>88</v>
      </c>
      <c r="AV1480" s="13" t="s">
        <v>86</v>
      </c>
      <c r="AW1480" s="13" t="s">
        <v>33</v>
      </c>
      <c r="AX1480" s="13" t="s">
        <v>79</v>
      </c>
      <c r="AY1480" s="165" t="s">
        <v>252</v>
      </c>
    </row>
    <row r="1481" spans="1:65" s="13" customFormat="1" ht="22.5">
      <c r="B1481" s="163"/>
      <c r="D1481" s="164" t="s">
        <v>282</v>
      </c>
      <c r="E1481" s="165" t="s">
        <v>1</v>
      </c>
      <c r="F1481" s="166" t="s">
        <v>2922</v>
      </c>
      <c r="H1481" s="165" t="s">
        <v>1</v>
      </c>
      <c r="I1481" s="167"/>
      <c r="L1481" s="163"/>
      <c r="M1481" s="168"/>
      <c r="N1481" s="169"/>
      <c r="O1481" s="169"/>
      <c r="P1481" s="169"/>
      <c r="Q1481" s="169"/>
      <c r="R1481" s="169"/>
      <c r="S1481" s="169"/>
      <c r="T1481" s="170"/>
      <c r="AT1481" s="165" t="s">
        <v>282</v>
      </c>
      <c r="AU1481" s="165" t="s">
        <v>88</v>
      </c>
      <c r="AV1481" s="13" t="s">
        <v>86</v>
      </c>
      <c r="AW1481" s="13" t="s">
        <v>33</v>
      </c>
      <c r="AX1481" s="13" t="s">
        <v>79</v>
      </c>
      <c r="AY1481" s="165" t="s">
        <v>252</v>
      </c>
    </row>
    <row r="1482" spans="1:65" s="13" customFormat="1" ht="22.5">
      <c r="B1482" s="163"/>
      <c r="D1482" s="164" t="s">
        <v>282</v>
      </c>
      <c r="E1482" s="165" t="s">
        <v>1</v>
      </c>
      <c r="F1482" s="166" t="s">
        <v>2923</v>
      </c>
      <c r="H1482" s="165" t="s">
        <v>1</v>
      </c>
      <c r="I1482" s="167"/>
      <c r="L1482" s="163"/>
      <c r="M1482" s="168"/>
      <c r="N1482" s="169"/>
      <c r="O1482" s="169"/>
      <c r="P1482" s="169"/>
      <c r="Q1482" s="169"/>
      <c r="R1482" s="169"/>
      <c r="S1482" s="169"/>
      <c r="T1482" s="170"/>
      <c r="AT1482" s="165" t="s">
        <v>282</v>
      </c>
      <c r="AU1482" s="165" t="s">
        <v>88</v>
      </c>
      <c r="AV1482" s="13" t="s">
        <v>86</v>
      </c>
      <c r="AW1482" s="13" t="s">
        <v>33</v>
      </c>
      <c r="AX1482" s="13" t="s">
        <v>79</v>
      </c>
      <c r="AY1482" s="165" t="s">
        <v>252</v>
      </c>
    </row>
    <row r="1483" spans="1:65" s="13" customFormat="1">
      <c r="B1483" s="163"/>
      <c r="D1483" s="164" t="s">
        <v>282</v>
      </c>
      <c r="E1483" s="165" t="s">
        <v>1</v>
      </c>
      <c r="F1483" s="166" t="s">
        <v>2924</v>
      </c>
      <c r="H1483" s="165" t="s">
        <v>1</v>
      </c>
      <c r="I1483" s="167"/>
      <c r="L1483" s="163"/>
      <c r="M1483" s="168"/>
      <c r="N1483" s="169"/>
      <c r="O1483" s="169"/>
      <c r="P1483" s="169"/>
      <c r="Q1483" s="169"/>
      <c r="R1483" s="169"/>
      <c r="S1483" s="169"/>
      <c r="T1483" s="170"/>
      <c r="AT1483" s="165" t="s">
        <v>282</v>
      </c>
      <c r="AU1483" s="165" t="s">
        <v>88</v>
      </c>
      <c r="AV1483" s="13" t="s">
        <v>86</v>
      </c>
      <c r="AW1483" s="13" t="s">
        <v>33</v>
      </c>
      <c r="AX1483" s="13" t="s">
        <v>79</v>
      </c>
      <c r="AY1483" s="165" t="s">
        <v>252</v>
      </c>
    </row>
    <row r="1484" spans="1:65" s="15" customFormat="1">
      <c r="B1484" s="179"/>
      <c r="D1484" s="164" t="s">
        <v>282</v>
      </c>
      <c r="E1484" s="180" t="s">
        <v>1</v>
      </c>
      <c r="F1484" s="181" t="s">
        <v>286</v>
      </c>
      <c r="H1484" s="182">
        <v>6.48</v>
      </c>
      <c r="I1484" s="183"/>
      <c r="L1484" s="179"/>
      <c r="M1484" s="184"/>
      <c r="N1484" s="185"/>
      <c r="O1484" s="185"/>
      <c r="P1484" s="185"/>
      <c r="Q1484" s="185"/>
      <c r="R1484" s="185"/>
      <c r="S1484" s="185"/>
      <c r="T1484" s="186"/>
      <c r="AT1484" s="180" t="s">
        <v>282</v>
      </c>
      <c r="AU1484" s="180" t="s">
        <v>88</v>
      </c>
      <c r="AV1484" s="15" t="s">
        <v>258</v>
      </c>
      <c r="AW1484" s="15" t="s">
        <v>33</v>
      </c>
      <c r="AX1484" s="15" t="s">
        <v>86</v>
      </c>
      <c r="AY1484" s="180" t="s">
        <v>252</v>
      </c>
    </row>
    <row r="1485" spans="1:65" s="2" customFormat="1" ht="24.2" customHeight="1">
      <c r="A1485" s="31"/>
      <c r="B1485" s="148"/>
      <c r="C1485" s="149" t="s">
        <v>921</v>
      </c>
      <c r="D1485" s="149" t="s">
        <v>254</v>
      </c>
      <c r="E1485" s="150" t="s">
        <v>2928</v>
      </c>
      <c r="F1485" s="151" t="s">
        <v>2929</v>
      </c>
      <c r="G1485" s="152" t="s">
        <v>1727</v>
      </c>
      <c r="H1485" s="187"/>
      <c r="I1485" s="154"/>
      <c r="J1485" s="155">
        <f>ROUND(I1485*H1485,2)</f>
        <v>0</v>
      </c>
      <c r="K1485" s="156"/>
      <c r="L1485" s="32"/>
      <c r="M1485" s="157" t="s">
        <v>1</v>
      </c>
      <c r="N1485" s="158" t="s">
        <v>44</v>
      </c>
      <c r="O1485" s="57"/>
      <c r="P1485" s="159">
        <f>O1485*H1485</f>
        <v>0</v>
      </c>
      <c r="Q1485" s="159">
        <v>0</v>
      </c>
      <c r="R1485" s="159">
        <f>Q1485*H1485</f>
        <v>0</v>
      </c>
      <c r="S1485" s="159">
        <v>0</v>
      </c>
      <c r="T1485" s="160">
        <f>S1485*H1485</f>
        <v>0</v>
      </c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R1485" s="161" t="s">
        <v>289</v>
      </c>
      <c r="AT1485" s="161" t="s">
        <v>254</v>
      </c>
      <c r="AU1485" s="161" t="s">
        <v>88</v>
      </c>
      <c r="AY1485" s="17" t="s">
        <v>252</v>
      </c>
      <c r="BE1485" s="162">
        <f>IF(N1485="základní",J1485,0)</f>
        <v>0</v>
      </c>
      <c r="BF1485" s="162">
        <f>IF(N1485="snížená",J1485,0)</f>
        <v>0</v>
      </c>
      <c r="BG1485" s="162">
        <f>IF(N1485="zákl. přenesená",J1485,0)</f>
        <v>0</v>
      </c>
      <c r="BH1485" s="162">
        <f>IF(N1485="sníž. přenesená",J1485,0)</f>
        <v>0</v>
      </c>
      <c r="BI1485" s="162">
        <f>IF(N1485="nulová",J1485,0)</f>
        <v>0</v>
      </c>
      <c r="BJ1485" s="17" t="s">
        <v>86</v>
      </c>
      <c r="BK1485" s="162">
        <f>ROUND(I1485*H1485,2)</f>
        <v>0</v>
      </c>
      <c r="BL1485" s="17" t="s">
        <v>289</v>
      </c>
      <c r="BM1485" s="161" t="s">
        <v>1688</v>
      </c>
    </row>
    <row r="1486" spans="1:65" s="2" customFormat="1" ht="16.5" customHeight="1">
      <c r="A1486" s="31"/>
      <c r="B1486" s="148"/>
      <c r="C1486" s="149" t="s">
        <v>1667</v>
      </c>
      <c r="D1486" s="149" t="s">
        <v>254</v>
      </c>
      <c r="E1486" s="150" t="s">
        <v>2780</v>
      </c>
      <c r="F1486" s="151" t="s">
        <v>2781</v>
      </c>
      <c r="G1486" s="152" t="s">
        <v>257</v>
      </c>
      <c r="H1486" s="153">
        <v>4</v>
      </c>
      <c r="I1486" s="154"/>
      <c r="J1486" s="155">
        <f>ROUND(I1486*H1486,2)</f>
        <v>0</v>
      </c>
      <c r="K1486" s="156"/>
      <c r="L1486" s="32"/>
      <c r="M1486" s="157" t="s">
        <v>1</v>
      </c>
      <c r="N1486" s="158" t="s">
        <v>44</v>
      </c>
      <c r="O1486" s="57"/>
      <c r="P1486" s="159">
        <f>O1486*H1486</f>
        <v>0</v>
      </c>
      <c r="Q1486" s="159">
        <v>0</v>
      </c>
      <c r="R1486" s="159">
        <f>Q1486*H1486</f>
        <v>0</v>
      </c>
      <c r="S1486" s="159">
        <v>0</v>
      </c>
      <c r="T1486" s="160">
        <f>S1486*H1486</f>
        <v>0</v>
      </c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R1486" s="161" t="s">
        <v>289</v>
      </c>
      <c r="AT1486" s="161" t="s">
        <v>254</v>
      </c>
      <c r="AU1486" s="161" t="s">
        <v>88</v>
      </c>
      <c r="AY1486" s="17" t="s">
        <v>252</v>
      </c>
      <c r="BE1486" s="162">
        <f>IF(N1486="základní",J1486,0)</f>
        <v>0</v>
      </c>
      <c r="BF1486" s="162">
        <f>IF(N1486="snížená",J1486,0)</f>
        <v>0</v>
      </c>
      <c r="BG1486" s="162">
        <f>IF(N1486="zákl. přenesená",J1486,0)</f>
        <v>0</v>
      </c>
      <c r="BH1486" s="162">
        <f>IF(N1486="sníž. přenesená",J1486,0)</f>
        <v>0</v>
      </c>
      <c r="BI1486" s="162">
        <f>IF(N1486="nulová",J1486,0)</f>
        <v>0</v>
      </c>
      <c r="BJ1486" s="17" t="s">
        <v>86</v>
      </c>
      <c r="BK1486" s="162">
        <f>ROUND(I1486*H1486,2)</f>
        <v>0</v>
      </c>
      <c r="BL1486" s="17" t="s">
        <v>289</v>
      </c>
      <c r="BM1486" s="161" t="s">
        <v>1693</v>
      </c>
    </row>
    <row r="1487" spans="1:65" s="14" customFormat="1" ht="22.5">
      <c r="B1487" s="171"/>
      <c r="D1487" s="164" t="s">
        <v>282</v>
      </c>
      <c r="E1487" s="172" t="s">
        <v>1</v>
      </c>
      <c r="F1487" s="173" t="s">
        <v>2930</v>
      </c>
      <c r="H1487" s="174">
        <v>4</v>
      </c>
      <c r="I1487" s="175"/>
      <c r="L1487" s="171"/>
      <c r="M1487" s="176"/>
      <c r="N1487" s="177"/>
      <c r="O1487" s="177"/>
      <c r="P1487" s="177"/>
      <c r="Q1487" s="177"/>
      <c r="R1487" s="177"/>
      <c r="S1487" s="177"/>
      <c r="T1487" s="178"/>
      <c r="AT1487" s="172" t="s">
        <v>282</v>
      </c>
      <c r="AU1487" s="172" t="s">
        <v>88</v>
      </c>
      <c r="AV1487" s="14" t="s">
        <v>88</v>
      </c>
      <c r="AW1487" s="14" t="s">
        <v>33</v>
      </c>
      <c r="AX1487" s="14" t="s">
        <v>79</v>
      </c>
      <c r="AY1487" s="172" t="s">
        <v>252</v>
      </c>
    </row>
    <row r="1488" spans="1:65" s="13" customFormat="1">
      <c r="B1488" s="163"/>
      <c r="D1488" s="164" t="s">
        <v>282</v>
      </c>
      <c r="E1488" s="165" t="s">
        <v>1</v>
      </c>
      <c r="F1488" s="166" t="s">
        <v>2831</v>
      </c>
      <c r="H1488" s="165" t="s">
        <v>1</v>
      </c>
      <c r="I1488" s="167"/>
      <c r="L1488" s="163"/>
      <c r="M1488" s="168"/>
      <c r="N1488" s="169"/>
      <c r="O1488" s="169"/>
      <c r="P1488" s="169"/>
      <c r="Q1488" s="169"/>
      <c r="R1488" s="169"/>
      <c r="S1488" s="169"/>
      <c r="T1488" s="170"/>
      <c r="AT1488" s="165" t="s">
        <v>282</v>
      </c>
      <c r="AU1488" s="165" t="s">
        <v>88</v>
      </c>
      <c r="AV1488" s="13" t="s">
        <v>86</v>
      </c>
      <c r="AW1488" s="13" t="s">
        <v>33</v>
      </c>
      <c r="AX1488" s="13" t="s">
        <v>79</v>
      </c>
      <c r="AY1488" s="165" t="s">
        <v>252</v>
      </c>
    </row>
    <row r="1489" spans="1:65" s="15" customFormat="1">
      <c r="B1489" s="179"/>
      <c r="D1489" s="164" t="s">
        <v>282</v>
      </c>
      <c r="E1489" s="180" t="s">
        <v>1</v>
      </c>
      <c r="F1489" s="181" t="s">
        <v>286</v>
      </c>
      <c r="H1489" s="182">
        <v>4</v>
      </c>
      <c r="I1489" s="183"/>
      <c r="L1489" s="179"/>
      <c r="M1489" s="184"/>
      <c r="N1489" s="185"/>
      <c r="O1489" s="185"/>
      <c r="P1489" s="185"/>
      <c r="Q1489" s="185"/>
      <c r="R1489" s="185"/>
      <c r="S1489" s="185"/>
      <c r="T1489" s="186"/>
      <c r="AT1489" s="180" t="s">
        <v>282</v>
      </c>
      <c r="AU1489" s="180" t="s">
        <v>88</v>
      </c>
      <c r="AV1489" s="15" t="s">
        <v>258</v>
      </c>
      <c r="AW1489" s="15" t="s">
        <v>33</v>
      </c>
      <c r="AX1489" s="15" t="s">
        <v>86</v>
      </c>
      <c r="AY1489" s="180" t="s">
        <v>252</v>
      </c>
    </row>
    <row r="1490" spans="1:65" s="12" customFormat="1" ht="22.9" customHeight="1">
      <c r="B1490" s="135"/>
      <c r="D1490" s="136" t="s">
        <v>78</v>
      </c>
      <c r="E1490" s="146" t="s">
        <v>1538</v>
      </c>
      <c r="F1490" s="146" t="s">
        <v>1539</v>
      </c>
      <c r="I1490" s="138"/>
      <c r="J1490" s="147">
        <f>BK1490</f>
        <v>0</v>
      </c>
      <c r="L1490" s="135"/>
      <c r="M1490" s="140"/>
      <c r="N1490" s="141"/>
      <c r="O1490" s="141"/>
      <c r="P1490" s="142">
        <f>SUM(P1491:P1568)</f>
        <v>0</v>
      </c>
      <c r="Q1490" s="141"/>
      <c r="R1490" s="142">
        <f>SUM(R1491:R1568)</f>
        <v>0</v>
      </c>
      <c r="S1490" s="141"/>
      <c r="T1490" s="143">
        <f>SUM(T1491:T1568)</f>
        <v>0</v>
      </c>
      <c r="AR1490" s="136" t="s">
        <v>88</v>
      </c>
      <c r="AT1490" s="144" t="s">
        <v>78</v>
      </c>
      <c r="AU1490" s="144" t="s">
        <v>86</v>
      </c>
      <c r="AY1490" s="136" t="s">
        <v>252</v>
      </c>
      <c r="BK1490" s="145">
        <f>SUM(BK1491:BK1568)</f>
        <v>0</v>
      </c>
    </row>
    <row r="1491" spans="1:65" s="2" customFormat="1" ht="24.2" customHeight="1">
      <c r="A1491" s="31"/>
      <c r="B1491" s="148"/>
      <c r="C1491" s="149" t="s">
        <v>927</v>
      </c>
      <c r="D1491" s="149" t="s">
        <v>254</v>
      </c>
      <c r="E1491" s="150" t="s">
        <v>1540</v>
      </c>
      <c r="F1491" s="151" t="s">
        <v>2931</v>
      </c>
      <c r="G1491" s="152" t="s">
        <v>465</v>
      </c>
      <c r="H1491" s="153">
        <v>2340.63</v>
      </c>
      <c r="I1491" s="154"/>
      <c r="J1491" s="155">
        <f>ROUND(I1491*H1491,2)</f>
        <v>0</v>
      </c>
      <c r="K1491" s="156"/>
      <c r="L1491" s="32"/>
      <c r="M1491" s="157" t="s">
        <v>1</v>
      </c>
      <c r="N1491" s="158" t="s">
        <v>44</v>
      </c>
      <c r="O1491" s="57"/>
      <c r="P1491" s="159">
        <f>O1491*H1491</f>
        <v>0</v>
      </c>
      <c r="Q1491" s="159">
        <v>0</v>
      </c>
      <c r="R1491" s="159">
        <f>Q1491*H1491</f>
        <v>0</v>
      </c>
      <c r="S1491" s="159">
        <v>0</v>
      </c>
      <c r="T1491" s="160">
        <f>S1491*H1491</f>
        <v>0</v>
      </c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R1491" s="161" t="s">
        <v>289</v>
      </c>
      <c r="AT1491" s="161" t="s">
        <v>254</v>
      </c>
      <c r="AU1491" s="161" t="s">
        <v>88</v>
      </c>
      <c r="AY1491" s="17" t="s">
        <v>252</v>
      </c>
      <c r="BE1491" s="162">
        <f>IF(N1491="základní",J1491,0)</f>
        <v>0</v>
      </c>
      <c r="BF1491" s="162">
        <f>IF(N1491="snížená",J1491,0)</f>
        <v>0</v>
      </c>
      <c r="BG1491" s="162">
        <f>IF(N1491="zákl. přenesená",J1491,0)</f>
        <v>0</v>
      </c>
      <c r="BH1491" s="162">
        <f>IF(N1491="sníž. přenesená",J1491,0)</f>
        <v>0</v>
      </c>
      <c r="BI1491" s="162">
        <f>IF(N1491="nulová",J1491,0)</f>
        <v>0</v>
      </c>
      <c r="BJ1491" s="17" t="s">
        <v>86</v>
      </c>
      <c r="BK1491" s="162">
        <f>ROUND(I1491*H1491,2)</f>
        <v>0</v>
      </c>
      <c r="BL1491" s="17" t="s">
        <v>289</v>
      </c>
      <c r="BM1491" s="161" t="s">
        <v>1698</v>
      </c>
    </row>
    <row r="1492" spans="1:65" s="13" customFormat="1" ht="22.5">
      <c r="B1492" s="163"/>
      <c r="D1492" s="164" t="s">
        <v>282</v>
      </c>
      <c r="E1492" s="165" t="s">
        <v>1</v>
      </c>
      <c r="F1492" s="166" t="s">
        <v>2932</v>
      </c>
      <c r="H1492" s="165" t="s">
        <v>1</v>
      </c>
      <c r="I1492" s="167"/>
      <c r="L1492" s="163"/>
      <c r="M1492" s="168"/>
      <c r="N1492" s="169"/>
      <c r="O1492" s="169"/>
      <c r="P1492" s="169"/>
      <c r="Q1492" s="169"/>
      <c r="R1492" s="169"/>
      <c r="S1492" s="169"/>
      <c r="T1492" s="170"/>
      <c r="AT1492" s="165" t="s">
        <v>282</v>
      </c>
      <c r="AU1492" s="165" t="s">
        <v>88</v>
      </c>
      <c r="AV1492" s="13" t="s">
        <v>86</v>
      </c>
      <c r="AW1492" s="13" t="s">
        <v>33</v>
      </c>
      <c r="AX1492" s="13" t="s">
        <v>79</v>
      </c>
      <c r="AY1492" s="165" t="s">
        <v>252</v>
      </c>
    </row>
    <row r="1493" spans="1:65" s="13" customFormat="1" ht="22.5">
      <c r="B1493" s="163"/>
      <c r="D1493" s="164" t="s">
        <v>282</v>
      </c>
      <c r="E1493" s="165" t="s">
        <v>1</v>
      </c>
      <c r="F1493" s="166" t="s">
        <v>2933</v>
      </c>
      <c r="H1493" s="165" t="s">
        <v>1</v>
      </c>
      <c r="I1493" s="167"/>
      <c r="L1493" s="163"/>
      <c r="M1493" s="168"/>
      <c r="N1493" s="169"/>
      <c r="O1493" s="169"/>
      <c r="P1493" s="169"/>
      <c r="Q1493" s="169"/>
      <c r="R1493" s="169"/>
      <c r="S1493" s="169"/>
      <c r="T1493" s="170"/>
      <c r="AT1493" s="165" t="s">
        <v>282</v>
      </c>
      <c r="AU1493" s="165" t="s">
        <v>88</v>
      </c>
      <c r="AV1493" s="13" t="s">
        <v>86</v>
      </c>
      <c r="AW1493" s="13" t="s">
        <v>33</v>
      </c>
      <c r="AX1493" s="13" t="s">
        <v>79</v>
      </c>
      <c r="AY1493" s="165" t="s">
        <v>252</v>
      </c>
    </row>
    <row r="1494" spans="1:65" s="13" customFormat="1" ht="22.5">
      <c r="B1494" s="163"/>
      <c r="D1494" s="164" t="s">
        <v>282</v>
      </c>
      <c r="E1494" s="165" t="s">
        <v>1</v>
      </c>
      <c r="F1494" s="166" t="s">
        <v>2934</v>
      </c>
      <c r="H1494" s="165" t="s">
        <v>1</v>
      </c>
      <c r="I1494" s="167"/>
      <c r="L1494" s="163"/>
      <c r="M1494" s="168"/>
      <c r="N1494" s="169"/>
      <c r="O1494" s="169"/>
      <c r="P1494" s="169"/>
      <c r="Q1494" s="169"/>
      <c r="R1494" s="169"/>
      <c r="S1494" s="169"/>
      <c r="T1494" s="170"/>
      <c r="AT1494" s="165" t="s">
        <v>282</v>
      </c>
      <c r="AU1494" s="165" t="s">
        <v>88</v>
      </c>
      <c r="AV1494" s="13" t="s">
        <v>86</v>
      </c>
      <c r="AW1494" s="13" t="s">
        <v>33</v>
      </c>
      <c r="AX1494" s="13" t="s">
        <v>79</v>
      </c>
      <c r="AY1494" s="165" t="s">
        <v>252</v>
      </c>
    </row>
    <row r="1495" spans="1:65" s="13" customFormat="1">
      <c r="B1495" s="163"/>
      <c r="D1495" s="164" t="s">
        <v>282</v>
      </c>
      <c r="E1495" s="165" t="s">
        <v>1</v>
      </c>
      <c r="F1495" s="166" t="s">
        <v>2935</v>
      </c>
      <c r="H1495" s="165" t="s">
        <v>1</v>
      </c>
      <c r="I1495" s="167"/>
      <c r="L1495" s="163"/>
      <c r="M1495" s="168"/>
      <c r="N1495" s="169"/>
      <c r="O1495" s="169"/>
      <c r="P1495" s="169"/>
      <c r="Q1495" s="169"/>
      <c r="R1495" s="169"/>
      <c r="S1495" s="169"/>
      <c r="T1495" s="170"/>
      <c r="AT1495" s="165" t="s">
        <v>282</v>
      </c>
      <c r="AU1495" s="165" t="s">
        <v>88</v>
      </c>
      <c r="AV1495" s="13" t="s">
        <v>86</v>
      </c>
      <c r="AW1495" s="13" t="s">
        <v>33</v>
      </c>
      <c r="AX1495" s="13" t="s">
        <v>79</v>
      </c>
      <c r="AY1495" s="165" t="s">
        <v>252</v>
      </c>
    </row>
    <row r="1496" spans="1:65" s="13" customFormat="1" ht="22.5">
      <c r="B1496" s="163"/>
      <c r="D1496" s="164" t="s">
        <v>282</v>
      </c>
      <c r="E1496" s="165" t="s">
        <v>1</v>
      </c>
      <c r="F1496" s="166" t="s">
        <v>2936</v>
      </c>
      <c r="H1496" s="165" t="s">
        <v>1</v>
      </c>
      <c r="I1496" s="167"/>
      <c r="L1496" s="163"/>
      <c r="M1496" s="168"/>
      <c r="N1496" s="169"/>
      <c r="O1496" s="169"/>
      <c r="P1496" s="169"/>
      <c r="Q1496" s="169"/>
      <c r="R1496" s="169"/>
      <c r="S1496" s="169"/>
      <c r="T1496" s="170"/>
      <c r="AT1496" s="165" t="s">
        <v>282</v>
      </c>
      <c r="AU1496" s="165" t="s">
        <v>88</v>
      </c>
      <c r="AV1496" s="13" t="s">
        <v>86</v>
      </c>
      <c r="AW1496" s="13" t="s">
        <v>33</v>
      </c>
      <c r="AX1496" s="13" t="s">
        <v>79</v>
      </c>
      <c r="AY1496" s="165" t="s">
        <v>252</v>
      </c>
    </row>
    <row r="1497" spans="1:65" s="13" customFormat="1" ht="22.5">
      <c r="B1497" s="163"/>
      <c r="D1497" s="164" t="s">
        <v>282</v>
      </c>
      <c r="E1497" s="165" t="s">
        <v>1</v>
      </c>
      <c r="F1497" s="166" t="s">
        <v>2937</v>
      </c>
      <c r="H1497" s="165" t="s">
        <v>1</v>
      </c>
      <c r="I1497" s="167"/>
      <c r="L1497" s="163"/>
      <c r="M1497" s="168"/>
      <c r="N1497" s="169"/>
      <c r="O1497" s="169"/>
      <c r="P1497" s="169"/>
      <c r="Q1497" s="169"/>
      <c r="R1497" s="169"/>
      <c r="S1497" s="169"/>
      <c r="T1497" s="170"/>
      <c r="AT1497" s="165" t="s">
        <v>282</v>
      </c>
      <c r="AU1497" s="165" t="s">
        <v>88</v>
      </c>
      <c r="AV1497" s="13" t="s">
        <v>86</v>
      </c>
      <c r="AW1497" s="13" t="s">
        <v>33</v>
      </c>
      <c r="AX1497" s="13" t="s">
        <v>79</v>
      </c>
      <c r="AY1497" s="165" t="s">
        <v>252</v>
      </c>
    </row>
    <row r="1498" spans="1:65" s="13" customFormat="1">
      <c r="B1498" s="163"/>
      <c r="D1498" s="164" t="s">
        <v>282</v>
      </c>
      <c r="E1498" s="165" t="s">
        <v>1</v>
      </c>
      <c r="F1498" s="166" t="s">
        <v>2938</v>
      </c>
      <c r="H1498" s="165" t="s">
        <v>1</v>
      </c>
      <c r="I1498" s="167"/>
      <c r="L1498" s="163"/>
      <c r="M1498" s="168"/>
      <c r="N1498" s="169"/>
      <c r="O1498" s="169"/>
      <c r="P1498" s="169"/>
      <c r="Q1498" s="169"/>
      <c r="R1498" s="169"/>
      <c r="S1498" s="169"/>
      <c r="T1498" s="170"/>
      <c r="AT1498" s="165" t="s">
        <v>282</v>
      </c>
      <c r="AU1498" s="165" t="s">
        <v>88</v>
      </c>
      <c r="AV1498" s="13" t="s">
        <v>86</v>
      </c>
      <c r="AW1498" s="13" t="s">
        <v>33</v>
      </c>
      <c r="AX1498" s="13" t="s">
        <v>79</v>
      </c>
      <c r="AY1498" s="165" t="s">
        <v>252</v>
      </c>
    </row>
    <row r="1499" spans="1:65" s="13" customFormat="1" ht="22.5">
      <c r="B1499" s="163"/>
      <c r="D1499" s="164" t="s">
        <v>282</v>
      </c>
      <c r="E1499" s="165" t="s">
        <v>1</v>
      </c>
      <c r="F1499" s="166" t="s">
        <v>2939</v>
      </c>
      <c r="H1499" s="165" t="s">
        <v>1</v>
      </c>
      <c r="I1499" s="167"/>
      <c r="L1499" s="163"/>
      <c r="M1499" s="168"/>
      <c r="N1499" s="169"/>
      <c r="O1499" s="169"/>
      <c r="P1499" s="169"/>
      <c r="Q1499" s="169"/>
      <c r="R1499" s="169"/>
      <c r="S1499" s="169"/>
      <c r="T1499" s="170"/>
      <c r="AT1499" s="165" t="s">
        <v>282</v>
      </c>
      <c r="AU1499" s="165" t="s">
        <v>88</v>
      </c>
      <c r="AV1499" s="13" t="s">
        <v>86</v>
      </c>
      <c r="AW1499" s="13" t="s">
        <v>33</v>
      </c>
      <c r="AX1499" s="13" t="s">
        <v>79</v>
      </c>
      <c r="AY1499" s="165" t="s">
        <v>252</v>
      </c>
    </row>
    <row r="1500" spans="1:65" s="13" customFormat="1" ht="22.5">
      <c r="B1500" s="163"/>
      <c r="D1500" s="164" t="s">
        <v>282</v>
      </c>
      <c r="E1500" s="165" t="s">
        <v>1</v>
      </c>
      <c r="F1500" s="166" t="s">
        <v>2940</v>
      </c>
      <c r="H1500" s="165" t="s">
        <v>1</v>
      </c>
      <c r="I1500" s="167"/>
      <c r="L1500" s="163"/>
      <c r="M1500" s="168"/>
      <c r="N1500" s="169"/>
      <c r="O1500" s="169"/>
      <c r="P1500" s="169"/>
      <c r="Q1500" s="169"/>
      <c r="R1500" s="169"/>
      <c r="S1500" s="169"/>
      <c r="T1500" s="170"/>
      <c r="AT1500" s="165" t="s">
        <v>282</v>
      </c>
      <c r="AU1500" s="165" t="s">
        <v>88</v>
      </c>
      <c r="AV1500" s="13" t="s">
        <v>86</v>
      </c>
      <c r="AW1500" s="13" t="s">
        <v>33</v>
      </c>
      <c r="AX1500" s="13" t="s">
        <v>79</v>
      </c>
      <c r="AY1500" s="165" t="s">
        <v>252</v>
      </c>
    </row>
    <row r="1501" spans="1:65" s="13" customFormat="1" ht="22.5">
      <c r="B1501" s="163"/>
      <c r="D1501" s="164" t="s">
        <v>282</v>
      </c>
      <c r="E1501" s="165" t="s">
        <v>1</v>
      </c>
      <c r="F1501" s="166" t="s">
        <v>2941</v>
      </c>
      <c r="H1501" s="165" t="s">
        <v>1</v>
      </c>
      <c r="I1501" s="167"/>
      <c r="L1501" s="163"/>
      <c r="M1501" s="168"/>
      <c r="N1501" s="169"/>
      <c r="O1501" s="169"/>
      <c r="P1501" s="169"/>
      <c r="Q1501" s="169"/>
      <c r="R1501" s="169"/>
      <c r="S1501" s="169"/>
      <c r="T1501" s="170"/>
      <c r="AT1501" s="165" t="s">
        <v>282</v>
      </c>
      <c r="AU1501" s="165" t="s">
        <v>88</v>
      </c>
      <c r="AV1501" s="13" t="s">
        <v>86</v>
      </c>
      <c r="AW1501" s="13" t="s">
        <v>33</v>
      </c>
      <c r="AX1501" s="13" t="s">
        <v>79</v>
      </c>
      <c r="AY1501" s="165" t="s">
        <v>252</v>
      </c>
    </row>
    <row r="1502" spans="1:65" s="13" customFormat="1" ht="22.5">
      <c r="B1502" s="163"/>
      <c r="D1502" s="164" t="s">
        <v>282</v>
      </c>
      <c r="E1502" s="165" t="s">
        <v>1</v>
      </c>
      <c r="F1502" s="166" t="s">
        <v>2942</v>
      </c>
      <c r="H1502" s="165" t="s">
        <v>1</v>
      </c>
      <c r="I1502" s="167"/>
      <c r="L1502" s="163"/>
      <c r="M1502" s="168"/>
      <c r="N1502" s="169"/>
      <c r="O1502" s="169"/>
      <c r="P1502" s="169"/>
      <c r="Q1502" s="169"/>
      <c r="R1502" s="169"/>
      <c r="S1502" s="169"/>
      <c r="T1502" s="170"/>
      <c r="AT1502" s="165" t="s">
        <v>282</v>
      </c>
      <c r="AU1502" s="165" t="s">
        <v>88</v>
      </c>
      <c r="AV1502" s="13" t="s">
        <v>86</v>
      </c>
      <c r="AW1502" s="13" t="s">
        <v>33</v>
      </c>
      <c r="AX1502" s="13" t="s">
        <v>79</v>
      </c>
      <c r="AY1502" s="165" t="s">
        <v>252</v>
      </c>
    </row>
    <row r="1503" spans="1:65" s="14" customFormat="1" ht="22.5">
      <c r="B1503" s="171"/>
      <c r="D1503" s="164" t="s">
        <v>282</v>
      </c>
      <c r="E1503" s="172" t="s">
        <v>1</v>
      </c>
      <c r="F1503" s="173" t="s">
        <v>2943</v>
      </c>
      <c r="H1503" s="174">
        <v>357.16</v>
      </c>
      <c r="I1503" s="175"/>
      <c r="L1503" s="171"/>
      <c r="M1503" s="176"/>
      <c r="N1503" s="177"/>
      <c r="O1503" s="177"/>
      <c r="P1503" s="177"/>
      <c r="Q1503" s="177"/>
      <c r="R1503" s="177"/>
      <c r="S1503" s="177"/>
      <c r="T1503" s="178"/>
      <c r="AT1503" s="172" t="s">
        <v>282</v>
      </c>
      <c r="AU1503" s="172" t="s">
        <v>88</v>
      </c>
      <c r="AV1503" s="14" t="s">
        <v>88</v>
      </c>
      <c r="AW1503" s="14" t="s">
        <v>33</v>
      </c>
      <c r="AX1503" s="14" t="s">
        <v>79</v>
      </c>
      <c r="AY1503" s="172" t="s">
        <v>252</v>
      </c>
    </row>
    <row r="1504" spans="1:65" s="14" customFormat="1">
      <c r="B1504" s="171"/>
      <c r="D1504" s="164" t="s">
        <v>282</v>
      </c>
      <c r="E1504" s="172" t="s">
        <v>1</v>
      </c>
      <c r="F1504" s="173" t="s">
        <v>2944</v>
      </c>
      <c r="H1504" s="174">
        <v>326.33999999999997</v>
      </c>
      <c r="I1504" s="175"/>
      <c r="L1504" s="171"/>
      <c r="M1504" s="176"/>
      <c r="N1504" s="177"/>
      <c r="O1504" s="177"/>
      <c r="P1504" s="177"/>
      <c r="Q1504" s="177"/>
      <c r="R1504" s="177"/>
      <c r="S1504" s="177"/>
      <c r="T1504" s="178"/>
      <c r="AT1504" s="172" t="s">
        <v>282</v>
      </c>
      <c r="AU1504" s="172" t="s">
        <v>88</v>
      </c>
      <c r="AV1504" s="14" t="s">
        <v>88</v>
      </c>
      <c r="AW1504" s="14" t="s">
        <v>33</v>
      </c>
      <c r="AX1504" s="14" t="s">
        <v>79</v>
      </c>
      <c r="AY1504" s="172" t="s">
        <v>252</v>
      </c>
    </row>
    <row r="1505" spans="1:65" s="14" customFormat="1" ht="22.5">
      <c r="B1505" s="171"/>
      <c r="D1505" s="164" t="s">
        <v>282</v>
      </c>
      <c r="E1505" s="172" t="s">
        <v>1</v>
      </c>
      <c r="F1505" s="173" t="s">
        <v>2945</v>
      </c>
      <c r="H1505" s="174">
        <v>513.72</v>
      </c>
      <c r="I1505" s="175"/>
      <c r="L1505" s="171"/>
      <c r="M1505" s="176"/>
      <c r="N1505" s="177"/>
      <c r="O1505" s="177"/>
      <c r="P1505" s="177"/>
      <c r="Q1505" s="177"/>
      <c r="R1505" s="177"/>
      <c r="S1505" s="177"/>
      <c r="T1505" s="178"/>
      <c r="AT1505" s="172" t="s">
        <v>282</v>
      </c>
      <c r="AU1505" s="172" t="s">
        <v>88</v>
      </c>
      <c r="AV1505" s="14" t="s">
        <v>88</v>
      </c>
      <c r="AW1505" s="14" t="s">
        <v>33</v>
      </c>
      <c r="AX1505" s="14" t="s">
        <v>79</v>
      </c>
      <c r="AY1505" s="172" t="s">
        <v>252</v>
      </c>
    </row>
    <row r="1506" spans="1:65" s="14" customFormat="1">
      <c r="B1506" s="171"/>
      <c r="D1506" s="164" t="s">
        <v>282</v>
      </c>
      <c r="E1506" s="172" t="s">
        <v>1</v>
      </c>
      <c r="F1506" s="173" t="s">
        <v>2946</v>
      </c>
      <c r="H1506" s="174">
        <v>224.91</v>
      </c>
      <c r="I1506" s="175"/>
      <c r="L1506" s="171"/>
      <c r="M1506" s="176"/>
      <c r="N1506" s="177"/>
      <c r="O1506" s="177"/>
      <c r="P1506" s="177"/>
      <c r="Q1506" s="177"/>
      <c r="R1506" s="177"/>
      <c r="S1506" s="177"/>
      <c r="T1506" s="178"/>
      <c r="AT1506" s="172" t="s">
        <v>282</v>
      </c>
      <c r="AU1506" s="172" t="s">
        <v>88</v>
      </c>
      <c r="AV1506" s="14" t="s">
        <v>88</v>
      </c>
      <c r="AW1506" s="14" t="s">
        <v>33</v>
      </c>
      <c r="AX1506" s="14" t="s">
        <v>79</v>
      </c>
      <c r="AY1506" s="172" t="s">
        <v>252</v>
      </c>
    </row>
    <row r="1507" spans="1:65" s="14" customFormat="1" ht="22.5">
      <c r="B1507" s="171"/>
      <c r="D1507" s="164" t="s">
        <v>282</v>
      </c>
      <c r="E1507" s="172" t="s">
        <v>1</v>
      </c>
      <c r="F1507" s="173" t="s">
        <v>2947</v>
      </c>
      <c r="H1507" s="174">
        <v>615.69000000000005</v>
      </c>
      <c r="I1507" s="175"/>
      <c r="L1507" s="171"/>
      <c r="M1507" s="176"/>
      <c r="N1507" s="177"/>
      <c r="O1507" s="177"/>
      <c r="P1507" s="177"/>
      <c r="Q1507" s="177"/>
      <c r="R1507" s="177"/>
      <c r="S1507" s="177"/>
      <c r="T1507" s="178"/>
      <c r="AT1507" s="172" t="s">
        <v>282</v>
      </c>
      <c r="AU1507" s="172" t="s">
        <v>88</v>
      </c>
      <c r="AV1507" s="14" t="s">
        <v>88</v>
      </c>
      <c r="AW1507" s="14" t="s">
        <v>33</v>
      </c>
      <c r="AX1507" s="14" t="s">
        <v>79</v>
      </c>
      <c r="AY1507" s="172" t="s">
        <v>252</v>
      </c>
    </row>
    <row r="1508" spans="1:65" s="14" customFormat="1">
      <c r="B1508" s="171"/>
      <c r="D1508" s="164" t="s">
        <v>282</v>
      </c>
      <c r="E1508" s="172" t="s">
        <v>1</v>
      </c>
      <c r="F1508" s="173" t="s">
        <v>2948</v>
      </c>
      <c r="H1508" s="174">
        <v>302.81</v>
      </c>
      <c r="I1508" s="175"/>
      <c r="L1508" s="171"/>
      <c r="M1508" s="176"/>
      <c r="N1508" s="177"/>
      <c r="O1508" s="177"/>
      <c r="P1508" s="177"/>
      <c r="Q1508" s="177"/>
      <c r="R1508" s="177"/>
      <c r="S1508" s="177"/>
      <c r="T1508" s="178"/>
      <c r="AT1508" s="172" t="s">
        <v>282</v>
      </c>
      <c r="AU1508" s="172" t="s">
        <v>88</v>
      </c>
      <c r="AV1508" s="14" t="s">
        <v>88</v>
      </c>
      <c r="AW1508" s="14" t="s">
        <v>33</v>
      </c>
      <c r="AX1508" s="14" t="s">
        <v>79</v>
      </c>
      <c r="AY1508" s="172" t="s">
        <v>252</v>
      </c>
    </row>
    <row r="1509" spans="1:65" s="13" customFormat="1">
      <c r="B1509" s="163"/>
      <c r="D1509" s="164" t="s">
        <v>282</v>
      </c>
      <c r="E1509" s="165" t="s">
        <v>1</v>
      </c>
      <c r="F1509" s="166" t="s">
        <v>1347</v>
      </c>
      <c r="H1509" s="165" t="s">
        <v>1</v>
      </c>
      <c r="I1509" s="167"/>
      <c r="L1509" s="163"/>
      <c r="M1509" s="168"/>
      <c r="N1509" s="169"/>
      <c r="O1509" s="169"/>
      <c r="P1509" s="169"/>
      <c r="Q1509" s="169"/>
      <c r="R1509" s="169"/>
      <c r="S1509" s="169"/>
      <c r="T1509" s="170"/>
      <c r="AT1509" s="165" t="s">
        <v>282</v>
      </c>
      <c r="AU1509" s="165" t="s">
        <v>88</v>
      </c>
      <c r="AV1509" s="13" t="s">
        <v>86</v>
      </c>
      <c r="AW1509" s="13" t="s">
        <v>33</v>
      </c>
      <c r="AX1509" s="13" t="s">
        <v>79</v>
      </c>
      <c r="AY1509" s="165" t="s">
        <v>252</v>
      </c>
    </row>
    <row r="1510" spans="1:65" s="15" customFormat="1">
      <c r="B1510" s="179"/>
      <c r="D1510" s="164" t="s">
        <v>282</v>
      </c>
      <c r="E1510" s="180" t="s">
        <v>1</v>
      </c>
      <c r="F1510" s="181" t="s">
        <v>286</v>
      </c>
      <c r="H1510" s="182">
        <v>2340.63</v>
      </c>
      <c r="I1510" s="183"/>
      <c r="L1510" s="179"/>
      <c r="M1510" s="184"/>
      <c r="N1510" s="185"/>
      <c r="O1510" s="185"/>
      <c r="P1510" s="185"/>
      <c r="Q1510" s="185"/>
      <c r="R1510" s="185"/>
      <c r="S1510" s="185"/>
      <c r="T1510" s="186"/>
      <c r="AT1510" s="180" t="s">
        <v>282</v>
      </c>
      <c r="AU1510" s="180" t="s">
        <v>88</v>
      </c>
      <c r="AV1510" s="15" t="s">
        <v>258</v>
      </c>
      <c r="AW1510" s="15" t="s">
        <v>33</v>
      </c>
      <c r="AX1510" s="15" t="s">
        <v>86</v>
      </c>
      <c r="AY1510" s="180" t="s">
        <v>252</v>
      </c>
    </row>
    <row r="1511" spans="1:65" s="2" customFormat="1" ht="24.2" customHeight="1">
      <c r="A1511" s="31"/>
      <c r="B1511" s="148"/>
      <c r="C1511" s="149" t="s">
        <v>1681</v>
      </c>
      <c r="D1511" s="149" t="s">
        <v>254</v>
      </c>
      <c r="E1511" s="150" t="s">
        <v>2949</v>
      </c>
      <c r="F1511" s="151" t="s">
        <v>2950</v>
      </c>
      <c r="G1511" s="152" t="s">
        <v>465</v>
      </c>
      <c r="H1511" s="153">
        <v>1652.5</v>
      </c>
      <c r="I1511" s="154"/>
      <c r="J1511" s="155">
        <f>ROUND(I1511*H1511,2)</f>
        <v>0</v>
      </c>
      <c r="K1511" s="156"/>
      <c r="L1511" s="32"/>
      <c r="M1511" s="157" t="s">
        <v>1</v>
      </c>
      <c r="N1511" s="158" t="s">
        <v>44</v>
      </c>
      <c r="O1511" s="57"/>
      <c r="P1511" s="159">
        <f>O1511*H1511</f>
        <v>0</v>
      </c>
      <c r="Q1511" s="159">
        <v>0</v>
      </c>
      <c r="R1511" s="159">
        <f>Q1511*H1511</f>
        <v>0</v>
      </c>
      <c r="S1511" s="159">
        <v>0</v>
      </c>
      <c r="T1511" s="160">
        <f>S1511*H1511</f>
        <v>0</v>
      </c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R1511" s="161" t="s">
        <v>289</v>
      </c>
      <c r="AT1511" s="161" t="s">
        <v>254</v>
      </c>
      <c r="AU1511" s="161" t="s">
        <v>88</v>
      </c>
      <c r="AY1511" s="17" t="s">
        <v>252</v>
      </c>
      <c r="BE1511" s="162">
        <f>IF(N1511="základní",J1511,0)</f>
        <v>0</v>
      </c>
      <c r="BF1511" s="162">
        <f>IF(N1511="snížená",J1511,0)</f>
        <v>0</v>
      </c>
      <c r="BG1511" s="162">
        <f>IF(N1511="zákl. přenesená",J1511,0)</f>
        <v>0</v>
      </c>
      <c r="BH1511" s="162">
        <f>IF(N1511="sníž. přenesená",J1511,0)</f>
        <v>0</v>
      </c>
      <c r="BI1511" s="162">
        <f>IF(N1511="nulová",J1511,0)</f>
        <v>0</v>
      </c>
      <c r="BJ1511" s="17" t="s">
        <v>86</v>
      </c>
      <c r="BK1511" s="162">
        <f>ROUND(I1511*H1511,2)</f>
        <v>0</v>
      </c>
      <c r="BL1511" s="17" t="s">
        <v>289</v>
      </c>
      <c r="BM1511" s="161" t="s">
        <v>1702</v>
      </c>
    </row>
    <row r="1512" spans="1:65" s="2" customFormat="1" ht="24.2" customHeight="1">
      <c r="A1512" s="31"/>
      <c r="B1512" s="148"/>
      <c r="C1512" s="149" t="s">
        <v>937</v>
      </c>
      <c r="D1512" s="149" t="s">
        <v>254</v>
      </c>
      <c r="E1512" s="150" t="s">
        <v>2951</v>
      </c>
      <c r="F1512" s="151" t="s">
        <v>2952</v>
      </c>
      <c r="G1512" s="152" t="s">
        <v>465</v>
      </c>
      <c r="H1512" s="153">
        <v>19.920000000000002</v>
      </c>
      <c r="I1512" s="154"/>
      <c r="J1512" s="155">
        <f>ROUND(I1512*H1512,2)</f>
        <v>0</v>
      </c>
      <c r="K1512" s="156"/>
      <c r="L1512" s="32"/>
      <c r="M1512" s="157" t="s">
        <v>1</v>
      </c>
      <c r="N1512" s="158" t="s">
        <v>44</v>
      </c>
      <c r="O1512" s="57"/>
      <c r="P1512" s="159">
        <f>O1512*H1512</f>
        <v>0</v>
      </c>
      <c r="Q1512" s="159">
        <v>0</v>
      </c>
      <c r="R1512" s="159">
        <f>Q1512*H1512</f>
        <v>0</v>
      </c>
      <c r="S1512" s="159">
        <v>0</v>
      </c>
      <c r="T1512" s="160">
        <f>S1512*H1512</f>
        <v>0</v>
      </c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R1512" s="161" t="s">
        <v>289</v>
      </c>
      <c r="AT1512" s="161" t="s">
        <v>254</v>
      </c>
      <c r="AU1512" s="161" t="s">
        <v>88</v>
      </c>
      <c r="AY1512" s="17" t="s">
        <v>252</v>
      </c>
      <c r="BE1512" s="162">
        <f>IF(N1512="základní",J1512,0)</f>
        <v>0</v>
      </c>
      <c r="BF1512" s="162">
        <f>IF(N1512="snížená",J1512,0)</f>
        <v>0</v>
      </c>
      <c r="BG1512" s="162">
        <f>IF(N1512="zákl. přenesená",J1512,0)</f>
        <v>0</v>
      </c>
      <c r="BH1512" s="162">
        <f>IF(N1512="sníž. přenesená",J1512,0)</f>
        <v>0</v>
      </c>
      <c r="BI1512" s="162">
        <f>IF(N1512="nulová",J1512,0)</f>
        <v>0</v>
      </c>
      <c r="BJ1512" s="17" t="s">
        <v>86</v>
      </c>
      <c r="BK1512" s="162">
        <f>ROUND(I1512*H1512,2)</f>
        <v>0</v>
      </c>
      <c r="BL1512" s="17" t="s">
        <v>289</v>
      </c>
      <c r="BM1512" s="161" t="s">
        <v>1708</v>
      </c>
    </row>
    <row r="1513" spans="1:65" s="14" customFormat="1">
      <c r="B1513" s="171"/>
      <c r="D1513" s="164" t="s">
        <v>282</v>
      </c>
      <c r="E1513" s="172" t="s">
        <v>1</v>
      </c>
      <c r="F1513" s="173" t="s">
        <v>2953</v>
      </c>
      <c r="H1513" s="174">
        <v>19.920000000000002</v>
      </c>
      <c r="I1513" s="175"/>
      <c r="L1513" s="171"/>
      <c r="M1513" s="176"/>
      <c r="N1513" s="177"/>
      <c r="O1513" s="177"/>
      <c r="P1513" s="177"/>
      <c r="Q1513" s="177"/>
      <c r="R1513" s="177"/>
      <c r="S1513" s="177"/>
      <c r="T1513" s="178"/>
      <c r="AT1513" s="172" t="s">
        <v>282</v>
      </c>
      <c r="AU1513" s="172" t="s">
        <v>88</v>
      </c>
      <c r="AV1513" s="14" t="s">
        <v>88</v>
      </c>
      <c r="AW1513" s="14" t="s">
        <v>33</v>
      </c>
      <c r="AX1513" s="14" t="s">
        <v>79</v>
      </c>
      <c r="AY1513" s="172" t="s">
        <v>252</v>
      </c>
    </row>
    <row r="1514" spans="1:65" s="13" customFormat="1" ht="22.5">
      <c r="B1514" s="163"/>
      <c r="D1514" s="164" t="s">
        <v>282</v>
      </c>
      <c r="E1514" s="165" t="s">
        <v>1</v>
      </c>
      <c r="F1514" s="166" t="s">
        <v>2954</v>
      </c>
      <c r="H1514" s="165" t="s">
        <v>1</v>
      </c>
      <c r="I1514" s="167"/>
      <c r="L1514" s="163"/>
      <c r="M1514" s="168"/>
      <c r="N1514" s="169"/>
      <c r="O1514" s="169"/>
      <c r="P1514" s="169"/>
      <c r="Q1514" s="169"/>
      <c r="R1514" s="169"/>
      <c r="S1514" s="169"/>
      <c r="T1514" s="170"/>
      <c r="AT1514" s="165" t="s">
        <v>282</v>
      </c>
      <c r="AU1514" s="165" t="s">
        <v>88</v>
      </c>
      <c r="AV1514" s="13" t="s">
        <v>86</v>
      </c>
      <c r="AW1514" s="13" t="s">
        <v>33</v>
      </c>
      <c r="AX1514" s="13" t="s">
        <v>79</v>
      </c>
      <c r="AY1514" s="165" t="s">
        <v>252</v>
      </c>
    </row>
    <row r="1515" spans="1:65" s="13" customFormat="1" ht="22.5">
      <c r="B1515" s="163"/>
      <c r="D1515" s="164" t="s">
        <v>282</v>
      </c>
      <c r="E1515" s="165" t="s">
        <v>1</v>
      </c>
      <c r="F1515" s="166" t="s">
        <v>2955</v>
      </c>
      <c r="H1515" s="165" t="s">
        <v>1</v>
      </c>
      <c r="I1515" s="167"/>
      <c r="L1515" s="163"/>
      <c r="M1515" s="168"/>
      <c r="N1515" s="169"/>
      <c r="O1515" s="169"/>
      <c r="P1515" s="169"/>
      <c r="Q1515" s="169"/>
      <c r="R1515" s="169"/>
      <c r="S1515" s="169"/>
      <c r="T1515" s="170"/>
      <c r="AT1515" s="165" t="s">
        <v>282</v>
      </c>
      <c r="AU1515" s="165" t="s">
        <v>88</v>
      </c>
      <c r="AV1515" s="13" t="s">
        <v>86</v>
      </c>
      <c r="AW1515" s="13" t="s">
        <v>33</v>
      </c>
      <c r="AX1515" s="13" t="s">
        <v>79</v>
      </c>
      <c r="AY1515" s="165" t="s">
        <v>252</v>
      </c>
    </row>
    <row r="1516" spans="1:65" s="15" customFormat="1">
      <c r="B1516" s="179"/>
      <c r="D1516" s="164" t="s">
        <v>282</v>
      </c>
      <c r="E1516" s="180" t="s">
        <v>1</v>
      </c>
      <c r="F1516" s="181" t="s">
        <v>286</v>
      </c>
      <c r="H1516" s="182">
        <v>19.920000000000002</v>
      </c>
      <c r="I1516" s="183"/>
      <c r="L1516" s="179"/>
      <c r="M1516" s="184"/>
      <c r="N1516" s="185"/>
      <c r="O1516" s="185"/>
      <c r="P1516" s="185"/>
      <c r="Q1516" s="185"/>
      <c r="R1516" s="185"/>
      <c r="S1516" s="185"/>
      <c r="T1516" s="186"/>
      <c r="AT1516" s="180" t="s">
        <v>282</v>
      </c>
      <c r="AU1516" s="180" t="s">
        <v>88</v>
      </c>
      <c r="AV1516" s="15" t="s">
        <v>258</v>
      </c>
      <c r="AW1516" s="15" t="s">
        <v>33</v>
      </c>
      <c r="AX1516" s="15" t="s">
        <v>86</v>
      </c>
      <c r="AY1516" s="180" t="s">
        <v>252</v>
      </c>
    </row>
    <row r="1517" spans="1:65" s="2" customFormat="1" ht="24.2" customHeight="1">
      <c r="A1517" s="31"/>
      <c r="B1517" s="148"/>
      <c r="C1517" s="149" t="s">
        <v>1690</v>
      </c>
      <c r="D1517" s="149" t="s">
        <v>254</v>
      </c>
      <c r="E1517" s="150" t="s">
        <v>2956</v>
      </c>
      <c r="F1517" s="151" t="s">
        <v>2957</v>
      </c>
      <c r="G1517" s="152" t="s">
        <v>465</v>
      </c>
      <c r="H1517" s="153">
        <v>21</v>
      </c>
      <c r="I1517" s="154"/>
      <c r="J1517" s="155">
        <f>ROUND(I1517*H1517,2)</f>
        <v>0</v>
      </c>
      <c r="K1517" s="156"/>
      <c r="L1517" s="32"/>
      <c r="M1517" s="157" t="s">
        <v>1</v>
      </c>
      <c r="N1517" s="158" t="s">
        <v>44</v>
      </c>
      <c r="O1517" s="57"/>
      <c r="P1517" s="159">
        <f>O1517*H1517</f>
        <v>0</v>
      </c>
      <c r="Q1517" s="159">
        <v>0</v>
      </c>
      <c r="R1517" s="159">
        <f>Q1517*H1517</f>
        <v>0</v>
      </c>
      <c r="S1517" s="159">
        <v>0</v>
      </c>
      <c r="T1517" s="160">
        <f>S1517*H1517</f>
        <v>0</v>
      </c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R1517" s="161" t="s">
        <v>289</v>
      </c>
      <c r="AT1517" s="161" t="s">
        <v>254</v>
      </c>
      <c r="AU1517" s="161" t="s">
        <v>88</v>
      </c>
      <c r="AY1517" s="17" t="s">
        <v>252</v>
      </c>
      <c r="BE1517" s="162">
        <f>IF(N1517="základní",J1517,0)</f>
        <v>0</v>
      </c>
      <c r="BF1517" s="162">
        <f>IF(N1517="snížená",J1517,0)</f>
        <v>0</v>
      </c>
      <c r="BG1517" s="162">
        <f>IF(N1517="zákl. přenesená",J1517,0)</f>
        <v>0</v>
      </c>
      <c r="BH1517" s="162">
        <f>IF(N1517="sníž. přenesená",J1517,0)</f>
        <v>0</v>
      </c>
      <c r="BI1517" s="162">
        <f>IF(N1517="nulová",J1517,0)</f>
        <v>0</v>
      </c>
      <c r="BJ1517" s="17" t="s">
        <v>86</v>
      </c>
      <c r="BK1517" s="162">
        <f>ROUND(I1517*H1517,2)</f>
        <v>0</v>
      </c>
      <c r="BL1517" s="17" t="s">
        <v>289</v>
      </c>
      <c r="BM1517" s="161" t="s">
        <v>1713</v>
      </c>
    </row>
    <row r="1518" spans="1:65" s="13" customFormat="1" ht="22.5">
      <c r="B1518" s="163"/>
      <c r="D1518" s="164" t="s">
        <v>282</v>
      </c>
      <c r="E1518" s="165" t="s">
        <v>1</v>
      </c>
      <c r="F1518" s="166" t="s">
        <v>2958</v>
      </c>
      <c r="H1518" s="165" t="s">
        <v>1</v>
      </c>
      <c r="I1518" s="167"/>
      <c r="L1518" s="163"/>
      <c r="M1518" s="168"/>
      <c r="N1518" s="169"/>
      <c r="O1518" s="169"/>
      <c r="P1518" s="169"/>
      <c r="Q1518" s="169"/>
      <c r="R1518" s="169"/>
      <c r="S1518" s="169"/>
      <c r="T1518" s="170"/>
      <c r="AT1518" s="165" t="s">
        <v>282</v>
      </c>
      <c r="AU1518" s="165" t="s">
        <v>88</v>
      </c>
      <c r="AV1518" s="13" t="s">
        <v>86</v>
      </c>
      <c r="AW1518" s="13" t="s">
        <v>33</v>
      </c>
      <c r="AX1518" s="13" t="s">
        <v>79</v>
      </c>
      <c r="AY1518" s="165" t="s">
        <v>252</v>
      </c>
    </row>
    <row r="1519" spans="1:65" s="13" customFormat="1" ht="22.5">
      <c r="B1519" s="163"/>
      <c r="D1519" s="164" t="s">
        <v>282</v>
      </c>
      <c r="E1519" s="165" t="s">
        <v>1</v>
      </c>
      <c r="F1519" s="166" t="s">
        <v>2959</v>
      </c>
      <c r="H1519" s="165" t="s">
        <v>1</v>
      </c>
      <c r="I1519" s="167"/>
      <c r="L1519" s="163"/>
      <c r="M1519" s="168"/>
      <c r="N1519" s="169"/>
      <c r="O1519" s="169"/>
      <c r="P1519" s="169"/>
      <c r="Q1519" s="169"/>
      <c r="R1519" s="169"/>
      <c r="S1519" s="169"/>
      <c r="T1519" s="170"/>
      <c r="AT1519" s="165" t="s">
        <v>282</v>
      </c>
      <c r="AU1519" s="165" t="s">
        <v>88</v>
      </c>
      <c r="AV1519" s="13" t="s">
        <v>86</v>
      </c>
      <c r="AW1519" s="13" t="s">
        <v>33</v>
      </c>
      <c r="AX1519" s="13" t="s">
        <v>79</v>
      </c>
      <c r="AY1519" s="165" t="s">
        <v>252</v>
      </c>
    </row>
    <row r="1520" spans="1:65" s="13" customFormat="1" ht="22.5">
      <c r="B1520" s="163"/>
      <c r="D1520" s="164" t="s">
        <v>282</v>
      </c>
      <c r="E1520" s="165" t="s">
        <v>1</v>
      </c>
      <c r="F1520" s="166" t="s">
        <v>2960</v>
      </c>
      <c r="H1520" s="165" t="s">
        <v>1</v>
      </c>
      <c r="I1520" s="167"/>
      <c r="L1520" s="163"/>
      <c r="M1520" s="168"/>
      <c r="N1520" s="169"/>
      <c r="O1520" s="169"/>
      <c r="P1520" s="169"/>
      <c r="Q1520" s="169"/>
      <c r="R1520" s="169"/>
      <c r="S1520" s="169"/>
      <c r="T1520" s="170"/>
      <c r="AT1520" s="165" t="s">
        <v>282</v>
      </c>
      <c r="AU1520" s="165" t="s">
        <v>88</v>
      </c>
      <c r="AV1520" s="13" t="s">
        <v>86</v>
      </c>
      <c r="AW1520" s="13" t="s">
        <v>33</v>
      </c>
      <c r="AX1520" s="13" t="s">
        <v>79</v>
      </c>
      <c r="AY1520" s="165" t="s">
        <v>252</v>
      </c>
    </row>
    <row r="1521" spans="1:65" s="13" customFormat="1" ht="22.5">
      <c r="B1521" s="163"/>
      <c r="D1521" s="164" t="s">
        <v>282</v>
      </c>
      <c r="E1521" s="165" t="s">
        <v>1</v>
      </c>
      <c r="F1521" s="166" t="s">
        <v>2961</v>
      </c>
      <c r="H1521" s="165" t="s">
        <v>1</v>
      </c>
      <c r="I1521" s="167"/>
      <c r="L1521" s="163"/>
      <c r="M1521" s="168"/>
      <c r="N1521" s="169"/>
      <c r="O1521" s="169"/>
      <c r="P1521" s="169"/>
      <c r="Q1521" s="169"/>
      <c r="R1521" s="169"/>
      <c r="S1521" s="169"/>
      <c r="T1521" s="170"/>
      <c r="AT1521" s="165" t="s">
        <v>282</v>
      </c>
      <c r="AU1521" s="165" t="s">
        <v>88</v>
      </c>
      <c r="AV1521" s="13" t="s">
        <v>86</v>
      </c>
      <c r="AW1521" s="13" t="s">
        <v>33</v>
      </c>
      <c r="AX1521" s="13" t="s">
        <v>79</v>
      </c>
      <c r="AY1521" s="165" t="s">
        <v>252</v>
      </c>
    </row>
    <row r="1522" spans="1:65" s="13" customFormat="1" ht="22.5">
      <c r="B1522" s="163"/>
      <c r="D1522" s="164" t="s">
        <v>282</v>
      </c>
      <c r="E1522" s="165" t="s">
        <v>1</v>
      </c>
      <c r="F1522" s="166" t="s">
        <v>2962</v>
      </c>
      <c r="H1522" s="165" t="s">
        <v>1</v>
      </c>
      <c r="I1522" s="167"/>
      <c r="L1522" s="163"/>
      <c r="M1522" s="168"/>
      <c r="N1522" s="169"/>
      <c r="O1522" s="169"/>
      <c r="P1522" s="169"/>
      <c r="Q1522" s="169"/>
      <c r="R1522" s="169"/>
      <c r="S1522" s="169"/>
      <c r="T1522" s="170"/>
      <c r="AT1522" s="165" t="s">
        <v>282</v>
      </c>
      <c r="AU1522" s="165" t="s">
        <v>88</v>
      </c>
      <c r="AV1522" s="13" t="s">
        <v>86</v>
      </c>
      <c r="AW1522" s="13" t="s">
        <v>33</v>
      </c>
      <c r="AX1522" s="13" t="s">
        <v>79</v>
      </c>
      <c r="AY1522" s="165" t="s">
        <v>252</v>
      </c>
    </row>
    <row r="1523" spans="1:65" s="13" customFormat="1" ht="22.5">
      <c r="B1523" s="163"/>
      <c r="D1523" s="164" t="s">
        <v>282</v>
      </c>
      <c r="E1523" s="165" t="s">
        <v>1</v>
      </c>
      <c r="F1523" s="166" t="s">
        <v>2963</v>
      </c>
      <c r="H1523" s="165" t="s">
        <v>1</v>
      </c>
      <c r="I1523" s="167"/>
      <c r="L1523" s="163"/>
      <c r="M1523" s="168"/>
      <c r="N1523" s="169"/>
      <c r="O1523" s="169"/>
      <c r="P1523" s="169"/>
      <c r="Q1523" s="169"/>
      <c r="R1523" s="169"/>
      <c r="S1523" s="169"/>
      <c r="T1523" s="170"/>
      <c r="AT1523" s="165" t="s">
        <v>282</v>
      </c>
      <c r="AU1523" s="165" t="s">
        <v>88</v>
      </c>
      <c r="AV1523" s="13" t="s">
        <v>86</v>
      </c>
      <c r="AW1523" s="13" t="s">
        <v>33</v>
      </c>
      <c r="AX1523" s="13" t="s">
        <v>79</v>
      </c>
      <c r="AY1523" s="165" t="s">
        <v>252</v>
      </c>
    </row>
    <row r="1524" spans="1:65" s="14" customFormat="1">
      <c r="B1524" s="171"/>
      <c r="D1524" s="164" t="s">
        <v>282</v>
      </c>
      <c r="E1524" s="172" t="s">
        <v>1</v>
      </c>
      <c r="F1524" s="173" t="s">
        <v>2964</v>
      </c>
      <c r="H1524" s="174">
        <v>21</v>
      </c>
      <c r="I1524" s="175"/>
      <c r="L1524" s="171"/>
      <c r="M1524" s="176"/>
      <c r="N1524" s="177"/>
      <c r="O1524" s="177"/>
      <c r="P1524" s="177"/>
      <c r="Q1524" s="177"/>
      <c r="R1524" s="177"/>
      <c r="S1524" s="177"/>
      <c r="T1524" s="178"/>
      <c r="AT1524" s="172" t="s">
        <v>282</v>
      </c>
      <c r="AU1524" s="172" t="s">
        <v>88</v>
      </c>
      <c r="AV1524" s="14" t="s">
        <v>88</v>
      </c>
      <c r="AW1524" s="14" t="s">
        <v>33</v>
      </c>
      <c r="AX1524" s="14" t="s">
        <v>79</v>
      </c>
      <c r="AY1524" s="172" t="s">
        <v>252</v>
      </c>
    </row>
    <row r="1525" spans="1:65" s="15" customFormat="1">
      <c r="B1525" s="179"/>
      <c r="D1525" s="164" t="s">
        <v>282</v>
      </c>
      <c r="E1525" s="180" t="s">
        <v>1</v>
      </c>
      <c r="F1525" s="181" t="s">
        <v>286</v>
      </c>
      <c r="H1525" s="182">
        <v>21</v>
      </c>
      <c r="I1525" s="183"/>
      <c r="L1525" s="179"/>
      <c r="M1525" s="184"/>
      <c r="N1525" s="185"/>
      <c r="O1525" s="185"/>
      <c r="P1525" s="185"/>
      <c r="Q1525" s="185"/>
      <c r="R1525" s="185"/>
      <c r="S1525" s="185"/>
      <c r="T1525" s="186"/>
      <c r="AT1525" s="180" t="s">
        <v>282</v>
      </c>
      <c r="AU1525" s="180" t="s">
        <v>88</v>
      </c>
      <c r="AV1525" s="15" t="s">
        <v>258</v>
      </c>
      <c r="AW1525" s="15" t="s">
        <v>33</v>
      </c>
      <c r="AX1525" s="15" t="s">
        <v>86</v>
      </c>
      <c r="AY1525" s="180" t="s">
        <v>252</v>
      </c>
    </row>
    <row r="1526" spans="1:65" s="2" customFormat="1" ht="24.2" customHeight="1">
      <c r="A1526" s="31"/>
      <c r="B1526" s="148"/>
      <c r="C1526" s="149" t="s">
        <v>943</v>
      </c>
      <c r="D1526" s="149" t="s">
        <v>254</v>
      </c>
      <c r="E1526" s="150" t="s">
        <v>2965</v>
      </c>
      <c r="F1526" s="151" t="s">
        <v>2966</v>
      </c>
      <c r="G1526" s="152" t="s">
        <v>465</v>
      </c>
      <c r="H1526" s="153">
        <v>12.59</v>
      </c>
      <c r="I1526" s="154"/>
      <c r="J1526" s="155">
        <f>ROUND(I1526*H1526,2)</f>
        <v>0</v>
      </c>
      <c r="K1526" s="156"/>
      <c r="L1526" s="32"/>
      <c r="M1526" s="157" t="s">
        <v>1</v>
      </c>
      <c r="N1526" s="158" t="s">
        <v>44</v>
      </c>
      <c r="O1526" s="57"/>
      <c r="P1526" s="159">
        <f>O1526*H1526</f>
        <v>0</v>
      </c>
      <c r="Q1526" s="159">
        <v>0</v>
      </c>
      <c r="R1526" s="159">
        <f>Q1526*H1526</f>
        <v>0</v>
      </c>
      <c r="S1526" s="159">
        <v>0</v>
      </c>
      <c r="T1526" s="160">
        <f>S1526*H1526</f>
        <v>0</v>
      </c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R1526" s="161" t="s">
        <v>289</v>
      </c>
      <c r="AT1526" s="161" t="s">
        <v>254</v>
      </c>
      <c r="AU1526" s="161" t="s">
        <v>88</v>
      </c>
      <c r="AY1526" s="17" t="s">
        <v>252</v>
      </c>
      <c r="BE1526" s="162">
        <f>IF(N1526="základní",J1526,0)</f>
        <v>0</v>
      </c>
      <c r="BF1526" s="162">
        <f>IF(N1526="snížená",J1526,0)</f>
        <v>0</v>
      </c>
      <c r="BG1526" s="162">
        <f>IF(N1526="zákl. přenesená",J1526,0)</f>
        <v>0</v>
      </c>
      <c r="BH1526" s="162">
        <f>IF(N1526="sníž. přenesená",J1526,0)</f>
        <v>0</v>
      </c>
      <c r="BI1526" s="162">
        <f>IF(N1526="nulová",J1526,0)</f>
        <v>0</v>
      </c>
      <c r="BJ1526" s="17" t="s">
        <v>86</v>
      </c>
      <c r="BK1526" s="162">
        <f>ROUND(I1526*H1526,2)</f>
        <v>0</v>
      </c>
      <c r="BL1526" s="17" t="s">
        <v>289</v>
      </c>
      <c r="BM1526" s="161" t="s">
        <v>1719</v>
      </c>
    </row>
    <row r="1527" spans="1:65" s="13" customFormat="1" ht="22.5">
      <c r="B1527" s="163"/>
      <c r="D1527" s="164" t="s">
        <v>282</v>
      </c>
      <c r="E1527" s="165" t="s">
        <v>1</v>
      </c>
      <c r="F1527" s="166" t="s">
        <v>2967</v>
      </c>
      <c r="H1527" s="165" t="s">
        <v>1</v>
      </c>
      <c r="I1527" s="167"/>
      <c r="L1527" s="163"/>
      <c r="M1527" s="168"/>
      <c r="N1527" s="169"/>
      <c r="O1527" s="169"/>
      <c r="P1527" s="169"/>
      <c r="Q1527" s="169"/>
      <c r="R1527" s="169"/>
      <c r="S1527" s="169"/>
      <c r="T1527" s="170"/>
      <c r="AT1527" s="165" t="s">
        <v>282</v>
      </c>
      <c r="AU1527" s="165" t="s">
        <v>88</v>
      </c>
      <c r="AV1527" s="13" t="s">
        <v>86</v>
      </c>
      <c r="AW1527" s="13" t="s">
        <v>33</v>
      </c>
      <c r="AX1527" s="13" t="s">
        <v>79</v>
      </c>
      <c r="AY1527" s="165" t="s">
        <v>252</v>
      </c>
    </row>
    <row r="1528" spans="1:65" s="13" customFormat="1">
      <c r="B1528" s="163"/>
      <c r="D1528" s="164" t="s">
        <v>282</v>
      </c>
      <c r="E1528" s="165" t="s">
        <v>1</v>
      </c>
      <c r="F1528" s="166" t="s">
        <v>2968</v>
      </c>
      <c r="H1528" s="165" t="s">
        <v>1</v>
      </c>
      <c r="I1528" s="167"/>
      <c r="L1528" s="163"/>
      <c r="M1528" s="168"/>
      <c r="N1528" s="169"/>
      <c r="O1528" s="169"/>
      <c r="P1528" s="169"/>
      <c r="Q1528" s="169"/>
      <c r="R1528" s="169"/>
      <c r="S1528" s="169"/>
      <c r="T1528" s="170"/>
      <c r="AT1528" s="165" t="s">
        <v>282</v>
      </c>
      <c r="AU1528" s="165" t="s">
        <v>88</v>
      </c>
      <c r="AV1528" s="13" t="s">
        <v>86</v>
      </c>
      <c r="AW1528" s="13" t="s">
        <v>33</v>
      </c>
      <c r="AX1528" s="13" t="s">
        <v>79</v>
      </c>
      <c r="AY1528" s="165" t="s">
        <v>252</v>
      </c>
    </row>
    <row r="1529" spans="1:65" s="13" customFormat="1" ht="22.5">
      <c r="B1529" s="163"/>
      <c r="D1529" s="164" t="s">
        <v>282</v>
      </c>
      <c r="E1529" s="165" t="s">
        <v>1</v>
      </c>
      <c r="F1529" s="166" t="s">
        <v>2969</v>
      </c>
      <c r="H1529" s="165" t="s">
        <v>1</v>
      </c>
      <c r="I1529" s="167"/>
      <c r="L1529" s="163"/>
      <c r="M1529" s="168"/>
      <c r="N1529" s="169"/>
      <c r="O1529" s="169"/>
      <c r="P1529" s="169"/>
      <c r="Q1529" s="169"/>
      <c r="R1529" s="169"/>
      <c r="S1529" s="169"/>
      <c r="T1529" s="170"/>
      <c r="AT1529" s="165" t="s">
        <v>282</v>
      </c>
      <c r="AU1529" s="165" t="s">
        <v>88</v>
      </c>
      <c r="AV1529" s="13" t="s">
        <v>86</v>
      </c>
      <c r="AW1529" s="13" t="s">
        <v>33</v>
      </c>
      <c r="AX1529" s="13" t="s">
        <v>79</v>
      </c>
      <c r="AY1529" s="165" t="s">
        <v>252</v>
      </c>
    </row>
    <row r="1530" spans="1:65" s="13" customFormat="1" ht="22.5">
      <c r="B1530" s="163"/>
      <c r="D1530" s="164" t="s">
        <v>282</v>
      </c>
      <c r="E1530" s="165" t="s">
        <v>1</v>
      </c>
      <c r="F1530" s="166" t="s">
        <v>2961</v>
      </c>
      <c r="H1530" s="165" t="s">
        <v>1</v>
      </c>
      <c r="I1530" s="167"/>
      <c r="L1530" s="163"/>
      <c r="M1530" s="168"/>
      <c r="N1530" s="169"/>
      <c r="O1530" s="169"/>
      <c r="P1530" s="169"/>
      <c r="Q1530" s="169"/>
      <c r="R1530" s="169"/>
      <c r="S1530" s="169"/>
      <c r="T1530" s="170"/>
      <c r="AT1530" s="165" t="s">
        <v>282</v>
      </c>
      <c r="AU1530" s="165" t="s">
        <v>88</v>
      </c>
      <c r="AV1530" s="13" t="s">
        <v>86</v>
      </c>
      <c r="AW1530" s="13" t="s">
        <v>33</v>
      </c>
      <c r="AX1530" s="13" t="s">
        <v>79</v>
      </c>
      <c r="AY1530" s="165" t="s">
        <v>252</v>
      </c>
    </row>
    <row r="1531" spans="1:65" s="13" customFormat="1" ht="22.5">
      <c r="B1531" s="163"/>
      <c r="D1531" s="164" t="s">
        <v>282</v>
      </c>
      <c r="E1531" s="165" t="s">
        <v>1</v>
      </c>
      <c r="F1531" s="166" t="s">
        <v>2962</v>
      </c>
      <c r="H1531" s="165" t="s">
        <v>1</v>
      </c>
      <c r="I1531" s="167"/>
      <c r="L1531" s="163"/>
      <c r="M1531" s="168"/>
      <c r="N1531" s="169"/>
      <c r="O1531" s="169"/>
      <c r="P1531" s="169"/>
      <c r="Q1531" s="169"/>
      <c r="R1531" s="169"/>
      <c r="S1531" s="169"/>
      <c r="T1531" s="170"/>
      <c r="AT1531" s="165" t="s">
        <v>282</v>
      </c>
      <c r="AU1531" s="165" t="s">
        <v>88</v>
      </c>
      <c r="AV1531" s="13" t="s">
        <v>86</v>
      </c>
      <c r="AW1531" s="13" t="s">
        <v>33</v>
      </c>
      <c r="AX1531" s="13" t="s">
        <v>79</v>
      </c>
      <c r="AY1531" s="165" t="s">
        <v>252</v>
      </c>
    </row>
    <row r="1532" spans="1:65" s="13" customFormat="1" ht="22.5">
      <c r="B1532" s="163"/>
      <c r="D1532" s="164" t="s">
        <v>282</v>
      </c>
      <c r="E1532" s="165" t="s">
        <v>1</v>
      </c>
      <c r="F1532" s="166" t="s">
        <v>2963</v>
      </c>
      <c r="H1532" s="165" t="s">
        <v>1</v>
      </c>
      <c r="I1532" s="167"/>
      <c r="L1532" s="163"/>
      <c r="M1532" s="168"/>
      <c r="N1532" s="169"/>
      <c r="O1532" s="169"/>
      <c r="P1532" s="169"/>
      <c r="Q1532" s="169"/>
      <c r="R1532" s="169"/>
      <c r="S1532" s="169"/>
      <c r="T1532" s="170"/>
      <c r="AT1532" s="165" t="s">
        <v>282</v>
      </c>
      <c r="AU1532" s="165" t="s">
        <v>88</v>
      </c>
      <c r="AV1532" s="13" t="s">
        <v>86</v>
      </c>
      <c r="AW1532" s="13" t="s">
        <v>33</v>
      </c>
      <c r="AX1532" s="13" t="s">
        <v>79</v>
      </c>
      <c r="AY1532" s="165" t="s">
        <v>252</v>
      </c>
    </row>
    <row r="1533" spans="1:65" s="14" customFormat="1">
      <c r="B1533" s="171"/>
      <c r="D1533" s="164" t="s">
        <v>282</v>
      </c>
      <c r="E1533" s="172" t="s">
        <v>1</v>
      </c>
      <c r="F1533" s="173" t="s">
        <v>2970</v>
      </c>
      <c r="H1533" s="174">
        <v>12.59</v>
      </c>
      <c r="I1533" s="175"/>
      <c r="L1533" s="171"/>
      <c r="M1533" s="176"/>
      <c r="N1533" s="177"/>
      <c r="O1533" s="177"/>
      <c r="P1533" s="177"/>
      <c r="Q1533" s="177"/>
      <c r="R1533" s="177"/>
      <c r="S1533" s="177"/>
      <c r="T1533" s="178"/>
      <c r="AT1533" s="172" t="s">
        <v>282</v>
      </c>
      <c r="AU1533" s="172" t="s">
        <v>88</v>
      </c>
      <c r="AV1533" s="14" t="s">
        <v>88</v>
      </c>
      <c r="AW1533" s="14" t="s">
        <v>33</v>
      </c>
      <c r="AX1533" s="14" t="s">
        <v>79</v>
      </c>
      <c r="AY1533" s="172" t="s">
        <v>252</v>
      </c>
    </row>
    <row r="1534" spans="1:65" s="15" customFormat="1">
      <c r="B1534" s="179"/>
      <c r="D1534" s="164" t="s">
        <v>282</v>
      </c>
      <c r="E1534" s="180" t="s">
        <v>1</v>
      </c>
      <c r="F1534" s="181" t="s">
        <v>286</v>
      </c>
      <c r="H1534" s="182">
        <v>12.59</v>
      </c>
      <c r="I1534" s="183"/>
      <c r="L1534" s="179"/>
      <c r="M1534" s="184"/>
      <c r="N1534" s="185"/>
      <c r="O1534" s="185"/>
      <c r="P1534" s="185"/>
      <c r="Q1534" s="185"/>
      <c r="R1534" s="185"/>
      <c r="S1534" s="185"/>
      <c r="T1534" s="186"/>
      <c r="AT1534" s="180" t="s">
        <v>282</v>
      </c>
      <c r="AU1534" s="180" t="s">
        <v>88</v>
      </c>
      <c r="AV1534" s="15" t="s">
        <v>258</v>
      </c>
      <c r="AW1534" s="15" t="s">
        <v>33</v>
      </c>
      <c r="AX1534" s="15" t="s">
        <v>86</v>
      </c>
      <c r="AY1534" s="180" t="s">
        <v>252</v>
      </c>
    </row>
    <row r="1535" spans="1:65" s="2" customFormat="1" ht="24.2" customHeight="1">
      <c r="A1535" s="31"/>
      <c r="B1535" s="148"/>
      <c r="C1535" s="149" t="s">
        <v>1699</v>
      </c>
      <c r="D1535" s="149" t="s">
        <v>254</v>
      </c>
      <c r="E1535" s="150" t="s">
        <v>2971</v>
      </c>
      <c r="F1535" s="151" t="s">
        <v>2972</v>
      </c>
      <c r="G1535" s="152" t="s">
        <v>465</v>
      </c>
      <c r="H1535" s="153">
        <v>12.59</v>
      </c>
      <c r="I1535" s="154"/>
      <c r="J1535" s="155">
        <f>ROUND(I1535*H1535,2)</f>
        <v>0</v>
      </c>
      <c r="K1535" s="156"/>
      <c r="L1535" s="32"/>
      <c r="M1535" s="157" t="s">
        <v>1</v>
      </c>
      <c r="N1535" s="158" t="s">
        <v>44</v>
      </c>
      <c r="O1535" s="57"/>
      <c r="P1535" s="159">
        <f>O1535*H1535</f>
        <v>0</v>
      </c>
      <c r="Q1535" s="159">
        <v>0</v>
      </c>
      <c r="R1535" s="159">
        <f>Q1535*H1535</f>
        <v>0</v>
      </c>
      <c r="S1535" s="159">
        <v>0</v>
      </c>
      <c r="T1535" s="160">
        <f>S1535*H1535</f>
        <v>0</v>
      </c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R1535" s="161" t="s">
        <v>289</v>
      </c>
      <c r="AT1535" s="161" t="s">
        <v>254</v>
      </c>
      <c r="AU1535" s="161" t="s">
        <v>88</v>
      </c>
      <c r="AY1535" s="17" t="s">
        <v>252</v>
      </c>
      <c r="BE1535" s="162">
        <f>IF(N1535="základní",J1535,0)</f>
        <v>0</v>
      </c>
      <c r="BF1535" s="162">
        <f>IF(N1535="snížená",J1535,0)</f>
        <v>0</v>
      </c>
      <c r="BG1535" s="162">
        <f>IF(N1535="zákl. přenesená",J1535,0)</f>
        <v>0</v>
      </c>
      <c r="BH1535" s="162">
        <f>IF(N1535="sníž. přenesená",J1535,0)</f>
        <v>0</v>
      </c>
      <c r="BI1535" s="162">
        <f>IF(N1535="nulová",J1535,0)</f>
        <v>0</v>
      </c>
      <c r="BJ1535" s="17" t="s">
        <v>86</v>
      </c>
      <c r="BK1535" s="162">
        <f>ROUND(I1535*H1535,2)</f>
        <v>0</v>
      </c>
      <c r="BL1535" s="17" t="s">
        <v>289</v>
      </c>
      <c r="BM1535" s="161" t="s">
        <v>1728</v>
      </c>
    </row>
    <row r="1536" spans="1:65" s="13" customFormat="1" ht="22.5">
      <c r="B1536" s="163"/>
      <c r="D1536" s="164" t="s">
        <v>282</v>
      </c>
      <c r="E1536" s="165" t="s">
        <v>1</v>
      </c>
      <c r="F1536" s="166" t="s">
        <v>2973</v>
      </c>
      <c r="H1536" s="165" t="s">
        <v>1</v>
      </c>
      <c r="I1536" s="167"/>
      <c r="L1536" s="163"/>
      <c r="M1536" s="168"/>
      <c r="N1536" s="169"/>
      <c r="O1536" s="169"/>
      <c r="P1536" s="169"/>
      <c r="Q1536" s="169"/>
      <c r="R1536" s="169"/>
      <c r="S1536" s="169"/>
      <c r="T1536" s="170"/>
      <c r="AT1536" s="165" t="s">
        <v>282</v>
      </c>
      <c r="AU1536" s="165" t="s">
        <v>88</v>
      </c>
      <c r="AV1536" s="13" t="s">
        <v>86</v>
      </c>
      <c r="AW1536" s="13" t="s">
        <v>33</v>
      </c>
      <c r="AX1536" s="13" t="s">
        <v>79</v>
      </c>
      <c r="AY1536" s="165" t="s">
        <v>252</v>
      </c>
    </row>
    <row r="1537" spans="1:65" s="13" customFormat="1" ht="22.5">
      <c r="B1537" s="163"/>
      <c r="D1537" s="164" t="s">
        <v>282</v>
      </c>
      <c r="E1537" s="165" t="s">
        <v>1</v>
      </c>
      <c r="F1537" s="166" t="s">
        <v>2969</v>
      </c>
      <c r="H1537" s="165" t="s">
        <v>1</v>
      </c>
      <c r="I1537" s="167"/>
      <c r="L1537" s="163"/>
      <c r="M1537" s="168"/>
      <c r="N1537" s="169"/>
      <c r="O1537" s="169"/>
      <c r="P1537" s="169"/>
      <c r="Q1537" s="169"/>
      <c r="R1537" s="169"/>
      <c r="S1537" s="169"/>
      <c r="T1537" s="170"/>
      <c r="AT1537" s="165" t="s">
        <v>282</v>
      </c>
      <c r="AU1537" s="165" t="s">
        <v>88</v>
      </c>
      <c r="AV1537" s="13" t="s">
        <v>86</v>
      </c>
      <c r="AW1537" s="13" t="s">
        <v>33</v>
      </c>
      <c r="AX1537" s="13" t="s">
        <v>79</v>
      </c>
      <c r="AY1537" s="165" t="s">
        <v>252</v>
      </c>
    </row>
    <row r="1538" spans="1:65" s="13" customFormat="1" ht="22.5">
      <c r="B1538" s="163"/>
      <c r="D1538" s="164" t="s">
        <v>282</v>
      </c>
      <c r="E1538" s="165" t="s">
        <v>1</v>
      </c>
      <c r="F1538" s="166" t="s">
        <v>2961</v>
      </c>
      <c r="H1538" s="165" t="s">
        <v>1</v>
      </c>
      <c r="I1538" s="167"/>
      <c r="L1538" s="163"/>
      <c r="M1538" s="168"/>
      <c r="N1538" s="169"/>
      <c r="O1538" s="169"/>
      <c r="P1538" s="169"/>
      <c r="Q1538" s="169"/>
      <c r="R1538" s="169"/>
      <c r="S1538" s="169"/>
      <c r="T1538" s="170"/>
      <c r="AT1538" s="165" t="s">
        <v>282</v>
      </c>
      <c r="AU1538" s="165" t="s">
        <v>88</v>
      </c>
      <c r="AV1538" s="13" t="s">
        <v>86</v>
      </c>
      <c r="AW1538" s="13" t="s">
        <v>33</v>
      </c>
      <c r="AX1538" s="13" t="s">
        <v>79</v>
      </c>
      <c r="AY1538" s="165" t="s">
        <v>252</v>
      </c>
    </row>
    <row r="1539" spans="1:65" s="13" customFormat="1" ht="22.5">
      <c r="B1539" s="163"/>
      <c r="D1539" s="164" t="s">
        <v>282</v>
      </c>
      <c r="E1539" s="165" t="s">
        <v>1</v>
      </c>
      <c r="F1539" s="166" t="s">
        <v>2962</v>
      </c>
      <c r="H1539" s="165" t="s">
        <v>1</v>
      </c>
      <c r="I1539" s="167"/>
      <c r="L1539" s="163"/>
      <c r="M1539" s="168"/>
      <c r="N1539" s="169"/>
      <c r="O1539" s="169"/>
      <c r="P1539" s="169"/>
      <c r="Q1539" s="169"/>
      <c r="R1539" s="169"/>
      <c r="S1539" s="169"/>
      <c r="T1539" s="170"/>
      <c r="AT1539" s="165" t="s">
        <v>282</v>
      </c>
      <c r="AU1539" s="165" t="s">
        <v>88</v>
      </c>
      <c r="AV1539" s="13" t="s">
        <v>86</v>
      </c>
      <c r="AW1539" s="13" t="s">
        <v>33</v>
      </c>
      <c r="AX1539" s="13" t="s">
        <v>79</v>
      </c>
      <c r="AY1539" s="165" t="s">
        <v>252</v>
      </c>
    </row>
    <row r="1540" spans="1:65" s="13" customFormat="1" ht="22.5">
      <c r="B1540" s="163"/>
      <c r="D1540" s="164" t="s">
        <v>282</v>
      </c>
      <c r="E1540" s="165" t="s">
        <v>1</v>
      </c>
      <c r="F1540" s="166" t="s">
        <v>2963</v>
      </c>
      <c r="H1540" s="165" t="s">
        <v>1</v>
      </c>
      <c r="I1540" s="167"/>
      <c r="L1540" s="163"/>
      <c r="M1540" s="168"/>
      <c r="N1540" s="169"/>
      <c r="O1540" s="169"/>
      <c r="P1540" s="169"/>
      <c r="Q1540" s="169"/>
      <c r="R1540" s="169"/>
      <c r="S1540" s="169"/>
      <c r="T1540" s="170"/>
      <c r="AT1540" s="165" t="s">
        <v>282</v>
      </c>
      <c r="AU1540" s="165" t="s">
        <v>88</v>
      </c>
      <c r="AV1540" s="13" t="s">
        <v>86</v>
      </c>
      <c r="AW1540" s="13" t="s">
        <v>33</v>
      </c>
      <c r="AX1540" s="13" t="s">
        <v>79</v>
      </c>
      <c r="AY1540" s="165" t="s">
        <v>252</v>
      </c>
    </row>
    <row r="1541" spans="1:65" s="14" customFormat="1">
      <c r="B1541" s="171"/>
      <c r="D1541" s="164" t="s">
        <v>282</v>
      </c>
      <c r="E1541" s="172" t="s">
        <v>1</v>
      </c>
      <c r="F1541" s="173" t="s">
        <v>2970</v>
      </c>
      <c r="H1541" s="174">
        <v>12.59</v>
      </c>
      <c r="I1541" s="175"/>
      <c r="L1541" s="171"/>
      <c r="M1541" s="176"/>
      <c r="N1541" s="177"/>
      <c r="O1541" s="177"/>
      <c r="P1541" s="177"/>
      <c r="Q1541" s="177"/>
      <c r="R1541" s="177"/>
      <c r="S1541" s="177"/>
      <c r="T1541" s="178"/>
      <c r="AT1541" s="172" t="s">
        <v>282</v>
      </c>
      <c r="AU1541" s="172" t="s">
        <v>88</v>
      </c>
      <c r="AV1541" s="14" t="s">
        <v>88</v>
      </c>
      <c r="AW1541" s="14" t="s">
        <v>33</v>
      </c>
      <c r="AX1541" s="14" t="s">
        <v>79</v>
      </c>
      <c r="AY1541" s="172" t="s">
        <v>252</v>
      </c>
    </row>
    <row r="1542" spans="1:65" s="15" customFormat="1">
      <c r="B1542" s="179"/>
      <c r="D1542" s="164" t="s">
        <v>282</v>
      </c>
      <c r="E1542" s="180" t="s">
        <v>1</v>
      </c>
      <c r="F1542" s="181" t="s">
        <v>286</v>
      </c>
      <c r="H1542" s="182">
        <v>12.59</v>
      </c>
      <c r="I1542" s="183"/>
      <c r="L1542" s="179"/>
      <c r="M1542" s="184"/>
      <c r="N1542" s="185"/>
      <c r="O1542" s="185"/>
      <c r="P1542" s="185"/>
      <c r="Q1542" s="185"/>
      <c r="R1542" s="185"/>
      <c r="S1542" s="185"/>
      <c r="T1542" s="186"/>
      <c r="AT1542" s="180" t="s">
        <v>282</v>
      </c>
      <c r="AU1542" s="180" t="s">
        <v>88</v>
      </c>
      <c r="AV1542" s="15" t="s">
        <v>258</v>
      </c>
      <c r="AW1542" s="15" t="s">
        <v>33</v>
      </c>
      <c r="AX1542" s="15" t="s">
        <v>86</v>
      </c>
      <c r="AY1542" s="180" t="s">
        <v>252</v>
      </c>
    </row>
    <row r="1543" spans="1:65" s="2" customFormat="1" ht="24.2" customHeight="1">
      <c r="A1543" s="31"/>
      <c r="B1543" s="148"/>
      <c r="C1543" s="149" t="s">
        <v>964</v>
      </c>
      <c r="D1543" s="149" t="s">
        <v>254</v>
      </c>
      <c r="E1543" s="150" t="s">
        <v>2974</v>
      </c>
      <c r="F1543" s="151" t="s">
        <v>2975</v>
      </c>
      <c r="G1543" s="152" t="s">
        <v>465</v>
      </c>
      <c r="H1543" s="153">
        <v>713.66</v>
      </c>
      <c r="I1543" s="154"/>
      <c r="J1543" s="155">
        <f>ROUND(I1543*H1543,2)</f>
        <v>0</v>
      </c>
      <c r="K1543" s="156"/>
      <c r="L1543" s="32"/>
      <c r="M1543" s="157" t="s">
        <v>1</v>
      </c>
      <c r="N1543" s="158" t="s">
        <v>44</v>
      </c>
      <c r="O1543" s="57"/>
      <c r="P1543" s="159">
        <f>O1543*H1543</f>
        <v>0</v>
      </c>
      <c r="Q1543" s="159">
        <v>0</v>
      </c>
      <c r="R1543" s="159">
        <f>Q1543*H1543</f>
        <v>0</v>
      </c>
      <c r="S1543" s="159">
        <v>0</v>
      </c>
      <c r="T1543" s="160">
        <f>S1543*H1543</f>
        <v>0</v>
      </c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R1543" s="161" t="s">
        <v>289</v>
      </c>
      <c r="AT1543" s="161" t="s">
        <v>254</v>
      </c>
      <c r="AU1543" s="161" t="s">
        <v>88</v>
      </c>
      <c r="AY1543" s="17" t="s">
        <v>252</v>
      </c>
      <c r="BE1543" s="162">
        <f>IF(N1543="základní",J1543,0)</f>
        <v>0</v>
      </c>
      <c r="BF1543" s="162">
        <f>IF(N1543="snížená",J1543,0)</f>
        <v>0</v>
      </c>
      <c r="BG1543" s="162">
        <f>IF(N1543="zákl. přenesená",J1543,0)</f>
        <v>0</v>
      </c>
      <c r="BH1543" s="162">
        <f>IF(N1543="sníž. přenesená",J1543,0)</f>
        <v>0</v>
      </c>
      <c r="BI1543" s="162">
        <f>IF(N1543="nulová",J1543,0)</f>
        <v>0</v>
      </c>
      <c r="BJ1543" s="17" t="s">
        <v>86</v>
      </c>
      <c r="BK1543" s="162">
        <f>ROUND(I1543*H1543,2)</f>
        <v>0</v>
      </c>
      <c r="BL1543" s="17" t="s">
        <v>289</v>
      </c>
      <c r="BM1543" s="161" t="s">
        <v>1729</v>
      </c>
    </row>
    <row r="1544" spans="1:65" s="13" customFormat="1" ht="22.5">
      <c r="B1544" s="163"/>
      <c r="D1544" s="164" t="s">
        <v>282</v>
      </c>
      <c r="E1544" s="165" t="s">
        <v>1</v>
      </c>
      <c r="F1544" s="166" t="s">
        <v>2976</v>
      </c>
      <c r="H1544" s="165" t="s">
        <v>1</v>
      </c>
      <c r="I1544" s="167"/>
      <c r="L1544" s="163"/>
      <c r="M1544" s="168"/>
      <c r="N1544" s="169"/>
      <c r="O1544" s="169"/>
      <c r="P1544" s="169"/>
      <c r="Q1544" s="169"/>
      <c r="R1544" s="169"/>
      <c r="S1544" s="169"/>
      <c r="T1544" s="170"/>
      <c r="AT1544" s="165" t="s">
        <v>282</v>
      </c>
      <c r="AU1544" s="165" t="s">
        <v>88</v>
      </c>
      <c r="AV1544" s="13" t="s">
        <v>86</v>
      </c>
      <c r="AW1544" s="13" t="s">
        <v>33</v>
      </c>
      <c r="AX1544" s="13" t="s">
        <v>79</v>
      </c>
      <c r="AY1544" s="165" t="s">
        <v>252</v>
      </c>
    </row>
    <row r="1545" spans="1:65" s="13" customFormat="1">
      <c r="B1545" s="163"/>
      <c r="D1545" s="164" t="s">
        <v>282</v>
      </c>
      <c r="E1545" s="165" t="s">
        <v>1</v>
      </c>
      <c r="F1545" s="166" t="s">
        <v>2977</v>
      </c>
      <c r="H1545" s="165" t="s">
        <v>1</v>
      </c>
      <c r="I1545" s="167"/>
      <c r="L1545" s="163"/>
      <c r="M1545" s="168"/>
      <c r="N1545" s="169"/>
      <c r="O1545" s="169"/>
      <c r="P1545" s="169"/>
      <c r="Q1545" s="169"/>
      <c r="R1545" s="169"/>
      <c r="S1545" s="169"/>
      <c r="T1545" s="170"/>
      <c r="AT1545" s="165" t="s">
        <v>282</v>
      </c>
      <c r="AU1545" s="165" t="s">
        <v>88</v>
      </c>
      <c r="AV1545" s="13" t="s">
        <v>86</v>
      </c>
      <c r="AW1545" s="13" t="s">
        <v>33</v>
      </c>
      <c r="AX1545" s="13" t="s">
        <v>79</v>
      </c>
      <c r="AY1545" s="165" t="s">
        <v>252</v>
      </c>
    </row>
    <row r="1546" spans="1:65" s="14" customFormat="1" ht="22.5">
      <c r="B1546" s="171"/>
      <c r="D1546" s="164" t="s">
        <v>282</v>
      </c>
      <c r="E1546" s="172" t="s">
        <v>1</v>
      </c>
      <c r="F1546" s="173" t="s">
        <v>2978</v>
      </c>
      <c r="H1546" s="174">
        <v>108.675</v>
      </c>
      <c r="I1546" s="175"/>
      <c r="L1546" s="171"/>
      <c r="M1546" s="176"/>
      <c r="N1546" s="177"/>
      <c r="O1546" s="177"/>
      <c r="P1546" s="177"/>
      <c r="Q1546" s="177"/>
      <c r="R1546" s="177"/>
      <c r="S1546" s="177"/>
      <c r="T1546" s="178"/>
      <c r="AT1546" s="172" t="s">
        <v>282</v>
      </c>
      <c r="AU1546" s="172" t="s">
        <v>88</v>
      </c>
      <c r="AV1546" s="14" t="s">
        <v>88</v>
      </c>
      <c r="AW1546" s="14" t="s">
        <v>33</v>
      </c>
      <c r="AX1546" s="14" t="s">
        <v>79</v>
      </c>
      <c r="AY1546" s="172" t="s">
        <v>252</v>
      </c>
    </row>
    <row r="1547" spans="1:65" s="13" customFormat="1" ht="22.5">
      <c r="B1547" s="163"/>
      <c r="D1547" s="164" t="s">
        <v>282</v>
      </c>
      <c r="E1547" s="165" t="s">
        <v>1</v>
      </c>
      <c r="F1547" s="166" t="s">
        <v>2979</v>
      </c>
      <c r="H1547" s="165" t="s">
        <v>1</v>
      </c>
      <c r="I1547" s="167"/>
      <c r="L1547" s="163"/>
      <c r="M1547" s="168"/>
      <c r="N1547" s="169"/>
      <c r="O1547" s="169"/>
      <c r="P1547" s="169"/>
      <c r="Q1547" s="169"/>
      <c r="R1547" s="169"/>
      <c r="S1547" s="169"/>
      <c r="T1547" s="170"/>
      <c r="AT1547" s="165" t="s">
        <v>282</v>
      </c>
      <c r="AU1547" s="165" t="s">
        <v>88</v>
      </c>
      <c r="AV1547" s="13" t="s">
        <v>86</v>
      </c>
      <c r="AW1547" s="13" t="s">
        <v>33</v>
      </c>
      <c r="AX1547" s="13" t="s">
        <v>79</v>
      </c>
      <c r="AY1547" s="165" t="s">
        <v>252</v>
      </c>
    </row>
    <row r="1548" spans="1:65" s="14" customFormat="1" ht="22.5">
      <c r="B1548" s="171"/>
      <c r="D1548" s="164" t="s">
        <v>282</v>
      </c>
      <c r="E1548" s="172" t="s">
        <v>1</v>
      </c>
      <c r="F1548" s="173" t="s">
        <v>2980</v>
      </c>
      <c r="H1548" s="174">
        <v>213.26</v>
      </c>
      <c r="I1548" s="175"/>
      <c r="L1548" s="171"/>
      <c r="M1548" s="176"/>
      <c r="N1548" s="177"/>
      <c r="O1548" s="177"/>
      <c r="P1548" s="177"/>
      <c r="Q1548" s="177"/>
      <c r="R1548" s="177"/>
      <c r="S1548" s="177"/>
      <c r="T1548" s="178"/>
      <c r="AT1548" s="172" t="s">
        <v>282</v>
      </c>
      <c r="AU1548" s="172" t="s">
        <v>88</v>
      </c>
      <c r="AV1548" s="14" t="s">
        <v>88</v>
      </c>
      <c r="AW1548" s="14" t="s">
        <v>33</v>
      </c>
      <c r="AX1548" s="14" t="s">
        <v>79</v>
      </c>
      <c r="AY1548" s="172" t="s">
        <v>252</v>
      </c>
    </row>
    <row r="1549" spans="1:65" s="14" customFormat="1" ht="22.5">
      <c r="B1549" s="171"/>
      <c r="D1549" s="164" t="s">
        <v>282</v>
      </c>
      <c r="E1549" s="172" t="s">
        <v>1</v>
      </c>
      <c r="F1549" s="173" t="s">
        <v>2981</v>
      </c>
      <c r="H1549" s="174">
        <v>23.295000000000002</v>
      </c>
      <c r="I1549" s="175"/>
      <c r="L1549" s="171"/>
      <c r="M1549" s="176"/>
      <c r="N1549" s="177"/>
      <c r="O1549" s="177"/>
      <c r="P1549" s="177"/>
      <c r="Q1549" s="177"/>
      <c r="R1549" s="177"/>
      <c r="S1549" s="177"/>
      <c r="T1549" s="178"/>
      <c r="AT1549" s="172" t="s">
        <v>282</v>
      </c>
      <c r="AU1549" s="172" t="s">
        <v>88</v>
      </c>
      <c r="AV1549" s="14" t="s">
        <v>88</v>
      </c>
      <c r="AW1549" s="14" t="s">
        <v>33</v>
      </c>
      <c r="AX1549" s="14" t="s">
        <v>79</v>
      </c>
      <c r="AY1549" s="172" t="s">
        <v>252</v>
      </c>
    </row>
    <row r="1550" spans="1:65" s="14" customFormat="1" ht="22.5">
      <c r="B1550" s="171"/>
      <c r="D1550" s="164" t="s">
        <v>282</v>
      </c>
      <c r="E1550" s="172" t="s">
        <v>1</v>
      </c>
      <c r="F1550" s="173" t="s">
        <v>2982</v>
      </c>
      <c r="H1550" s="174">
        <v>108.675</v>
      </c>
      <c r="I1550" s="175"/>
      <c r="L1550" s="171"/>
      <c r="M1550" s="176"/>
      <c r="N1550" s="177"/>
      <c r="O1550" s="177"/>
      <c r="P1550" s="177"/>
      <c r="Q1550" s="177"/>
      <c r="R1550" s="177"/>
      <c r="S1550" s="177"/>
      <c r="T1550" s="178"/>
      <c r="AT1550" s="172" t="s">
        <v>282</v>
      </c>
      <c r="AU1550" s="172" t="s">
        <v>88</v>
      </c>
      <c r="AV1550" s="14" t="s">
        <v>88</v>
      </c>
      <c r="AW1550" s="14" t="s">
        <v>33</v>
      </c>
      <c r="AX1550" s="14" t="s">
        <v>79</v>
      </c>
      <c r="AY1550" s="172" t="s">
        <v>252</v>
      </c>
    </row>
    <row r="1551" spans="1:65" s="13" customFormat="1" ht="22.5">
      <c r="B1551" s="163"/>
      <c r="D1551" s="164" t="s">
        <v>282</v>
      </c>
      <c r="E1551" s="165" t="s">
        <v>1</v>
      </c>
      <c r="F1551" s="166" t="s">
        <v>2983</v>
      </c>
      <c r="H1551" s="165" t="s">
        <v>1</v>
      </c>
      <c r="I1551" s="167"/>
      <c r="L1551" s="163"/>
      <c r="M1551" s="168"/>
      <c r="N1551" s="169"/>
      <c r="O1551" s="169"/>
      <c r="P1551" s="169"/>
      <c r="Q1551" s="169"/>
      <c r="R1551" s="169"/>
      <c r="S1551" s="169"/>
      <c r="T1551" s="170"/>
      <c r="AT1551" s="165" t="s">
        <v>282</v>
      </c>
      <c r="AU1551" s="165" t="s">
        <v>88</v>
      </c>
      <c r="AV1551" s="13" t="s">
        <v>86</v>
      </c>
      <c r="AW1551" s="13" t="s">
        <v>33</v>
      </c>
      <c r="AX1551" s="13" t="s">
        <v>79</v>
      </c>
      <c r="AY1551" s="165" t="s">
        <v>252</v>
      </c>
    </row>
    <row r="1552" spans="1:65" s="14" customFormat="1" ht="22.5">
      <c r="B1552" s="171"/>
      <c r="D1552" s="164" t="s">
        <v>282</v>
      </c>
      <c r="E1552" s="172" t="s">
        <v>1</v>
      </c>
      <c r="F1552" s="173" t="s">
        <v>2984</v>
      </c>
      <c r="H1552" s="174">
        <v>236</v>
      </c>
      <c r="I1552" s="175"/>
      <c r="L1552" s="171"/>
      <c r="M1552" s="176"/>
      <c r="N1552" s="177"/>
      <c r="O1552" s="177"/>
      <c r="P1552" s="177"/>
      <c r="Q1552" s="177"/>
      <c r="R1552" s="177"/>
      <c r="S1552" s="177"/>
      <c r="T1552" s="178"/>
      <c r="AT1552" s="172" t="s">
        <v>282</v>
      </c>
      <c r="AU1552" s="172" t="s">
        <v>88</v>
      </c>
      <c r="AV1552" s="14" t="s">
        <v>88</v>
      </c>
      <c r="AW1552" s="14" t="s">
        <v>33</v>
      </c>
      <c r="AX1552" s="14" t="s">
        <v>79</v>
      </c>
      <c r="AY1552" s="172" t="s">
        <v>252</v>
      </c>
    </row>
    <row r="1553" spans="1:65" s="14" customFormat="1" ht="22.5">
      <c r="B1553" s="171"/>
      <c r="D1553" s="164" t="s">
        <v>282</v>
      </c>
      <c r="E1553" s="172" t="s">
        <v>1</v>
      </c>
      <c r="F1553" s="173" t="s">
        <v>2985</v>
      </c>
      <c r="H1553" s="174">
        <v>23.754999999999999</v>
      </c>
      <c r="I1553" s="175"/>
      <c r="L1553" s="171"/>
      <c r="M1553" s="176"/>
      <c r="N1553" s="177"/>
      <c r="O1553" s="177"/>
      <c r="P1553" s="177"/>
      <c r="Q1553" s="177"/>
      <c r="R1553" s="177"/>
      <c r="S1553" s="177"/>
      <c r="T1553" s="178"/>
      <c r="AT1553" s="172" t="s">
        <v>282</v>
      </c>
      <c r="AU1553" s="172" t="s">
        <v>88</v>
      </c>
      <c r="AV1553" s="14" t="s">
        <v>88</v>
      </c>
      <c r="AW1553" s="14" t="s">
        <v>33</v>
      </c>
      <c r="AX1553" s="14" t="s">
        <v>79</v>
      </c>
      <c r="AY1553" s="172" t="s">
        <v>252</v>
      </c>
    </row>
    <row r="1554" spans="1:65" s="13" customFormat="1">
      <c r="B1554" s="163"/>
      <c r="D1554" s="164" t="s">
        <v>282</v>
      </c>
      <c r="E1554" s="165" t="s">
        <v>1</v>
      </c>
      <c r="F1554" s="166" t="s">
        <v>2986</v>
      </c>
      <c r="H1554" s="165" t="s">
        <v>1</v>
      </c>
      <c r="I1554" s="167"/>
      <c r="L1554" s="163"/>
      <c r="M1554" s="168"/>
      <c r="N1554" s="169"/>
      <c r="O1554" s="169"/>
      <c r="P1554" s="169"/>
      <c r="Q1554" s="169"/>
      <c r="R1554" s="169"/>
      <c r="S1554" s="169"/>
      <c r="T1554" s="170"/>
      <c r="AT1554" s="165" t="s">
        <v>282</v>
      </c>
      <c r="AU1554" s="165" t="s">
        <v>88</v>
      </c>
      <c r="AV1554" s="13" t="s">
        <v>86</v>
      </c>
      <c r="AW1554" s="13" t="s">
        <v>33</v>
      </c>
      <c r="AX1554" s="13" t="s">
        <v>79</v>
      </c>
      <c r="AY1554" s="165" t="s">
        <v>252</v>
      </c>
    </row>
    <row r="1555" spans="1:65" s="13" customFormat="1" ht="22.5">
      <c r="B1555" s="163"/>
      <c r="D1555" s="164" t="s">
        <v>282</v>
      </c>
      <c r="E1555" s="165" t="s">
        <v>1</v>
      </c>
      <c r="F1555" s="166" t="s">
        <v>2963</v>
      </c>
      <c r="H1555" s="165" t="s">
        <v>1</v>
      </c>
      <c r="I1555" s="167"/>
      <c r="L1555" s="163"/>
      <c r="M1555" s="168"/>
      <c r="N1555" s="169"/>
      <c r="O1555" s="169"/>
      <c r="P1555" s="169"/>
      <c r="Q1555" s="169"/>
      <c r="R1555" s="169"/>
      <c r="S1555" s="169"/>
      <c r="T1555" s="170"/>
      <c r="AT1555" s="165" t="s">
        <v>282</v>
      </c>
      <c r="AU1555" s="165" t="s">
        <v>88</v>
      </c>
      <c r="AV1555" s="13" t="s">
        <v>86</v>
      </c>
      <c r="AW1555" s="13" t="s">
        <v>33</v>
      </c>
      <c r="AX1555" s="13" t="s">
        <v>79</v>
      </c>
      <c r="AY1555" s="165" t="s">
        <v>252</v>
      </c>
    </row>
    <row r="1556" spans="1:65" s="15" customFormat="1">
      <c r="B1556" s="179"/>
      <c r="D1556" s="164" t="s">
        <v>282</v>
      </c>
      <c r="E1556" s="180" t="s">
        <v>1</v>
      </c>
      <c r="F1556" s="181" t="s">
        <v>286</v>
      </c>
      <c r="H1556" s="182">
        <v>713.66</v>
      </c>
      <c r="I1556" s="183"/>
      <c r="L1556" s="179"/>
      <c r="M1556" s="184"/>
      <c r="N1556" s="185"/>
      <c r="O1556" s="185"/>
      <c r="P1556" s="185"/>
      <c r="Q1556" s="185"/>
      <c r="R1556" s="185"/>
      <c r="S1556" s="185"/>
      <c r="T1556" s="186"/>
      <c r="AT1556" s="180" t="s">
        <v>282</v>
      </c>
      <c r="AU1556" s="180" t="s">
        <v>88</v>
      </c>
      <c r="AV1556" s="15" t="s">
        <v>258</v>
      </c>
      <c r="AW1556" s="15" t="s">
        <v>33</v>
      </c>
      <c r="AX1556" s="15" t="s">
        <v>86</v>
      </c>
      <c r="AY1556" s="180" t="s">
        <v>252</v>
      </c>
    </row>
    <row r="1557" spans="1:65" s="2" customFormat="1" ht="24.2" customHeight="1">
      <c r="A1557" s="31"/>
      <c r="B1557" s="148"/>
      <c r="C1557" s="149" t="s">
        <v>1712</v>
      </c>
      <c r="D1557" s="149" t="s">
        <v>254</v>
      </c>
      <c r="E1557" s="150" t="s">
        <v>2987</v>
      </c>
      <c r="F1557" s="151" t="s">
        <v>2988</v>
      </c>
      <c r="G1557" s="152" t="s">
        <v>1198</v>
      </c>
      <c r="H1557" s="153">
        <v>1</v>
      </c>
      <c r="I1557" s="154"/>
      <c r="J1557" s="155">
        <f>ROUND(I1557*H1557,2)</f>
        <v>0</v>
      </c>
      <c r="K1557" s="156"/>
      <c r="L1557" s="32"/>
      <c r="M1557" s="157" t="s">
        <v>1</v>
      </c>
      <c r="N1557" s="158" t="s">
        <v>44</v>
      </c>
      <c r="O1557" s="57"/>
      <c r="P1557" s="159">
        <f>O1557*H1557</f>
        <v>0</v>
      </c>
      <c r="Q1557" s="159">
        <v>0</v>
      </c>
      <c r="R1557" s="159">
        <f>Q1557*H1557</f>
        <v>0</v>
      </c>
      <c r="S1557" s="159">
        <v>0</v>
      </c>
      <c r="T1557" s="160">
        <f>S1557*H1557</f>
        <v>0</v>
      </c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R1557" s="161" t="s">
        <v>289</v>
      </c>
      <c r="AT1557" s="161" t="s">
        <v>254</v>
      </c>
      <c r="AU1557" s="161" t="s">
        <v>88</v>
      </c>
      <c r="AY1557" s="17" t="s">
        <v>252</v>
      </c>
      <c r="BE1557" s="162">
        <f>IF(N1557="základní",J1557,0)</f>
        <v>0</v>
      </c>
      <c r="BF1557" s="162">
        <f>IF(N1557="snížená",J1557,0)</f>
        <v>0</v>
      </c>
      <c r="BG1557" s="162">
        <f>IF(N1557="zákl. přenesená",J1557,0)</f>
        <v>0</v>
      </c>
      <c r="BH1557" s="162">
        <f>IF(N1557="sníž. přenesená",J1557,0)</f>
        <v>0</v>
      </c>
      <c r="BI1557" s="162">
        <f>IF(N1557="nulová",J1557,0)</f>
        <v>0</v>
      </c>
      <c r="BJ1557" s="17" t="s">
        <v>86</v>
      </c>
      <c r="BK1557" s="162">
        <f>ROUND(I1557*H1557,2)</f>
        <v>0</v>
      </c>
      <c r="BL1557" s="17" t="s">
        <v>289</v>
      </c>
      <c r="BM1557" s="161" t="s">
        <v>1736</v>
      </c>
    </row>
    <row r="1558" spans="1:65" s="14" customFormat="1" ht="22.5">
      <c r="B1558" s="171"/>
      <c r="D1558" s="164" t="s">
        <v>282</v>
      </c>
      <c r="E1558" s="172" t="s">
        <v>1</v>
      </c>
      <c r="F1558" s="173" t="s">
        <v>2989</v>
      </c>
      <c r="H1558" s="174">
        <v>1</v>
      </c>
      <c r="I1558" s="175"/>
      <c r="L1558" s="171"/>
      <c r="M1558" s="176"/>
      <c r="N1558" s="177"/>
      <c r="O1558" s="177"/>
      <c r="P1558" s="177"/>
      <c r="Q1558" s="177"/>
      <c r="R1558" s="177"/>
      <c r="S1558" s="177"/>
      <c r="T1558" s="178"/>
      <c r="AT1558" s="172" t="s">
        <v>282</v>
      </c>
      <c r="AU1558" s="172" t="s">
        <v>88</v>
      </c>
      <c r="AV1558" s="14" t="s">
        <v>88</v>
      </c>
      <c r="AW1558" s="14" t="s">
        <v>33</v>
      </c>
      <c r="AX1558" s="14" t="s">
        <v>79</v>
      </c>
      <c r="AY1558" s="172" t="s">
        <v>252</v>
      </c>
    </row>
    <row r="1559" spans="1:65" s="13" customFormat="1" ht="22.5">
      <c r="B1559" s="163"/>
      <c r="D1559" s="164" t="s">
        <v>282</v>
      </c>
      <c r="E1559" s="165" t="s">
        <v>1</v>
      </c>
      <c r="F1559" s="166" t="s">
        <v>2990</v>
      </c>
      <c r="H1559" s="165" t="s">
        <v>1</v>
      </c>
      <c r="I1559" s="167"/>
      <c r="L1559" s="163"/>
      <c r="M1559" s="168"/>
      <c r="N1559" s="169"/>
      <c r="O1559" s="169"/>
      <c r="P1559" s="169"/>
      <c r="Q1559" s="169"/>
      <c r="R1559" s="169"/>
      <c r="S1559" s="169"/>
      <c r="T1559" s="170"/>
      <c r="AT1559" s="165" t="s">
        <v>282</v>
      </c>
      <c r="AU1559" s="165" t="s">
        <v>88</v>
      </c>
      <c r="AV1559" s="13" t="s">
        <v>86</v>
      </c>
      <c r="AW1559" s="13" t="s">
        <v>33</v>
      </c>
      <c r="AX1559" s="13" t="s">
        <v>79</v>
      </c>
      <c r="AY1559" s="165" t="s">
        <v>252</v>
      </c>
    </row>
    <row r="1560" spans="1:65" s="13" customFormat="1" ht="22.5">
      <c r="B1560" s="163"/>
      <c r="D1560" s="164" t="s">
        <v>282</v>
      </c>
      <c r="E1560" s="165" t="s">
        <v>1</v>
      </c>
      <c r="F1560" s="166" t="s">
        <v>2991</v>
      </c>
      <c r="H1560" s="165" t="s">
        <v>1</v>
      </c>
      <c r="I1560" s="167"/>
      <c r="L1560" s="163"/>
      <c r="M1560" s="168"/>
      <c r="N1560" s="169"/>
      <c r="O1560" s="169"/>
      <c r="P1560" s="169"/>
      <c r="Q1560" s="169"/>
      <c r="R1560" s="169"/>
      <c r="S1560" s="169"/>
      <c r="T1560" s="170"/>
      <c r="AT1560" s="165" t="s">
        <v>282</v>
      </c>
      <c r="AU1560" s="165" t="s">
        <v>88</v>
      </c>
      <c r="AV1560" s="13" t="s">
        <v>86</v>
      </c>
      <c r="AW1560" s="13" t="s">
        <v>33</v>
      </c>
      <c r="AX1560" s="13" t="s">
        <v>79</v>
      </c>
      <c r="AY1560" s="165" t="s">
        <v>252</v>
      </c>
    </row>
    <row r="1561" spans="1:65" s="13" customFormat="1" ht="22.5">
      <c r="B1561" s="163"/>
      <c r="D1561" s="164" t="s">
        <v>282</v>
      </c>
      <c r="E1561" s="165" t="s">
        <v>1</v>
      </c>
      <c r="F1561" s="166" t="s">
        <v>2963</v>
      </c>
      <c r="H1561" s="165" t="s">
        <v>1</v>
      </c>
      <c r="I1561" s="167"/>
      <c r="L1561" s="163"/>
      <c r="M1561" s="168"/>
      <c r="N1561" s="169"/>
      <c r="O1561" s="169"/>
      <c r="P1561" s="169"/>
      <c r="Q1561" s="169"/>
      <c r="R1561" s="169"/>
      <c r="S1561" s="169"/>
      <c r="T1561" s="170"/>
      <c r="AT1561" s="165" t="s">
        <v>282</v>
      </c>
      <c r="AU1561" s="165" t="s">
        <v>88</v>
      </c>
      <c r="AV1561" s="13" t="s">
        <v>86</v>
      </c>
      <c r="AW1561" s="13" t="s">
        <v>33</v>
      </c>
      <c r="AX1561" s="13" t="s">
        <v>79</v>
      </c>
      <c r="AY1561" s="165" t="s">
        <v>252</v>
      </c>
    </row>
    <row r="1562" spans="1:65" s="15" customFormat="1">
      <c r="B1562" s="179"/>
      <c r="D1562" s="164" t="s">
        <v>282</v>
      </c>
      <c r="E1562" s="180" t="s">
        <v>1</v>
      </c>
      <c r="F1562" s="181" t="s">
        <v>286</v>
      </c>
      <c r="H1562" s="182">
        <v>1</v>
      </c>
      <c r="I1562" s="183"/>
      <c r="L1562" s="179"/>
      <c r="M1562" s="184"/>
      <c r="N1562" s="185"/>
      <c r="O1562" s="185"/>
      <c r="P1562" s="185"/>
      <c r="Q1562" s="185"/>
      <c r="R1562" s="185"/>
      <c r="S1562" s="185"/>
      <c r="T1562" s="186"/>
      <c r="AT1562" s="180" t="s">
        <v>282</v>
      </c>
      <c r="AU1562" s="180" t="s">
        <v>88</v>
      </c>
      <c r="AV1562" s="15" t="s">
        <v>258</v>
      </c>
      <c r="AW1562" s="15" t="s">
        <v>33</v>
      </c>
      <c r="AX1562" s="15" t="s">
        <v>86</v>
      </c>
      <c r="AY1562" s="180" t="s">
        <v>252</v>
      </c>
    </row>
    <row r="1563" spans="1:65" s="2" customFormat="1" ht="24.2" customHeight="1">
      <c r="A1563" s="31"/>
      <c r="B1563" s="148"/>
      <c r="C1563" s="149" t="s">
        <v>969</v>
      </c>
      <c r="D1563" s="149" t="s">
        <v>254</v>
      </c>
      <c r="E1563" s="150" t="s">
        <v>2992</v>
      </c>
      <c r="F1563" s="151" t="s">
        <v>2993</v>
      </c>
      <c r="G1563" s="152" t="s">
        <v>347</v>
      </c>
      <c r="H1563" s="153">
        <v>13</v>
      </c>
      <c r="I1563" s="154"/>
      <c r="J1563" s="155">
        <f>ROUND(I1563*H1563,2)</f>
        <v>0</v>
      </c>
      <c r="K1563" s="156"/>
      <c r="L1563" s="32"/>
      <c r="M1563" s="157" t="s">
        <v>1</v>
      </c>
      <c r="N1563" s="158" t="s">
        <v>44</v>
      </c>
      <c r="O1563" s="57"/>
      <c r="P1563" s="159">
        <f>O1563*H1563</f>
        <v>0</v>
      </c>
      <c r="Q1563" s="159">
        <v>0</v>
      </c>
      <c r="R1563" s="159">
        <f>Q1563*H1563</f>
        <v>0</v>
      </c>
      <c r="S1563" s="159">
        <v>0</v>
      </c>
      <c r="T1563" s="160">
        <f>S1563*H1563</f>
        <v>0</v>
      </c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R1563" s="161" t="s">
        <v>289</v>
      </c>
      <c r="AT1563" s="161" t="s">
        <v>254</v>
      </c>
      <c r="AU1563" s="161" t="s">
        <v>88</v>
      </c>
      <c r="AY1563" s="17" t="s">
        <v>252</v>
      </c>
      <c r="BE1563" s="162">
        <f>IF(N1563="základní",J1563,0)</f>
        <v>0</v>
      </c>
      <c r="BF1563" s="162">
        <f>IF(N1563="snížená",J1563,0)</f>
        <v>0</v>
      </c>
      <c r="BG1563" s="162">
        <f>IF(N1563="zákl. přenesená",J1563,0)</f>
        <v>0</v>
      </c>
      <c r="BH1563" s="162">
        <f>IF(N1563="sníž. přenesená",J1563,0)</f>
        <v>0</v>
      </c>
      <c r="BI1563" s="162">
        <f>IF(N1563="nulová",J1563,0)</f>
        <v>0</v>
      </c>
      <c r="BJ1563" s="17" t="s">
        <v>86</v>
      </c>
      <c r="BK1563" s="162">
        <f>ROUND(I1563*H1563,2)</f>
        <v>0</v>
      </c>
      <c r="BL1563" s="17" t="s">
        <v>289</v>
      </c>
      <c r="BM1563" s="161" t="s">
        <v>1741</v>
      </c>
    </row>
    <row r="1564" spans="1:65" s="2" customFormat="1" ht="24.2" customHeight="1">
      <c r="A1564" s="31"/>
      <c r="B1564" s="148"/>
      <c r="C1564" s="149" t="s">
        <v>1724</v>
      </c>
      <c r="D1564" s="149" t="s">
        <v>254</v>
      </c>
      <c r="E1564" s="150" t="s">
        <v>2994</v>
      </c>
      <c r="F1564" s="151" t="s">
        <v>2995</v>
      </c>
      <c r="G1564" s="152" t="s">
        <v>1727</v>
      </c>
      <c r="H1564" s="187"/>
      <c r="I1564" s="154"/>
      <c r="J1564" s="155">
        <f>ROUND(I1564*H1564,2)</f>
        <v>0</v>
      </c>
      <c r="K1564" s="156"/>
      <c r="L1564" s="32"/>
      <c r="M1564" s="157" t="s">
        <v>1</v>
      </c>
      <c r="N1564" s="158" t="s">
        <v>44</v>
      </c>
      <c r="O1564" s="57"/>
      <c r="P1564" s="159">
        <f>O1564*H1564</f>
        <v>0</v>
      </c>
      <c r="Q1564" s="159">
        <v>0</v>
      </c>
      <c r="R1564" s="159">
        <f>Q1564*H1564</f>
        <v>0</v>
      </c>
      <c r="S1564" s="159">
        <v>0</v>
      </c>
      <c r="T1564" s="160">
        <f>S1564*H1564</f>
        <v>0</v>
      </c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R1564" s="161" t="s">
        <v>289</v>
      </c>
      <c r="AT1564" s="161" t="s">
        <v>254</v>
      </c>
      <c r="AU1564" s="161" t="s">
        <v>88</v>
      </c>
      <c r="AY1564" s="17" t="s">
        <v>252</v>
      </c>
      <c r="BE1564" s="162">
        <f>IF(N1564="základní",J1564,0)</f>
        <v>0</v>
      </c>
      <c r="BF1564" s="162">
        <f>IF(N1564="snížená",J1564,0)</f>
        <v>0</v>
      </c>
      <c r="BG1564" s="162">
        <f>IF(N1564="zákl. přenesená",J1564,0)</f>
        <v>0</v>
      </c>
      <c r="BH1564" s="162">
        <f>IF(N1564="sníž. přenesená",J1564,0)</f>
        <v>0</v>
      </c>
      <c r="BI1564" s="162">
        <f>IF(N1564="nulová",J1564,0)</f>
        <v>0</v>
      </c>
      <c r="BJ1564" s="17" t="s">
        <v>86</v>
      </c>
      <c r="BK1564" s="162">
        <f>ROUND(I1564*H1564,2)</f>
        <v>0</v>
      </c>
      <c r="BL1564" s="17" t="s">
        <v>289</v>
      </c>
      <c r="BM1564" s="161" t="s">
        <v>1745</v>
      </c>
    </row>
    <row r="1565" spans="1:65" s="2" customFormat="1" ht="16.5" customHeight="1">
      <c r="A1565" s="31"/>
      <c r="B1565" s="148"/>
      <c r="C1565" s="149" t="s">
        <v>994</v>
      </c>
      <c r="D1565" s="149" t="s">
        <v>254</v>
      </c>
      <c r="E1565" s="150" t="s">
        <v>2996</v>
      </c>
      <c r="F1565" s="151" t="s">
        <v>2997</v>
      </c>
      <c r="G1565" s="152" t="s">
        <v>257</v>
      </c>
      <c r="H1565" s="153">
        <v>30</v>
      </c>
      <c r="I1565" s="154"/>
      <c r="J1565" s="155">
        <f>ROUND(I1565*H1565,2)</f>
        <v>0</v>
      </c>
      <c r="K1565" s="156"/>
      <c r="L1565" s="32"/>
      <c r="M1565" s="157" t="s">
        <v>1</v>
      </c>
      <c r="N1565" s="158" t="s">
        <v>44</v>
      </c>
      <c r="O1565" s="57"/>
      <c r="P1565" s="159">
        <f>O1565*H1565</f>
        <v>0</v>
      </c>
      <c r="Q1565" s="159">
        <v>0</v>
      </c>
      <c r="R1565" s="159">
        <f>Q1565*H1565</f>
        <v>0</v>
      </c>
      <c r="S1565" s="159">
        <v>0</v>
      </c>
      <c r="T1565" s="160">
        <f>S1565*H1565</f>
        <v>0</v>
      </c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R1565" s="161" t="s">
        <v>289</v>
      </c>
      <c r="AT1565" s="161" t="s">
        <v>254</v>
      </c>
      <c r="AU1565" s="161" t="s">
        <v>88</v>
      </c>
      <c r="AY1565" s="17" t="s">
        <v>252</v>
      </c>
      <c r="BE1565" s="162">
        <f>IF(N1565="základní",J1565,0)</f>
        <v>0</v>
      </c>
      <c r="BF1565" s="162">
        <f>IF(N1565="snížená",J1565,0)</f>
        <v>0</v>
      </c>
      <c r="BG1565" s="162">
        <f>IF(N1565="zákl. přenesená",J1565,0)</f>
        <v>0</v>
      </c>
      <c r="BH1565" s="162">
        <f>IF(N1565="sníž. přenesená",J1565,0)</f>
        <v>0</v>
      </c>
      <c r="BI1565" s="162">
        <f>IF(N1565="nulová",J1565,0)</f>
        <v>0</v>
      </c>
      <c r="BJ1565" s="17" t="s">
        <v>86</v>
      </c>
      <c r="BK1565" s="162">
        <f>ROUND(I1565*H1565,2)</f>
        <v>0</v>
      </c>
      <c r="BL1565" s="17" t="s">
        <v>289</v>
      </c>
      <c r="BM1565" s="161" t="s">
        <v>1751</v>
      </c>
    </row>
    <row r="1566" spans="1:65" s="14" customFormat="1" ht="22.5">
      <c r="B1566" s="171"/>
      <c r="D1566" s="164" t="s">
        <v>282</v>
      </c>
      <c r="E1566" s="172" t="s">
        <v>1</v>
      </c>
      <c r="F1566" s="173" t="s">
        <v>2998</v>
      </c>
      <c r="H1566" s="174">
        <v>30</v>
      </c>
      <c r="I1566" s="175"/>
      <c r="L1566" s="171"/>
      <c r="M1566" s="176"/>
      <c r="N1566" s="177"/>
      <c r="O1566" s="177"/>
      <c r="P1566" s="177"/>
      <c r="Q1566" s="177"/>
      <c r="R1566" s="177"/>
      <c r="S1566" s="177"/>
      <c r="T1566" s="178"/>
      <c r="AT1566" s="172" t="s">
        <v>282</v>
      </c>
      <c r="AU1566" s="172" t="s">
        <v>88</v>
      </c>
      <c r="AV1566" s="14" t="s">
        <v>88</v>
      </c>
      <c r="AW1566" s="14" t="s">
        <v>33</v>
      </c>
      <c r="AX1566" s="14" t="s">
        <v>79</v>
      </c>
      <c r="AY1566" s="172" t="s">
        <v>252</v>
      </c>
    </row>
    <row r="1567" spans="1:65" s="13" customFormat="1">
      <c r="B1567" s="163"/>
      <c r="D1567" s="164" t="s">
        <v>282</v>
      </c>
      <c r="E1567" s="165" t="s">
        <v>1</v>
      </c>
      <c r="F1567" s="166" t="s">
        <v>2831</v>
      </c>
      <c r="H1567" s="165" t="s">
        <v>1</v>
      </c>
      <c r="I1567" s="167"/>
      <c r="L1567" s="163"/>
      <c r="M1567" s="168"/>
      <c r="N1567" s="169"/>
      <c r="O1567" s="169"/>
      <c r="P1567" s="169"/>
      <c r="Q1567" s="169"/>
      <c r="R1567" s="169"/>
      <c r="S1567" s="169"/>
      <c r="T1567" s="170"/>
      <c r="AT1567" s="165" t="s">
        <v>282</v>
      </c>
      <c r="AU1567" s="165" t="s">
        <v>88</v>
      </c>
      <c r="AV1567" s="13" t="s">
        <v>86</v>
      </c>
      <c r="AW1567" s="13" t="s">
        <v>33</v>
      </c>
      <c r="AX1567" s="13" t="s">
        <v>79</v>
      </c>
      <c r="AY1567" s="165" t="s">
        <v>252</v>
      </c>
    </row>
    <row r="1568" spans="1:65" s="15" customFormat="1">
      <c r="B1568" s="179"/>
      <c r="D1568" s="164" t="s">
        <v>282</v>
      </c>
      <c r="E1568" s="180" t="s">
        <v>1</v>
      </c>
      <c r="F1568" s="181" t="s">
        <v>286</v>
      </c>
      <c r="H1568" s="182">
        <v>30</v>
      </c>
      <c r="I1568" s="183"/>
      <c r="L1568" s="179"/>
      <c r="M1568" s="184"/>
      <c r="N1568" s="185"/>
      <c r="O1568" s="185"/>
      <c r="P1568" s="185"/>
      <c r="Q1568" s="185"/>
      <c r="R1568" s="185"/>
      <c r="S1568" s="185"/>
      <c r="T1568" s="186"/>
      <c r="AT1568" s="180" t="s">
        <v>282</v>
      </c>
      <c r="AU1568" s="180" t="s">
        <v>88</v>
      </c>
      <c r="AV1568" s="15" t="s">
        <v>258</v>
      </c>
      <c r="AW1568" s="15" t="s">
        <v>33</v>
      </c>
      <c r="AX1568" s="15" t="s">
        <v>86</v>
      </c>
      <c r="AY1568" s="180" t="s">
        <v>252</v>
      </c>
    </row>
    <row r="1569" spans="1:65" s="12" customFormat="1" ht="22.9" customHeight="1">
      <c r="B1569" s="135"/>
      <c r="D1569" s="136" t="s">
        <v>78</v>
      </c>
      <c r="E1569" s="146" t="s">
        <v>1608</v>
      </c>
      <c r="F1569" s="146" t="s">
        <v>2999</v>
      </c>
      <c r="I1569" s="138"/>
      <c r="J1569" s="147">
        <f>BK1569</f>
        <v>0</v>
      </c>
      <c r="L1569" s="135"/>
      <c r="M1569" s="140"/>
      <c r="N1569" s="141"/>
      <c r="O1569" s="141"/>
      <c r="P1569" s="142">
        <f>SUM(P1570:P1769)</f>
        <v>0</v>
      </c>
      <c r="Q1569" s="141"/>
      <c r="R1569" s="142">
        <f>SUM(R1570:R1769)</f>
        <v>0</v>
      </c>
      <c r="S1569" s="141"/>
      <c r="T1569" s="143">
        <f>SUM(T1570:T1769)</f>
        <v>0</v>
      </c>
      <c r="AR1569" s="136" t="s">
        <v>88</v>
      </c>
      <c r="AT1569" s="144" t="s">
        <v>78</v>
      </c>
      <c r="AU1569" s="144" t="s">
        <v>86</v>
      </c>
      <c r="AY1569" s="136" t="s">
        <v>252</v>
      </c>
      <c r="BK1569" s="145">
        <f>SUM(BK1570:BK1769)</f>
        <v>0</v>
      </c>
    </row>
    <row r="1570" spans="1:65" s="2" customFormat="1" ht="37.9" customHeight="1">
      <c r="A1570" s="31"/>
      <c r="B1570" s="148"/>
      <c r="C1570" s="149" t="s">
        <v>1733</v>
      </c>
      <c r="D1570" s="149" t="s">
        <v>254</v>
      </c>
      <c r="E1570" s="150" t="s">
        <v>3000</v>
      </c>
      <c r="F1570" s="151" t="s">
        <v>3001</v>
      </c>
      <c r="G1570" s="152" t="s">
        <v>465</v>
      </c>
      <c r="H1570" s="153">
        <v>12.2</v>
      </c>
      <c r="I1570" s="154"/>
      <c r="J1570" s="155">
        <f>ROUND(I1570*H1570,2)</f>
        <v>0</v>
      </c>
      <c r="K1570" s="156"/>
      <c r="L1570" s="32"/>
      <c r="M1570" s="157" t="s">
        <v>1</v>
      </c>
      <c r="N1570" s="158" t="s">
        <v>44</v>
      </c>
      <c r="O1570" s="57"/>
      <c r="P1570" s="159">
        <f>O1570*H1570</f>
        <v>0</v>
      </c>
      <c r="Q1570" s="159">
        <v>0</v>
      </c>
      <c r="R1570" s="159">
        <f>Q1570*H1570</f>
        <v>0</v>
      </c>
      <c r="S1570" s="159">
        <v>0</v>
      </c>
      <c r="T1570" s="160">
        <f>S1570*H1570</f>
        <v>0</v>
      </c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R1570" s="161" t="s">
        <v>289</v>
      </c>
      <c r="AT1570" s="161" t="s">
        <v>254</v>
      </c>
      <c r="AU1570" s="161" t="s">
        <v>88</v>
      </c>
      <c r="AY1570" s="17" t="s">
        <v>252</v>
      </c>
      <c r="BE1570" s="162">
        <f>IF(N1570="základní",J1570,0)</f>
        <v>0</v>
      </c>
      <c r="BF1570" s="162">
        <f>IF(N1570="snížená",J1570,0)</f>
        <v>0</v>
      </c>
      <c r="BG1570" s="162">
        <f>IF(N1570="zákl. přenesená",J1570,0)</f>
        <v>0</v>
      </c>
      <c r="BH1570" s="162">
        <f>IF(N1570="sníž. přenesená",J1570,0)</f>
        <v>0</v>
      </c>
      <c r="BI1570" s="162">
        <f>IF(N1570="nulová",J1570,0)</f>
        <v>0</v>
      </c>
      <c r="BJ1570" s="17" t="s">
        <v>86</v>
      </c>
      <c r="BK1570" s="162">
        <f>ROUND(I1570*H1570,2)</f>
        <v>0</v>
      </c>
      <c r="BL1570" s="17" t="s">
        <v>289</v>
      </c>
      <c r="BM1570" s="161" t="s">
        <v>1755</v>
      </c>
    </row>
    <row r="1571" spans="1:65" s="13" customFormat="1" ht="22.5">
      <c r="B1571" s="163"/>
      <c r="D1571" s="164" t="s">
        <v>282</v>
      </c>
      <c r="E1571" s="165" t="s">
        <v>1</v>
      </c>
      <c r="F1571" s="166" t="s">
        <v>3002</v>
      </c>
      <c r="H1571" s="165" t="s">
        <v>1</v>
      </c>
      <c r="I1571" s="167"/>
      <c r="L1571" s="163"/>
      <c r="M1571" s="168"/>
      <c r="N1571" s="169"/>
      <c r="O1571" s="169"/>
      <c r="P1571" s="169"/>
      <c r="Q1571" s="169"/>
      <c r="R1571" s="169"/>
      <c r="S1571" s="169"/>
      <c r="T1571" s="170"/>
      <c r="AT1571" s="165" t="s">
        <v>282</v>
      </c>
      <c r="AU1571" s="165" t="s">
        <v>88</v>
      </c>
      <c r="AV1571" s="13" t="s">
        <v>86</v>
      </c>
      <c r="AW1571" s="13" t="s">
        <v>33</v>
      </c>
      <c r="AX1571" s="13" t="s">
        <v>79</v>
      </c>
      <c r="AY1571" s="165" t="s">
        <v>252</v>
      </c>
    </row>
    <row r="1572" spans="1:65" s="13" customFormat="1" ht="22.5">
      <c r="B1572" s="163"/>
      <c r="D1572" s="164" t="s">
        <v>282</v>
      </c>
      <c r="E1572" s="165" t="s">
        <v>1</v>
      </c>
      <c r="F1572" s="166" t="s">
        <v>3003</v>
      </c>
      <c r="H1572" s="165" t="s">
        <v>1</v>
      </c>
      <c r="I1572" s="167"/>
      <c r="L1572" s="163"/>
      <c r="M1572" s="168"/>
      <c r="N1572" s="169"/>
      <c r="O1572" s="169"/>
      <c r="P1572" s="169"/>
      <c r="Q1572" s="169"/>
      <c r="R1572" s="169"/>
      <c r="S1572" s="169"/>
      <c r="T1572" s="170"/>
      <c r="AT1572" s="165" t="s">
        <v>282</v>
      </c>
      <c r="AU1572" s="165" t="s">
        <v>88</v>
      </c>
      <c r="AV1572" s="13" t="s">
        <v>86</v>
      </c>
      <c r="AW1572" s="13" t="s">
        <v>33</v>
      </c>
      <c r="AX1572" s="13" t="s">
        <v>79</v>
      </c>
      <c r="AY1572" s="165" t="s">
        <v>252</v>
      </c>
    </row>
    <row r="1573" spans="1:65" s="13" customFormat="1" ht="22.5">
      <c r="B1573" s="163"/>
      <c r="D1573" s="164" t="s">
        <v>282</v>
      </c>
      <c r="E1573" s="165" t="s">
        <v>1</v>
      </c>
      <c r="F1573" s="166" t="s">
        <v>3004</v>
      </c>
      <c r="H1573" s="165" t="s">
        <v>1</v>
      </c>
      <c r="I1573" s="167"/>
      <c r="L1573" s="163"/>
      <c r="M1573" s="168"/>
      <c r="N1573" s="169"/>
      <c r="O1573" s="169"/>
      <c r="P1573" s="169"/>
      <c r="Q1573" s="169"/>
      <c r="R1573" s="169"/>
      <c r="S1573" s="169"/>
      <c r="T1573" s="170"/>
      <c r="AT1573" s="165" t="s">
        <v>282</v>
      </c>
      <c r="AU1573" s="165" t="s">
        <v>88</v>
      </c>
      <c r="AV1573" s="13" t="s">
        <v>86</v>
      </c>
      <c r="AW1573" s="13" t="s">
        <v>33</v>
      </c>
      <c r="AX1573" s="13" t="s">
        <v>79</v>
      </c>
      <c r="AY1573" s="165" t="s">
        <v>252</v>
      </c>
    </row>
    <row r="1574" spans="1:65" s="13" customFormat="1" ht="22.5">
      <c r="B1574" s="163"/>
      <c r="D1574" s="164" t="s">
        <v>282</v>
      </c>
      <c r="E1574" s="165" t="s">
        <v>1</v>
      </c>
      <c r="F1574" s="166" t="s">
        <v>3005</v>
      </c>
      <c r="H1574" s="165" t="s">
        <v>1</v>
      </c>
      <c r="I1574" s="167"/>
      <c r="L1574" s="163"/>
      <c r="M1574" s="168"/>
      <c r="N1574" s="169"/>
      <c r="O1574" s="169"/>
      <c r="P1574" s="169"/>
      <c r="Q1574" s="169"/>
      <c r="R1574" s="169"/>
      <c r="S1574" s="169"/>
      <c r="T1574" s="170"/>
      <c r="AT1574" s="165" t="s">
        <v>282</v>
      </c>
      <c r="AU1574" s="165" t="s">
        <v>88</v>
      </c>
      <c r="AV1574" s="13" t="s">
        <v>86</v>
      </c>
      <c r="AW1574" s="13" t="s">
        <v>33</v>
      </c>
      <c r="AX1574" s="13" t="s">
        <v>79</v>
      </c>
      <c r="AY1574" s="165" t="s">
        <v>252</v>
      </c>
    </row>
    <row r="1575" spans="1:65" s="13" customFormat="1" ht="22.5">
      <c r="B1575" s="163"/>
      <c r="D1575" s="164" t="s">
        <v>282</v>
      </c>
      <c r="E1575" s="165" t="s">
        <v>1</v>
      </c>
      <c r="F1575" s="166" t="s">
        <v>3006</v>
      </c>
      <c r="H1575" s="165" t="s">
        <v>1</v>
      </c>
      <c r="I1575" s="167"/>
      <c r="L1575" s="163"/>
      <c r="M1575" s="168"/>
      <c r="N1575" s="169"/>
      <c r="O1575" s="169"/>
      <c r="P1575" s="169"/>
      <c r="Q1575" s="169"/>
      <c r="R1575" s="169"/>
      <c r="S1575" s="169"/>
      <c r="T1575" s="170"/>
      <c r="AT1575" s="165" t="s">
        <v>282</v>
      </c>
      <c r="AU1575" s="165" t="s">
        <v>88</v>
      </c>
      <c r="AV1575" s="13" t="s">
        <v>86</v>
      </c>
      <c r="AW1575" s="13" t="s">
        <v>33</v>
      </c>
      <c r="AX1575" s="13" t="s">
        <v>79</v>
      </c>
      <c r="AY1575" s="165" t="s">
        <v>252</v>
      </c>
    </row>
    <row r="1576" spans="1:65" s="14" customFormat="1">
      <c r="B1576" s="171"/>
      <c r="D1576" s="164" t="s">
        <v>282</v>
      </c>
      <c r="E1576" s="172" t="s">
        <v>1</v>
      </c>
      <c r="F1576" s="173" t="s">
        <v>3007</v>
      </c>
      <c r="H1576" s="174">
        <v>3.3</v>
      </c>
      <c r="I1576" s="175"/>
      <c r="L1576" s="171"/>
      <c r="M1576" s="176"/>
      <c r="N1576" s="177"/>
      <c r="O1576" s="177"/>
      <c r="P1576" s="177"/>
      <c r="Q1576" s="177"/>
      <c r="R1576" s="177"/>
      <c r="S1576" s="177"/>
      <c r="T1576" s="178"/>
      <c r="AT1576" s="172" t="s">
        <v>282</v>
      </c>
      <c r="AU1576" s="172" t="s">
        <v>88</v>
      </c>
      <c r="AV1576" s="14" t="s">
        <v>88</v>
      </c>
      <c r="AW1576" s="14" t="s">
        <v>33</v>
      </c>
      <c r="AX1576" s="14" t="s">
        <v>79</v>
      </c>
      <c r="AY1576" s="172" t="s">
        <v>252</v>
      </c>
    </row>
    <row r="1577" spans="1:65" s="14" customFormat="1">
      <c r="B1577" s="171"/>
      <c r="D1577" s="164" t="s">
        <v>282</v>
      </c>
      <c r="E1577" s="172" t="s">
        <v>1</v>
      </c>
      <c r="F1577" s="173" t="s">
        <v>3008</v>
      </c>
      <c r="H1577" s="174">
        <v>5.2</v>
      </c>
      <c r="I1577" s="175"/>
      <c r="L1577" s="171"/>
      <c r="M1577" s="176"/>
      <c r="N1577" s="177"/>
      <c r="O1577" s="177"/>
      <c r="P1577" s="177"/>
      <c r="Q1577" s="177"/>
      <c r="R1577" s="177"/>
      <c r="S1577" s="177"/>
      <c r="T1577" s="178"/>
      <c r="AT1577" s="172" t="s">
        <v>282</v>
      </c>
      <c r="AU1577" s="172" t="s">
        <v>88</v>
      </c>
      <c r="AV1577" s="14" t="s">
        <v>88</v>
      </c>
      <c r="AW1577" s="14" t="s">
        <v>33</v>
      </c>
      <c r="AX1577" s="14" t="s">
        <v>79</v>
      </c>
      <c r="AY1577" s="172" t="s">
        <v>252</v>
      </c>
    </row>
    <row r="1578" spans="1:65" s="14" customFormat="1">
      <c r="B1578" s="171"/>
      <c r="D1578" s="164" t="s">
        <v>282</v>
      </c>
      <c r="E1578" s="172" t="s">
        <v>1</v>
      </c>
      <c r="F1578" s="173" t="s">
        <v>3009</v>
      </c>
      <c r="H1578" s="174">
        <v>3.7</v>
      </c>
      <c r="I1578" s="175"/>
      <c r="L1578" s="171"/>
      <c r="M1578" s="176"/>
      <c r="N1578" s="177"/>
      <c r="O1578" s="177"/>
      <c r="P1578" s="177"/>
      <c r="Q1578" s="177"/>
      <c r="R1578" s="177"/>
      <c r="S1578" s="177"/>
      <c r="T1578" s="178"/>
      <c r="AT1578" s="172" t="s">
        <v>282</v>
      </c>
      <c r="AU1578" s="172" t="s">
        <v>88</v>
      </c>
      <c r="AV1578" s="14" t="s">
        <v>88</v>
      </c>
      <c r="AW1578" s="14" t="s">
        <v>33</v>
      </c>
      <c r="AX1578" s="14" t="s">
        <v>79</v>
      </c>
      <c r="AY1578" s="172" t="s">
        <v>252</v>
      </c>
    </row>
    <row r="1579" spans="1:65" s="15" customFormat="1">
      <c r="B1579" s="179"/>
      <c r="D1579" s="164" t="s">
        <v>282</v>
      </c>
      <c r="E1579" s="180" t="s">
        <v>1</v>
      </c>
      <c r="F1579" s="181" t="s">
        <v>286</v>
      </c>
      <c r="H1579" s="182">
        <v>12.2</v>
      </c>
      <c r="I1579" s="183"/>
      <c r="L1579" s="179"/>
      <c r="M1579" s="184"/>
      <c r="N1579" s="185"/>
      <c r="O1579" s="185"/>
      <c r="P1579" s="185"/>
      <c r="Q1579" s="185"/>
      <c r="R1579" s="185"/>
      <c r="S1579" s="185"/>
      <c r="T1579" s="186"/>
      <c r="AT1579" s="180" t="s">
        <v>282</v>
      </c>
      <c r="AU1579" s="180" t="s">
        <v>88</v>
      </c>
      <c r="AV1579" s="15" t="s">
        <v>258</v>
      </c>
      <c r="AW1579" s="15" t="s">
        <v>33</v>
      </c>
      <c r="AX1579" s="15" t="s">
        <v>86</v>
      </c>
      <c r="AY1579" s="180" t="s">
        <v>252</v>
      </c>
    </row>
    <row r="1580" spans="1:65" s="2" customFormat="1" ht="37.9" customHeight="1">
      <c r="A1580" s="31"/>
      <c r="B1580" s="148"/>
      <c r="C1580" s="149" t="s">
        <v>999</v>
      </c>
      <c r="D1580" s="149" t="s">
        <v>254</v>
      </c>
      <c r="E1580" s="150" t="s">
        <v>3010</v>
      </c>
      <c r="F1580" s="151" t="s">
        <v>3011</v>
      </c>
      <c r="G1580" s="152" t="s">
        <v>465</v>
      </c>
      <c r="H1580" s="153">
        <v>608.1</v>
      </c>
      <c r="I1580" s="154"/>
      <c r="J1580" s="155">
        <f>ROUND(I1580*H1580,2)</f>
        <v>0</v>
      </c>
      <c r="K1580" s="156"/>
      <c r="L1580" s="32"/>
      <c r="M1580" s="157" t="s">
        <v>1</v>
      </c>
      <c r="N1580" s="158" t="s">
        <v>44</v>
      </c>
      <c r="O1580" s="57"/>
      <c r="P1580" s="159">
        <f>O1580*H1580</f>
        <v>0</v>
      </c>
      <c r="Q1580" s="159">
        <v>0</v>
      </c>
      <c r="R1580" s="159">
        <f>Q1580*H1580</f>
        <v>0</v>
      </c>
      <c r="S1580" s="159">
        <v>0</v>
      </c>
      <c r="T1580" s="160">
        <f>S1580*H1580</f>
        <v>0</v>
      </c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R1580" s="161" t="s">
        <v>289</v>
      </c>
      <c r="AT1580" s="161" t="s">
        <v>254</v>
      </c>
      <c r="AU1580" s="161" t="s">
        <v>88</v>
      </c>
      <c r="AY1580" s="17" t="s">
        <v>252</v>
      </c>
      <c r="BE1580" s="162">
        <f>IF(N1580="základní",J1580,0)</f>
        <v>0</v>
      </c>
      <c r="BF1580" s="162">
        <f>IF(N1580="snížená",J1580,0)</f>
        <v>0</v>
      </c>
      <c r="BG1580" s="162">
        <f>IF(N1580="zákl. přenesená",J1580,0)</f>
        <v>0</v>
      </c>
      <c r="BH1580" s="162">
        <f>IF(N1580="sníž. přenesená",J1580,0)</f>
        <v>0</v>
      </c>
      <c r="BI1580" s="162">
        <f>IF(N1580="nulová",J1580,0)</f>
        <v>0</v>
      </c>
      <c r="BJ1580" s="17" t="s">
        <v>86</v>
      </c>
      <c r="BK1580" s="162">
        <f>ROUND(I1580*H1580,2)</f>
        <v>0</v>
      </c>
      <c r="BL1580" s="17" t="s">
        <v>289</v>
      </c>
      <c r="BM1580" s="161" t="s">
        <v>1761</v>
      </c>
    </row>
    <row r="1581" spans="1:65" s="13" customFormat="1" ht="22.5">
      <c r="B1581" s="163"/>
      <c r="D1581" s="164" t="s">
        <v>282</v>
      </c>
      <c r="E1581" s="165" t="s">
        <v>1</v>
      </c>
      <c r="F1581" s="166" t="s">
        <v>3002</v>
      </c>
      <c r="H1581" s="165" t="s">
        <v>1</v>
      </c>
      <c r="I1581" s="167"/>
      <c r="L1581" s="163"/>
      <c r="M1581" s="168"/>
      <c r="N1581" s="169"/>
      <c r="O1581" s="169"/>
      <c r="P1581" s="169"/>
      <c r="Q1581" s="169"/>
      <c r="R1581" s="169"/>
      <c r="S1581" s="169"/>
      <c r="T1581" s="170"/>
      <c r="AT1581" s="165" t="s">
        <v>282</v>
      </c>
      <c r="AU1581" s="165" t="s">
        <v>88</v>
      </c>
      <c r="AV1581" s="13" t="s">
        <v>86</v>
      </c>
      <c r="AW1581" s="13" t="s">
        <v>33</v>
      </c>
      <c r="AX1581" s="13" t="s">
        <v>79</v>
      </c>
      <c r="AY1581" s="165" t="s">
        <v>252</v>
      </c>
    </row>
    <row r="1582" spans="1:65" s="13" customFormat="1" ht="22.5">
      <c r="B1582" s="163"/>
      <c r="D1582" s="164" t="s">
        <v>282</v>
      </c>
      <c r="E1582" s="165" t="s">
        <v>1</v>
      </c>
      <c r="F1582" s="166" t="s">
        <v>3003</v>
      </c>
      <c r="H1582" s="165" t="s">
        <v>1</v>
      </c>
      <c r="I1582" s="167"/>
      <c r="L1582" s="163"/>
      <c r="M1582" s="168"/>
      <c r="N1582" s="169"/>
      <c r="O1582" s="169"/>
      <c r="P1582" s="169"/>
      <c r="Q1582" s="169"/>
      <c r="R1582" s="169"/>
      <c r="S1582" s="169"/>
      <c r="T1582" s="170"/>
      <c r="AT1582" s="165" t="s">
        <v>282</v>
      </c>
      <c r="AU1582" s="165" t="s">
        <v>88</v>
      </c>
      <c r="AV1582" s="13" t="s">
        <v>86</v>
      </c>
      <c r="AW1582" s="13" t="s">
        <v>33</v>
      </c>
      <c r="AX1582" s="13" t="s">
        <v>79</v>
      </c>
      <c r="AY1582" s="165" t="s">
        <v>252</v>
      </c>
    </row>
    <row r="1583" spans="1:65" s="13" customFormat="1" ht="22.5">
      <c r="B1583" s="163"/>
      <c r="D1583" s="164" t="s">
        <v>282</v>
      </c>
      <c r="E1583" s="165" t="s">
        <v>1</v>
      </c>
      <c r="F1583" s="166" t="s">
        <v>3004</v>
      </c>
      <c r="H1583" s="165" t="s">
        <v>1</v>
      </c>
      <c r="I1583" s="167"/>
      <c r="L1583" s="163"/>
      <c r="M1583" s="168"/>
      <c r="N1583" s="169"/>
      <c r="O1583" s="169"/>
      <c r="P1583" s="169"/>
      <c r="Q1583" s="169"/>
      <c r="R1583" s="169"/>
      <c r="S1583" s="169"/>
      <c r="T1583" s="170"/>
      <c r="AT1583" s="165" t="s">
        <v>282</v>
      </c>
      <c r="AU1583" s="165" t="s">
        <v>88</v>
      </c>
      <c r="AV1583" s="13" t="s">
        <v>86</v>
      </c>
      <c r="AW1583" s="13" t="s">
        <v>33</v>
      </c>
      <c r="AX1583" s="13" t="s">
        <v>79</v>
      </c>
      <c r="AY1583" s="165" t="s">
        <v>252</v>
      </c>
    </row>
    <row r="1584" spans="1:65" s="13" customFormat="1" ht="22.5">
      <c r="B1584" s="163"/>
      <c r="D1584" s="164" t="s">
        <v>282</v>
      </c>
      <c r="E1584" s="165" t="s">
        <v>1</v>
      </c>
      <c r="F1584" s="166" t="s">
        <v>3005</v>
      </c>
      <c r="H1584" s="165" t="s">
        <v>1</v>
      </c>
      <c r="I1584" s="167"/>
      <c r="L1584" s="163"/>
      <c r="M1584" s="168"/>
      <c r="N1584" s="169"/>
      <c r="O1584" s="169"/>
      <c r="P1584" s="169"/>
      <c r="Q1584" s="169"/>
      <c r="R1584" s="169"/>
      <c r="S1584" s="169"/>
      <c r="T1584" s="170"/>
      <c r="AT1584" s="165" t="s">
        <v>282</v>
      </c>
      <c r="AU1584" s="165" t="s">
        <v>88</v>
      </c>
      <c r="AV1584" s="13" t="s">
        <v>86</v>
      </c>
      <c r="AW1584" s="13" t="s">
        <v>33</v>
      </c>
      <c r="AX1584" s="13" t="s">
        <v>79</v>
      </c>
      <c r="AY1584" s="165" t="s">
        <v>252</v>
      </c>
    </row>
    <row r="1585" spans="1:65" s="13" customFormat="1" ht="22.5">
      <c r="B1585" s="163"/>
      <c r="D1585" s="164" t="s">
        <v>282</v>
      </c>
      <c r="E1585" s="165" t="s">
        <v>1</v>
      </c>
      <c r="F1585" s="166" t="s">
        <v>3006</v>
      </c>
      <c r="H1585" s="165" t="s">
        <v>1</v>
      </c>
      <c r="I1585" s="167"/>
      <c r="L1585" s="163"/>
      <c r="M1585" s="168"/>
      <c r="N1585" s="169"/>
      <c r="O1585" s="169"/>
      <c r="P1585" s="169"/>
      <c r="Q1585" s="169"/>
      <c r="R1585" s="169"/>
      <c r="S1585" s="169"/>
      <c r="T1585" s="170"/>
      <c r="AT1585" s="165" t="s">
        <v>282</v>
      </c>
      <c r="AU1585" s="165" t="s">
        <v>88</v>
      </c>
      <c r="AV1585" s="13" t="s">
        <v>86</v>
      </c>
      <c r="AW1585" s="13" t="s">
        <v>33</v>
      </c>
      <c r="AX1585" s="13" t="s">
        <v>79</v>
      </c>
      <c r="AY1585" s="165" t="s">
        <v>252</v>
      </c>
    </row>
    <row r="1586" spans="1:65" s="14" customFormat="1">
      <c r="B1586" s="171"/>
      <c r="D1586" s="164" t="s">
        <v>282</v>
      </c>
      <c r="E1586" s="172" t="s">
        <v>1</v>
      </c>
      <c r="F1586" s="173" t="s">
        <v>3012</v>
      </c>
      <c r="H1586" s="174">
        <v>55</v>
      </c>
      <c r="I1586" s="175"/>
      <c r="L1586" s="171"/>
      <c r="M1586" s="176"/>
      <c r="N1586" s="177"/>
      <c r="O1586" s="177"/>
      <c r="P1586" s="177"/>
      <c r="Q1586" s="177"/>
      <c r="R1586" s="177"/>
      <c r="S1586" s="177"/>
      <c r="T1586" s="178"/>
      <c r="AT1586" s="172" t="s">
        <v>282</v>
      </c>
      <c r="AU1586" s="172" t="s">
        <v>88</v>
      </c>
      <c r="AV1586" s="14" t="s">
        <v>88</v>
      </c>
      <c r="AW1586" s="14" t="s">
        <v>33</v>
      </c>
      <c r="AX1586" s="14" t="s">
        <v>79</v>
      </c>
      <c r="AY1586" s="172" t="s">
        <v>252</v>
      </c>
    </row>
    <row r="1587" spans="1:65" s="14" customFormat="1">
      <c r="B1587" s="171"/>
      <c r="D1587" s="164" t="s">
        <v>282</v>
      </c>
      <c r="E1587" s="172" t="s">
        <v>1</v>
      </c>
      <c r="F1587" s="173" t="s">
        <v>3013</v>
      </c>
      <c r="H1587" s="174">
        <v>256.8</v>
      </c>
      <c r="I1587" s="175"/>
      <c r="L1587" s="171"/>
      <c r="M1587" s="176"/>
      <c r="N1587" s="177"/>
      <c r="O1587" s="177"/>
      <c r="P1587" s="177"/>
      <c r="Q1587" s="177"/>
      <c r="R1587" s="177"/>
      <c r="S1587" s="177"/>
      <c r="T1587" s="178"/>
      <c r="AT1587" s="172" t="s">
        <v>282</v>
      </c>
      <c r="AU1587" s="172" t="s">
        <v>88</v>
      </c>
      <c r="AV1587" s="14" t="s">
        <v>88</v>
      </c>
      <c r="AW1587" s="14" t="s">
        <v>33</v>
      </c>
      <c r="AX1587" s="14" t="s">
        <v>79</v>
      </c>
      <c r="AY1587" s="172" t="s">
        <v>252</v>
      </c>
    </row>
    <row r="1588" spans="1:65" s="14" customFormat="1">
      <c r="B1588" s="171"/>
      <c r="D1588" s="164" t="s">
        <v>282</v>
      </c>
      <c r="E1588" s="172" t="s">
        <v>1</v>
      </c>
      <c r="F1588" s="173" t="s">
        <v>3014</v>
      </c>
      <c r="H1588" s="174">
        <v>296.3</v>
      </c>
      <c r="I1588" s="175"/>
      <c r="L1588" s="171"/>
      <c r="M1588" s="176"/>
      <c r="N1588" s="177"/>
      <c r="O1588" s="177"/>
      <c r="P1588" s="177"/>
      <c r="Q1588" s="177"/>
      <c r="R1588" s="177"/>
      <c r="S1588" s="177"/>
      <c r="T1588" s="178"/>
      <c r="AT1588" s="172" t="s">
        <v>282</v>
      </c>
      <c r="AU1588" s="172" t="s">
        <v>88</v>
      </c>
      <c r="AV1588" s="14" t="s">
        <v>88</v>
      </c>
      <c r="AW1588" s="14" t="s">
        <v>33</v>
      </c>
      <c r="AX1588" s="14" t="s">
        <v>79</v>
      </c>
      <c r="AY1588" s="172" t="s">
        <v>252</v>
      </c>
    </row>
    <row r="1589" spans="1:65" s="15" customFormat="1">
      <c r="B1589" s="179"/>
      <c r="D1589" s="164" t="s">
        <v>282</v>
      </c>
      <c r="E1589" s="180" t="s">
        <v>1</v>
      </c>
      <c r="F1589" s="181" t="s">
        <v>286</v>
      </c>
      <c r="H1589" s="182">
        <v>608.1</v>
      </c>
      <c r="I1589" s="183"/>
      <c r="L1589" s="179"/>
      <c r="M1589" s="184"/>
      <c r="N1589" s="185"/>
      <c r="O1589" s="185"/>
      <c r="P1589" s="185"/>
      <c r="Q1589" s="185"/>
      <c r="R1589" s="185"/>
      <c r="S1589" s="185"/>
      <c r="T1589" s="186"/>
      <c r="AT1589" s="180" t="s">
        <v>282</v>
      </c>
      <c r="AU1589" s="180" t="s">
        <v>88</v>
      </c>
      <c r="AV1589" s="15" t="s">
        <v>258</v>
      </c>
      <c r="AW1589" s="15" t="s">
        <v>33</v>
      </c>
      <c r="AX1589" s="15" t="s">
        <v>86</v>
      </c>
      <c r="AY1589" s="180" t="s">
        <v>252</v>
      </c>
    </row>
    <row r="1590" spans="1:65" s="2" customFormat="1" ht="44.25" customHeight="1">
      <c r="A1590" s="31"/>
      <c r="B1590" s="148"/>
      <c r="C1590" s="149" t="s">
        <v>1742</v>
      </c>
      <c r="D1590" s="149" t="s">
        <v>254</v>
      </c>
      <c r="E1590" s="150" t="s">
        <v>3015</v>
      </c>
      <c r="F1590" s="151" t="s">
        <v>3016</v>
      </c>
      <c r="G1590" s="152" t="s">
        <v>465</v>
      </c>
      <c r="H1590" s="153">
        <v>12.5</v>
      </c>
      <c r="I1590" s="154"/>
      <c r="J1590" s="155">
        <f>ROUND(I1590*H1590,2)</f>
        <v>0</v>
      </c>
      <c r="K1590" s="156"/>
      <c r="L1590" s="32"/>
      <c r="M1590" s="157" t="s">
        <v>1</v>
      </c>
      <c r="N1590" s="158" t="s">
        <v>44</v>
      </c>
      <c r="O1590" s="57"/>
      <c r="P1590" s="159">
        <f>O1590*H1590</f>
        <v>0</v>
      </c>
      <c r="Q1590" s="159">
        <v>0</v>
      </c>
      <c r="R1590" s="159">
        <f>Q1590*H1590</f>
        <v>0</v>
      </c>
      <c r="S1590" s="159">
        <v>0</v>
      </c>
      <c r="T1590" s="160">
        <f>S1590*H1590</f>
        <v>0</v>
      </c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R1590" s="161" t="s">
        <v>289</v>
      </c>
      <c r="AT1590" s="161" t="s">
        <v>254</v>
      </c>
      <c r="AU1590" s="161" t="s">
        <v>88</v>
      </c>
      <c r="AY1590" s="17" t="s">
        <v>252</v>
      </c>
      <c r="BE1590" s="162">
        <f>IF(N1590="základní",J1590,0)</f>
        <v>0</v>
      </c>
      <c r="BF1590" s="162">
        <f>IF(N1590="snížená",J1590,0)</f>
        <v>0</v>
      </c>
      <c r="BG1590" s="162">
        <f>IF(N1590="zákl. přenesená",J1590,0)</f>
        <v>0</v>
      </c>
      <c r="BH1590" s="162">
        <f>IF(N1590="sníž. přenesená",J1590,0)</f>
        <v>0</v>
      </c>
      <c r="BI1590" s="162">
        <f>IF(N1590="nulová",J1590,0)</f>
        <v>0</v>
      </c>
      <c r="BJ1590" s="17" t="s">
        <v>86</v>
      </c>
      <c r="BK1590" s="162">
        <f>ROUND(I1590*H1590,2)</f>
        <v>0</v>
      </c>
      <c r="BL1590" s="17" t="s">
        <v>289</v>
      </c>
      <c r="BM1590" s="161" t="s">
        <v>1767</v>
      </c>
    </row>
    <row r="1591" spans="1:65" s="13" customFormat="1">
      <c r="B1591" s="163"/>
      <c r="D1591" s="164" t="s">
        <v>282</v>
      </c>
      <c r="E1591" s="165" t="s">
        <v>1</v>
      </c>
      <c r="F1591" s="166" t="s">
        <v>3017</v>
      </c>
      <c r="H1591" s="165" t="s">
        <v>1</v>
      </c>
      <c r="I1591" s="167"/>
      <c r="L1591" s="163"/>
      <c r="M1591" s="168"/>
      <c r="N1591" s="169"/>
      <c r="O1591" s="169"/>
      <c r="P1591" s="169"/>
      <c r="Q1591" s="169"/>
      <c r="R1591" s="169"/>
      <c r="S1591" s="169"/>
      <c r="T1591" s="170"/>
      <c r="AT1591" s="165" t="s">
        <v>282</v>
      </c>
      <c r="AU1591" s="165" t="s">
        <v>88</v>
      </c>
      <c r="AV1591" s="13" t="s">
        <v>86</v>
      </c>
      <c r="AW1591" s="13" t="s">
        <v>33</v>
      </c>
      <c r="AX1591" s="13" t="s">
        <v>79</v>
      </c>
      <c r="AY1591" s="165" t="s">
        <v>252</v>
      </c>
    </row>
    <row r="1592" spans="1:65" s="13" customFormat="1" ht="22.5">
      <c r="B1592" s="163"/>
      <c r="D1592" s="164" t="s">
        <v>282</v>
      </c>
      <c r="E1592" s="165" t="s">
        <v>1</v>
      </c>
      <c r="F1592" s="166" t="s">
        <v>3018</v>
      </c>
      <c r="H1592" s="165" t="s">
        <v>1</v>
      </c>
      <c r="I1592" s="167"/>
      <c r="L1592" s="163"/>
      <c r="M1592" s="168"/>
      <c r="N1592" s="169"/>
      <c r="O1592" s="169"/>
      <c r="P1592" s="169"/>
      <c r="Q1592" s="169"/>
      <c r="R1592" s="169"/>
      <c r="S1592" s="169"/>
      <c r="T1592" s="170"/>
      <c r="AT1592" s="165" t="s">
        <v>282</v>
      </c>
      <c r="AU1592" s="165" t="s">
        <v>88</v>
      </c>
      <c r="AV1592" s="13" t="s">
        <v>86</v>
      </c>
      <c r="AW1592" s="13" t="s">
        <v>33</v>
      </c>
      <c r="AX1592" s="13" t="s">
        <v>79</v>
      </c>
      <c r="AY1592" s="165" t="s">
        <v>252</v>
      </c>
    </row>
    <row r="1593" spans="1:65" s="13" customFormat="1" ht="22.5">
      <c r="B1593" s="163"/>
      <c r="D1593" s="164" t="s">
        <v>282</v>
      </c>
      <c r="E1593" s="165" t="s">
        <v>1</v>
      </c>
      <c r="F1593" s="166" t="s">
        <v>3004</v>
      </c>
      <c r="H1593" s="165" t="s">
        <v>1</v>
      </c>
      <c r="I1593" s="167"/>
      <c r="L1593" s="163"/>
      <c r="M1593" s="168"/>
      <c r="N1593" s="169"/>
      <c r="O1593" s="169"/>
      <c r="P1593" s="169"/>
      <c r="Q1593" s="169"/>
      <c r="R1593" s="169"/>
      <c r="S1593" s="169"/>
      <c r="T1593" s="170"/>
      <c r="AT1593" s="165" t="s">
        <v>282</v>
      </c>
      <c r="AU1593" s="165" t="s">
        <v>88</v>
      </c>
      <c r="AV1593" s="13" t="s">
        <v>86</v>
      </c>
      <c r="AW1593" s="13" t="s">
        <v>33</v>
      </c>
      <c r="AX1593" s="13" t="s">
        <v>79</v>
      </c>
      <c r="AY1593" s="165" t="s">
        <v>252</v>
      </c>
    </row>
    <row r="1594" spans="1:65" s="13" customFormat="1" ht="22.5">
      <c r="B1594" s="163"/>
      <c r="D1594" s="164" t="s">
        <v>282</v>
      </c>
      <c r="E1594" s="165" t="s">
        <v>1</v>
      </c>
      <c r="F1594" s="166" t="s">
        <v>3005</v>
      </c>
      <c r="H1594" s="165" t="s">
        <v>1</v>
      </c>
      <c r="I1594" s="167"/>
      <c r="L1594" s="163"/>
      <c r="M1594" s="168"/>
      <c r="N1594" s="169"/>
      <c r="O1594" s="169"/>
      <c r="P1594" s="169"/>
      <c r="Q1594" s="169"/>
      <c r="R1594" s="169"/>
      <c r="S1594" s="169"/>
      <c r="T1594" s="170"/>
      <c r="AT1594" s="165" t="s">
        <v>282</v>
      </c>
      <c r="AU1594" s="165" t="s">
        <v>88</v>
      </c>
      <c r="AV1594" s="13" t="s">
        <v>86</v>
      </c>
      <c r="AW1594" s="13" t="s">
        <v>33</v>
      </c>
      <c r="AX1594" s="13" t="s">
        <v>79</v>
      </c>
      <c r="AY1594" s="165" t="s">
        <v>252</v>
      </c>
    </row>
    <row r="1595" spans="1:65" s="14" customFormat="1">
      <c r="B1595" s="171"/>
      <c r="D1595" s="164" t="s">
        <v>282</v>
      </c>
      <c r="E1595" s="172" t="s">
        <v>1</v>
      </c>
      <c r="F1595" s="173" t="s">
        <v>3019</v>
      </c>
      <c r="H1595" s="174">
        <v>2.1</v>
      </c>
      <c r="I1595" s="175"/>
      <c r="L1595" s="171"/>
      <c r="M1595" s="176"/>
      <c r="N1595" s="177"/>
      <c r="O1595" s="177"/>
      <c r="P1595" s="177"/>
      <c r="Q1595" s="177"/>
      <c r="R1595" s="177"/>
      <c r="S1595" s="177"/>
      <c r="T1595" s="178"/>
      <c r="AT1595" s="172" t="s">
        <v>282</v>
      </c>
      <c r="AU1595" s="172" t="s">
        <v>88</v>
      </c>
      <c r="AV1595" s="14" t="s">
        <v>88</v>
      </c>
      <c r="AW1595" s="14" t="s">
        <v>33</v>
      </c>
      <c r="AX1595" s="14" t="s">
        <v>79</v>
      </c>
      <c r="AY1595" s="172" t="s">
        <v>252</v>
      </c>
    </row>
    <row r="1596" spans="1:65" s="14" customFormat="1">
      <c r="B1596" s="171"/>
      <c r="D1596" s="164" t="s">
        <v>282</v>
      </c>
      <c r="E1596" s="172" t="s">
        <v>1</v>
      </c>
      <c r="F1596" s="173" t="s">
        <v>3020</v>
      </c>
      <c r="H1596" s="174">
        <v>3.4</v>
      </c>
      <c r="I1596" s="175"/>
      <c r="L1596" s="171"/>
      <c r="M1596" s="176"/>
      <c r="N1596" s="177"/>
      <c r="O1596" s="177"/>
      <c r="P1596" s="177"/>
      <c r="Q1596" s="177"/>
      <c r="R1596" s="177"/>
      <c r="S1596" s="177"/>
      <c r="T1596" s="178"/>
      <c r="AT1596" s="172" t="s">
        <v>282</v>
      </c>
      <c r="AU1596" s="172" t="s">
        <v>88</v>
      </c>
      <c r="AV1596" s="14" t="s">
        <v>88</v>
      </c>
      <c r="AW1596" s="14" t="s">
        <v>33</v>
      </c>
      <c r="AX1596" s="14" t="s">
        <v>79</v>
      </c>
      <c r="AY1596" s="172" t="s">
        <v>252</v>
      </c>
    </row>
    <row r="1597" spans="1:65" s="14" customFormat="1">
      <c r="B1597" s="171"/>
      <c r="D1597" s="164" t="s">
        <v>282</v>
      </c>
      <c r="E1597" s="172" t="s">
        <v>1</v>
      </c>
      <c r="F1597" s="173" t="s">
        <v>3021</v>
      </c>
      <c r="H1597" s="174">
        <v>7</v>
      </c>
      <c r="I1597" s="175"/>
      <c r="L1597" s="171"/>
      <c r="M1597" s="176"/>
      <c r="N1597" s="177"/>
      <c r="O1597" s="177"/>
      <c r="P1597" s="177"/>
      <c r="Q1597" s="177"/>
      <c r="R1597" s="177"/>
      <c r="S1597" s="177"/>
      <c r="T1597" s="178"/>
      <c r="AT1597" s="172" t="s">
        <v>282</v>
      </c>
      <c r="AU1597" s="172" t="s">
        <v>88</v>
      </c>
      <c r="AV1597" s="14" t="s">
        <v>88</v>
      </c>
      <c r="AW1597" s="14" t="s">
        <v>33</v>
      </c>
      <c r="AX1597" s="14" t="s">
        <v>79</v>
      </c>
      <c r="AY1597" s="172" t="s">
        <v>252</v>
      </c>
    </row>
    <row r="1598" spans="1:65" s="15" customFormat="1">
      <c r="B1598" s="179"/>
      <c r="D1598" s="164" t="s">
        <v>282</v>
      </c>
      <c r="E1598" s="180" t="s">
        <v>1</v>
      </c>
      <c r="F1598" s="181" t="s">
        <v>286</v>
      </c>
      <c r="H1598" s="182">
        <v>12.5</v>
      </c>
      <c r="I1598" s="183"/>
      <c r="L1598" s="179"/>
      <c r="M1598" s="184"/>
      <c r="N1598" s="185"/>
      <c r="O1598" s="185"/>
      <c r="P1598" s="185"/>
      <c r="Q1598" s="185"/>
      <c r="R1598" s="185"/>
      <c r="S1598" s="185"/>
      <c r="T1598" s="186"/>
      <c r="AT1598" s="180" t="s">
        <v>282</v>
      </c>
      <c r="AU1598" s="180" t="s">
        <v>88</v>
      </c>
      <c r="AV1598" s="15" t="s">
        <v>258</v>
      </c>
      <c r="AW1598" s="15" t="s">
        <v>33</v>
      </c>
      <c r="AX1598" s="15" t="s">
        <v>86</v>
      </c>
      <c r="AY1598" s="180" t="s">
        <v>252</v>
      </c>
    </row>
    <row r="1599" spans="1:65" s="2" customFormat="1" ht="37.9" customHeight="1">
      <c r="A1599" s="31"/>
      <c r="B1599" s="148"/>
      <c r="C1599" s="149" t="s">
        <v>1004</v>
      </c>
      <c r="D1599" s="149" t="s">
        <v>254</v>
      </c>
      <c r="E1599" s="150" t="s">
        <v>3022</v>
      </c>
      <c r="F1599" s="151" t="s">
        <v>3023</v>
      </c>
      <c r="G1599" s="152" t="s">
        <v>465</v>
      </c>
      <c r="H1599" s="153">
        <v>826</v>
      </c>
      <c r="I1599" s="154"/>
      <c r="J1599" s="155">
        <f>ROUND(I1599*H1599,2)</f>
        <v>0</v>
      </c>
      <c r="K1599" s="156"/>
      <c r="L1599" s="32"/>
      <c r="M1599" s="157" t="s">
        <v>1</v>
      </c>
      <c r="N1599" s="158" t="s">
        <v>44</v>
      </c>
      <c r="O1599" s="57"/>
      <c r="P1599" s="159">
        <f>O1599*H1599</f>
        <v>0</v>
      </c>
      <c r="Q1599" s="159">
        <v>0</v>
      </c>
      <c r="R1599" s="159">
        <f>Q1599*H1599</f>
        <v>0</v>
      </c>
      <c r="S1599" s="159">
        <v>0</v>
      </c>
      <c r="T1599" s="160">
        <f>S1599*H1599</f>
        <v>0</v>
      </c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R1599" s="161" t="s">
        <v>289</v>
      </c>
      <c r="AT1599" s="161" t="s">
        <v>254</v>
      </c>
      <c r="AU1599" s="161" t="s">
        <v>88</v>
      </c>
      <c r="AY1599" s="17" t="s">
        <v>252</v>
      </c>
      <c r="BE1599" s="162">
        <f>IF(N1599="základní",J1599,0)</f>
        <v>0</v>
      </c>
      <c r="BF1599" s="162">
        <f>IF(N1599="snížená",J1599,0)</f>
        <v>0</v>
      </c>
      <c r="BG1599" s="162">
        <f>IF(N1599="zákl. přenesená",J1599,0)</f>
        <v>0</v>
      </c>
      <c r="BH1599" s="162">
        <f>IF(N1599="sníž. přenesená",J1599,0)</f>
        <v>0</v>
      </c>
      <c r="BI1599" s="162">
        <f>IF(N1599="nulová",J1599,0)</f>
        <v>0</v>
      </c>
      <c r="BJ1599" s="17" t="s">
        <v>86</v>
      </c>
      <c r="BK1599" s="162">
        <f>ROUND(I1599*H1599,2)</f>
        <v>0</v>
      </c>
      <c r="BL1599" s="17" t="s">
        <v>289</v>
      </c>
      <c r="BM1599" s="161" t="s">
        <v>1769</v>
      </c>
    </row>
    <row r="1600" spans="1:65" s="13" customFormat="1">
      <c r="B1600" s="163"/>
      <c r="D1600" s="164" t="s">
        <v>282</v>
      </c>
      <c r="E1600" s="165" t="s">
        <v>1</v>
      </c>
      <c r="F1600" s="166" t="s">
        <v>3024</v>
      </c>
      <c r="H1600" s="165" t="s">
        <v>1</v>
      </c>
      <c r="I1600" s="167"/>
      <c r="L1600" s="163"/>
      <c r="M1600" s="168"/>
      <c r="N1600" s="169"/>
      <c r="O1600" s="169"/>
      <c r="P1600" s="169"/>
      <c r="Q1600" s="169"/>
      <c r="R1600" s="169"/>
      <c r="S1600" s="169"/>
      <c r="T1600" s="170"/>
      <c r="AT1600" s="165" t="s">
        <v>282</v>
      </c>
      <c r="AU1600" s="165" t="s">
        <v>88</v>
      </c>
      <c r="AV1600" s="13" t="s">
        <v>86</v>
      </c>
      <c r="AW1600" s="13" t="s">
        <v>33</v>
      </c>
      <c r="AX1600" s="13" t="s">
        <v>79</v>
      </c>
      <c r="AY1600" s="165" t="s">
        <v>252</v>
      </c>
    </row>
    <row r="1601" spans="1:65" s="13" customFormat="1" ht="22.5">
      <c r="B1601" s="163"/>
      <c r="D1601" s="164" t="s">
        <v>282</v>
      </c>
      <c r="E1601" s="165" t="s">
        <v>1</v>
      </c>
      <c r="F1601" s="166" t="s">
        <v>3003</v>
      </c>
      <c r="H1601" s="165" t="s">
        <v>1</v>
      </c>
      <c r="I1601" s="167"/>
      <c r="L1601" s="163"/>
      <c r="M1601" s="168"/>
      <c r="N1601" s="169"/>
      <c r="O1601" s="169"/>
      <c r="P1601" s="169"/>
      <c r="Q1601" s="169"/>
      <c r="R1601" s="169"/>
      <c r="S1601" s="169"/>
      <c r="T1601" s="170"/>
      <c r="AT1601" s="165" t="s">
        <v>282</v>
      </c>
      <c r="AU1601" s="165" t="s">
        <v>88</v>
      </c>
      <c r="AV1601" s="13" t="s">
        <v>86</v>
      </c>
      <c r="AW1601" s="13" t="s">
        <v>33</v>
      </c>
      <c r="AX1601" s="13" t="s">
        <v>79</v>
      </c>
      <c r="AY1601" s="165" t="s">
        <v>252</v>
      </c>
    </row>
    <row r="1602" spans="1:65" s="13" customFormat="1" ht="22.5">
      <c r="B1602" s="163"/>
      <c r="D1602" s="164" t="s">
        <v>282</v>
      </c>
      <c r="E1602" s="165" t="s">
        <v>1</v>
      </c>
      <c r="F1602" s="166" t="s">
        <v>3004</v>
      </c>
      <c r="H1602" s="165" t="s">
        <v>1</v>
      </c>
      <c r="I1602" s="167"/>
      <c r="L1602" s="163"/>
      <c r="M1602" s="168"/>
      <c r="N1602" s="169"/>
      <c r="O1602" s="169"/>
      <c r="P1602" s="169"/>
      <c r="Q1602" s="169"/>
      <c r="R1602" s="169"/>
      <c r="S1602" s="169"/>
      <c r="T1602" s="170"/>
      <c r="AT1602" s="165" t="s">
        <v>282</v>
      </c>
      <c r="AU1602" s="165" t="s">
        <v>88</v>
      </c>
      <c r="AV1602" s="13" t="s">
        <v>86</v>
      </c>
      <c r="AW1602" s="13" t="s">
        <v>33</v>
      </c>
      <c r="AX1602" s="13" t="s">
        <v>79</v>
      </c>
      <c r="AY1602" s="165" t="s">
        <v>252</v>
      </c>
    </row>
    <row r="1603" spans="1:65" s="13" customFormat="1" ht="22.5">
      <c r="B1603" s="163"/>
      <c r="D1603" s="164" t="s">
        <v>282</v>
      </c>
      <c r="E1603" s="165" t="s">
        <v>1</v>
      </c>
      <c r="F1603" s="166" t="s">
        <v>3005</v>
      </c>
      <c r="H1603" s="165" t="s">
        <v>1</v>
      </c>
      <c r="I1603" s="167"/>
      <c r="L1603" s="163"/>
      <c r="M1603" s="168"/>
      <c r="N1603" s="169"/>
      <c r="O1603" s="169"/>
      <c r="P1603" s="169"/>
      <c r="Q1603" s="169"/>
      <c r="R1603" s="169"/>
      <c r="S1603" s="169"/>
      <c r="T1603" s="170"/>
      <c r="AT1603" s="165" t="s">
        <v>282</v>
      </c>
      <c r="AU1603" s="165" t="s">
        <v>88</v>
      </c>
      <c r="AV1603" s="13" t="s">
        <v>86</v>
      </c>
      <c r="AW1603" s="13" t="s">
        <v>33</v>
      </c>
      <c r="AX1603" s="13" t="s">
        <v>79</v>
      </c>
      <c r="AY1603" s="165" t="s">
        <v>252</v>
      </c>
    </row>
    <row r="1604" spans="1:65" s="13" customFormat="1" ht="22.5">
      <c r="B1604" s="163"/>
      <c r="D1604" s="164" t="s">
        <v>282</v>
      </c>
      <c r="E1604" s="165" t="s">
        <v>1</v>
      </c>
      <c r="F1604" s="166" t="s">
        <v>3006</v>
      </c>
      <c r="H1604" s="165" t="s">
        <v>1</v>
      </c>
      <c r="I1604" s="167"/>
      <c r="L1604" s="163"/>
      <c r="M1604" s="168"/>
      <c r="N1604" s="169"/>
      <c r="O1604" s="169"/>
      <c r="P1604" s="169"/>
      <c r="Q1604" s="169"/>
      <c r="R1604" s="169"/>
      <c r="S1604" s="169"/>
      <c r="T1604" s="170"/>
      <c r="AT1604" s="165" t="s">
        <v>282</v>
      </c>
      <c r="AU1604" s="165" t="s">
        <v>88</v>
      </c>
      <c r="AV1604" s="13" t="s">
        <v>86</v>
      </c>
      <c r="AW1604" s="13" t="s">
        <v>33</v>
      </c>
      <c r="AX1604" s="13" t="s">
        <v>79</v>
      </c>
      <c r="AY1604" s="165" t="s">
        <v>252</v>
      </c>
    </row>
    <row r="1605" spans="1:65" s="14" customFormat="1">
      <c r="B1605" s="171"/>
      <c r="D1605" s="164" t="s">
        <v>282</v>
      </c>
      <c r="E1605" s="172" t="s">
        <v>1</v>
      </c>
      <c r="F1605" s="173" t="s">
        <v>3025</v>
      </c>
      <c r="H1605" s="174">
        <v>435.8</v>
      </c>
      <c r="I1605" s="175"/>
      <c r="L1605" s="171"/>
      <c r="M1605" s="176"/>
      <c r="N1605" s="177"/>
      <c r="O1605" s="177"/>
      <c r="P1605" s="177"/>
      <c r="Q1605" s="177"/>
      <c r="R1605" s="177"/>
      <c r="S1605" s="177"/>
      <c r="T1605" s="178"/>
      <c r="AT1605" s="172" t="s">
        <v>282</v>
      </c>
      <c r="AU1605" s="172" t="s">
        <v>88</v>
      </c>
      <c r="AV1605" s="14" t="s">
        <v>88</v>
      </c>
      <c r="AW1605" s="14" t="s">
        <v>33</v>
      </c>
      <c r="AX1605" s="14" t="s">
        <v>79</v>
      </c>
      <c r="AY1605" s="172" t="s">
        <v>252</v>
      </c>
    </row>
    <row r="1606" spans="1:65" s="14" customFormat="1">
      <c r="B1606" s="171"/>
      <c r="D1606" s="164" t="s">
        <v>282</v>
      </c>
      <c r="E1606" s="172" t="s">
        <v>1</v>
      </c>
      <c r="F1606" s="173" t="s">
        <v>3026</v>
      </c>
      <c r="H1606" s="174">
        <v>148.69999999999999</v>
      </c>
      <c r="I1606" s="175"/>
      <c r="L1606" s="171"/>
      <c r="M1606" s="176"/>
      <c r="N1606" s="177"/>
      <c r="O1606" s="177"/>
      <c r="P1606" s="177"/>
      <c r="Q1606" s="177"/>
      <c r="R1606" s="177"/>
      <c r="S1606" s="177"/>
      <c r="T1606" s="178"/>
      <c r="AT1606" s="172" t="s">
        <v>282</v>
      </c>
      <c r="AU1606" s="172" t="s">
        <v>88</v>
      </c>
      <c r="AV1606" s="14" t="s">
        <v>88</v>
      </c>
      <c r="AW1606" s="14" t="s">
        <v>33</v>
      </c>
      <c r="AX1606" s="14" t="s">
        <v>79</v>
      </c>
      <c r="AY1606" s="172" t="s">
        <v>252</v>
      </c>
    </row>
    <row r="1607" spans="1:65" s="14" customFormat="1">
      <c r="B1607" s="171"/>
      <c r="D1607" s="164" t="s">
        <v>282</v>
      </c>
      <c r="E1607" s="172" t="s">
        <v>1</v>
      </c>
      <c r="F1607" s="173" t="s">
        <v>3027</v>
      </c>
      <c r="H1607" s="174">
        <v>241.5</v>
      </c>
      <c r="I1607" s="175"/>
      <c r="L1607" s="171"/>
      <c r="M1607" s="176"/>
      <c r="N1607" s="177"/>
      <c r="O1607" s="177"/>
      <c r="P1607" s="177"/>
      <c r="Q1607" s="177"/>
      <c r="R1607" s="177"/>
      <c r="S1607" s="177"/>
      <c r="T1607" s="178"/>
      <c r="AT1607" s="172" t="s">
        <v>282</v>
      </c>
      <c r="AU1607" s="172" t="s">
        <v>88</v>
      </c>
      <c r="AV1607" s="14" t="s">
        <v>88</v>
      </c>
      <c r="AW1607" s="14" t="s">
        <v>33</v>
      </c>
      <c r="AX1607" s="14" t="s">
        <v>79</v>
      </c>
      <c r="AY1607" s="172" t="s">
        <v>252</v>
      </c>
    </row>
    <row r="1608" spans="1:65" s="15" customFormat="1">
      <c r="B1608" s="179"/>
      <c r="D1608" s="164" t="s">
        <v>282</v>
      </c>
      <c r="E1608" s="180" t="s">
        <v>1</v>
      </c>
      <c r="F1608" s="181" t="s">
        <v>286</v>
      </c>
      <c r="H1608" s="182">
        <v>826</v>
      </c>
      <c r="I1608" s="183"/>
      <c r="L1608" s="179"/>
      <c r="M1608" s="184"/>
      <c r="N1608" s="185"/>
      <c r="O1608" s="185"/>
      <c r="P1608" s="185"/>
      <c r="Q1608" s="185"/>
      <c r="R1608" s="185"/>
      <c r="S1608" s="185"/>
      <c r="T1608" s="186"/>
      <c r="AT1608" s="180" t="s">
        <v>282</v>
      </c>
      <c r="AU1608" s="180" t="s">
        <v>88</v>
      </c>
      <c r="AV1608" s="15" t="s">
        <v>258</v>
      </c>
      <c r="AW1608" s="15" t="s">
        <v>33</v>
      </c>
      <c r="AX1608" s="15" t="s">
        <v>86</v>
      </c>
      <c r="AY1608" s="180" t="s">
        <v>252</v>
      </c>
    </row>
    <row r="1609" spans="1:65" s="2" customFormat="1" ht="37.9" customHeight="1">
      <c r="A1609" s="31"/>
      <c r="B1609" s="148"/>
      <c r="C1609" s="149" t="s">
        <v>1752</v>
      </c>
      <c r="D1609" s="149" t="s">
        <v>254</v>
      </c>
      <c r="E1609" s="150" t="s">
        <v>3028</v>
      </c>
      <c r="F1609" s="151" t="s">
        <v>3029</v>
      </c>
      <c r="G1609" s="152" t="s">
        <v>465</v>
      </c>
      <c r="H1609" s="153">
        <v>35.4</v>
      </c>
      <c r="I1609" s="154"/>
      <c r="J1609" s="155">
        <f>ROUND(I1609*H1609,2)</f>
        <v>0</v>
      </c>
      <c r="K1609" s="156"/>
      <c r="L1609" s="32"/>
      <c r="M1609" s="157" t="s">
        <v>1</v>
      </c>
      <c r="N1609" s="158" t="s">
        <v>44</v>
      </c>
      <c r="O1609" s="57"/>
      <c r="P1609" s="159">
        <f>O1609*H1609</f>
        <v>0</v>
      </c>
      <c r="Q1609" s="159">
        <v>0</v>
      </c>
      <c r="R1609" s="159">
        <f>Q1609*H1609</f>
        <v>0</v>
      </c>
      <c r="S1609" s="159">
        <v>0</v>
      </c>
      <c r="T1609" s="160">
        <f>S1609*H1609</f>
        <v>0</v>
      </c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R1609" s="161" t="s">
        <v>289</v>
      </c>
      <c r="AT1609" s="161" t="s">
        <v>254</v>
      </c>
      <c r="AU1609" s="161" t="s">
        <v>88</v>
      </c>
      <c r="AY1609" s="17" t="s">
        <v>252</v>
      </c>
      <c r="BE1609" s="162">
        <f>IF(N1609="základní",J1609,0)</f>
        <v>0</v>
      </c>
      <c r="BF1609" s="162">
        <f>IF(N1609="snížená",J1609,0)</f>
        <v>0</v>
      </c>
      <c r="BG1609" s="162">
        <f>IF(N1609="zákl. přenesená",J1609,0)</f>
        <v>0</v>
      </c>
      <c r="BH1609" s="162">
        <f>IF(N1609="sníž. přenesená",J1609,0)</f>
        <v>0</v>
      </c>
      <c r="BI1609" s="162">
        <f>IF(N1609="nulová",J1609,0)</f>
        <v>0</v>
      </c>
      <c r="BJ1609" s="17" t="s">
        <v>86</v>
      </c>
      <c r="BK1609" s="162">
        <f>ROUND(I1609*H1609,2)</f>
        <v>0</v>
      </c>
      <c r="BL1609" s="17" t="s">
        <v>289</v>
      </c>
      <c r="BM1609" s="161" t="s">
        <v>1776</v>
      </c>
    </row>
    <row r="1610" spans="1:65" s="13" customFormat="1">
      <c r="B1610" s="163"/>
      <c r="D1610" s="164" t="s">
        <v>282</v>
      </c>
      <c r="E1610" s="165" t="s">
        <v>1</v>
      </c>
      <c r="F1610" s="166" t="s">
        <v>3024</v>
      </c>
      <c r="H1610" s="165" t="s">
        <v>1</v>
      </c>
      <c r="I1610" s="167"/>
      <c r="L1610" s="163"/>
      <c r="M1610" s="168"/>
      <c r="N1610" s="169"/>
      <c r="O1610" s="169"/>
      <c r="P1610" s="169"/>
      <c r="Q1610" s="169"/>
      <c r="R1610" s="169"/>
      <c r="S1610" s="169"/>
      <c r="T1610" s="170"/>
      <c r="AT1610" s="165" t="s">
        <v>282</v>
      </c>
      <c r="AU1610" s="165" t="s">
        <v>88</v>
      </c>
      <c r="AV1610" s="13" t="s">
        <v>86</v>
      </c>
      <c r="AW1610" s="13" t="s">
        <v>33</v>
      </c>
      <c r="AX1610" s="13" t="s">
        <v>79</v>
      </c>
      <c r="AY1610" s="165" t="s">
        <v>252</v>
      </c>
    </row>
    <row r="1611" spans="1:65" s="13" customFormat="1" ht="22.5">
      <c r="B1611" s="163"/>
      <c r="D1611" s="164" t="s">
        <v>282</v>
      </c>
      <c r="E1611" s="165" t="s">
        <v>1</v>
      </c>
      <c r="F1611" s="166" t="s">
        <v>3003</v>
      </c>
      <c r="H1611" s="165" t="s">
        <v>1</v>
      </c>
      <c r="I1611" s="167"/>
      <c r="L1611" s="163"/>
      <c r="M1611" s="168"/>
      <c r="N1611" s="169"/>
      <c r="O1611" s="169"/>
      <c r="P1611" s="169"/>
      <c r="Q1611" s="169"/>
      <c r="R1611" s="169"/>
      <c r="S1611" s="169"/>
      <c r="T1611" s="170"/>
      <c r="AT1611" s="165" t="s">
        <v>282</v>
      </c>
      <c r="AU1611" s="165" t="s">
        <v>88</v>
      </c>
      <c r="AV1611" s="13" t="s">
        <v>86</v>
      </c>
      <c r="AW1611" s="13" t="s">
        <v>33</v>
      </c>
      <c r="AX1611" s="13" t="s">
        <v>79</v>
      </c>
      <c r="AY1611" s="165" t="s">
        <v>252</v>
      </c>
    </row>
    <row r="1612" spans="1:65" s="13" customFormat="1" ht="22.5">
      <c r="B1612" s="163"/>
      <c r="D1612" s="164" t="s">
        <v>282</v>
      </c>
      <c r="E1612" s="165" t="s">
        <v>1</v>
      </c>
      <c r="F1612" s="166" t="s">
        <v>3004</v>
      </c>
      <c r="H1612" s="165" t="s">
        <v>1</v>
      </c>
      <c r="I1612" s="167"/>
      <c r="L1612" s="163"/>
      <c r="M1612" s="168"/>
      <c r="N1612" s="169"/>
      <c r="O1612" s="169"/>
      <c r="P1612" s="169"/>
      <c r="Q1612" s="169"/>
      <c r="R1612" s="169"/>
      <c r="S1612" s="169"/>
      <c r="T1612" s="170"/>
      <c r="AT1612" s="165" t="s">
        <v>282</v>
      </c>
      <c r="AU1612" s="165" t="s">
        <v>88</v>
      </c>
      <c r="AV1612" s="13" t="s">
        <v>86</v>
      </c>
      <c r="AW1612" s="13" t="s">
        <v>33</v>
      </c>
      <c r="AX1612" s="13" t="s">
        <v>79</v>
      </c>
      <c r="AY1612" s="165" t="s">
        <v>252</v>
      </c>
    </row>
    <row r="1613" spans="1:65" s="13" customFormat="1" ht="22.5">
      <c r="B1613" s="163"/>
      <c r="D1613" s="164" t="s">
        <v>282</v>
      </c>
      <c r="E1613" s="165" t="s">
        <v>1</v>
      </c>
      <c r="F1613" s="166" t="s">
        <v>3005</v>
      </c>
      <c r="H1613" s="165" t="s">
        <v>1</v>
      </c>
      <c r="I1613" s="167"/>
      <c r="L1613" s="163"/>
      <c r="M1613" s="168"/>
      <c r="N1613" s="169"/>
      <c r="O1613" s="169"/>
      <c r="P1613" s="169"/>
      <c r="Q1613" s="169"/>
      <c r="R1613" s="169"/>
      <c r="S1613" s="169"/>
      <c r="T1613" s="170"/>
      <c r="AT1613" s="165" t="s">
        <v>282</v>
      </c>
      <c r="AU1613" s="165" t="s">
        <v>88</v>
      </c>
      <c r="AV1613" s="13" t="s">
        <v>86</v>
      </c>
      <c r="AW1613" s="13" t="s">
        <v>33</v>
      </c>
      <c r="AX1613" s="13" t="s">
        <v>79</v>
      </c>
      <c r="AY1613" s="165" t="s">
        <v>252</v>
      </c>
    </row>
    <row r="1614" spans="1:65" s="13" customFormat="1" ht="22.5">
      <c r="B1614" s="163"/>
      <c r="D1614" s="164" t="s">
        <v>282</v>
      </c>
      <c r="E1614" s="165" t="s">
        <v>1</v>
      </c>
      <c r="F1614" s="166" t="s">
        <v>3006</v>
      </c>
      <c r="H1614" s="165" t="s">
        <v>1</v>
      </c>
      <c r="I1614" s="167"/>
      <c r="L1614" s="163"/>
      <c r="M1614" s="168"/>
      <c r="N1614" s="169"/>
      <c r="O1614" s="169"/>
      <c r="P1614" s="169"/>
      <c r="Q1614" s="169"/>
      <c r="R1614" s="169"/>
      <c r="S1614" s="169"/>
      <c r="T1614" s="170"/>
      <c r="AT1614" s="165" t="s">
        <v>282</v>
      </c>
      <c r="AU1614" s="165" t="s">
        <v>88</v>
      </c>
      <c r="AV1614" s="13" t="s">
        <v>86</v>
      </c>
      <c r="AW1614" s="13" t="s">
        <v>33</v>
      </c>
      <c r="AX1614" s="13" t="s">
        <v>79</v>
      </c>
      <c r="AY1614" s="165" t="s">
        <v>252</v>
      </c>
    </row>
    <row r="1615" spans="1:65" s="14" customFormat="1">
      <c r="B1615" s="171"/>
      <c r="D1615" s="164" t="s">
        <v>282</v>
      </c>
      <c r="E1615" s="172" t="s">
        <v>1</v>
      </c>
      <c r="F1615" s="173" t="s">
        <v>3030</v>
      </c>
      <c r="H1615" s="174">
        <v>35.4</v>
      </c>
      <c r="I1615" s="175"/>
      <c r="L1615" s="171"/>
      <c r="M1615" s="176"/>
      <c r="N1615" s="177"/>
      <c r="O1615" s="177"/>
      <c r="P1615" s="177"/>
      <c r="Q1615" s="177"/>
      <c r="R1615" s="177"/>
      <c r="S1615" s="177"/>
      <c r="T1615" s="178"/>
      <c r="AT1615" s="172" t="s">
        <v>282</v>
      </c>
      <c r="AU1615" s="172" t="s">
        <v>88</v>
      </c>
      <c r="AV1615" s="14" t="s">
        <v>88</v>
      </c>
      <c r="AW1615" s="14" t="s">
        <v>33</v>
      </c>
      <c r="AX1615" s="14" t="s">
        <v>79</v>
      </c>
      <c r="AY1615" s="172" t="s">
        <v>252</v>
      </c>
    </row>
    <row r="1616" spans="1:65" s="15" customFormat="1">
      <c r="B1616" s="179"/>
      <c r="D1616" s="164" t="s">
        <v>282</v>
      </c>
      <c r="E1616" s="180" t="s">
        <v>1</v>
      </c>
      <c r="F1616" s="181" t="s">
        <v>286</v>
      </c>
      <c r="H1616" s="182">
        <v>35.4</v>
      </c>
      <c r="I1616" s="183"/>
      <c r="L1616" s="179"/>
      <c r="M1616" s="184"/>
      <c r="N1616" s="185"/>
      <c r="O1616" s="185"/>
      <c r="P1616" s="185"/>
      <c r="Q1616" s="185"/>
      <c r="R1616" s="185"/>
      <c r="S1616" s="185"/>
      <c r="T1616" s="186"/>
      <c r="AT1616" s="180" t="s">
        <v>282</v>
      </c>
      <c r="AU1616" s="180" t="s">
        <v>88</v>
      </c>
      <c r="AV1616" s="15" t="s">
        <v>258</v>
      </c>
      <c r="AW1616" s="15" t="s">
        <v>33</v>
      </c>
      <c r="AX1616" s="15" t="s">
        <v>86</v>
      </c>
      <c r="AY1616" s="180" t="s">
        <v>252</v>
      </c>
    </row>
    <row r="1617" spans="1:65" s="2" customFormat="1" ht="37.9" customHeight="1">
      <c r="A1617" s="31"/>
      <c r="B1617" s="148"/>
      <c r="C1617" s="149" t="s">
        <v>1012</v>
      </c>
      <c r="D1617" s="149" t="s">
        <v>254</v>
      </c>
      <c r="E1617" s="150" t="s">
        <v>3031</v>
      </c>
      <c r="F1617" s="151" t="s">
        <v>3032</v>
      </c>
      <c r="G1617" s="152" t="s">
        <v>465</v>
      </c>
      <c r="H1617" s="153">
        <v>48.5</v>
      </c>
      <c r="I1617" s="154"/>
      <c r="J1617" s="155">
        <f>ROUND(I1617*H1617,2)</f>
        <v>0</v>
      </c>
      <c r="K1617" s="156"/>
      <c r="L1617" s="32"/>
      <c r="M1617" s="157" t="s">
        <v>1</v>
      </c>
      <c r="N1617" s="158" t="s">
        <v>44</v>
      </c>
      <c r="O1617" s="57"/>
      <c r="P1617" s="159">
        <f>O1617*H1617</f>
        <v>0</v>
      </c>
      <c r="Q1617" s="159">
        <v>0</v>
      </c>
      <c r="R1617" s="159">
        <f>Q1617*H1617</f>
        <v>0</v>
      </c>
      <c r="S1617" s="159">
        <v>0</v>
      </c>
      <c r="T1617" s="160">
        <f>S1617*H1617</f>
        <v>0</v>
      </c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R1617" s="161" t="s">
        <v>289</v>
      </c>
      <c r="AT1617" s="161" t="s">
        <v>254</v>
      </c>
      <c r="AU1617" s="161" t="s">
        <v>88</v>
      </c>
      <c r="AY1617" s="17" t="s">
        <v>252</v>
      </c>
      <c r="BE1617" s="162">
        <f>IF(N1617="základní",J1617,0)</f>
        <v>0</v>
      </c>
      <c r="BF1617" s="162">
        <f>IF(N1617="snížená",J1617,0)</f>
        <v>0</v>
      </c>
      <c r="BG1617" s="162">
        <f>IF(N1617="zákl. přenesená",J1617,0)</f>
        <v>0</v>
      </c>
      <c r="BH1617" s="162">
        <f>IF(N1617="sníž. přenesená",J1617,0)</f>
        <v>0</v>
      </c>
      <c r="BI1617" s="162">
        <f>IF(N1617="nulová",J1617,0)</f>
        <v>0</v>
      </c>
      <c r="BJ1617" s="17" t="s">
        <v>86</v>
      </c>
      <c r="BK1617" s="162">
        <f>ROUND(I1617*H1617,2)</f>
        <v>0</v>
      </c>
      <c r="BL1617" s="17" t="s">
        <v>289</v>
      </c>
      <c r="BM1617" s="161" t="s">
        <v>1781</v>
      </c>
    </row>
    <row r="1618" spans="1:65" s="13" customFormat="1">
      <c r="B1618" s="163"/>
      <c r="D1618" s="164" t="s">
        <v>282</v>
      </c>
      <c r="E1618" s="165" t="s">
        <v>1</v>
      </c>
      <c r="F1618" s="166" t="s">
        <v>3033</v>
      </c>
      <c r="H1618" s="165" t="s">
        <v>1</v>
      </c>
      <c r="I1618" s="167"/>
      <c r="L1618" s="163"/>
      <c r="M1618" s="168"/>
      <c r="N1618" s="169"/>
      <c r="O1618" s="169"/>
      <c r="P1618" s="169"/>
      <c r="Q1618" s="169"/>
      <c r="R1618" s="169"/>
      <c r="S1618" s="169"/>
      <c r="T1618" s="170"/>
      <c r="AT1618" s="165" t="s">
        <v>282</v>
      </c>
      <c r="AU1618" s="165" t="s">
        <v>88</v>
      </c>
      <c r="AV1618" s="13" t="s">
        <v>86</v>
      </c>
      <c r="AW1618" s="13" t="s">
        <v>33</v>
      </c>
      <c r="AX1618" s="13" t="s">
        <v>79</v>
      </c>
      <c r="AY1618" s="165" t="s">
        <v>252</v>
      </c>
    </row>
    <row r="1619" spans="1:65" s="13" customFormat="1" ht="22.5">
      <c r="B1619" s="163"/>
      <c r="D1619" s="164" t="s">
        <v>282</v>
      </c>
      <c r="E1619" s="165" t="s">
        <v>1</v>
      </c>
      <c r="F1619" s="166" t="s">
        <v>3003</v>
      </c>
      <c r="H1619" s="165" t="s">
        <v>1</v>
      </c>
      <c r="I1619" s="167"/>
      <c r="L1619" s="163"/>
      <c r="M1619" s="168"/>
      <c r="N1619" s="169"/>
      <c r="O1619" s="169"/>
      <c r="P1619" s="169"/>
      <c r="Q1619" s="169"/>
      <c r="R1619" s="169"/>
      <c r="S1619" s="169"/>
      <c r="T1619" s="170"/>
      <c r="AT1619" s="165" t="s">
        <v>282</v>
      </c>
      <c r="AU1619" s="165" t="s">
        <v>88</v>
      </c>
      <c r="AV1619" s="13" t="s">
        <v>86</v>
      </c>
      <c r="AW1619" s="13" t="s">
        <v>33</v>
      </c>
      <c r="AX1619" s="13" t="s">
        <v>79</v>
      </c>
      <c r="AY1619" s="165" t="s">
        <v>252</v>
      </c>
    </row>
    <row r="1620" spans="1:65" s="13" customFormat="1" ht="22.5">
      <c r="B1620" s="163"/>
      <c r="D1620" s="164" t="s">
        <v>282</v>
      </c>
      <c r="E1620" s="165" t="s">
        <v>1</v>
      </c>
      <c r="F1620" s="166" t="s">
        <v>3004</v>
      </c>
      <c r="H1620" s="165" t="s">
        <v>1</v>
      </c>
      <c r="I1620" s="167"/>
      <c r="L1620" s="163"/>
      <c r="M1620" s="168"/>
      <c r="N1620" s="169"/>
      <c r="O1620" s="169"/>
      <c r="P1620" s="169"/>
      <c r="Q1620" s="169"/>
      <c r="R1620" s="169"/>
      <c r="S1620" s="169"/>
      <c r="T1620" s="170"/>
      <c r="AT1620" s="165" t="s">
        <v>282</v>
      </c>
      <c r="AU1620" s="165" t="s">
        <v>88</v>
      </c>
      <c r="AV1620" s="13" t="s">
        <v>86</v>
      </c>
      <c r="AW1620" s="13" t="s">
        <v>33</v>
      </c>
      <c r="AX1620" s="13" t="s">
        <v>79</v>
      </c>
      <c r="AY1620" s="165" t="s">
        <v>252</v>
      </c>
    </row>
    <row r="1621" spans="1:65" s="13" customFormat="1" ht="22.5">
      <c r="B1621" s="163"/>
      <c r="D1621" s="164" t="s">
        <v>282</v>
      </c>
      <c r="E1621" s="165" t="s">
        <v>1</v>
      </c>
      <c r="F1621" s="166" t="s">
        <v>3005</v>
      </c>
      <c r="H1621" s="165" t="s">
        <v>1</v>
      </c>
      <c r="I1621" s="167"/>
      <c r="L1621" s="163"/>
      <c r="M1621" s="168"/>
      <c r="N1621" s="169"/>
      <c r="O1621" s="169"/>
      <c r="P1621" s="169"/>
      <c r="Q1621" s="169"/>
      <c r="R1621" s="169"/>
      <c r="S1621" s="169"/>
      <c r="T1621" s="170"/>
      <c r="AT1621" s="165" t="s">
        <v>282</v>
      </c>
      <c r="AU1621" s="165" t="s">
        <v>88</v>
      </c>
      <c r="AV1621" s="13" t="s">
        <v>86</v>
      </c>
      <c r="AW1621" s="13" t="s">
        <v>33</v>
      </c>
      <c r="AX1621" s="13" t="s">
        <v>79</v>
      </c>
      <c r="AY1621" s="165" t="s">
        <v>252</v>
      </c>
    </row>
    <row r="1622" spans="1:65" s="13" customFormat="1" ht="22.5">
      <c r="B1622" s="163"/>
      <c r="D1622" s="164" t="s">
        <v>282</v>
      </c>
      <c r="E1622" s="165" t="s">
        <v>1</v>
      </c>
      <c r="F1622" s="166" t="s">
        <v>3006</v>
      </c>
      <c r="H1622" s="165" t="s">
        <v>1</v>
      </c>
      <c r="I1622" s="167"/>
      <c r="L1622" s="163"/>
      <c r="M1622" s="168"/>
      <c r="N1622" s="169"/>
      <c r="O1622" s="169"/>
      <c r="P1622" s="169"/>
      <c r="Q1622" s="169"/>
      <c r="R1622" s="169"/>
      <c r="S1622" s="169"/>
      <c r="T1622" s="170"/>
      <c r="AT1622" s="165" t="s">
        <v>282</v>
      </c>
      <c r="AU1622" s="165" t="s">
        <v>88</v>
      </c>
      <c r="AV1622" s="13" t="s">
        <v>86</v>
      </c>
      <c r="AW1622" s="13" t="s">
        <v>33</v>
      </c>
      <c r="AX1622" s="13" t="s">
        <v>79</v>
      </c>
      <c r="AY1622" s="165" t="s">
        <v>252</v>
      </c>
    </row>
    <row r="1623" spans="1:65" s="14" customFormat="1">
      <c r="B1623" s="171"/>
      <c r="D1623" s="164" t="s">
        <v>282</v>
      </c>
      <c r="E1623" s="172" t="s">
        <v>1</v>
      </c>
      <c r="F1623" s="173" t="s">
        <v>3034</v>
      </c>
      <c r="H1623" s="174">
        <v>35.9</v>
      </c>
      <c r="I1623" s="175"/>
      <c r="L1623" s="171"/>
      <c r="M1623" s="176"/>
      <c r="N1623" s="177"/>
      <c r="O1623" s="177"/>
      <c r="P1623" s="177"/>
      <c r="Q1623" s="177"/>
      <c r="R1623" s="177"/>
      <c r="S1623" s="177"/>
      <c r="T1623" s="178"/>
      <c r="AT1623" s="172" t="s">
        <v>282</v>
      </c>
      <c r="AU1623" s="172" t="s">
        <v>88</v>
      </c>
      <c r="AV1623" s="14" t="s">
        <v>88</v>
      </c>
      <c r="AW1623" s="14" t="s">
        <v>33</v>
      </c>
      <c r="AX1623" s="14" t="s">
        <v>79</v>
      </c>
      <c r="AY1623" s="172" t="s">
        <v>252</v>
      </c>
    </row>
    <row r="1624" spans="1:65" s="14" customFormat="1">
      <c r="B1624" s="171"/>
      <c r="D1624" s="164" t="s">
        <v>282</v>
      </c>
      <c r="E1624" s="172" t="s">
        <v>1</v>
      </c>
      <c r="F1624" s="173" t="s">
        <v>3035</v>
      </c>
      <c r="H1624" s="174">
        <v>6.4</v>
      </c>
      <c r="I1624" s="175"/>
      <c r="L1624" s="171"/>
      <c r="M1624" s="176"/>
      <c r="N1624" s="177"/>
      <c r="O1624" s="177"/>
      <c r="P1624" s="177"/>
      <c r="Q1624" s="177"/>
      <c r="R1624" s="177"/>
      <c r="S1624" s="177"/>
      <c r="T1624" s="178"/>
      <c r="AT1624" s="172" t="s">
        <v>282</v>
      </c>
      <c r="AU1624" s="172" t="s">
        <v>88</v>
      </c>
      <c r="AV1624" s="14" t="s">
        <v>88</v>
      </c>
      <c r="AW1624" s="14" t="s">
        <v>33</v>
      </c>
      <c r="AX1624" s="14" t="s">
        <v>79</v>
      </c>
      <c r="AY1624" s="172" t="s">
        <v>252</v>
      </c>
    </row>
    <row r="1625" spans="1:65" s="14" customFormat="1">
      <c r="B1625" s="171"/>
      <c r="D1625" s="164" t="s">
        <v>282</v>
      </c>
      <c r="E1625" s="172" t="s">
        <v>1</v>
      </c>
      <c r="F1625" s="173" t="s">
        <v>3036</v>
      </c>
      <c r="H1625" s="174">
        <v>6.2</v>
      </c>
      <c r="I1625" s="175"/>
      <c r="L1625" s="171"/>
      <c r="M1625" s="176"/>
      <c r="N1625" s="177"/>
      <c r="O1625" s="177"/>
      <c r="P1625" s="177"/>
      <c r="Q1625" s="177"/>
      <c r="R1625" s="177"/>
      <c r="S1625" s="177"/>
      <c r="T1625" s="178"/>
      <c r="AT1625" s="172" t="s">
        <v>282</v>
      </c>
      <c r="AU1625" s="172" t="s">
        <v>88</v>
      </c>
      <c r="AV1625" s="14" t="s">
        <v>88</v>
      </c>
      <c r="AW1625" s="14" t="s">
        <v>33</v>
      </c>
      <c r="AX1625" s="14" t="s">
        <v>79</v>
      </c>
      <c r="AY1625" s="172" t="s">
        <v>252</v>
      </c>
    </row>
    <row r="1626" spans="1:65" s="15" customFormat="1">
      <c r="B1626" s="179"/>
      <c r="D1626" s="164" t="s">
        <v>282</v>
      </c>
      <c r="E1626" s="180" t="s">
        <v>1</v>
      </c>
      <c r="F1626" s="181" t="s">
        <v>286</v>
      </c>
      <c r="H1626" s="182">
        <v>48.5</v>
      </c>
      <c r="I1626" s="183"/>
      <c r="L1626" s="179"/>
      <c r="M1626" s="184"/>
      <c r="N1626" s="185"/>
      <c r="O1626" s="185"/>
      <c r="P1626" s="185"/>
      <c r="Q1626" s="185"/>
      <c r="R1626" s="185"/>
      <c r="S1626" s="185"/>
      <c r="T1626" s="186"/>
      <c r="AT1626" s="180" t="s">
        <v>282</v>
      </c>
      <c r="AU1626" s="180" t="s">
        <v>88</v>
      </c>
      <c r="AV1626" s="15" t="s">
        <v>258</v>
      </c>
      <c r="AW1626" s="15" t="s">
        <v>33</v>
      </c>
      <c r="AX1626" s="15" t="s">
        <v>86</v>
      </c>
      <c r="AY1626" s="180" t="s">
        <v>252</v>
      </c>
    </row>
    <row r="1627" spans="1:65" s="2" customFormat="1" ht="37.9" customHeight="1">
      <c r="A1627" s="31"/>
      <c r="B1627" s="148"/>
      <c r="C1627" s="149" t="s">
        <v>1764</v>
      </c>
      <c r="D1627" s="149" t="s">
        <v>254</v>
      </c>
      <c r="E1627" s="150" t="s">
        <v>3037</v>
      </c>
      <c r="F1627" s="151" t="s">
        <v>3038</v>
      </c>
      <c r="G1627" s="152" t="s">
        <v>465</v>
      </c>
      <c r="H1627" s="153">
        <v>26.3</v>
      </c>
      <c r="I1627" s="154"/>
      <c r="J1627" s="155">
        <f>ROUND(I1627*H1627,2)</f>
        <v>0</v>
      </c>
      <c r="K1627" s="156"/>
      <c r="L1627" s="32"/>
      <c r="M1627" s="157" t="s">
        <v>1</v>
      </c>
      <c r="N1627" s="158" t="s">
        <v>44</v>
      </c>
      <c r="O1627" s="57"/>
      <c r="P1627" s="159">
        <f>O1627*H1627</f>
        <v>0</v>
      </c>
      <c r="Q1627" s="159">
        <v>0</v>
      </c>
      <c r="R1627" s="159">
        <f>Q1627*H1627</f>
        <v>0</v>
      </c>
      <c r="S1627" s="159">
        <v>0</v>
      </c>
      <c r="T1627" s="160">
        <f>S1627*H1627</f>
        <v>0</v>
      </c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R1627" s="161" t="s">
        <v>289</v>
      </c>
      <c r="AT1627" s="161" t="s">
        <v>254</v>
      </c>
      <c r="AU1627" s="161" t="s">
        <v>88</v>
      </c>
      <c r="AY1627" s="17" t="s">
        <v>252</v>
      </c>
      <c r="BE1627" s="162">
        <f>IF(N1627="základní",J1627,0)</f>
        <v>0</v>
      </c>
      <c r="BF1627" s="162">
        <f>IF(N1627="snížená",J1627,0)</f>
        <v>0</v>
      </c>
      <c r="BG1627" s="162">
        <f>IF(N1627="zákl. přenesená",J1627,0)</f>
        <v>0</v>
      </c>
      <c r="BH1627" s="162">
        <f>IF(N1627="sníž. přenesená",J1627,0)</f>
        <v>0</v>
      </c>
      <c r="BI1627" s="162">
        <f>IF(N1627="nulová",J1627,0)</f>
        <v>0</v>
      </c>
      <c r="BJ1627" s="17" t="s">
        <v>86</v>
      </c>
      <c r="BK1627" s="162">
        <f>ROUND(I1627*H1627,2)</f>
        <v>0</v>
      </c>
      <c r="BL1627" s="17" t="s">
        <v>289</v>
      </c>
      <c r="BM1627" s="161" t="s">
        <v>1786</v>
      </c>
    </row>
    <row r="1628" spans="1:65" s="13" customFormat="1">
      <c r="B1628" s="163"/>
      <c r="D1628" s="164" t="s">
        <v>282</v>
      </c>
      <c r="E1628" s="165" t="s">
        <v>1</v>
      </c>
      <c r="F1628" s="166" t="s">
        <v>3033</v>
      </c>
      <c r="H1628" s="165" t="s">
        <v>1</v>
      </c>
      <c r="I1628" s="167"/>
      <c r="L1628" s="163"/>
      <c r="M1628" s="168"/>
      <c r="N1628" s="169"/>
      <c r="O1628" s="169"/>
      <c r="P1628" s="169"/>
      <c r="Q1628" s="169"/>
      <c r="R1628" s="169"/>
      <c r="S1628" s="169"/>
      <c r="T1628" s="170"/>
      <c r="AT1628" s="165" t="s">
        <v>282</v>
      </c>
      <c r="AU1628" s="165" t="s">
        <v>88</v>
      </c>
      <c r="AV1628" s="13" t="s">
        <v>86</v>
      </c>
      <c r="AW1628" s="13" t="s">
        <v>33</v>
      </c>
      <c r="AX1628" s="13" t="s">
        <v>79</v>
      </c>
      <c r="AY1628" s="165" t="s">
        <v>252</v>
      </c>
    </row>
    <row r="1629" spans="1:65" s="13" customFormat="1" ht="22.5">
      <c r="B1629" s="163"/>
      <c r="D1629" s="164" t="s">
        <v>282</v>
      </c>
      <c r="E1629" s="165" t="s">
        <v>1</v>
      </c>
      <c r="F1629" s="166" t="s">
        <v>3003</v>
      </c>
      <c r="H1629" s="165" t="s">
        <v>1</v>
      </c>
      <c r="I1629" s="167"/>
      <c r="L1629" s="163"/>
      <c r="M1629" s="168"/>
      <c r="N1629" s="169"/>
      <c r="O1629" s="169"/>
      <c r="P1629" s="169"/>
      <c r="Q1629" s="169"/>
      <c r="R1629" s="169"/>
      <c r="S1629" s="169"/>
      <c r="T1629" s="170"/>
      <c r="AT1629" s="165" t="s">
        <v>282</v>
      </c>
      <c r="AU1629" s="165" t="s">
        <v>88</v>
      </c>
      <c r="AV1629" s="13" t="s">
        <v>86</v>
      </c>
      <c r="AW1629" s="13" t="s">
        <v>33</v>
      </c>
      <c r="AX1629" s="13" t="s">
        <v>79</v>
      </c>
      <c r="AY1629" s="165" t="s">
        <v>252</v>
      </c>
    </row>
    <row r="1630" spans="1:65" s="13" customFormat="1" ht="22.5">
      <c r="B1630" s="163"/>
      <c r="D1630" s="164" t="s">
        <v>282</v>
      </c>
      <c r="E1630" s="165" t="s">
        <v>1</v>
      </c>
      <c r="F1630" s="166" t="s">
        <v>3004</v>
      </c>
      <c r="H1630" s="165" t="s">
        <v>1</v>
      </c>
      <c r="I1630" s="167"/>
      <c r="L1630" s="163"/>
      <c r="M1630" s="168"/>
      <c r="N1630" s="169"/>
      <c r="O1630" s="169"/>
      <c r="P1630" s="169"/>
      <c r="Q1630" s="169"/>
      <c r="R1630" s="169"/>
      <c r="S1630" s="169"/>
      <c r="T1630" s="170"/>
      <c r="AT1630" s="165" t="s">
        <v>282</v>
      </c>
      <c r="AU1630" s="165" t="s">
        <v>88</v>
      </c>
      <c r="AV1630" s="13" t="s">
        <v>86</v>
      </c>
      <c r="AW1630" s="13" t="s">
        <v>33</v>
      </c>
      <c r="AX1630" s="13" t="s">
        <v>79</v>
      </c>
      <c r="AY1630" s="165" t="s">
        <v>252</v>
      </c>
    </row>
    <row r="1631" spans="1:65" s="13" customFormat="1" ht="22.5">
      <c r="B1631" s="163"/>
      <c r="D1631" s="164" t="s">
        <v>282</v>
      </c>
      <c r="E1631" s="165" t="s">
        <v>1</v>
      </c>
      <c r="F1631" s="166" t="s">
        <v>3005</v>
      </c>
      <c r="H1631" s="165" t="s">
        <v>1</v>
      </c>
      <c r="I1631" s="167"/>
      <c r="L1631" s="163"/>
      <c r="M1631" s="168"/>
      <c r="N1631" s="169"/>
      <c r="O1631" s="169"/>
      <c r="P1631" s="169"/>
      <c r="Q1631" s="169"/>
      <c r="R1631" s="169"/>
      <c r="S1631" s="169"/>
      <c r="T1631" s="170"/>
      <c r="AT1631" s="165" t="s">
        <v>282</v>
      </c>
      <c r="AU1631" s="165" t="s">
        <v>88</v>
      </c>
      <c r="AV1631" s="13" t="s">
        <v>86</v>
      </c>
      <c r="AW1631" s="13" t="s">
        <v>33</v>
      </c>
      <c r="AX1631" s="13" t="s">
        <v>79</v>
      </c>
      <c r="AY1631" s="165" t="s">
        <v>252</v>
      </c>
    </row>
    <row r="1632" spans="1:65" s="13" customFormat="1" ht="22.5">
      <c r="B1632" s="163"/>
      <c r="D1632" s="164" t="s">
        <v>282</v>
      </c>
      <c r="E1632" s="165" t="s">
        <v>1</v>
      </c>
      <c r="F1632" s="166" t="s">
        <v>3006</v>
      </c>
      <c r="H1632" s="165" t="s">
        <v>1</v>
      </c>
      <c r="I1632" s="167"/>
      <c r="L1632" s="163"/>
      <c r="M1632" s="168"/>
      <c r="N1632" s="169"/>
      <c r="O1632" s="169"/>
      <c r="P1632" s="169"/>
      <c r="Q1632" s="169"/>
      <c r="R1632" s="169"/>
      <c r="S1632" s="169"/>
      <c r="T1632" s="170"/>
      <c r="AT1632" s="165" t="s">
        <v>282</v>
      </c>
      <c r="AU1632" s="165" t="s">
        <v>88</v>
      </c>
      <c r="AV1632" s="13" t="s">
        <v>86</v>
      </c>
      <c r="AW1632" s="13" t="s">
        <v>33</v>
      </c>
      <c r="AX1632" s="13" t="s">
        <v>79</v>
      </c>
      <c r="AY1632" s="165" t="s">
        <v>252</v>
      </c>
    </row>
    <row r="1633" spans="1:65" s="14" customFormat="1">
      <c r="B1633" s="171"/>
      <c r="D1633" s="164" t="s">
        <v>282</v>
      </c>
      <c r="E1633" s="172" t="s">
        <v>1</v>
      </c>
      <c r="F1633" s="173" t="s">
        <v>3039</v>
      </c>
      <c r="H1633" s="174">
        <v>8.6999999999999993</v>
      </c>
      <c r="I1633" s="175"/>
      <c r="L1633" s="171"/>
      <c r="M1633" s="176"/>
      <c r="N1633" s="177"/>
      <c r="O1633" s="177"/>
      <c r="P1633" s="177"/>
      <c r="Q1633" s="177"/>
      <c r="R1633" s="177"/>
      <c r="S1633" s="177"/>
      <c r="T1633" s="178"/>
      <c r="AT1633" s="172" t="s">
        <v>282</v>
      </c>
      <c r="AU1633" s="172" t="s">
        <v>88</v>
      </c>
      <c r="AV1633" s="14" t="s">
        <v>88</v>
      </c>
      <c r="AW1633" s="14" t="s">
        <v>33</v>
      </c>
      <c r="AX1633" s="14" t="s">
        <v>79</v>
      </c>
      <c r="AY1633" s="172" t="s">
        <v>252</v>
      </c>
    </row>
    <row r="1634" spans="1:65" s="14" customFormat="1">
      <c r="B1634" s="171"/>
      <c r="D1634" s="164" t="s">
        <v>282</v>
      </c>
      <c r="E1634" s="172" t="s">
        <v>1</v>
      </c>
      <c r="F1634" s="173" t="s">
        <v>3040</v>
      </c>
      <c r="H1634" s="174">
        <v>8.9</v>
      </c>
      <c r="I1634" s="175"/>
      <c r="L1634" s="171"/>
      <c r="M1634" s="176"/>
      <c r="N1634" s="177"/>
      <c r="O1634" s="177"/>
      <c r="P1634" s="177"/>
      <c r="Q1634" s="177"/>
      <c r="R1634" s="177"/>
      <c r="S1634" s="177"/>
      <c r="T1634" s="178"/>
      <c r="AT1634" s="172" t="s">
        <v>282</v>
      </c>
      <c r="AU1634" s="172" t="s">
        <v>88</v>
      </c>
      <c r="AV1634" s="14" t="s">
        <v>88</v>
      </c>
      <c r="AW1634" s="14" t="s">
        <v>33</v>
      </c>
      <c r="AX1634" s="14" t="s">
        <v>79</v>
      </c>
      <c r="AY1634" s="172" t="s">
        <v>252</v>
      </c>
    </row>
    <row r="1635" spans="1:65" s="14" customFormat="1">
      <c r="B1635" s="171"/>
      <c r="D1635" s="164" t="s">
        <v>282</v>
      </c>
      <c r="E1635" s="172" t="s">
        <v>1</v>
      </c>
      <c r="F1635" s="173" t="s">
        <v>3041</v>
      </c>
      <c r="H1635" s="174">
        <v>8.6999999999999993</v>
      </c>
      <c r="I1635" s="175"/>
      <c r="L1635" s="171"/>
      <c r="M1635" s="176"/>
      <c r="N1635" s="177"/>
      <c r="O1635" s="177"/>
      <c r="P1635" s="177"/>
      <c r="Q1635" s="177"/>
      <c r="R1635" s="177"/>
      <c r="S1635" s="177"/>
      <c r="T1635" s="178"/>
      <c r="AT1635" s="172" t="s">
        <v>282</v>
      </c>
      <c r="AU1635" s="172" t="s">
        <v>88</v>
      </c>
      <c r="AV1635" s="14" t="s">
        <v>88</v>
      </c>
      <c r="AW1635" s="14" t="s">
        <v>33</v>
      </c>
      <c r="AX1635" s="14" t="s">
        <v>79</v>
      </c>
      <c r="AY1635" s="172" t="s">
        <v>252</v>
      </c>
    </row>
    <row r="1636" spans="1:65" s="15" customFormat="1">
      <c r="B1636" s="179"/>
      <c r="D1636" s="164" t="s">
        <v>282</v>
      </c>
      <c r="E1636" s="180" t="s">
        <v>1</v>
      </c>
      <c r="F1636" s="181" t="s">
        <v>286</v>
      </c>
      <c r="H1636" s="182">
        <v>26.3</v>
      </c>
      <c r="I1636" s="183"/>
      <c r="L1636" s="179"/>
      <c r="M1636" s="184"/>
      <c r="N1636" s="185"/>
      <c r="O1636" s="185"/>
      <c r="P1636" s="185"/>
      <c r="Q1636" s="185"/>
      <c r="R1636" s="185"/>
      <c r="S1636" s="185"/>
      <c r="T1636" s="186"/>
      <c r="AT1636" s="180" t="s">
        <v>282</v>
      </c>
      <c r="AU1636" s="180" t="s">
        <v>88</v>
      </c>
      <c r="AV1636" s="15" t="s">
        <v>258</v>
      </c>
      <c r="AW1636" s="15" t="s">
        <v>33</v>
      </c>
      <c r="AX1636" s="15" t="s">
        <v>86</v>
      </c>
      <c r="AY1636" s="180" t="s">
        <v>252</v>
      </c>
    </row>
    <row r="1637" spans="1:65" s="2" customFormat="1" ht="37.9" customHeight="1">
      <c r="A1637" s="31"/>
      <c r="B1637" s="148"/>
      <c r="C1637" s="149" t="s">
        <v>1018</v>
      </c>
      <c r="D1637" s="149" t="s">
        <v>254</v>
      </c>
      <c r="E1637" s="150" t="s">
        <v>3042</v>
      </c>
      <c r="F1637" s="151" t="s">
        <v>3043</v>
      </c>
      <c r="G1637" s="152" t="s">
        <v>465</v>
      </c>
      <c r="H1637" s="153">
        <v>4.0999999999999996</v>
      </c>
      <c r="I1637" s="154"/>
      <c r="J1637" s="155">
        <f>ROUND(I1637*H1637,2)</f>
        <v>0</v>
      </c>
      <c r="K1637" s="156"/>
      <c r="L1637" s="32"/>
      <c r="M1637" s="157" t="s">
        <v>1</v>
      </c>
      <c r="N1637" s="158" t="s">
        <v>44</v>
      </c>
      <c r="O1637" s="57"/>
      <c r="P1637" s="159">
        <f>O1637*H1637</f>
        <v>0</v>
      </c>
      <c r="Q1637" s="159">
        <v>0</v>
      </c>
      <c r="R1637" s="159">
        <f>Q1637*H1637</f>
        <v>0</v>
      </c>
      <c r="S1637" s="159">
        <v>0</v>
      </c>
      <c r="T1637" s="160">
        <f>S1637*H1637</f>
        <v>0</v>
      </c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R1637" s="161" t="s">
        <v>289</v>
      </c>
      <c r="AT1637" s="161" t="s">
        <v>254</v>
      </c>
      <c r="AU1637" s="161" t="s">
        <v>88</v>
      </c>
      <c r="AY1637" s="17" t="s">
        <v>252</v>
      </c>
      <c r="BE1637" s="162">
        <f>IF(N1637="základní",J1637,0)</f>
        <v>0</v>
      </c>
      <c r="BF1637" s="162">
        <f>IF(N1637="snížená",J1637,0)</f>
        <v>0</v>
      </c>
      <c r="BG1637" s="162">
        <f>IF(N1637="zákl. přenesená",J1637,0)</f>
        <v>0</v>
      </c>
      <c r="BH1637" s="162">
        <f>IF(N1637="sníž. přenesená",J1637,0)</f>
        <v>0</v>
      </c>
      <c r="BI1637" s="162">
        <f>IF(N1637="nulová",J1637,0)</f>
        <v>0</v>
      </c>
      <c r="BJ1637" s="17" t="s">
        <v>86</v>
      </c>
      <c r="BK1637" s="162">
        <f>ROUND(I1637*H1637,2)</f>
        <v>0</v>
      </c>
      <c r="BL1637" s="17" t="s">
        <v>289</v>
      </c>
      <c r="BM1637" s="161" t="s">
        <v>1790</v>
      </c>
    </row>
    <row r="1638" spans="1:65" s="13" customFormat="1">
      <c r="B1638" s="163"/>
      <c r="D1638" s="164" t="s">
        <v>282</v>
      </c>
      <c r="E1638" s="165" t="s">
        <v>1</v>
      </c>
      <c r="F1638" s="166" t="s">
        <v>3033</v>
      </c>
      <c r="H1638" s="165" t="s">
        <v>1</v>
      </c>
      <c r="I1638" s="167"/>
      <c r="L1638" s="163"/>
      <c r="M1638" s="168"/>
      <c r="N1638" s="169"/>
      <c r="O1638" s="169"/>
      <c r="P1638" s="169"/>
      <c r="Q1638" s="169"/>
      <c r="R1638" s="169"/>
      <c r="S1638" s="169"/>
      <c r="T1638" s="170"/>
      <c r="AT1638" s="165" t="s">
        <v>282</v>
      </c>
      <c r="AU1638" s="165" t="s">
        <v>88</v>
      </c>
      <c r="AV1638" s="13" t="s">
        <v>86</v>
      </c>
      <c r="AW1638" s="13" t="s">
        <v>33</v>
      </c>
      <c r="AX1638" s="13" t="s">
        <v>79</v>
      </c>
      <c r="AY1638" s="165" t="s">
        <v>252</v>
      </c>
    </row>
    <row r="1639" spans="1:65" s="13" customFormat="1" ht="22.5">
      <c r="B1639" s="163"/>
      <c r="D1639" s="164" t="s">
        <v>282</v>
      </c>
      <c r="E1639" s="165" t="s">
        <v>1</v>
      </c>
      <c r="F1639" s="166" t="s">
        <v>3003</v>
      </c>
      <c r="H1639" s="165" t="s">
        <v>1</v>
      </c>
      <c r="I1639" s="167"/>
      <c r="L1639" s="163"/>
      <c r="M1639" s="168"/>
      <c r="N1639" s="169"/>
      <c r="O1639" s="169"/>
      <c r="P1639" s="169"/>
      <c r="Q1639" s="169"/>
      <c r="R1639" s="169"/>
      <c r="S1639" s="169"/>
      <c r="T1639" s="170"/>
      <c r="AT1639" s="165" t="s">
        <v>282</v>
      </c>
      <c r="AU1639" s="165" t="s">
        <v>88</v>
      </c>
      <c r="AV1639" s="13" t="s">
        <v>86</v>
      </c>
      <c r="AW1639" s="13" t="s">
        <v>33</v>
      </c>
      <c r="AX1639" s="13" t="s">
        <v>79</v>
      </c>
      <c r="AY1639" s="165" t="s">
        <v>252</v>
      </c>
    </row>
    <row r="1640" spans="1:65" s="13" customFormat="1" ht="22.5">
      <c r="B1640" s="163"/>
      <c r="D1640" s="164" t="s">
        <v>282</v>
      </c>
      <c r="E1640" s="165" t="s">
        <v>1</v>
      </c>
      <c r="F1640" s="166" t="s">
        <v>3004</v>
      </c>
      <c r="H1640" s="165" t="s">
        <v>1</v>
      </c>
      <c r="I1640" s="167"/>
      <c r="L1640" s="163"/>
      <c r="M1640" s="168"/>
      <c r="N1640" s="169"/>
      <c r="O1640" s="169"/>
      <c r="P1640" s="169"/>
      <c r="Q1640" s="169"/>
      <c r="R1640" s="169"/>
      <c r="S1640" s="169"/>
      <c r="T1640" s="170"/>
      <c r="AT1640" s="165" t="s">
        <v>282</v>
      </c>
      <c r="AU1640" s="165" t="s">
        <v>88</v>
      </c>
      <c r="AV1640" s="13" t="s">
        <v>86</v>
      </c>
      <c r="AW1640" s="13" t="s">
        <v>33</v>
      </c>
      <c r="AX1640" s="13" t="s">
        <v>79</v>
      </c>
      <c r="AY1640" s="165" t="s">
        <v>252</v>
      </c>
    </row>
    <row r="1641" spans="1:65" s="13" customFormat="1" ht="22.5">
      <c r="B1641" s="163"/>
      <c r="D1641" s="164" t="s">
        <v>282</v>
      </c>
      <c r="E1641" s="165" t="s">
        <v>1</v>
      </c>
      <c r="F1641" s="166" t="s">
        <v>3005</v>
      </c>
      <c r="H1641" s="165" t="s">
        <v>1</v>
      </c>
      <c r="I1641" s="167"/>
      <c r="L1641" s="163"/>
      <c r="M1641" s="168"/>
      <c r="N1641" s="169"/>
      <c r="O1641" s="169"/>
      <c r="P1641" s="169"/>
      <c r="Q1641" s="169"/>
      <c r="R1641" s="169"/>
      <c r="S1641" s="169"/>
      <c r="T1641" s="170"/>
      <c r="AT1641" s="165" t="s">
        <v>282</v>
      </c>
      <c r="AU1641" s="165" t="s">
        <v>88</v>
      </c>
      <c r="AV1641" s="13" t="s">
        <v>86</v>
      </c>
      <c r="AW1641" s="13" t="s">
        <v>33</v>
      </c>
      <c r="AX1641" s="13" t="s">
        <v>79</v>
      </c>
      <c r="AY1641" s="165" t="s">
        <v>252</v>
      </c>
    </row>
    <row r="1642" spans="1:65" s="13" customFormat="1" ht="22.5">
      <c r="B1642" s="163"/>
      <c r="D1642" s="164" t="s">
        <v>282</v>
      </c>
      <c r="E1642" s="165" t="s">
        <v>1</v>
      </c>
      <c r="F1642" s="166" t="s">
        <v>3006</v>
      </c>
      <c r="H1642" s="165" t="s">
        <v>1</v>
      </c>
      <c r="I1642" s="167"/>
      <c r="L1642" s="163"/>
      <c r="M1642" s="168"/>
      <c r="N1642" s="169"/>
      <c r="O1642" s="169"/>
      <c r="P1642" s="169"/>
      <c r="Q1642" s="169"/>
      <c r="R1642" s="169"/>
      <c r="S1642" s="169"/>
      <c r="T1642" s="170"/>
      <c r="AT1642" s="165" t="s">
        <v>282</v>
      </c>
      <c r="AU1642" s="165" t="s">
        <v>88</v>
      </c>
      <c r="AV1642" s="13" t="s">
        <v>86</v>
      </c>
      <c r="AW1642" s="13" t="s">
        <v>33</v>
      </c>
      <c r="AX1642" s="13" t="s">
        <v>79</v>
      </c>
      <c r="AY1642" s="165" t="s">
        <v>252</v>
      </c>
    </row>
    <row r="1643" spans="1:65" s="14" customFormat="1">
      <c r="B1643" s="171"/>
      <c r="D1643" s="164" t="s">
        <v>282</v>
      </c>
      <c r="E1643" s="172" t="s">
        <v>1</v>
      </c>
      <c r="F1643" s="173" t="s">
        <v>3044</v>
      </c>
      <c r="H1643" s="174">
        <v>4.0999999999999996</v>
      </c>
      <c r="I1643" s="175"/>
      <c r="L1643" s="171"/>
      <c r="M1643" s="176"/>
      <c r="N1643" s="177"/>
      <c r="O1643" s="177"/>
      <c r="P1643" s="177"/>
      <c r="Q1643" s="177"/>
      <c r="R1643" s="177"/>
      <c r="S1643" s="177"/>
      <c r="T1643" s="178"/>
      <c r="AT1643" s="172" t="s">
        <v>282</v>
      </c>
      <c r="AU1643" s="172" t="s">
        <v>88</v>
      </c>
      <c r="AV1643" s="14" t="s">
        <v>88</v>
      </c>
      <c r="AW1643" s="14" t="s">
        <v>33</v>
      </c>
      <c r="AX1643" s="14" t="s">
        <v>79</v>
      </c>
      <c r="AY1643" s="172" t="s">
        <v>252</v>
      </c>
    </row>
    <row r="1644" spans="1:65" s="15" customFormat="1">
      <c r="B1644" s="179"/>
      <c r="D1644" s="164" t="s">
        <v>282</v>
      </c>
      <c r="E1644" s="180" t="s">
        <v>1</v>
      </c>
      <c r="F1644" s="181" t="s">
        <v>286</v>
      </c>
      <c r="H1644" s="182">
        <v>4.0999999999999996</v>
      </c>
      <c r="I1644" s="183"/>
      <c r="L1644" s="179"/>
      <c r="M1644" s="184"/>
      <c r="N1644" s="185"/>
      <c r="O1644" s="185"/>
      <c r="P1644" s="185"/>
      <c r="Q1644" s="185"/>
      <c r="R1644" s="185"/>
      <c r="S1644" s="185"/>
      <c r="T1644" s="186"/>
      <c r="AT1644" s="180" t="s">
        <v>282</v>
      </c>
      <c r="AU1644" s="180" t="s">
        <v>88</v>
      </c>
      <c r="AV1644" s="15" t="s">
        <v>258</v>
      </c>
      <c r="AW1644" s="15" t="s">
        <v>33</v>
      </c>
      <c r="AX1644" s="15" t="s">
        <v>86</v>
      </c>
      <c r="AY1644" s="180" t="s">
        <v>252</v>
      </c>
    </row>
    <row r="1645" spans="1:65" s="2" customFormat="1" ht="21.75" customHeight="1">
      <c r="A1645" s="31"/>
      <c r="B1645" s="148"/>
      <c r="C1645" s="149" t="s">
        <v>1773</v>
      </c>
      <c r="D1645" s="149" t="s">
        <v>254</v>
      </c>
      <c r="E1645" s="150" t="s">
        <v>3045</v>
      </c>
      <c r="F1645" s="151" t="s">
        <v>3046</v>
      </c>
      <c r="G1645" s="152" t="s">
        <v>465</v>
      </c>
      <c r="H1645" s="153">
        <v>1573.1</v>
      </c>
      <c r="I1645" s="154"/>
      <c r="J1645" s="155">
        <f>ROUND(I1645*H1645,2)</f>
        <v>0</v>
      </c>
      <c r="K1645" s="156"/>
      <c r="L1645" s="32"/>
      <c r="M1645" s="157" t="s">
        <v>1</v>
      </c>
      <c r="N1645" s="158" t="s">
        <v>44</v>
      </c>
      <c r="O1645" s="57"/>
      <c r="P1645" s="159">
        <f>O1645*H1645</f>
        <v>0</v>
      </c>
      <c r="Q1645" s="159">
        <v>0</v>
      </c>
      <c r="R1645" s="159">
        <f>Q1645*H1645</f>
        <v>0</v>
      </c>
      <c r="S1645" s="159">
        <v>0</v>
      </c>
      <c r="T1645" s="160">
        <f>S1645*H1645</f>
        <v>0</v>
      </c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R1645" s="161" t="s">
        <v>289</v>
      </c>
      <c r="AT1645" s="161" t="s">
        <v>254</v>
      </c>
      <c r="AU1645" s="161" t="s">
        <v>88</v>
      </c>
      <c r="AY1645" s="17" t="s">
        <v>252</v>
      </c>
      <c r="BE1645" s="162">
        <f>IF(N1645="základní",J1645,0)</f>
        <v>0</v>
      </c>
      <c r="BF1645" s="162">
        <f>IF(N1645="snížená",J1645,0)</f>
        <v>0</v>
      </c>
      <c r="BG1645" s="162">
        <f>IF(N1645="zákl. přenesená",J1645,0)</f>
        <v>0</v>
      </c>
      <c r="BH1645" s="162">
        <f>IF(N1645="sníž. přenesená",J1645,0)</f>
        <v>0</v>
      </c>
      <c r="BI1645" s="162">
        <f>IF(N1645="nulová",J1645,0)</f>
        <v>0</v>
      </c>
      <c r="BJ1645" s="17" t="s">
        <v>86</v>
      </c>
      <c r="BK1645" s="162">
        <f>ROUND(I1645*H1645,2)</f>
        <v>0</v>
      </c>
      <c r="BL1645" s="17" t="s">
        <v>289</v>
      </c>
      <c r="BM1645" s="161" t="s">
        <v>1795</v>
      </c>
    </row>
    <row r="1646" spans="1:65" s="14" customFormat="1">
      <c r="B1646" s="171"/>
      <c r="D1646" s="164" t="s">
        <v>282</v>
      </c>
      <c r="E1646" s="172" t="s">
        <v>1</v>
      </c>
      <c r="F1646" s="173" t="s">
        <v>3047</v>
      </c>
      <c r="H1646" s="174">
        <v>1573.1</v>
      </c>
      <c r="I1646" s="175"/>
      <c r="L1646" s="171"/>
      <c r="M1646" s="176"/>
      <c r="N1646" s="177"/>
      <c r="O1646" s="177"/>
      <c r="P1646" s="177"/>
      <c r="Q1646" s="177"/>
      <c r="R1646" s="177"/>
      <c r="S1646" s="177"/>
      <c r="T1646" s="178"/>
      <c r="AT1646" s="172" t="s">
        <v>282</v>
      </c>
      <c r="AU1646" s="172" t="s">
        <v>88</v>
      </c>
      <c r="AV1646" s="14" t="s">
        <v>88</v>
      </c>
      <c r="AW1646" s="14" t="s">
        <v>33</v>
      </c>
      <c r="AX1646" s="14" t="s">
        <v>79</v>
      </c>
      <c r="AY1646" s="172" t="s">
        <v>252</v>
      </c>
    </row>
    <row r="1647" spans="1:65" s="15" customFormat="1">
      <c r="B1647" s="179"/>
      <c r="D1647" s="164" t="s">
        <v>282</v>
      </c>
      <c r="E1647" s="180" t="s">
        <v>1</v>
      </c>
      <c r="F1647" s="181" t="s">
        <v>286</v>
      </c>
      <c r="H1647" s="182">
        <v>1573.1</v>
      </c>
      <c r="I1647" s="183"/>
      <c r="L1647" s="179"/>
      <c r="M1647" s="184"/>
      <c r="N1647" s="185"/>
      <c r="O1647" s="185"/>
      <c r="P1647" s="185"/>
      <c r="Q1647" s="185"/>
      <c r="R1647" s="185"/>
      <c r="S1647" s="185"/>
      <c r="T1647" s="186"/>
      <c r="AT1647" s="180" t="s">
        <v>282</v>
      </c>
      <c r="AU1647" s="180" t="s">
        <v>88</v>
      </c>
      <c r="AV1647" s="15" t="s">
        <v>258</v>
      </c>
      <c r="AW1647" s="15" t="s">
        <v>33</v>
      </c>
      <c r="AX1647" s="15" t="s">
        <v>86</v>
      </c>
      <c r="AY1647" s="180" t="s">
        <v>252</v>
      </c>
    </row>
    <row r="1648" spans="1:65" s="2" customFormat="1" ht="16.5" customHeight="1">
      <c r="A1648" s="31"/>
      <c r="B1648" s="148"/>
      <c r="C1648" s="149" t="s">
        <v>1024</v>
      </c>
      <c r="D1648" s="149" t="s">
        <v>254</v>
      </c>
      <c r="E1648" s="150" t="s">
        <v>3048</v>
      </c>
      <c r="F1648" s="151" t="s">
        <v>3049</v>
      </c>
      <c r="G1648" s="152" t="s">
        <v>265</v>
      </c>
      <c r="H1648" s="153">
        <v>27.6</v>
      </c>
      <c r="I1648" s="154"/>
      <c r="J1648" s="155">
        <f>ROUND(I1648*H1648,2)</f>
        <v>0</v>
      </c>
      <c r="K1648" s="156"/>
      <c r="L1648" s="32"/>
      <c r="M1648" s="157" t="s">
        <v>1</v>
      </c>
      <c r="N1648" s="158" t="s">
        <v>44</v>
      </c>
      <c r="O1648" s="57"/>
      <c r="P1648" s="159">
        <f>O1648*H1648</f>
        <v>0</v>
      </c>
      <c r="Q1648" s="159">
        <v>0</v>
      </c>
      <c r="R1648" s="159">
        <f>Q1648*H1648</f>
        <v>0</v>
      </c>
      <c r="S1648" s="159">
        <v>0</v>
      </c>
      <c r="T1648" s="160">
        <f>S1648*H1648</f>
        <v>0</v>
      </c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R1648" s="161" t="s">
        <v>289</v>
      </c>
      <c r="AT1648" s="161" t="s">
        <v>254</v>
      </c>
      <c r="AU1648" s="161" t="s">
        <v>88</v>
      </c>
      <c r="AY1648" s="17" t="s">
        <v>252</v>
      </c>
      <c r="BE1648" s="162">
        <f>IF(N1648="základní",J1648,0)</f>
        <v>0</v>
      </c>
      <c r="BF1648" s="162">
        <f>IF(N1648="snížená",J1648,0)</f>
        <v>0</v>
      </c>
      <c r="BG1648" s="162">
        <f>IF(N1648="zákl. přenesená",J1648,0)</f>
        <v>0</v>
      </c>
      <c r="BH1648" s="162">
        <f>IF(N1648="sníž. přenesená",J1648,0)</f>
        <v>0</v>
      </c>
      <c r="BI1648" s="162">
        <f>IF(N1648="nulová",J1648,0)</f>
        <v>0</v>
      </c>
      <c r="BJ1648" s="17" t="s">
        <v>86</v>
      </c>
      <c r="BK1648" s="162">
        <f>ROUND(I1648*H1648,2)</f>
        <v>0</v>
      </c>
      <c r="BL1648" s="17" t="s">
        <v>289</v>
      </c>
      <c r="BM1648" s="161" t="s">
        <v>1799</v>
      </c>
    </row>
    <row r="1649" spans="1:65" s="14" customFormat="1">
      <c r="B1649" s="171"/>
      <c r="D1649" s="164" t="s">
        <v>282</v>
      </c>
      <c r="E1649" s="172" t="s">
        <v>1</v>
      </c>
      <c r="F1649" s="173" t="s">
        <v>3050</v>
      </c>
      <c r="H1649" s="174">
        <v>18.399999999999999</v>
      </c>
      <c r="I1649" s="175"/>
      <c r="L1649" s="171"/>
      <c r="M1649" s="176"/>
      <c r="N1649" s="177"/>
      <c r="O1649" s="177"/>
      <c r="P1649" s="177"/>
      <c r="Q1649" s="177"/>
      <c r="R1649" s="177"/>
      <c r="S1649" s="177"/>
      <c r="T1649" s="178"/>
      <c r="AT1649" s="172" t="s">
        <v>282</v>
      </c>
      <c r="AU1649" s="172" t="s">
        <v>88</v>
      </c>
      <c r="AV1649" s="14" t="s">
        <v>88</v>
      </c>
      <c r="AW1649" s="14" t="s">
        <v>33</v>
      </c>
      <c r="AX1649" s="14" t="s">
        <v>79</v>
      </c>
      <c r="AY1649" s="172" t="s">
        <v>252</v>
      </c>
    </row>
    <row r="1650" spans="1:65" s="14" customFormat="1">
      <c r="B1650" s="171"/>
      <c r="D1650" s="164" t="s">
        <v>282</v>
      </c>
      <c r="E1650" s="172" t="s">
        <v>1</v>
      </c>
      <c r="F1650" s="173" t="s">
        <v>3051</v>
      </c>
      <c r="H1650" s="174">
        <v>4.5999999999999996</v>
      </c>
      <c r="I1650" s="175"/>
      <c r="L1650" s="171"/>
      <c r="M1650" s="176"/>
      <c r="N1650" s="177"/>
      <c r="O1650" s="177"/>
      <c r="P1650" s="177"/>
      <c r="Q1650" s="177"/>
      <c r="R1650" s="177"/>
      <c r="S1650" s="177"/>
      <c r="T1650" s="178"/>
      <c r="AT1650" s="172" t="s">
        <v>282</v>
      </c>
      <c r="AU1650" s="172" t="s">
        <v>88</v>
      </c>
      <c r="AV1650" s="14" t="s">
        <v>88</v>
      </c>
      <c r="AW1650" s="14" t="s">
        <v>33</v>
      </c>
      <c r="AX1650" s="14" t="s">
        <v>79</v>
      </c>
      <c r="AY1650" s="172" t="s">
        <v>252</v>
      </c>
    </row>
    <row r="1651" spans="1:65" s="14" customFormat="1">
      <c r="B1651" s="171"/>
      <c r="D1651" s="164" t="s">
        <v>282</v>
      </c>
      <c r="E1651" s="172" t="s">
        <v>1</v>
      </c>
      <c r="F1651" s="173" t="s">
        <v>3052</v>
      </c>
      <c r="H1651" s="174">
        <v>4.5999999999999996</v>
      </c>
      <c r="I1651" s="175"/>
      <c r="L1651" s="171"/>
      <c r="M1651" s="176"/>
      <c r="N1651" s="177"/>
      <c r="O1651" s="177"/>
      <c r="P1651" s="177"/>
      <c r="Q1651" s="177"/>
      <c r="R1651" s="177"/>
      <c r="S1651" s="177"/>
      <c r="T1651" s="178"/>
      <c r="AT1651" s="172" t="s">
        <v>282</v>
      </c>
      <c r="AU1651" s="172" t="s">
        <v>88</v>
      </c>
      <c r="AV1651" s="14" t="s">
        <v>88</v>
      </c>
      <c r="AW1651" s="14" t="s">
        <v>33</v>
      </c>
      <c r="AX1651" s="14" t="s">
        <v>79</v>
      </c>
      <c r="AY1651" s="172" t="s">
        <v>252</v>
      </c>
    </row>
    <row r="1652" spans="1:65" s="15" customFormat="1">
      <c r="B1652" s="179"/>
      <c r="D1652" s="164" t="s">
        <v>282</v>
      </c>
      <c r="E1652" s="180" t="s">
        <v>1</v>
      </c>
      <c r="F1652" s="181" t="s">
        <v>286</v>
      </c>
      <c r="H1652" s="182">
        <v>27.6</v>
      </c>
      <c r="I1652" s="183"/>
      <c r="L1652" s="179"/>
      <c r="M1652" s="184"/>
      <c r="N1652" s="185"/>
      <c r="O1652" s="185"/>
      <c r="P1652" s="185"/>
      <c r="Q1652" s="185"/>
      <c r="R1652" s="185"/>
      <c r="S1652" s="185"/>
      <c r="T1652" s="186"/>
      <c r="AT1652" s="180" t="s">
        <v>282</v>
      </c>
      <c r="AU1652" s="180" t="s">
        <v>88</v>
      </c>
      <c r="AV1652" s="15" t="s">
        <v>258</v>
      </c>
      <c r="AW1652" s="15" t="s">
        <v>33</v>
      </c>
      <c r="AX1652" s="15" t="s">
        <v>86</v>
      </c>
      <c r="AY1652" s="180" t="s">
        <v>252</v>
      </c>
    </row>
    <row r="1653" spans="1:65" s="2" customFormat="1" ht="16.5" customHeight="1">
      <c r="A1653" s="31"/>
      <c r="B1653" s="148"/>
      <c r="C1653" s="149" t="s">
        <v>1783</v>
      </c>
      <c r="D1653" s="149" t="s">
        <v>254</v>
      </c>
      <c r="E1653" s="150" t="s">
        <v>3053</v>
      </c>
      <c r="F1653" s="151" t="s">
        <v>3054</v>
      </c>
      <c r="G1653" s="152" t="s">
        <v>265</v>
      </c>
      <c r="H1653" s="153">
        <v>32.200000000000003</v>
      </c>
      <c r="I1653" s="154"/>
      <c r="J1653" s="155">
        <f>ROUND(I1653*H1653,2)</f>
        <v>0</v>
      </c>
      <c r="K1653" s="156"/>
      <c r="L1653" s="32"/>
      <c r="M1653" s="157" t="s">
        <v>1</v>
      </c>
      <c r="N1653" s="158" t="s">
        <v>44</v>
      </c>
      <c r="O1653" s="57"/>
      <c r="P1653" s="159">
        <f>O1653*H1653</f>
        <v>0</v>
      </c>
      <c r="Q1653" s="159">
        <v>0</v>
      </c>
      <c r="R1653" s="159">
        <f>Q1653*H1653</f>
        <v>0</v>
      </c>
      <c r="S1653" s="159">
        <v>0</v>
      </c>
      <c r="T1653" s="160">
        <f>S1653*H1653</f>
        <v>0</v>
      </c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R1653" s="161" t="s">
        <v>289</v>
      </c>
      <c r="AT1653" s="161" t="s">
        <v>254</v>
      </c>
      <c r="AU1653" s="161" t="s">
        <v>88</v>
      </c>
      <c r="AY1653" s="17" t="s">
        <v>252</v>
      </c>
      <c r="BE1653" s="162">
        <f>IF(N1653="základní",J1653,0)</f>
        <v>0</v>
      </c>
      <c r="BF1653" s="162">
        <f>IF(N1653="snížená",J1653,0)</f>
        <v>0</v>
      </c>
      <c r="BG1653" s="162">
        <f>IF(N1653="zákl. přenesená",J1653,0)</f>
        <v>0</v>
      </c>
      <c r="BH1653" s="162">
        <f>IF(N1653="sníž. přenesená",J1653,0)</f>
        <v>0</v>
      </c>
      <c r="BI1653" s="162">
        <f>IF(N1653="nulová",J1653,0)</f>
        <v>0</v>
      </c>
      <c r="BJ1653" s="17" t="s">
        <v>86</v>
      </c>
      <c r="BK1653" s="162">
        <f>ROUND(I1653*H1653,2)</f>
        <v>0</v>
      </c>
      <c r="BL1653" s="17" t="s">
        <v>289</v>
      </c>
      <c r="BM1653" s="161" t="s">
        <v>1806</v>
      </c>
    </row>
    <row r="1654" spans="1:65" s="14" customFormat="1">
      <c r="B1654" s="171"/>
      <c r="D1654" s="164" t="s">
        <v>282</v>
      </c>
      <c r="E1654" s="172" t="s">
        <v>1</v>
      </c>
      <c r="F1654" s="173" t="s">
        <v>3055</v>
      </c>
      <c r="H1654" s="174">
        <v>23</v>
      </c>
      <c r="I1654" s="175"/>
      <c r="L1654" s="171"/>
      <c r="M1654" s="176"/>
      <c r="N1654" s="177"/>
      <c r="O1654" s="177"/>
      <c r="P1654" s="177"/>
      <c r="Q1654" s="177"/>
      <c r="R1654" s="177"/>
      <c r="S1654" s="177"/>
      <c r="T1654" s="178"/>
      <c r="AT1654" s="172" t="s">
        <v>282</v>
      </c>
      <c r="AU1654" s="172" t="s">
        <v>88</v>
      </c>
      <c r="AV1654" s="14" t="s">
        <v>88</v>
      </c>
      <c r="AW1654" s="14" t="s">
        <v>33</v>
      </c>
      <c r="AX1654" s="14" t="s">
        <v>79</v>
      </c>
      <c r="AY1654" s="172" t="s">
        <v>252</v>
      </c>
    </row>
    <row r="1655" spans="1:65" s="14" customFormat="1">
      <c r="B1655" s="171"/>
      <c r="D1655" s="164" t="s">
        <v>282</v>
      </c>
      <c r="E1655" s="172" t="s">
        <v>1</v>
      </c>
      <c r="F1655" s="173" t="s">
        <v>3051</v>
      </c>
      <c r="H1655" s="174">
        <v>4.5999999999999996</v>
      </c>
      <c r="I1655" s="175"/>
      <c r="L1655" s="171"/>
      <c r="M1655" s="176"/>
      <c r="N1655" s="177"/>
      <c r="O1655" s="177"/>
      <c r="P1655" s="177"/>
      <c r="Q1655" s="177"/>
      <c r="R1655" s="177"/>
      <c r="S1655" s="177"/>
      <c r="T1655" s="178"/>
      <c r="AT1655" s="172" t="s">
        <v>282</v>
      </c>
      <c r="AU1655" s="172" t="s">
        <v>88</v>
      </c>
      <c r="AV1655" s="14" t="s">
        <v>88</v>
      </c>
      <c r="AW1655" s="14" t="s">
        <v>33</v>
      </c>
      <c r="AX1655" s="14" t="s">
        <v>79</v>
      </c>
      <c r="AY1655" s="172" t="s">
        <v>252</v>
      </c>
    </row>
    <row r="1656" spans="1:65" s="14" customFormat="1">
      <c r="B1656" s="171"/>
      <c r="D1656" s="164" t="s">
        <v>282</v>
      </c>
      <c r="E1656" s="172" t="s">
        <v>1</v>
      </c>
      <c r="F1656" s="173" t="s">
        <v>3052</v>
      </c>
      <c r="H1656" s="174">
        <v>4.5999999999999996</v>
      </c>
      <c r="I1656" s="175"/>
      <c r="L1656" s="171"/>
      <c r="M1656" s="176"/>
      <c r="N1656" s="177"/>
      <c r="O1656" s="177"/>
      <c r="P1656" s="177"/>
      <c r="Q1656" s="177"/>
      <c r="R1656" s="177"/>
      <c r="S1656" s="177"/>
      <c r="T1656" s="178"/>
      <c r="AT1656" s="172" t="s">
        <v>282</v>
      </c>
      <c r="AU1656" s="172" t="s">
        <v>88</v>
      </c>
      <c r="AV1656" s="14" t="s">
        <v>88</v>
      </c>
      <c r="AW1656" s="14" t="s">
        <v>33</v>
      </c>
      <c r="AX1656" s="14" t="s">
        <v>79</v>
      </c>
      <c r="AY1656" s="172" t="s">
        <v>252</v>
      </c>
    </row>
    <row r="1657" spans="1:65" s="15" customFormat="1">
      <c r="B1657" s="179"/>
      <c r="D1657" s="164" t="s">
        <v>282</v>
      </c>
      <c r="E1657" s="180" t="s">
        <v>1</v>
      </c>
      <c r="F1657" s="181" t="s">
        <v>286</v>
      </c>
      <c r="H1657" s="182">
        <v>32.200000000000003</v>
      </c>
      <c r="I1657" s="183"/>
      <c r="L1657" s="179"/>
      <c r="M1657" s="184"/>
      <c r="N1657" s="185"/>
      <c r="O1657" s="185"/>
      <c r="P1657" s="185"/>
      <c r="Q1657" s="185"/>
      <c r="R1657" s="185"/>
      <c r="S1657" s="185"/>
      <c r="T1657" s="186"/>
      <c r="AT1657" s="180" t="s">
        <v>282</v>
      </c>
      <c r="AU1657" s="180" t="s">
        <v>88</v>
      </c>
      <c r="AV1657" s="15" t="s">
        <v>258</v>
      </c>
      <c r="AW1657" s="15" t="s">
        <v>33</v>
      </c>
      <c r="AX1657" s="15" t="s">
        <v>86</v>
      </c>
      <c r="AY1657" s="180" t="s">
        <v>252</v>
      </c>
    </row>
    <row r="1658" spans="1:65" s="2" customFormat="1" ht="37.9" customHeight="1">
      <c r="A1658" s="31"/>
      <c r="B1658" s="148"/>
      <c r="C1658" s="149" t="s">
        <v>1031</v>
      </c>
      <c r="D1658" s="149" t="s">
        <v>254</v>
      </c>
      <c r="E1658" s="150" t="s">
        <v>3056</v>
      </c>
      <c r="F1658" s="151" t="s">
        <v>3057</v>
      </c>
      <c r="G1658" s="152" t="s">
        <v>465</v>
      </c>
      <c r="H1658" s="153">
        <v>9.1</v>
      </c>
      <c r="I1658" s="154"/>
      <c r="J1658" s="155">
        <f>ROUND(I1658*H1658,2)</f>
        <v>0</v>
      </c>
      <c r="K1658" s="156"/>
      <c r="L1658" s="32"/>
      <c r="M1658" s="157" t="s">
        <v>1</v>
      </c>
      <c r="N1658" s="158" t="s">
        <v>44</v>
      </c>
      <c r="O1658" s="57"/>
      <c r="P1658" s="159">
        <f>O1658*H1658</f>
        <v>0</v>
      </c>
      <c r="Q1658" s="159">
        <v>0</v>
      </c>
      <c r="R1658" s="159">
        <f>Q1658*H1658</f>
        <v>0</v>
      </c>
      <c r="S1658" s="159">
        <v>0</v>
      </c>
      <c r="T1658" s="160">
        <f>S1658*H1658</f>
        <v>0</v>
      </c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R1658" s="161" t="s">
        <v>289</v>
      </c>
      <c r="AT1658" s="161" t="s">
        <v>254</v>
      </c>
      <c r="AU1658" s="161" t="s">
        <v>88</v>
      </c>
      <c r="AY1658" s="17" t="s">
        <v>252</v>
      </c>
      <c r="BE1658" s="162">
        <f>IF(N1658="základní",J1658,0)</f>
        <v>0</v>
      </c>
      <c r="BF1658" s="162">
        <f>IF(N1658="snížená",J1658,0)</f>
        <v>0</v>
      </c>
      <c r="BG1658" s="162">
        <f>IF(N1658="zákl. přenesená",J1658,0)</f>
        <v>0</v>
      </c>
      <c r="BH1658" s="162">
        <f>IF(N1658="sníž. přenesená",J1658,0)</f>
        <v>0</v>
      </c>
      <c r="BI1658" s="162">
        <f>IF(N1658="nulová",J1658,0)</f>
        <v>0</v>
      </c>
      <c r="BJ1658" s="17" t="s">
        <v>86</v>
      </c>
      <c r="BK1658" s="162">
        <f>ROUND(I1658*H1658,2)</f>
        <v>0</v>
      </c>
      <c r="BL1658" s="17" t="s">
        <v>289</v>
      </c>
      <c r="BM1658" s="161" t="s">
        <v>1814</v>
      </c>
    </row>
    <row r="1659" spans="1:65" s="13" customFormat="1">
      <c r="B1659" s="163"/>
      <c r="D1659" s="164" t="s">
        <v>282</v>
      </c>
      <c r="E1659" s="165" t="s">
        <v>1</v>
      </c>
      <c r="F1659" s="166" t="s">
        <v>3024</v>
      </c>
      <c r="H1659" s="165" t="s">
        <v>1</v>
      </c>
      <c r="I1659" s="167"/>
      <c r="L1659" s="163"/>
      <c r="M1659" s="168"/>
      <c r="N1659" s="169"/>
      <c r="O1659" s="169"/>
      <c r="P1659" s="169"/>
      <c r="Q1659" s="169"/>
      <c r="R1659" s="169"/>
      <c r="S1659" s="169"/>
      <c r="T1659" s="170"/>
      <c r="AT1659" s="165" t="s">
        <v>282</v>
      </c>
      <c r="AU1659" s="165" t="s">
        <v>88</v>
      </c>
      <c r="AV1659" s="13" t="s">
        <v>86</v>
      </c>
      <c r="AW1659" s="13" t="s">
        <v>33</v>
      </c>
      <c r="AX1659" s="13" t="s">
        <v>79</v>
      </c>
      <c r="AY1659" s="165" t="s">
        <v>252</v>
      </c>
    </row>
    <row r="1660" spans="1:65" s="13" customFormat="1" ht="22.5">
      <c r="B1660" s="163"/>
      <c r="D1660" s="164" t="s">
        <v>282</v>
      </c>
      <c r="E1660" s="165" t="s">
        <v>1</v>
      </c>
      <c r="F1660" s="166" t="s">
        <v>3058</v>
      </c>
      <c r="H1660" s="165" t="s">
        <v>1</v>
      </c>
      <c r="I1660" s="167"/>
      <c r="L1660" s="163"/>
      <c r="M1660" s="168"/>
      <c r="N1660" s="169"/>
      <c r="O1660" s="169"/>
      <c r="P1660" s="169"/>
      <c r="Q1660" s="169"/>
      <c r="R1660" s="169"/>
      <c r="S1660" s="169"/>
      <c r="T1660" s="170"/>
      <c r="AT1660" s="165" t="s">
        <v>282</v>
      </c>
      <c r="AU1660" s="165" t="s">
        <v>88</v>
      </c>
      <c r="AV1660" s="13" t="s">
        <v>86</v>
      </c>
      <c r="AW1660" s="13" t="s">
        <v>33</v>
      </c>
      <c r="AX1660" s="13" t="s">
        <v>79</v>
      </c>
      <c r="AY1660" s="165" t="s">
        <v>252</v>
      </c>
    </row>
    <row r="1661" spans="1:65" s="13" customFormat="1" ht="22.5">
      <c r="B1661" s="163"/>
      <c r="D1661" s="164" t="s">
        <v>282</v>
      </c>
      <c r="E1661" s="165" t="s">
        <v>1</v>
      </c>
      <c r="F1661" s="166" t="s">
        <v>3004</v>
      </c>
      <c r="H1661" s="165" t="s">
        <v>1</v>
      </c>
      <c r="I1661" s="167"/>
      <c r="L1661" s="163"/>
      <c r="M1661" s="168"/>
      <c r="N1661" s="169"/>
      <c r="O1661" s="169"/>
      <c r="P1661" s="169"/>
      <c r="Q1661" s="169"/>
      <c r="R1661" s="169"/>
      <c r="S1661" s="169"/>
      <c r="T1661" s="170"/>
      <c r="AT1661" s="165" t="s">
        <v>282</v>
      </c>
      <c r="AU1661" s="165" t="s">
        <v>88</v>
      </c>
      <c r="AV1661" s="13" t="s">
        <v>86</v>
      </c>
      <c r="AW1661" s="13" t="s">
        <v>33</v>
      </c>
      <c r="AX1661" s="13" t="s">
        <v>79</v>
      </c>
      <c r="AY1661" s="165" t="s">
        <v>252</v>
      </c>
    </row>
    <row r="1662" spans="1:65" s="13" customFormat="1" ht="22.5">
      <c r="B1662" s="163"/>
      <c r="D1662" s="164" t="s">
        <v>282</v>
      </c>
      <c r="E1662" s="165" t="s">
        <v>1</v>
      </c>
      <c r="F1662" s="166" t="s">
        <v>3005</v>
      </c>
      <c r="H1662" s="165" t="s">
        <v>1</v>
      </c>
      <c r="I1662" s="167"/>
      <c r="L1662" s="163"/>
      <c r="M1662" s="168"/>
      <c r="N1662" s="169"/>
      <c r="O1662" s="169"/>
      <c r="P1662" s="169"/>
      <c r="Q1662" s="169"/>
      <c r="R1662" s="169"/>
      <c r="S1662" s="169"/>
      <c r="T1662" s="170"/>
      <c r="AT1662" s="165" t="s">
        <v>282</v>
      </c>
      <c r="AU1662" s="165" t="s">
        <v>88</v>
      </c>
      <c r="AV1662" s="13" t="s">
        <v>86</v>
      </c>
      <c r="AW1662" s="13" t="s">
        <v>33</v>
      </c>
      <c r="AX1662" s="13" t="s">
        <v>79</v>
      </c>
      <c r="AY1662" s="165" t="s">
        <v>252</v>
      </c>
    </row>
    <row r="1663" spans="1:65" s="13" customFormat="1" ht="22.5">
      <c r="B1663" s="163"/>
      <c r="D1663" s="164" t="s">
        <v>282</v>
      </c>
      <c r="E1663" s="165" t="s">
        <v>1</v>
      </c>
      <c r="F1663" s="166" t="s">
        <v>3006</v>
      </c>
      <c r="H1663" s="165" t="s">
        <v>1</v>
      </c>
      <c r="I1663" s="167"/>
      <c r="L1663" s="163"/>
      <c r="M1663" s="168"/>
      <c r="N1663" s="169"/>
      <c r="O1663" s="169"/>
      <c r="P1663" s="169"/>
      <c r="Q1663" s="169"/>
      <c r="R1663" s="169"/>
      <c r="S1663" s="169"/>
      <c r="T1663" s="170"/>
      <c r="AT1663" s="165" t="s">
        <v>282</v>
      </c>
      <c r="AU1663" s="165" t="s">
        <v>88</v>
      </c>
      <c r="AV1663" s="13" t="s">
        <v>86</v>
      </c>
      <c r="AW1663" s="13" t="s">
        <v>33</v>
      </c>
      <c r="AX1663" s="13" t="s">
        <v>79</v>
      </c>
      <c r="AY1663" s="165" t="s">
        <v>252</v>
      </c>
    </row>
    <row r="1664" spans="1:65" s="14" customFormat="1">
      <c r="B1664" s="171"/>
      <c r="D1664" s="164" t="s">
        <v>282</v>
      </c>
      <c r="E1664" s="172" t="s">
        <v>1</v>
      </c>
      <c r="F1664" s="173" t="s">
        <v>3059</v>
      </c>
      <c r="H1664" s="174">
        <v>9.1</v>
      </c>
      <c r="I1664" s="175"/>
      <c r="L1664" s="171"/>
      <c r="M1664" s="176"/>
      <c r="N1664" s="177"/>
      <c r="O1664" s="177"/>
      <c r="P1664" s="177"/>
      <c r="Q1664" s="177"/>
      <c r="R1664" s="177"/>
      <c r="S1664" s="177"/>
      <c r="T1664" s="178"/>
      <c r="AT1664" s="172" t="s">
        <v>282</v>
      </c>
      <c r="AU1664" s="172" t="s">
        <v>88</v>
      </c>
      <c r="AV1664" s="14" t="s">
        <v>88</v>
      </c>
      <c r="AW1664" s="14" t="s">
        <v>33</v>
      </c>
      <c r="AX1664" s="14" t="s">
        <v>79</v>
      </c>
      <c r="AY1664" s="172" t="s">
        <v>252</v>
      </c>
    </row>
    <row r="1665" spans="1:65" s="15" customFormat="1">
      <c r="B1665" s="179"/>
      <c r="D1665" s="164" t="s">
        <v>282</v>
      </c>
      <c r="E1665" s="180" t="s">
        <v>1</v>
      </c>
      <c r="F1665" s="181" t="s">
        <v>286</v>
      </c>
      <c r="H1665" s="182">
        <v>9.1</v>
      </c>
      <c r="I1665" s="183"/>
      <c r="L1665" s="179"/>
      <c r="M1665" s="184"/>
      <c r="N1665" s="185"/>
      <c r="O1665" s="185"/>
      <c r="P1665" s="185"/>
      <c r="Q1665" s="185"/>
      <c r="R1665" s="185"/>
      <c r="S1665" s="185"/>
      <c r="T1665" s="186"/>
      <c r="AT1665" s="180" t="s">
        <v>282</v>
      </c>
      <c r="AU1665" s="180" t="s">
        <v>88</v>
      </c>
      <c r="AV1665" s="15" t="s">
        <v>258</v>
      </c>
      <c r="AW1665" s="15" t="s">
        <v>33</v>
      </c>
      <c r="AX1665" s="15" t="s">
        <v>86</v>
      </c>
      <c r="AY1665" s="180" t="s">
        <v>252</v>
      </c>
    </row>
    <row r="1666" spans="1:65" s="2" customFormat="1" ht="37.9" customHeight="1">
      <c r="A1666" s="31"/>
      <c r="B1666" s="148"/>
      <c r="C1666" s="149" t="s">
        <v>1792</v>
      </c>
      <c r="D1666" s="149" t="s">
        <v>254</v>
      </c>
      <c r="E1666" s="150" t="s">
        <v>3060</v>
      </c>
      <c r="F1666" s="151" t="s">
        <v>3061</v>
      </c>
      <c r="G1666" s="152" t="s">
        <v>465</v>
      </c>
      <c r="H1666" s="153">
        <v>9.1</v>
      </c>
      <c r="I1666" s="154"/>
      <c r="J1666" s="155">
        <f>ROUND(I1666*H1666,2)</f>
        <v>0</v>
      </c>
      <c r="K1666" s="156"/>
      <c r="L1666" s="32"/>
      <c r="M1666" s="157" t="s">
        <v>1</v>
      </c>
      <c r="N1666" s="158" t="s">
        <v>44</v>
      </c>
      <c r="O1666" s="57"/>
      <c r="P1666" s="159">
        <f>O1666*H1666</f>
        <v>0</v>
      </c>
      <c r="Q1666" s="159">
        <v>0</v>
      </c>
      <c r="R1666" s="159">
        <f>Q1666*H1666</f>
        <v>0</v>
      </c>
      <c r="S1666" s="159">
        <v>0</v>
      </c>
      <c r="T1666" s="160">
        <f>S1666*H1666</f>
        <v>0</v>
      </c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R1666" s="161" t="s">
        <v>289</v>
      </c>
      <c r="AT1666" s="161" t="s">
        <v>254</v>
      </c>
      <c r="AU1666" s="161" t="s">
        <v>88</v>
      </c>
      <c r="AY1666" s="17" t="s">
        <v>252</v>
      </c>
      <c r="BE1666" s="162">
        <f>IF(N1666="základní",J1666,0)</f>
        <v>0</v>
      </c>
      <c r="BF1666" s="162">
        <f>IF(N1666="snížená",J1666,0)</f>
        <v>0</v>
      </c>
      <c r="BG1666" s="162">
        <f>IF(N1666="zákl. přenesená",J1666,0)</f>
        <v>0</v>
      </c>
      <c r="BH1666" s="162">
        <f>IF(N1666="sníž. přenesená",J1666,0)</f>
        <v>0</v>
      </c>
      <c r="BI1666" s="162">
        <f>IF(N1666="nulová",J1666,0)</f>
        <v>0</v>
      </c>
      <c r="BJ1666" s="17" t="s">
        <v>86</v>
      </c>
      <c r="BK1666" s="162">
        <f>ROUND(I1666*H1666,2)</f>
        <v>0</v>
      </c>
      <c r="BL1666" s="17" t="s">
        <v>289</v>
      </c>
      <c r="BM1666" s="161" t="s">
        <v>1821</v>
      </c>
    </row>
    <row r="1667" spans="1:65" s="13" customFormat="1">
      <c r="B1667" s="163"/>
      <c r="D1667" s="164" t="s">
        <v>282</v>
      </c>
      <c r="E1667" s="165" t="s">
        <v>1</v>
      </c>
      <c r="F1667" s="166" t="s">
        <v>3024</v>
      </c>
      <c r="H1667" s="165" t="s">
        <v>1</v>
      </c>
      <c r="I1667" s="167"/>
      <c r="L1667" s="163"/>
      <c r="M1667" s="168"/>
      <c r="N1667" s="169"/>
      <c r="O1667" s="169"/>
      <c r="P1667" s="169"/>
      <c r="Q1667" s="169"/>
      <c r="R1667" s="169"/>
      <c r="S1667" s="169"/>
      <c r="T1667" s="170"/>
      <c r="AT1667" s="165" t="s">
        <v>282</v>
      </c>
      <c r="AU1667" s="165" t="s">
        <v>88</v>
      </c>
      <c r="AV1667" s="13" t="s">
        <v>86</v>
      </c>
      <c r="AW1667" s="13" t="s">
        <v>33</v>
      </c>
      <c r="AX1667" s="13" t="s">
        <v>79</v>
      </c>
      <c r="AY1667" s="165" t="s">
        <v>252</v>
      </c>
    </row>
    <row r="1668" spans="1:65" s="13" customFormat="1" ht="22.5">
      <c r="B1668" s="163"/>
      <c r="D1668" s="164" t="s">
        <v>282</v>
      </c>
      <c r="E1668" s="165" t="s">
        <v>1</v>
      </c>
      <c r="F1668" s="166" t="s">
        <v>3058</v>
      </c>
      <c r="H1668" s="165" t="s">
        <v>1</v>
      </c>
      <c r="I1668" s="167"/>
      <c r="L1668" s="163"/>
      <c r="M1668" s="168"/>
      <c r="N1668" s="169"/>
      <c r="O1668" s="169"/>
      <c r="P1668" s="169"/>
      <c r="Q1668" s="169"/>
      <c r="R1668" s="169"/>
      <c r="S1668" s="169"/>
      <c r="T1668" s="170"/>
      <c r="AT1668" s="165" t="s">
        <v>282</v>
      </c>
      <c r="AU1668" s="165" t="s">
        <v>88</v>
      </c>
      <c r="AV1668" s="13" t="s">
        <v>86</v>
      </c>
      <c r="AW1668" s="13" t="s">
        <v>33</v>
      </c>
      <c r="AX1668" s="13" t="s">
        <v>79</v>
      </c>
      <c r="AY1668" s="165" t="s">
        <v>252</v>
      </c>
    </row>
    <row r="1669" spans="1:65" s="13" customFormat="1" ht="22.5">
      <c r="B1669" s="163"/>
      <c r="D1669" s="164" t="s">
        <v>282</v>
      </c>
      <c r="E1669" s="165" t="s">
        <v>1</v>
      </c>
      <c r="F1669" s="166" t="s">
        <v>3004</v>
      </c>
      <c r="H1669" s="165" t="s">
        <v>1</v>
      </c>
      <c r="I1669" s="167"/>
      <c r="L1669" s="163"/>
      <c r="M1669" s="168"/>
      <c r="N1669" s="169"/>
      <c r="O1669" s="169"/>
      <c r="P1669" s="169"/>
      <c r="Q1669" s="169"/>
      <c r="R1669" s="169"/>
      <c r="S1669" s="169"/>
      <c r="T1669" s="170"/>
      <c r="AT1669" s="165" t="s">
        <v>282</v>
      </c>
      <c r="AU1669" s="165" t="s">
        <v>88</v>
      </c>
      <c r="AV1669" s="13" t="s">
        <v>86</v>
      </c>
      <c r="AW1669" s="13" t="s">
        <v>33</v>
      </c>
      <c r="AX1669" s="13" t="s">
        <v>79</v>
      </c>
      <c r="AY1669" s="165" t="s">
        <v>252</v>
      </c>
    </row>
    <row r="1670" spans="1:65" s="13" customFormat="1" ht="22.5">
      <c r="B1670" s="163"/>
      <c r="D1670" s="164" t="s">
        <v>282</v>
      </c>
      <c r="E1670" s="165" t="s">
        <v>1</v>
      </c>
      <c r="F1670" s="166" t="s">
        <v>3005</v>
      </c>
      <c r="H1670" s="165" t="s">
        <v>1</v>
      </c>
      <c r="I1670" s="167"/>
      <c r="L1670" s="163"/>
      <c r="M1670" s="168"/>
      <c r="N1670" s="169"/>
      <c r="O1670" s="169"/>
      <c r="P1670" s="169"/>
      <c r="Q1670" s="169"/>
      <c r="R1670" s="169"/>
      <c r="S1670" s="169"/>
      <c r="T1670" s="170"/>
      <c r="AT1670" s="165" t="s">
        <v>282</v>
      </c>
      <c r="AU1670" s="165" t="s">
        <v>88</v>
      </c>
      <c r="AV1670" s="13" t="s">
        <v>86</v>
      </c>
      <c r="AW1670" s="13" t="s">
        <v>33</v>
      </c>
      <c r="AX1670" s="13" t="s">
        <v>79</v>
      </c>
      <c r="AY1670" s="165" t="s">
        <v>252</v>
      </c>
    </row>
    <row r="1671" spans="1:65" s="13" customFormat="1" ht="22.5">
      <c r="B1671" s="163"/>
      <c r="D1671" s="164" t="s">
        <v>282</v>
      </c>
      <c r="E1671" s="165" t="s">
        <v>1</v>
      </c>
      <c r="F1671" s="166" t="s">
        <v>3006</v>
      </c>
      <c r="H1671" s="165" t="s">
        <v>1</v>
      </c>
      <c r="I1671" s="167"/>
      <c r="L1671" s="163"/>
      <c r="M1671" s="168"/>
      <c r="N1671" s="169"/>
      <c r="O1671" s="169"/>
      <c r="P1671" s="169"/>
      <c r="Q1671" s="169"/>
      <c r="R1671" s="169"/>
      <c r="S1671" s="169"/>
      <c r="T1671" s="170"/>
      <c r="AT1671" s="165" t="s">
        <v>282</v>
      </c>
      <c r="AU1671" s="165" t="s">
        <v>88</v>
      </c>
      <c r="AV1671" s="13" t="s">
        <v>86</v>
      </c>
      <c r="AW1671" s="13" t="s">
        <v>33</v>
      </c>
      <c r="AX1671" s="13" t="s">
        <v>79</v>
      </c>
      <c r="AY1671" s="165" t="s">
        <v>252</v>
      </c>
    </row>
    <row r="1672" spans="1:65" s="14" customFormat="1">
      <c r="B1672" s="171"/>
      <c r="D1672" s="164" t="s">
        <v>282</v>
      </c>
      <c r="E1672" s="172" t="s">
        <v>1</v>
      </c>
      <c r="F1672" s="173" t="s">
        <v>3062</v>
      </c>
      <c r="H1672" s="174">
        <v>9.1</v>
      </c>
      <c r="I1672" s="175"/>
      <c r="L1672" s="171"/>
      <c r="M1672" s="176"/>
      <c r="N1672" s="177"/>
      <c r="O1672" s="177"/>
      <c r="P1672" s="177"/>
      <c r="Q1672" s="177"/>
      <c r="R1672" s="177"/>
      <c r="S1672" s="177"/>
      <c r="T1672" s="178"/>
      <c r="AT1672" s="172" t="s">
        <v>282</v>
      </c>
      <c r="AU1672" s="172" t="s">
        <v>88</v>
      </c>
      <c r="AV1672" s="14" t="s">
        <v>88</v>
      </c>
      <c r="AW1672" s="14" t="s">
        <v>33</v>
      </c>
      <c r="AX1672" s="14" t="s">
        <v>79</v>
      </c>
      <c r="AY1672" s="172" t="s">
        <v>252</v>
      </c>
    </row>
    <row r="1673" spans="1:65" s="15" customFormat="1">
      <c r="B1673" s="179"/>
      <c r="D1673" s="164" t="s">
        <v>282</v>
      </c>
      <c r="E1673" s="180" t="s">
        <v>1</v>
      </c>
      <c r="F1673" s="181" t="s">
        <v>286</v>
      </c>
      <c r="H1673" s="182">
        <v>9.1</v>
      </c>
      <c r="I1673" s="183"/>
      <c r="L1673" s="179"/>
      <c r="M1673" s="184"/>
      <c r="N1673" s="185"/>
      <c r="O1673" s="185"/>
      <c r="P1673" s="185"/>
      <c r="Q1673" s="185"/>
      <c r="R1673" s="185"/>
      <c r="S1673" s="185"/>
      <c r="T1673" s="186"/>
      <c r="AT1673" s="180" t="s">
        <v>282</v>
      </c>
      <c r="AU1673" s="180" t="s">
        <v>88</v>
      </c>
      <c r="AV1673" s="15" t="s">
        <v>258</v>
      </c>
      <c r="AW1673" s="15" t="s">
        <v>33</v>
      </c>
      <c r="AX1673" s="15" t="s">
        <v>86</v>
      </c>
      <c r="AY1673" s="180" t="s">
        <v>252</v>
      </c>
    </row>
    <row r="1674" spans="1:65" s="2" customFormat="1" ht="37.9" customHeight="1">
      <c r="A1674" s="31"/>
      <c r="B1674" s="148"/>
      <c r="C1674" s="149" t="s">
        <v>1040</v>
      </c>
      <c r="D1674" s="149" t="s">
        <v>254</v>
      </c>
      <c r="E1674" s="150" t="s">
        <v>3063</v>
      </c>
      <c r="F1674" s="151" t="s">
        <v>3064</v>
      </c>
      <c r="G1674" s="152" t="s">
        <v>465</v>
      </c>
      <c r="H1674" s="153">
        <v>51.9</v>
      </c>
      <c r="I1674" s="154"/>
      <c r="J1674" s="155">
        <f>ROUND(I1674*H1674,2)</f>
        <v>0</v>
      </c>
      <c r="K1674" s="156"/>
      <c r="L1674" s="32"/>
      <c r="M1674" s="157" t="s">
        <v>1</v>
      </c>
      <c r="N1674" s="158" t="s">
        <v>44</v>
      </c>
      <c r="O1674" s="57"/>
      <c r="P1674" s="159">
        <f>O1674*H1674</f>
        <v>0</v>
      </c>
      <c r="Q1674" s="159">
        <v>0</v>
      </c>
      <c r="R1674" s="159">
        <f>Q1674*H1674</f>
        <v>0</v>
      </c>
      <c r="S1674" s="159">
        <v>0</v>
      </c>
      <c r="T1674" s="160">
        <f>S1674*H1674</f>
        <v>0</v>
      </c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R1674" s="161" t="s">
        <v>289</v>
      </c>
      <c r="AT1674" s="161" t="s">
        <v>254</v>
      </c>
      <c r="AU1674" s="161" t="s">
        <v>88</v>
      </c>
      <c r="AY1674" s="17" t="s">
        <v>252</v>
      </c>
      <c r="BE1674" s="162">
        <f>IF(N1674="základní",J1674,0)</f>
        <v>0</v>
      </c>
      <c r="BF1674" s="162">
        <f>IF(N1674="snížená",J1674,0)</f>
        <v>0</v>
      </c>
      <c r="BG1674" s="162">
        <f>IF(N1674="zákl. přenesená",J1674,0)</f>
        <v>0</v>
      </c>
      <c r="BH1674" s="162">
        <f>IF(N1674="sníž. přenesená",J1674,0)</f>
        <v>0</v>
      </c>
      <c r="BI1674" s="162">
        <f>IF(N1674="nulová",J1674,0)</f>
        <v>0</v>
      </c>
      <c r="BJ1674" s="17" t="s">
        <v>86</v>
      </c>
      <c r="BK1674" s="162">
        <f>ROUND(I1674*H1674,2)</f>
        <v>0</v>
      </c>
      <c r="BL1674" s="17" t="s">
        <v>289</v>
      </c>
      <c r="BM1674" s="161" t="s">
        <v>1825</v>
      </c>
    </row>
    <row r="1675" spans="1:65" s="13" customFormat="1">
      <c r="B1675" s="163"/>
      <c r="D1675" s="164" t="s">
        <v>282</v>
      </c>
      <c r="E1675" s="165" t="s">
        <v>1</v>
      </c>
      <c r="F1675" s="166" t="s">
        <v>3024</v>
      </c>
      <c r="H1675" s="165" t="s">
        <v>1</v>
      </c>
      <c r="I1675" s="167"/>
      <c r="L1675" s="163"/>
      <c r="M1675" s="168"/>
      <c r="N1675" s="169"/>
      <c r="O1675" s="169"/>
      <c r="P1675" s="169"/>
      <c r="Q1675" s="169"/>
      <c r="R1675" s="169"/>
      <c r="S1675" s="169"/>
      <c r="T1675" s="170"/>
      <c r="AT1675" s="165" t="s">
        <v>282</v>
      </c>
      <c r="AU1675" s="165" t="s">
        <v>88</v>
      </c>
      <c r="AV1675" s="13" t="s">
        <v>86</v>
      </c>
      <c r="AW1675" s="13" t="s">
        <v>33</v>
      </c>
      <c r="AX1675" s="13" t="s">
        <v>79</v>
      </c>
      <c r="AY1675" s="165" t="s">
        <v>252</v>
      </c>
    </row>
    <row r="1676" spans="1:65" s="13" customFormat="1" ht="22.5">
      <c r="B1676" s="163"/>
      <c r="D1676" s="164" t="s">
        <v>282</v>
      </c>
      <c r="E1676" s="165" t="s">
        <v>1</v>
      </c>
      <c r="F1676" s="166" t="s">
        <v>3058</v>
      </c>
      <c r="H1676" s="165" t="s">
        <v>1</v>
      </c>
      <c r="I1676" s="167"/>
      <c r="L1676" s="163"/>
      <c r="M1676" s="168"/>
      <c r="N1676" s="169"/>
      <c r="O1676" s="169"/>
      <c r="P1676" s="169"/>
      <c r="Q1676" s="169"/>
      <c r="R1676" s="169"/>
      <c r="S1676" s="169"/>
      <c r="T1676" s="170"/>
      <c r="AT1676" s="165" t="s">
        <v>282</v>
      </c>
      <c r="AU1676" s="165" t="s">
        <v>88</v>
      </c>
      <c r="AV1676" s="13" t="s">
        <v>86</v>
      </c>
      <c r="AW1676" s="13" t="s">
        <v>33</v>
      </c>
      <c r="AX1676" s="13" t="s">
        <v>79</v>
      </c>
      <c r="AY1676" s="165" t="s">
        <v>252</v>
      </c>
    </row>
    <row r="1677" spans="1:65" s="13" customFormat="1" ht="22.5">
      <c r="B1677" s="163"/>
      <c r="D1677" s="164" t="s">
        <v>282</v>
      </c>
      <c r="E1677" s="165" t="s">
        <v>1</v>
      </c>
      <c r="F1677" s="166" t="s">
        <v>3004</v>
      </c>
      <c r="H1677" s="165" t="s">
        <v>1</v>
      </c>
      <c r="I1677" s="167"/>
      <c r="L1677" s="163"/>
      <c r="M1677" s="168"/>
      <c r="N1677" s="169"/>
      <c r="O1677" s="169"/>
      <c r="P1677" s="169"/>
      <c r="Q1677" s="169"/>
      <c r="R1677" s="169"/>
      <c r="S1677" s="169"/>
      <c r="T1677" s="170"/>
      <c r="AT1677" s="165" t="s">
        <v>282</v>
      </c>
      <c r="AU1677" s="165" t="s">
        <v>88</v>
      </c>
      <c r="AV1677" s="13" t="s">
        <v>86</v>
      </c>
      <c r="AW1677" s="13" t="s">
        <v>33</v>
      </c>
      <c r="AX1677" s="13" t="s">
        <v>79</v>
      </c>
      <c r="AY1677" s="165" t="s">
        <v>252</v>
      </c>
    </row>
    <row r="1678" spans="1:65" s="13" customFormat="1" ht="22.5">
      <c r="B1678" s="163"/>
      <c r="D1678" s="164" t="s">
        <v>282</v>
      </c>
      <c r="E1678" s="165" t="s">
        <v>1</v>
      </c>
      <c r="F1678" s="166" t="s">
        <v>3005</v>
      </c>
      <c r="H1678" s="165" t="s">
        <v>1</v>
      </c>
      <c r="I1678" s="167"/>
      <c r="L1678" s="163"/>
      <c r="M1678" s="168"/>
      <c r="N1678" s="169"/>
      <c r="O1678" s="169"/>
      <c r="P1678" s="169"/>
      <c r="Q1678" s="169"/>
      <c r="R1678" s="169"/>
      <c r="S1678" s="169"/>
      <c r="T1678" s="170"/>
      <c r="AT1678" s="165" t="s">
        <v>282</v>
      </c>
      <c r="AU1678" s="165" t="s">
        <v>88</v>
      </c>
      <c r="AV1678" s="13" t="s">
        <v>86</v>
      </c>
      <c r="AW1678" s="13" t="s">
        <v>33</v>
      </c>
      <c r="AX1678" s="13" t="s">
        <v>79</v>
      </c>
      <c r="AY1678" s="165" t="s">
        <v>252</v>
      </c>
    </row>
    <row r="1679" spans="1:65" s="13" customFormat="1" ht="22.5">
      <c r="B1679" s="163"/>
      <c r="D1679" s="164" t="s">
        <v>282</v>
      </c>
      <c r="E1679" s="165" t="s">
        <v>1</v>
      </c>
      <c r="F1679" s="166" t="s">
        <v>3006</v>
      </c>
      <c r="H1679" s="165" t="s">
        <v>1</v>
      </c>
      <c r="I1679" s="167"/>
      <c r="L1679" s="163"/>
      <c r="M1679" s="168"/>
      <c r="N1679" s="169"/>
      <c r="O1679" s="169"/>
      <c r="P1679" s="169"/>
      <c r="Q1679" s="169"/>
      <c r="R1679" s="169"/>
      <c r="S1679" s="169"/>
      <c r="T1679" s="170"/>
      <c r="AT1679" s="165" t="s">
        <v>282</v>
      </c>
      <c r="AU1679" s="165" t="s">
        <v>88</v>
      </c>
      <c r="AV1679" s="13" t="s">
        <v>86</v>
      </c>
      <c r="AW1679" s="13" t="s">
        <v>33</v>
      </c>
      <c r="AX1679" s="13" t="s">
        <v>79</v>
      </c>
      <c r="AY1679" s="165" t="s">
        <v>252</v>
      </c>
    </row>
    <row r="1680" spans="1:65" s="14" customFormat="1">
      <c r="B1680" s="171"/>
      <c r="D1680" s="164" t="s">
        <v>282</v>
      </c>
      <c r="E1680" s="172" t="s">
        <v>1</v>
      </c>
      <c r="F1680" s="173" t="s">
        <v>3065</v>
      </c>
      <c r="H1680" s="174">
        <v>17.3</v>
      </c>
      <c r="I1680" s="175"/>
      <c r="L1680" s="171"/>
      <c r="M1680" s="176"/>
      <c r="N1680" s="177"/>
      <c r="O1680" s="177"/>
      <c r="P1680" s="177"/>
      <c r="Q1680" s="177"/>
      <c r="R1680" s="177"/>
      <c r="S1680" s="177"/>
      <c r="T1680" s="178"/>
      <c r="AT1680" s="172" t="s">
        <v>282</v>
      </c>
      <c r="AU1680" s="172" t="s">
        <v>88</v>
      </c>
      <c r="AV1680" s="14" t="s">
        <v>88</v>
      </c>
      <c r="AW1680" s="14" t="s">
        <v>33</v>
      </c>
      <c r="AX1680" s="14" t="s">
        <v>79</v>
      </c>
      <c r="AY1680" s="172" t="s">
        <v>252</v>
      </c>
    </row>
    <row r="1681" spans="1:65" s="14" customFormat="1">
      <c r="B1681" s="171"/>
      <c r="D1681" s="164" t="s">
        <v>282</v>
      </c>
      <c r="E1681" s="172" t="s">
        <v>1</v>
      </c>
      <c r="F1681" s="173" t="s">
        <v>3066</v>
      </c>
      <c r="H1681" s="174">
        <v>17.3</v>
      </c>
      <c r="I1681" s="175"/>
      <c r="L1681" s="171"/>
      <c r="M1681" s="176"/>
      <c r="N1681" s="177"/>
      <c r="O1681" s="177"/>
      <c r="P1681" s="177"/>
      <c r="Q1681" s="177"/>
      <c r="R1681" s="177"/>
      <c r="S1681" s="177"/>
      <c r="T1681" s="178"/>
      <c r="AT1681" s="172" t="s">
        <v>282</v>
      </c>
      <c r="AU1681" s="172" t="s">
        <v>88</v>
      </c>
      <c r="AV1681" s="14" t="s">
        <v>88</v>
      </c>
      <c r="AW1681" s="14" t="s">
        <v>33</v>
      </c>
      <c r="AX1681" s="14" t="s">
        <v>79</v>
      </c>
      <c r="AY1681" s="172" t="s">
        <v>252</v>
      </c>
    </row>
    <row r="1682" spans="1:65" s="14" customFormat="1">
      <c r="B1682" s="171"/>
      <c r="D1682" s="164" t="s">
        <v>282</v>
      </c>
      <c r="E1682" s="172" t="s">
        <v>1</v>
      </c>
      <c r="F1682" s="173" t="s">
        <v>3067</v>
      </c>
      <c r="H1682" s="174">
        <v>17.3</v>
      </c>
      <c r="I1682" s="175"/>
      <c r="L1682" s="171"/>
      <c r="M1682" s="176"/>
      <c r="N1682" s="177"/>
      <c r="O1682" s="177"/>
      <c r="P1682" s="177"/>
      <c r="Q1682" s="177"/>
      <c r="R1682" s="177"/>
      <c r="S1682" s="177"/>
      <c r="T1682" s="178"/>
      <c r="AT1682" s="172" t="s">
        <v>282</v>
      </c>
      <c r="AU1682" s="172" t="s">
        <v>88</v>
      </c>
      <c r="AV1682" s="14" t="s">
        <v>88</v>
      </c>
      <c r="AW1682" s="14" t="s">
        <v>33</v>
      </c>
      <c r="AX1682" s="14" t="s">
        <v>79</v>
      </c>
      <c r="AY1682" s="172" t="s">
        <v>252</v>
      </c>
    </row>
    <row r="1683" spans="1:65" s="15" customFormat="1">
      <c r="B1683" s="179"/>
      <c r="D1683" s="164" t="s">
        <v>282</v>
      </c>
      <c r="E1683" s="180" t="s">
        <v>1</v>
      </c>
      <c r="F1683" s="181" t="s">
        <v>286</v>
      </c>
      <c r="H1683" s="182">
        <v>51.900000000000006</v>
      </c>
      <c r="I1683" s="183"/>
      <c r="L1683" s="179"/>
      <c r="M1683" s="184"/>
      <c r="N1683" s="185"/>
      <c r="O1683" s="185"/>
      <c r="P1683" s="185"/>
      <c r="Q1683" s="185"/>
      <c r="R1683" s="185"/>
      <c r="S1683" s="185"/>
      <c r="T1683" s="186"/>
      <c r="AT1683" s="180" t="s">
        <v>282</v>
      </c>
      <c r="AU1683" s="180" t="s">
        <v>88</v>
      </c>
      <c r="AV1683" s="15" t="s">
        <v>258</v>
      </c>
      <c r="AW1683" s="15" t="s">
        <v>33</v>
      </c>
      <c r="AX1683" s="15" t="s">
        <v>86</v>
      </c>
      <c r="AY1683" s="180" t="s">
        <v>252</v>
      </c>
    </row>
    <row r="1684" spans="1:65" s="2" customFormat="1" ht="16.5" customHeight="1">
      <c r="A1684" s="31"/>
      <c r="B1684" s="148"/>
      <c r="C1684" s="149" t="s">
        <v>1803</v>
      </c>
      <c r="D1684" s="149" t="s">
        <v>254</v>
      </c>
      <c r="E1684" s="150" t="s">
        <v>3068</v>
      </c>
      <c r="F1684" s="151" t="s">
        <v>3069</v>
      </c>
      <c r="G1684" s="152" t="s">
        <v>465</v>
      </c>
      <c r="H1684" s="153">
        <v>70.099999999999994</v>
      </c>
      <c r="I1684" s="154"/>
      <c r="J1684" s="155">
        <f>ROUND(I1684*H1684,2)</f>
        <v>0</v>
      </c>
      <c r="K1684" s="156"/>
      <c r="L1684" s="32"/>
      <c r="M1684" s="157" t="s">
        <v>1</v>
      </c>
      <c r="N1684" s="158" t="s">
        <v>44</v>
      </c>
      <c r="O1684" s="57"/>
      <c r="P1684" s="159">
        <f>O1684*H1684</f>
        <v>0</v>
      </c>
      <c r="Q1684" s="159">
        <v>0</v>
      </c>
      <c r="R1684" s="159">
        <f>Q1684*H1684</f>
        <v>0</v>
      </c>
      <c r="S1684" s="159">
        <v>0</v>
      </c>
      <c r="T1684" s="160">
        <f>S1684*H1684</f>
        <v>0</v>
      </c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R1684" s="161" t="s">
        <v>289</v>
      </c>
      <c r="AT1684" s="161" t="s">
        <v>254</v>
      </c>
      <c r="AU1684" s="161" t="s">
        <v>88</v>
      </c>
      <c r="AY1684" s="17" t="s">
        <v>252</v>
      </c>
      <c r="BE1684" s="162">
        <f>IF(N1684="základní",J1684,0)</f>
        <v>0</v>
      </c>
      <c r="BF1684" s="162">
        <f>IF(N1684="snížená",J1684,0)</f>
        <v>0</v>
      </c>
      <c r="BG1684" s="162">
        <f>IF(N1684="zákl. přenesená",J1684,0)</f>
        <v>0</v>
      </c>
      <c r="BH1684" s="162">
        <f>IF(N1684="sníž. přenesená",J1684,0)</f>
        <v>0</v>
      </c>
      <c r="BI1684" s="162">
        <f>IF(N1684="nulová",J1684,0)</f>
        <v>0</v>
      </c>
      <c r="BJ1684" s="17" t="s">
        <v>86</v>
      </c>
      <c r="BK1684" s="162">
        <f>ROUND(I1684*H1684,2)</f>
        <v>0</v>
      </c>
      <c r="BL1684" s="17" t="s">
        <v>289</v>
      </c>
      <c r="BM1684" s="161" t="s">
        <v>1832</v>
      </c>
    </row>
    <row r="1685" spans="1:65" s="14" customFormat="1">
      <c r="B1685" s="171"/>
      <c r="D1685" s="164" t="s">
        <v>282</v>
      </c>
      <c r="E1685" s="172" t="s">
        <v>1</v>
      </c>
      <c r="F1685" s="173" t="s">
        <v>3070</v>
      </c>
      <c r="H1685" s="174">
        <v>70.099999999999994</v>
      </c>
      <c r="I1685" s="175"/>
      <c r="L1685" s="171"/>
      <c r="M1685" s="176"/>
      <c r="N1685" s="177"/>
      <c r="O1685" s="177"/>
      <c r="P1685" s="177"/>
      <c r="Q1685" s="177"/>
      <c r="R1685" s="177"/>
      <c r="S1685" s="177"/>
      <c r="T1685" s="178"/>
      <c r="AT1685" s="172" t="s">
        <v>282</v>
      </c>
      <c r="AU1685" s="172" t="s">
        <v>88</v>
      </c>
      <c r="AV1685" s="14" t="s">
        <v>88</v>
      </c>
      <c r="AW1685" s="14" t="s">
        <v>33</v>
      </c>
      <c r="AX1685" s="14" t="s">
        <v>79</v>
      </c>
      <c r="AY1685" s="172" t="s">
        <v>252</v>
      </c>
    </row>
    <row r="1686" spans="1:65" s="15" customFormat="1">
      <c r="B1686" s="179"/>
      <c r="D1686" s="164" t="s">
        <v>282</v>
      </c>
      <c r="E1686" s="180" t="s">
        <v>1</v>
      </c>
      <c r="F1686" s="181" t="s">
        <v>286</v>
      </c>
      <c r="H1686" s="182">
        <v>70.099999999999994</v>
      </c>
      <c r="I1686" s="183"/>
      <c r="L1686" s="179"/>
      <c r="M1686" s="184"/>
      <c r="N1686" s="185"/>
      <c r="O1686" s="185"/>
      <c r="P1686" s="185"/>
      <c r="Q1686" s="185"/>
      <c r="R1686" s="185"/>
      <c r="S1686" s="185"/>
      <c r="T1686" s="186"/>
      <c r="AT1686" s="180" t="s">
        <v>282</v>
      </c>
      <c r="AU1686" s="180" t="s">
        <v>88</v>
      </c>
      <c r="AV1686" s="15" t="s">
        <v>258</v>
      </c>
      <c r="AW1686" s="15" t="s">
        <v>33</v>
      </c>
      <c r="AX1686" s="15" t="s">
        <v>86</v>
      </c>
      <c r="AY1686" s="180" t="s">
        <v>252</v>
      </c>
    </row>
    <row r="1687" spans="1:65" s="2" customFormat="1" ht="24.2" customHeight="1">
      <c r="A1687" s="31"/>
      <c r="B1687" s="148"/>
      <c r="C1687" s="149" t="s">
        <v>1046</v>
      </c>
      <c r="D1687" s="149" t="s">
        <v>254</v>
      </c>
      <c r="E1687" s="150" t="s">
        <v>3071</v>
      </c>
      <c r="F1687" s="151" t="s">
        <v>3072</v>
      </c>
      <c r="G1687" s="152" t="s">
        <v>265</v>
      </c>
      <c r="H1687" s="153">
        <v>8.6999999999999993</v>
      </c>
      <c r="I1687" s="154"/>
      <c r="J1687" s="155">
        <f>ROUND(I1687*H1687,2)</f>
        <v>0</v>
      </c>
      <c r="K1687" s="156"/>
      <c r="L1687" s="32"/>
      <c r="M1687" s="157" t="s">
        <v>1</v>
      </c>
      <c r="N1687" s="158" t="s">
        <v>44</v>
      </c>
      <c r="O1687" s="57"/>
      <c r="P1687" s="159">
        <f>O1687*H1687</f>
        <v>0</v>
      </c>
      <c r="Q1687" s="159">
        <v>0</v>
      </c>
      <c r="R1687" s="159">
        <f>Q1687*H1687</f>
        <v>0</v>
      </c>
      <c r="S1687" s="159">
        <v>0</v>
      </c>
      <c r="T1687" s="160">
        <f>S1687*H1687</f>
        <v>0</v>
      </c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1"/>
      <c r="AR1687" s="161" t="s">
        <v>289</v>
      </c>
      <c r="AT1687" s="161" t="s">
        <v>254</v>
      </c>
      <c r="AU1687" s="161" t="s">
        <v>88</v>
      </c>
      <c r="AY1687" s="17" t="s">
        <v>252</v>
      </c>
      <c r="BE1687" s="162">
        <f>IF(N1687="základní",J1687,0)</f>
        <v>0</v>
      </c>
      <c r="BF1687" s="162">
        <f>IF(N1687="snížená",J1687,0)</f>
        <v>0</v>
      </c>
      <c r="BG1687" s="162">
        <f>IF(N1687="zákl. přenesená",J1687,0)</f>
        <v>0</v>
      </c>
      <c r="BH1687" s="162">
        <f>IF(N1687="sníž. přenesená",J1687,0)</f>
        <v>0</v>
      </c>
      <c r="BI1687" s="162">
        <f>IF(N1687="nulová",J1687,0)</f>
        <v>0</v>
      </c>
      <c r="BJ1687" s="17" t="s">
        <v>86</v>
      </c>
      <c r="BK1687" s="162">
        <f>ROUND(I1687*H1687,2)</f>
        <v>0</v>
      </c>
      <c r="BL1687" s="17" t="s">
        <v>289</v>
      </c>
      <c r="BM1687" s="161" t="s">
        <v>1846</v>
      </c>
    </row>
    <row r="1688" spans="1:65" s="14" customFormat="1">
      <c r="B1688" s="171"/>
      <c r="D1688" s="164" t="s">
        <v>282</v>
      </c>
      <c r="E1688" s="172" t="s">
        <v>1</v>
      </c>
      <c r="F1688" s="173" t="s">
        <v>3073</v>
      </c>
      <c r="H1688" s="174">
        <v>8.6999999999999993</v>
      </c>
      <c r="I1688" s="175"/>
      <c r="L1688" s="171"/>
      <c r="M1688" s="176"/>
      <c r="N1688" s="177"/>
      <c r="O1688" s="177"/>
      <c r="P1688" s="177"/>
      <c r="Q1688" s="177"/>
      <c r="R1688" s="177"/>
      <c r="S1688" s="177"/>
      <c r="T1688" s="178"/>
      <c r="AT1688" s="172" t="s">
        <v>282</v>
      </c>
      <c r="AU1688" s="172" t="s">
        <v>88</v>
      </c>
      <c r="AV1688" s="14" t="s">
        <v>88</v>
      </c>
      <c r="AW1688" s="14" t="s">
        <v>33</v>
      </c>
      <c r="AX1688" s="14" t="s">
        <v>79</v>
      </c>
      <c r="AY1688" s="172" t="s">
        <v>252</v>
      </c>
    </row>
    <row r="1689" spans="1:65" s="15" customFormat="1">
      <c r="B1689" s="179"/>
      <c r="D1689" s="164" t="s">
        <v>282</v>
      </c>
      <c r="E1689" s="180" t="s">
        <v>1</v>
      </c>
      <c r="F1689" s="181" t="s">
        <v>286</v>
      </c>
      <c r="H1689" s="182">
        <v>8.6999999999999993</v>
      </c>
      <c r="I1689" s="183"/>
      <c r="L1689" s="179"/>
      <c r="M1689" s="184"/>
      <c r="N1689" s="185"/>
      <c r="O1689" s="185"/>
      <c r="P1689" s="185"/>
      <c r="Q1689" s="185"/>
      <c r="R1689" s="185"/>
      <c r="S1689" s="185"/>
      <c r="T1689" s="186"/>
      <c r="AT1689" s="180" t="s">
        <v>282</v>
      </c>
      <c r="AU1689" s="180" t="s">
        <v>88</v>
      </c>
      <c r="AV1689" s="15" t="s">
        <v>258</v>
      </c>
      <c r="AW1689" s="15" t="s">
        <v>33</v>
      </c>
      <c r="AX1689" s="15" t="s">
        <v>86</v>
      </c>
      <c r="AY1689" s="180" t="s">
        <v>252</v>
      </c>
    </row>
    <row r="1690" spans="1:65" s="2" customFormat="1" ht="16.5" customHeight="1">
      <c r="A1690" s="31"/>
      <c r="B1690" s="148"/>
      <c r="C1690" s="149" t="s">
        <v>1818</v>
      </c>
      <c r="D1690" s="149" t="s">
        <v>254</v>
      </c>
      <c r="E1690" s="150" t="s">
        <v>3074</v>
      </c>
      <c r="F1690" s="151" t="s">
        <v>3075</v>
      </c>
      <c r="G1690" s="152" t="s">
        <v>265</v>
      </c>
      <c r="H1690" s="153">
        <v>35.799999999999997</v>
      </c>
      <c r="I1690" s="154"/>
      <c r="J1690" s="155">
        <f>ROUND(I1690*H1690,2)</f>
        <v>0</v>
      </c>
      <c r="K1690" s="156"/>
      <c r="L1690" s="32"/>
      <c r="M1690" s="157" t="s">
        <v>1</v>
      </c>
      <c r="N1690" s="158" t="s">
        <v>44</v>
      </c>
      <c r="O1690" s="57"/>
      <c r="P1690" s="159">
        <f>O1690*H1690</f>
        <v>0</v>
      </c>
      <c r="Q1690" s="159">
        <v>0</v>
      </c>
      <c r="R1690" s="159">
        <f>Q1690*H1690</f>
        <v>0</v>
      </c>
      <c r="S1690" s="159">
        <v>0</v>
      </c>
      <c r="T1690" s="160">
        <f>S1690*H1690</f>
        <v>0</v>
      </c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R1690" s="161" t="s">
        <v>289</v>
      </c>
      <c r="AT1690" s="161" t="s">
        <v>254</v>
      </c>
      <c r="AU1690" s="161" t="s">
        <v>88</v>
      </c>
      <c r="AY1690" s="17" t="s">
        <v>252</v>
      </c>
      <c r="BE1690" s="162">
        <f>IF(N1690="základní",J1690,0)</f>
        <v>0</v>
      </c>
      <c r="BF1690" s="162">
        <f>IF(N1690="snížená",J1690,0)</f>
        <v>0</v>
      </c>
      <c r="BG1690" s="162">
        <f>IF(N1690="zákl. přenesená",J1690,0)</f>
        <v>0</v>
      </c>
      <c r="BH1690" s="162">
        <f>IF(N1690="sníž. přenesená",J1690,0)</f>
        <v>0</v>
      </c>
      <c r="BI1690" s="162">
        <f>IF(N1690="nulová",J1690,0)</f>
        <v>0</v>
      </c>
      <c r="BJ1690" s="17" t="s">
        <v>86</v>
      </c>
      <c r="BK1690" s="162">
        <f>ROUND(I1690*H1690,2)</f>
        <v>0</v>
      </c>
      <c r="BL1690" s="17" t="s">
        <v>289</v>
      </c>
      <c r="BM1690" s="161" t="s">
        <v>1862</v>
      </c>
    </row>
    <row r="1691" spans="1:65" s="14" customFormat="1">
      <c r="B1691" s="171"/>
      <c r="D1691" s="164" t="s">
        <v>282</v>
      </c>
      <c r="E1691" s="172" t="s">
        <v>1</v>
      </c>
      <c r="F1691" s="173" t="s">
        <v>3076</v>
      </c>
      <c r="H1691" s="174">
        <v>18.399999999999999</v>
      </c>
      <c r="I1691" s="175"/>
      <c r="L1691" s="171"/>
      <c r="M1691" s="176"/>
      <c r="N1691" s="177"/>
      <c r="O1691" s="177"/>
      <c r="P1691" s="177"/>
      <c r="Q1691" s="177"/>
      <c r="R1691" s="177"/>
      <c r="S1691" s="177"/>
      <c r="T1691" s="178"/>
      <c r="AT1691" s="172" t="s">
        <v>282</v>
      </c>
      <c r="AU1691" s="172" t="s">
        <v>88</v>
      </c>
      <c r="AV1691" s="14" t="s">
        <v>88</v>
      </c>
      <c r="AW1691" s="14" t="s">
        <v>33</v>
      </c>
      <c r="AX1691" s="14" t="s">
        <v>79</v>
      </c>
      <c r="AY1691" s="172" t="s">
        <v>252</v>
      </c>
    </row>
    <row r="1692" spans="1:65" s="14" customFormat="1">
      <c r="B1692" s="171"/>
      <c r="D1692" s="164" t="s">
        <v>282</v>
      </c>
      <c r="E1692" s="172" t="s">
        <v>1</v>
      </c>
      <c r="F1692" s="173" t="s">
        <v>3077</v>
      </c>
      <c r="H1692" s="174">
        <v>8.6999999999999993</v>
      </c>
      <c r="I1692" s="175"/>
      <c r="L1692" s="171"/>
      <c r="M1692" s="176"/>
      <c r="N1692" s="177"/>
      <c r="O1692" s="177"/>
      <c r="P1692" s="177"/>
      <c r="Q1692" s="177"/>
      <c r="R1692" s="177"/>
      <c r="S1692" s="177"/>
      <c r="T1692" s="178"/>
      <c r="AT1692" s="172" t="s">
        <v>282</v>
      </c>
      <c r="AU1692" s="172" t="s">
        <v>88</v>
      </c>
      <c r="AV1692" s="14" t="s">
        <v>88</v>
      </c>
      <c r="AW1692" s="14" t="s">
        <v>33</v>
      </c>
      <c r="AX1692" s="14" t="s">
        <v>79</v>
      </c>
      <c r="AY1692" s="172" t="s">
        <v>252</v>
      </c>
    </row>
    <row r="1693" spans="1:65" s="14" customFormat="1">
      <c r="B1693" s="171"/>
      <c r="D1693" s="164" t="s">
        <v>282</v>
      </c>
      <c r="E1693" s="172" t="s">
        <v>1</v>
      </c>
      <c r="F1693" s="173" t="s">
        <v>3078</v>
      </c>
      <c r="H1693" s="174">
        <v>8.6999999999999993</v>
      </c>
      <c r="I1693" s="175"/>
      <c r="L1693" s="171"/>
      <c r="M1693" s="176"/>
      <c r="N1693" s="177"/>
      <c r="O1693" s="177"/>
      <c r="P1693" s="177"/>
      <c r="Q1693" s="177"/>
      <c r="R1693" s="177"/>
      <c r="S1693" s="177"/>
      <c r="T1693" s="178"/>
      <c r="AT1693" s="172" t="s">
        <v>282</v>
      </c>
      <c r="AU1693" s="172" t="s">
        <v>88</v>
      </c>
      <c r="AV1693" s="14" t="s">
        <v>88</v>
      </c>
      <c r="AW1693" s="14" t="s">
        <v>33</v>
      </c>
      <c r="AX1693" s="14" t="s">
        <v>79</v>
      </c>
      <c r="AY1693" s="172" t="s">
        <v>252</v>
      </c>
    </row>
    <row r="1694" spans="1:65" s="15" customFormat="1">
      <c r="B1694" s="179"/>
      <c r="D1694" s="164" t="s">
        <v>282</v>
      </c>
      <c r="E1694" s="180" t="s">
        <v>1</v>
      </c>
      <c r="F1694" s="181" t="s">
        <v>286</v>
      </c>
      <c r="H1694" s="182">
        <v>35.799999999999997</v>
      </c>
      <c r="I1694" s="183"/>
      <c r="L1694" s="179"/>
      <c r="M1694" s="184"/>
      <c r="N1694" s="185"/>
      <c r="O1694" s="185"/>
      <c r="P1694" s="185"/>
      <c r="Q1694" s="185"/>
      <c r="R1694" s="185"/>
      <c r="S1694" s="185"/>
      <c r="T1694" s="186"/>
      <c r="AT1694" s="180" t="s">
        <v>282</v>
      </c>
      <c r="AU1694" s="180" t="s">
        <v>88</v>
      </c>
      <c r="AV1694" s="15" t="s">
        <v>258</v>
      </c>
      <c r="AW1694" s="15" t="s">
        <v>33</v>
      </c>
      <c r="AX1694" s="15" t="s">
        <v>86</v>
      </c>
      <c r="AY1694" s="180" t="s">
        <v>252</v>
      </c>
    </row>
    <row r="1695" spans="1:65" s="2" customFormat="1" ht="37.9" customHeight="1">
      <c r="A1695" s="31"/>
      <c r="B1695" s="148"/>
      <c r="C1695" s="149" t="s">
        <v>1050</v>
      </c>
      <c r="D1695" s="149" t="s">
        <v>254</v>
      </c>
      <c r="E1695" s="150" t="s">
        <v>3079</v>
      </c>
      <c r="F1695" s="151" t="s">
        <v>3080</v>
      </c>
      <c r="G1695" s="152" t="s">
        <v>465</v>
      </c>
      <c r="H1695" s="153">
        <v>135.19999999999999</v>
      </c>
      <c r="I1695" s="154"/>
      <c r="J1695" s="155">
        <f>ROUND(I1695*H1695,2)</f>
        <v>0</v>
      </c>
      <c r="K1695" s="156"/>
      <c r="L1695" s="32"/>
      <c r="M1695" s="157" t="s">
        <v>1</v>
      </c>
      <c r="N1695" s="158" t="s">
        <v>44</v>
      </c>
      <c r="O1695" s="57"/>
      <c r="P1695" s="159">
        <f>O1695*H1695</f>
        <v>0</v>
      </c>
      <c r="Q1695" s="159">
        <v>0</v>
      </c>
      <c r="R1695" s="159">
        <f>Q1695*H1695</f>
        <v>0</v>
      </c>
      <c r="S1695" s="159">
        <v>0</v>
      </c>
      <c r="T1695" s="160">
        <f>S1695*H1695</f>
        <v>0</v>
      </c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R1695" s="161" t="s">
        <v>289</v>
      </c>
      <c r="AT1695" s="161" t="s">
        <v>254</v>
      </c>
      <c r="AU1695" s="161" t="s">
        <v>88</v>
      </c>
      <c r="AY1695" s="17" t="s">
        <v>252</v>
      </c>
      <c r="BE1695" s="162">
        <f>IF(N1695="základní",J1695,0)</f>
        <v>0</v>
      </c>
      <c r="BF1695" s="162">
        <f>IF(N1695="snížená",J1695,0)</f>
        <v>0</v>
      </c>
      <c r="BG1695" s="162">
        <f>IF(N1695="zákl. přenesená",J1695,0)</f>
        <v>0</v>
      </c>
      <c r="BH1695" s="162">
        <f>IF(N1695="sníž. přenesená",J1695,0)</f>
        <v>0</v>
      </c>
      <c r="BI1695" s="162">
        <f>IF(N1695="nulová",J1695,0)</f>
        <v>0</v>
      </c>
      <c r="BJ1695" s="17" t="s">
        <v>86</v>
      </c>
      <c r="BK1695" s="162">
        <f>ROUND(I1695*H1695,2)</f>
        <v>0</v>
      </c>
      <c r="BL1695" s="17" t="s">
        <v>289</v>
      </c>
      <c r="BM1695" s="161" t="s">
        <v>1865</v>
      </c>
    </row>
    <row r="1696" spans="1:65" s="13" customFormat="1" ht="22.5">
      <c r="B1696" s="163"/>
      <c r="D1696" s="164" t="s">
        <v>282</v>
      </c>
      <c r="E1696" s="165" t="s">
        <v>1</v>
      </c>
      <c r="F1696" s="166" t="s">
        <v>3081</v>
      </c>
      <c r="H1696" s="165" t="s">
        <v>1</v>
      </c>
      <c r="I1696" s="167"/>
      <c r="L1696" s="163"/>
      <c r="M1696" s="168"/>
      <c r="N1696" s="169"/>
      <c r="O1696" s="169"/>
      <c r="P1696" s="169"/>
      <c r="Q1696" s="169"/>
      <c r="R1696" s="169"/>
      <c r="S1696" s="169"/>
      <c r="T1696" s="170"/>
      <c r="AT1696" s="165" t="s">
        <v>282</v>
      </c>
      <c r="AU1696" s="165" t="s">
        <v>88</v>
      </c>
      <c r="AV1696" s="13" t="s">
        <v>86</v>
      </c>
      <c r="AW1696" s="13" t="s">
        <v>33</v>
      </c>
      <c r="AX1696" s="13" t="s">
        <v>79</v>
      </c>
      <c r="AY1696" s="165" t="s">
        <v>252</v>
      </c>
    </row>
    <row r="1697" spans="1:65" s="13" customFormat="1" ht="22.5">
      <c r="B1697" s="163"/>
      <c r="D1697" s="164" t="s">
        <v>282</v>
      </c>
      <c r="E1697" s="165" t="s">
        <v>1</v>
      </c>
      <c r="F1697" s="166" t="s">
        <v>3082</v>
      </c>
      <c r="H1697" s="165" t="s">
        <v>1</v>
      </c>
      <c r="I1697" s="167"/>
      <c r="L1697" s="163"/>
      <c r="M1697" s="168"/>
      <c r="N1697" s="169"/>
      <c r="O1697" s="169"/>
      <c r="P1697" s="169"/>
      <c r="Q1697" s="169"/>
      <c r="R1697" s="169"/>
      <c r="S1697" s="169"/>
      <c r="T1697" s="170"/>
      <c r="AT1697" s="165" t="s">
        <v>282</v>
      </c>
      <c r="AU1697" s="165" t="s">
        <v>88</v>
      </c>
      <c r="AV1697" s="13" t="s">
        <v>86</v>
      </c>
      <c r="AW1697" s="13" t="s">
        <v>33</v>
      </c>
      <c r="AX1697" s="13" t="s">
        <v>79</v>
      </c>
      <c r="AY1697" s="165" t="s">
        <v>252</v>
      </c>
    </row>
    <row r="1698" spans="1:65" s="13" customFormat="1" ht="22.5">
      <c r="B1698" s="163"/>
      <c r="D1698" s="164" t="s">
        <v>282</v>
      </c>
      <c r="E1698" s="165" t="s">
        <v>1</v>
      </c>
      <c r="F1698" s="166" t="s">
        <v>3004</v>
      </c>
      <c r="H1698" s="165" t="s">
        <v>1</v>
      </c>
      <c r="I1698" s="167"/>
      <c r="L1698" s="163"/>
      <c r="M1698" s="168"/>
      <c r="N1698" s="169"/>
      <c r="O1698" s="169"/>
      <c r="P1698" s="169"/>
      <c r="Q1698" s="169"/>
      <c r="R1698" s="169"/>
      <c r="S1698" s="169"/>
      <c r="T1698" s="170"/>
      <c r="AT1698" s="165" t="s">
        <v>282</v>
      </c>
      <c r="AU1698" s="165" t="s">
        <v>88</v>
      </c>
      <c r="AV1698" s="13" t="s">
        <v>86</v>
      </c>
      <c r="AW1698" s="13" t="s">
        <v>33</v>
      </c>
      <c r="AX1698" s="13" t="s">
        <v>79</v>
      </c>
      <c r="AY1698" s="165" t="s">
        <v>252</v>
      </c>
    </row>
    <row r="1699" spans="1:65" s="13" customFormat="1" ht="22.5">
      <c r="B1699" s="163"/>
      <c r="D1699" s="164" t="s">
        <v>282</v>
      </c>
      <c r="E1699" s="165" t="s">
        <v>1</v>
      </c>
      <c r="F1699" s="166" t="s">
        <v>3005</v>
      </c>
      <c r="H1699" s="165" t="s">
        <v>1</v>
      </c>
      <c r="I1699" s="167"/>
      <c r="L1699" s="163"/>
      <c r="M1699" s="168"/>
      <c r="N1699" s="169"/>
      <c r="O1699" s="169"/>
      <c r="P1699" s="169"/>
      <c r="Q1699" s="169"/>
      <c r="R1699" s="169"/>
      <c r="S1699" s="169"/>
      <c r="T1699" s="170"/>
      <c r="AT1699" s="165" t="s">
        <v>282</v>
      </c>
      <c r="AU1699" s="165" t="s">
        <v>88</v>
      </c>
      <c r="AV1699" s="13" t="s">
        <v>86</v>
      </c>
      <c r="AW1699" s="13" t="s">
        <v>33</v>
      </c>
      <c r="AX1699" s="13" t="s">
        <v>79</v>
      </c>
      <c r="AY1699" s="165" t="s">
        <v>252</v>
      </c>
    </row>
    <row r="1700" spans="1:65" s="13" customFormat="1" ht="22.5">
      <c r="B1700" s="163"/>
      <c r="D1700" s="164" t="s">
        <v>282</v>
      </c>
      <c r="E1700" s="165" t="s">
        <v>1</v>
      </c>
      <c r="F1700" s="166" t="s">
        <v>3006</v>
      </c>
      <c r="H1700" s="165" t="s">
        <v>1</v>
      </c>
      <c r="I1700" s="167"/>
      <c r="L1700" s="163"/>
      <c r="M1700" s="168"/>
      <c r="N1700" s="169"/>
      <c r="O1700" s="169"/>
      <c r="P1700" s="169"/>
      <c r="Q1700" s="169"/>
      <c r="R1700" s="169"/>
      <c r="S1700" s="169"/>
      <c r="T1700" s="170"/>
      <c r="AT1700" s="165" t="s">
        <v>282</v>
      </c>
      <c r="AU1700" s="165" t="s">
        <v>88</v>
      </c>
      <c r="AV1700" s="13" t="s">
        <v>86</v>
      </c>
      <c r="AW1700" s="13" t="s">
        <v>33</v>
      </c>
      <c r="AX1700" s="13" t="s">
        <v>79</v>
      </c>
      <c r="AY1700" s="165" t="s">
        <v>252</v>
      </c>
    </row>
    <row r="1701" spans="1:65" s="14" customFormat="1">
      <c r="B1701" s="171"/>
      <c r="D1701" s="164" t="s">
        <v>282</v>
      </c>
      <c r="E1701" s="172" t="s">
        <v>1</v>
      </c>
      <c r="F1701" s="173" t="s">
        <v>3083</v>
      </c>
      <c r="H1701" s="174">
        <v>53.9</v>
      </c>
      <c r="I1701" s="175"/>
      <c r="L1701" s="171"/>
      <c r="M1701" s="176"/>
      <c r="N1701" s="177"/>
      <c r="O1701" s="177"/>
      <c r="P1701" s="177"/>
      <c r="Q1701" s="177"/>
      <c r="R1701" s="177"/>
      <c r="S1701" s="177"/>
      <c r="T1701" s="178"/>
      <c r="AT1701" s="172" t="s">
        <v>282</v>
      </c>
      <c r="AU1701" s="172" t="s">
        <v>88</v>
      </c>
      <c r="AV1701" s="14" t="s">
        <v>88</v>
      </c>
      <c r="AW1701" s="14" t="s">
        <v>33</v>
      </c>
      <c r="AX1701" s="14" t="s">
        <v>79</v>
      </c>
      <c r="AY1701" s="172" t="s">
        <v>252</v>
      </c>
    </row>
    <row r="1702" spans="1:65" s="14" customFormat="1">
      <c r="B1702" s="171"/>
      <c r="D1702" s="164" t="s">
        <v>282</v>
      </c>
      <c r="E1702" s="172" t="s">
        <v>1</v>
      </c>
      <c r="F1702" s="173" t="s">
        <v>3084</v>
      </c>
      <c r="H1702" s="174">
        <v>44.3</v>
      </c>
      <c r="I1702" s="175"/>
      <c r="L1702" s="171"/>
      <c r="M1702" s="176"/>
      <c r="N1702" s="177"/>
      <c r="O1702" s="177"/>
      <c r="P1702" s="177"/>
      <c r="Q1702" s="177"/>
      <c r="R1702" s="177"/>
      <c r="S1702" s="177"/>
      <c r="T1702" s="178"/>
      <c r="AT1702" s="172" t="s">
        <v>282</v>
      </c>
      <c r="AU1702" s="172" t="s">
        <v>88</v>
      </c>
      <c r="AV1702" s="14" t="s">
        <v>88</v>
      </c>
      <c r="AW1702" s="14" t="s">
        <v>33</v>
      </c>
      <c r="AX1702" s="14" t="s">
        <v>79</v>
      </c>
      <c r="AY1702" s="172" t="s">
        <v>252</v>
      </c>
    </row>
    <row r="1703" spans="1:65" s="14" customFormat="1">
      <c r="B1703" s="171"/>
      <c r="D1703" s="164" t="s">
        <v>282</v>
      </c>
      <c r="E1703" s="172" t="s">
        <v>1</v>
      </c>
      <c r="F1703" s="173" t="s">
        <v>3085</v>
      </c>
      <c r="H1703" s="174">
        <v>37</v>
      </c>
      <c r="I1703" s="175"/>
      <c r="L1703" s="171"/>
      <c r="M1703" s="176"/>
      <c r="N1703" s="177"/>
      <c r="O1703" s="177"/>
      <c r="P1703" s="177"/>
      <c r="Q1703" s="177"/>
      <c r="R1703" s="177"/>
      <c r="S1703" s="177"/>
      <c r="T1703" s="178"/>
      <c r="AT1703" s="172" t="s">
        <v>282</v>
      </c>
      <c r="AU1703" s="172" t="s">
        <v>88</v>
      </c>
      <c r="AV1703" s="14" t="s">
        <v>88</v>
      </c>
      <c r="AW1703" s="14" t="s">
        <v>33</v>
      </c>
      <c r="AX1703" s="14" t="s">
        <v>79</v>
      </c>
      <c r="AY1703" s="172" t="s">
        <v>252</v>
      </c>
    </row>
    <row r="1704" spans="1:65" s="15" customFormat="1">
      <c r="B1704" s="179"/>
      <c r="D1704" s="164" t="s">
        <v>282</v>
      </c>
      <c r="E1704" s="180" t="s">
        <v>1</v>
      </c>
      <c r="F1704" s="181" t="s">
        <v>286</v>
      </c>
      <c r="H1704" s="182">
        <v>135.19999999999999</v>
      </c>
      <c r="I1704" s="183"/>
      <c r="L1704" s="179"/>
      <c r="M1704" s="184"/>
      <c r="N1704" s="185"/>
      <c r="O1704" s="185"/>
      <c r="P1704" s="185"/>
      <c r="Q1704" s="185"/>
      <c r="R1704" s="185"/>
      <c r="S1704" s="185"/>
      <c r="T1704" s="186"/>
      <c r="AT1704" s="180" t="s">
        <v>282</v>
      </c>
      <c r="AU1704" s="180" t="s">
        <v>88</v>
      </c>
      <c r="AV1704" s="15" t="s">
        <v>258</v>
      </c>
      <c r="AW1704" s="15" t="s">
        <v>33</v>
      </c>
      <c r="AX1704" s="15" t="s">
        <v>86</v>
      </c>
      <c r="AY1704" s="180" t="s">
        <v>252</v>
      </c>
    </row>
    <row r="1705" spans="1:65" s="2" customFormat="1" ht="16.5" customHeight="1">
      <c r="A1705" s="31"/>
      <c r="B1705" s="148"/>
      <c r="C1705" s="149" t="s">
        <v>1829</v>
      </c>
      <c r="D1705" s="149" t="s">
        <v>254</v>
      </c>
      <c r="E1705" s="150" t="s">
        <v>3086</v>
      </c>
      <c r="F1705" s="151" t="s">
        <v>3087</v>
      </c>
      <c r="G1705" s="152" t="s">
        <v>465</v>
      </c>
      <c r="H1705" s="153">
        <v>135.19999999999999</v>
      </c>
      <c r="I1705" s="154"/>
      <c r="J1705" s="155">
        <f>ROUND(I1705*H1705,2)</f>
        <v>0</v>
      </c>
      <c r="K1705" s="156"/>
      <c r="L1705" s="32"/>
      <c r="M1705" s="157" t="s">
        <v>1</v>
      </c>
      <c r="N1705" s="158" t="s">
        <v>44</v>
      </c>
      <c r="O1705" s="57"/>
      <c r="P1705" s="159">
        <f>O1705*H1705</f>
        <v>0</v>
      </c>
      <c r="Q1705" s="159">
        <v>0</v>
      </c>
      <c r="R1705" s="159">
        <f>Q1705*H1705</f>
        <v>0</v>
      </c>
      <c r="S1705" s="159">
        <v>0</v>
      </c>
      <c r="T1705" s="160">
        <f>S1705*H1705</f>
        <v>0</v>
      </c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R1705" s="161" t="s">
        <v>289</v>
      </c>
      <c r="AT1705" s="161" t="s">
        <v>254</v>
      </c>
      <c r="AU1705" s="161" t="s">
        <v>88</v>
      </c>
      <c r="AY1705" s="17" t="s">
        <v>252</v>
      </c>
      <c r="BE1705" s="162">
        <f>IF(N1705="základní",J1705,0)</f>
        <v>0</v>
      </c>
      <c r="BF1705" s="162">
        <f>IF(N1705="snížená",J1705,0)</f>
        <v>0</v>
      </c>
      <c r="BG1705" s="162">
        <f>IF(N1705="zákl. přenesená",J1705,0)</f>
        <v>0</v>
      </c>
      <c r="BH1705" s="162">
        <f>IF(N1705="sníž. přenesená",J1705,0)</f>
        <v>0</v>
      </c>
      <c r="BI1705" s="162">
        <f>IF(N1705="nulová",J1705,0)</f>
        <v>0</v>
      </c>
      <c r="BJ1705" s="17" t="s">
        <v>86</v>
      </c>
      <c r="BK1705" s="162">
        <f>ROUND(I1705*H1705,2)</f>
        <v>0</v>
      </c>
      <c r="BL1705" s="17" t="s">
        <v>289</v>
      </c>
      <c r="BM1705" s="161" t="s">
        <v>1872</v>
      </c>
    </row>
    <row r="1706" spans="1:65" s="14" customFormat="1">
      <c r="B1706" s="171"/>
      <c r="D1706" s="164" t="s">
        <v>282</v>
      </c>
      <c r="E1706" s="172" t="s">
        <v>1</v>
      </c>
      <c r="F1706" s="173" t="s">
        <v>3088</v>
      </c>
      <c r="H1706" s="174">
        <v>135.19999999999999</v>
      </c>
      <c r="I1706" s="175"/>
      <c r="L1706" s="171"/>
      <c r="M1706" s="176"/>
      <c r="N1706" s="177"/>
      <c r="O1706" s="177"/>
      <c r="P1706" s="177"/>
      <c r="Q1706" s="177"/>
      <c r="R1706" s="177"/>
      <c r="S1706" s="177"/>
      <c r="T1706" s="178"/>
      <c r="AT1706" s="172" t="s">
        <v>282</v>
      </c>
      <c r="AU1706" s="172" t="s">
        <v>88</v>
      </c>
      <c r="AV1706" s="14" t="s">
        <v>88</v>
      </c>
      <c r="AW1706" s="14" t="s">
        <v>33</v>
      </c>
      <c r="AX1706" s="14" t="s">
        <v>79</v>
      </c>
      <c r="AY1706" s="172" t="s">
        <v>252</v>
      </c>
    </row>
    <row r="1707" spans="1:65" s="15" customFormat="1">
      <c r="B1707" s="179"/>
      <c r="D1707" s="164" t="s">
        <v>282</v>
      </c>
      <c r="E1707" s="180" t="s">
        <v>1</v>
      </c>
      <c r="F1707" s="181" t="s">
        <v>286</v>
      </c>
      <c r="H1707" s="182">
        <v>135.19999999999999</v>
      </c>
      <c r="I1707" s="183"/>
      <c r="L1707" s="179"/>
      <c r="M1707" s="184"/>
      <c r="N1707" s="185"/>
      <c r="O1707" s="185"/>
      <c r="P1707" s="185"/>
      <c r="Q1707" s="185"/>
      <c r="R1707" s="185"/>
      <c r="S1707" s="185"/>
      <c r="T1707" s="186"/>
      <c r="AT1707" s="180" t="s">
        <v>282</v>
      </c>
      <c r="AU1707" s="180" t="s">
        <v>88</v>
      </c>
      <c r="AV1707" s="15" t="s">
        <v>258</v>
      </c>
      <c r="AW1707" s="15" t="s">
        <v>33</v>
      </c>
      <c r="AX1707" s="15" t="s">
        <v>86</v>
      </c>
      <c r="AY1707" s="180" t="s">
        <v>252</v>
      </c>
    </row>
    <row r="1708" spans="1:65" s="2" customFormat="1" ht="24.2" customHeight="1">
      <c r="A1708" s="31"/>
      <c r="B1708" s="148"/>
      <c r="C1708" s="149" t="s">
        <v>1060</v>
      </c>
      <c r="D1708" s="149" t="s">
        <v>254</v>
      </c>
      <c r="E1708" s="150" t="s">
        <v>3089</v>
      </c>
      <c r="F1708" s="151" t="s">
        <v>3090</v>
      </c>
      <c r="G1708" s="152" t="s">
        <v>465</v>
      </c>
      <c r="H1708" s="153">
        <v>1207.97</v>
      </c>
      <c r="I1708" s="154"/>
      <c r="J1708" s="155">
        <f>ROUND(I1708*H1708,2)</f>
        <v>0</v>
      </c>
      <c r="K1708" s="156"/>
      <c r="L1708" s="32"/>
      <c r="M1708" s="157" t="s">
        <v>1</v>
      </c>
      <c r="N1708" s="158" t="s">
        <v>44</v>
      </c>
      <c r="O1708" s="57"/>
      <c r="P1708" s="159">
        <f>O1708*H1708</f>
        <v>0</v>
      </c>
      <c r="Q1708" s="159">
        <v>0</v>
      </c>
      <c r="R1708" s="159">
        <f>Q1708*H1708</f>
        <v>0</v>
      </c>
      <c r="S1708" s="159">
        <v>0</v>
      </c>
      <c r="T1708" s="160">
        <f>S1708*H1708</f>
        <v>0</v>
      </c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R1708" s="161" t="s">
        <v>289</v>
      </c>
      <c r="AT1708" s="161" t="s">
        <v>254</v>
      </c>
      <c r="AU1708" s="161" t="s">
        <v>88</v>
      </c>
      <c r="AY1708" s="17" t="s">
        <v>252</v>
      </c>
      <c r="BE1708" s="162">
        <f>IF(N1708="základní",J1708,0)</f>
        <v>0</v>
      </c>
      <c r="BF1708" s="162">
        <f>IF(N1708="snížená",J1708,0)</f>
        <v>0</v>
      </c>
      <c r="BG1708" s="162">
        <f>IF(N1708="zákl. přenesená",J1708,0)</f>
        <v>0</v>
      </c>
      <c r="BH1708" s="162">
        <f>IF(N1708="sníž. přenesená",J1708,0)</f>
        <v>0</v>
      </c>
      <c r="BI1708" s="162">
        <f>IF(N1708="nulová",J1708,0)</f>
        <v>0</v>
      </c>
      <c r="BJ1708" s="17" t="s">
        <v>86</v>
      </c>
      <c r="BK1708" s="162">
        <f>ROUND(I1708*H1708,2)</f>
        <v>0</v>
      </c>
      <c r="BL1708" s="17" t="s">
        <v>289</v>
      </c>
      <c r="BM1708" s="161" t="s">
        <v>1889</v>
      </c>
    </row>
    <row r="1709" spans="1:65" s="2" customFormat="1" ht="37.9" customHeight="1">
      <c r="A1709" s="31"/>
      <c r="B1709" s="148"/>
      <c r="C1709" s="149" t="s">
        <v>1859</v>
      </c>
      <c r="D1709" s="149" t="s">
        <v>254</v>
      </c>
      <c r="E1709" s="150" t="s">
        <v>3091</v>
      </c>
      <c r="F1709" s="151" t="s">
        <v>3092</v>
      </c>
      <c r="G1709" s="152" t="s">
        <v>465</v>
      </c>
      <c r="H1709" s="153">
        <v>184.56</v>
      </c>
      <c r="I1709" s="154"/>
      <c r="J1709" s="155">
        <f>ROUND(I1709*H1709,2)</f>
        <v>0</v>
      </c>
      <c r="K1709" s="156"/>
      <c r="L1709" s="32"/>
      <c r="M1709" s="157" t="s">
        <v>1</v>
      </c>
      <c r="N1709" s="158" t="s">
        <v>44</v>
      </c>
      <c r="O1709" s="57"/>
      <c r="P1709" s="159">
        <f>O1709*H1709</f>
        <v>0</v>
      </c>
      <c r="Q1709" s="159">
        <v>0</v>
      </c>
      <c r="R1709" s="159">
        <f>Q1709*H1709</f>
        <v>0</v>
      </c>
      <c r="S1709" s="159">
        <v>0</v>
      </c>
      <c r="T1709" s="160">
        <f>S1709*H1709</f>
        <v>0</v>
      </c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R1709" s="161" t="s">
        <v>289</v>
      </c>
      <c r="AT1709" s="161" t="s">
        <v>254</v>
      </c>
      <c r="AU1709" s="161" t="s">
        <v>88</v>
      </c>
      <c r="AY1709" s="17" t="s">
        <v>252</v>
      </c>
      <c r="BE1709" s="162">
        <f>IF(N1709="základní",J1709,0)</f>
        <v>0</v>
      </c>
      <c r="BF1709" s="162">
        <f>IF(N1709="snížená",J1709,0)</f>
        <v>0</v>
      </c>
      <c r="BG1709" s="162">
        <f>IF(N1709="zákl. přenesená",J1709,0)</f>
        <v>0</v>
      </c>
      <c r="BH1709" s="162">
        <f>IF(N1709="sníž. přenesená",J1709,0)</f>
        <v>0</v>
      </c>
      <c r="BI1709" s="162">
        <f>IF(N1709="nulová",J1709,0)</f>
        <v>0</v>
      </c>
      <c r="BJ1709" s="17" t="s">
        <v>86</v>
      </c>
      <c r="BK1709" s="162">
        <f>ROUND(I1709*H1709,2)</f>
        <v>0</v>
      </c>
      <c r="BL1709" s="17" t="s">
        <v>289</v>
      </c>
      <c r="BM1709" s="161" t="s">
        <v>1898</v>
      </c>
    </row>
    <row r="1710" spans="1:65" s="14" customFormat="1">
      <c r="B1710" s="171"/>
      <c r="D1710" s="164" t="s">
        <v>282</v>
      </c>
      <c r="E1710" s="172" t="s">
        <v>1</v>
      </c>
      <c r="F1710" s="173" t="s">
        <v>3093</v>
      </c>
      <c r="H1710" s="174">
        <v>21.84</v>
      </c>
      <c r="I1710" s="175"/>
      <c r="L1710" s="171"/>
      <c r="M1710" s="176"/>
      <c r="N1710" s="177"/>
      <c r="O1710" s="177"/>
      <c r="P1710" s="177"/>
      <c r="Q1710" s="177"/>
      <c r="R1710" s="177"/>
      <c r="S1710" s="177"/>
      <c r="T1710" s="178"/>
      <c r="AT1710" s="172" t="s">
        <v>282</v>
      </c>
      <c r="AU1710" s="172" t="s">
        <v>88</v>
      </c>
      <c r="AV1710" s="14" t="s">
        <v>88</v>
      </c>
      <c r="AW1710" s="14" t="s">
        <v>33</v>
      </c>
      <c r="AX1710" s="14" t="s">
        <v>79</v>
      </c>
      <c r="AY1710" s="172" t="s">
        <v>252</v>
      </c>
    </row>
    <row r="1711" spans="1:65" s="14" customFormat="1">
      <c r="B1711" s="171"/>
      <c r="D1711" s="164" t="s">
        <v>282</v>
      </c>
      <c r="E1711" s="172" t="s">
        <v>1</v>
      </c>
      <c r="F1711" s="173" t="s">
        <v>3094</v>
      </c>
      <c r="H1711" s="174">
        <v>26.28</v>
      </c>
      <c r="I1711" s="175"/>
      <c r="L1711" s="171"/>
      <c r="M1711" s="176"/>
      <c r="N1711" s="177"/>
      <c r="O1711" s="177"/>
      <c r="P1711" s="177"/>
      <c r="Q1711" s="177"/>
      <c r="R1711" s="177"/>
      <c r="S1711" s="177"/>
      <c r="T1711" s="178"/>
      <c r="AT1711" s="172" t="s">
        <v>282</v>
      </c>
      <c r="AU1711" s="172" t="s">
        <v>88</v>
      </c>
      <c r="AV1711" s="14" t="s">
        <v>88</v>
      </c>
      <c r="AW1711" s="14" t="s">
        <v>33</v>
      </c>
      <c r="AX1711" s="14" t="s">
        <v>79</v>
      </c>
      <c r="AY1711" s="172" t="s">
        <v>252</v>
      </c>
    </row>
    <row r="1712" spans="1:65" s="14" customFormat="1">
      <c r="B1712" s="171"/>
      <c r="D1712" s="164" t="s">
        <v>282</v>
      </c>
      <c r="E1712" s="172" t="s">
        <v>1</v>
      </c>
      <c r="F1712" s="173" t="s">
        <v>3095</v>
      </c>
      <c r="H1712" s="174">
        <v>26.28</v>
      </c>
      <c r="I1712" s="175"/>
      <c r="L1712" s="171"/>
      <c r="M1712" s="176"/>
      <c r="N1712" s="177"/>
      <c r="O1712" s="177"/>
      <c r="P1712" s="177"/>
      <c r="Q1712" s="177"/>
      <c r="R1712" s="177"/>
      <c r="S1712" s="177"/>
      <c r="T1712" s="178"/>
      <c r="AT1712" s="172" t="s">
        <v>282</v>
      </c>
      <c r="AU1712" s="172" t="s">
        <v>88</v>
      </c>
      <c r="AV1712" s="14" t="s">
        <v>88</v>
      </c>
      <c r="AW1712" s="14" t="s">
        <v>33</v>
      </c>
      <c r="AX1712" s="14" t="s">
        <v>79</v>
      </c>
      <c r="AY1712" s="172" t="s">
        <v>252</v>
      </c>
    </row>
    <row r="1713" spans="1:65" s="14" customFormat="1">
      <c r="B1713" s="171"/>
      <c r="D1713" s="164" t="s">
        <v>282</v>
      </c>
      <c r="E1713" s="172" t="s">
        <v>1</v>
      </c>
      <c r="F1713" s="173" t="s">
        <v>3096</v>
      </c>
      <c r="H1713" s="174">
        <v>22.8</v>
      </c>
      <c r="I1713" s="175"/>
      <c r="L1713" s="171"/>
      <c r="M1713" s="176"/>
      <c r="N1713" s="177"/>
      <c r="O1713" s="177"/>
      <c r="P1713" s="177"/>
      <c r="Q1713" s="177"/>
      <c r="R1713" s="177"/>
      <c r="S1713" s="177"/>
      <c r="T1713" s="178"/>
      <c r="AT1713" s="172" t="s">
        <v>282</v>
      </c>
      <c r="AU1713" s="172" t="s">
        <v>88</v>
      </c>
      <c r="AV1713" s="14" t="s">
        <v>88</v>
      </c>
      <c r="AW1713" s="14" t="s">
        <v>33</v>
      </c>
      <c r="AX1713" s="14" t="s">
        <v>79</v>
      </c>
      <c r="AY1713" s="172" t="s">
        <v>252</v>
      </c>
    </row>
    <row r="1714" spans="1:65" s="14" customFormat="1">
      <c r="B1714" s="171"/>
      <c r="D1714" s="164" t="s">
        <v>282</v>
      </c>
      <c r="E1714" s="172" t="s">
        <v>1</v>
      </c>
      <c r="F1714" s="173" t="s">
        <v>3097</v>
      </c>
      <c r="H1714" s="174">
        <v>87.36</v>
      </c>
      <c r="I1714" s="175"/>
      <c r="L1714" s="171"/>
      <c r="M1714" s="176"/>
      <c r="N1714" s="177"/>
      <c r="O1714" s="177"/>
      <c r="P1714" s="177"/>
      <c r="Q1714" s="177"/>
      <c r="R1714" s="177"/>
      <c r="S1714" s="177"/>
      <c r="T1714" s="178"/>
      <c r="AT1714" s="172" t="s">
        <v>282</v>
      </c>
      <c r="AU1714" s="172" t="s">
        <v>88</v>
      </c>
      <c r="AV1714" s="14" t="s">
        <v>88</v>
      </c>
      <c r="AW1714" s="14" t="s">
        <v>33</v>
      </c>
      <c r="AX1714" s="14" t="s">
        <v>79</v>
      </c>
      <c r="AY1714" s="172" t="s">
        <v>252</v>
      </c>
    </row>
    <row r="1715" spans="1:65" s="13" customFormat="1" ht="22.5">
      <c r="B1715" s="163"/>
      <c r="D1715" s="164" t="s">
        <v>282</v>
      </c>
      <c r="E1715" s="165" t="s">
        <v>1</v>
      </c>
      <c r="F1715" s="166" t="s">
        <v>3098</v>
      </c>
      <c r="H1715" s="165" t="s">
        <v>1</v>
      </c>
      <c r="I1715" s="167"/>
      <c r="L1715" s="163"/>
      <c r="M1715" s="168"/>
      <c r="N1715" s="169"/>
      <c r="O1715" s="169"/>
      <c r="P1715" s="169"/>
      <c r="Q1715" s="169"/>
      <c r="R1715" s="169"/>
      <c r="S1715" s="169"/>
      <c r="T1715" s="170"/>
      <c r="AT1715" s="165" t="s">
        <v>282</v>
      </c>
      <c r="AU1715" s="165" t="s">
        <v>88</v>
      </c>
      <c r="AV1715" s="13" t="s">
        <v>86</v>
      </c>
      <c r="AW1715" s="13" t="s">
        <v>33</v>
      </c>
      <c r="AX1715" s="13" t="s">
        <v>79</v>
      </c>
      <c r="AY1715" s="165" t="s">
        <v>252</v>
      </c>
    </row>
    <row r="1716" spans="1:65" s="13" customFormat="1" ht="22.5">
      <c r="B1716" s="163"/>
      <c r="D1716" s="164" t="s">
        <v>282</v>
      </c>
      <c r="E1716" s="165" t="s">
        <v>1</v>
      </c>
      <c r="F1716" s="166" t="s">
        <v>3099</v>
      </c>
      <c r="H1716" s="165" t="s">
        <v>1</v>
      </c>
      <c r="I1716" s="167"/>
      <c r="L1716" s="163"/>
      <c r="M1716" s="168"/>
      <c r="N1716" s="169"/>
      <c r="O1716" s="169"/>
      <c r="P1716" s="169"/>
      <c r="Q1716" s="169"/>
      <c r="R1716" s="169"/>
      <c r="S1716" s="169"/>
      <c r="T1716" s="170"/>
      <c r="AT1716" s="165" t="s">
        <v>282</v>
      </c>
      <c r="AU1716" s="165" t="s">
        <v>88</v>
      </c>
      <c r="AV1716" s="13" t="s">
        <v>86</v>
      </c>
      <c r="AW1716" s="13" t="s">
        <v>33</v>
      </c>
      <c r="AX1716" s="13" t="s">
        <v>79</v>
      </c>
      <c r="AY1716" s="165" t="s">
        <v>252</v>
      </c>
    </row>
    <row r="1717" spans="1:65" s="15" customFormat="1">
      <c r="B1717" s="179"/>
      <c r="D1717" s="164" t="s">
        <v>282</v>
      </c>
      <c r="E1717" s="180" t="s">
        <v>1</v>
      </c>
      <c r="F1717" s="181" t="s">
        <v>286</v>
      </c>
      <c r="H1717" s="182">
        <v>184.56</v>
      </c>
      <c r="I1717" s="183"/>
      <c r="L1717" s="179"/>
      <c r="M1717" s="184"/>
      <c r="N1717" s="185"/>
      <c r="O1717" s="185"/>
      <c r="P1717" s="185"/>
      <c r="Q1717" s="185"/>
      <c r="R1717" s="185"/>
      <c r="S1717" s="185"/>
      <c r="T1717" s="186"/>
      <c r="AT1717" s="180" t="s">
        <v>282</v>
      </c>
      <c r="AU1717" s="180" t="s">
        <v>88</v>
      </c>
      <c r="AV1717" s="15" t="s">
        <v>258</v>
      </c>
      <c r="AW1717" s="15" t="s">
        <v>33</v>
      </c>
      <c r="AX1717" s="15" t="s">
        <v>86</v>
      </c>
      <c r="AY1717" s="180" t="s">
        <v>252</v>
      </c>
    </row>
    <row r="1718" spans="1:65" s="2" customFormat="1" ht="16.5" customHeight="1">
      <c r="A1718" s="31"/>
      <c r="B1718" s="148"/>
      <c r="C1718" s="149" t="s">
        <v>1065</v>
      </c>
      <c r="D1718" s="149" t="s">
        <v>254</v>
      </c>
      <c r="E1718" s="150" t="s">
        <v>3100</v>
      </c>
      <c r="F1718" s="151" t="s">
        <v>3101</v>
      </c>
      <c r="G1718" s="152" t="s">
        <v>265</v>
      </c>
      <c r="H1718" s="153">
        <v>1129.5</v>
      </c>
      <c r="I1718" s="154"/>
      <c r="J1718" s="155">
        <f>ROUND(I1718*H1718,2)</f>
        <v>0</v>
      </c>
      <c r="K1718" s="156"/>
      <c r="L1718" s="32"/>
      <c r="M1718" s="157" t="s">
        <v>1</v>
      </c>
      <c r="N1718" s="158" t="s">
        <v>44</v>
      </c>
      <c r="O1718" s="57"/>
      <c r="P1718" s="159">
        <f>O1718*H1718</f>
        <v>0</v>
      </c>
      <c r="Q1718" s="159">
        <v>0</v>
      </c>
      <c r="R1718" s="159">
        <f>Q1718*H1718</f>
        <v>0</v>
      </c>
      <c r="S1718" s="159">
        <v>0</v>
      </c>
      <c r="T1718" s="160">
        <f>S1718*H1718</f>
        <v>0</v>
      </c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R1718" s="161" t="s">
        <v>289</v>
      </c>
      <c r="AT1718" s="161" t="s">
        <v>254</v>
      </c>
      <c r="AU1718" s="161" t="s">
        <v>88</v>
      </c>
      <c r="AY1718" s="17" t="s">
        <v>252</v>
      </c>
      <c r="BE1718" s="162">
        <f>IF(N1718="základní",J1718,0)</f>
        <v>0</v>
      </c>
      <c r="BF1718" s="162">
        <f>IF(N1718="snížená",J1718,0)</f>
        <v>0</v>
      </c>
      <c r="BG1718" s="162">
        <f>IF(N1718="zákl. přenesená",J1718,0)</f>
        <v>0</v>
      </c>
      <c r="BH1718" s="162">
        <f>IF(N1718="sníž. přenesená",J1718,0)</f>
        <v>0</v>
      </c>
      <c r="BI1718" s="162">
        <f>IF(N1718="nulová",J1718,0)</f>
        <v>0</v>
      </c>
      <c r="BJ1718" s="17" t="s">
        <v>86</v>
      </c>
      <c r="BK1718" s="162">
        <f>ROUND(I1718*H1718,2)</f>
        <v>0</v>
      </c>
      <c r="BL1718" s="17" t="s">
        <v>289</v>
      </c>
      <c r="BM1718" s="161" t="s">
        <v>1901</v>
      </c>
    </row>
    <row r="1719" spans="1:65" s="14" customFormat="1" ht="33.75">
      <c r="B1719" s="171"/>
      <c r="D1719" s="164" t="s">
        <v>282</v>
      </c>
      <c r="E1719" s="172" t="s">
        <v>1</v>
      </c>
      <c r="F1719" s="173" t="s">
        <v>3102</v>
      </c>
      <c r="H1719" s="174">
        <v>87.5</v>
      </c>
      <c r="I1719" s="175"/>
      <c r="L1719" s="171"/>
      <c r="M1719" s="176"/>
      <c r="N1719" s="177"/>
      <c r="O1719" s="177"/>
      <c r="P1719" s="177"/>
      <c r="Q1719" s="177"/>
      <c r="R1719" s="177"/>
      <c r="S1719" s="177"/>
      <c r="T1719" s="178"/>
      <c r="AT1719" s="172" t="s">
        <v>282</v>
      </c>
      <c r="AU1719" s="172" t="s">
        <v>88</v>
      </c>
      <c r="AV1719" s="14" t="s">
        <v>88</v>
      </c>
      <c r="AW1719" s="14" t="s">
        <v>33</v>
      </c>
      <c r="AX1719" s="14" t="s">
        <v>79</v>
      </c>
      <c r="AY1719" s="172" t="s">
        <v>252</v>
      </c>
    </row>
    <row r="1720" spans="1:65" s="14" customFormat="1" ht="22.5">
      <c r="B1720" s="171"/>
      <c r="D1720" s="164" t="s">
        <v>282</v>
      </c>
      <c r="E1720" s="172" t="s">
        <v>1</v>
      </c>
      <c r="F1720" s="173" t="s">
        <v>3103</v>
      </c>
      <c r="H1720" s="174">
        <v>162.4</v>
      </c>
      <c r="I1720" s="175"/>
      <c r="L1720" s="171"/>
      <c r="M1720" s="176"/>
      <c r="N1720" s="177"/>
      <c r="O1720" s="177"/>
      <c r="P1720" s="177"/>
      <c r="Q1720" s="177"/>
      <c r="R1720" s="177"/>
      <c r="S1720" s="177"/>
      <c r="T1720" s="178"/>
      <c r="AT1720" s="172" t="s">
        <v>282</v>
      </c>
      <c r="AU1720" s="172" t="s">
        <v>88</v>
      </c>
      <c r="AV1720" s="14" t="s">
        <v>88</v>
      </c>
      <c r="AW1720" s="14" t="s">
        <v>33</v>
      </c>
      <c r="AX1720" s="14" t="s">
        <v>79</v>
      </c>
      <c r="AY1720" s="172" t="s">
        <v>252</v>
      </c>
    </row>
    <row r="1721" spans="1:65" s="14" customFormat="1" ht="33.75">
      <c r="B1721" s="171"/>
      <c r="D1721" s="164" t="s">
        <v>282</v>
      </c>
      <c r="E1721" s="172" t="s">
        <v>1</v>
      </c>
      <c r="F1721" s="173" t="s">
        <v>3104</v>
      </c>
      <c r="H1721" s="174">
        <v>160.19999999999999</v>
      </c>
      <c r="I1721" s="175"/>
      <c r="L1721" s="171"/>
      <c r="M1721" s="176"/>
      <c r="N1721" s="177"/>
      <c r="O1721" s="177"/>
      <c r="P1721" s="177"/>
      <c r="Q1721" s="177"/>
      <c r="R1721" s="177"/>
      <c r="S1721" s="177"/>
      <c r="T1721" s="178"/>
      <c r="AT1721" s="172" t="s">
        <v>282</v>
      </c>
      <c r="AU1721" s="172" t="s">
        <v>88</v>
      </c>
      <c r="AV1721" s="14" t="s">
        <v>88</v>
      </c>
      <c r="AW1721" s="14" t="s">
        <v>33</v>
      </c>
      <c r="AX1721" s="14" t="s">
        <v>79</v>
      </c>
      <c r="AY1721" s="172" t="s">
        <v>252</v>
      </c>
    </row>
    <row r="1722" spans="1:65" s="14" customFormat="1" ht="22.5">
      <c r="B1722" s="171"/>
      <c r="D1722" s="164" t="s">
        <v>282</v>
      </c>
      <c r="E1722" s="172" t="s">
        <v>1</v>
      </c>
      <c r="F1722" s="173" t="s">
        <v>3105</v>
      </c>
      <c r="H1722" s="174">
        <v>139.19999999999999</v>
      </c>
      <c r="I1722" s="175"/>
      <c r="L1722" s="171"/>
      <c r="M1722" s="176"/>
      <c r="N1722" s="177"/>
      <c r="O1722" s="177"/>
      <c r="P1722" s="177"/>
      <c r="Q1722" s="177"/>
      <c r="R1722" s="177"/>
      <c r="S1722" s="177"/>
      <c r="T1722" s="178"/>
      <c r="AT1722" s="172" t="s">
        <v>282</v>
      </c>
      <c r="AU1722" s="172" t="s">
        <v>88</v>
      </c>
      <c r="AV1722" s="14" t="s">
        <v>88</v>
      </c>
      <c r="AW1722" s="14" t="s">
        <v>33</v>
      </c>
      <c r="AX1722" s="14" t="s">
        <v>79</v>
      </c>
      <c r="AY1722" s="172" t="s">
        <v>252</v>
      </c>
    </row>
    <row r="1723" spans="1:65" s="14" customFormat="1" ht="22.5">
      <c r="B1723" s="171"/>
      <c r="D1723" s="164" t="s">
        <v>282</v>
      </c>
      <c r="E1723" s="172" t="s">
        <v>1</v>
      </c>
      <c r="F1723" s="173" t="s">
        <v>3106</v>
      </c>
      <c r="H1723" s="174">
        <v>91.2</v>
      </c>
      <c r="I1723" s="175"/>
      <c r="L1723" s="171"/>
      <c r="M1723" s="176"/>
      <c r="N1723" s="177"/>
      <c r="O1723" s="177"/>
      <c r="P1723" s="177"/>
      <c r="Q1723" s="177"/>
      <c r="R1723" s="177"/>
      <c r="S1723" s="177"/>
      <c r="T1723" s="178"/>
      <c r="AT1723" s="172" t="s">
        <v>282</v>
      </c>
      <c r="AU1723" s="172" t="s">
        <v>88</v>
      </c>
      <c r="AV1723" s="14" t="s">
        <v>88</v>
      </c>
      <c r="AW1723" s="14" t="s">
        <v>33</v>
      </c>
      <c r="AX1723" s="14" t="s">
        <v>79</v>
      </c>
      <c r="AY1723" s="172" t="s">
        <v>252</v>
      </c>
    </row>
    <row r="1724" spans="1:65" s="14" customFormat="1">
      <c r="B1724" s="171"/>
      <c r="D1724" s="164" t="s">
        <v>282</v>
      </c>
      <c r="E1724" s="172" t="s">
        <v>1</v>
      </c>
      <c r="F1724" s="173" t="s">
        <v>3107</v>
      </c>
      <c r="H1724" s="174">
        <v>36</v>
      </c>
      <c r="I1724" s="175"/>
      <c r="L1724" s="171"/>
      <c r="M1724" s="176"/>
      <c r="N1724" s="177"/>
      <c r="O1724" s="177"/>
      <c r="P1724" s="177"/>
      <c r="Q1724" s="177"/>
      <c r="R1724" s="177"/>
      <c r="S1724" s="177"/>
      <c r="T1724" s="178"/>
      <c r="AT1724" s="172" t="s">
        <v>282</v>
      </c>
      <c r="AU1724" s="172" t="s">
        <v>88</v>
      </c>
      <c r="AV1724" s="14" t="s">
        <v>88</v>
      </c>
      <c r="AW1724" s="14" t="s">
        <v>33</v>
      </c>
      <c r="AX1724" s="14" t="s">
        <v>79</v>
      </c>
      <c r="AY1724" s="172" t="s">
        <v>252</v>
      </c>
    </row>
    <row r="1725" spans="1:65" s="14" customFormat="1" ht="33.75">
      <c r="B1725" s="171"/>
      <c r="D1725" s="164" t="s">
        <v>282</v>
      </c>
      <c r="E1725" s="172" t="s">
        <v>1</v>
      </c>
      <c r="F1725" s="173" t="s">
        <v>3108</v>
      </c>
      <c r="H1725" s="174">
        <v>70.8</v>
      </c>
      <c r="I1725" s="175"/>
      <c r="L1725" s="171"/>
      <c r="M1725" s="176"/>
      <c r="N1725" s="177"/>
      <c r="O1725" s="177"/>
      <c r="P1725" s="177"/>
      <c r="Q1725" s="177"/>
      <c r="R1725" s="177"/>
      <c r="S1725" s="177"/>
      <c r="T1725" s="178"/>
      <c r="AT1725" s="172" t="s">
        <v>282</v>
      </c>
      <c r="AU1725" s="172" t="s">
        <v>88</v>
      </c>
      <c r="AV1725" s="14" t="s">
        <v>88</v>
      </c>
      <c r="AW1725" s="14" t="s">
        <v>33</v>
      </c>
      <c r="AX1725" s="14" t="s">
        <v>79</v>
      </c>
      <c r="AY1725" s="172" t="s">
        <v>252</v>
      </c>
    </row>
    <row r="1726" spans="1:65" s="14" customFormat="1" ht="22.5">
      <c r="B1726" s="171"/>
      <c r="D1726" s="164" t="s">
        <v>282</v>
      </c>
      <c r="E1726" s="172" t="s">
        <v>1</v>
      </c>
      <c r="F1726" s="173" t="s">
        <v>3109</v>
      </c>
      <c r="H1726" s="174">
        <v>119.4</v>
      </c>
      <c r="I1726" s="175"/>
      <c r="L1726" s="171"/>
      <c r="M1726" s="176"/>
      <c r="N1726" s="177"/>
      <c r="O1726" s="177"/>
      <c r="P1726" s="177"/>
      <c r="Q1726" s="177"/>
      <c r="R1726" s="177"/>
      <c r="S1726" s="177"/>
      <c r="T1726" s="178"/>
      <c r="AT1726" s="172" t="s">
        <v>282</v>
      </c>
      <c r="AU1726" s="172" t="s">
        <v>88</v>
      </c>
      <c r="AV1726" s="14" t="s">
        <v>88</v>
      </c>
      <c r="AW1726" s="14" t="s">
        <v>33</v>
      </c>
      <c r="AX1726" s="14" t="s">
        <v>79</v>
      </c>
      <c r="AY1726" s="172" t="s">
        <v>252</v>
      </c>
    </row>
    <row r="1727" spans="1:65" s="14" customFormat="1" ht="22.5">
      <c r="B1727" s="171"/>
      <c r="D1727" s="164" t="s">
        <v>282</v>
      </c>
      <c r="E1727" s="172" t="s">
        <v>1</v>
      </c>
      <c r="F1727" s="173" t="s">
        <v>3110</v>
      </c>
      <c r="H1727" s="174">
        <v>135.6</v>
      </c>
      <c r="I1727" s="175"/>
      <c r="L1727" s="171"/>
      <c r="M1727" s="176"/>
      <c r="N1727" s="177"/>
      <c r="O1727" s="177"/>
      <c r="P1727" s="177"/>
      <c r="Q1727" s="177"/>
      <c r="R1727" s="177"/>
      <c r="S1727" s="177"/>
      <c r="T1727" s="178"/>
      <c r="AT1727" s="172" t="s">
        <v>282</v>
      </c>
      <c r="AU1727" s="172" t="s">
        <v>88</v>
      </c>
      <c r="AV1727" s="14" t="s">
        <v>88</v>
      </c>
      <c r="AW1727" s="14" t="s">
        <v>33</v>
      </c>
      <c r="AX1727" s="14" t="s">
        <v>79</v>
      </c>
      <c r="AY1727" s="172" t="s">
        <v>252</v>
      </c>
    </row>
    <row r="1728" spans="1:65" s="14" customFormat="1" ht="22.5">
      <c r="B1728" s="171"/>
      <c r="D1728" s="164" t="s">
        <v>282</v>
      </c>
      <c r="E1728" s="172" t="s">
        <v>1</v>
      </c>
      <c r="F1728" s="173" t="s">
        <v>3111</v>
      </c>
      <c r="H1728" s="174">
        <v>127.2</v>
      </c>
      <c r="I1728" s="175"/>
      <c r="L1728" s="171"/>
      <c r="M1728" s="176"/>
      <c r="N1728" s="177"/>
      <c r="O1728" s="177"/>
      <c r="P1728" s="177"/>
      <c r="Q1728" s="177"/>
      <c r="R1728" s="177"/>
      <c r="S1728" s="177"/>
      <c r="T1728" s="178"/>
      <c r="AT1728" s="172" t="s">
        <v>282</v>
      </c>
      <c r="AU1728" s="172" t="s">
        <v>88</v>
      </c>
      <c r="AV1728" s="14" t="s">
        <v>88</v>
      </c>
      <c r="AW1728" s="14" t="s">
        <v>33</v>
      </c>
      <c r="AX1728" s="14" t="s">
        <v>79</v>
      </c>
      <c r="AY1728" s="172" t="s">
        <v>252</v>
      </c>
    </row>
    <row r="1729" spans="1:65" s="15" customFormat="1">
      <c r="B1729" s="179"/>
      <c r="D1729" s="164" t="s">
        <v>282</v>
      </c>
      <c r="E1729" s="180" t="s">
        <v>1</v>
      </c>
      <c r="F1729" s="181" t="s">
        <v>286</v>
      </c>
      <c r="H1729" s="182">
        <v>1129.5</v>
      </c>
      <c r="I1729" s="183"/>
      <c r="L1729" s="179"/>
      <c r="M1729" s="184"/>
      <c r="N1729" s="185"/>
      <c r="O1729" s="185"/>
      <c r="P1729" s="185"/>
      <c r="Q1729" s="185"/>
      <c r="R1729" s="185"/>
      <c r="S1729" s="185"/>
      <c r="T1729" s="186"/>
      <c r="AT1729" s="180" t="s">
        <v>282</v>
      </c>
      <c r="AU1729" s="180" t="s">
        <v>88</v>
      </c>
      <c r="AV1729" s="15" t="s">
        <v>258</v>
      </c>
      <c r="AW1729" s="15" t="s">
        <v>33</v>
      </c>
      <c r="AX1729" s="15" t="s">
        <v>86</v>
      </c>
      <c r="AY1729" s="180" t="s">
        <v>252</v>
      </c>
    </row>
    <row r="1730" spans="1:65" s="2" customFormat="1" ht="16.5" customHeight="1">
      <c r="A1730" s="31"/>
      <c r="B1730" s="148"/>
      <c r="C1730" s="149" t="s">
        <v>1869</v>
      </c>
      <c r="D1730" s="149" t="s">
        <v>254</v>
      </c>
      <c r="E1730" s="150" t="s">
        <v>3112</v>
      </c>
      <c r="F1730" s="151" t="s">
        <v>3113</v>
      </c>
      <c r="G1730" s="152" t="s">
        <v>265</v>
      </c>
      <c r="H1730" s="153">
        <v>13.6</v>
      </c>
      <c r="I1730" s="154"/>
      <c r="J1730" s="155">
        <f>ROUND(I1730*H1730,2)</f>
        <v>0</v>
      </c>
      <c r="K1730" s="156"/>
      <c r="L1730" s="32"/>
      <c r="M1730" s="157" t="s">
        <v>1</v>
      </c>
      <c r="N1730" s="158" t="s">
        <v>44</v>
      </c>
      <c r="O1730" s="57"/>
      <c r="P1730" s="159">
        <f>O1730*H1730</f>
        <v>0</v>
      </c>
      <c r="Q1730" s="159">
        <v>0</v>
      </c>
      <c r="R1730" s="159">
        <f>Q1730*H1730</f>
        <v>0</v>
      </c>
      <c r="S1730" s="159">
        <v>0</v>
      </c>
      <c r="T1730" s="160">
        <f>S1730*H1730</f>
        <v>0</v>
      </c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R1730" s="161" t="s">
        <v>289</v>
      </c>
      <c r="AT1730" s="161" t="s">
        <v>254</v>
      </c>
      <c r="AU1730" s="161" t="s">
        <v>88</v>
      </c>
      <c r="AY1730" s="17" t="s">
        <v>252</v>
      </c>
      <c r="BE1730" s="162">
        <f>IF(N1730="základní",J1730,0)</f>
        <v>0</v>
      </c>
      <c r="BF1730" s="162">
        <f>IF(N1730="snížená",J1730,0)</f>
        <v>0</v>
      </c>
      <c r="BG1730" s="162">
        <f>IF(N1730="zákl. přenesená",J1730,0)</f>
        <v>0</v>
      </c>
      <c r="BH1730" s="162">
        <f>IF(N1730="sníž. přenesená",J1730,0)</f>
        <v>0</v>
      </c>
      <c r="BI1730" s="162">
        <f>IF(N1730="nulová",J1730,0)</f>
        <v>0</v>
      </c>
      <c r="BJ1730" s="17" t="s">
        <v>86</v>
      </c>
      <c r="BK1730" s="162">
        <f>ROUND(I1730*H1730,2)</f>
        <v>0</v>
      </c>
      <c r="BL1730" s="17" t="s">
        <v>289</v>
      </c>
      <c r="BM1730" s="161" t="s">
        <v>3114</v>
      </c>
    </row>
    <row r="1731" spans="1:65" s="14" customFormat="1">
      <c r="B1731" s="171"/>
      <c r="D1731" s="164" t="s">
        <v>282</v>
      </c>
      <c r="E1731" s="172" t="s">
        <v>1</v>
      </c>
      <c r="F1731" s="173" t="s">
        <v>3115</v>
      </c>
      <c r="H1731" s="174">
        <v>13.6</v>
      </c>
      <c r="I1731" s="175"/>
      <c r="L1731" s="171"/>
      <c r="M1731" s="176"/>
      <c r="N1731" s="177"/>
      <c r="O1731" s="177"/>
      <c r="P1731" s="177"/>
      <c r="Q1731" s="177"/>
      <c r="R1731" s="177"/>
      <c r="S1731" s="177"/>
      <c r="T1731" s="178"/>
      <c r="AT1731" s="172" t="s">
        <v>282</v>
      </c>
      <c r="AU1731" s="172" t="s">
        <v>88</v>
      </c>
      <c r="AV1731" s="14" t="s">
        <v>88</v>
      </c>
      <c r="AW1731" s="14" t="s">
        <v>33</v>
      </c>
      <c r="AX1731" s="14" t="s">
        <v>79</v>
      </c>
      <c r="AY1731" s="172" t="s">
        <v>252</v>
      </c>
    </row>
    <row r="1732" spans="1:65" s="15" customFormat="1">
      <c r="B1732" s="179"/>
      <c r="D1732" s="164" t="s">
        <v>282</v>
      </c>
      <c r="E1732" s="180" t="s">
        <v>1</v>
      </c>
      <c r="F1732" s="181" t="s">
        <v>286</v>
      </c>
      <c r="H1732" s="182">
        <v>13.6</v>
      </c>
      <c r="I1732" s="183"/>
      <c r="L1732" s="179"/>
      <c r="M1732" s="184"/>
      <c r="N1732" s="185"/>
      <c r="O1732" s="185"/>
      <c r="P1732" s="185"/>
      <c r="Q1732" s="185"/>
      <c r="R1732" s="185"/>
      <c r="S1732" s="185"/>
      <c r="T1732" s="186"/>
      <c r="AT1732" s="180" t="s">
        <v>282</v>
      </c>
      <c r="AU1732" s="180" t="s">
        <v>88</v>
      </c>
      <c r="AV1732" s="15" t="s">
        <v>258</v>
      </c>
      <c r="AW1732" s="15" t="s">
        <v>33</v>
      </c>
      <c r="AX1732" s="15" t="s">
        <v>86</v>
      </c>
      <c r="AY1732" s="180" t="s">
        <v>252</v>
      </c>
    </row>
    <row r="1733" spans="1:65" s="2" customFormat="1" ht="16.5" customHeight="1">
      <c r="A1733" s="31"/>
      <c r="B1733" s="148"/>
      <c r="C1733" s="149" t="s">
        <v>1075</v>
      </c>
      <c r="D1733" s="149" t="s">
        <v>254</v>
      </c>
      <c r="E1733" s="150" t="s">
        <v>3116</v>
      </c>
      <c r="F1733" s="151" t="s">
        <v>3117</v>
      </c>
      <c r="G1733" s="152" t="s">
        <v>465</v>
      </c>
      <c r="H1733" s="153">
        <v>1392.53</v>
      </c>
      <c r="I1733" s="154"/>
      <c r="J1733" s="155">
        <f>ROUND(I1733*H1733,2)</f>
        <v>0</v>
      </c>
      <c r="K1733" s="156"/>
      <c r="L1733" s="32"/>
      <c r="M1733" s="157" t="s">
        <v>1</v>
      </c>
      <c r="N1733" s="158" t="s">
        <v>44</v>
      </c>
      <c r="O1733" s="57"/>
      <c r="P1733" s="159">
        <f>O1733*H1733</f>
        <v>0</v>
      </c>
      <c r="Q1733" s="159">
        <v>0</v>
      </c>
      <c r="R1733" s="159">
        <f>Q1733*H1733</f>
        <v>0</v>
      </c>
      <c r="S1733" s="159">
        <v>0</v>
      </c>
      <c r="T1733" s="160">
        <f>S1733*H1733</f>
        <v>0</v>
      </c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R1733" s="161" t="s">
        <v>289</v>
      </c>
      <c r="AT1733" s="161" t="s">
        <v>254</v>
      </c>
      <c r="AU1733" s="161" t="s">
        <v>88</v>
      </c>
      <c r="AY1733" s="17" t="s">
        <v>252</v>
      </c>
      <c r="BE1733" s="162">
        <f>IF(N1733="základní",J1733,0)</f>
        <v>0</v>
      </c>
      <c r="BF1733" s="162">
        <f>IF(N1733="snížená",J1733,0)</f>
        <v>0</v>
      </c>
      <c r="BG1733" s="162">
        <f>IF(N1733="zákl. přenesená",J1733,0)</f>
        <v>0</v>
      </c>
      <c r="BH1733" s="162">
        <f>IF(N1733="sníž. přenesená",J1733,0)</f>
        <v>0</v>
      </c>
      <c r="BI1733" s="162">
        <f>IF(N1733="nulová",J1733,0)</f>
        <v>0</v>
      </c>
      <c r="BJ1733" s="17" t="s">
        <v>86</v>
      </c>
      <c r="BK1733" s="162">
        <f>ROUND(I1733*H1733,2)</f>
        <v>0</v>
      </c>
      <c r="BL1733" s="17" t="s">
        <v>289</v>
      </c>
      <c r="BM1733" s="161" t="s">
        <v>3118</v>
      </c>
    </row>
    <row r="1734" spans="1:65" s="2" customFormat="1" ht="24.2" customHeight="1">
      <c r="A1734" s="31"/>
      <c r="B1734" s="148"/>
      <c r="C1734" s="149" t="s">
        <v>1895</v>
      </c>
      <c r="D1734" s="149" t="s">
        <v>254</v>
      </c>
      <c r="E1734" s="150" t="s">
        <v>3119</v>
      </c>
      <c r="F1734" s="151" t="s">
        <v>3120</v>
      </c>
      <c r="G1734" s="152" t="s">
        <v>465</v>
      </c>
      <c r="H1734" s="153">
        <v>46.2</v>
      </c>
      <c r="I1734" s="154"/>
      <c r="J1734" s="155">
        <f>ROUND(I1734*H1734,2)</f>
        <v>0</v>
      </c>
      <c r="K1734" s="156"/>
      <c r="L1734" s="32"/>
      <c r="M1734" s="157" t="s">
        <v>1</v>
      </c>
      <c r="N1734" s="158" t="s">
        <v>44</v>
      </c>
      <c r="O1734" s="57"/>
      <c r="P1734" s="159">
        <f>O1734*H1734</f>
        <v>0</v>
      </c>
      <c r="Q1734" s="159">
        <v>0</v>
      </c>
      <c r="R1734" s="159">
        <f>Q1734*H1734</f>
        <v>0</v>
      </c>
      <c r="S1734" s="159">
        <v>0</v>
      </c>
      <c r="T1734" s="160">
        <f>S1734*H1734</f>
        <v>0</v>
      </c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R1734" s="161" t="s">
        <v>289</v>
      </c>
      <c r="AT1734" s="161" t="s">
        <v>254</v>
      </c>
      <c r="AU1734" s="161" t="s">
        <v>88</v>
      </c>
      <c r="AY1734" s="17" t="s">
        <v>252</v>
      </c>
      <c r="BE1734" s="162">
        <f>IF(N1734="základní",J1734,0)</f>
        <v>0</v>
      </c>
      <c r="BF1734" s="162">
        <f>IF(N1734="snížená",J1734,0)</f>
        <v>0</v>
      </c>
      <c r="BG1734" s="162">
        <f>IF(N1734="zákl. přenesená",J1734,0)</f>
        <v>0</v>
      </c>
      <c r="BH1734" s="162">
        <f>IF(N1734="sníž. přenesená",J1734,0)</f>
        <v>0</v>
      </c>
      <c r="BI1734" s="162">
        <f>IF(N1734="nulová",J1734,0)</f>
        <v>0</v>
      </c>
      <c r="BJ1734" s="17" t="s">
        <v>86</v>
      </c>
      <c r="BK1734" s="162">
        <f>ROUND(I1734*H1734,2)</f>
        <v>0</v>
      </c>
      <c r="BL1734" s="17" t="s">
        <v>289</v>
      </c>
      <c r="BM1734" s="161" t="s">
        <v>3121</v>
      </c>
    </row>
    <row r="1735" spans="1:65" s="14" customFormat="1">
      <c r="B1735" s="171"/>
      <c r="D1735" s="164" t="s">
        <v>282</v>
      </c>
      <c r="E1735" s="172" t="s">
        <v>1</v>
      </c>
      <c r="F1735" s="173" t="s">
        <v>3122</v>
      </c>
      <c r="H1735" s="174">
        <v>46.2</v>
      </c>
      <c r="I1735" s="175"/>
      <c r="L1735" s="171"/>
      <c r="M1735" s="176"/>
      <c r="N1735" s="177"/>
      <c r="O1735" s="177"/>
      <c r="P1735" s="177"/>
      <c r="Q1735" s="177"/>
      <c r="R1735" s="177"/>
      <c r="S1735" s="177"/>
      <c r="T1735" s="178"/>
      <c r="AT1735" s="172" t="s">
        <v>282</v>
      </c>
      <c r="AU1735" s="172" t="s">
        <v>88</v>
      </c>
      <c r="AV1735" s="14" t="s">
        <v>88</v>
      </c>
      <c r="AW1735" s="14" t="s">
        <v>33</v>
      </c>
      <c r="AX1735" s="14" t="s">
        <v>79</v>
      </c>
      <c r="AY1735" s="172" t="s">
        <v>252</v>
      </c>
    </row>
    <row r="1736" spans="1:65" s="13" customFormat="1" ht="22.5">
      <c r="B1736" s="163"/>
      <c r="D1736" s="164" t="s">
        <v>282</v>
      </c>
      <c r="E1736" s="165" t="s">
        <v>1</v>
      </c>
      <c r="F1736" s="166" t="s">
        <v>3098</v>
      </c>
      <c r="H1736" s="165" t="s">
        <v>1</v>
      </c>
      <c r="I1736" s="167"/>
      <c r="L1736" s="163"/>
      <c r="M1736" s="168"/>
      <c r="N1736" s="169"/>
      <c r="O1736" s="169"/>
      <c r="P1736" s="169"/>
      <c r="Q1736" s="169"/>
      <c r="R1736" s="169"/>
      <c r="S1736" s="169"/>
      <c r="T1736" s="170"/>
      <c r="AT1736" s="165" t="s">
        <v>282</v>
      </c>
      <c r="AU1736" s="165" t="s">
        <v>88</v>
      </c>
      <c r="AV1736" s="13" t="s">
        <v>86</v>
      </c>
      <c r="AW1736" s="13" t="s">
        <v>33</v>
      </c>
      <c r="AX1736" s="13" t="s">
        <v>79</v>
      </c>
      <c r="AY1736" s="165" t="s">
        <v>252</v>
      </c>
    </row>
    <row r="1737" spans="1:65" s="13" customFormat="1" ht="22.5">
      <c r="B1737" s="163"/>
      <c r="D1737" s="164" t="s">
        <v>282</v>
      </c>
      <c r="E1737" s="165" t="s">
        <v>1</v>
      </c>
      <c r="F1737" s="166" t="s">
        <v>3099</v>
      </c>
      <c r="H1737" s="165" t="s">
        <v>1</v>
      </c>
      <c r="I1737" s="167"/>
      <c r="L1737" s="163"/>
      <c r="M1737" s="168"/>
      <c r="N1737" s="169"/>
      <c r="O1737" s="169"/>
      <c r="P1737" s="169"/>
      <c r="Q1737" s="169"/>
      <c r="R1737" s="169"/>
      <c r="S1737" s="169"/>
      <c r="T1737" s="170"/>
      <c r="AT1737" s="165" t="s">
        <v>282</v>
      </c>
      <c r="AU1737" s="165" t="s">
        <v>88</v>
      </c>
      <c r="AV1737" s="13" t="s">
        <v>86</v>
      </c>
      <c r="AW1737" s="13" t="s">
        <v>33</v>
      </c>
      <c r="AX1737" s="13" t="s">
        <v>79</v>
      </c>
      <c r="AY1737" s="165" t="s">
        <v>252</v>
      </c>
    </row>
    <row r="1738" spans="1:65" s="15" customFormat="1">
      <c r="B1738" s="179"/>
      <c r="D1738" s="164" t="s">
        <v>282</v>
      </c>
      <c r="E1738" s="180" t="s">
        <v>1</v>
      </c>
      <c r="F1738" s="181" t="s">
        <v>286</v>
      </c>
      <c r="H1738" s="182">
        <v>46.2</v>
      </c>
      <c r="I1738" s="183"/>
      <c r="L1738" s="179"/>
      <c r="M1738" s="184"/>
      <c r="N1738" s="185"/>
      <c r="O1738" s="185"/>
      <c r="P1738" s="185"/>
      <c r="Q1738" s="185"/>
      <c r="R1738" s="185"/>
      <c r="S1738" s="185"/>
      <c r="T1738" s="186"/>
      <c r="AT1738" s="180" t="s">
        <v>282</v>
      </c>
      <c r="AU1738" s="180" t="s">
        <v>88</v>
      </c>
      <c r="AV1738" s="15" t="s">
        <v>258</v>
      </c>
      <c r="AW1738" s="15" t="s">
        <v>33</v>
      </c>
      <c r="AX1738" s="15" t="s">
        <v>86</v>
      </c>
      <c r="AY1738" s="180" t="s">
        <v>252</v>
      </c>
    </row>
    <row r="1739" spans="1:65" s="2" customFormat="1" ht="24.2" customHeight="1">
      <c r="A1739" s="31"/>
      <c r="B1739" s="148"/>
      <c r="C1739" s="149" t="s">
        <v>1078</v>
      </c>
      <c r="D1739" s="149" t="s">
        <v>254</v>
      </c>
      <c r="E1739" s="150" t="s">
        <v>3123</v>
      </c>
      <c r="F1739" s="151" t="s">
        <v>3124</v>
      </c>
      <c r="G1739" s="152" t="s">
        <v>465</v>
      </c>
      <c r="H1739" s="153">
        <v>203.8</v>
      </c>
      <c r="I1739" s="154"/>
      <c r="J1739" s="155">
        <f>ROUND(I1739*H1739,2)</f>
        <v>0</v>
      </c>
      <c r="K1739" s="156"/>
      <c r="L1739" s="32"/>
      <c r="M1739" s="157" t="s">
        <v>1</v>
      </c>
      <c r="N1739" s="158" t="s">
        <v>44</v>
      </c>
      <c r="O1739" s="57"/>
      <c r="P1739" s="159">
        <f>O1739*H1739</f>
        <v>0</v>
      </c>
      <c r="Q1739" s="159">
        <v>0</v>
      </c>
      <c r="R1739" s="159">
        <f>Q1739*H1739</f>
        <v>0</v>
      </c>
      <c r="S1739" s="159">
        <v>0</v>
      </c>
      <c r="T1739" s="160">
        <f>S1739*H1739</f>
        <v>0</v>
      </c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1"/>
      <c r="AR1739" s="161" t="s">
        <v>289</v>
      </c>
      <c r="AT1739" s="161" t="s">
        <v>254</v>
      </c>
      <c r="AU1739" s="161" t="s">
        <v>88</v>
      </c>
      <c r="AY1739" s="17" t="s">
        <v>252</v>
      </c>
      <c r="BE1739" s="162">
        <f>IF(N1739="základní",J1739,0)</f>
        <v>0</v>
      </c>
      <c r="BF1739" s="162">
        <f>IF(N1739="snížená",J1739,0)</f>
        <v>0</v>
      </c>
      <c r="BG1739" s="162">
        <f>IF(N1739="zákl. přenesená",J1739,0)</f>
        <v>0</v>
      </c>
      <c r="BH1739" s="162">
        <f>IF(N1739="sníž. přenesená",J1739,0)</f>
        <v>0</v>
      </c>
      <c r="BI1739" s="162">
        <f>IF(N1739="nulová",J1739,0)</f>
        <v>0</v>
      </c>
      <c r="BJ1739" s="17" t="s">
        <v>86</v>
      </c>
      <c r="BK1739" s="162">
        <f>ROUND(I1739*H1739,2)</f>
        <v>0</v>
      </c>
      <c r="BL1739" s="17" t="s">
        <v>289</v>
      </c>
      <c r="BM1739" s="161" t="s">
        <v>3125</v>
      </c>
    </row>
    <row r="1740" spans="1:65" s="2" customFormat="1" ht="33" customHeight="1">
      <c r="A1740" s="31"/>
      <c r="B1740" s="148"/>
      <c r="C1740" s="149" t="s">
        <v>3126</v>
      </c>
      <c r="D1740" s="149" t="s">
        <v>254</v>
      </c>
      <c r="E1740" s="150" t="s">
        <v>3127</v>
      </c>
      <c r="F1740" s="151" t="s">
        <v>3128</v>
      </c>
      <c r="G1740" s="152" t="s">
        <v>465</v>
      </c>
      <c r="H1740" s="153">
        <v>5.56</v>
      </c>
      <c r="I1740" s="154"/>
      <c r="J1740" s="155">
        <f>ROUND(I1740*H1740,2)</f>
        <v>0</v>
      </c>
      <c r="K1740" s="156"/>
      <c r="L1740" s="32"/>
      <c r="M1740" s="157" t="s">
        <v>1</v>
      </c>
      <c r="N1740" s="158" t="s">
        <v>44</v>
      </c>
      <c r="O1740" s="57"/>
      <c r="P1740" s="159">
        <f>O1740*H1740</f>
        <v>0</v>
      </c>
      <c r="Q1740" s="159">
        <v>0</v>
      </c>
      <c r="R1740" s="159">
        <f>Q1740*H1740</f>
        <v>0</v>
      </c>
      <c r="S1740" s="159">
        <v>0</v>
      </c>
      <c r="T1740" s="160">
        <f>S1740*H1740</f>
        <v>0</v>
      </c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1"/>
      <c r="AR1740" s="161" t="s">
        <v>289</v>
      </c>
      <c r="AT1740" s="161" t="s">
        <v>254</v>
      </c>
      <c r="AU1740" s="161" t="s">
        <v>88</v>
      </c>
      <c r="AY1740" s="17" t="s">
        <v>252</v>
      </c>
      <c r="BE1740" s="162">
        <f>IF(N1740="základní",J1740,0)</f>
        <v>0</v>
      </c>
      <c r="BF1740" s="162">
        <f>IF(N1740="snížená",J1740,0)</f>
        <v>0</v>
      </c>
      <c r="BG1740" s="162">
        <f>IF(N1740="zákl. přenesená",J1740,0)</f>
        <v>0</v>
      </c>
      <c r="BH1740" s="162">
        <f>IF(N1740="sníž. přenesená",J1740,0)</f>
        <v>0</v>
      </c>
      <c r="BI1740" s="162">
        <f>IF(N1740="nulová",J1740,0)</f>
        <v>0</v>
      </c>
      <c r="BJ1740" s="17" t="s">
        <v>86</v>
      </c>
      <c r="BK1740" s="162">
        <f>ROUND(I1740*H1740,2)</f>
        <v>0</v>
      </c>
      <c r="BL1740" s="17" t="s">
        <v>289</v>
      </c>
      <c r="BM1740" s="161" t="s">
        <v>3129</v>
      </c>
    </row>
    <row r="1741" spans="1:65" s="2" customFormat="1" ht="37.9" customHeight="1">
      <c r="A1741" s="31"/>
      <c r="B1741" s="148"/>
      <c r="C1741" s="149" t="s">
        <v>1084</v>
      </c>
      <c r="D1741" s="149" t="s">
        <v>254</v>
      </c>
      <c r="E1741" s="150" t="s">
        <v>3130</v>
      </c>
      <c r="F1741" s="151" t="s">
        <v>3131</v>
      </c>
      <c r="G1741" s="152" t="s">
        <v>465</v>
      </c>
      <c r="H1741" s="153">
        <v>1146</v>
      </c>
      <c r="I1741" s="154"/>
      <c r="J1741" s="155">
        <f>ROUND(I1741*H1741,2)</f>
        <v>0</v>
      </c>
      <c r="K1741" s="156"/>
      <c r="L1741" s="32"/>
      <c r="M1741" s="157" t="s">
        <v>1</v>
      </c>
      <c r="N1741" s="158" t="s">
        <v>44</v>
      </c>
      <c r="O1741" s="57"/>
      <c r="P1741" s="159">
        <f>O1741*H1741</f>
        <v>0</v>
      </c>
      <c r="Q1741" s="159">
        <v>0</v>
      </c>
      <c r="R1741" s="159">
        <f>Q1741*H1741</f>
        <v>0</v>
      </c>
      <c r="S1741" s="159">
        <v>0</v>
      </c>
      <c r="T1741" s="160">
        <f>S1741*H1741</f>
        <v>0</v>
      </c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1"/>
      <c r="AR1741" s="161" t="s">
        <v>289</v>
      </c>
      <c r="AT1741" s="161" t="s">
        <v>254</v>
      </c>
      <c r="AU1741" s="161" t="s">
        <v>88</v>
      </c>
      <c r="AY1741" s="17" t="s">
        <v>252</v>
      </c>
      <c r="BE1741" s="162">
        <f>IF(N1741="základní",J1741,0)</f>
        <v>0</v>
      </c>
      <c r="BF1741" s="162">
        <f>IF(N1741="snížená",J1741,0)</f>
        <v>0</v>
      </c>
      <c r="BG1741" s="162">
        <f>IF(N1741="zákl. přenesená",J1741,0)</f>
        <v>0</v>
      </c>
      <c r="BH1741" s="162">
        <f>IF(N1741="sníž. přenesená",J1741,0)</f>
        <v>0</v>
      </c>
      <c r="BI1741" s="162">
        <f>IF(N1741="nulová",J1741,0)</f>
        <v>0</v>
      </c>
      <c r="BJ1741" s="17" t="s">
        <v>86</v>
      </c>
      <c r="BK1741" s="162">
        <f>ROUND(I1741*H1741,2)</f>
        <v>0</v>
      </c>
      <c r="BL1741" s="17" t="s">
        <v>289</v>
      </c>
      <c r="BM1741" s="161" t="s">
        <v>3132</v>
      </c>
    </row>
    <row r="1742" spans="1:65" s="2" customFormat="1" ht="24.2" customHeight="1">
      <c r="A1742" s="31"/>
      <c r="B1742" s="148"/>
      <c r="C1742" s="149" t="s">
        <v>3133</v>
      </c>
      <c r="D1742" s="149" t="s">
        <v>254</v>
      </c>
      <c r="E1742" s="150" t="s">
        <v>3134</v>
      </c>
      <c r="F1742" s="151" t="s">
        <v>3135</v>
      </c>
      <c r="G1742" s="152" t="s">
        <v>465</v>
      </c>
      <c r="H1742" s="153">
        <v>766</v>
      </c>
      <c r="I1742" s="154"/>
      <c r="J1742" s="155">
        <f>ROUND(I1742*H1742,2)</f>
        <v>0</v>
      </c>
      <c r="K1742" s="156"/>
      <c r="L1742" s="32"/>
      <c r="M1742" s="157" t="s">
        <v>1</v>
      </c>
      <c r="N1742" s="158" t="s">
        <v>44</v>
      </c>
      <c r="O1742" s="57"/>
      <c r="P1742" s="159">
        <f>O1742*H1742</f>
        <v>0</v>
      </c>
      <c r="Q1742" s="159">
        <v>0</v>
      </c>
      <c r="R1742" s="159">
        <f>Q1742*H1742</f>
        <v>0</v>
      </c>
      <c r="S1742" s="159">
        <v>0</v>
      </c>
      <c r="T1742" s="160">
        <f>S1742*H1742</f>
        <v>0</v>
      </c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1"/>
      <c r="AR1742" s="161" t="s">
        <v>289</v>
      </c>
      <c r="AT1742" s="161" t="s">
        <v>254</v>
      </c>
      <c r="AU1742" s="161" t="s">
        <v>88</v>
      </c>
      <c r="AY1742" s="17" t="s">
        <v>252</v>
      </c>
      <c r="BE1742" s="162">
        <f>IF(N1742="základní",J1742,0)</f>
        <v>0</v>
      </c>
      <c r="BF1742" s="162">
        <f>IF(N1742="snížená",J1742,0)</f>
        <v>0</v>
      </c>
      <c r="BG1742" s="162">
        <f>IF(N1742="zákl. přenesená",J1742,0)</f>
        <v>0</v>
      </c>
      <c r="BH1742" s="162">
        <f>IF(N1742="sníž. přenesená",J1742,0)</f>
        <v>0</v>
      </c>
      <c r="BI1742" s="162">
        <f>IF(N1742="nulová",J1742,0)</f>
        <v>0</v>
      </c>
      <c r="BJ1742" s="17" t="s">
        <v>86</v>
      </c>
      <c r="BK1742" s="162">
        <f>ROUND(I1742*H1742,2)</f>
        <v>0</v>
      </c>
      <c r="BL1742" s="17" t="s">
        <v>289</v>
      </c>
      <c r="BM1742" s="161" t="s">
        <v>3136</v>
      </c>
    </row>
    <row r="1743" spans="1:65" s="2" customFormat="1" ht="33" customHeight="1">
      <c r="A1743" s="31"/>
      <c r="B1743" s="148"/>
      <c r="C1743" s="149" t="s">
        <v>1109</v>
      </c>
      <c r="D1743" s="149" t="s">
        <v>254</v>
      </c>
      <c r="E1743" s="150" t="s">
        <v>3137</v>
      </c>
      <c r="F1743" s="151" t="s">
        <v>3138</v>
      </c>
      <c r="G1743" s="152" t="s">
        <v>465</v>
      </c>
      <c r="H1743" s="153">
        <v>80.52</v>
      </c>
      <c r="I1743" s="154"/>
      <c r="J1743" s="155">
        <f>ROUND(I1743*H1743,2)</f>
        <v>0</v>
      </c>
      <c r="K1743" s="156"/>
      <c r="L1743" s="32"/>
      <c r="M1743" s="157" t="s">
        <v>1</v>
      </c>
      <c r="N1743" s="158" t="s">
        <v>44</v>
      </c>
      <c r="O1743" s="57"/>
      <c r="P1743" s="159">
        <f>O1743*H1743</f>
        <v>0</v>
      </c>
      <c r="Q1743" s="159">
        <v>0</v>
      </c>
      <c r="R1743" s="159">
        <f>Q1743*H1743</f>
        <v>0</v>
      </c>
      <c r="S1743" s="159">
        <v>0</v>
      </c>
      <c r="T1743" s="160">
        <f>S1743*H1743</f>
        <v>0</v>
      </c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1"/>
      <c r="AR1743" s="161" t="s">
        <v>289</v>
      </c>
      <c r="AT1743" s="161" t="s">
        <v>254</v>
      </c>
      <c r="AU1743" s="161" t="s">
        <v>88</v>
      </c>
      <c r="AY1743" s="17" t="s">
        <v>252</v>
      </c>
      <c r="BE1743" s="162">
        <f>IF(N1743="základní",J1743,0)</f>
        <v>0</v>
      </c>
      <c r="BF1743" s="162">
        <f>IF(N1743="snížená",J1743,0)</f>
        <v>0</v>
      </c>
      <c r="BG1743" s="162">
        <f>IF(N1743="zákl. přenesená",J1743,0)</f>
        <v>0</v>
      </c>
      <c r="BH1743" s="162">
        <f>IF(N1743="sníž. přenesená",J1743,0)</f>
        <v>0</v>
      </c>
      <c r="BI1743" s="162">
        <f>IF(N1743="nulová",J1743,0)</f>
        <v>0</v>
      </c>
      <c r="BJ1743" s="17" t="s">
        <v>86</v>
      </c>
      <c r="BK1743" s="162">
        <f>ROUND(I1743*H1743,2)</f>
        <v>0</v>
      </c>
      <c r="BL1743" s="17" t="s">
        <v>289</v>
      </c>
      <c r="BM1743" s="161" t="s">
        <v>3139</v>
      </c>
    </row>
    <row r="1744" spans="1:65" s="14" customFormat="1">
      <c r="B1744" s="171"/>
      <c r="D1744" s="164" t="s">
        <v>282</v>
      </c>
      <c r="E1744" s="172" t="s">
        <v>1</v>
      </c>
      <c r="F1744" s="173" t="s">
        <v>3140</v>
      </c>
      <c r="H1744" s="174">
        <v>80.52</v>
      </c>
      <c r="I1744" s="175"/>
      <c r="L1744" s="171"/>
      <c r="M1744" s="176"/>
      <c r="N1744" s="177"/>
      <c r="O1744" s="177"/>
      <c r="P1744" s="177"/>
      <c r="Q1744" s="177"/>
      <c r="R1744" s="177"/>
      <c r="S1744" s="177"/>
      <c r="T1744" s="178"/>
      <c r="AT1744" s="172" t="s">
        <v>282</v>
      </c>
      <c r="AU1744" s="172" t="s">
        <v>88</v>
      </c>
      <c r="AV1744" s="14" t="s">
        <v>88</v>
      </c>
      <c r="AW1744" s="14" t="s">
        <v>33</v>
      </c>
      <c r="AX1744" s="14" t="s">
        <v>79</v>
      </c>
      <c r="AY1744" s="172" t="s">
        <v>252</v>
      </c>
    </row>
    <row r="1745" spans="1:65" s="13" customFormat="1" ht="22.5">
      <c r="B1745" s="163"/>
      <c r="D1745" s="164" t="s">
        <v>282</v>
      </c>
      <c r="E1745" s="165" t="s">
        <v>1</v>
      </c>
      <c r="F1745" s="166" t="s">
        <v>3141</v>
      </c>
      <c r="H1745" s="165" t="s">
        <v>1</v>
      </c>
      <c r="I1745" s="167"/>
      <c r="L1745" s="163"/>
      <c r="M1745" s="168"/>
      <c r="N1745" s="169"/>
      <c r="O1745" s="169"/>
      <c r="P1745" s="169"/>
      <c r="Q1745" s="169"/>
      <c r="R1745" s="169"/>
      <c r="S1745" s="169"/>
      <c r="T1745" s="170"/>
      <c r="AT1745" s="165" t="s">
        <v>282</v>
      </c>
      <c r="AU1745" s="165" t="s">
        <v>88</v>
      </c>
      <c r="AV1745" s="13" t="s">
        <v>86</v>
      </c>
      <c r="AW1745" s="13" t="s">
        <v>33</v>
      </c>
      <c r="AX1745" s="13" t="s">
        <v>79</v>
      </c>
      <c r="AY1745" s="165" t="s">
        <v>252</v>
      </c>
    </row>
    <row r="1746" spans="1:65" s="13" customFormat="1">
      <c r="B1746" s="163"/>
      <c r="D1746" s="164" t="s">
        <v>282</v>
      </c>
      <c r="E1746" s="165" t="s">
        <v>1</v>
      </c>
      <c r="F1746" s="166" t="s">
        <v>3142</v>
      </c>
      <c r="H1746" s="165" t="s">
        <v>1</v>
      </c>
      <c r="I1746" s="167"/>
      <c r="L1746" s="163"/>
      <c r="M1746" s="168"/>
      <c r="N1746" s="169"/>
      <c r="O1746" s="169"/>
      <c r="P1746" s="169"/>
      <c r="Q1746" s="169"/>
      <c r="R1746" s="169"/>
      <c r="S1746" s="169"/>
      <c r="T1746" s="170"/>
      <c r="AT1746" s="165" t="s">
        <v>282</v>
      </c>
      <c r="AU1746" s="165" t="s">
        <v>88</v>
      </c>
      <c r="AV1746" s="13" t="s">
        <v>86</v>
      </c>
      <c r="AW1746" s="13" t="s">
        <v>33</v>
      </c>
      <c r="AX1746" s="13" t="s">
        <v>79</v>
      </c>
      <c r="AY1746" s="165" t="s">
        <v>252</v>
      </c>
    </row>
    <row r="1747" spans="1:65" s="13" customFormat="1" ht="22.5">
      <c r="B1747" s="163"/>
      <c r="D1747" s="164" t="s">
        <v>282</v>
      </c>
      <c r="E1747" s="165" t="s">
        <v>1</v>
      </c>
      <c r="F1747" s="166" t="s">
        <v>3143</v>
      </c>
      <c r="H1747" s="165" t="s">
        <v>1</v>
      </c>
      <c r="I1747" s="167"/>
      <c r="L1747" s="163"/>
      <c r="M1747" s="168"/>
      <c r="N1747" s="169"/>
      <c r="O1747" s="169"/>
      <c r="P1747" s="169"/>
      <c r="Q1747" s="169"/>
      <c r="R1747" s="169"/>
      <c r="S1747" s="169"/>
      <c r="T1747" s="170"/>
      <c r="AT1747" s="165" t="s">
        <v>282</v>
      </c>
      <c r="AU1747" s="165" t="s">
        <v>88</v>
      </c>
      <c r="AV1747" s="13" t="s">
        <v>86</v>
      </c>
      <c r="AW1747" s="13" t="s">
        <v>33</v>
      </c>
      <c r="AX1747" s="13" t="s">
        <v>79</v>
      </c>
      <c r="AY1747" s="165" t="s">
        <v>252</v>
      </c>
    </row>
    <row r="1748" spans="1:65" s="13" customFormat="1">
      <c r="B1748" s="163"/>
      <c r="D1748" s="164" t="s">
        <v>282</v>
      </c>
      <c r="E1748" s="165" t="s">
        <v>1</v>
      </c>
      <c r="F1748" s="166" t="s">
        <v>3144</v>
      </c>
      <c r="H1748" s="165" t="s">
        <v>1</v>
      </c>
      <c r="I1748" s="167"/>
      <c r="L1748" s="163"/>
      <c r="M1748" s="168"/>
      <c r="N1748" s="169"/>
      <c r="O1748" s="169"/>
      <c r="P1748" s="169"/>
      <c r="Q1748" s="169"/>
      <c r="R1748" s="169"/>
      <c r="S1748" s="169"/>
      <c r="T1748" s="170"/>
      <c r="AT1748" s="165" t="s">
        <v>282</v>
      </c>
      <c r="AU1748" s="165" t="s">
        <v>88</v>
      </c>
      <c r="AV1748" s="13" t="s">
        <v>86</v>
      </c>
      <c r="AW1748" s="13" t="s">
        <v>33</v>
      </c>
      <c r="AX1748" s="13" t="s">
        <v>79</v>
      </c>
      <c r="AY1748" s="165" t="s">
        <v>252</v>
      </c>
    </row>
    <row r="1749" spans="1:65" s="15" customFormat="1">
      <c r="B1749" s="179"/>
      <c r="D1749" s="164" t="s">
        <v>282</v>
      </c>
      <c r="E1749" s="180" t="s">
        <v>1</v>
      </c>
      <c r="F1749" s="181" t="s">
        <v>286</v>
      </c>
      <c r="H1749" s="182">
        <v>80.52</v>
      </c>
      <c r="I1749" s="183"/>
      <c r="L1749" s="179"/>
      <c r="M1749" s="184"/>
      <c r="N1749" s="185"/>
      <c r="O1749" s="185"/>
      <c r="P1749" s="185"/>
      <c r="Q1749" s="185"/>
      <c r="R1749" s="185"/>
      <c r="S1749" s="185"/>
      <c r="T1749" s="186"/>
      <c r="AT1749" s="180" t="s">
        <v>282</v>
      </c>
      <c r="AU1749" s="180" t="s">
        <v>88</v>
      </c>
      <c r="AV1749" s="15" t="s">
        <v>258</v>
      </c>
      <c r="AW1749" s="15" t="s">
        <v>33</v>
      </c>
      <c r="AX1749" s="15" t="s">
        <v>86</v>
      </c>
      <c r="AY1749" s="180" t="s">
        <v>252</v>
      </c>
    </row>
    <row r="1750" spans="1:65" s="2" customFormat="1" ht="33" customHeight="1">
      <c r="A1750" s="31"/>
      <c r="B1750" s="148"/>
      <c r="C1750" s="149" t="s">
        <v>3145</v>
      </c>
      <c r="D1750" s="149" t="s">
        <v>254</v>
      </c>
      <c r="E1750" s="150" t="s">
        <v>3146</v>
      </c>
      <c r="F1750" s="151" t="s">
        <v>3147</v>
      </c>
      <c r="G1750" s="152" t="s">
        <v>465</v>
      </c>
      <c r="H1750" s="153">
        <v>163.86</v>
      </c>
      <c r="I1750" s="154"/>
      <c r="J1750" s="155">
        <f>ROUND(I1750*H1750,2)</f>
        <v>0</v>
      </c>
      <c r="K1750" s="156"/>
      <c r="L1750" s="32"/>
      <c r="M1750" s="157" t="s">
        <v>1</v>
      </c>
      <c r="N1750" s="158" t="s">
        <v>44</v>
      </c>
      <c r="O1750" s="57"/>
      <c r="P1750" s="159">
        <f>O1750*H1750</f>
        <v>0</v>
      </c>
      <c r="Q1750" s="159">
        <v>0</v>
      </c>
      <c r="R1750" s="159">
        <f>Q1750*H1750</f>
        <v>0</v>
      </c>
      <c r="S1750" s="159">
        <v>0</v>
      </c>
      <c r="T1750" s="160">
        <f>S1750*H1750</f>
        <v>0</v>
      </c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1"/>
      <c r="AR1750" s="161" t="s">
        <v>289</v>
      </c>
      <c r="AT1750" s="161" t="s">
        <v>254</v>
      </c>
      <c r="AU1750" s="161" t="s">
        <v>88</v>
      </c>
      <c r="AY1750" s="17" t="s">
        <v>252</v>
      </c>
      <c r="BE1750" s="162">
        <f>IF(N1750="základní",J1750,0)</f>
        <v>0</v>
      </c>
      <c r="BF1750" s="162">
        <f>IF(N1750="snížená",J1750,0)</f>
        <v>0</v>
      </c>
      <c r="BG1750" s="162">
        <f>IF(N1750="zákl. přenesená",J1750,0)</f>
        <v>0</v>
      </c>
      <c r="BH1750" s="162">
        <f>IF(N1750="sníž. přenesená",J1750,0)</f>
        <v>0</v>
      </c>
      <c r="BI1750" s="162">
        <f>IF(N1750="nulová",J1750,0)</f>
        <v>0</v>
      </c>
      <c r="BJ1750" s="17" t="s">
        <v>86</v>
      </c>
      <c r="BK1750" s="162">
        <f>ROUND(I1750*H1750,2)</f>
        <v>0</v>
      </c>
      <c r="BL1750" s="17" t="s">
        <v>289</v>
      </c>
      <c r="BM1750" s="161" t="s">
        <v>3148</v>
      </c>
    </row>
    <row r="1751" spans="1:65" s="2" customFormat="1" ht="37.9" customHeight="1">
      <c r="A1751" s="31"/>
      <c r="B1751" s="148"/>
      <c r="C1751" s="149" t="s">
        <v>1113</v>
      </c>
      <c r="D1751" s="149" t="s">
        <v>254</v>
      </c>
      <c r="E1751" s="150" t="s">
        <v>3149</v>
      </c>
      <c r="F1751" s="151" t="s">
        <v>3150</v>
      </c>
      <c r="G1751" s="152" t="s">
        <v>465</v>
      </c>
      <c r="H1751" s="153">
        <v>66.5</v>
      </c>
      <c r="I1751" s="154"/>
      <c r="J1751" s="155">
        <f>ROUND(I1751*H1751,2)</f>
        <v>0</v>
      </c>
      <c r="K1751" s="156"/>
      <c r="L1751" s="32"/>
      <c r="M1751" s="157" t="s">
        <v>1</v>
      </c>
      <c r="N1751" s="158" t="s">
        <v>44</v>
      </c>
      <c r="O1751" s="57"/>
      <c r="P1751" s="159">
        <f>O1751*H1751</f>
        <v>0</v>
      </c>
      <c r="Q1751" s="159">
        <v>0</v>
      </c>
      <c r="R1751" s="159">
        <f>Q1751*H1751</f>
        <v>0</v>
      </c>
      <c r="S1751" s="159">
        <v>0</v>
      </c>
      <c r="T1751" s="160">
        <f>S1751*H1751</f>
        <v>0</v>
      </c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R1751" s="161" t="s">
        <v>289</v>
      </c>
      <c r="AT1751" s="161" t="s">
        <v>254</v>
      </c>
      <c r="AU1751" s="161" t="s">
        <v>88</v>
      </c>
      <c r="AY1751" s="17" t="s">
        <v>252</v>
      </c>
      <c r="BE1751" s="162">
        <f>IF(N1751="základní",J1751,0)</f>
        <v>0</v>
      </c>
      <c r="BF1751" s="162">
        <f>IF(N1751="snížená",J1751,0)</f>
        <v>0</v>
      </c>
      <c r="BG1751" s="162">
        <f>IF(N1751="zákl. přenesená",J1751,0)</f>
        <v>0</v>
      </c>
      <c r="BH1751" s="162">
        <f>IF(N1751="sníž. přenesená",J1751,0)</f>
        <v>0</v>
      </c>
      <c r="BI1751" s="162">
        <f>IF(N1751="nulová",J1751,0)</f>
        <v>0</v>
      </c>
      <c r="BJ1751" s="17" t="s">
        <v>86</v>
      </c>
      <c r="BK1751" s="162">
        <f>ROUND(I1751*H1751,2)</f>
        <v>0</v>
      </c>
      <c r="BL1751" s="17" t="s">
        <v>289</v>
      </c>
      <c r="BM1751" s="161" t="s">
        <v>3151</v>
      </c>
    </row>
    <row r="1752" spans="1:65" s="2" customFormat="1" ht="33" customHeight="1">
      <c r="A1752" s="31"/>
      <c r="B1752" s="148"/>
      <c r="C1752" s="149" t="s">
        <v>3152</v>
      </c>
      <c r="D1752" s="149" t="s">
        <v>254</v>
      </c>
      <c r="E1752" s="150" t="s">
        <v>3153</v>
      </c>
      <c r="F1752" s="151" t="s">
        <v>3154</v>
      </c>
      <c r="G1752" s="152" t="s">
        <v>465</v>
      </c>
      <c r="H1752" s="153">
        <v>43.8</v>
      </c>
      <c r="I1752" s="154"/>
      <c r="J1752" s="155">
        <f>ROUND(I1752*H1752,2)</f>
        <v>0</v>
      </c>
      <c r="K1752" s="156"/>
      <c r="L1752" s="32"/>
      <c r="M1752" s="157" t="s">
        <v>1</v>
      </c>
      <c r="N1752" s="158" t="s">
        <v>44</v>
      </c>
      <c r="O1752" s="57"/>
      <c r="P1752" s="159">
        <f>O1752*H1752</f>
        <v>0</v>
      </c>
      <c r="Q1752" s="159">
        <v>0</v>
      </c>
      <c r="R1752" s="159">
        <f>Q1752*H1752</f>
        <v>0</v>
      </c>
      <c r="S1752" s="159">
        <v>0</v>
      </c>
      <c r="T1752" s="160">
        <f>S1752*H1752</f>
        <v>0</v>
      </c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R1752" s="161" t="s">
        <v>289</v>
      </c>
      <c r="AT1752" s="161" t="s">
        <v>254</v>
      </c>
      <c r="AU1752" s="161" t="s">
        <v>88</v>
      </c>
      <c r="AY1752" s="17" t="s">
        <v>252</v>
      </c>
      <c r="BE1752" s="162">
        <f>IF(N1752="základní",J1752,0)</f>
        <v>0</v>
      </c>
      <c r="BF1752" s="162">
        <f>IF(N1752="snížená",J1752,0)</f>
        <v>0</v>
      </c>
      <c r="BG1752" s="162">
        <f>IF(N1752="zákl. přenesená",J1752,0)</f>
        <v>0</v>
      </c>
      <c r="BH1752" s="162">
        <f>IF(N1752="sníž. přenesená",J1752,0)</f>
        <v>0</v>
      </c>
      <c r="BI1752" s="162">
        <f>IF(N1752="nulová",J1752,0)</f>
        <v>0</v>
      </c>
      <c r="BJ1752" s="17" t="s">
        <v>86</v>
      </c>
      <c r="BK1752" s="162">
        <f>ROUND(I1752*H1752,2)</f>
        <v>0</v>
      </c>
      <c r="BL1752" s="17" t="s">
        <v>289</v>
      </c>
      <c r="BM1752" s="161" t="s">
        <v>3155</v>
      </c>
    </row>
    <row r="1753" spans="1:65" s="14" customFormat="1">
      <c r="B1753" s="171"/>
      <c r="D1753" s="164" t="s">
        <v>282</v>
      </c>
      <c r="E1753" s="172" t="s">
        <v>1</v>
      </c>
      <c r="F1753" s="173" t="s">
        <v>3156</v>
      </c>
      <c r="H1753" s="174">
        <v>21.9</v>
      </c>
      <c r="I1753" s="175"/>
      <c r="L1753" s="171"/>
      <c r="M1753" s="176"/>
      <c r="N1753" s="177"/>
      <c r="O1753" s="177"/>
      <c r="P1753" s="177"/>
      <c r="Q1753" s="177"/>
      <c r="R1753" s="177"/>
      <c r="S1753" s="177"/>
      <c r="T1753" s="178"/>
      <c r="AT1753" s="172" t="s">
        <v>282</v>
      </c>
      <c r="AU1753" s="172" t="s">
        <v>88</v>
      </c>
      <c r="AV1753" s="14" t="s">
        <v>88</v>
      </c>
      <c r="AW1753" s="14" t="s">
        <v>33</v>
      </c>
      <c r="AX1753" s="14" t="s">
        <v>79</v>
      </c>
      <c r="AY1753" s="172" t="s">
        <v>252</v>
      </c>
    </row>
    <row r="1754" spans="1:65" s="14" customFormat="1">
      <c r="B1754" s="171"/>
      <c r="D1754" s="164" t="s">
        <v>282</v>
      </c>
      <c r="E1754" s="172" t="s">
        <v>1</v>
      </c>
      <c r="F1754" s="173" t="s">
        <v>3157</v>
      </c>
      <c r="H1754" s="174">
        <v>21.9</v>
      </c>
      <c r="I1754" s="175"/>
      <c r="L1754" s="171"/>
      <c r="M1754" s="176"/>
      <c r="N1754" s="177"/>
      <c r="O1754" s="177"/>
      <c r="P1754" s="177"/>
      <c r="Q1754" s="177"/>
      <c r="R1754" s="177"/>
      <c r="S1754" s="177"/>
      <c r="T1754" s="178"/>
      <c r="AT1754" s="172" t="s">
        <v>282</v>
      </c>
      <c r="AU1754" s="172" t="s">
        <v>88</v>
      </c>
      <c r="AV1754" s="14" t="s">
        <v>88</v>
      </c>
      <c r="AW1754" s="14" t="s">
        <v>33</v>
      </c>
      <c r="AX1754" s="14" t="s">
        <v>79</v>
      </c>
      <c r="AY1754" s="172" t="s">
        <v>252</v>
      </c>
    </row>
    <row r="1755" spans="1:65" s="15" customFormat="1">
      <c r="B1755" s="179"/>
      <c r="D1755" s="164" t="s">
        <v>282</v>
      </c>
      <c r="E1755" s="180" t="s">
        <v>1</v>
      </c>
      <c r="F1755" s="181" t="s">
        <v>286</v>
      </c>
      <c r="H1755" s="182">
        <v>43.8</v>
      </c>
      <c r="I1755" s="183"/>
      <c r="L1755" s="179"/>
      <c r="M1755" s="184"/>
      <c r="N1755" s="185"/>
      <c r="O1755" s="185"/>
      <c r="P1755" s="185"/>
      <c r="Q1755" s="185"/>
      <c r="R1755" s="185"/>
      <c r="S1755" s="185"/>
      <c r="T1755" s="186"/>
      <c r="AT1755" s="180" t="s">
        <v>282</v>
      </c>
      <c r="AU1755" s="180" t="s">
        <v>88</v>
      </c>
      <c r="AV1755" s="15" t="s">
        <v>258</v>
      </c>
      <c r="AW1755" s="15" t="s">
        <v>33</v>
      </c>
      <c r="AX1755" s="15" t="s">
        <v>86</v>
      </c>
      <c r="AY1755" s="180" t="s">
        <v>252</v>
      </c>
    </row>
    <row r="1756" spans="1:65" s="2" customFormat="1" ht="24.2" customHeight="1">
      <c r="A1756" s="31"/>
      <c r="B1756" s="148"/>
      <c r="C1756" s="149" t="s">
        <v>1128</v>
      </c>
      <c r="D1756" s="149" t="s">
        <v>254</v>
      </c>
      <c r="E1756" s="150" t="s">
        <v>3158</v>
      </c>
      <c r="F1756" s="151" t="s">
        <v>3159</v>
      </c>
      <c r="G1756" s="152" t="s">
        <v>465</v>
      </c>
      <c r="H1756" s="153">
        <v>21.9</v>
      </c>
      <c r="I1756" s="154"/>
      <c r="J1756" s="155">
        <f>ROUND(I1756*H1756,2)</f>
        <v>0</v>
      </c>
      <c r="K1756" s="156"/>
      <c r="L1756" s="32"/>
      <c r="M1756" s="157" t="s">
        <v>1</v>
      </c>
      <c r="N1756" s="158" t="s">
        <v>44</v>
      </c>
      <c r="O1756" s="57"/>
      <c r="P1756" s="159">
        <f>O1756*H1756</f>
        <v>0</v>
      </c>
      <c r="Q1756" s="159">
        <v>0</v>
      </c>
      <c r="R1756" s="159">
        <f>Q1756*H1756</f>
        <v>0</v>
      </c>
      <c r="S1756" s="159">
        <v>0</v>
      </c>
      <c r="T1756" s="160">
        <f>S1756*H1756</f>
        <v>0</v>
      </c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R1756" s="161" t="s">
        <v>289</v>
      </c>
      <c r="AT1756" s="161" t="s">
        <v>254</v>
      </c>
      <c r="AU1756" s="161" t="s">
        <v>88</v>
      </c>
      <c r="AY1756" s="17" t="s">
        <v>252</v>
      </c>
      <c r="BE1756" s="162">
        <f>IF(N1756="základní",J1756,0)</f>
        <v>0</v>
      </c>
      <c r="BF1756" s="162">
        <f>IF(N1756="snížená",J1756,0)</f>
        <v>0</v>
      </c>
      <c r="BG1756" s="162">
        <f>IF(N1756="zákl. přenesená",J1756,0)</f>
        <v>0</v>
      </c>
      <c r="BH1756" s="162">
        <f>IF(N1756="sníž. přenesená",J1756,0)</f>
        <v>0</v>
      </c>
      <c r="BI1756" s="162">
        <f>IF(N1756="nulová",J1756,0)</f>
        <v>0</v>
      </c>
      <c r="BJ1756" s="17" t="s">
        <v>86</v>
      </c>
      <c r="BK1756" s="162">
        <f>ROUND(I1756*H1756,2)</f>
        <v>0</v>
      </c>
      <c r="BL1756" s="17" t="s">
        <v>289</v>
      </c>
      <c r="BM1756" s="161" t="s">
        <v>3160</v>
      </c>
    </row>
    <row r="1757" spans="1:65" s="14" customFormat="1">
      <c r="B1757" s="171"/>
      <c r="D1757" s="164" t="s">
        <v>282</v>
      </c>
      <c r="E1757" s="172" t="s">
        <v>1</v>
      </c>
      <c r="F1757" s="173" t="s">
        <v>3161</v>
      </c>
      <c r="H1757" s="174">
        <v>21.9</v>
      </c>
      <c r="I1757" s="175"/>
      <c r="L1757" s="171"/>
      <c r="M1757" s="176"/>
      <c r="N1757" s="177"/>
      <c r="O1757" s="177"/>
      <c r="P1757" s="177"/>
      <c r="Q1757" s="177"/>
      <c r="R1757" s="177"/>
      <c r="S1757" s="177"/>
      <c r="T1757" s="178"/>
      <c r="AT1757" s="172" t="s">
        <v>282</v>
      </c>
      <c r="AU1757" s="172" t="s">
        <v>88</v>
      </c>
      <c r="AV1757" s="14" t="s">
        <v>88</v>
      </c>
      <c r="AW1757" s="14" t="s">
        <v>33</v>
      </c>
      <c r="AX1757" s="14" t="s">
        <v>79</v>
      </c>
      <c r="AY1757" s="172" t="s">
        <v>252</v>
      </c>
    </row>
    <row r="1758" spans="1:65" s="15" customFormat="1">
      <c r="B1758" s="179"/>
      <c r="D1758" s="164" t="s">
        <v>282</v>
      </c>
      <c r="E1758" s="180" t="s">
        <v>1</v>
      </c>
      <c r="F1758" s="181" t="s">
        <v>286</v>
      </c>
      <c r="H1758" s="182">
        <v>21.9</v>
      </c>
      <c r="I1758" s="183"/>
      <c r="L1758" s="179"/>
      <c r="M1758" s="184"/>
      <c r="N1758" s="185"/>
      <c r="O1758" s="185"/>
      <c r="P1758" s="185"/>
      <c r="Q1758" s="185"/>
      <c r="R1758" s="185"/>
      <c r="S1758" s="185"/>
      <c r="T1758" s="186"/>
      <c r="AT1758" s="180" t="s">
        <v>282</v>
      </c>
      <c r="AU1758" s="180" t="s">
        <v>88</v>
      </c>
      <c r="AV1758" s="15" t="s">
        <v>258</v>
      </c>
      <c r="AW1758" s="15" t="s">
        <v>33</v>
      </c>
      <c r="AX1758" s="15" t="s">
        <v>86</v>
      </c>
      <c r="AY1758" s="180" t="s">
        <v>252</v>
      </c>
    </row>
    <row r="1759" spans="1:65" s="2" customFormat="1" ht="24.2" customHeight="1">
      <c r="A1759" s="31"/>
      <c r="B1759" s="148"/>
      <c r="C1759" s="149" t="s">
        <v>3162</v>
      </c>
      <c r="D1759" s="149" t="s">
        <v>254</v>
      </c>
      <c r="E1759" s="150" t="s">
        <v>3163</v>
      </c>
      <c r="F1759" s="151" t="s">
        <v>3164</v>
      </c>
      <c r="G1759" s="152" t="s">
        <v>465</v>
      </c>
      <c r="H1759" s="153">
        <v>1023.538</v>
      </c>
      <c r="I1759" s="154"/>
      <c r="J1759" s="155">
        <f>ROUND(I1759*H1759,2)</f>
        <v>0</v>
      </c>
      <c r="K1759" s="156"/>
      <c r="L1759" s="32"/>
      <c r="M1759" s="157" t="s">
        <v>1</v>
      </c>
      <c r="N1759" s="158" t="s">
        <v>44</v>
      </c>
      <c r="O1759" s="57"/>
      <c r="P1759" s="159">
        <f>O1759*H1759</f>
        <v>0</v>
      </c>
      <c r="Q1759" s="159">
        <v>0</v>
      </c>
      <c r="R1759" s="159">
        <f>Q1759*H1759</f>
        <v>0</v>
      </c>
      <c r="S1759" s="159">
        <v>0</v>
      </c>
      <c r="T1759" s="160">
        <f>S1759*H1759</f>
        <v>0</v>
      </c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R1759" s="161" t="s">
        <v>289</v>
      </c>
      <c r="AT1759" s="161" t="s">
        <v>254</v>
      </c>
      <c r="AU1759" s="161" t="s">
        <v>88</v>
      </c>
      <c r="AY1759" s="17" t="s">
        <v>252</v>
      </c>
      <c r="BE1759" s="162">
        <f>IF(N1759="základní",J1759,0)</f>
        <v>0</v>
      </c>
      <c r="BF1759" s="162">
        <f>IF(N1759="snížená",J1759,0)</f>
        <v>0</v>
      </c>
      <c r="BG1759" s="162">
        <f>IF(N1759="zákl. přenesená",J1759,0)</f>
        <v>0</v>
      </c>
      <c r="BH1759" s="162">
        <f>IF(N1759="sníž. přenesená",J1759,0)</f>
        <v>0</v>
      </c>
      <c r="BI1759" s="162">
        <f>IF(N1759="nulová",J1759,0)</f>
        <v>0</v>
      </c>
      <c r="BJ1759" s="17" t="s">
        <v>86</v>
      </c>
      <c r="BK1759" s="162">
        <f>ROUND(I1759*H1759,2)</f>
        <v>0</v>
      </c>
      <c r="BL1759" s="17" t="s">
        <v>289</v>
      </c>
      <c r="BM1759" s="161" t="s">
        <v>3165</v>
      </c>
    </row>
    <row r="1760" spans="1:65" s="14" customFormat="1" ht="33.75">
      <c r="B1760" s="171"/>
      <c r="D1760" s="164" t="s">
        <v>282</v>
      </c>
      <c r="E1760" s="172" t="s">
        <v>1</v>
      </c>
      <c r="F1760" s="173" t="s">
        <v>3166</v>
      </c>
      <c r="H1760" s="174">
        <v>500.86099999999999</v>
      </c>
      <c r="I1760" s="175"/>
      <c r="L1760" s="171"/>
      <c r="M1760" s="176"/>
      <c r="N1760" s="177"/>
      <c r="O1760" s="177"/>
      <c r="P1760" s="177"/>
      <c r="Q1760" s="177"/>
      <c r="R1760" s="177"/>
      <c r="S1760" s="177"/>
      <c r="T1760" s="178"/>
      <c r="AT1760" s="172" t="s">
        <v>282</v>
      </c>
      <c r="AU1760" s="172" t="s">
        <v>88</v>
      </c>
      <c r="AV1760" s="14" t="s">
        <v>88</v>
      </c>
      <c r="AW1760" s="14" t="s">
        <v>33</v>
      </c>
      <c r="AX1760" s="14" t="s">
        <v>79</v>
      </c>
      <c r="AY1760" s="172" t="s">
        <v>252</v>
      </c>
    </row>
    <row r="1761" spans="1:65" s="14" customFormat="1" ht="22.5">
      <c r="B1761" s="171"/>
      <c r="D1761" s="164" t="s">
        <v>282</v>
      </c>
      <c r="E1761" s="172" t="s">
        <v>1</v>
      </c>
      <c r="F1761" s="173" t="s">
        <v>3167</v>
      </c>
      <c r="H1761" s="174">
        <v>522.67700000000002</v>
      </c>
      <c r="I1761" s="175"/>
      <c r="L1761" s="171"/>
      <c r="M1761" s="176"/>
      <c r="N1761" s="177"/>
      <c r="O1761" s="177"/>
      <c r="P1761" s="177"/>
      <c r="Q1761" s="177"/>
      <c r="R1761" s="177"/>
      <c r="S1761" s="177"/>
      <c r="T1761" s="178"/>
      <c r="AT1761" s="172" t="s">
        <v>282</v>
      </c>
      <c r="AU1761" s="172" t="s">
        <v>88</v>
      </c>
      <c r="AV1761" s="14" t="s">
        <v>88</v>
      </c>
      <c r="AW1761" s="14" t="s">
        <v>33</v>
      </c>
      <c r="AX1761" s="14" t="s">
        <v>79</v>
      </c>
      <c r="AY1761" s="172" t="s">
        <v>252</v>
      </c>
    </row>
    <row r="1762" spans="1:65" s="13" customFormat="1" ht="22.5">
      <c r="B1762" s="163"/>
      <c r="D1762" s="164" t="s">
        <v>282</v>
      </c>
      <c r="E1762" s="165" t="s">
        <v>1</v>
      </c>
      <c r="F1762" s="166" t="s">
        <v>3168</v>
      </c>
      <c r="H1762" s="165" t="s">
        <v>1</v>
      </c>
      <c r="I1762" s="167"/>
      <c r="L1762" s="163"/>
      <c r="M1762" s="168"/>
      <c r="N1762" s="169"/>
      <c r="O1762" s="169"/>
      <c r="P1762" s="169"/>
      <c r="Q1762" s="169"/>
      <c r="R1762" s="169"/>
      <c r="S1762" s="169"/>
      <c r="T1762" s="170"/>
      <c r="AT1762" s="165" t="s">
        <v>282</v>
      </c>
      <c r="AU1762" s="165" t="s">
        <v>88</v>
      </c>
      <c r="AV1762" s="13" t="s">
        <v>86</v>
      </c>
      <c r="AW1762" s="13" t="s">
        <v>33</v>
      </c>
      <c r="AX1762" s="13" t="s">
        <v>79</v>
      </c>
      <c r="AY1762" s="165" t="s">
        <v>252</v>
      </c>
    </row>
    <row r="1763" spans="1:65" s="13" customFormat="1" ht="22.5">
      <c r="B1763" s="163"/>
      <c r="D1763" s="164" t="s">
        <v>282</v>
      </c>
      <c r="E1763" s="165" t="s">
        <v>1</v>
      </c>
      <c r="F1763" s="166" t="s">
        <v>3169</v>
      </c>
      <c r="H1763" s="165" t="s">
        <v>1</v>
      </c>
      <c r="I1763" s="167"/>
      <c r="L1763" s="163"/>
      <c r="M1763" s="168"/>
      <c r="N1763" s="169"/>
      <c r="O1763" s="169"/>
      <c r="P1763" s="169"/>
      <c r="Q1763" s="169"/>
      <c r="R1763" s="169"/>
      <c r="S1763" s="169"/>
      <c r="T1763" s="170"/>
      <c r="AT1763" s="165" t="s">
        <v>282</v>
      </c>
      <c r="AU1763" s="165" t="s">
        <v>88</v>
      </c>
      <c r="AV1763" s="13" t="s">
        <v>86</v>
      </c>
      <c r="AW1763" s="13" t="s">
        <v>33</v>
      </c>
      <c r="AX1763" s="13" t="s">
        <v>79</v>
      </c>
      <c r="AY1763" s="165" t="s">
        <v>252</v>
      </c>
    </row>
    <row r="1764" spans="1:65" s="15" customFormat="1">
      <c r="B1764" s="179"/>
      <c r="D1764" s="164" t="s">
        <v>282</v>
      </c>
      <c r="E1764" s="180" t="s">
        <v>1</v>
      </c>
      <c r="F1764" s="181" t="s">
        <v>286</v>
      </c>
      <c r="H1764" s="182">
        <v>1023.538</v>
      </c>
      <c r="I1764" s="183"/>
      <c r="L1764" s="179"/>
      <c r="M1764" s="184"/>
      <c r="N1764" s="185"/>
      <c r="O1764" s="185"/>
      <c r="P1764" s="185"/>
      <c r="Q1764" s="185"/>
      <c r="R1764" s="185"/>
      <c r="S1764" s="185"/>
      <c r="T1764" s="186"/>
      <c r="AT1764" s="180" t="s">
        <v>282</v>
      </c>
      <c r="AU1764" s="180" t="s">
        <v>88</v>
      </c>
      <c r="AV1764" s="15" t="s">
        <v>258</v>
      </c>
      <c r="AW1764" s="15" t="s">
        <v>33</v>
      </c>
      <c r="AX1764" s="15" t="s">
        <v>86</v>
      </c>
      <c r="AY1764" s="180" t="s">
        <v>252</v>
      </c>
    </row>
    <row r="1765" spans="1:65" s="2" customFormat="1" ht="24.2" customHeight="1">
      <c r="A1765" s="31"/>
      <c r="B1765" s="148"/>
      <c r="C1765" s="149" t="s">
        <v>1133</v>
      </c>
      <c r="D1765" s="149" t="s">
        <v>254</v>
      </c>
      <c r="E1765" s="150" t="s">
        <v>3170</v>
      </c>
      <c r="F1765" s="151" t="s">
        <v>3171</v>
      </c>
      <c r="G1765" s="152" t="s">
        <v>1727</v>
      </c>
      <c r="H1765" s="187"/>
      <c r="I1765" s="154"/>
      <c r="J1765" s="155">
        <f>ROUND(I1765*H1765,2)</f>
        <v>0</v>
      </c>
      <c r="K1765" s="156"/>
      <c r="L1765" s="32"/>
      <c r="M1765" s="157" t="s">
        <v>1</v>
      </c>
      <c r="N1765" s="158" t="s">
        <v>44</v>
      </c>
      <c r="O1765" s="57"/>
      <c r="P1765" s="159">
        <f>O1765*H1765</f>
        <v>0</v>
      </c>
      <c r="Q1765" s="159">
        <v>0</v>
      </c>
      <c r="R1765" s="159">
        <f>Q1765*H1765</f>
        <v>0</v>
      </c>
      <c r="S1765" s="159">
        <v>0</v>
      </c>
      <c r="T1765" s="160">
        <f>S1765*H1765</f>
        <v>0</v>
      </c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R1765" s="161" t="s">
        <v>289</v>
      </c>
      <c r="AT1765" s="161" t="s">
        <v>254</v>
      </c>
      <c r="AU1765" s="161" t="s">
        <v>88</v>
      </c>
      <c r="AY1765" s="17" t="s">
        <v>252</v>
      </c>
      <c r="BE1765" s="162">
        <f>IF(N1765="základní",J1765,0)</f>
        <v>0</v>
      </c>
      <c r="BF1765" s="162">
        <f>IF(N1765="snížená",J1765,0)</f>
        <v>0</v>
      </c>
      <c r="BG1765" s="162">
        <f>IF(N1765="zákl. přenesená",J1765,0)</f>
        <v>0</v>
      </c>
      <c r="BH1765" s="162">
        <f>IF(N1765="sníž. přenesená",J1765,0)</f>
        <v>0</v>
      </c>
      <c r="BI1765" s="162">
        <f>IF(N1765="nulová",J1765,0)</f>
        <v>0</v>
      </c>
      <c r="BJ1765" s="17" t="s">
        <v>86</v>
      </c>
      <c r="BK1765" s="162">
        <f>ROUND(I1765*H1765,2)</f>
        <v>0</v>
      </c>
      <c r="BL1765" s="17" t="s">
        <v>289</v>
      </c>
      <c r="BM1765" s="161" t="s">
        <v>3172</v>
      </c>
    </row>
    <row r="1766" spans="1:65" s="2" customFormat="1" ht="16.5" customHeight="1">
      <c r="A1766" s="31"/>
      <c r="B1766" s="148"/>
      <c r="C1766" s="149" t="s">
        <v>3173</v>
      </c>
      <c r="D1766" s="149" t="s">
        <v>254</v>
      </c>
      <c r="E1766" s="150" t="s">
        <v>3174</v>
      </c>
      <c r="F1766" s="151" t="s">
        <v>3175</v>
      </c>
      <c r="G1766" s="152" t="s">
        <v>257</v>
      </c>
      <c r="H1766" s="153">
        <v>20</v>
      </c>
      <c r="I1766" s="154"/>
      <c r="J1766" s="155">
        <f>ROUND(I1766*H1766,2)</f>
        <v>0</v>
      </c>
      <c r="K1766" s="156"/>
      <c r="L1766" s="32"/>
      <c r="M1766" s="157" t="s">
        <v>1</v>
      </c>
      <c r="N1766" s="158" t="s">
        <v>44</v>
      </c>
      <c r="O1766" s="57"/>
      <c r="P1766" s="159">
        <f>O1766*H1766</f>
        <v>0</v>
      </c>
      <c r="Q1766" s="159">
        <v>0</v>
      </c>
      <c r="R1766" s="159">
        <f>Q1766*H1766</f>
        <v>0</v>
      </c>
      <c r="S1766" s="159">
        <v>0</v>
      </c>
      <c r="T1766" s="160">
        <f>S1766*H1766</f>
        <v>0</v>
      </c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R1766" s="161" t="s">
        <v>289</v>
      </c>
      <c r="AT1766" s="161" t="s">
        <v>254</v>
      </c>
      <c r="AU1766" s="161" t="s">
        <v>88</v>
      </c>
      <c r="AY1766" s="17" t="s">
        <v>252</v>
      </c>
      <c r="BE1766" s="162">
        <f>IF(N1766="základní",J1766,0)</f>
        <v>0</v>
      </c>
      <c r="BF1766" s="162">
        <f>IF(N1766="snížená",J1766,0)</f>
        <v>0</v>
      </c>
      <c r="BG1766" s="162">
        <f>IF(N1766="zákl. přenesená",J1766,0)</f>
        <v>0</v>
      </c>
      <c r="BH1766" s="162">
        <f>IF(N1766="sníž. přenesená",J1766,0)</f>
        <v>0</v>
      </c>
      <c r="BI1766" s="162">
        <f>IF(N1766="nulová",J1766,0)</f>
        <v>0</v>
      </c>
      <c r="BJ1766" s="17" t="s">
        <v>86</v>
      </c>
      <c r="BK1766" s="162">
        <f>ROUND(I1766*H1766,2)</f>
        <v>0</v>
      </c>
      <c r="BL1766" s="17" t="s">
        <v>289</v>
      </c>
      <c r="BM1766" s="161" t="s">
        <v>3176</v>
      </c>
    </row>
    <row r="1767" spans="1:65" s="14" customFormat="1" ht="22.5">
      <c r="B1767" s="171"/>
      <c r="D1767" s="164" t="s">
        <v>282</v>
      </c>
      <c r="E1767" s="172" t="s">
        <v>1</v>
      </c>
      <c r="F1767" s="173" t="s">
        <v>3177</v>
      </c>
      <c r="H1767" s="174">
        <v>20</v>
      </c>
      <c r="I1767" s="175"/>
      <c r="L1767" s="171"/>
      <c r="M1767" s="176"/>
      <c r="N1767" s="177"/>
      <c r="O1767" s="177"/>
      <c r="P1767" s="177"/>
      <c r="Q1767" s="177"/>
      <c r="R1767" s="177"/>
      <c r="S1767" s="177"/>
      <c r="T1767" s="178"/>
      <c r="AT1767" s="172" t="s">
        <v>282</v>
      </c>
      <c r="AU1767" s="172" t="s">
        <v>88</v>
      </c>
      <c r="AV1767" s="14" t="s">
        <v>88</v>
      </c>
      <c r="AW1767" s="14" t="s">
        <v>33</v>
      </c>
      <c r="AX1767" s="14" t="s">
        <v>79</v>
      </c>
      <c r="AY1767" s="172" t="s">
        <v>252</v>
      </c>
    </row>
    <row r="1768" spans="1:65" s="13" customFormat="1">
      <c r="B1768" s="163"/>
      <c r="D1768" s="164" t="s">
        <v>282</v>
      </c>
      <c r="E1768" s="165" t="s">
        <v>1</v>
      </c>
      <c r="F1768" s="166" t="s">
        <v>2831</v>
      </c>
      <c r="H1768" s="165" t="s">
        <v>1</v>
      </c>
      <c r="I1768" s="167"/>
      <c r="L1768" s="163"/>
      <c r="M1768" s="168"/>
      <c r="N1768" s="169"/>
      <c r="O1768" s="169"/>
      <c r="P1768" s="169"/>
      <c r="Q1768" s="169"/>
      <c r="R1768" s="169"/>
      <c r="S1768" s="169"/>
      <c r="T1768" s="170"/>
      <c r="AT1768" s="165" t="s">
        <v>282</v>
      </c>
      <c r="AU1768" s="165" t="s">
        <v>88</v>
      </c>
      <c r="AV1768" s="13" t="s">
        <v>86</v>
      </c>
      <c r="AW1768" s="13" t="s">
        <v>33</v>
      </c>
      <c r="AX1768" s="13" t="s">
        <v>79</v>
      </c>
      <c r="AY1768" s="165" t="s">
        <v>252</v>
      </c>
    </row>
    <row r="1769" spans="1:65" s="15" customFormat="1">
      <c r="B1769" s="179"/>
      <c r="D1769" s="164" t="s">
        <v>282</v>
      </c>
      <c r="E1769" s="180" t="s">
        <v>1</v>
      </c>
      <c r="F1769" s="181" t="s">
        <v>286</v>
      </c>
      <c r="H1769" s="182">
        <v>20</v>
      </c>
      <c r="I1769" s="183"/>
      <c r="L1769" s="179"/>
      <c r="M1769" s="184"/>
      <c r="N1769" s="185"/>
      <c r="O1769" s="185"/>
      <c r="P1769" s="185"/>
      <c r="Q1769" s="185"/>
      <c r="R1769" s="185"/>
      <c r="S1769" s="185"/>
      <c r="T1769" s="186"/>
      <c r="AT1769" s="180" t="s">
        <v>282</v>
      </c>
      <c r="AU1769" s="180" t="s">
        <v>88</v>
      </c>
      <c r="AV1769" s="15" t="s">
        <v>258</v>
      </c>
      <c r="AW1769" s="15" t="s">
        <v>33</v>
      </c>
      <c r="AX1769" s="15" t="s">
        <v>86</v>
      </c>
      <c r="AY1769" s="180" t="s">
        <v>252</v>
      </c>
    </row>
    <row r="1770" spans="1:65" s="12" customFormat="1" ht="22.9" customHeight="1">
      <c r="B1770" s="135"/>
      <c r="D1770" s="136" t="s">
        <v>78</v>
      </c>
      <c r="E1770" s="146" t="s">
        <v>1623</v>
      </c>
      <c r="F1770" s="146" t="s">
        <v>1624</v>
      </c>
      <c r="I1770" s="138"/>
      <c r="J1770" s="147">
        <f>BK1770</f>
        <v>0</v>
      </c>
      <c r="L1770" s="135"/>
      <c r="M1770" s="140"/>
      <c r="N1770" s="141"/>
      <c r="O1770" s="141"/>
      <c r="P1770" s="142">
        <f>SUM(P1771:P1799)</f>
        <v>0</v>
      </c>
      <c r="Q1770" s="141"/>
      <c r="R1770" s="142">
        <f>SUM(R1771:R1799)</f>
        <v>0</v>
      </c>
      <c r="S1770" s="141"/>
      <c r="T1770" s="143">
        <f>SUM(T1771:T1799)</f>
        <v>0</v>
      </c>
      <c r="AR1770" s="136" t="s">
        <v>88</v>
      </c>
      <c r="AT1770" s="144" t="s">
        <v>78</v>
      </c>
      <c r="AU1770" s="144" t="s">
        <v>86</v>
      </c>
      <c r="AY1770" s="136" t="s">
        <v>252</v>
      </c>
      <c r="BK1770" s="145">
        <f>SUM(BK1771:BK1799)</f>
        <v>0</v>
      </c>
    </row>
    <row r="1771" spans="1:65" s="2" customFormat="1" ht="24.2" customHeight="1">
      <c r="A1771" s="31"/>
      <c r="B1771" s="148"/>
      <c r="C1771" s="149" t="s">
        <v>1141</v>
      </c>
      <c r="D1771" s="149" t="s">
        <v>254</v>
      </c>
      <c r="E1771" s="150" t="s">
        <v>3178</v>
      </c>
      <c r="F1771" s="151" t="s">
        <v>3179</v>
      </c>
      <c r="G1771" s="152" t="s">
        <v>465</v>
      </c>
      <c r="H1771" s="153">
        <v>1550.604</v>
      </c>
      <c r="I1771" s="154"/>
      <c r="J1771" s="155">
        <f>ROUND(I1771*H1771,2)</f>
        <v>0</v>
      </c>
      <c r="K1771" s="156"/>
      <c r="L1771" s="32"/>
      <c r="M1771" s="157" t="s">
        <v>1</v>
      </c>
      <c r="N1771" s="158" t="s">
        <v>44</v>
      </c>
      <c r="O1771" s="57"/>
      <c r="P1771" s="159">
        <f>O1771*H1771</f>
        <v>0</v>
      </c>
      <c r="Q1771" s="159">
        <v>0</v>
      </c>
      <c r="R1771" s="159">
        <f>Q1771*H1771</f>
        <v>0</v>
      </c>
      <c r="S1771" s="159">
        <v>0</v>
      </c>
      <c r="T1771" s="160">
        <f>S1771*H1771</f>
        <v>0</v>
      </c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R1771" s="161" t="s">
        <v>289</v>
      </c>
      <c r="AT1771" s="161" t="s">
        <v>254</v>
      </c>
      <c r="AU1771" s="161" t="s">
        <v>88</v>
      </c>
      <c r="AY1771" s="17" t="s">
        <v>252</v>
      </c>
      <c r="BE1771" s="162">
        <f>IF(N1771="základní",J1771,0)</f>
        <v>0</v>
      </c>
      <c r="BF1771" s="162">
        <f>IF(N1771="snížená",J1771,0)</f>
        <v>0</v>
      </c>
      <c r="BG1771" s="162">
        <f>IF(N1771="zákl. přenesená",J1771,0)</f>
        <v>0</v>
      </c>
      <c r="BH1771" s="162">
        <f>IF(N1771="sníž. přenesená",J1771,0)</f>
        <v>0</v>
      </c>
      <c r="BI1771" s="162">
        <f>IF(N1771="nulová",J1771,0)</f>
        <v>0</v>
      </c>
      <c r="BJ1771" s="17" t="s">
        <v>86</v>
      </c>
      <c r="BK1771" s="162">
        <f>ROUND(I1771*H1771,2)</f>
        <v>0</v>
      </c>
      <c r="BL1771" s="17" t="s">
        <v>289</v>
      </c>
      <c r="BM1771" s="161" t="s">
        <v>3180</v>
      </c>
    </row>
    <row r="1772" spans="1:65" s="13" customFormat="1">
      <c r="B1772" s="163"/>
      <c r="D1772" s="164" t="s">
        <v>282</v>
      </c>
      <c r="E1772" s="165" t="s">
        <v>1</v>
      </c>
      <c r="F1772" s="166" t="s">
        <v>3181</v>
      </c>
      <c r="H1772" s="165" t="s">
        <v>1</v>
      </c>
      <c r="I1772" s="167"/>
      <c r="L1772" s="163"/>
      <c r="M1772" s="168"/>
      <c r="N1772" s="169"/>
      <c r="O1772" s="169"/>
      <c r="P1772" s="169"/>
      <c r="Q1772" s="169"/>
      <c r="R1772" s="169"/>
      <c r="S1772" s="169"/>
      <c r="T1772" s="170"/>
      <c r="AT1772" s="165" t="s">
        <v>282</v>
      </c>
      <c r="AU1772" s="165" t="s">
        <v>88</v>
      </c>
      <c r="AV1772" s="13" t="s">
        <v>86</v>
      </c>
      <c r="AW1772" s="13" t="s">
        <v>33</v>
      </c>
      <c r="AX1772" s="13" t="s">
        <v>79</v>
      </c>
      <c r="AY1772" s="165" t="s">
        <v>252</v>
      </c>
    </row>
    <row r="1773" spans="1:65" s="13" customFormat="1" ht="22.5">
      <c r="B1773" s="163"/>
      <c r="D1773" s="164" t="s">
        <v>282</v>
      </c>
      <c r="E1773" s="165" t="s">
        <v>1</v>
      </c>
      <c r="F1773" s="166" t="s">
        <v>3182</v>
      </c>
      <c r="H1773" s="165" t="s">
        <v>1</v>
      </c>
      <c r="I1773" s="167"/>
      <c r="L1773" s="163"/>
      <c r="M1773" s="168"/>
      <c r="N1773" s="169"/>
      <c r="O1773" s="169"/>
      <c r="P1773" s="169"/>
      <c r="Q1773" s="169"/>
      <c r="R1773" s="169"/>
      <c r="S1773" s="169"/>
      <c r="T1773" s="170"/>
      <c r="AT1773" s="165" t="s">
        <v>282</v>
      </c>
      <c r="AU1773" s="165" t="s">
        <v>88</v>
      </c>
      <c r="AV1773" s="13" t="s">
        <v>86</v>
      </c>
      <c r="AW1773" s="13" t="s">
        <v>33</v>
      </c>
      <c r="AX1773" s="13" t="s">
        <v>79</v>
      </c>
      <c r="AY1773" s="165" t="s">
        <v>252</v>
      </c>
    </row>
    <row r="1774" spans="1:65" s="13" customFormat="1">
      <c r="B1774" s="163"/>
      <c r="D1774" s="164" t="s">
        <v>282</v>
      </c>
      <c r="E1774" s="165" t="s">
        <v>1</v>
      </c>
      <c r="F1774" s="166" t="s">
        <v>3183</v>
      </c>
      <c r="H1774" s="165" t="s">
        <v>1</v>
      </c>
      <c r="I1774" s="167"/>
      <c r="L1774" s="163"/>
      <c r="M1774" s="168"/>
      <c r="N1774" s="169"/>
      <c r="O1774" s="169"/>
      <c r="P1774" s="169"/>
      <c r="Q1774" s="169"/>
      <c r="R1774" s="169"/>
      <c r="S1774" s="169"/>
      <c r="T1774" s="170"/>
      <c r="AT1774" s="165" t="s">
        <v>282</v>
      </c>
      <c r="AU1774" s="165" t="s">
        <v>88</v>
      </c>
      <c r="AV1774" s="13" t="s">
        <v>86</v>
      </c>
      <c r="AW1774" s="13" t="s">
        <v>33</v>
      </c>
      <c r="AX1774" s="13" t="s">
        <v>79</v>
      </c>
      <c r="AY1774" s="165" t="s">
        <v>252</v>
      </c>
    </row>
    <row r="1775" spans="1:65" s="13" customFormat="1">
      <c r="B1775" s="163"/>
      <c r="D1775" s="164" t="s">
        <v>282</v>
      </c>
      <c r="E1775" s="165" t="s">
        <v>1</v>
      </c>
      <c r="F1775" s="166" t="s">
        <v>3184</v>
      </c>
      <c r="H1775" s="165" t="s">
        <v>1</v>
      </c>
      <c r="I1775" s="167"/>
      <c r="L1775" s="163"/>
      <c r="M1775" s="168"/>
      <c r="N1775" s="169"/>
      <c r="O1775" s="169"/>
      <c r="P1775" s="169"/>
      <c r="Q1775" s="169"/>
      <c r="R1775" s="169"/>
      <c r="S1775" s="169"/>
      <c r="T1775" s="170"/>
      <c r="AT1775" s="165" t="s">
        <v>282</v>
      </c>
      <c r="AU1775" s="165" t="s">
        <v>88</v>
      </c>
      <c r="AV1775" s="13" t="s">
        <v>86</v>
      </c>
      <c r="AW1775" s="13" t="s">
        <v>33</v>
      </c>
      <c r="AX1775" s="13" t="s">
        <v>79</v>
      </c>
      <c r="AY1775" s="165" t="s">
        <v>252</v>
      </c>
    </row>
    <row r="1776" spans="1:65" s="13" customFormat="1" ht="22.5">
      <c r="B1776" s="163"/>
      <c r="D1776" s="164" t="s">
        <v>282</v>
      </c>
      <c r="E1776" s="165" t="s">
        <v>1</v>
      </c>
      <c r="F1776" s="166" t="s">
        <v>3185</v>
      </c>
      <c r="H1776" s="165" t="s">
        <v>1</v>
      </c>
      <c r="I1776" s="167"/>
      <c r="L1776" s="163"/>
      <c r="M1776" s="168"/>
      <c r="N1776" s="169"/>
      <c r="O1776" s="169"/>
      <c r="P1776" s="169"/>
      <c r="Q1776" s="169"/>
      <c r="R1776" s="169"/>
      <c r="S1776" s="169"/>
      <c r="T1776" s="170"/>
      <c r="AT1776" s="165" t="s">
        <v>282</v>
      </c>
      <c r="AU1776" s="165" t="s">
        <v>88</v>
      </c>
      <c r="AV1776" s="13" t="s">
        <v>86</v>
      </c>
      <c r="AW1776" s="13" t="s">
        <v>33</v>
      </c>
      <c r="AX1776" s="13" t="s">
        <v>79</v>
      </c>
      <c r="AY1776" s="165" t="s">
        <v>252</v>
      </c>
    </row>
    <row r="1777" spans="1:65" s="13" customFormat="1" ht="22.5">
      <c r="B1777" s="163"/>
      <c r="D1777" s="164" t="s">
        <v>282</v>
      </c>
      <c r="E1777" s="165" t="s">
        <v>1</v>
      </c>
      <c r="F1777" s="166" t="s">
        <v>3186</v>
      </c>
      <c r="H1777" s="165" t="s">
        <v>1</v>
      </c>
      <c r="I1777" s="167"/>
      <c r="L1777" s="163"/>
      <c r="M1777" s="168"/>
      <c r="N1777" s="169"/>
      <c r="O1777" s="169"/>
      <c r="P1777" s="169"/>
      <c r="Q1777" s="169"/>
      <c r="R1777" s="169"/>
      <c r="S1777" s="169"/>
      <c r="T1777" s="170"/>
      <c r="AT1777" s="165" t="s">
        <v>282</v>
      </c>
      <c r="AU1777" s="165" t="s">
        <v>88</v>
      </c>
      <c r="AV1777" s="13" t="s">
        <v>86</v>
      </c>
      <c r="AW1777" s="13" t="s">
        <v>33</v>
      </c>
      <c r="AX1777" s="13" t="s">
        <v>79</v>
      </c>
      <c r="AY1777" s="165" t="s">
        <v>252</v>
      </c>
    </row>
    <row r="1778" spans="1:65" s="13" customFormat="1">
      <c r="B1778" s="163"/>
      <c r="D1778" s="164" t="s">
        <v>282</v>
      </c>
      <c r="E1778" s="165" t="s">
        <v>1</v>
      </c>
      <c r="F1778" s="166" t="s">
        <v>3187</v>
      </c>
      <c r="H1778" s="165" t="s">
        <v>1</v>
      </c>
      <c r="I1778" s="167"/>
      <c r="L1778" s="163"/>
      <c r="M1778" s="168"/>
      <c r="N1778" s="169"/>
      <c r="O1778" s="169"/>
      <c r="P1778" s="169"/>
      <c r="Q1778" s="169"/>
      <c r="R1778" s="169"/>
      <c r="S1778" s="169"/>
      <c r="T1778" s="170"/>
      <c r="AT1778" s="165" t="s">
        <v>282</v>
      </c>
      <c r="AU1778" s="165" t="s">
        <v>88</v>
      </c>
      <c r="AV1778" s="13" t="s">
        <v>86</v>
      </c>
      <c r="AW1778" s="13" t="s">
        <v>33</v>
      </c>
      <c r="AX1778" s="13" t="s">
        <v>79</v>
      </c>
      <c r="AY1778" s="165" t="s">
        <v>252</v>
      </c>
    </row>
    <row r="1779" spans="1:65" s="13" customFormat="1" ht="22.5">
      <c r="B1779" s="163"/>
      <c r="D1779" s="164" t="s">
        <v>282</v>
      </c>
      <c r="E1779" s="165" t="s">
        <v>1</v>
      </c>
      <c r="F1779" s="166" t="s">
        <v>3188</v>
      </c>
      <c r="H1779" s="165" t="s">
        <v>1</v>
      </c>
      <c r="I1779" s="167"/>
      <c r="L1779" s="163"/>
      <c r="M1779" s="168"/>
      <c r="N1779" s="169"/>
      <c r="O1779" s="169"/>
      <c r="P1779" s="169"/>
      <c r="Q1779" s="169"/>
      <c r="R1779" s="169"/>
      <c r="S1779" s="169"/>
      <c r="T1779" s="170"/>
      <c r="AT1779" s="165" t="s">
        <v>282</v>
      </c>
      <c r="AU1779" s="165" t="s">
        <v>88</v>
      </c>
      <c r="AV1779" s="13" t="s">
        <v>86</v>
      </c>
      <c r="AW1779" s="13" t="s">
        <v>33</v>
      </c>
      <c r="AX1779" s="13" t="s">
        <v>79</v>
      </c>
      <c r="AY1779" s="165" t="s">
        <v>252</v>
      </c>
    </row>
    <row r="1780" spans="1:65" s="13" customFormat="1" ht="22.5">
      <c r="B1780" s="163"/>
      <c r="D1780" s="164" t="s">
        <v>282</v>
      </c>
      <c r="E1780" s="165" t="s">
        <v>1</v>
      </c>
      <c r="F1780" s="166" t="s">
        <v>2963</v>
      </c>
      <c r="H1780" s="165" t="s">
        <v>1</v>
      </c>
      <c r="I1780" s="167"/>
      <c r="L1780" s="163"/>
      <c r="M1780" s="168"/>
      <c r="N1780" s="169"/>
      <c r="O1780" s="169"/>
      <c r="P1780" s="169"/>
      <c r="Q1780" s="169"/>
      <c r="R1780" s="169"/>
      <c r="S1780" s="169"/>
      <c r="T1780" s="170"/>
      <c r="AT1780" s="165" t="s">
        <v>282</v>
      </c>
      <c r="AU1780" s="165" t="s">
        <v>88</v>
      </c>
      <c r="AV1780" s="13" t="s">
        <v>86</v>
      </c>
      <c r="AW1780" s="13" t="s">
        <v>33</v>
      </c>
      <c r="AX1780" s="13" t="s">
        <v>79</v>
      </c>
      <c r="AY1780" s="165" t="s">
        <v>252</v>
      </c>
    </row>
    <row r="1781" spans="1:65" s="14" customFormat="1">
      <c r="B1781" s="171"/>
      <c r="D1781" s="164" t="s">
        <v>282</v>
      </c>
      <c r="E1781" s="172" t="s">
        <v>1</v>
      </c>
      <c r="F1781" s="173" t="s">
        <v>3189</v>
      </c>
      <c r="H1781" s="174">
        <v>16.103999999999999</v>
      </c>
      <c r="I1781" s="175"/>
      <c r="L1781" s="171"/>
      <c r="M1781" s="176"/>
      <c r="N1781" s="177"/>
      <c r="O1781" s="177"/>
      <c r="P1781" s="177"/>
      <c r="Q1781" s="177"/>
      <c r="R1781" s="177"/>
      <c r="S1781" s="177"/>
      <c r="T1781" s="178"/>
      <c r="AT1781" s="172" t="s">
        <v>282</v>
      </c>
      <c r="AU1781" s="172" t="s">
        <v>88</v>
      </c>
      <c r="AV1781" s="14" t="s">
        <v>88</v>
      </c>
      <c r="AW1781" s="14" t="s">
        <v>33</v>
      </c>
      <c r="AX1781" s="14" t="s">
        <v>79</v>
      </c>
      <c r="AY1781" s="172" t="s">
        <v>252</v>
      </c>
    </row>
    <row r="1782" spans="1:65" s="14" customFormat="1" ht="22.5">
      <c r="B1782" s="171"/>
      <c r="D1782" s="164" t="s">
        <v>282</v>
      </c>
      <c r="E1782" s="172" t="s">
        <v>1</v>
      </c>
      <c r="F1782" s="173" t="s">
        <v>3190</v>
      </c>
      <c r="H1782" s="174">
        <v>1534.5</v>
      </c>
      <c r="I1782" s="175"/>
      <c r="L1782" s="171"/>
      <c r="M1782" s="176"/>
      <c r="N1782" s="177"/>
      <c r="O1782" s="177"/>
      <c r="P1782" s="177"/>
      <c r="Q1782" s="177"/>
      <c r="R1782" s="177"/>
      <c r="S1782" s="177"/>
      <c r="T1782" s="178"/>
      <c r="AT1782" s="172" t="s">
        <v>282</v>
      </c>
      <c r="AU1782" s="172" t="s">
        <v>88</v>
      </c>
      <c r="AV1782" s="14" t="s">
        <v>88</v>
      </c>
      <c r="AW1782" s="14" t="s">
        <v>33</v>
      </c>
      <c r="AX1782" s="14" t="s">
        <v>79</v>
      </c>
      <c r="AY1782" s="172" t="s">
        <v>252</v>
      </c>
    </row>
    <row r="1783" spans="1:65" s="15" customFormat="1">
      <c r="B1783" s="179"/>
      <c r="D1783" s="164" t="s">
        <v>282</v>
      </c>
      <c r="E1783" s="180" t="s">
        <v>1</v>
      </c>
      <c r="F1783" s="181" t="s">
        <v>286</v>
      </c>
      <c r="H1783" s="182">
        <v>1550.604</v>
      </c>
      <c r="I1783" s="183"/>
      <c r="L1783" s="179"/>
      <c r="M1783" s="184"/>
      <c r="N1783" s="185"/>
      <c r="O1783" s="185"/>
      <c r="P1783" s="185"/>
      <c r="Q1783" s="185"/>
      <c r="R1783" s="185"/>
      <c r="S1783" s="185"/>
      <c r="T1783" s="186"/>
      <c r="AT1783" s="180" t="s">
        <v>282</v>
      </c>
      <c r="AU1783" s="180" t="s">
        <v>88</v>
      </c>
      <c r="AV1783" s="15" t="s">
        <v>258</v>
      </c>
      <c r="AW1783" s="15" t="s">
        <v>33</v>
      </c>
      <c r="AX1783" s="15" t="s">
        <v>86</v>
      </c>
      <c r="AY1783" s="180" t="s">
        <v>252</v>
      </c>
    </row>
    <row r="1784" spans="1:65" s="2" customFormat="1" ht="24.2" customHeight="1">
      <c r="A1784" s="31"/>
      <c r="B1784" s="148"/>
      <c r="C1784" s="149" t="s">
        <v>3191</v>
      </c>
      <c r="D1784" s="149" t="s">
        <v>254</v>
      </c>
      <c r="E1784" s="150" t="s">
        <v>3192</v>
      </c>
      <c r="F1784" s="151" t="s">
        <v>3193</v>
      </c>
      <c r="G1784" s="152" t="s">
        <v>465</v>
      </c>
      <c r="H1784" s="153">
        <v>504.3</v>
      </c>
      <c r="I1784" s="154"/>
      <c r="J1784" s="155">
        <f>ROUND(I1784*H1784,2)</f>
        <v>0</v>
      </c>
      <c r="K1784" s="156"/>
      <c r="L1784" s="32"/>
      <c r="M1784" s="157" t="s">
        <v>1</v>
      </c>
      <c r="N1784" s="158" t="s">
        <v>44</v>
      </c>
      <c r="O1784" s="57"/>
      <c r="P1784" s="159">
        <f>O1784*H1784</f>
        <v>0</v>
      </c>
      <c r="Q1784" s="159">
        <v>0</v>
      </c>
      <c r="R1784" s="159">
        <f>Q1784*H1784</f>
        <v>0</v>
      </c>
      <c r="S1784" s="159">
        <v>0</v>
      </c>
      <c r="T1784" s="160">
        <f>S1784*H1784</f>
        <v>0</v>
      </c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R1784" s="161" t="s">
        <v>289</v>
      </c>
      <c r="AT1784" s="161" t="s">
        <v>254</v>
      </c>
      <c r="AU1784" s="161" t="s">
        <v>88</v>
      </c>
      <c r="AY1784" s="17" t="s">
        <v>252</v>
      </c>
      <c r="BE1784" s="162">
        <f>IF(N1784="základní",J1784,0)</f>
        <v>0</v>
      </c>
      <c r="BF1784" s="162">
        <f>IF(N1784="snížená",J1784,0)</f>
        <v>0</v>
      </c>
      <c r="BG1784" s="162">
        <f>IF(N1784="zákl. přenesená",J1784,0)</f>
        <v>0</v>
      </c>
      <c r="BH1784" s="162">
        <f>IF(N1784="sníž. přenesená",J1784,0)</f>
        <v>0</v>
      </c>
      <c r="BI1784" s="162">
        <f>IF(N1784="nulová",J1784,0)</f>
        <v>0</v>
      </c>
      <c r="BJ1784" s="17" t="s">
        <v>86</v>
      </c>
      <c r="BK1784" s="162">
        <f>ROUND(I1784*H1784,2)</f>
        <v>0</v>
      </c>
      <c r="BL1784" s="17" t="s">
        <v>289</v>
      </c>
      <c r="BM1784" s="161" t="s">
        <v>3194</v>
      </c>
    </row>
    <row r="1785" spans="1:65" s="13" customFormat="1">
      <c r="B1785" s="163"/>
      <c r="D1785" s="164" t="s">
        <v>282</v>
      </c>
      <c r="E1785" s="165" t="s">
        <v>1</v>
      </c>
      <c r="F1785" s="166" t="s">
        <v>3181</v>
      </c>
      <c r="H1785" s="165" t="s">
        <v>1</v>
      </c>
      <c r="I1785" s="167"/>
      <c r="L1785" s="163"/>
      <c r="M1785" s="168"/>
      <c r="N1785" s="169"/>
      <c r="O1785" s="169"/>
      <c r="P1785" s="169"/>
      <c r="Q1785" s="169"/>
      <c r="R1785" s="169"/>
      <c r="S1785" s="169"/>
      <c r="T1785" s="170"/>
      <c r="AT1785" s="165" t="s">
        <v>282</v>
      </c>
      <c r="AU1785" s="165" t="s">
        <v>88</v>
      </c>
      <c r="AV1785" s="13" t="s">
        <v>86</v>
      </c>
      <c r="AW1785" s="13" t="s">
        <v>33</v>
      </c>
      <c r="AX1785" s="13" t="s">
        <v>79</v>
      </c>
      <c r="AY1785" s="165" t="s">
        <v>252</v>
      </c>
    </row>
    <row r="1786" spans="1:65" s="13" customFormat="1" ht="22.5">
      <c r="B1786" s="163"/>
      <c r="D1786" s="164" t="s">
        <v>282</v>
      </c>
      <c r="E1786" s="165" t="s">
        <v>1</v>
      </c>
      <c r="F1786" s="166" t="s">
        <v>3182</v>
      </c>
      <c r="H1786" s="165" t="s">
        <v>1</v>
      </c>
      <c r="I1786" s="167"/>
      <c r="L1786" s="163"/>
      <c r="M1786" s="168"/>
      <c r="N1786" s="169"/>
      <c r="O1786" s="169"/>
      <c r="P1786" s="169"/>
      <c r="Q1786" s="169"/>
      <c r="R1786" s="169"/>
      <c r="S1786" s="169"/>
      <c r="T1786" s="170"/>
      <c r="AT1786" s="165" t="s">
        <v>282</v>
      </c>
      <c r="AU1786" s="165" t="s">
        <v>88</v>
      </c>
      <c r="AV1786" s="13" t="s">
        <v>86</v>
      </c>
      <c r="AW1786" s="13" t="s">
        <v>33</v>
      </c>
      <c r="AX1786" s="13" t="s">
        <v>79</v>
      </c>
      <c r="AY1786" s="165" t="s">
        <v>252</v>
      </c>
    </row>
    <row r="1787" spans="1:65" s="13" customFormat="1">
      <c r="B1787" s="163"/>
      <c r="D1787" s="164" t="s">
        <v>282</v>
      </c>
      <c r="E1787" s="165" t="s">
        <v>1</v>
      </c>
      <c r="F1787" s="166" t="s">
        <v>3195</v>
      </c>
      <c r="H1787" s="165" t="s">
        <v>1</v>
      </c>
      <c r="I1787" s="167"/>
      <c r="L1787" s="163"/>
      <c r="M1787" s="168"/>
      <c r="N1787" s="169"/>
      <c r="O1787" s="169"/>
      <c r="P1787" s="169"/>
      <c r="Q1787" s="169"/>
      <c r="R1787" s="169"/>
      <c r="S1787" s="169"/>
      <c r="T1787" s="170"/>
      <c r="AT1787" s="165" t="s">
        <v>282</v>
      </c>
      <c r="AU1787" s="165" t="s">
        <v>88</v>
      </c>
      <c r="AV1787" s="13" t="s">
        <v>86</v>
      </c>
      <c r="AW1787" s="13" t="s">
        <v>33</v>
      </c>
      <c r="AX1787" s="13" t="s">
        <v>79</v>
      </c>
      <c r="AY1787" s="165" t="s">
        <v>252</v>
      </c>
    </row>
    <row r="1788" spans="1:65" s="13" customFormat="1" ht="22.5">
      <c r="B1788" s="163"/>
      <c r="D1788" s="164" t="s">
        <v>282</v>
      </c>
      <c r="E1788" s="165" t="s">
        <v>1</v>
      </c>
      <c r="F1788" s="166" t="s">
        <v>3196</v>
      </c>
      <c r="H1788" s="165" t="s">
        <v>1</v>
      </c>
      <c r="I1788" s="167"/>
      <c r="L1788" s="163"/>
      <c r="M1788" s="168"/>
      <c r="N1788" s="169"/>
      <c r="O1788" s="169"/>
      <c r="P1788" s="169"/>
      <c r="Q1788" s="169"/>
      <c r="R1788" s="169"/>
      <c r="S1788" s="169"/>
      <c r="T1788" s="170"/>
      <c r="AT1788" s="165" t="s">
        <v>282</v>
      </c>
      <c r="AU1788" s="165" t="s">
        <v>88</v>
      </c>
      <c r="AV1788" s="13" t="s">
        <v>86</v>
      </c>
      <c r="AW1788" s="13" t="s">
        <v>33</v>
      </c>
      <c r="AX1788" s="13" t="s">
        <v>79</v>
      </c>
      <c r="AY1788" s="165" t="s">
        <v>252</v>
      </c>
    </row>
    <row r="1789" spans="1:65" s="13" customFormat="1">
      <c r="B1789" s="163"/>
      <c r="D1789" s="164" t="s">
        <v>282</v>
      </c>
      <c r="E1789" s="165" t="s">
        <v>1</v>
      </c>
      <c r="F1789" s="166" t="s">
        <v>3197</v>
      </c>
      <c r="H1789" s="165" t="s">
        <v>1</v>
      </c>
      <c r="I1789" s="167"/>
      <c r="L1789" s="163"/>
      <c r="M1789" s="168"/>
      <c r="N1789" s="169"/>
      <c r="O1789" s="169"/>
      <c r="P1789" s="169"/>
      <c r="Q1789" s="169"/>
      <c r="R1789" s="169"/>
      <c r="S1789" s="169"/>
      <c r="T1789" s="170"/>
      <c r="AT1789" s="165" t="s">
        <v>282</v>
      </c>
      <c r="AU1789" s="165" t="s">
        <v>88</v>
      </c>
      <c r="AV1789" s="13" t="s">
        <v>86</v>
      </c>
      <c r="AW1789" s="13" t="s">
        <v>33</v>
      </c>
      <c r="AX1789" s="13" t="s">
        <v>79</v>
      </c>
      <c r="AY1789" s="165" t="s">
        <v>252</v>
      </c>
    </row>
    <row r="1790" spans="1:65" s="13" customFormat="1">
      <c r="B1790" s="163"/>
      <c r="D1790" s="164" t="s">
        <v>282</v>
      </c>
      <c r="E1790" s="165" t="s">
        <v>1</v>
      </c>
      <c r="F1790" s="166" t="s">
        <v>3198</v>
      </c>
      <c r="H1790" s="165" t="s">
        <v>1</v>
      </c>
      <c r="I1790" s="167"/>
      <c r="L1790" s="163"/>
      <c r="M1790" s="168"/>
      <c r="N1790" s="169"/>
      <c r="O1790" s="169"/>
      <c r="P1790" s="169"/>
      <c r="Q1790" s="169"/>
      <c r="R1790" s="169"/>
      <c r="S1790" s="169"/>
      <c r="T1790" s="170"/>
      <c r="AT1790" s="165" t="s">
        <v>282</v>
      </c>
      <c r="AU1790" s="165" t="s">
        <v>88</v>
      </c>
      <c r="AV1790" s="13" t="s">
        <v>86</v>
      </c>
      <c r="AW1790" s="13" t="s">
        <v>33</v>
      </c>
      <c r="AX1790" s="13" t="s">
        <v>79</v>
      </c>
      <c r="AY1790" s="165" t="s">
        <v>252</v>
      </c>
    </row>
    <row r="1791" spans="1:65" s="13" customFormat="1" ht="22.5">
      <c r="B1791" s="163"/>
      <c r="D1791" s="164" t="s">
        <v>282</v>
      </c>
      <c r="E1791" s="165" t="s">
        <v>1</v>
      </c>
      <c r="F1791" s="166" t="s">
        <v>3188</v>
      </c>
      <c r="H1791" s="165" t="s">
        <v>1</v>
      </c>
      <c r="I1791" s="167"/>
      <c r="L1791" s="163"/>
      <c r="M1791" s="168"/>
      <c r="N1791" s="169"/>
      <c r="O1791" s="169"/>
      <c r="P1791" s="169"/>
      <c r="Q1791" s="169"/>
      <c r="R1791" s="169"/>
      <c r="S1791" s="169"/>
      <c r="T1791" s="170"/>
      <c r="AT1791" s="165" t="s">
        <v>282</v>
      </c>
      <c r="AU1791" s="165" t="s">
        <v>88</v>
      </c>
      <c r="AV1791" s="13" t="s">
        <v>86</v>
      </c>
      <c r="AW1791" s="13" t="s">
        <v>33</v>
      </c>
      <c r="AX1791" s="13" t="s">
        <v>79</v>
      </c>
      <c r="AY1791" s="165" t="s">
        <v>252</v>
      </c>
    </row>
    <row r="1792" spans="1:65" s="13" customFormat="1" ht="22.5">
      <c r="B1792" s="163"/>
      <c r="D1792" s="164" t="s">
        <v>282</v>
      </c>
      <c r="E1792" s="165" t="s">
        <v>1</v>
      </c>
      <c r="F1792" s="166" t="s">
        <v>2963</v>
      </c>
      <c r="H1792" s="165" t="s">
        <v>1</v>
      </c>
      <c r="I1792" s="167"/>
      <c r="L1792" s="163"/>
      <c r="M1792" s="168"/>
      <c r="N1792" s="169"/>
      <c r="O1792" s="169"/>
      <c r="P1792" s="169"/>
      <c r="Q1792" s="169"/>
      <c r="R1792" s="169"/>
      <c r="S1792" s="169"/>
      <c r="T1792" s="170"/>
      <c r="AT1792" s="165" t="s">
        <v>282</v>
      </c>
      <c r="AU1792" s="165" t="s">
        <v>88</v>
      </c>
      <c r="AV1792" s="13" t="s">
        <v>86</v>
      </c>
      <c r="AW1792" s="13" t="s">
        <v>33</v>
      </c>
      <c r="AX1792" s="13" t="s">
        <v>79</v>
      </c>
      <c r="AY1792" s="165" t="s">
        <v>252</v>
      </c>
    </row>
    <row r="1793" spans="1:65" s="14" customFormat="1">
      <c r="B1793" s="171"/>
      <c r="D1793" s="164" t="s">
        <v>282</v>
      </c>
      <c r="E1793" s="172" t="s">
        <v>1</v>
      </c>
      <c r="F1793" s="173" t="s">
        <v>3199</v>
      </c>
      <c r="H1793" s="174">
        <v>504.3</v>
      </c>
      <c r="I1793" s="175"/>
      <c r="L1793" s="171"/>
      <c r="M1793" s="176"/>
      <c r="N1793" s="177"/>
      <c r="O1793" s="177"/>
      <c r="P1793" s="177"/>
      <c r="Q1793" s="177"/>
      <c r="R1793" s="177"/>
      <c r="S1793" s="177"/>
      <c r="T1793" s="178"/>
      <c r="AT1793" s="172" t="s">
        <v>282</v>
      </c>
      <c r="AU1793" s="172" t="s">
        <v>88</v>
      </c>
      <c r="AV1793" s="14" t="s">
        <v>88</v>
      </c>
      <c r="AW1793" s="14" t="s">
        <v>33</v>
      </c>
      <c r="AX1793" s="14" t="s">
        <v>79</v>
      </c>
      <c r="AY1793" s="172" t="s">
        <v>252</v>
      </c>
    </row>
    <row r="1794" spans="1:65" s="15" customFormat="1">
      <c r="B1794" s="179"/>
      <c r="D1794" s="164" t="s">
        <v>282</v>
      </c>
      <c r="E1794" s="180" t="s">
        <v>1</v>
      </c>
      <c r="F1794" s="181" t="s">
        <v>286</v>
      </c>
      <c r="H1794" s="182">
        <v>504.3</v>
      </c>
      <c r="I1794" s="183"/>
      <c r="L1794" s="179"/>
      <c r="M1794" s="184"/>
      <c r="N1794" s="185"/>
      <c r="O1794" s="185"/>
      <c r="P1794" s="185"/>
      <c r="Q1794" s="185"/>
      <c r="R1794" s="185"/>
      <c r="S1794" s="185"/>
      <c r="T1794" s="186"/>
      <c r="AT1794" s="180" t="s">
        <v>282</v>
      </c>
      <c r="AU1794" s="180" t="s">
        <v>88</v>
      </c>
      <c r="AV1794" s="15" t="s">
        <v>258</v>
      </c>
      <c r="AW1794" s="15" t="s">
        <v>33</v>
      </c>
      <c r="AX1794" s="15" t="s">
        <v>86</v>
      </c>
      <c r="AY1794" s="180" t="s">
        <v>252</v>
      </c>
    </row>
    <row r="1795" spans="1:65" s="2" customFormat="1" ht="24.2" customHeight="1">
      <c r="A1795" s="31"/>
      <c r="B1795" s="148"/>
      <c r="C1795" s="149" t="s">
        <v>1149</v>
      </c>
      <c r="D1795" s="149" t="s">
        <v>254</v>
      </c>
      <c r="E1795" s="150" t="s">
        <v>3200</v>
      </c>
      <c r="F1795" s="151" t="s">
        <v>3201</v>
      </c>
      <c r="G1795" s="152" t="s">
        <v>1727</v>
      </c>
      <c r="H1795" s="187"/>
      <c r="I1795" s="154"/>
      <c r="J1795" s="155">
        <f>ROUND(I1795*H1795,2)</f>
        <v>0</v>
      </c>
      <c r="K1795" s="156"/>
      <c r="L1795" s="32"/>
      <c r="M1795" s="157" t="s">
        <v>1</v>
      </c>
      <c r="N1795" s="158" t="s">
        <v>44</v>
      </c>
      <c r="O1795" s="57"/>
      <c r="P1795" s="159">
        <f>O1795*H1795</f>
        <v>0</v>
      </c>
      <c r="Q1795" s="159">
        <v>0</v>
      </c>
      <c r="R1795" s="159">
        <f>Q1795*H1795</f>
        <v>0</v>
      </c>
      <c r="S1795" s="159">
        <v>0</v>
      </c>
      <c r="T1795" s="160">
        <f>S1795*H1795</f>
        <v>0</v>
      </c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R1795" s="161" t="s">
        <v>289</v>
      </c>
      <c r="AT1795" s="161" t="s">
        <v>254</v>
      </c>
      <c r="AU1795" s="161" t="s">
        <v>88</v>
      </c>
      <c r="AY1795" s="17" t="s">
        <v>252</v>
      </c>
      <c r="BE1795" s="162">
        <f>IF(N1795="základní",J1795,0)</f>
        <v>0</v>
      </c>
      <c r="BF1795" s="162">
        <f>IF(N1795="snížená",J1795,0)</f>
        <v>0</v>
      </c>
      <c r="BG1795" s="162">
        <f>IF(N1795="zákl. přenesená",J1795,0)</f>
        <v>0</v>
      </c>
      <c r="BH1795" s="162">
        <f>IF(N1795="sníž. přenesená",J1795,0)</f>
        <v>0</v>
      </c>
      <c r="BI1795" s="162">
        <f>IF(N1795="nulová",J1795,0)</f>
        <v>0</v>
      </c>
      <c r="BJ1795" s="17" t="s">
        <v>86</v>
      </c>
      <c r="BK1795" s="162">
        <f>ROUND(I1795*H1795,2)</f>
        <v>0</v>
      </c>
      <c r="BL1795" s="17" t="s">
        <v>289</v>
      </c>
      <c r="BM1795" s="161" t="s">
        <v>3202</v>
      </c>
    </row>
    <row r="1796" spans="1:65" s="2" customFormat="1" ht="16.5" customHeight="1">
      <c r="A1796" s="31"/>
      <c r="B1796" s="148"/>
      <c r="C1796" s="149" t="s">
        <v>3203</v>
      </c>
      <c r="D1796" s="149" t="s">
        <v>254</v>
      </c>
      <c r="E1796" s="150" t="s">
        <v>3204</v>
      </c>
      <c r="F1796" s="151" t="s">
        <v>3205</v>
      </c>
      <c r="G1796" s="152" t="s">
        <v>257</v>
      </c>
      <c r="H1796" s="153">
        <v>25</v>
      </c>
      <c r="I1796" s="154"/>
      <c r="J1796" s="155">
        <f>ROUND(I1796*H1796,2)</f>
        <v>0</v>
      </c>
      <c r="K1796" s="156"/>
      <c r="L1796" s="32"/>
      <c r="M1796" s="157" t="s">
        <v>1</v>
      </c>
      <c r="N1796" s="158" t="s">
        <v>44</v>
      </c>
      <c r="O1796" s="57"/>
      <c r="P1796" s="159">
        <f>O1796*H1796</f>
        <v>0</v>
      </c>
      <c r="Q1796" s="159">
        <v>0</v>
      </c>
      <c r="R1796" s="159">
        <f>Q1796*H1796</f>
        <v>0</v>
      </c>
      <c r="S1796" s="159">
        <v>0</v>
      </c>
      <c r="T1796" s="160">
        <f>S1796*H1796</f>
        <v>0</v>
      </c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1"/>
      <c r="AR1796" s="161" t="s">
        <v>289</v>
      </c>
      <c r="AT1796" s="161" t="s">
        <v>254</v>
      </c>
      <c r="AU1796" s="161" t="s">
        <v>88</v>
      </c>
      <c r="AY1796" s="17" t="s">
        <v>252</v>
      </c>
      <c r="BE1796" s="162">
        <f>IF(N1796="základní",J1796,0)</f>
        <v>0</v>
      </c>
      <c r="BF1796" s="162">
        <f>IF(N1796="snížená",J1796,0)</f>
        <v>0</v>
      </c>
      <c r="BG1796" s="162">
        <f>IF(N1796="zákl. přenesená",J1796,0)</f>
        <v>0</v>
      </c>
      <c r="BH1796" s="162">
        <f>IF(N1796="sníž. přenesená",J1796,0)</f>
        <v>0</v>
      </c>
      <c r="BI1796" s="162">
        <f>IF(N1796="nulová",J1796,0)</f>
        <v>0</v>
      </c>
      <c r="BJ1796" s="17" t="s">
        <v>86</v>
      </c>
      <c r="BK1796" s="162">
        <f>ROUND(I1796*H1796,2)</f>
        <v>0</v>
      </c>
      <c r="BL1796" s="17" t="s">
        <v>289</v>
      </c>
      <c r="BM1796" s="161" t="s">
        <v>3206</v>
      </c>
    </row>
    <row r="1797" spans="1:65" s="14" customFormat="1" ht="22.5">
      <c r="B1797" s="171"/>
      <c r="D1797" s="164" t="s">
        <v>282</v>
      </c>
      <c r="E1797" s="172" t="s">
        <v>1</v>
      </c>
      <c r="F1797" s="173" t="s">
        <v>3207</v>
      </c>
      <c r="H1797" s="174">
        <v>25</v>
      </c>
      <c r="I1797" s="175"/>
      <c r="L1797" s="171"/>
      <c r="M1797" s="176"/>
      <c r="N1797" s="177"/>
      <c r="O1797" s="177"/>
      <c r="P1797" s="177"/>
      <c r="Q1797" s="177"/>
      <c r="R1797" s="177"/>
      <c r="S1797" s="177"/>
      <c r="T1797" s="178"/>
      <c r="AT1797" s="172" t="s">
        <v>282</v>
      </c>
      <c r="AU1797" s="172" t="s">
        <v>88</v>
      </c>
      <c r="AV1797" s="14" t="s">
        <v>88</v>
      </c>
      <c r="AW1797" s="14" t="s">
        <v>33</v>
      </c>
      <c r="AX1797" s="14" t="s">
        <v>79</v>
      </c>
      <c r="AY1797" s="172" t="s">
        <v>252</v>
      </c>
    </row>
    <row r="1798" spans="1:65" s="13" customFormat="1">
      <c r="B1798" s="163"/>
      <c r="D1798" s="164" t="s">
        <v>282</v>
      </c>
      <c r="E1798" s="165" t="s">
        <v>1</v>
      </c>
      <c r="F1798" s="166" t="s">
        <v>2831</v>
      </c>
      <c r="H1798" s="165" t="s">
        <v>1</v>
      </c>
      <c r="I1798" s="167"/>
      <c r="L1798" s="163"/>
      <c r="M1798" s="168"/>
      <c r="N1798" s="169"/>
      <c r="O1798" s="169"/>
      <c r="P1798" s="169"/>
      <c r="Q1798" s="169"/>
      <c r="R1798" s="169"/>
      <c r="S1798" s="169"/>
      <c r="T1798" s="170"/>
      <c r="AT1798" s="165" t="s">
        <v>282</v>
      </c>
      <c r="AU1798" s="165" t="s">
        <v>88</v>
      </c>
      <c r="AV1798" s="13" t="s">
        <v>86</v>
      </c>
      <c r="AW1798" s="13" t="s">
        <v>33</v>
      </c>
      <c r="AX1798" s="13" t="s">
        <v>79</v>
      </c>
      <c r="AY1798" s="165" t="s">
        <v>252</v>
      </c>
    </row>
    <row r="1799" spans="1:65" s="15" customFormat="1">
      <c r="B1799" s="179"/>
      <c r="D1799" s="164" t="s">
        <v>282</v>
      </c>
      <c r="E1799" s="180" t="s">
        <v>1</v>
      </c>
      <c r="F1799" s="181" t="s">
        <v>286</v>
      </c>
      <c r="H1799" s="182">
        <v>25</v>
      </c>
      <c r="I1799" s="183"/>
      <c r="L1799" s="179"/>
      <c r="M1799" s="184"/>
      <c r="N1799" s="185"/>
      <c r="O1799" s="185"/>
      <c r="P1799" s="185"/>
      <c r="Q1799" s="185"/>
      <c r="R1799" s="185"/>
      <c r="S1799" s="185"/>
      <c r="T1799" s="186"/>
      <c r="AT1799" s="180" t="s">
        <v>282</v>
      </c>
      <c r="AU1799" s="180" t="s">
        <v>88</v>
      </c>
      <c r="AV1799" s="15" t="s">
        <v>258</v>
      </c>
      <c r="AW1799" s="15" t="s">
        <v>33</v>
      </c>
      <c r="AX1799" s="15" t="s">
        <v>86</v>
      </c>
      <c r="AY1799" s="180" t="s">
        <v>252</v>
      </c>
    </row>
    <row r="1800" spans="1:65" s="12" customFormat="1" ht="22.9" customHeight="1">
      <c r="B1800" s="135"/>
      <c r="D1800" s="136" t="s">
        <v>78</v>
      </c>
      <c r="E1800" s="146" t="s">
        <v>1731</v>
      </c>
      <c r="F1800" s="146" t="s">
        <v>1732</v>
      </c>
      <c r="I1800" s="138"/>
      <c r="J1800" s="147">
        <f>BK1800</f>
        <v>0</v>
      </c>
      <c r="L1800" s="135"/>
      <c r="M1800" s="140"/>
      <c r="N1800" s="141"/>
      <c r="O1800" s="141"/>
      <c r="P1800" s="142">
        <f>SUM(P1801:P1806)</f>
        <v>0</v>
      </c>
      <c r="Q1800" s="141"/>
      <c r="R1800" s="142">
        <f>SUM(R1801:R1806)</f>
        <v>0</v>
      </c>
      <c r="S1800" s="141"/>
      <c r="T1800" s="143">
        <f>SUM(T1801:T1806)</f>
        <v>0</v>
      </c>
      <c r="AR1800" s="136" t="s">
        <v>88</v>
      </c>
      <c r="AT1800" s="144" t="s">
        <v>78</v>
      </c>
      <c r="AU1800" s="144" t="s">
        <v>86</v>
      </c>
      <c r="AY1800" s="136" t="s">
        <v>252</v>
      </c>
      <c r="BK1800" s="145">
        <f>SUM(BK1801:BK1806)</f>
        <v>0</v>
      </c>
    </row>
    <row r="1801" spans="1:65" s="2" customFormat="1" ht="24.2" customHeight="1">
      <c r="A1801" s="31"/>
      <c r="B1801" s="148"/>
      <c r="C1801" s="149" t="s">
        <v>1152</v>
      </c>
      <c r="D1801" s="149" t="s">
        <v>254</v>
      </c>
      <c r="E1801" s="150" t="s">
        <v>1784</v>
      </c>
      <c r="F1801" s="151" t="s">
        <v>3208</v>
      </c>
      <c r="G1801" s="152" t="s">
        <v>265</v>
      </c>
      <c r="H1801" s="153">
        <v>3.5</v>
      </c>
      <c r="I1801" s="154"/>
      <c r="J1801" s="155">
        <f>ROUND(I1801*H1801,2)</f>
        <v>0</v>
      </c>
      <c r="K1801" s="156"/>
      <c r="L1801" s="32"/>
      <c r="M1801" s="157" t="s">
        <v>1</v>
      </c>
      <c r="N1801" s="158" t="s">
        <v>44</v>
      </c>
      <c r="O1801" s="57"/>
      <c r="P1801" s="159">
        <f>O1801*H1801</f>
        <v>0</v>
      </c>
      <c r="Q1801" s="159">
        <v>0</v>
      </c>
      <c r="R1801" s="159">
        <f>Q1801*H1801</f>
        <v>0</v>
      </c>
      <c r="S1801" s="159">
        <v>0</v>
      </c>
      <c r="T1801" s="160">
        <f>S1801*H1801</f>
        <v>0</v>
      </c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1"/>
      <c r="AR1801" s="161" t="s">
        <v>289</v>
      </c>
      <c r="AT1801" s="161" t="s">
        <v>254</v>
      </c>
      <c r="AU1801" s="161" t="s">
        <v>88</v>
      </c>
      <c r="AY1801" s="17" t="s">
        <v>252</v>
      </c>
      <c r="BE1801" s="162">
        <f>IF(N1801="základní",J1801,0)</f>
        <v>0</v>
      </c>
      <c r="BF1801" s="162">
        <f>IF(N1801="snížená",J1801,0)</f>
        <v>0</v>
      </c>
      <c r="BG1801" s="162">
        <f>IF(N1801="zákl. přenesená",J1801,0)</f>
        <v>0</v>
      </c>
      <c r="BH1801" s="162">
        <f>IF(N1801="sníž. přenesená",J1801,0)</f>
        <v>0</v>
      </c>
      <c r="BI1801" s="162">
        <f>IF(N1801="nulová",J1801,0)</f>
        <v>0</v>
      </c>
      <c r="BJ1801" s="17" t="s">
        <v>86</v>
      </c>
      <c r="BK1801" s="162">
        <f>ROUND(I1801*H1801,2)</f>
        <v>0</v>
      </c>
      <c r="BL1801" s="17" t="s">
        <v>289</v>
      </c>
      <c r="BM1801" s="161" t="s">
        <v>3209</v>
      </c>
    </row>
    <row r="1802" spans="1:65" s="2" customFormat="1" ht="24.2" customHeight="1">
      <c r="A1802" s="31"/>
      <c r="B1802" s="148"/>
      <c r="C1802" s="149" t="s">
        <v>3210</v>
      </c>
      <c r="D1802" s="149" t="s">
        <v>254</v>
      </c>
      <c r="E1802" s="150" t="s">
        <v>3211</v>
      </c>
      <c r="F1802" s="151" t="s">
        <v>3212</v>
      </c>
      <c r="G1802" s="152" t="s">
        <v>1727</v>
      </c>
      <c r="H1802" s="187"/>
      <c r="I1802" s="154"/>
      <c r="J1802" s="155">
        <f>ROUND(I1802*H1802,2)</f>
        <v>0</v>
      </c>
      <c r="K1802" s="156"/>
      <c r="L1802" s="32"/>
      <c r="M1802" s="157" t="s">
        <v>1</v>
      </c>
      <c r="N1802" s="158" t="s">
        <v>44</v>
      </c>
      <c r="O1802" s="57"/>
      <c r="P1802" s="159">
        <f>O1802*H1802</f>
        <v>0</v>
      </c>
      <c r="Q1802" s="159">
        <v>0</v>
      </c>
      <c r="R1802" s="159">
        <f>Q1802*H1802</f>
        <v>0</v>
      </c>
      <c r="S1802" s="159">
        <v>0</v>
      </c>
      <c r="T1802" s="160">
        <f>S1802*H1802</f>
        <v>0</v>
      </c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1"/>
      <c r="AR1802" s="161" t="s">
        <v>289</v>
      </c>
      <c r="AT1802" s="161" t="s">
        <v>254</v>
      </c>
      <c r="AU1802" s="161" t="s">
        <v>88</v>
      </c>
      <c r="AY1802" s="17" t="s">
        <v>252</v>
      </c>
      <c r="BE1802" s="162">
        <f>IF(N1802="základní",J1802,0)</f>
        <v>0</v>
      </c>
      <c r="BF1802" s="162">
        <f>IF(N1802="snížená",J1802,0)</f>
        <v>0</v>
      </c>
      <c r="BG1802" s="162">
        <f>IF(N1802="zákl. přenesená",J1802,0)</f>
        <v>0</v>
      </c>
      <c r="BH1802" s="162">
        <f>IF(N1802="sníž. přenesená",J1802,0)</f>
        <v>0</v>
      </c>
      <c r="BI1802" s="162">
        <f>IF(N1802="nulová",J1802,0)</f>
        <v>0</v>
      </c>
      <c r="BJ1802" s="17" t="s">
        <v>86</v>
      </c>
      <c r="BK1802" s="162">
        <f>ROUND(I1802*H1802,2)</f>
        <v>0</v>
      </c>
      <c r="BL1802" s="17" t="s">
        <v>289</v>
      </c>
      <c r="BM1802" s="161" t="s">
        <v>3213</v>
      </c>
    </row>
    <row r="1803" spans="1:65" s="2" customFormat="1" ht="16.5" customHeight="1">
      <c r="A1803" s="31"/>
      <c r="B1803" s="148"/>
      <c r="C1803" s="149" t="s">
        <v>1159</v>
      </c>
      <c r="D1803" s="149" t="s">
        <v>254</v>
      </c>
      <c r="E1803" s="150" t="s">
        <v>3214</v>
      </c>
      <c r="F1803" s="151" t="s">
        <v>3215</v>
      </c>
      <c r="G1803" s="152" t="s">
        <v>257</v>
      </c>
      <c r="H1803" s="153">
        <v>2</v>
      </c>
      <c r="I1803" s="154"/>
      <c r="J1803" s="155">
        <f>ROUND(I1803*H1803,2)</f>
        <v>0</v>
      </c>
      <c r="K1803" s="156"/>
      <c r="L1803" s="32"/>
      <c r="M1803" s="157" t="s">
        <v>1</v>
      </c>
      <c r="N1803" s="158" t="s">
        <v>44</v>
      </c>
      <c r="O1803" s="57"/>
      <c r="P1803" s="159">
        <f>O1803*H1803</f>
        <v>0</v>
      </c>
      <c r="Q1803" s="159">
        <v>0</v>
      </c>
      <c r="R1803" s="159">
        <f>Q1803*H1803</f>
        <v>0</v>
      </c>
      <c r="S1803" s="159">
        <v>0</v>
      </c>
      <c r="T1803" s="160">
        <f>S1803*H1803</f>
        <v>0</v>
      </c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R1803" s="161" t="s">
        <v>289</v>
      </c>
      <c r="AT1803" s="161" t="s">
        <v>254</v>
      </c>
      <c r="AU1803" s="161" t="s">
        <v>88</v>
      </c>
      <c r="AY1803" s="17" t="s">
        <v>252</v>
      </c>
      <c r="BE1803" s="162">
        <f>IF(N1803="základní",J1803,0)</f>
        <v>0</v>
      </c>
      <c r="BF1803" s="162">
        <f>IF(N1803="snížená",J1803,0)</f>
        <v>0</v>
      </c>
      <c r="BG1803" s="162">
        <f>IF(N1803="zákl. přenesená",J1803,0)</f>
        <v>0</v>
      </c>
      <c r="BH1803" s="162">
        <f>IF(N1803="sníž. přenesená",J1803,0)</f>
        <v>0</v>
      </c>
      <c r="BI1803" s="162">
        <f>IF(N1803="nulová",J1803,0)</f>
        <v>0</v>
      </c>
      <c r="BJ1803" s="17" t="s">
        <v>86</v>
      </c>
      <c r="BK1803" s="162">
        <f>ROUND(I1803*H1803,2)</f>
        <v>0</v>
      </c>
      <c r="BL1803" s="17" t="s">
        <v>289</v>
      </c>
      <c r="BM1803" s="161" t="s">
        <v>3216</v>
      </c>
    </row>
    <row r="1804" spans="1:65" s="14" customFormat="1" ht="22.5">
      <c r="B1804" s="171"/>
      <c r="D1804" s="164" t="s">
        <v>282</v>
      </c>
      <c r="E1804" s="172" t="s">
        <v>1</v>
      </c>
      <c r="F1804" s="173" t="s">
        <v>1770</v>
      </c>
      <c r="H1804" s="174">
        <v>2</v>
      </c>
      <c r="I1804" s="175"/>
      <c r="L1804" s="171"/>
      <c r="M1804" s="176"/>
      <c r="N1804" s="177"/>
      <c r="O1804" s="177"/>
      <c r="P1804" s="177"/>
      <c r="Q1804" s="177"/>
      <c r="R1804" s="177"/>
      <c r="S1804" s="177"/>
      <c r="T1804" s="178"/>
      <c r="AT1804" s="172" t="s">
        <v>282</v>
      </c>
      <c r="AU1804" s="172" t="s">
        <v>88</v>
      </c>
      <c r="AV1804" s="14" t="s">
        <v>88</v>
      </c>
      <c r="AW1804" s="14" t="s">
        <v>33</v>
      </c>
      <c r="AX1804" s="14" t="s">
        <v>79</v>
      </c>
      <c r="AY1804" s="172" t="s">
        <v>252</v>
      </c>
    </row>
    <row r="1805" spans="1:65" s="13" customFormat="1">
      <c r="B1805" s="163"/>
      <c r="D1805" s="164" t="s">
        <v>282</v>
      </c>
      <c r="E1805" s="165" t="s">
        <v>1</v>
      </c>
      <c r="F1805" s="166" t="s">
        <v>2831</v>
      </c>
      <c r="H1805" s="165" t="s">
        <v>1</v>
      </c>
      <c r="I1805" s="167"/>
      <c r="L1805" s="163"/>
      <c r="M1805" s="168"/>
      <c r="N1805" s="169"/>
      <c r="O1805" s="169"/>
      <c r="P1805" s="169"/>
      <c r="Q1805" s="169"/>
      <c r="R1805" s="169"/>
      <c r="S1805" s="169"/>
      <c r="T1805" s="170"/>
      <c r="AT1805" s="165" t="s">
        <v>282</v>
      </c>
      <c r="AU1805" s="165" t="s">
        <v>88</v>
      </c>
      <c r="AV1805" s="13" t="s">
        <v>86</v>
      </c>
      <c r="AW1805" s="13" t="s">
        <v>33</v>
      </c>
      <c r="AX1805" s="13" t="s">
        <v>79</v>
      </c>
      <c r="AY1805" s="165" t="s">
        <v>252</v>
      </c>
    </row>
    <row r="1806" spans="1:65" s="15" customFormat="1">
      <c r="B1806" s="179"/>
      <c r="D1806" s="164" t="s">
        <v>282</v>
      </c>
      <c r="E1806" s="180" t="s">
        <v>1</v>
      </c>
      <c r="F1806" s="181" t="s">
        <v>286</v>
      </c>
      <c r="H1806" s="182">
        <v>2</v>
      </c>
      <c r="I1806" s="183"/>
      <c r="L1806" s="179"/>
      <c r="M1806" s="184"/>
      <c r="N1806" s="185"/>
      <c r="O1806" s="185"/>
      <c r="P1806" s="185"/>
      <c r="Q1806" s="185"/>
      <c r="R1806" s="185"/>
      <c r="S1806" s="185"/>
      <c r="T1806" s="186"/>
      <c r="AT1806" s="180" t="s">
        <v>282</v>
      </c>
      <c r="AU1806" s="180" t="s">
        <v>88</v>
      </c>
      <c r="AV1806" s="15" t="s">
        <v>258</v>
      </c>
      <c r="AW1806" s="15" t="s">
        <v>33</v>
      </c>
      <c r="AX1806" s="15" t="s">
        <v>86</v>
      </c>
      <c r="AY1806" s="180" t="s">
        <v>252</v>
      </c>
    </row>
    <row r="1807" spans="1:65" s="12" customFormat="1" ht="22.9" customHeight="1">
      <c r="B1807" s="135"/>
      <c r="D1807" s="136" t="s">
        <v>78</v>
      </c>
      <c r="E1807" s="146" t="s">
        <v>1771</v>
      </c>
      <c r="F1807" s="146" t="s">
        <v>1772</v>
      </c>
      <c r="I1807" s="138"/>
      <c r="J1807" s="147">
        <f>BK1807</f>
        <v>0</v>
      </c>
      <c r="L1807" s="135"/>
      <c r="M1807" s="140"/>
      <c r="N1807" s="141"/>
      <c r="O1807" s="141"/>
      <c r="P1807" s="142">
        <f>SUM(P1808:P1837)</f>
        <v>0</v>
      </c>
      <c r="Q1807" s="141"/>
      <c r="R1807" s="142">
        <f>SUM(R1808:R1837)</f>
        <v>0</v>
      </c>
      <c r="S1807" s="141"/>
      <c r="T1807" s="143">
        <f>SUM(T1808:T1837)</f>
        <v>0</v>
      </c>
      <c r="AR1807" s="136" t="s">
        <v>88</v>
      </c>
      <c r="AT1807" s="144" t="s">
        <v>78</v>
      </c>
      <c r="AU1807" s="144" t="s">
        <v>86</v>
      </c>
      <c r="AY1807" s="136" t="s">
        <v>252</v>
      </c>
      <c r="BK1807" s="145">
        <f>SUM(BK1808:BK1837)</f>
        <v>0</v>
      </c>
    </row>
    <row r="1808" spans="1:65" s="2" customFormat="1" ht="24.2" customHeight="1">
      <c r="A1808" s="31"/>
      <c r="B1808" s="148"/>
      <c r="C1808" s="149" t="s">
        <v>3217</v>
      </c>
      <c r="D1808" s="149" t="s">
        <v>254</v>
      </c>
      <c r="E1808" s="150" t="s">
        <v>3218</v>
      </c>
      <c r="F1808" s="151" t="s">
        <v>3219</v>
      </c>
      <c r="G1808" s="152" t="s">
        <v>347</v>
      </c>
      <c r="H1808" s="153">
        <v>1</v>
      </c>
      <c r="I1808" s="154"/>
      <c r="J1808" s="155">
        <f>ROUND(I1808*H1808,2)</f>
        <v>0</v>
      </c>
      <c r="K1808" s="156"/>
      <c r="L1808" s="32"/>
      <c r="M1808" s="157" t="s">
        <v>1</v>
      </c>
      <c r="N1808" s="158" t="s">
        <v>44</v>
      </c>
      <c r="O1808" s="57"/>
      <c r="P1808" s="159">
        <f>O1808*H1808</f>
        <v>0</v>
      </c>
      <c r="Q1808" s="159">
        <v>0</v>
      </c>
      <c r="R1808" s="159">
        <f>Q1808*H1808</f>
        <v>0</v>
      </c>
      <c r="S1808" s="159">
        <v>0</v>
      </c>
      <c r="T1808" s="160">
        <f>S1808*H1808</f>
        <v>0</v>
      </c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R1808" s="161" t="s">
        <v>289</v>
      </c>
      <c r="AT1808" s="161" t="s">
        <v>254</v>
      </c>
      <c r="AU1808" s="161" t="s">
        <v>88</v>
      </c>
      <c r="AY1808" s="17" t="s">
        <v>252</v>
      </c>
      <c r="BE1808" s="162">
        <f>IF(N1808="základní",J1808,0)</f>
        <v>0</v>
      </c>
      <c r="BF1808" s="162">
        <f>IF(N1808="snížená",J1808,0)</f>
        <v>0</v>
      </c>
      <c r="BG1808" s="162">
        <f>IF(N1808="zákl. přenesená",J1808,0)</f>
        <v>0</v>
      </c>
      <c r="BH1808" s="162">
        <f>IF(N1808="sníž. přenesená",J1808,0)</f>
        <v>0</v>
      </c>
      <c r="BI1808" s="162">
        <f>IF(N1808="nulová",J1808,0)</f>
        <v>0</v>
      </c>
      <c r="BJ1808" s="17" t="s">
        <v>86</v>
      </c>
      <c r="BK1808" s="162">
        <f>ROUND(I1808*H1808,2)</f>
        <v>0</v>
      </c>
      <c r="BL1808" s="17" t="s">
        <v>289</v>
      </c>
      <c r="BM1808" s="161" t="s">
        <v>3220</v>
      </c>
    </row>
    <row r="1809" spans="1:65" s="14" customFormat="1">
      <c r="B1809" s="171"/>
      <c r="D1809" s="164" t="s">
        <v>282</v>
      </c>
      <c r="E1809" s="172" t="s">
        <v>1</v>
      </c>
      <c r="F1809" s="173" t="s">
        <v>3221</v>
      </c>
      <c r="H1809" s="174">
        <v>1</v>
      </c>
      <c r="I1809" s="175"/>
      <c r="L1809" s="171"/>
      <c r="M1809" s="176"/>
      <c r="N1809" s="177"/>
      <c r="O1809" s="177"/>
      <c r="P1809" s="177"/>
      <c r="Q1809" s="177"/>
      <c r="R1809" s="177"/>
      <c r="S1809" s="177"/>
      <c r="T1809" s="178"/>
      <c r="AT1809" s="172" t="s">
        <v>282</v>
      </c>
      <c r="AU1809" s="172" t="s">
        <v>88</v>
      </c>
      <c r="AV1809" s="14" t="s">
        <v>88</v>
      </c>
      <c r="AW1809" s="14" t="s">
        <v>33</v>
      </c>
      <c r="AX1809" s="14" t="s">
        <v>79</v>
      </c>
      <c r="AY1809" s="172" t="s">
        <v>252</v>
      </c>
    </row>
    <row r="1810" spans="1:65" s="13" customFormat="1" ht="22.5">
      <c r="B1810" s="163"/>
      <c r="D1810" s="164" t="s">
        <v>282</v>
      </c>
      <c r="E1810" s="165" t="s">
        <v>1</v>
      </c>
      <c r="F1810" s="166" t="s">
        <v>3222</v>
      </c>
      <c r="H1810" s="165" t="s">
        <v>1</v>
      </c>
      <c r="I1810" s="167"/>
      <c r="L1810" s="163"/>
      <c r="M1810" s="168"/>
      <c r="N1810" s="169"/>
      <c r="O1810" s="169"/>
      <c r="P1810" s="169"/>
      <c r="Q1810" s="169"/>
      <c r="R1810" s="169"/>
      <c r="S1810" s="169"/>
      <c r="T1810" s="170"/>
      <c r="AT1810" s="165" t="s">
        <v>282</v>
      </c>
      <c r="AU1810" s="165" t="s">
        <v>88</v>
      </c>
      <c r="AV1810" s="13" t="s">
        <v>86</v>
      </c>
      <c r="AW1810" s="13" t="s">
        <v>33</v>
      </c>
      <c r="AX1810" s="13" t="s">
        <v>79</v>
      </c>
      <c r="AY1810" s="165" t="s">
        <v>252</v>
      </c>
    </row>
    <row r="1811" spans="1:65" s="13" customFormat="1">
      <c r="B1811" s="163"/>
      <c r="D1811" s="164" t="s">
        <v>282</v>
      </c>
      <c r="E1811" s="165" t="s">
        <v>1</v>
      </c>
      <c r="F1811" s="166" t="s">
        <v>3223</v>
      </c>
      <c r="H1811" s="165" t="s">
        <v>1</v>
      </c>
      <c r="I1811" s="167"/>
      <c r="L1811" s="163"/>
      <c r="M1811" s="168"/>
      <c r="N1811" s="169"/>
      <c r="O1811" s="169"/>
      <c r="P1811" s="169"/>
      <c r="Q1811" s="169"/>
      <c r="R1811" s="169"/>
      <c r="S1811" s="169"/>
      <c r="T1811" s="170"/>
      <c r="AT1811" s="165" t="s">
        <v>282</v>
      </c>
      <c r="AU1811" s="165" t="s">
        <v>88</v>
      </c>
      <c r="AV1811" s="13" t="s">
        <v>86</v>
      </c>
      <c r="AW1811" s="13" t="s">
        <v>33</v>
      </c>
      <c r="AX1811" s="13" t="s">
        <v>79</v>
      </c>
      <c r="AY1811" s="165" t="s">
        <v>252</v>
      </c>
    </row>
    <row r="1812" spans="1:65" s="13" customFormat="1" ht="22.5">
      <c r="B1812" s="163"/>
      <c r="D1812" s="164" t="s">
        <v>282</v>
      </c>
      <c r="E1812" s="165" t="s">
        <v>1</v>
      </c>
      <c r="F1812" s="166" t="s">
        <v>3224</v>
      </c>
      <c r="H1812" s="165" t="s">
        <v>1</v>
      </c>
      <c r="I1812" s="167"/>
      <c r="L1812" s="163"/>
      <c r="M1812" s="168"/>
      <c r="N1812" s="169"/>
      <c r="O1812" s="169"/>
      <c r="P1812" s="169"/>
      <c r="Q1812" s="169"/>
      <c r="R1812" s="169"/>
      <c r="S1812" s="169"/>
      <c r="T1812" s="170"/>
      <c r="AT1812" s="165" t="s">
        <v>282</v>
      </c>
      <c r="AU1812" s="165" t="s">
        <v>88</v>
      </c>
      <c r="AV1812" s="13" t="s">
        <v>86</v>
      </c>
      <c r="AW1812" s="13" t="s">
        <v>33</v>
      </c>
      <c r="AX1812" s="13" t="s">
        <v>79</v>
      </c>
      <c r="AY1812" s="165" t="s">
        <v>252</v>
      </c>
    </row>
    <row r="1813" spans="1:65" s="15" customFormat="1">
      <c r="B1813" s="179"/>
      <c r="D1813" s="164" t="s">
        <v>282</v>
      </c>
      <c r="E1813" s="180" t="s">
        <v>1</v>
      </c>
      <c r="F1813" s="181" t="s">
        <v>286</v>
      </c>
      <c r="H1813" s="182">
        <v>1</v>
      </c>
      <c r="I1813" s="183"/>
      <c r="L1813" s="179"/>
      <c r="M1813" s="184"/>
      <c r="N1813" s="185"/>
      <c r="O1813" s="185"/>
      <c r="P1813" s="185"/>
      <c r="Q1813" s="185"/>
      <c r="R1813" s="185"/>
      <c r="S1813" s="185"/>
      <c r="T1813" s="186"/>
      <c r="AT1813" s="180" t="s">
        <v>282</v>
      </c>
      <c r="AU1813" s="180" t="s">
        <v>88</v>
      </c>
      <c r="AV1813" s="15" t="s">
        <v>258</v>
      </c>
      <c r="AW1813" s="15" t="s">
        <v>33</v>
      </c>
      <c r="AX1813" s="15" t="s">
        <v>86</v>
      </c>
      <c r="AY1813" s="180" t="s">
        <v>252</v>
      </c>
    </row>
    <row r="1814" spans="1:65" s="2" customFormat="1" ht="24.2" customHeight="1">
      <c r="A1814" s="31"/>
      <c r="B1814" s="148"/>
      <c r="C1814" s="149" t="s">
        <v>1164</v>
      </c>
      <c r="D1814" s="149" t="s">
        <v>254</v>
      </c>
      <c r="E1814" s="150" t="s">
        <v>3225</v>
      </c>
      <c r="F1814" s="151" t="s">
        <v>3226</v>
      </c>
      <c r="G1814" s="152" t="s">
        <v>347</v>
      </c>
      <c r="H1814" s="153">
        <v>1</v>
      </c>
      <c r="I1814" s="154"/>
      <c r="J1814" s="155">
        <f>ROUND(I1814*H1814,2)</f>
        <v>0</v>
      </c>
      <c r="K1814" s="156"/>
      <c r="L1814" s="32"/>
      <c r="M1814" s="157" t="s">
        <v>1</v>
      </c>
      <c r="N1814" s="158" t="s">
        <v>44</v>
      </c>
      <c r="O1814" s="57"/>
      <c r="P1814" s="159">
        <f>O1814*H1814</f>
        <v>0</v>
      </c>
      <c r="Q1814" s="159">
        <v>0</v>
      </c>
      <c r="R1814" s="159">
        <f>Q1814*H1814</f>
        <v>0</v>
      </c>
      <c r="S1814" s="159">
        <v>0</v>
      </c>
      <c r="T1814" s="160">
        <f>S1814*H1814</f>
        <v>0</v>
      </c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R1814" s="161" t="s">
        <v>289</v>
      </c>
      <c r="AT1814" s="161" t="s">
        <v>254</v>
      </c>
      <c r="AU1814" s="161" t="s">
        <v>88</v>
      </c>
      <c r="AY1814" s="17" t="s">
        <v>252</v>
      </c>
      <c r="BE1814" s="162">
        <f>IF(N1814="základní",J1814,0)</f>
        <v>0</v>
      </c>
      <c r="BF1814" s="162">
        <f>IF(N1814="snížená",J1814,0)</f>
        <v>0</v>
      </c>
      <c r="BG1814" s="162">
        <f>IF(N1814="zákl. přenesená",J1814,0)</f>
        <v>0</v>
      </c>
      <c r="BH1814" s="162">
        <f>IF(N1814="sníž. přenesená",J1814,0)</f>
        <v>0</v>
      </c>
      <c r="BI1814" s="162">
        <f>IF(N1814="nulová",J1814,0)</f>
        <v>0</v>
      </c>
      <c r="BJ1814" s="17" t="s">
        <v>86</v>
      </c>
      <c r="BK1814" s="162">
        <f>ROUND(I1814*H1814,2)</f>
        <v>0</v>
      </c>
      <c r="BL1814" s="17" t="s">
        <v>289</v>
      </c>
      <c r="BM1814" s="161" t="s">
        <v>3227</v>
      </c>
    </row>
    <row r="1815" spans="1:65" s="14" customFormat="1">
      <c r="B1815" s="171"/>
      <c r="D1815" s="164" t="s">
        <v>282</v>
      </c>
      <c r="E1815" s="172" t="s">
        <v>1</v>
      </c>
      <c r="F1815" s="173" t="s">
        <v>3228</v>
      </c>
      <c r="H1815" s="174">
        <v>1</v>
      </c>
      <c r="I1815" s="175"/>
      <c r="L1815" s="171"/>
      <c r="M1815" s="176"/>
      <c r="N1815" s="177"/>
      <c r="O1815" s="177"/>
      <c r="P1815" s="177"/>
      <c r="Q1815" s="177"/>
      <c r="R1815" s="177"/>
      <c r="S1815" s="177"/>
      <c r="T1815" s="178"/>
      <c r="AT1815" s="172" t="s">
        <v>282</v>
      </c>
      <c r="AU1815" s="172" t="s">
        <v>88</v>
      </c>
      <c r="AV1815" s="14" t="s">
        <v>88</v>
      </c>
      <c r="AW1815" s="14" t="s">
        <v>33</v>
      </c>
      <c r="AX1815" s="14" t="s">
        <v>79</v>
      </c>
      <c r="AY1815" s="172" t="s">
        <v>252</v>
      </c>
    </row>
    <row r="1816" spans="1:65" s="13" customFormat="1">
      <c r="B1816" s="163"/>
      <c r="D1816" s="164" t="s">
        <v>282</v>
      </c>
      <c r="E1816" s="165" t="s">
        <v>1</v>
      </c>
      <c r="F1816" s="166" t="s">
        <v>3229</v>
      </c>
      <c r="H1816" s="165" t="s">
        <v>1</v>
      </c>
      <c r="I1816" s="167"/>
      <c r="L1816" s="163"/>
      <c r="M1816" s="168"/>
      <c r="N1816" s="169"/>
      <c r="O1816" s="169"/>
      <c r="P1816" s="169"/>
      <c r="Q1816" s="169"/>
      <c r="R1816" s="169"/>
      <c r="S1816" s="169"/>
      <c r="T1816" s="170"/>
      <c r="AT1816" s="165" t="s">
        <v>282</v>
      </c>
      <c r="AU1816" s="165" t="s">
        <v>88</v>
      </c>
      <c r="AV1816" s="13" t="s">
        <v>86</v>
      </c>
      <c r="AW1816" s="13" t="s">
        <v>33</v>
      </c>
      <c r="AX1816" s="13" t="s">
        <v>79</v>
      </c>
      <c r="AY1816" s="165" t="s">
        <v>252</v>
      </c>
    </row>
    <row r="1817" spans="1:65" s="15" customFormat="1">
      <c r="B1817" s="179"/>
      <c r="D1817" s="164" t="s">
        <v>282</v>
      </c>
      <c r="E1817" s="180" t="s">
        <v>1</v>
      </c>
      <c r="F1817" s="181" t="s">
        <v>286</v>
      </c>
      <c r="H1817" s="182">
        <v>1</v>
      </c>
      <c r="I1817" s="183"/>
      <c r="L1817" s="179"/>
      <c r="M1817" s="184"/>
      <c r="N1817" s="185"/>
      <c r="O1817" s="185"/>
      <c r="P1817" s="185"/>
      <c r="Q1817" s="185"/>
      <c r="R1817" s="185"/>
      <c r="S1817" s="185"/>
      <c r="T1817" s="186"/>
      <c r="AT1817" s="180" t="s">
        <v>282</v>
      </c>
      <c r="AU1817" s="180" t="s">
        <v>88</v>
      </c>
      <c r="AV1817" s="15" t="s">
        <v>258</v>
      </c>
      <c r="AW1817" s="15" t="s">
        <v>33</v>
      </c>
      <c r="AX1817" s="15" t="s">
        <v>86</v>
      </c>
      <c r="AY1817" s="180" t="s">
        <v>252</v>
      </c>
    </row>
    <row r="1818" spans="1:65" s="2" customFormat="1" ht="37.9" customHeight="1">
      <c r="A1818" s="31"/>
      <c r="B1818" s="148"/>
      <c r="C1818" s="149" t="s">
        <v>3230</v>
      </c>
      <c r="D1818" s="149" t="s">
        <v>254</v>
      </c>
      <c r="E1818" s="150" t="s">
        <v>1793</v>
      </c>
      <c r="F1818" s="151" t="s">
        <v>3231</v>
      </c>
      <c r="G1818" s="152" t="s">
        <v>265</v>
      </c>
      <c r="H1818" s="153">
        <v>22.2</v>
      </c>
      <c r="I1818" s="154"/>
      <c r="J1818" s="155">
        <f>ROUND(I1818*H1818,2)</f>
        <v>0</v>
      </c>
      <c r="K1818" s="156"/>
      <c r="L1818" s="32"/>
      <c r="M1818" s="157" t="s">
        <v>1</v>
      </c>
      <c r="N1818" s="158" t="s">
        <v>44</v>
      </c>
      <c r="O1818" s="57"/>
      <c r="P1818" s="159">
        <f>O1818*H1818</f>
        <v>0</v>
      </c>
      <c r="Q1818" s="159">
        <v>0</v>
      </c>
      <c r="R1818" s="159">
        <f>Q1818*H1818</f>
        <v>0</v>
      </c>
      <c r="S1818" s="159">
        <v>0</v>
      </c>
      <c r="T1818" s="160">
        <f>S1818*H1818</f>
        <v>0</v>
      </c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R1818" s="161" t="s">
        <v>289</v>
      </c>
      <c r="AT1818" s="161" t="s">
        <v>254</v>
      </c>
      <c r="AU1818" s="161" t="s">
        <v>88</v>
      </c>
      <c r="AY1818" s="17" t="s">
        <v>252</v>
      </c>
      <c r="BE1818" s="162">
        <f>IF(N1818="základní",J1818,0)</f>
        <v>0</v>
      </c>
      <c r="BF1818" s="162">
        <f>IF(N1818="snížená",J1818,0)</f>
        <v>0</v>
      </c>
      <c r="BG1818" s="162">
        <f>IF(N1818="zákl. přenesená",J1818,0)</f>
        <v>0</v>
      </c>
      <c r="BH1818" s="162">
        <f>IF(N1818="sníž. přenesená",J1818,0)</f>
        <v>0</v>
      </c>
      <c r="BI1818" s="162">
        <f>IF(N1818="nulová",J1818,0)</f>
        <v>0</v>
      </c>
      <c r="BJ1818" s="17" t="s">
        <v>86</v>
      </c>
      <c r="BK1818" s="162">
        <f>ROUND(I1818*H1818,2)</f>
        <v>0</v>
      </c>
      <c r="BL1818" s="17" t="s">
        <v>289</v>
      </c>
      <c r="BM1818" s="161" t="s">
        <v>3232</v>
      </c>
    </row>
    <row r="1819" spans="1:65" s="14" customFormat="1">
      <c r="B1819" s="171"/>
      <c r="D1819" s="164" t="s">
        <v>282</v>
      </c>
      <c r="E1819" s="172" t="s">
        <v>1</v>
      </c>
      <c r="F1819" s="173" t="s">
        <v>3233</v>
      </c>
      <c r="H1819" s="174">
        <v>7.4</v>
      </c>
      <c r="I1819" s="175"/>
      <c r="L1819" s="171"/>
      <c r="M1819" s="176"/>
      <c r="N1819" s="177"/>
      <c r="O1819" s="177"/>
      <c r="P1819" s="177"/>
      <c r="Q1819" s="177"/>
      <c r="R1819" s="177"/>
      <c r="S1819" s="177"/>
      <c r="T1819" s="178"/>
      <c r="AT1819" s="172" t="s">
        <v>282</v>
      </c>
      <c r="AU1819" s="172" t="s">
        <v>88</v>
      </c>
      <c r="AV1819" s="14" t="s">
        <v>88</v>
      </c>
      <c r="AW1819" s="14" t="s">
        <v>33</v>
      </c>
      <c r="AX1819" s="14" t="s">
        <v>79</v>
      </c>
      <c r="AY1819" s="172" t="s">
        <v>252</v>
      </c>
    </row>
    <row r="1820" spans="1:65" s="14" customFormat="1">
      <c r="B1820" s="171"/>
      <c r="D1820" s="164" t="s">
        <v>282</v>
      </c>
      <c r="E1820" s="172" t="s">
        <v>1</v>
      </c>
      <c r="F1820" s="173" t="s">
        <v>3234</v>
      </c>
      <c r="H1820" s="174">
        <v>7.4</v>
      </c>
      <c r="I1820" s="175"/>
      <c r="L1820" s="171"/>
      <c r="M1820" s="176"/>
      <c r="N1820" s="177"/>
      <c r="O1820" s="177"/>
      <c r="P1820" s="177"/>
      <c r="Q1820" s="177"/>
      <c r="R1820" s="177"/>
      <c r="S1820" s="177"/>
      <c r="T1820" s="178"/>
      <c r="AT1820" s="172" t="s">
        <v>282</v>
      </c>
      <c r="AU1820" s="172" t="s">
        <v>88</v>
      </c>
      <c r="AV1820" s="14" t="s">
        <v>88</v>
      </c>
      <c r="AW1820" s="14" t="s">
        <v>33</v>
      </c>
      <c r="AX1820" s="14" t="s">
        <v>79</v>
      </c>
      <c r="AY1820" s="172" t="s">
        <v>252</v>
      </c>
    </row>
    <row r="1821" spans="1:65" s="14" customFormat="1">
      <c r="B1821" s="171"/>
      <c r="D1821" s="164" t="s">
        <v>282</v>
      </c>
      <c r="E1821" s="172" t="s">
        <v>1</v>
      </c>
      <c r="F1821" s="173" t="s">
        <v>3235</v>
      </c>
      <c r="H1821" s="174">
        <v>7.4</v>
      </c>
      <c r="I1821" s="175"/>
      <c r="L1821" s="171"/>
      <c r="M1821" s="176"/>
      <c r="N1821" s="177"/>
      <c r="O1821" s="177"/>
      <c r="P1821" s="177"/>
      <c r="Q1821" s="177"/>
      <c r="R1821" s="177"/>
      <c r="S1821" s="177"/>
      <c r="T1821" s="178"/>
      <c r="AT1821" s="172" t="s">
        <v>282</v>
      </c>
      <c r="AU1821" s="172" t="s">
        <v>88</v>
      </c>
      <c r="AV1821" s="14" t="s">
        <v>88</v>
      </c>
      <c r="AW1821" s="14" t="s">
        <v>33</v>
      </c>
      <c r="AX1821" s="14" t="s">
        <v>79</v>
      </c>
      <c r="AY1821" s="172" t="s">
        <v>252</v>
      </c>
    </row>
    <row r="1822" spans="1:65" s="13" customFormat="1" ht="22.5">
      <c r="B1822" s="163"/>
      <c r="D1822" s="164" t="s">
        <v>282</v>
      </c>
      <c r="E1822" s="165" t="s">
        <v>1</v>
      </c>
      <c r="F1822" s="166" t="s">
        <v>3236</v>
      </c>
      <c r="H1822" s="165" t="s">
        <v>1</v>
      </c>
      <c r="I1822" s="167"/>
      <c r="L1822" s="163"/>
      <c r="M1822" s="168"/>
      <c r="N1822" s="169"/>
      <c r="O1822" s="169"/>
      <c r="P1822" s="169"/>
      <c r="Q1822" s="169"/>
      <c r="R1822" s="169"/>
      <c r="S1822" s="169"/>
      <c r="T1822" s="170"/>
      <c r="AT1822" s="165" t="s">
        <v>282</v>
      </c>
      <c r="AU1822" s="165" t="s">
        <v>88</v>
      </c>
      <c r="AV1822" s="13" t="s">
        <v>86</v>
      </c>
      <c r="AW1822" s="13" t="s">
        <v>33</v>
      </c>
      <c r="AX1822" s="13" t="s">
        <v>79</v>
      </c>
      <c r="AY1822" s="165" t="s">
        <v>252</v>
      </c>
    </row>
    <row r="1823" spans="1:65" s="13" customFormat="1" ht="22.5">
      <c r="B1823" s="163"/>
      <c r="D1823" s="164" t="s">
        <v>282</v>
      </c>
      <c r="E1823" s="165" t="s">
        <v>1</v>
      </c>
      <c r="F1823" s="166" t="s">
        <v>3237</v>
      </c>
      <c r="H1823" s="165" t="s">
        <v>1</v>
      </c>
      <c r="I1823" s="167"/>
      <c r="L1823" s="163"/>
      <c r="M1823" s="168"/>
      <c r="N1823" s="169"/>
      <c r="O1823" s="169"/>
      <c r="P1823" s="169"/>
      <c r="Q1823" s="169"/>
      <c r="R1823" s="169"/>
      <c r="S1823" s="169"/>
      <c r="T1823" s="170"/>
      <c r="AT1823" s="165" t="s">
        <v>282</v>
      </c>
      <c r="AU1823" s="165" t="s">
        <v>88</v>
      </c>
      <c r="AV1823" s="13" t="s">
        <v>86</v>
      </c>
      <c r="AW1823" s="13" t="s">
        <v>33</v>
      </c>
      <c r="AX1823" s="13" t="s">
        <v>79</v>
      </c>
      <c r="AY1823" s="165" t="s">
        <v>252</v>
      </c>
    </row>
    <row r="1824" spans="1:65" s="13" customFormat="1">
      <c r="B1824" s="163"/>
      <c r="D1824" s="164" t="s">
        <v>282</v>
      </c>
      <c r="E1824" s="165" t="s">
        <v>1</v>
      </c>
      <c r="F1824" s="166" t="s">
        <v>3238</v>
      </c>
      <c r="H1824" s="165" t="s">
        <v>1</v>
      </c>
      <c r="I1824" s="167"/>
      <c r="L1824" s="163"/>
      <c r="M1824" s="168"/>
      <c r="N1824" s="169"/>
      <c r="O1824" s="169"/>
      <c r="P1824" s="169"/>
      <c r="Q1824" s="169"/>
      <c r="R1824" s="169"/>
      <c r="S1824" s="169"/>
      <c r="T1824" s="170"/>
      <c r="AT1824" s="165" t="s">
        <v>282</v>
      </c>
      <c r="AU1824" s="165" t="s">
        <v>88</v>
      </c>
      <c r="AV1824" s="13" t="s">
        <v>86</v>
      </c>
      <c r="AW1824" s="13" t="s">
        <v>33</v>
      </c>
      <c r="AX1824" s="13" t="s">
        <v>79</v>
      </c>
      <c r="AY1824" s="165" t="s">
        <v>252</v>
      </c>
    </row>
    <row r="1825" spans="1:65" s="13" customFormat="1" ht="22.5">
      <c r="B1825" s="163"/>
      <c r="D1825" s="164" t="s">
        <v>282</v>
      </c>
      <c r="E1825" s="165" t="s">
        <v>1</v>
      </c>
      <c r="F1825" s="166" t="s">
        <v>3239</v>
      </c>
      <c r="H1825" s="165" t="s">
        <v>1</v>
      </c>
      <c r="I1825" s="167"/>
      <c r="L1825" s="163"/>
      <c r="M1825" s="168"/>
      <c r="N1825" s="169"/>
      <c r="O1825" s="169"/>
      <c r="P1825" s="169"/>
      <c r="Q1825" s="169"/>
      <c r="R1825" s="169"/>
      <c r="S1825" s="169"/>
      <c r="T1825" s="170"/>
      <c r="AT1825" s="165" t="s">
        <v>282</v>
      </c>
      <c r="AU1825" s="165" t="s">
        <v>88</v>
      </c>
      <c r="AV1825" s="13" t="s">
        <v>86</v>
      </c>
      <c r="AW1825" s="13" t="s">
        <v>33</v>
      </c>
      <c r="AX1825" s="13" t="s">
        <v>79</v>
      </c>
      <c r="AY1825" s="165" t="s">
        <v>252</v>
      </c>
    </row>
    <row r="1826" spans="1:65" s="13" customFormat="1" ht="22.5">
      <c r="B1826" s="163"/>
      <c r="D1826" s="164" t="s">
        <v>282</v>
      </c>
      <c r="E1826" s="165" t="s">
        <v>1</v>
      </c>
      <c r="F1826" s="166" t="s">
        <v>3240</v>
      </c>
      <c r="H1826" s="165" t="s">
        <v>1</v>
      </c>
      <c r="I1826" s="167"/>
      <c r="L1826" s="163"/>
      <c r="M1826" s="168"/>
      <c r="N1826" s="169"/>
      <c r="O1826" s="169"/>
      <c r="P1826" s="169"/>
      <c r="Q1826" s="169"/>
      <c r="R1826" s="169"/>
      <c r="S1826" s="169"/>
      <c r="T1826" s="170"/>
      <c r="AT1826" s="165" t="s">
        <v>282</v>
      </c>
      <c r="AU1826" s="165" t="s">
        <v>88</v>
      </c>
      <c r="AV1826" s="13" t="s">
        <v>86</v>
      </c>
      <c r="AW1826" s="13" t="s">
        <v>33</v>
      </c>
      <c r="AX1826" s="13" t="s">
        <v>79</v>
      </c>
      <c r="AY1826" s="165" t="s">
        <v>252</v>
      </c>
    </row>
    <row r="1827" spans="1:65" s="15" customFormat="1">
      <c r="B1827" s="179"/>
      <c r="D1827" s="164" t="s">
        <v>282</v>
      </c>
      <c r="E1827" s="180" t="s">
        <v>1</v>
      </c>
      <c r="F1827" s="181" t="s">
        <v>286</v>
      </c>
      <c r="H1827" s="182">
        <v>22.200000000000003</v>
      </c>
      <c r="I1827" s="183"/>
      <c r="L1827" s="179"/>
      <c r="M1827" s="184"/>
      <c r="N1827" s="185"/>
      <c r="O1827" s="185"/>
      <c r="P1827" s="185"/>
      <c r="Q1827" s="185"/>
      <c r="R1827" s="185"/>
      <c r="S1827" s="185"/>
      <c r="T1827" s="186"/>
      <c r="AT1827" s="180" t="s">
        <v>282</v>
      </c>
      <c r="AU1827" s="180" t="s">
        <v>88</v>
      </c>
      <c r="AV1827" s="15" t="s">
        <v>258</v>
      </c>
      <c r="AW1827" s="15" t="s">
        <v>33</v>
      </c>
      <c r="AX1827" s="15" t="s">
        <v>86</v>
      </c>
      <c r="AY1827" s="180" t="s">
        <v>252</v>
      </c>
    </row>
    <row r="1828" spans="1:65" s="2" customFormat="1" ht="24.2" customHeight="1">
      <c r="A1828" s="31"/>
      <c r="B1828" s="148"/>
      <c r="C1828" s="149" t="s">
        <v>1177</v>
      </c>
      <c r="D1828" s="149" t="s">
        <v>254</v>
      </c>
      <c r="E1828" s="150" t="s">
        <v>3241</v>
      </c>
      <c r="F1828" s="151" t="s">
        <v>3242</v>
      </c>
      <c r="G1828" s="152" t="s">
        <v>265</v>
      </c>
      <c r="H1828" s="153">
        <v>7.2</v>
      </c>
      <c r="I1828" s="154"/>
      <c r="J1828" s="155">
        <f>ROUND(I1828*H1828,2)</f>
        <v>0</v>
      </c>
      <c r="K1828" s="156"/>
      <c r="L1828" s="32"/>
      <c r="M1828" s="157" t="s">
        <v>1</v>
      </c>
      <c r="N1828" s="158" t="s">
        <v>44</v>
      </c>
      <c r="O1828" s="57"/>
      <c r="P1828" s="159">
        <f>O1828*H1828</f>
        <v>0</v>
      </c>
      <c r="Q1828" s="159">
        <v>0</v>
      </c>
      <c r="R1828" s="159">
        <f>Q1828*H1828</f>
        <v>0</v>
      </c>
      <c r="S1828" s="159">
        <v>0</v>
      </c>
      <c r="T1828" s="160">
        <f>S1828*H1828</f>
        <v>0</v>
      </c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1"/>
      <c r="AR1828" s="161" t="s">
        <v>289</v>
      </c>
      <c r="AT1828" s="161" t="s">
        <v>254</v>
      </c>
      <c r="AU1828" s="161" t="s">
        <v>88</v>
      </c>
      <c r="AY1828" s="17" t="s">
        <v>252</v>
      </c>
      <c r="BE1828" s="162">
        <f>IF(N1828="základní",J1828,0)</f>
        <v>0</v>
      </c>
      <c r="BF1828" s="162">
        <f>IF(N1828="snížená",J1828,0)</f>
        <v>0</v>
      </c>
      <c r="BG1828" s="162">
        <f>IF(N1828="zákl. přenesená",J1828,0)</f>
        <v>0</v>
      </c>
      <c r="BH1828" s="162">
        <f>IF(N1828="sníž. přenesená",J1828,0)</f>
        <v>0</v>
      </c>
      <c r="BI1828" s="162">
        <f>IF(N1828="nulová",J1828,0)</f>
        <v>0</v>
      </c>
      <c r="BJ1828" s="17" t="s">
        <v>86</v>
      </c>
      <c r="BK1828" s="162">
        <f>ROUND(I1828*H1828,2)</f>
        <v>0</v>
      </c>
      <c r="BL1828" s="17" t="s">
        <v>289</v>
      </c>
      <c r="BM1828" s="161" t="s">
        <v>3243</v>
      </c>
    </row>
    <row r="1829" spans="1:65" s="14" customFormat="1">
      <c r="B1829" s="171"/>
      <c r="D1829" s="164" t="s">
        <v>282</v>
      </c>
      <c r="E1829" s="172" t="s">
        <v>1</v>
      </c>
      <c r="F1829" s="173" t="s">
        <v>3244</v>
      </c>
      <c r="H1829" s="174">
        <v>7.2</v>
      </c>
      <c r="I1829" s="175"/>
      <c r="L1829" s="171"/>
      <c r="M1829" s="176"/>
      <c r="N1829" s="177"/>
      <c r="O1829" s="177"/>
      <c r="P1829" s="177"/>
      <c r="Q1829" s="177"/>
      <c r="R1829" s="177"/>
      <c r="S1829" s="177"/>
      <c r="T1829" s="178"/>
      <c r="AT1829" s="172" t="s">
        <v>282</v>
      </c>
      <c r="AU1829" s="172" t="s">
        <v>88</v>
      </c>
      <c r="AV1829" s="14" t="s">
        <v>88</v>
      </c>
      <c r="AW1829" s="14" t="s">
        <v>33</v>
      </c>
      <c r="AX1829" s="14" t="s">
        <v>79</v>
      </c>
      <c r="AY1829" s="172" t="s">
        <v>252</v>
      </c>
    </row>
    <row r="1830" spans="1:65" s="13" customFormat="1" ht="22.5">
      <c r="B1830" s="163"/>
      <c r="D1830" s="164" t="s">
        <v>282</v>
      </c>
      <c r="E1830" s="165" t="s">
        <v>1</v>
      </c>
      <c r="F1830" s="166" t="s">
        <v>3245</v>
      </c>
      <c r="H1830" s="165" t="s">
        <v>1</v>
      </c>
      <c r="I1830" s="167"/>
      <c r="L1830" s="163"/>
      <c r="M1830" s="168"/>
      <c r="N1830" s="169"/>
      <c r="O1830" s="169"/>
      <c r="P1830" s="169"/>
      <c r="Q1830" s="169"/>
      <c r="R1830" s="169"/>
      <c r="S1830" s="169"/>
      <c r="T1830" s="170"/>
      <c r="AT1830" s="165" t="s">
        <v>282</v>
      </c>
      <c r="AU1830" s="165" t="s">
        <v>88</v>
      </c>
      <c r="AV1830" s="13" t="s">
        <v>86</v>
      </c>
      <c r="AW1830" s="13" t="s">
        <v>33</v>
      </c>
      <c r="AX1830" s="13" t="s">
        <v>79</v>
      </c>
      <c r="AY1830" s="165" t="s">
        <v>252</v>
      </c>
    </row>
    <row r="1831" spans="1:65" s="13" customFormat="1" ht="22.5">
      <c r="B1831" s="163"/>
      <c r="D1831" s="164" t="s">
        <v>282</v>
      </c>
      <c r="E1831" s="165" t="s">
        <v>1</v>
      </c>
      <c r="F1831" s="166" t="s">
        <v>3246</v>
      </c>
      <c r="H1831" s="165" t="s">
        <v>1</v>
      </c>
      <c r="I1831" s="167"/>
      <c r="L1831" s="163"/>
      <c r="M1831" s="168"/>
      <c r="N1831" s="169"/>
      <c r="O1831" s="169"/>
      <c r="P1831" s="169"/>
      <c r="Q1831" s="169"/>
      <c r="R1831" s="169"/>
      <c r="S1831" s="169"/>
      <c r="T1831" s="170"/>
      <c r="AT1831" s="165" t="s">
        <v>282</v>
      </c>
      <c r="AU1831" s="165" t="s">
        <v>88</v>
      </c>
      <c r="AV1831" s="13" t="s">
        <v>86</v>
      </c>
      <c r="AW1831" s="13" t="s">
        <v>33</v>
      </c>
      <c r="AX1831" s="13" t="s">
        <v>79</v>
      </c>
      <c r="AY1831" s="165" t="s">
        <v>252</v>
      </c>
    </row>
    <row r="1832" spans="1:65" s="15" customFormat="1">
      <c r="B1832" s="179"/>
      <c r="D1832" s="164" t="s">
        <v>282</v>
      </c>
      <c r="E1832" s="180" t="s">
        <v>1</v>
      </c>
      <c r="F1832" s="181" t="s">
        <v>286</v>
      </c>
      <c r="H1832" s="182">
        <v>7.2</v>
      </c>
      <c r="I1832" s="183"/>
      <c r="L1832" s="179"/>
      <c r="M1832" s="184"/>
      <c r="N1832" s="185"/>
      <c r="O1832" s="185"/>
      <c r="P1832" s="185"/>
      <c r="Q1832" s="185"/>
      <c r="R1832" s="185"/>
      <c r="S1832" s="185"/>
      <c r="T1832" s="186"/>
      <c r="AT1832" s="180" t="s">
        <v>282</v>
      </c>
      <c r="AU1832" s="180" t="s">
        <v>88</v>
      </c>
      <c r="AV1832" s="15" t="s">
        <v>258</v>
      </c>
      <c r="AW1832" s="15" t="s">
        <v>33</v>
      </c>
      <c r="AX1832" s="15" t="s">
        <v>86</v>
      </c>
      <c r="AY1832" s="180" t="s">
        <v>252</v>
      </c>
    </row>
    <row r="1833" spans="1:65" s="2" customFormat="1" ht="24.2" customHeight="1">
      <c r="A1833" s="31"/>
      <c r="B1833" s="148"/>
      <c r="C1833" s="149" t="s">
        <v>3247</v>
      </c>
      <c r="D1833" s="149" t="s">
        <v>254</v>
      </c>
      <c r="E1833" s="150" t="s">
        <v>3248</v>
      </c>
      <c r="F1833" s="151" t="s">
        <v>3249</v>
      </c>
      <c r="G1833" s="152" t="s">
        <v>1727</v>
      </c>
      <c r="H1833" s="187"/>
      <c r="I1833" s="154"/>
      <c r="J1833" s="155">
        <f>ROUND(I1833*H1833,2)</f>
        <v>0</v>
      </c>
      <c r="K1833" s="156"/>
      <c r="L1833" s="32"/>
      <c r="M1833" s="157" t="s">
        <v>1</v>
      </c>
      <c r="N1833" s="158" t="s">
        <v>44</v>
      </c>
      <c r="O1833" s="57"/>
      <c r="P1833" s="159">
        <f>O1833*H1833</f>
        <v>0</v>
      </c>
      <c r="Q1833" s="159">
        <v>0</v>
      </c>
      <c r="R1833" s="159">
        <f>Q1833*H1833</f>
        <v>0</v>
      </c>
      <c r="S1833" s="159">
        <v>0</v>
      </c>
      <c r="T1833" s="160">
        <f>S1833*H1833</f>
        <v>0</v>
      </c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R1833" s="161" t="s">
        <v>289</v>
      </c>
      <c r="AT1833" s="161" t="s">
        <v>254</v>
      </c>
      <c r="AU1833" s="161" t="s">
        <v>88</v>
      </c>
      <c r="AY1833" s="17" t="s">
        <v>252</v>
      </c>
      <c r="BE1833" s="162">
        <f>IF(N1833="základní",J1833,0)</f>
        <v>0</v>
      </c>
      <c r="BF1833" s="162">
        <f>IF(N1833="snížená",J1833,0)</f>
        <v>0</v>
      </c>
      <c r="BG1833" s="162">
        <f>IF(N1833="zákl. přenesená",J1833,0)</f>
        <v>0</v>
      </c>
      <c r="BH1833" s="162">
        <f>IF(N1833="sníž. přenesená",J1833,0)</f>
        <v>0</v>
      </c>
      <c r="BI1833" s="162">
        <f>IF(N1833="nulová",J1833,0)</f>
        <v>0</v>
      </c>
      <c r="BJ1833" s="17" t="s">
        <v>86</v>
      </c>
      <c r="BK1833" s="162">
        <f>ROUND(I1833*H1833,2)</f>
        <v>0</v>
      </c>
      <c r="BL1833" s="17" t="s">
        <v>289</v>
      </c>
      <c r="BM1833" s="161" t="s">
        <v>3250</v>
      </c>
    </row>
    <row r="1834" spans="1:65" s="2" customFormat="1" ht="16.5" customHeight="1">
      <c r="A1834" s="31"/>
      <c r="B1834" s="148"/>
      <c r="C1834" s="149" t="s">
        <v>1190</v>
      </c>
      <c r="D1834" s="149" t="s">
        <v>254</v>
      </c>
      <c r="E1834" s="150" t="s">
        <v>3214</v>
      </c>
      <c r="F1834" s="151" t="s">
        <v>3215</v>
      </c>
      <c r="G1834" s="152" t="s">
        <v>257</v>
      </c>
      <c r="H1834" s="153">
        <v>10</v>
      </c>
      <c r="I1834" s="154"/>
      <c r="J1834" s="155">
        <f>ROUND(I1834*H1834,2)</f>
        <v>0</v>
      </c>
      <c r="K1834" s="156"/>
      <c r="L1834" s="32"/>
      <c r="M1834" s="157" t="s">
        <v>1</v>
      </c>
      <c r="N1834" s="158" t="s">
        <v>44</v>
      </c>
      <c r="O1834" s="57"/>
      <c r="P1834" s="159">
        <f>O1834*H1834</f>
        <v>0</v>
      </c>
      <c r="Q1834" s="159">
        <v>0</v>
      </c>
      <c r="R1834" s="159">
        <f>Q1834*H1834</f>
        <v>0</v>
      </c>
      <c r="S1834" s="159">
        <v>0</v>
      </c>
      <c r="T1834" s="160">
        <f>S1834*H1834</f>
        <v>0</v>
      </c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R1834" s="161" t="s">
        <v>289</v>
      </c>
      <c r="AT1834" s="161" t="s">
        <v>254</v>
      </c>
      <c r="AU1834" s="161" t="s">
        <v>88</v>
      </c>
      <c r="AY1834" s="17" t="s">
        <v>252</v>
      </c>
      <c r="BE1834" s="162">
        <f>IF(N1834="základní",J1834,0)</f>
        <v>0</v>
      </c>
      <c r="BF1834" s="162">
        <f>IF(N1834="snížená",J1834,0)</f>
        <v>0</v>
      </c>
      <c r="BG1834" s="162">
        <f>IF(N1834="zákl. přenesená",J1834,0)</f>
        <v>0</v>
      </c>
      <c r="BH1834" s="162">
        <f>IF(N1834="sníž. přenesená",J1834,0)</f>
        <v>0</v>
      </c>
      <c r="BI1834" s="162">
        <f>IF(N1834="nulová",J1834,0)</f>
        <v>0</v>
      </c>
      <c r="BJ1834" s="17" t="s">
        <v>86</v>
      </c>
      <c r="BK1834" s="162">
        <f>ROUND(I1834*H1834,2)</f>
        <v>0</v>
      </c>
      <c r="BL1834" s="17" t="s">
        <v>289</v>
      </c>
      <c r="BM1834" s="161" t="s">
        <v>3251</v>
      </c>
    </row>
    <row r="1835" spans="1:65" s="14" customFormat="1" ht="22.5">
      <c r="B1835" s="171"/>
      <c r="D1835" s="164" t="s">
        <v>282</v>
      </c>
      <c r="E1835" s="172" t="s">
        <v>1</v>
      </c>
      <c r="F1835" s="173" t="s">
        <v>3252</v>
      </c>
      <c r="H1835" s="174">
        <v>10</v>
      </c>
      <c r="I1835" s="175"/>
      <c r="L1835" s="171"/>
      <c r="M1835" s="176"/>
      <c r="N1835" s="177"/>
      <c r="O1835" s="177"/>
      <c r="P1835" s="177"/>
      <c r="Q1835" s="177"/>
      <c r="R1835" s="177"/>
      <c r="S1835" s="177"/>
      <c r="T1835" s="178"/>
      <c r="AT1835" s="172" t="s">
        <v>282</v>
      </c>
      <c r="AU1835" s="172" t="s">
        <v>88</v>
      </c>
      <c r="AV1835" s="14" t="s">
        <v>88</v>
      </c>
      <c r="AW1835" s="14" t="s">
        <v>33</v>
      </c>
      <c r="AX1835" s="14" t="s">
        <v>79</v>
      </c>
      <c r="AY1835" s="172" t="s">
        <v>252</v>
      </c>
    </row>
    <row r="1836" spans="1:65" s="13" customFormat="1">
      <c r="B1836" s="163"/>
      <c r="D1836" s="164" t="s">
        <v>282</v>
      </c>
      <c r="E1836" s="165" t="s">
        <v>1</v>
      </c>
      <c r="F1836" s="166" t="s">
        <v>2831</v>
      </c>
      <c r="H1836" s="165" t="s">
        <v>1</v>
      </c>
      <c r="I1836" s="167"/>
      <c r="L1836" s="163"/>
      <c r="M1836" s="168"/>
      <c r="N1836" s="169"/>
      <c r="O1836" s="169"/>
      <c r="P1836" s="169"/>
      <c r="Q1836" s="169"/>
      <c r="R1836" s="169"/>
      <c r="S1836" s="169"/>
      <c r="T1836" s="170"/>
      <c r="AT1836" s="165" t="s">
        <v>282</v>
      </c>
      <c r="AU1836" s="165" t="s">
        <v>88</v>
      </c>
      <c r="AV1836" s="13" t="s">
        <v>86</v>
      </c>
      <c r="AW1836" s="13" t="s">
        <v>33</v>
      </c>
      <c r="AX1836" s="13" t="s">
        <v>79</v>
      </c>
      <c r="AY1836" s="165" t="s">
        <v>252</v>
      </c>
    </row>
    <row r="1837" spans="1:65" s="15" customFormat="1">
      <c r="B1837" s="179"/>
      <c r="D1837" s="164" t="s">
        <v>282</v>
      </c>
      <c r="E1837" s="180" t="s">
        <v>1</v>
      </c>
      <c r="F1837" s="181" t="s">
        <v>286</v>
      </c>
      <c r="H1837" s="182">
        <v>10</v>
      </c>
      <c r="I1837" s="183"/>
      <c r="L1837" s="179"/>
      <c r="M1837" s="184"/>
      <c r="N1837" s="185"/>
      <c r="O1837" s="185"/>
      <c r="P1837" s="185"/>
      <c r="Q1837" s="185"/>
      <c r="R1837" s="185"/>
      <c r="S1837" s="185"/>
      <c r="T1837" s="186"/>
      <c r="AT1837" s="180" t="s">
        <v>282</v>
      </c>
      <c r="AU1837" s="180" t="s">
        <v>88</v>
      </c>
      <c r="AV1837" s="15" t="s">
        <v>258</v>
      </c>
      <c r="AW1837" s="15" t="s">
        <v>33</v>
      </c>
      <c r="AX1837" s="15" t="s">
        <v>86</v>
      </c>
      <c r="AY1837" s="180" t="s">
        <v>252</v>
      </c>
    </row>
    <row r="1838" spans="1:65" s="12" customFormat="1" ht="22.9" customHeight="1">
      <c r="B1838" s="135"/>
      <c r="D1838" s="136" t="s">
        <v>78</v>
      </c>
      <c r="E1838" s="146" t="s">
        <v>1801</v>
      </c>
      <c r="F1838" s="146" t="s">
        <v>1802</v>
      </c>
      <c r="I1838" s="138"/>
      <c r="J1838" s="147">
        <f>BK1838</f>
        <v>0</v>
      </c>
      <c r="L1838" s="135"/>
      <c r="M1838" s="140"/>
      <c r="N1838" s="141"/>
      <c r="O1838" s="141"/>
      <c r="P1838" s="142">
        <f>SUM(P1839:P2013)</f>
        <v>0</v>
      </c>
      <c r="Q1838" s="141"/>
      <c r="R1838" s="142">
        <f>SUM(R1839:R2013)</f>
        <v>0</v>
      </c>
      <c r="S1838" s="141"/>
      <c r="T1838" s="143">
        <f>SUM(T1839:T2013)</f>
        <v>0</v>
      </c>
      <c r="AR1838" s="136" t="s">
        <v>88</v>
      </c>
      <c r="AT1838" s="144" t="s">
        <v>78</v>
      </c>
      <c r="AU1838" s="144" t="s">
        <v>86</v>
      </c>
      <c r="AY1838" s="136" t="s">
        <v>252</v>
      </c>
      <c r="BK1838" s="145">
        <f>SUM(BK1839:BK2013)</f>
        <v>0</v>
      </c>
    </row>
    <row r="1839" spans="1:65" s="2" customFormat="1" ht="24.2" customHeight="1">
      <c r="A1839" s="31"/>
      <c r="B1839" s="148"/>
      <c r="C1839" s="149" t="s">
        <v>3253</v>
      </c>
      <c r="D1839" s="149" t="s">
        <v>254</v>
      </c>
      <c r="E1839" s="150" t="s">
        <v>3254</v>
      </c>
      <c r="F1839" s="151" t="s">
        <v>3255</v>
      </c>
      <c r="G1839" s="152" t="s">
        <v>465</v>
      </c>
      <c r="H1839" s="153">
        <v>1165.8240000000001</v>
      </c>
      <c r="I1839" s="154"/>
      <c r="J1839" s="155">
        <f>ROUND(I1839*H1839,2)</f>
        <v>0</v>
      </c>
      <c r="K1839" s="156"/>
      <c r="L1839" s="32"/>
      <c r="M1839" s="157" t="s">
        <v>1</v>
      </c>
      <c r="N1839" s="158" t="s">
        <v>44</v>
      </c>
      <c r="O1839" s="57"/>
      <c r="P1839" s="159">
        <f>O1839*H1839</f>
        <v>0</v>
      </c>
      <c r="Q1839" s="159">
        <v>0</v>
      </c>
      <c r="R1839" s="159">
        <f>Q1839*H1839</f>
        <v>0</v>
      </c>
      <c r="S1839" s="159">
        <v>0</v>
      </c>
      <c r="T1839" s="160">
        <f>S1839*H1839</f>
        <v>0</v>
      </c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R1839" s="161" t="s">
        <v>289</v>
      </c>
      <c r="AT1839" s="161" t="s">
        <v>254</v>
      </c>
      <c r="AU1839" s="161" t="s">
        <v>88</v>
      </c>
      <c r="AY1839" s="17" t="s">
        <v>252</v>
      </c>
      <c r="BE1839" s="162">
        <f>IF(N1839="základní",J1839,0)</f>
        <v>0</v>
      </c>
      <c r="BF1839" s="162">
        <f>IF(N1839="snížená",J1839,0)</f>
        <v>0</v>
      </c>
      <c r="BG1839" s="162">
        <f>IF(N1839="zákl. přenesená",J1839,0)</f>
        <v>0</v>
      </c>
      <c r="BH1839" s="162">
        <f>IF(N1839="sníž. přenesená",J1839,0)</f>
        <v>0</v>
      </c>
      <c r="BI1839" s="162">
        <f>IF(N1839="nulová",J1839,0)</f>
        <v>0</v>
      </c>
      <c r="BJ1839" s="17" t="s">
        <v>86</v>
      </c>
      <c r="BK1839" s="162">
        <f>ROUND(I1839*H1839,2)</f>
        <v>0</v>
      </c>
      <c r="BL1839" s="17" t="s">
        <v>289</v>
      </c>
      <c r="BM1839" s="161" t="s">
        <v>3256</v>
      </c>
    </row>
    <row r="1840" spans="1:65" s="2" customFormat="1" ht="24.2" customHeight="1">
      <c r="A1840" s="31"/>
      <c r="B1840" s="148"/>
      <c r="C1840" s="149" t="s">
        <v>1195</v>
      </c>
      <c r="D1840" s="149" t="s">
        <v>254</v>
      </c>
      <c r="E1840" s="150" t="s">
        <v>3257</v>
      </c>
      <c r="F1840" s="151" t="s">
        <v>3258</v>
      </c>
      <c r="G1840" s="152" t="s">
        <v>465</v>
      </c>
      <c r="H1840" s="153">
        <v>156.94</v>
      </c>
      <c r="I1840" s="154"/>
      <c r="J1840" s="155">
        <f>ROUND(I1840*H1840,2)</f>
        <v>0</v>
      </c>
      <c r="K1840" s="156"/>
      <c r="L1840" s="32"/>
      <c r="M1840" s="157" t="s">
        <v>1</v>
      </c>
      <c r="N1840" s="158" t="s">
        <v>44</v>
      </c>
      <c r="O1840" s="57"/>
      <c r="P1840" s="159">
        <f>O1840*H1840</f>
        <v>0</v>
      </c>
      <c r="Q1840" s="159">
        <v>0</v>
      </c>
      <c r="R1840" s="159">
        <f>Q1840*H1840</f>
        <v>0</v>
      </c>
      <c r="S1840" s="159">
        <v>0</v>
      </c>
      <c r="T1840" s="160">
        <f>S1840*H1840</f>
        <v>0</v>
      </c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R1840" s="161" t="s">
        <v>289</v>
      </c>
      <c r="AT1840" s="161" t="s">
        <v>254</v>
      </c>
      <c r="AU1840" s="161" t="s">
        <v>88</v>
      </c>
      <c r="AY1840" s="17" t="s">
        <v>252</v>
      </c>
      <c r="BE1840" s="162">
        <f>IF(N1840="základní",J1840,0)</f>
        <v>0</v>
      </c>
      <c r="BF1840" s="162">
        <f>IF(N1840="snížená",J1840,0)</f>
        <v>0</v>
      </c>
      <c r="BG1840" s="162">
        <f>IF(N1840="zákl. přenesená",J1840,0)</f>
        <v>0</v>
      </c>
      <c r="BH1840" s="162">
        <f>IF(N1840="sníž. přenesená",J1840,0)</f>
        <v>0</v>
      </c>
      <c r="BI1840" s="162">
        <f>IF(N1840="nulová",J1840,0)</f>
        <v>0</v>
      </c>
      <c r="BJ1840" s="17" t="s">
        <v>86</v>
      </c>
      <c r="BK1840" s="162">
        <f>ROUND(I1840*H1840,2)</f>
        <v>0</v>
      </c>
      <c r="BL1840" s="17" t="s">
        <v>289</v>
      </c>
      <c r="BM1840" s="161" t="s">
        <v>3259</v>
      </c>
    </row>
    <row r="1841" spans="1:65" s="13" customFormat="1">
      <c r="B1841" s="163"/>
      <c r="D1841" s="164" t="s">
        <v>282</v>
      </c>
      <c r="E1841" s="165" t="s">
        <v>1</v>
      </c>
      <c r="F1841" s="166" t="s">
        <v>3260</v>
      </c>
      <c r="H1841" s="165" t="s">
        <v>1</v>
      </c>
      <c r="I1841" s="167"/>
      <c r="L1841" s="163"/>
      <c r="M1841" s="168"/>
      <c r="N1841" s="169"/>
      <c r="O1841" s="169"/>
      <c r="P1841" s="169"/>
      <c r="Q1841" s="169"/>
      <c r="R1841" s="169"/>
      <c r="S1841" s="169"/>
      <c r="T1841" s="170"/>
      <c r="AT1841" s="165" t="s">
        <v>282</v>
      </c>
      <c r="AU1841" s="165" t="s">
        <v>88</v>
      </c>
      <c r="AV1841" s="13" t="s">
        <v>86</v>
      </c>
      <c r="AW1841" s="13" t="s">
        <v>33</v>
      </c>
      <c r="AX1841" s="13" t="s">
        <v>79</v>
      </c>
      <c r="AY1841" s="165" t="s">
        <v>252</v>
      </c>
    </row>
    <row r="1842" spans="1:65" s="13" customFormat="1" ht="22.5">
      <c r="B1842" s="163"/>
      <c r="D1842" s="164" t="s">
        <v>282</v>
      </c>
      <c r="E1842" s="165" t="s">
        <v>1</v>
      </c>
      <c r="F1842" s="166" t="s">
        <v>3261</v>
      </c>
      <c r="H1842" s="165" t="s">
        <v>1</v>
      </c>
      <c r="I1842" s="167"/>
      <c r="L1842" s="163"/>
      <c r="M1842" s="168"/>
      <c r="N1842" s="169"/>
      <c r="O1842" s="169"/>
      <c r="P1842" s="169"/>
      <c r="Q1842" s="169"/>
      <c r="R1842" s="169"/>
      <c r="S1842" s="169"/>
      <c r="T1842" s="170"/>
      <c r="AT1842" s="165" t="s">
        <v>282</v>
      </c>
      <c r="AU1842" s="165" t="s">
        <v>88</v>
      </c>
      <c r="AV1842" s="13" t="s">
        <v>86</v>
      </c>
      <c r="AW1842" s="13" t="s">
        <v>33</v>
      </c>
      <c r="AX1842" s="13" t="s">
        <v>79</v>
      </c>
      <c r="AY1842" s="165" t="s">
        <v>252</v>
      </c>
    </row>
    <row r="1843" spans="1:65" s="13" customFormat="1">
      <c r="B1843" s="163"/>
      <c r="D1843" s="164" t="s">
        <v>282</v>
      </c>
      <c r="E1843" s="165" t="s">
        <v>1</v>
      </c>
      <c r="F1843" s="166" t="s">
        <v>3262</v>
      </c>
      <c r="H1843" s="165" t="s">
        <v>1</v>
      </c>
      <c r="I1843" s="167"/>
      <c r="L1843" s="163"/>
      <c r="M1843" s="168"/>
      <c r="N1843" s="169"/>
      <c r="O1843" s="169"/>
      <c r="P1843" s="169"/>
      <c r="Q1843" s="169"/>
      <c r="R1843" s="169"/>
      <c r="S1843" s="169"/>
      <c r="T1843" s="170"/>
      <c r="AT1843" s="165" t="s">
        <v>282</v>
      </c>
      <c r="AU1843" s="165" t="s">
        <v>88</v>
      </c>
      <c r="AV1843" s="13" t="s">
        <v>86</v>
      </c>
      <c r="AW1843" s="13" t="s">
        <v>33</v>
      </c>
      <c r="AX1843" s="13" t="s">
        <v>79</v>
      </c>
      <c r="AY1843" s="165" t="s">
        <v>252</v>
      </c>
    </row>
    <row r="1844" spans="1:65" s="13" customFormat="1">
      <c r="B1844" s="163"/>
      <c r="D1844" s="164" t="s">
        <v>282</v>
      </c>
      <c r="E1844" s="165" t="s">
        <v>1</v>
      </c>
      <c r="F1844" s="166" t="s">
        <v>3263</v>
      </c>
      <c r="H1844" s="165" t="s">
        <v>1</v>
      </c>
      <c r="I1844" s="167"/>
      <c r="L1844" s="163"/>
      <c r="M1844" s="168"/>
      <c r="N1844" s="169"/>
      <c r="O1844" s="169"/>
      <c r="P1844" s="169"/>
      <c r="Q1844" s="169"/>
      <c r="R1844" s="169"/>
      <c r="S1844" s="169"/>
      <c r="T1844" s="170"/>
      <c r="AT1844" s="165" t="s">
        <v>282</v>
      </c>
      <c r="AU1844" s="165" t="s">
        <v>88</v>
      </c>
      <c r="AV1844" s="13" t="s">
        <v>86</v>
      </c>
      <c r="AW1844" s="13" t="s">
        <v>33</v>
      </c>
      <c r="AX1844" s="13" t="s">
        <v>79</v>
      </c>
      <c r="AY1844" s="165" t="s">
        <v>252</v>
      </c>
    </row>
    <row r="1845" spans="1:65" s="13" customFormat="1" ht="22.5">
      <c r="B1845" s="163"/>
      <c r="D1845" s="164" t="s">
        <v>282</v>
      </c>
      <c r="E1845" s="165" t="s">
        <v>1</v>
      </c>
      <c r="F1845" s="166" t="s">
        <v>3264</v>
      </c>
      <c r="H1845" s="165" t="s">
        <v>1</v>
      </c>
      <c r="I1845" s="167"/>
      <c r="L1845" s="163"/>
      <c r="M1845" s="168"/>
      <c r="N1845" s="169"/>
      <c r="O1845" s="169"/>
      <c r="P1845" s="169"/>
      <c r="Q1845" s="169"/>
      <c r="R1845" s="169"/>
      <c r="S1845" s="169"/>
      <c r="T1845" s="170"/>
      <c r="AT1845" s="165" t="s">
        <v>282</v>
      </c>
      <c r="AU1845" s="165" t="s">
        <v>88</v>
      </c>
      <c r="AV1845" s="13" t="s">
        <v>86</v>
      </c>
      <c r="AW1845" s="13" t="s">
        <v>33</v>
      </c>
      <c r="AX1845" s="13" t="s">
        <v>79</v>
      </c>
      <c r="AY1845" s="165" t="s">
        <v>252</v>
      </c>
    </row>
    <row r="1846" spans="1:65" s="13" customFormat="1">
      <c r="B1846" s="163"/>
      <c r="D1846" s="164" t="s">
        <v>282</v>
      </c>
      <c r="E1846" s="165" t="s">
        <v>1</v>
      </c>
      <c r="F1846" s="166" t="s">
        <v>3265</v>
      </c>
      <c r="H1846" s="165" t="s">
        <v>1</v>
      </c>
      <c r="I1846" s="167"/>
      <c r="L1846" s="163"/>
      <c r="M1846" s="168"/>
      <c r="N1846" s="169"/>
      <c r="O1846" s="169"/>
      <c r="P1846" s="169"/>
      <c r="Q1846" s="169"/>
      <c r="R1846" s="169"/>
      <c r="S1846" s="169"/>
      <c r="T1846" s="170"/>
      <c r="AT1846" s="165" t="s">
        <v>282</v>
      </c>
      <c r="AU1846" s="165" t="s">
        <v>88</v>
      </c>
      <c r="AV1846" s="13" t="s">
        <v>86</v>
      </c>
      <c r="AW1846" s="13" t="s">
        <v>33</v>
      </c>
      <c r="AX1846" s="13" t="s">
        <v>79</v>
      </c>
      <c r="AY1846" s="165" t="s">
        <v>252</v>
      </c>
    </row>
    <row r="1847" spans="1:65" s="13" customFormat="1" ht="22.5">
      <c r="B1847" s="163"/>
      <c r="D1847" s="164" t="s">
        <v>282</v>
      </c>
      <c r="E1847" s="165" t="s">
        <v>1</v>
      </c>
      <c r="F1847" s="166" t="s">
        <v>3266</v>
      </c>
      <c r="H1847" s="165" t="s">
        <v>1</v>
      </c>
      <c r="I1847" s="167"/>
      <c r="L1847" s="163"/>
      <c r="M1847" s="168"/>
      <c r="N1847" s="169"/>
      <c r="O1847" s="169"/>
      <c r="P1847" s="169"/>
      <c r="Q1847" s="169"/>
      <c r="R1847" s="169"/>
      <c r="S1847" s="169"/>
      <c r="T1847" s="170"/>
      <c r="AT1847" s="165" t="s">
        <v>282</v>
      </c>
      <c r="AU1847" s="165" t="s">
        <v>88</v>
      </c>
      <c r="AV1847" s="13" t="s">
        <v>86</v>
      </c>
      <c r="AW1847" s="13" t="s">
        <v>33</v>
      </c>
      <c r="AX1847" s="13" t="s">
        <v>79</v>
      </c>
      <c r="AY1847" s="165" t="s">
        <v>252</v>
      </c>
    </row>
    <row r="1848" spans="1:65" s="13" customFormat="1">
      <c r="B1848" s="163"/>
      <c r="D1848" s="164" t="s">
        <v>282</v>
      </c>
      <c r="E1848" s="165" t="s">
        <v>1</v>
      </c>
      <c r="F1848" s="166" t="s">
        <v>3267</v>
      </c>
      <c r="H1848" s="165" t="s">
        <v>1</v>
      </c>
      <c r="I1848" s="167"/>
      <c r="L1848" s="163"/>
      <c r="M1848" s="168"/>
      <c r="N1848" s="169"/>
      <c r="O1848" s="169"/>
      <c r="P1848" s="169"/>
      <c r="Q1848" s="169"/>
      <c r="R1848" s="169"/>
      <c r="S1848" s="169"/>
      <c r="T1848" s="170"/>
      <c r="AT1848" s="165" t="s">
        <v>282</v>
      </c>
      <c r="AU1848" s="165" t="s">
        <v>88</v>
      </c>
      <c r="AV1848" s="13" t="s">
        <v>86</v>
      </c>
      <c r="AW1848" s="13" t="s">
        <v>33</v>
      </c>
      <c r="AX1848" s="13" t="s">
        <v>79</v>
      </c>
      <c r="AY1848" s="165" t="s">
        <v>252</v>
      </c>
    </row>
    <row r="1849" spans="1:65" s="13" customFormat="1">
      <c r="B1849" s="163"/>
      <c r="D1849" s="164" t="s">
        <v>282</v>
      </c>
      <c r="E1849" s="165" t="s">
        <v>1</v>
      </c>
      <c r="F1849" s="166" t="s">
        <v>3268</v>
      </c>
      <c r="H1849" s="165" t="s">
        <v>1</v>
      </c>
      <c r="I1849" s="167"/>
      <c r="L1849" s="163"/>
      <c r="M1849" s="168"/>
      <c r="N1849" s="169"/>
      <c r="O1849" s="169"/>
      <c r="P1849" s="169"/>
      <c r="Q1849" s="169"/>
      <c r="R1849" s="169"/>
      <c r="S1849" s="169"/>
      <c r="T1849" s="170"/>
      <c r="AT1849" s="165" t="s">
        <v>282</v>
      </c>
      <c r="AU1849" s="165" t="s">
        <v>88</v>
      </c>
      <c r="AV1849" s="13" t="s">
        <v>86</v>
      </c>
      <c r="AW1849" s="13" t="s">
        <v>33</v>
      </c>
      <c r="AX1849" s="13" t="s">
        <v>79</v>
      </c>
      <c r="AY1849" s="165" t="s">
        <v>252</v>
      </c>
    </row>
    <row r="1850" spans="1:65" s="13" customFormat="1" ht="22.5">
      <c r="B1850" s="163"/>
      <c r="D1850" s="164" t="s">
        <v>282</v>
      </c>
      <c r="E1850" s="165" t="s">
        <v>1</v>
      </c>
      <c r="F1850" s="166" t="s">
        <v>3269</v>
      </c>
      <c r="H1850" s="165" t="s">
        <v>1</v>
      </c>
      <c r="I1850" s="167"/>
      <c r="L1850" s="163"/>
      <c r="M1850" s="168"/>
      <c r="N1850" s="169"/>
      <c r="O1850" s="169"/>
      <c r="P1850" s="169"/>
      <c r="Q1850" s="169"/>
      <c r="R1850" s="169"/>
      <c r="S1850" s="169"/>
      <c r="T1850" s="170"/>
      <c r="AT1850" s="165" t="s">
        <v>282</v>
      </c>
      <c r="AU1850" s="165" t="s">
        <v>88</v>
      </c>
      <c r="AV1850" s="13" t="s">
        <v>86</v>
      </c>
      <c r="AW1850" s="13" t="s">
        <v>33</v>
      </c>
      <c r="AX1850" s="13" t="s">
        <v>79</v>
      </c>
      <c r="AY1850" s="165" t="s">
        <v>252</v>
      </c>
    </row>
    <row r="1851" spans="1:65" s="13" customFormat="1" ht="22.5">
      <c r="B1851" s="163"/>
      <c r="D1851" s="164" t="s">
        <v>282</v>
      </c>
      <c r="E1851" s="165" t="s">
        <v>1</v>
      </c>
      <c r="F1851" s="166" t="s">
        <v>3270</v>
      </c>
      <c r="H1851" s="165" t="s">
        <v>1</v>
      </c>
      <c r="I1851" s="167"/>
      <c r="L1851" s="163"/>
      <c r="M1851" s="168"/>
      <c r="N1851" s="169"/>
      <c r="O1851" s="169"/>
      <c r="P1851" s="169"/>
      <c r="Q1851" s="169"/>
      <c r="R1851" s="169"/>
      <c r="S1851" s="169"/>
      <c r="T1851" s="170"/>
      <c r="AT1851" s="165" t="s">
        <v>282</v>
      </c>
      <c r="AU1851" s="165" t="s">
        <v>88</v>
      </c>
      <c r="AV1851" s="13" t="s">
        <v>86</v>
      </c>
      <c r="AW1851" s="13" t="s">
        <v>33</v>
      </c>
      <c r="AX1851" s="13" t="s">
        <v>79</v>
      </c>
      <c r="AY1851" s="165" t="s">
        <v>252</v>
      </c>
    </row>
    <row r="1852" spans="1:65" s="13" customFormat="1" ht="22.5">
      <c r="B1852" s="163"/>
      <c r="D1852" s="164" t="s">
        <v>282</v>
      </c>
      <c r="E1852" s="165" t="s">
        <v>1</v>
      </c>
      <c r="F1852" s="166" t="s">
        <v>3271</v>
      </c>
      <c r="H1852" s="165" t="s">
        <v>1</v>
      </c>
      <c r="I1852" s="167"/>
      <c r="L1852" s="163"/>
      <c r="M1852" s="168"/>
      <c r="N1852" s="169"/>
      <c r="O1852" s="169"/>
      <c r="P1852" s="169"/>
      <c r="Q1852" s="169"/>
      <c r="R1852" s="169"/>
      <c r="S1852" s="169"/>
      <c r="T1852" s="170"/>
      <c r="AT1852" s="165" t="s">
        <v>282</v>
      </c>
      <c r="AU1852" s="165" t="s">
        <v>88</v>
      </c>
      <c r="AV1852" s="13" t="s">
        <v>86</v>
      </c>
      <c r="AW1852" s="13" t="s">
        <v>33</v>
      </c>
      <c r="AX1852" s="13" t="s">
        <v>79</v>
      </c>
      <c r="AY1852" s="165" t="s">
        <v>252</v>
      </c>
    </row>
    <row r="1853" spans="1:65" s="14" customFormat="1">
      <c r="B1853" s="171"/>
      <c r="D1853" s="164" t="s">
        <v>282</v>
      </c>
      <c r="E1853" s="172" t="s">
        <v>1</v>
      </c>
      <c r="F1853" s="173" t="s">
        <v>3272</v>
      </c>
      <c r="H1853" s="174">
        <v>9.18</v>
      </c>
      <c r="I1853" s="175"/>
      <c r="L1853" s="171"/>
      <c r="M1853" s="176"/>
      <c r="N1853" s="177"/>
      <c r="O1853" s="177"/>
      <c r="P1853" s="177"/>
      <c r="Q1853" s="177"/>
      <c r="R1853" s="177"/>
      <c r="S1853" s="177"/>
      <c r="T1853" s="178"/>
      <c r="AT1853" s="172" t="s">
        <v>282</v>
      </c>
      <c r="AU1853" s="172" t="s">
        <v>88</v>
      </c>
      <c r="AV1853" s="14" t="s">
        <v>88</v>
      </c>
      <c r="AW1853" s="14" t="s">
        <v>33</v>
      </c>
      <c r="AX1853" s="14" t="s">
        <v>79</v>
      </c>
      <c r="AY1853" s="172" t="s">
        <v>252</v>
      </c>
    </row>
    <row r="1854" spans="1:65" s="14" customFormat="1" ht="33.75">
      <c r="B1854" s="171"/>
      <c r="D1854" s="164" t="s">
        <v>282</v>
      </c>
      <c r="E1854" s="172" t="s">
        <v>1</v>
      </c>
      <c r="F1854" s="173" t="s">
        <v>3273</v>
      </c>
      <c r="H1854" s="174">
        <v>147.76</v>
      </c>
      <c r="I1854" s="175"/>
      <c r="L1854" s="171"/>
      <c r="M1854" s="176"/>
      <c r="N1854" s="177"/>
      <c r="O1854" s="177"/>
      <c r="P1854" s="177"/>
      <c r="Q1854" s="177"/>
      <c r="R1854" s="177"/>
      <c r="S1854" s="177"/>
      <c r="T1854" s="178"/>
      <c r="AT1854" s="172" t="s">
        <v>282</v>
      </c>
      <c r="AU1854" s="172" t="s">
        <v>88</v>
      </c>
      <c r="AV1854" s="14" t="s">
        <v>88</v>
      </c>
      <c r="AW1854" s="14" t="s">
        <v>33</v>
      </c>
      <c r="AX1854" s="14" t="s">
        <v>79</v>
      </c>
      <c r="AY1854" s="172" t="s">
        <v>252</v>
      </c>
    </row>
    <row r="1855" spans="1:65" s="15" customFormat="1">
      <c r="B1855" s="179"/>
      <c r="D1855" s="164" t="s">
        <v>282</v>
      </c>
      <c r="E1855" s="180" t="s">
        <v>1</v>
      </c>
      <c r="F1855" s="181" t="s">
        <v>286</v>
      </c>
      <c r="H1855" s="182">
        <v>156.94</v>
      </c>
      <c r="I1855" s="183"/>
      <c r="L1855" s="179"/>
      <c r="M1855" s="184"/>
      <c r="N1855" s="185"/>
      <c r="O1855" s="185"/>
      <c r="P1855" s="185"/>
      <c r="Q1855" s="185"/>
      <c r="R1855" s="185"/>
      <c r="S1855" s="185"/>
      <c r="T1855" s="186"/>
      <c r="AT1855" s="180" t="s">
        <v>282</v>
      </c>
      <c r="AU1855" s="180" t="s">
        <v>88</v>
      </c>
      <c r="AV1855" s="15" t="s">
        <v>258</v>
      </c>
      <c r="AW1855" s="15" t="s">
        <v>33</v>
      </c>
      <c r="AX1855" s="15" t="s">
        <v>86</v>
      </c>
      <c r="AY1855" s="180" t="s">
        <v>252</v>
      </c>
    </row>
    <row r="1856" spans="1:65" s="2" customFormat="1" ht="24.2" customHeight="1">
      <c r="A1856" s="31"/>
      <c r="B1856" s="148"/>
      <c r="C1856" s="149" t="s">
        <v>3274</v>
      </c>
      <c r="D1856" s="149" t="s">
        <v>254</v>
      </c>
      <c r="E1856" s="150" t="s">
        <v>3275</v>
      </c>
      <c r="F1856" s="151" t="s">
        <v>3276</v>
      </c>
      <c r="G1856" s="152" t="s">
        <v>465</v>
      </c>
      <c r="H1856" s="153">
        <v>595.64</v>
      </c>
      <c r="I1856" s="154"/>
      <c r="J1856" s="155">
        <f>ROUND(I1856*H1856,2)</f>
        <v>0</v>
      </c>
      <c r="K1856" s="156"/>
      <c r="L1856" s="32"/>
      <c r="M1856" s="157" t="s">
        <v>1</v>
      </c>
      <c r="N1856" s="158" t="s">
        <v>44</v>
      </c>
      <c r="O1856" s="57"/>
      <c r="P1856" s="159">
        <f>O1856*H1856</f>
        <v>0</v>
      </c>
      <c r="Q1856" s="159">
        <v>0</v>
      </c>
      <c r="R1856" s="159">
        <f>Q1856*H1856</f>
        <v>0</v>
      </c>
      <c r="S1856" s="159">
        <v>0</v>
      </c>
      <c r="T1856" s="160">
        <f>S1856*H1856</f>
        <v>0</v>
      </c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R1856" s="161" t="s">
        <v>289</v>
      </c>
      <c r="AT1856" s="161" t="s">
        <v>254</v>
      </c>
      <c r="AU1856" s="161" t="s">
        <v>88</v>
      </c>
      <c r="AY1856" s="17" t="s">
        <v>252</v>
      </c>
      <c r="BE1856" s="162">
        <f>IF(N1856="základní",J1856,0)</f>
        <v>0</v>
      </c>
      <c r="BF1856" s="162">
        <f>IF(N1856="snížená",J1856,0)</f>
        <v>0</v>
      </c>
      <c r="BG1856" s="162">
        <f>IF(N1856="zákl. přenesená",J1856,0)</f>
        <v>0</v>
      </c>
      <c r="BH1856" s="162">
        <f>IF(N1856="sníž. přenesená",J1856,0)</f>
        <v>0</v>
      </c>
      <c r="BI1856" s="162">
        <f>IF(N1856="nulová",J1856,0)</f>
        <v>0</v>
      </c>
      <c r="BJ1856" s="17" t="s">
        <v>86</v>
      </c>
      <c r="BK1856" s="162">
        <f>ROUND(I1856*H1856,2)</f>
        <v>0</v>
      </c>
      <c r="BL1856" s="17" t="s">
        <v>289</v>
      </c>
      <c r="BM1856" s="161" t="s">
        <v>3277</v>
      </c>
    </row>
    <row r="1857" spans="2:51" s="13" customFormat="1">
      <c r="B1857" s="163"/>
      <c r="D1857" s="164" t="s">
        <v>282</v>
      </c>
      <c r="E1857" s="165" t="s">
        <v>1</v>
      </c>
      <c r="F1857" s="166" t="s">
        <v>3260</v>
      </c>
      <c r="H1857" s="165" t="s">
        <v>1</v>
      </c>
      <c r="I1857" s="167"/>
      <c r="L1857" s="163"/>
      <c r="M1857" s="168"/>
      <c r="N1857" s="169"/>
      <c r="O1857" s="169"/>
      <c r="P1857" s="169"/>
      <c r="Q1857" s="169"/>
      <c r="R1857" s="169"/>
      <c r="S1857" s="169"/>
      <c r="T1857" s="170"/>
      <c r="AT1857" s="165" t="s">
        <v>282</v>
      </c>
      <c r="AU1857" s="165" t="s">
        <v>88</v>
      </c>
      <c r="AV1857" s="13" t="s">
        <v>86</v>
      </c>
      <c r="AW1857" s="13" t="s">
        <v>33</v>
      </c>
      <c r="AX1857" s="13" t="s">
        <v>79</v>
      </c>
      <c r="AY1857" s="165" t="s">
        <v>252</v>
      </c>
    </row>
    <row r="1858" spans="2:51" s="13" customFormat="1" ht="22.5">
      <c r="B1858" s="163"/>
      <c r="D1858" s="164" t="s">
        <v>282</v>
      </c>
      <c r="E1858" s="165" t="s">
        <v>1</v>
      </c>
      <c r="F1858" s="166" t="s">
        <v>3278</v>
      </c>
      <c r="H1858" s="165" t="s">
        <v>1</v>
      </c>
      <c r="I1858" s="167"/>
      <c r="L1858" s="163"/>
      <c r="M1858" s="168"/>
      <c r="N1858" s="169"/>
      <c r="O1858" s="169"/>
      <c r="P1858" s="169"/>
      <c r="Q1858" s="169"/>
      <c r="R1858" s="169"/>
      <c r="S1858" s="169"/>
      <c r="T1858" s="170"/>
      <c r="AT1858" s="165" t="s">
        <v>282</v>
      </c>
      <c r="AU1858" s="165" t="s">
        <v>88</v>
      </c>
      <c r="AV1858" s="13" t="s">
        <v>86</v>
      </c>
      <c r="AW1858" s="13" t="s">
        <v>33</v>
      </c>
      <c r="AX1858" s="13" t="s">
        <v>79</v>
      </c>
      <c r="AY1858" s="165" t="s">
        <v>252</v>
      </c>
    </row>
    <row r="1859" spans="2:51" s="13" customFormat="1">
      <c r="B1859" s="163"/>
      <c r="D1859" s="164" t="s">
        <v>282</v>
      </c>
      <c r="E1859" s="165" t="s">
        <v>1</v>
      </c>
      <c r="F1859" s="166" t="s">
        <v>3262</v>
      </c>
      <c r="H1859" s="165" t="s">
        <v>1</v>
      </c>
      <c r="I1859" s="167"/>
      <c r="L1859" s="163"/>
      <c r="M1859" s="168"/>
      <c r="N1859" s="169"/>
      <c r="O1859" s="169"/>
      <c r="P1859" s="169"/>
      <c r="Q1859" s="169"/>
      <c r="R1859" s="169"/>
      <c r="S1859" s="169"/>
      <c r="T1859" s="170"/>
      <c r="AT1859" s="165" t="s">
        <v>282</v>
      </c>
      <c r="AU1859" s="165" t="s">
        <v>88</v>
      </c>
      <c r="AV1859" s="13" t="s">
        <v>86</v>
      </c>
      <c r="AW1859" s="13" t="s">
        <v>33</v>
      </c>
      <c r="AX1859" s="13" t="s">
        <v>79</v>
      </c>
      <c r="AY1859" s="165" t="s">
        <v>252</v>
      </c>
    </row>
    <row r="1860" spans="2:51" s="13" customFormat="1">
      <c r="B1860" s="163"/>
      <c r="D1860" s="164" t="s">
        <v>282</v>
      </c>
      <c r="E1860" s="165" t="s">
        <v>1</v>
      </c>
      <c r="F1860" s="166" t="s">
        <v>3263</v>
      </c>
      <c r="H1860" s="165" t="s">
        <v>1</v>
      </c>
      <c r="I1860" s="167"/>
      <c r="L1860" s="163"/>
      <c r="M1860" s="168"/>
      <c r="N1860" s="169"/>
      <c r="O1860" s="169"/>
      <c r="P1860" s="169"/>
      <c r="Q1860" s="169"/>
      <c r="R1860" s="169"/>
      <c r="S1860" s="169"/>
      <c r="T1860" s="170"/>
      <c r="AT1860" s="165" t="s">
        <v>282</v>
      </c>
      <c r="AU1860" s="165" t="s">
        <v>88</v>
      </c>
      <c r="AV1860" s="13" t="s">
        <v>86</v>
      </c>
      <c r="AW1860" s="13" t="s">
        <v>33</v>
      </c>
      <c r="AX1860" s="13" t="s">
        <v>79</v>
      </c>
      <c r="AY1860" s="165" t="s">
        <v>252</v>
      </c>
    </row>
    <row r="1861" spans="2:51" s="13" customFormat="1" ht="22.5">
      <c r="B1861" s="163"/>
      <c r="D1861" s="164" t="s">
        <v>282</v>
      </c>
      <c r="E1861" s="165" t="s">
        <v>1</v>
      </c>
      <c r="F1861" s="166" t="s">
        <v>3279</v>
      </c>
      <c r="H1861" s="165" t="s">
        <v>1</v>
      </c>
      <c r="I1861" s="167"/>
      <c r="L1861" s="163"/>
      <c r="M1861" s="168"/>
      <c r="N1861" s="169"/>
      <c r="O1861" s="169"/>
      <c r="P1861" s="169"/>
      <c r="Q1861" s="169"/>
      <c r="R1861" s="169"/>
      <c r="S1861" s="169"/>
      <c r="T1861" s="170"/>
      <c r="AT1861" s="165" t="s">
        <v>282</v>
      </c>
      <c r="AU1861" s="165" t="s">
        <v>88</v>
      </c>
      <c r="AV1861" s="13" t="s">
        <v>86</v>
      </c>
      <c r="AW1861" s="13" t="s">
        <v>33</v>
      </c>
      <c r="AX1861" s="13" t="s">
        <v>79</v>
      </c>
      <c r="AY1861" s="165" t="s">
        <v>252</v>
      </c>
    </row>
    <row r="1862" spans="2:51" s="13" customFormat="1">
      <c r="B1862" s="163"/>
      <c r="D1862" s="164" t="s">
        <v>282</v>
      </c>
      <c r="E1862" s="165" t="s">
        <v>1</v>
      </c>
      <c r="F1862" s="166" t="s">
        <v>3280</v>
      </c>
      <c r="H1862" s="165" t="s">
        <v>1</v>
      </c>
      <c r="I1862" s="167"/>
      <c r="L1862" s="163"/>
      <c r="M1862" s="168"/>
      <c r="N1862" s="169"/>
      <c r="O1862" s="169"/>
      <c r="P1862" s="169"/>
      <c r="Q1862" s="169"/>
      <c r="R1862" s="169"/>
      <c r="S1862" s="169"/>
      <c r="T1862" s="170"/>
      <c r="AT1862" s="165" t="s">
        <v>282</v>
      </c>
      <c r="AU1862" s="165" t="s">
        <v>88</v>
      </c>
      <c r="AV1862" s="13" t="s">
        <v>86</v>
      </c>
      <c r="AW1862" s="13" t="s">
        <v>33</v>
      </c>
      <c r="AX1862" s="13" t="s">
        <v>79</v>
      </c>
      <c r="AY1862" s="165" t="s">
        <v>252</v>
      </c>
    </row>
    <row r="1863" spans="2:51" s="13" customFormat="1" ht="22.5">
      <c r="B1863" s="163"/>
      <c r="D1863" s="164" t="s">
        <v>282</v>
      </c>
      <c r="E1863" s="165" t="s">
        <v>1</v>
      </c>
      <c r="F1863" s="166" t="s">
        <v>3281</v>
      </c>
      <c r="H1863" s="165" t="s">
        <v>1</v>
      </c>
      <c r="I1863" s="167"/>
      <c r="L1863" s="163"/>
      <c r="M1863" s="168"/>
      <c r="N1863" s="169"/>
      <c r="O1863" s="169"/>
      <c r="P1863" s="169"/>
      <c r="Q1863" s="169"/>
      <c r="R1863" s="169"/>
      <c r="S1863" s="169"/>
      <c r="T1863" s="170"/>
      <c r="AT1863" s="165" t="s">
        <v>282</v>
      </c>
      <c r="AU1863" s="165" t="s">
        <v>88</v>
      </c>
      <c r="AV1863" s="13" t="s">
        <v>86</v>
      </c>
      <c r="AW1863" s="13" t="s">
        <v>33</v>
      </c>
      <c r="AX1863" s="13" t="s">
        <v>79</v>
      </c>
      <c r="AY1863" s="165" t="s">
        <v>252</v>
      </c>
    </row>
    <row r="1864" spans="2:51" s="13" customFormat="1">
      <c r="B1864" s="163"/>
      <c r="D1864" s="164" t="s">
        <v>282</v>
      </c>
      <c r="E1864" s="165" t="s">
        <v>1</v>
      </c>
      <c r="F1864" s="166" t="s">
        <v>3282</v>
      </c>
      <c r="H1864" s="165" t="s">
        <v>1</v>
      </c>
      <c r="I1864" s="167"/>
      <c r="L1864" s="163"/>
      <c r="M1864" s="168"/>
      <c r="N1864" s="169"/>
      <c r="O1864" s="169"/>
      <c r="P1864" s="169"/>
      <c r="Q1864" s="169"/>
      <c r="R1864" s="169"/>
      <c r="S1864" s="169"/>
      <c r="T1864" s="170"/>
      <c r="AT1864" s="165" t="s">
        <v>282</v>
      </c>
      <c r="AU1864" s="165" t="s">
        <v>88</v>
      </c>
      <c r="AV1864" s="13" t="s">
        <v>86</v>
      </c>
      <c r="AW1864" s="13" t="s">
        <v>33</v>
      </c>
      <c r="AX1864" s="13" t="s">
        <v>79</v>
      </c>
      <c r="AY1864" s="165" t="s">
        <v>252</v>
      </c>
    </row>
    <row r="1865" spans="2:51" s="13" customFormat="1">
      <c r="B1865" s="163"/>
      <c r="D1865" s="164" t="s">
        <v>282</v>
      </c>
      <c r="E1865" s="165" t="s">
        <v>1</v>
      </c>
      <c r="F1865" s="166" t="s">
        <v>3283</v>
      </c>
      <c r="H1865" s="165" t="s">
        <v>1</v>
      </c>
      <c r="I1865" s="167"/>
      <c r="L1865" s="163"/>
      <c r="M1865" s="168"/>
      <c r="N1865" s="169"/>
      <c r="O1865" s="169"/>
      <c r="P1865" s="169"/>
      <c r="Q1865" s="169"/>
      <c r="R1865" s="169"/>
      <c r="S1865" s="169"/>
      <c r="T1865" s="170"/>
      <c r="AT1865" s="165" t="s">
        <v>282</v>
      </c>
      <c r="AU1865" s="165" t="s">
        <v>88</v>
      </c>
      <c r="AV1865" s="13" t="s">
        <v>86</v>
      </c>
      <c r="AW1865" s="13" t="s">
        <v>33</v>
      </c>
      <c r="AX1865" s="13" t="s">
        <v>79</v>
      </c>
      <c r="AY1865" s="165" t="s">
        <v>252</v>
      </c>
    </row>
    <row r="1866" spans="2:51" s="13" customFormat="1">
      <c r="B1866" s="163"/>
      <c r="D1866" s="164" t="s">
        <v>282</v>
      </c>
      <c r="E1866" s="165" t="s">
        <v>1</v>
      </c>
      <c r="F1866" s="166" t="s">
        <v>3268</v>
      </c>
      <c r="H1866" s="165" t="s">
        <v>1</v>
      </c>
      <c r="I1866" s="167"/>
      <c r="L1866" s="163"/>
      <c r="M1866" s="168"/>
      <c r="N1866" s="169"/>
      <c r="O1866" s="169"/>
      <c r="P1866" s="169"/>
      <c r="Q1866" s="169"/>
      <c r="R1866" s="169"/>
      <c r="S1866" s="169"/>
      <c r="T1866" s="170"/>
      <c r="AT1866" s="165" t="s">
        <v>282</v>
      </c>
      <c r="AU1866" s="165" t="s">
        <v>88</v>
      </c>
      <c r="AV1866" s="13" t="s">
        <v>86</v>
      </c>
      <c r="AW1866" s="13" t="s">
        <v>33</v>
      </c>
      <c r="AX1866" s="13" t="s">
        <v>79</v>
      </c>
      <c r="AY1866" s="165" t="s">
        <v>252</v>
      </c>
    </row>
    <row r="1867" spans="2:51" s="13" customFormat="1" ht="22.5">
      <c r="B1867" s="163"/>
      <c r="D1867" s="164" t="s">
        <v>282</v>
      </c>
      <c r="E1867" s="165" t="s">
        <v>1</v>
      </c>
      <c r="F1867" s="166" t="s">
        <v>3284</v>
      </c>
      <c r="H1867" s="165" t="s">
        <v>1</v>
      </c>
      <c r="I1867" s="167"/>
      <c r="L1867" s="163"/>
      <c r="M1867" s="168"/>
      <c r="N1867" s="169"/>
      <c r="O1867" s="169"/>
      <c r="P1867" s="169"/>
      <c r="Q1867" s="169"/>
      <c r="R1867" s="169"/>
      <c r="S1867" s="169"/>
      <c r="T1867" s="170"/>
      <c r="AT1867" s="165" t="s">
        <v>282</v>
      </c>
      <c r="AU1867" s="165" t="s">
        <v>88</v>
      </c>
      <c r="AV1867" s="13" t="s">
        <v>86</v>
      </c>
      <c r="AW1867" s="13" t="s">
        <v>33</v>
      </c>
      <c r="AX1867" s="13" t="s">
        <v>79</v>
      </c>
      <c r="AY1867" s="165" t="s">
        <v>252</v>
      </c>
    </row>
    <row r="1868" spans="2:51" s="13" customFormat="1">
      <c r="B1868" s="163"/>
      <c r="D1868" s="164" t="s">
        <v>282</v>
      </c>
      <c r="E1868" s="165" t="s">
        <v>1</v>
      </c>
      <c r="F1868" s="166" t="s">
        <v>3280</v>
      </c>
      <c r="H1868" s="165" t="s">
        <v>1</v>
      </c>
      <c r="I1868" s="167"/>
      <c r="L1868" s="163"/>
      <c r="M1868" s="168"/>
      <c r="N1868" s="169"/>
      <c r="O1868" s="169"/>
      <c r="P1868" s="169"/>
      <c r="Q1868" s="169"/>
      <c r="R1868" s="169"/>
      <c r="S1868" s="169"/>
      <c r="T1868" s="170"/>
      <c r="AT1868" s="165" t="s">
        <v>282</v>
      </c>
      <c r="AU1868" s="165" t="s">
        <v>88</v>
      </c>
      <c r="AV1868" s="13" t="s">
        <v>86</v>
      </c>
      <c r="AW1868" s="13" t="s">
        <v>33</v>
      </c>
      <c r="AX1868" s="13" t="s">
        <v>79</v>
      </c>
      <c r="AY1868" s="165" t="s">
        <v>252</v>
      </c>
    </row>
    <row r="1869" spans="2:51" s="13" customFormat="1" ht="22.5">
      <c r="B1869" s="163"/>
      <c r="D1869" s="164" t="s">
        <v>282</v>
      </c>
      <c r="E1869" s="165" t="s">
        <v>1</v>
      </c>
      <c r="F1869" s="166" t="s">
        <v>3285</v>
      </c>
      <c r="H1869" s="165" t="s">
        <v>1</v>
      </c>
      <c r="I1869" s="167"/>
      <c r="L1869" s="163"/>
      <c r="M1869" s="168"/>
      <c r="N1869" s="169"/>
      <c r="O1869" s="169"/>
      <c r="P1869" s="169"/>
      <c r="Q1869" s="169"/>
      <c r="R1869" s="169"/>
      <c r="S1869" s="169"/>
      <c r="T1869" s="170"/>
      <c r="AT1869" s="165" t="s">
        <v>282</v>
      </c>
      <c r="AU1869" s="165" t="s">
        <v>88</v>
      </c>
      <c r="AV1869" s="13" t="s">
        <v>86</v>
      </c>
      <c r="AW1869" s="13" t="s">
        <v>33</v>
      </c>
      <c r="AX1869" s="13" t="s">
        <v>79</v>
      </c>
      <c r="AY1869" s="165" t="s">
        <v>252</v>
      </c>
    </row>
    <row r="1870" spans="2:51" s="13" customFormat="1" ht="22.5">
      <c r="B1870" s="163"/>
      <c r="D1870" s="164" t="s">
        <v>282</v>
      </c>
      <c r="E1870" s="165" t="s">
        <v>1</v>
      </c>
      <c r="F1870" s="166" t="s">
        <v>3286</v>
      </c>
      <c r="H1870" s="165" t="s">
        <v>1</v>
      </c>
      <c r="I1870" s="167"/>
      <c r="L1870" s="163"/>
      <c r="M1870" s="168"/>
      <c r="N1870" s="169"/>
      <c r="O1870" s="169"/>
      <c r="P1870" s="169"/>
      <c r="Q1870" s="169"/>
      <c r="R1870" s="169"/>
      <c r="S1870" s="169"/>
      <c r="T1870" s="170"/>
      <c r="AT1870" s="165" t="s">
        <v>282</v>
      </c>
      <c r="AU1870" s="165" t="s">
        <v>88</v>
      </c>
      <c r="AV1870" s="13" t="s">
        <v>86</v>
      </c>
      <c r="AW1870" s="13" t="s">
        <v>33</v>
      </c>
      <c r="AX1870" s="13" t="s">
        <v>79</v>
      </c>
      <c r="AY1870" s="165" t="s">
        <v>252</v>
      </c>
    </row>
    <row r="1871" spans="2:51" s="13" customFormat="1" ht="22.5">
      <c r="B1871" s="163"/>
      <c r="D1871" s="164" t="s">
        <v>282</v>
      </c>
      <c r="E1871" s="165" t="s">
        <v>1</v>
      </c>
      <c r="F1871" s="166" t="s">
        <v>3271</v>
      </c>
      <c r="H1871" s="165" t="s">
        <v>1</v>
      </c>
      <c r="I1871" s="167"/>
      <c r="L1871" s="163"/>
      <c r="M1871" s="168"/>
      <c r="N1871" s="169"/>
      <c r="O1871" s="169"/>
      <c r="P1871" s="169"/>
      <c r="Q1871" s="169"/>
      <c r="R1871" s="169"/>
      <c r="S1871" s="169"/>
      <c r="T1871" s="170"/>
      <c r="AT1871" s="165" t="s">
        <v>282</v>
      </c>
      <c r="AU1871" s="165" t="s">
        <v>88</v>
      </c>
      <c r="AV1871" s="13" t="s">
        <v>86</v>
      </c>
      <c r="AW1871" s="13" t="s">
        <v>33</v>
      </c>
      <c r="AX1871" s="13" t="s">
        <v>79</v>
      </c>
      <c r="AY1871" s="165" t="s">
        <v>252</v>
      </c>
    </row>
    <row r="1872" spans="2:51" s="14" customFormat="1" ht="33.75">
      <c r="B1872" s="171"/>
      <c r="D1872" s="164" t="s">
        <v>282</v>
      </c>
      <c r="E1872" s="172" t="s">
        <v>1</v>
      </c>
      <c r="F1872" s="173" t="s">
        <v>3287</v>
      </c>
      <c r="H1872" s="174">
        <v>151.35</v>
      </c>
      <c r="I1872" s="175"/>
      <c r="L1872" s="171"/>
      <c r="M1872" s="176"/>
      <c r="N1872" s="177"/>
      <c r="O1872" s="177"/>
      <c r="P1872" s="177"/>
      <c r="Q1872" s="177"/>
      <c r="R1872" s="177"/>
      <c r="S1872" s="177"/>
      <c r="T1872" s="178"/>
      <c r="AT1872" s="172" t="s">
        <v>282</v>
      </c>
      <c r="AU1872" s="172" t="s">
        <v>88</v>
      </c>
      <c r="AV1872" s="14" t="s">
        <v>88</v>
      </c>
      <c r="AW1872" s="14" t="s">
        <v>33</v>
      </c>
      <c r="AX1872" s="14" t="s">
        <v>79</v>
      </c>
      <c r="AY1872" s="172" t="s">
        <v>252</v>
      </c>
    </row>
    <row r="1873" spans="1:65" s="14" customFormat="1">
      <c r="B1873" s="171"/>
      <c r="D1873" s="164" t="s">
        <v>282</v>
      </c>
      <c r="E1873" s="172" t="s">
        <v>1</v>
      </c>
      <c r="F1873" s="173" t="s">
        <v>3288</v>
      </c>
      <c r="H1873" s="174">
        <v>5.6</v>
      </c>
      <c r="I1873" s="175"/>
      <c r="L1873" s="171"/>
      <c r="M1873" s="176"/>
      <c r="N1873" s="177"/>
      <c r="O1873" s="177"/>
      <c r="P1873" s="177"/>
      <c r="Q1873" s="177"/>
      <c r="R1873" s="177"/>
      <c r="S1873" s="177"/>
      <c r="T1873" s="178"/>
      <c r="AT1873" s="172" t="s">
        <v>282</v>
      </c>
      <c r="AU1873" s="172" t="s">
        <v>88</v>
      </c>
      <c r="AV1873" s="14" t="s">
        <v>88</v>
      </c>
      <c r="AW1873" s="14" t="s">
        <v>33</v>
      </c>
      <c r="AX1873" s="14" t="s">
        <v>79</v>
      </c>
      <c r="AY1873" s="172" t="s">
        <v>252</v>
      </c>
    </row>
    <row r="1874" spans="1:65" s="14" customFormat="1">
      <c r="B1874" s="171"/>
      <c r="D1874" s="164" t="s">
        <v>282</v>
      </c>
      <c r="E1874" s="172" t="s">
        <v>1</v>
      </c>
      <c r="F1874" s="173" t="s">
        <v>3289</v>
      </c>
      <c r="H1874" s="174">
        <v>202.81</v>
      </c>
      <c r="I1874" s="175"/>
      <c r="L1874" s="171"/>
      <c r="M1874" s="176"/>
      <c r="N1874" s="177"/>
      <c r="O1874" s="177"/>
      <c r="P1874" s="177"/>
      <c r="Q1874" s="177"/>
      <c r="R1874" s="177"/>
      <c r="S1874" s="177"/>
      <c r="T1874" s="178"/>
      <c r="AT1874" s="172" t="s">
        <v>282</v>
      </c>
      <c r="AU1874" s="172" t="s">
        <v>88</v>
      </c>
      <c r="AV1874" s="14" t="s">
        <v>88</v>
      </c>
      <c r="AW1874" s="14" t="s">
        <v>33</v>
      </c>
      <c r="AX1874" s="14" t="s">
        <v>79</v>
      </c>
      <c r="AY1874" s="172" t="s">
        <v>252</v>
      </c>
    </row>
    <row r="1875" spans="1:65" s="14" customFormat="1">
      <c r="B1875" s="171"/>
      <c r="D1875" s="164" t="s">
        <v>282</v>
      </c>
      <c r="E1875" s="172" t="s">
        <v>1</v>
      </c>
      <c r="F1875" s="173" t="s">
        <v>3290</v>
      </c>
      <c r="H1875" s="174">
        <v>5.6</v>
      </c>
      <c r="I1875" s="175"/>
      <c r="L1875" s="171"/>
      <c r="M1875" s="176"/>
      <c r="N1875" s="177"/>
      <c r="O1875" s="177"/>
      <c r="P1875" s="177"/>
      <c r="Q1875" s="177"/>
      <c r="R1875" s="177"/>
      <c r="S1875" s="177"/>
      <c r="T1875" s="178"/>
      <c r="AT1875" s="172" t="s">
        <v>282</v>
      </c>
      <c r="AU1875" s="172" t="s">
        <v>88</v>
      </c>
      <c r="AV1875" s="14" t="s">
        <v>88</v>
      </c>
      <c r="AW1875" s="14" t="s">
        <v>33</v>
      </c>
      <c r="AX1875" s="14" t="s">
        <v>79</v>
      </c>
      <c r="AY1875" s="172" t="s">
        <v>252</v>
      </c>
    </row>
    <row r="1876" spans="1:65" s="14" customFormat="1">
      <c r="B1876" s="171"/>
      <c r="D1876" s="164" t="s">
        <v>282</v>
      </c>
      <c r="E1876" s="172" t="s">
        <v>1</v>
      </c>
      <c r="F1876" s="173" t="s">
        <v>3291</v>
      </c>
      <c r="H1876" s="174">
        <v>224.68</v>
      </c>
      <c r="I1876" s="175"/>
      <c r="L1876" s="171"/>
      <c r="M1876" s="176"/>
      <c r="N1876" s="177"/>
      <c r="O1876" s="177"/>
      <c r="P1876" s="177"/>
      <c r="Q1876" s="177"/>
      <c r="R1876" s="177"/>
      <c r="S1876" s="177"/>
      <c r="T1876" s="178"/>
      <c r="AT1876" s="172" t="s">
        <v>282</v>
      </c>
      <c r="AU1876" s="172" t="s">
        <v>88</v>
      </c>
      <c r="AV1876" s="14" t="s">
        <v>88</v>
      </c>
      <c r="AW1876" s="14" t="s">
        <v>33</v>
      </c>
      <c r="AX1876" s="14" t="s">
        <v>79</v>
      </c>
      <c r="AY1876" s="172" t="s">
        <v>252</v>
      </c>
    </row>
    <row r="1877" spans="1:65" s="14" customFormat="1">
      <c r="B1877" s="171"/>
      <c r="D1877" s="164" t="s">
        <v>282</v>
      </c>
      <c r="E1877" s="172" t="s">
        <v>1</v>
      </c>
      <c r="F1877" s="173" t="s">
        <v>3292</v>
      </c>
      <c r="H1877" s="174">
        <v>5.6</v>
      </c>
      <c r="I1877" s="175"/>
      <c r="L1877" s="171"/>
      <c r="M1877" s="176"/>
      <c r="N1877" s="177"/>
      <c r="O1877" s="177"/>
      <c r="P1877" s="177"/>
      <c r="Q1877" s="177"/>
      <c r="R1877" s="177"/>
      <c r="S1877" s="177"/>
      <c r="T1877" s="178"/>
      <c r="AT1877" s="172" t="s">
        <v>282</v>
      </c>
      <c r="AU1877" s="172" t="s">
        <v>88</v>
      </c>
      <c r="AV1877" s="14" t="s">
        <v>88</v>
      </c>
      <c r="AW1877" s="14" t="s">
        <v>33</v>
      </c>
      <c r="AX1877" s="14" t="s">
        <v>79</v>
      </c>
      <c r="AY1877" s="172" t="s">
        <v>252</v>
      </c>
    </row>
    <row r="1878" spans="1:65" s="15" customFormat="1">
      <c r="B1878" s="179"/>
      <c r="D1878" s="164" t="s">
        <v>282</v>
      </c>
      <c r="E1878" s="180" t="s">
        <v>1</v>
      </c>
      <c r="F1878" s="181" t="s">
        <v>286</v>
      </c>
      <c r="H1878" s="182">
        <v>595.64</v>
      </c>
      <c r="I1878" s="183"/>
      <c r="L1878" s="179"/>
      <c r="M1878" s="184"/>
      <c r="N1878" s="185"/>
      <c r="O1878" s="185"/>
      <c r="P1878" s="185"/>
      <c r="Q1878" s="185"/>
      <c r="R1878" s="185"/>
      <c r="S1878" s="185"/>
      <c r="T1878" s="186"/>
      <c r="AT1878" s="180" t="s">
        <v>282</v>
      </c>
      <c r="AU1878" s="180" t="s">
        <v>88</v>
      </c>
      <c r="AV1878" s="15" t="s">
        <v>258</v>
      </c>
      <c r="AW1878" s="15" t="s">
        <v>33</v>
      </c>
      <c r="AX1878" s="15" t="s">
        <v>86</v>
      </c>
      <c r="AY1878" s="180" t="s">
        <v>252</v>
      </c>
    </row>
    <row r="1879" spans="1:65" s="2" customFormat="1" ht="24.2" customHeight="1">
      <c r="A1879" s="31"/>
      <c r="B1879" s="148"/>
      <c r="C1879" s="149" t="s">
        <v>1199</v>
      </c>
      <c r="D1879" s="149" t="s">
        <v>254</v>
      </c>
      <c r="E1879" s="150" t="s">
        <v>3293</v>
      </c>
      <c r="F1879" s="151" t="s">
        <v>3294</v>
      </c>
      <c r="G1879" s="152" t="s">
        <v>465</v>
      </c>
      <c r="H1879" s="153">
        <v>97.01</v>
      </c>
      <c r="I1879" s="154"/>
      <c r="J1879" s="155">
        <f>ROUND(I1879*H1879,2)</f>
        <v>0</v>
      </c>
      <c r="K1879" s="156"/>
      <c r="L1879" s="32"/>
      <c r="M1879" s="157" t="s">
        <v>1</v>
      </c>
      <c r="N1879" s="158" t="s">
        <v>44</v>
      </c>
      <c r="O1879" s="57"/>
      <c r="P1879" s="159">
        <f>O1879*H1879</f>
        <v>0</v>
      </c>
      <c r="Q1879" s="159">
        <v>0</v>
      </c>
      <c r="R1879" s="159">
        <f>Q1879*H1879</f>
        <v>0</v>
      </c>
      <c r="S1879" s="159">
        <v>0</v>
      </c>
      <c r="T1879" s="160">
        <f>S1879*H1879</f>
        <v>0</v>
      </c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R1879" s="161" t="s">
        <v>289</v>
      </c>
      <c r="AT1879" s="161" t="s">
        <v>254</v>
      </c>
      <c r="AU1879" s="161" t="s">
        <v>88</v>
      </c>
      <c r="AY1879" s="17" t="s">
        <v>252</v>
      </c>
      <c r="BE1879" s="162">
        <f>IF(N1879="základní",J1879,0)</f>
        <v>0</v>
      </c>
      <c r="BF1879" s="162">
        <f>IF(N1879="snížená",J1879,0)</f>
        <v>0</v>
      </c>
      <c r="BG1879" s="162">
        <f>IF(N1879="zákl. přenesená",J1879,0)</f>
        <v>0</v>
      </c>
      <c r="BH1879" s="162">
        <f>IF(N1879="sníž. přenesená",J1879,0)</f>
        <v>0</v>
      </c>
      <c r="BI1879" s="162">
        <f>IF(N1879="nulová",J1879,0)</f>
        <v>0</v>
      </c>
      <c r="BJ1879" s="17" t="s">
        <v>86</v>
      </c>
      <c r="BK1879" s="162">
        <f>ROUND(I1879*H1879,2)</f>
        <v>0</v>
      </c>
      <c r="BL1879" s="17" t="s">
        <v>289</v>
      </c>
      <c r="BM1879" s="161" t="s">
        <v>3295</v>
      </c>
    </row>
    <row r="1880" spans="1:65" s="13" customFormat="1">
      <c r="B1880" s="163"/>
      <c r="D1880" s="164" t="s">
        <v>282</v>
      </c>
      <c r="E1880" s="165" t="s">
        <v>1</v>
      </c>
      <c r="F1880" s="166" t="s">
        <v>3260</v>
      </c>
      <c r="H1880" s="165" t="s">
        <v>1</v>
      </c>
      <c r="I1880" s="167"/>
      <c r="L1880" s="163"/>
      <c r="M1880" s="168"/>
      <c r="N1880" s="169"/>
      <c r="O1880" s="169"/>
      <c r="P1880" s="169"/>
      <c r="Q1880" s="169"/>
      <c r="R1880" s="169"/>
      <c r="S1880" s="169"/>
      <c r="T1880" s="170"/>
      <c r="AT1880" s="165" t="s">
        <v>282</v>
      </c>
      <c r="AU1880" s="165" t="s">
        <v>88</v>
      </c>
      <c r="AV1880" s="13" t="s">
        <v>86</v>
      </c>
      <c r="AW1880" s="13" t="s">
        <v>33</v>
      </c>
      <c r="AX1880" s="13" t="s">
        <v>79</v>
      </c>
      <c r="AY1880" s="165" t="s">
        <v>252</v>
      </c>
    </row>
    <row r="1881" spans="1:65" s="13" customFormat="1" ht="22.5">
      <c r="B1881" s="163"/>
      <c r="D1881" s="164" t="s">
        <v>282</v>
      </c>
      <c r="E1881" s="165" t="s">
        <v>1</v>
      </c>
      <c r="F1881" s="166" t="s">
        <v>3296</v>
      </c>
      <c r="H1881" s="165" t="s">
        <v>1</v>
      </c>
      <c r="I1881" s="167"/>
      <c r="L1881" s="163"/>
      <c r="M1881" s="168"/>
      <c r="N1881" s="169"/>
      <c r="O1881" s="169"/>
      <c r="P1881" s="169"/>
      <c r="Q1881" s="169"/>
      <c r="R1881" s="169"/>
      <c r="S1881" s="169"/>
      <c r="T1881" s="170"/>
      <c r="AT1881" s="165" t="s">
        <v>282</v>
      </c>
      <c r="AU1881" s="165" t="s">
        <v>88</v>
      </c>
      <c r="AV1881" s="13" t="s">
        <v>86</v>
      </c>
      <c r="AW1881" s="13" t="s">
        <v>33</v>
      </c>
      <c r="AX1881" s="13" t="s">
        <v>79</v>
      </c>
      <c r="AY1881" s="165" t="s">
        <v>252</v>
      </c>
    </row>
    <row r="1882" spans="1:65" s="13" customFormat="1">
      <c r="B1882" s="163"/>
      <c r="D1882" s="164" t="s">
        <v>282</v>
      </c>
      <c r="E1882" s="165" t="s">
        <v>1</v>
      </c>
      <c r="F1882" s="166" t="s">
        <v>3297</v>
      </c>
      <c r="H1882" s="165" t="s">
        <v>1</v>
      </c>
      <c r="I1882" s="167"/>
      <c r="L1882" s="163"/>
      <c r="M1882" s="168"/>
      <c r="N1882" s="169"/>
      <c r="O1882" s="169"/>
      <c r="P1882" s="169"/>
      <c r="Q1882" s="169"/>
      <c r="R1882" s="169"/>
      <c r="S1882" s="169"/>
      <c r="T1882" s="170"/>
      <c r="AT1882" s="165" t="s">
        <v>282</v>
      </c>
      <c r="AU1882" s="165" t="s">
        <v>88</v>
      </c>
      <c r="AV1882" s="13" t="s">
        <v>86</v>
      </c>
      <c r="AW1882" s="13" t="s">
        <v>33</v>
      </c>
      <c r="AX1882" s="13" t="s">
        <v>79</v>
      </c>
      <c r="AY1882" s="165" t="s">
        <v>252</v>
      </c>
    </row>
    <row r="1883" spans="1:65" s="13" customFormat="1">
      <c r="B1883" s="163"/>
      <c r="D1883" s="164" t="s">
        <v>282</v>
      </c>
      <c r="E1883" s="165" t="s">
        <v>1</v>
      </c>
      <c r="F1883" s="166" t="s">
        <v>3262</v>
      </c>
      <c r="H1883" s="165" t="s">
        <v>1</v>
      </c>
      <c r="I1883" s="167"/>
      <c r="L1883" s="163"/>
      <c r="M1883" s="168"/>
      <c r="N1883" s="169"/>
      <c r="O1883" s="169"/>
      <c r="P1883" s="169"/>
      <c r="Q1883" s="169"/>
      <c r="R1883" s="169"/>
      <c r="S1883" s="169"/>
      <c r="T1883" s="170"/>
      <c r="AT1883" s="165" t="s">
        <v>282</v>
      </c>
      <c r="AU1883" s="165" t="s">
        <v>88</v>
      </c>
      <c r="AV1883" s="13" t="s">
        <v>86</v>
      </c>
      <c r="AW1883" s="13" t="s">
        <v>33</v>
      </c>
      <c r="AX1883" s="13" t="s">
        <v>79</v>
      </c>
      <c r="AY1883" s="165" t="s">
        <v>252</v>
      </c>
    </row>
    <row r="1884" spans="1:65" s="13" customFormat="1">
      <c r="B1884" s="163"/>
      <c r="D1884" s="164" t="s">
        <v>282</v>
      </c>
      <c r="E1884" s="165" t="s">
        <v>1</v>
      </c>
      <c r="F1884" s="166" t="s">
        <v>3263</v>
      </c>
      <c r="H1884" s="165" t="s">
        <v>1</v>
      </c>
      <c r="I1884" s="167"/>
      <c r="L1884" s="163"/>
      <c r="M1884" s="168"/>
      <c r="N1884" s="169"/>
      <c r="O1884" s="169"/>
      <c r="P1884" s="169"/>
      <c r="Q1884" s="169"/>
      <c r="R1884" s="169"/>
      <c r="S1884" s="169"/>
      <c r="T1884" s="170"/>
      <c r="AT1884" s="165" t="s">
        <v>282</v>
      </c>
      <c r="AU1884" s="165" t="s">
        <v>88</v>
      </c>
      <c r="AV1884" s="13" t="s">
        <v>86</v>
      </c>
      <c r="AW1884" s="13" t="s">
        <v>33</v>
      </c>
      <c r="AX1884" s="13" t="s">
        <v>79</v>
      </c>
      <c r="AY1884" s="165" t="s">
        <v>252</v>
      </c>
    </row>
    <row r="1885" spans="1:65" s="13" customFormat="1" ht="22.5">
      <c r="B1885" s="163"/>
      <c r="D1885" s="164" t="s">
        <v>282</v>
      </c>
      <c r="E1885" s="165" t="s">
        <v>1</v>
      </c>
      <c r="F1885" s="166" t="s">
        <v>3298</v>
      </c>
      <c r="H1885" s="165" t="s">
        <v>1</v>
      </c>
      <c r="I1885" s="167"/>
      <c r="L1885" s="163"/>
      <c r="M1885" s="168"/>
      <c r="N1885" s="169"/>
      <c r="O1885" s="169"/>
      <c r="P1885" s="169"/>
      <c r="Q1885" s="169"/>
      <c r="R1885" s="169"/>
      <c r="S1885" s="169"/>
      <c r="T1885" s="170"/>
      <c r="AT1885" s="165" t="s">
        <v>282</v>
      </c>
      <c r="AU1885" s="165" t="s">
        <v>88</v>
      </c>
      <c r="AV1885" s="13" t="s">
        <v>86</v>
      </c>
      <c r="AW1885" s="13" t="s">
        <v>33</v>
      </c>
      <c r="AX1885" s="13" t="s">
        <v>79</v>
      </c>
      <c r="AY1885" s="165" t="s">
        <v>252</v>
      </c>
    </row>
    <row r="1886" spans="1:65" s="13" customFormat="1">
      <c r="B1886" s="163"/>
      <c r="D1886" s="164" t="s">
        <v>282</v>
      </c>
      <c r="E1886" s="165" t="s">
        <v>1</v>
      </c>
      <c r="F1886" s="166" t="s">
        <v>3299</v>
      </c>
      <c r="H1886" s="165" t="s">
        <v>1</v>
      </c>
      <c r="I1886" s="167"/>
      <c r="L1886" s="163"/>
      <c r="M1886" s="168"/>
      <c r="N1886" s="169"/>
      <c r="O1886" s="169"/>
      <c r="P1886" s="169"/>
      <c r="Q1886" s="169"/>
      <c r="R1886" s="169"/>
      <c r="S1886" s="169"/>
      <c r="T1886" s="170"/>
      <c r="AT1886" s="165" t="s">
        <v>282</v>
      </c>
      <c r="AU1886" s="165" t="s">
        <v>88</v>
      </c>
      <c r="AV1886" s="13" t="s">
        <v>86</v>
      </c>
      <c r="AW1886" s="13" t="s">
        <v>33</v>
      </c>
      <c r="AX1886" s="13" t="s">
        <v>79</v>
      </c>
      <c r="AY1886" s="165" t="s">
        <v>252</v>
      </c>
    </row>
    <row r="1887" spans="1:65" s="13" customFormat="1" ht="22.5">
      <c r="B1887" s="163"/>
      <c r="D1887" s="164" t="s">
        <v>282</v>
      </c>
      <c r="E1887" s="165" t="s">
        <v>1</v>
      </c>
      <c r="F1887" s="166" t="s">
        <v>3300</v>
      </c>
      <c r="H1887" s="165" t="s">
        <v>1</v>
      </c>
      <c r="I1887" s="167"/>
      <c r="L1887" s="163"/>
      <c r="M1887" s="168"/>
      <c r="N1887" s="169"/>
      <c r="O1887" s="169"/>
      <c r="P1887" s="169"/>
      <c r="Q1887" s="169"/>
      <c r="R1887" s="169"/>
      <c r="S1887" s="169"/>
      <c r="T1887" s="170"/>
      <c r="AT1887" s="165" t="s">
        <v>282</v>
      </c>
      <c r="AU1887" s="165" t="s">
        <v>88</v>
      </c>
      <c r="AV1887" s="13" t="s">
        <v>86</v>
      </c>
      <c r="AW1887" s="13" t="s">
        <v>33</v>
      </c>
      <c r="AX1887" s="13" t="s">
        <v>79</v>
      </c>
      <c r="AY1887" s="165" t="s">
        <v>252</v>
      </c>
    </row>
    <row r="1888" spans="1:65" s="13" customFormat="1">
      <c r="B1888" s="163"/>
      <c r="D1888" s="164" t="s">
        <v>282</v>
      </c>
      <c r="E1888" s="165" t="s">
        <v>1</v>
      </c>
      <c r="F1888" s="166" t="s">
        <v>3301</v>
      </c>
      <c r="H1888" s="165" t="s">
        <v>1</v>
      </c>
      <c r="I1888" s="167"/>
      <c r="L1888" s="163"/>
      <c r="M1888" s="168"/>
      <c r="N1888" s="169"/>
      <c r="O1888" s="169"/>
      <c r="P1888" s="169"/>
      <c r="Q1888" s="169"/>
      <c r="R1888" s="169"/>
      <c r="S1888" s="169"/>
      <c r="T1888" s="170"/>
      <c r="AT1888" s="165" t="s">
        <v>282</v>
      </c>
      <c r="AU1888" s="165" t="s">
        <v>88</v>
      </c>
      <c r="AV1888" s="13" t="s">
        <v>86</v>
      </c>
      <c r="AW1888" s="13" t="s">
        <v>33</v>
      </c>
      <c r="AX1888" s="13" t="s">
        <v>79</v>
      </c>
      <c r="AY1888" s="165" t="s">
        <v>252</v>
      </c>
    </row>
    <row r="1889" spans="1:65" s="13" customFormat="1">
      <c r="B1889" s="163"/>
      <c r="D1889" s="164" t="s">
        <v>282</v>
      </c>
      <c r="E1889" s="165" t="s">
        <v>1</v>
      </c>
      <c r="F1889" s="166" t="s">
        <v>3283</v>
      </c>
      <c r="H1889" s="165" t="s">
        <v>1</v>
      </c>
      <c r="I1889" s="167"/>
      <c r="L1889" s="163"/>
      <c r="M1889" s="168"/>
      <c r="N1889" s="169"/>
      <c r="O1889" s="169"/>
      <c r="P1889" s="169"/>
      <c r="Q1889" s="169"/>
      <c r="R1889" s="169"/>
      <c r="S1889" s="169"/>
      <c r="T1889" s="170"/>
      <c r="AT1889" s="165" t="s">
        <v>282</v>
      </c>
      <c r="AU1889" s="165" t="s">
        <v>88</v>
      </c>
      <c r="AV1889" s="13" t="s">
        <v>86</v>
      </c>
      <c r="AW1889" s="13" t="s">
        <v>33</v>
      </c>
      <c r="AX1889" s="13" t="s">
        <v>79</v>
      </c>
      <c r="AY1889" s="165" t="s">
        <v>252</v>
      </c>
    </row>
    <row r="1890" spans="1:65" s="13" customFormat="1">
      <c r="B1890" s="163"/>
      <c r="D1890" s="164" t="s">
        <v>282</v>
      </c>
      <c r="E1890" s="165" t="s">
        <v>1</v>
      </c>
      <c r="F1890" s="166" t="s">
        <v>3268</v>
      </c>
      <c r="H1890" s="165" t="s">
        <v>1</v>
      </c>
      <c r="I1890" s="167"/>
      <c r="L1890" s="163"/>
      <c r="M1890" s="168"/>
      <c r="N1890" s="169"/>
      <c r="O1890" s="169"/>
      <c r="P1890" s="169"/>
      <c r="Q1890" s="169"/>
      <c r="R1890" s="169"/>
      <c r="S1890" s="169"/>
      <c r="T1890" s="170"/>
      <c r="AT1890" s="165" t="s">
        <v>282</v>
      </c>
      <c r="AU1890" s="165" t="s">
        <v>88</v>
      </c>
      <c r="AV1890" s="13" t="s">
        <v>86</v>
      </c>
      <c r="AW1890" s="13" t="s">
        <v>33</v>
      </c>
      <c r="AX1890" s="13" t="s">
        <v>79</v>
      </c>
      <c r="AY1890" s="165" t="s">
        <v>252</v>
      </c>
    </row>
    <row r="1891" spans="1:65" s="13" customFormat="1" ht="22.5">
      <c r="B1891" s="163"/>
      <c r="D1891" s="164" t="s">
        <v>282</v>
      </c>
      <c r="E1891" s="165" t="s">
        <v>1</v>
      </c>
      <c r="F1891" s="166" t="s">
        <v>3302</v>
      </c>
      <c r="H1891" s="165" t="s">
        <v>1</v>
      </c>
      <c r="I1891" s="167"/>
      <c r="L1891" s="163"/>
      <c r="M1891" s="168"/>
      <c r="N1891" s="169"/>
      <c r="O1891" s="169"/>
      <c r="P1891" s="169"/>
      <c r="Q1891" s="169"/>
      <c r="R1891" s="169"/>
      <c r="S1891" s="169"/>
      <c r="T1891" s="170"/>
      <c r="AT1891" s="165" t="s">
        <v>282</v>
      </c>
      <c r="AU1891" s="165" t="s">
        <v>88</v>
      </c>
      <c r="AV1891" s="13" t="s">
        <v>86</v>
      </c>
      <c r="AW1891" s="13" t="s">
        <v>33</v>
      </c>
      <c r="AX1891" s="13" t="s">
        <v>79</v>
      </c>
      <c r="AY1891" s="165" t="s">
        <v>252</v>
      </c>
    </row>
    <row r="1892" spans="1:65" s="13" customFormat="1">
      <c r="B1892" s="163"/>
      <c r="D1892" s="164" t="s">
        <v>282</v>
      </c>
      <c r="E1892" s="165" t="s">
        <v>1</v>
      </c>
      <c r="F1892" s="166" t="s">
        <v>3299</v>
      </c>
      <c r="H1892" s="165" t="s">
        <v>1</v>
      </c>
      <c r="I1892" s="167"/>
      <c r="L1892" s="163"/>
      <c r="M1892" s="168"/>
      <c r="N1892" s="169"/>
      <c r="O1892" s="169"/>
      <c r="P1892" s="169"/>
      <c r="Q1892" s="169"/>
      <c r="R1892" s="169"/>
      <c r="S1892" s="169"/>
      <c r="T1892" s="170"/>
      <c r="AT1892" s="165" t="s">
        <v>282</v>
      </c>
      <c r="AU1892" s="165" t="s">
        <v>88</v>
      </c>
      <c r="AV1892" s="13" t="s">
        <v>86</v>
      </c>
      <c r="AW1892" s="13" t="s">
        <v>33</v>
      </c>
      <c r="AX1892" s="13" t="s">
        <v>79</v>
      </c>
      <c r="AY1892" s="165" t="s">
        <v>252</v>
      </c>
    </row>
    <row r="1893" spans="1:65" s="13" customFormat="1" ht="22.5">
      <c r="B1893" s="163"/>
      <c r="D1893" s="164" t="s">
        <v>282</v>
      </c>
      <c r="E1893" s="165" t="s">
        <v>1</v>
      </c>
      <c r="F1893" s="166" t="s">
        <v>3285</v>
      </c>
      <c r="H1893" s="165" t="s">
        <v>1</v>
      </c>
      <c r="I1893" s="167"/>
      <c r="L1893" s="163"/>
      <c r="M1893" s="168"/>
      <c r="N1893" s="169"/>
      <c r="O1893" s="169"/>
      <c r="P1893" s="169"/>
      <c r="Q1893" s="169"/>
      <c r="R1893" s="169"/>
      <c r="S1893" s="169"/>
      <c r="T1893" s="170"/>
      <c r="AT1893" s="165" t="s">
        <v>282</v>
      </c>
      <c r="AU1893" s="165" t="s">
        <v>88</v>
      </c>
      <c r="AV1893" s="13" t="s">
        <v>86</v>
      </c>
      <c r="AW1893" s="13" t="s">
        <v>33</v>
      </c>
      <c r="AX1893" s="13" t="s">
        <v>79</v>
      </c>
      <c r="AY1893" s="165" t="s">
        <v>252</v>
      </c>
    </row>
    <row r="1894" spans="1:65" s="13" customFormat="1" ht="22.5">
      <c r="B1894" s="163"/>
      <c r="D1894" s="164" t="s">
        <v>282</v>
      </c>
      <c r="E1894" s="165" t="s">
        <v>1</v>
      </c>
      <c r="F1894" s="166" t="s">
        <v>3286</v>
      </c>
      <c r="H1894" s="165" t="s">
        <v>1</v>
      </c>
      <c r="I1894" s="167"/>
      <c r="L1894" s="163"/>
      <c r="M1894" s="168"/>
      <c r="N1894" s="169"/>
      <c r="O1894" s="169"/>
      <c r="P1894" s="169"/>
      <c r="Q1894" s="169"/>
      <c r="R1894" s="169"/>
      <c r="S1894" s="169"/>
      <c r="T1894" s="170"/>
      <c r="AT1894" s="165" t="s">
        <v>282</v>
      </c>
      <c r="AU1894" s="165" t="s">
        <v>88</v>
      </c>
      <c r="AV1894" s="13" t="s">
        <v>86</v>
      </c>
      <c r="AW1894" s="13" t="s">
        <v>33</v>
      </c>
      <c r="AX1894" s="13" t="s">
        <v>79</v>
      </c>
      <c r="AY1894" s="165" t="s">
        <v>252</v>
      </c>
    </row>
    <row r="1895" spans="1:65" s="13" customFormat="1" ht="22.5">
      <c r="B1895" s="163"/>
      <c r="D1895" s="164" t="s">
        <v>282</v>
      </c>
      <c r="E1895" s="165" t="s">
        <v>1</v>
      </c>
      <c r="F1895" s="166" t="s">
        <v>3271</v>
      </c>
      <c r="H1895" s="165" t="s">
        <v>1</v>
      </c>
      <c r="I1895" s="167"/>
      <c r="L1895" s="163"/>
      <c r="M1895" s="168"/>
      <c r="N1895" s="169"/>
      <c r="O1895" s="169"/>
      <c r="P1895" s="169"/>
      <c r="Q1895" s="169"/>
      <c r="R1895" s="169"/>
      <c r="S1895" s="169"/>
      <c r="T1895" s="170"/>
      <c r="AT1895" s="165" t="s">
        <v>282</v>
      </c>
      <c r="AU1895" s="165" t="s">
        <v>88</v>
      </c>
      <c r="AV1895" s="13" t="s">
        <v>86</v>
      </c>
      <c r="AW1895" s="13" t="s">
        <v>33</v>
      </c>
      <c r="AX1895" s="13" t="s">
        <v>79</v>
      </c>
      <c r="AY1895" s="165" t="s">
        <v>252</v>
      </c>
    </row>
    <row r="1896" spans="1:65" s="14" customFormat="1">
      <c r="B1896" s="171"/>
      <c r="D1896" s="164" t="s">
        <v>282</v>
      </c>
      <c r="E1896" s="172" t="s">
        <v>1</v>
      </c>
      <c r="F1896" s="173" t="s">
        <v>3303</v>
      </c>
      <c r="H1896" s="174">
        <v>97.01</v>
      </c>
      <c r="I1896" s="175"/>
      <c r="L1896" s="171"/>
      <c r="M1896" s="176"/>
      <c r="N1896" s="177"/>
      <c r="O1896" s="177"/>
      <c r="P1896" s="177"/>
      <c r="Q1896" s="177"/>
      <c r="R1896" s="177"/>
      <c r="S1896" s="177"/>
      <c r="T1896" s="178"/>
      <c r="AT1896" s="172" t="s">
        <v>282</v>
      </c>
      <c r="AU1896" s="172" t="s">
        <v>88</v>
      </c>
      <c r="AV1896" s="14" t="s">
        <v>88</v>
      </c>
      <c r="AW1896" s="14" t="s">
        <v>33</v>
      </c>
      <c r="AX1896" s="14" t="s">
        <v>79</v>
      </c>
      <c r="AY1896" s="172" t="s">
        <v>252</v>
      </c>
    </row>
    <row r="1897" spans="1:65" s="15" customFormat="1">
      <c r="B1897" s="179"/>
      <c r="D1897" s="164" t="s">
        <v>282</v>
      </c>
      <c r="E1897" s="180" t="s">
        <v>1</v>
      </c>
      <c r="F1897" s="181" t="s">
        <v>286</v>
      </c>
      <c r="H1897" s="182">
        <v>97.01</v>
      </c>
      <c r="I1897" s="183"/>
      <c r="L1897" s="179"/>
      <c r="M1897" s="184"/>
      <c r="N1897" s="185"/>
      <c r="O1897" s="185"/>
      <c r="P1897" s="185"/>
      <c r="Q1897" s="185"/>
      <c r="R1897" s="185"/>
      <c r="S1897" s="185"/>
      <c r="T1897" s="186"/>
      <c r="AT1897" s="180" t="s">
        <v>282</v>
      </c>
      <c r="AU1897" s="180" t="s">
        <v>88</v>
      </c>
      <c r="AV1897" s="15" t="s">
        <v>258</v>
      </c>
      <c r="AW1897" s="15" t="s">
        <v>33</v>
      </c>
      <c r="AX1897" s="15" t="s">
        <v>86</v>
      </c>
      <c r="AY1897" s="180" t="s">
        <v>252</v>
      </c>
    </row>
    <row r="1898" spans="1:65" s="2" customFormat="1" ht="24.2" customHeight="1">
      <c r="A1898" s="31"/>
      <c r="B1898" s="148"/>
      <c r="C1898" s="149" t="s">
        <v>3304</v>
      </c>
      <c r="D1898" s="149" t="s">
        <v>254</v>
      </c>
      <c r="E1898" s="150" t="s">
        <v>3305</v>
      </c>
      <c r="F1898" s="151" t="s">
        <v>3306</v>
      </c>
      <c r="G1898" s="152" t="s">
        <v>465</v>
      </c>
      <c r="H1898" s="153">
        <v>64.77</v>
      </c>
      <c r="I1898" s="154"/>
      <c r="J1898" s="155">
        <f>ROUND(I1898*H1898,2)</f>
        <v>0</v>
      </c>
      <c r="K1898" s="156"/>
      <c r="L1898" s="32"/>
      <c r="M1898" s="157" t="s">
        <v>1</v>
      </c>
      <c r="N1898" s="158" t="s">
        <v>44</v>
      </c>
      <c r="O1898" s="57"/>
      <c r="P1898" s="159">
        <f>O1898*H1898</f>
        <v>0</v>
      </c>
      <c r="Q1898" s="159">
        <v>0</v>
      </c>
      <c r="R1898" s="159">
        <f>Q1898*H1898</f>
        <v>0</v>
      </c>
      <c r="S1898" s="159">
        <v>0</v>
      </c>
      <c r="T1898" s="160">
        <f>S1898*H1898</f>
        <v>0</v>
      </c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R1898" s="161" t="s">
        <v>289</v>
      </c>
      <c r="AT1898" s="161" t="s">
        <v>254</v>
      </c>
      <c r="AU1898" s="161" t="s">
        <v>88</v>
      </c>
      <c r="AY1898" s="17" t="s">
        <v>252</v>
      </c>
      <c r="BE1898" s="162">
        <f>IF(N1898="základní",J1898,0)</f>
        <v>0</v>
      </c>
      <c r="BF1898" s="162">
        <f>IF(N1898="snížená",J1898,0)</f>
        <v>0</v>
      </c>
      <c r="BG1898" s="162">
        <f>IF(N1898="zákl. přenesená",J1898,0)</f>
        <v>0</v>
      </c>
      <c r="BH1898" s="162">
        <f>IF(N1898="sníž. přenesená",J1898,0)</f>
        <v>0</v>
      </c>
      <c r="BI1898" s="162">
        <f>IF(N1898="nulová",J1898,0)</f>
        <v>0</v>
      </c>
      <c r="BJ1898" s="17" t="s">
        <v>86</v>
      </c>
      <c r="BK1898" s="162">
        <f>ROUND(I1898*H1898,2)</f>
        <v>0</v>
      </c>
      <c r="BL1898" s="17" t="s">
        <v>289</v>
      </c>
      <c r="BM1898" s="161" t="s">
        <v>3307</v>
      </c>
    </row>
    <row r="1899" spans="1:65" s="13" customFormat="1">
      <c r="B1899" s="163"/>
      <c r="D1899" s="164" t="s">
        <v>282</v>
      </c>
      <c r="E1899" s="165" t="s">
        <v>1</v>
      </c>
      <c r="F1899" s="166" t="s">
        <v>3260</v>
      </c>
      <c r="H1899" s="165" t="s">
        <v>1</v>
      </c>
      <c r="I1899" s="167"/>
      <c r="L1899" s="163"/>
      <c r="M1899" s="168"/>
      <c r="N1899" s="169"/>
      <c r="O1899" s="169"/>
      <c r="P1899" s="169"/>
      <c r="Q1899" s="169"/>
      <c r="R1899" s="169"/>
      <c r="S1899" s="169"/>
      <c r="T1899" s="170"/>
      <c r="AT1899" s="165" t="s">
        <v>282</v>
      </c>
      <c r="AU1899" s="165" t="s">
        <v>88</v>
      </c>
      <c r="AV1899" s="13" t="s">
        <v>86</v>
      </c>
      <c r="AW1899" s="13" t="s">
        <v>33</v>
      </c>
      <c r="AX1899" s="13" t="s">
        <v>79</v>
      </c>
      <c r="AY1899" s="165" t="s">
        <v>252</v>
      </c>
    </row>
    <row r="1900" spans="1:65" s="13" customFormat="1" ht="22.5">
      <c r="B1900" s="163"/>
      <c r="D1900" s="164" t="s">
        <v>282</v>
      </c>
      <c r="E1900" s="165" t="s">
        <v>1</v>
      </c>
      <c r="F1900" s="166" t="s">
        <v>3308</v>
      </c>
      <c r="H1900" s="165" t="s">
        <v>1</v>
      </c>
      <c r="I1900" s="167"/>
      <c r="L1900" s="163"/>
      <c r="M1900" s="168"/>
      <c r="N1900" s="169"/>
      <c r="O1900" s="169"/>
      <c r="P1900" s="169"/>
      <c r="Q1900" s="169"/>
      <c r="R1900" s="169"/>
      <c r="S1900" s="169"/>
      <c r="T1900" s="170"/>
      <c r="AT1900" s="165" t="s">
        <v>282</v>
      </c>
      <c r="AU1900" s="165" t="s">
        <v>88</v>
      </c>
      <c r="AV1900" s="13" t="s">
        <v>86</v>
      </c>
      <c r="AW1900" s="13" t="s">
        <v>33</v>
      </c>
      <c r="AX1900" s="13" t="s">
        <v>79</v>
      </c>
      <c r="AY1900" s="165" t="s">
        <v>252</v>
      </c>
    </row>
    <row r="1901" spans="1:65" s="13" customFormat="1">
      <c r="B1901" s="163"/>
      <c r="D1901" s="164" t="s">
        <v>282</v>
      </c>
      <c r="E1901" s="165" t="s">
        <v>1</v>
      </c>
      <c r="F1901" s="166" t="s">
        <v>3262</v>
      </c>
      <c r="H1901" s="165" t="s">
        <v>1</v>
      </c>
      <c r="I1901" s="167"/>
      <c r="L1901" s="163"/>
      <c r="M1901" s="168"/>
      <c r="N1901" s="169"/>
      <c r="O1901" s="169"/>
      <c r="P1901" s="169"/>
      <c r="Q1901" s="169"/>
      <c r="R1901" s="169"/>
      <c r="S1901" s="169"/>
      <c r="T1901" s="170"/>
      <c r="AT1901" s="165" t="s">
        <v>282</v>
      </c>
      <c r="AU1901" s="165" t="s">
        <v>88</v>
      </c>
      <c r="AV1901" s="13" t="s">
        <v>86</v>
      </c>
      <c r="AW1901" s="13" t="s">
        <v>33</v>
      </c>
      <c r="AX1901" s="13" t="s">
        <v>79</v>
      </c>
      <c r="AY1901" s="165" t="s">
        <v>252</v>
      </c>
    </row>
    <row r="1902" spans="1:65" s="13" customFormat="1">
      <c r="B1902" s="163"/>
      <c r="D1902" s="164" t="s">
        <v>282</v>
      </c>
      <c r="E1902" s="165" t="s">
        <v>1</v>
      </c>
      <c r="F1902" s="166" t="s">
        <v>3263</v>
      </c>
      <c r="H1902" s="165" t="s">
        <v>1</v>
      </c>
      <c r="I1902" s="167"/>
      <c r="L1902" s="163"/>
      <c r="M1902" s="168"/>
      <c r="N1902" s="169"/>
      <c r="O1902" s="169"/>
      <c r="P1902" s="169"/>
      <c r="Q1902" s="169"/>
      <c r="R1902" s="169"/>
      <c r="S1902" s="169"/>
      <c r="T1902" s="170"/>
      <c r="AT1902" s="165" t="s">
        <v>282</v>
      </c>
      <c r="AU1902" s="165" t="s">
        <v>88</v>
      </c>
      <c r="AV1902" s="13" t="s">
        <v>86</v>
      </c>
      <c r="AW1902" s="13" t="s">
        <v>33</v>
      </c>
      <c r="AX1902" s="13" t="s">
        <v>79</v>
      </c>
      <c r="AY1902" s="165" t="s">
        <v>252</v>
      </c>
    </row>
    <row r="1903" spans="1:65" s="13" customFormat="1" ht="22.5">
      <c r="B1903" s="163"/>
      <c r="D1903" s="164" t="s">
        <v>282</v>
      </c>
      <c r="E1903" s="165" t="s">
        <v>1</v>
      </c>
      <c r="F1903" s="166" t="s">
        <v>3309</v>
      </c>
      <c r="H1903" s="165" t="s">
        <v>1</v>
      </c>
      <c r="I1903" s="167"/>
      <c r="L1903" s="163"/>
      <c r="M1903" s="168"/>
      <c r="N1903" s="169"/>
      <c r="O1903" s="169"/>
      <c r="P1903" s="169"/>
      <c r="Q1903" s="169"/>
      <c r="R1903" s="169"/>
      <c r="S1903" s="169"/>
      <c r="T1903" s="170"/>
      <c r="AT1903" s="165" t="s">
        <v>282</v>
      </c>
      <c r="AU1903" s="165" t="s">
        <v>88</v>
      </c>
      <c r="AV1903" s="13" t="s">
        <v>86</v>
      </c>
      <c r="AW1903" s="13" t="s">
        <v>33</v>
      </c>
      <c r="AX1903" s="13" t="s">
        <v>79</v>
      </c>
      <c r="AY1903" s="165" t="s">
        <v>252</v>
      </c>
    </row>
    <row r="1904" spans="1:65" s="13" customFormat="1">
      <c r="B1904" s="163"/>
      <c r="D1904" s="164" t="s">
        <v>282</v>
      </c>
      <c r="E1904" s="165" t="s">
        <v>1</v>
      </c>
      <c r="F1904" s="166" t="s">
        <v>3310</v>
      </c>
      <c r="H1904" s="165" t="s">
        <v>1</v>
      </c>
      <c r="I1904" s="167"/>
      <c r="L1904" s="163"/>
      <c r="M1904" s="168"/>
      <c r="N1904" s="169"/>
      <c r="O1904" s="169"/>
      <c r="P1904" s="169"/>
      <c r="Q1904" s="169"/>
      <c r="R1904" s="169"/>
      <c r="S1904" s="169"/>
      <c r="T1904" s="170"/>
      <c r="AT1904" s="165" t="s">
        <v>282</v>
      </c>
      <c r="AU1904" s="165" t="s">
        <v>88</v>
      </c>
      <c r="AV1904" s="13" t="s">
        <v>86</v>
      </c>
      <c r="AW1904" s="13" t="s">
        <v>33</v>
      </c>
      <c r="AX1904" s="13" t="s">
        <v>79</v>
      </c>
      <c r="AY1904" s="165" t="s">
        <v>252</v>
      </c>
    </row>
    <row r="1905" spans="1:65" s="13" customFormat="1" ht="22.5">
      <c r="B1905" s="163"/>
      <c r="D1905" s="164" t="s">
        <v>282</v>
      </c>
      <c r="E1905" s="165" t="s">
        <v>1</v>
      </c>
      <c r="F1905" s="166" t="s">
        <v>3311</v>
      </c>
      <c r="H1905" s="165" t="s">
        <v>1</v>
      </c>
      <c r="I1905" s="167"/>
      <c r="L1905" s="163"/>
      <c r="M1905" s="168"/>
      <c r="N1905" s="169"/>
      <c r="O1905" s="169"/>
      <c r="P1905" s="169"/>
      <c r="Q1905" s="169"/>
      <c r="R1905" s="169"/>
      <c r="S1905" s="169"/>
      <c r="T1905" s="170"/>
      <c r="AT1905" s="165" t="s">
        <v>282</v>
      </c>
      <c r="AU1905" s="165" t="s">
        <v>88</v>
      </c>
      <c r="AV1905" s="13" t="s">
        <v>86</v>
      </c>
      <c r="AW1905" s="13" t="s">
        <v>33</v>
      </c>
      <c r="AX1905" s="13" t="s">
        <v>79</v>
      </c>
      <c r="AY1905" s="165" t="s">
        <v>252</v>
      </c>
    </row>
    <row r="1906" spans="1:65" s="13" customFormat="1">
      <c r="B1906" s="163"/>
      <c r="D1906" s="164" t="s">
        <v>282</v>
      </c>
      <c r="E1906" s="165" t="s">
        <v>1</v>
      </c>
      <c r="F1906" s="166" t="s">
        <v>3312</v>
      </c>
      <c r="H1906" s="165" t="s">
        <v>1</v>
      </c>
      <c r="I1906" s="167"/>
      <c r="L1906" s="163"/>
      <c r="M1906" s="168"/>
      <c r="N1906" s="169"/>
      <c r="O1906" s="169"/>
      <c r="P1906" s="169"/>
      <c r="Q1906" s="169"/>
      <c r="R1906" s="169"/>
      <c r="S1906" s="169"/>
      <c r="T1906" s="170"/>
      <c r="AT1906" s="165" t="s">
        <v>282</v>
      </c>
      <c r="AU1906" s="165" t="s">
        <v>88</v>
      </c>
      <c r="AV1906" s="13" t="s">
        <v>86</v>
      </c>
      <c r="AW1906" s="13" t="s">
        <v>33</v>
      </c>
      <c r="AX1906" s="13" t="s">
        <v>79</v>
      </c>
      <c r="AY1906" s="165" t="s">
        <v>252</v>
      </c>
    </row>
    <row r="1907" spans="1:65" s="13" customFormat="1">
      <c r="B1907" s="163"/>
      <c r="D1907" s="164" t="s">
        <v>282</v>
      </c>
      <c r="E1907" s="165" t="s">
        <v>1</v>
      </c>
      <c r="F1907" s="166" t="s">
        <v>3283</v>
      </c>
      <c r="H1907" s="165" t="s">
        <v>1</v>
      </c>
      <c r="I1907" s="167"/>
      <c r="L1907" s="163"/>
      <c r="M1907" s="168"/>
      <c r="N1907" s="169"/>
      <c r="O1907" s="169"/>
      <c r="P1907" s="169"/>
      <c r="Q1907" s="169"/>
      <c r="R1907" s="169"/>
      <c r="S1907" s="169"/>
      <c r="T1907" s="170"/>
      <c r="AT1907" s="165" t="s">
        <v>282</v>
      </c>
      <c r="AU1907" s="165" t="s">
        <v>88</v>
      </c>
      <c r="AV1907" s="13" t="s">
        <v>86</v>
      </c>
      <c r="AW1907" s="13" t="s">
        <v>33</v>
      </c>
      <c r="AX1907" s="13" t="s">
        <v>79</v>
      </c>
      <c r="AY1907" s="165" t="s">
        <v>252</v>
      </c>
    </row>
    <row r="1908" spans="1:65" s="13" customFormat="1">
      <c r="B1908" s="163"/>
      <c r="D1908" s="164" t="s">
        <v>282</v>
      </c>
      <c r="E1908" s="165" t="s">
        <v>1</v>
      </c>
      <c r="F1908" s="166" t="s">
        <v>3268</v>
      </c>
      <c r="H1908" s="165" t="s">
        <v>1</v>
      </c>
      <c r="I1908" s="167"/>
      <c r="L1908" s="163"/>
      <c r="M1908" s="168"/>
      <c r="N1908" s="169"/>
      <c r="O1908" s="169"/>
      <c r="P1908" s="169"/>
      <c r="Q1908" s="169"/>
      <c r="R1908" s="169"/>
      <c r="S1908" s="169"/>
      <c r="T1908" s="170"/>
      <c r="AT1908" s="165" t="s">
        <v>282</v>
      </c>
      <c r="AU1908" s="165" t="s">
        <v>88</v>
      </c>
      <c r="AV1908" s="13" t="s">
        <v>86</v>
      </c>
      <c r="AW1908" s="13" t="s">
        <v>33</v>
      </c>
      <c r="AX1908" s="13" t="s">
        <v>79</v>
      </c>
      <c r="AY1908" s="165" t="s">
        <v>252</v>
      </c>
    </row>
    <row r="1909" spans="1:65" s="13" customFormat="1">
      <c r="B1909" s="163"/>
      <c r="D1909" s="164" t="s">
        <v>282</v>
      </c>
      <c r="E1909" s="165" t="s">
        <v>1</v>
      </c>
      <c r="F1909" s="166" t="s">
        <v>3313</v>
      </c>
      <c r="H1909" s="165" t="s">
        <v>1</v>
      </c>
      <c r="I1909" s="167"/>
      <c r="L1909" s="163"/>
      <c r="M1909" s="168"/>
      <c r="N1909" s="169"/>
      <c r="O1909" s="169"/>
      <c r="P1909" s="169"/>
      <c r="Q1909" s="169"/>
      <c r="R1909" s="169"/>
      <c r="S1909" s="169"/>
      <c r="T1909" s="170"/>
      <c r="AT1909" s="165" t="s">
        <v>282</v>
      </c>
      <c r="AU1909" s="165" t="s">
        <v>88</v>
      </c>
      <c r="AV1909" s="13" t="s">
        <v>86</v>
      </c>
      <c r="AW1909" s="13" t="s">
        <v>33</v>
      </c>
      <c r="AX1909" s="13" t="s">
        <v>79</v>
      </c>
      <c r="AY1909" s="165" t="s">
        <v>252</v>
      </c>
    </row>
    <row r="1910" spans="1:65" s="13" customFormat="1">
      <c r="B1910" s="163"/>
      <c r="D1910" s="164" t="s">
        <v>282</v>
      </c>
      <c r="E1910" s="165" t="s">
        <v>1</v>
      </c>
      <c r="F1910" s="166" t="s">
        <v>3283</v>
      </c>
      <c r="H1910" s="165" t="s">
        <v>1</v>
      </c>
      <c r="I1910" s="167"/>
      <c r="L1910" s="163"/>
      <c r="M1910" s="168"/>
      <c r="N1910" s="169"/>
      <c r="O1910" s="169"/>
      <c r="P1910" s="169"/>
      <c r="Q1910" s="169"/>
      <c r="R1910" s="169"/>
      <c r="S1910" s="169"/>
      <c r="T1910" s="170"/>
      <c r="AT1910" s="165" t="s">
        <v>282</v>
      </c>
      <c r="AU1910" s="165" t="s">
        <v>88</v>
      </c>
      <c r="AV1910" s="13" t="s">
        <v>86</v>
      </c>
      <c r="AW1910" s="13" t="s">
        <v>33</v>
      </c>
      <c r="AX1910" s="13" t="s">
        <v>79</v>
      </c>
      <c r="AY1910" s="165" t="s">
        <v>252</v>
      </c>
    </row>
    <row r="1911" spans="1:65" s="13" customFormat="1">
      <c r="B1911" s="163"/>
      <c r="D1911" s="164" t="s">
        <v>282</v>
      </c>
      <c r="E1911" s="165" t="s">
        <v>1</v>
      </c>
      <c r="F1911" s="166" t="s">
        <v>3268</v>
      </c>
      <c r="H1911" s="165" t="s">
        <v>1</v>
      </c>
      <c r="I1911" s="167"/>
      <c r="L1911" s="163"/>
      <c r="M1911" s="168"/>
      <c r="N1911" s="169"/>
      <c r="O1911" s="169"/>
      <c r="P1911" s="169"/>
      <c r="Q1911" s="169"/>
      <c r="R1911" s="169"/>
      <c r="S1911" s="169"/>
      <c r="T1911" s="170"/>
      <c r="AT1911" s="165" t="s">
        <v>282</v>
      </c>
      <c r="AU1911" s="165" t="s">
        <v>88</v>
      </c>
      <c r="AV1911" s="13" t="s">
        <v>86</v>
      </c>
      <c r="AW1911" s="13" t="s">
        <v>33</v>
      </c>
      <c r="AX1911" s="13" t="s">
        <v>79</v>
      </c>
      <c r="AY1911" s="165" t="s">
        <v>252</v>
      </c>
    </row>
    <row r="1912" spans="1:65" s="13" customFormat="1" ht="22.5">
      <c r="B1912" s="163"/>
      <c r="D1912" s="164" t="s">
        <v>282</v>
      </c>
      <c r="E1912" s="165" t="s">
        <v>1</v>
      </c>
      <c r="F1912" s="166" t="s">
        <v>3285</v>
      </c>
      <c r="H1912" s="165" t="s">
        <v>1</v>
      </c>
      <c r="I1912" s="167"/>
      <c r="L1912" s="163"/>
      <c r="M1912" s="168"/>
      <c r="N1912" s="169"/>
      <c r="O1912" s="169"/>
      <c r="P1912" s="169"/>
      <c r="Q1912" s="169"/>
      <c r="R1912" s="169"/>
      <c r="S1912" s="169"/>
      <c r="T1912" s="170"/>
      <c r="AT1912" s="165" t="s">
        <v>282</v>
      </c>
      <c r="AU1912" s="165" t="s">
        <v>88</v>
      </c>
      <c r="AV1912" s="13" t="s">
        <v>86</v>
      </c>
      <c r="AW1912" s="13" t="s">
        <v>33</v>
      </c>
      <c r="AX1912" s="13" t="s">
        <v>79</v>
      </c>
      <c r="AY1912" s="165" t="s">
        <v>252</v>
      </c>
    </row>
    <row r="1913" spans="1:65" s="13" customFormat="1" ht="22.5">
      <c r="B1913" s="163"/>
      <c r="D1913" s="164" t="s">
        <v>282</v>
      </c>
      <c r="E1913" s="165" t="s">
        <v>1</v>
      </c>
      <c r="F1913" s="166" t="s">
        <v>3286</v>
      </c>
      <c r="H1913" s="165" t="s">
        <v>1</v>
      </c>
      <c r="I1913" s="167"/>
      <c r="L1913" s="163"/>
      <c r="M1913" s="168"/>
      <c r="N1913" s="169"/>
      <c r="O1913" s="169"/>
      <c r="P1913" s="169"/>
      <c r="Q1913" s="169"/>
      <c r="R1913" s="169"/>
      <c r="S1913" s="169"/>
      <c r="T1913" s="170"/>
      <c r="AT1913" s="165" t="s">
        <v>282</v>
      </c>
      <c r="AU1913" s="165" t="s">
        <v>88</v>
      </c>
      <c r="AV1913" s="13" t="s">
        <v>86</v>
      </c>
      <c r="AW1913" s="13" t="s">
        <v>33</v>
      </c>
      <c r="AX1913" s="13" t="s">
        <v>79</v>
      </c>
      <c r="AY1913" s="165" t="s">
        <v>252</v>
      </c>
    </row>
    <row r="1914" spans="1:65" s="13" customFormat="1" ht="22.5">
      <c r="B1914" s="163"/>
      <c r="D1914" s="164" t="s">
        <v>282</v>
      </c>
      <c r="E1914" s="165" t="s">
        <v>1</v>
      </c>
      <c r="F1914" s="166" t="s">
        <v>3271</v>
      </c>
      <c r="H1914" s="165" t="s">
        <v>1</v>
      </c>
      <c r="I1914" s="167"/>
      <c r="L1914" s="163"/>
      <c r="M1914" s="168"/>
      <c r="N1914" s="169"/>
      <c r="O1914" s="169"/>
      <c r="P1914" s="169"/>
      <c r="Q1914" s="169"/>
      <c r="R1914" s="169"/>
      <c r="S1914" s="169"/>
      <c r="T1914" s="170"/>
      <c r="AT1914" s="165" t="s">
        <v>282</v>
      </c>
      <c r="AU1914" s="165" t="s">
        <v>88</v>
      </c>
      <c r="AV1914" s="13" t="s">
        <v>86</v>
      </c>
      <c r="AW1914" s="13" t="s">
        <v>33</v>
      </c>
      <c r="AX1914" s="13" t="s">
        <v>79</v>
      </c>
      <c r="AY1914" s="165" t="s">
        <v>252</v>
      </c>
    </row>
    <row r="1915" spans="1:65" s="14" customFormat="1">
      <c r="B1915" s="171"/>
      <c r="D1915" s="164" t="s">
        <v>282</v>
      </c>
      <c r="E1915" s="172" t="s">
        <v>1</v>
      </c>
      <c r="F1915" s="173" t="s">
        <v>3314</v>
      </c>
      <c r="H1915" s="174">
        <v>22.18</v>
      </c>
      <c r="I1915" s="175"/>
      <c r="L1915" s="171"/>
      <c r="M1915" s="176"/>
      <c r="N1915" s="177"/>
      <c r="O1915" s="177"/>
      <c r="P1915" s="177"/>
      <c r="Q1915" s="177"/>
      <c r="R1915" s="177"/>
      <c r="S1915" s="177"/>
      <c r="T1915" s="178"/>
      <c r="AT1915" s="172" t="s">
        <v>282</v>
      </c>
      <c r="AU1915" s="172" t="s">
        <v>88</v>
      </c>
      <c r="AV1915" s="14" t="s">
        <v>88</v>
      </c>
      <c r="AW1915" s="14" t="s">
        <v>33</v>
      </c>
      <c r="AX1915" s="14" t="s">
        <v>79</v>
      </c>
      <c r="AY1915" s="172" t="s">
        <v>252</v>
      </c>
    </row>
    <row r="1916" spans="1:65" s="14" customFormat="1">
      <c r="B1916" s="171"/>
      <c r="D1916" s="164" t="s">
        <v>282</v>
      </c>
      <c r="E1916" s="172" t="s">
        <v>1</v>
      </c>
      <c r="F1916" s="173" t="s">
        <v>3315</v>
      </c>
      <c r="H1916" s="174">
        <v>20.92</v>
      </c>
      <c r="I1916" s="175"/>
      <c r="L1916" s="171"/>
      <c r="M1916" s="176"/>
      <c r="N1916" s="177"/>
      <c r="O1916" s="177"/>
      <c r="P1916" s="177"/>
      <c r="Q1916" s="177"/>
      <c r="R1916" s="177"/>
      <c r="S1916" s="177"/>
      <c r="T1916" s="178"/>
      <c r="AT1916" s="172" t="s">
        <v>282</v>
      </c>
      <c r="AU1916" s="172" t="s">
        <v>88</v>
      </c>
      <c r="AV1916" s="14" t="s">
        <v>88</v>
      </c>
      <c r="AW1916" s="14" t="s">
        <v>33</v>
      </c>
      <c r="AX1916" s="14" t="s">
        <v>79</v>
      </c>
      <c r="AY1916" s="172" t="s">
        <v>252</v>
      </c>
    </row>
    <row r="1917" spans="1:65" s="14" customFormat="1">
      <c r="B1917" s="171"/>
      <c r="D1917" s="164" t="s">
        <v>282</v>
      </c>
      <c r="E1917" s="172" t="s">
        <v>1</v>
      </c>
      <c r="F1917" s="173" t="s">
        <v>3316</v>
      </c>
      <c r="H1917" s="174">
        <v>21.67</v>
      </c>
      <c r="I1917" s="175"/>
      <c r="L1917" s="171"/>
      <c r="M1917" s="176"/>
      <c r="N1917" s="177"/>
      <c r="O1917" s="177"/>
      <c r="P1917" s="177"/>
      <c r="Q1917" s="177"/>
      <c r="R1917" s="177"/>
      <c r="S1917" s="177"/>
      <c r="T1917" s="178"/>
      <c r="AT1917" s="172" t="s">
        <v>282</v>
      </c>
      <c r="AU1917" s="172" t="s">
        <v>88</v>
      </c>
      <c r="AV1917" s="14" t="s">
        <v>88</v>
      </c>
      <c r="AW1917" s="14" t="s">
        <v>33</v>
      </c>
      <c r="AX1917" s="14" t="s">
        <v>79</v>
      </c>
      <c r="AY1917" s="172" t="s">
        <v>252</v>
      </c>
    </row>
    <row r="1918" spans="1:65" s="15" customFormat="1">
      <c r="B1918" s="179"/>
      <c r="D1918" s="164" t="s">
        <v>282</v>
      </c>
      <c r="E1918" s="180" t="s">
        <v>1</v>
      </c>
      <c r="F1918" s="181" t="s">
        <v>286</v>
      </c>
      <c r="H1918" s="182">
        <v>64.77000000000001</v>
      </c>
      <c r="I1918" s="183"/>
      <c r="L1918" s="179"/>
      <c r="M1918" s="184"/>
      <c r="N1918" s="185"/>
      <c r="O1918" s="185"/>
      <c r="P1918" s="185"/>
      <c r="Q1918" s="185"/>
      <c r="R1918" s="185"/>
      <c r="S1918" s="185"/>
      <c r="T1918" s="186"/>
      <c r="AT1918" s="180" t="s">
        <v>282</v>
      </c>
      <c r="AU1918" s="180" t="s">
        <v>88</v>
      </c>
      <c r="AV1918" s="15" t="s">
        <v>258</v>
      </c>
      <c r="AW1918" s="15" t="s">
        <v>33</v>
      </c>
      <c r="AX1918" s="15" t="s">
        <v>86</v>
      </c>
      <c r="AY1918" s="180" t="s">
        <v>252</v>
      </c>
    </row>
    <row r="1919" spans="1:65" s="2" customFormat="1" ht="24.2" customHeight="1">
      <c r="A1919" s="31"/>
      <c r="B1919" s="148"/>
      <c r="C1919" s="149" t="s">
        <v>1205</v>
      </c>
      <c r="D1919" s="149" t="s">
        <v>254</v>
      </c>
      <c r="E1919" s="150" t="s">
        <v>3317</v>
      </c>
      <c r="F1919" s="151" t="s">
        <v>3318</v>
      </c>
      <c r="G1919" s="152" t="s">
        <v>465</v>
      </c>
      <c r="H1919" s="153">
        <v>99.03</v>
      </c>
      <c r="I1919" s="154"/>
      <c r="J1919" s="155">
        <f>ROUND(I1919*H1919,2)</f>
        <v>0</v>
      </c>
      <c r="K1919" s="156"/>
      <c r="L1919" s="32"/>
      <c r="M1919" s="157" t="s">
        <v>1</v>
      </c>
      <c r="N1919" s="158" t="s">
        <v>44</v>
      </c>
      <c r="O1919" s="57"/>
      <c r="P1919" s="159">
        <f>O1919*H1919</f>
        <v>0</v>
      </c>
      <c r="Q1919" s="159">
        <v>0</v>
      </c>
      <c r="R1919" s="159">
        <f>Q1919*H1919</f>
        <v>0</v>
      </c>
      <c r="S1919" s="159">
        <v>0</v>
      </c>
      <c r="T1919" s="160">
        <f>S1919*H1919</f>
        <v>0</v>
      </c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1"/>
      <c r="AR1919" s="161" t="s">
        <v>289</v>
      </c>
      <c r="AT1919" s="161" t="s">
        <v>254</v>
      </c>
      <c r="AU1919" s="161" t="s">
        <v>88</v>
      </c>
      <c r="AY1919" s="17" t="s">
        <v>252</v>
      </c>
      <c r="BE1919" s="162">
        <f>IF(N1919="základní",J1919,0)</f>
        <v>0</v>
      </c>
      <c r="BF1919" s="162">
        <f>IF(N1919="snížená",J1919,0)</f>
        <v>0</v>
      </c>
      <c r="BG1919" s="162">
        <f>IF(N1919="zákl. přenesená",J1919,0)</f>
        <v>0</v>
      </c>
      <c r="BH1919" s="162">
        <f>IF(N1919="sníž. přenesená",J1919,0)</f>
        <v>0</v>
      </c>
      <c r="BI1919" s="162">
        <f>IF(N1919="nulová",J1919,0)</f>
        <v>0</v>
      </c>
      <c r="BJ1919" s="17" t="s">
        <v>86</v>
      </c>
      <c r="BK1919" s="162">
        <f>ROUND(I1919*H1919,2)</f>
        <v>0</v>
      </c>
      <c r="BL1919" s="17" t="s">
        <v>289</v>
      </c>
      <c r="BM1919" s="161" t="s">
        <v>3319</v>
      </c>
    </row>
    <row r="1920" spans="1:65" s="13" customFormat="1">
      <c r="B1920" s="163"/>
      <c r="D1920" s="164" t="s">
        <v>282</v>
      </c>
      <c r="E1920" s="165" t="s">
        <v>1</v>
      </c>
      <c r="F1920" s="166" t="s">
        <v>3260</v>
      </c>
      <c r="H1920" s="165" t="s">
        <v>1</v>
      </c>
      <c r="I1920" s="167"/>
      <c r="L1920" s="163"/>
      <c r="M1920" s="168"/>
      <c r="N1920" s="169"/>
      <c r="O1920" s="169"/>
      <c r="P1920" s="169"/>
      <c r="Q1920" s="169"/>
      <c r="R1920" s="169"/>
      <c r="S1920" s="169"/>
      <c r="T1920" s="170"/>
      <c r="AT1920" s="165" t="s">
        <v>282</v>
      </c>
      <c r="AU1920" s="165" t="s">
        <v>88</v>
      </c>
      <c r="AV1920" s="13" t="s">
        <v>86</v>
      </c>
      <c r="AW1920" s="13" t="s">
        <v>33</v>
      </c>
      <c r="AX1920" s="13" t="s">
        <v>79</v>
      </c>
      <c r="AY1920" s="165" t="s">
        <v>252</v>
      </c>
    </row>
    <row r="1921" spans="2:51" s="13" customFormat="1" ht="22.5">
      <c r="B1921" s="163"/>
      <c r="D1921" s="164" t="s">
        <v>282</v>
      </c>
      <c r="E1921" s="165" t="s">
        <v>1</v>
      </c>
      <c r="F1921" s="166" t="s">
        <v>3320</v>
      </c>
      <c r="H1921" s="165" t="s">
        <v>1</v>
      </c>
      <c r="I1921" s="167"/>
      <c r="L1921" s="163"/>
      <c r="M1921" s="168"/>
      <c r="N1921" s="169"/>
      <c r="O1921" s="169"/>
      <c r="P1921" s="169"/>
      <c r="Q1921" s="169"/>
      <c r="R1921" s="169"/>
      <c r="S1921" s="169"/>
      <c r="T1921" s="170"/>
      <c r="AT1921" s="165" t="s">
        <v>282</v>
      </c>
      <c r="AU1921" s="165" t="s">
        <v>88</v>
      </c>
      <c r="AV1921" s="13" t="s">
        <v>86</v>
      </c>
      <c r="AW1921" s="13" t="s">
        <v>33</v>
      </c>
      <c r="AX1921" s="13" t="s">
        <v>79</v>
      </c>
      <c r="AY1921" s="165" t="s">
        <v>252</v>
      </c>
    </row>
    <row r="1922" spans="2:51" s="13" customFormat="1">
      <c r="B1922" s="163"/>
      <c r="D1922" s="164" t="s">
        <v>282</v>
      </c>
      <c r="E1922" s="165" t="s">
        <v>1</v>
      </c>
      <c r="F1922" s="166" t="s">
        <v>3262</v>
      </c>
      <c r="H1922" s="165" t="s">
        <v>1</v>
      </c>
      <c r="I1922" s="167"/>
      <c r="L1922" s="163"/>
      <c r="M1922" s="168"/>
      <c r="N1922" s="169"/>
      <c r="O1922" s="169"/>
      <c r="P1922" s="169"/>
      <c r="Q1922" s="169"/>
      <c r="R1922" s="169"/>
      <c r="S1922" s="169"/>
      <c r="T1922" s="170"/>
      <c r="AT1922" s="165" t="s">
        <v>282</v>
      </c>
      <c r="AU1922" s="165" t="s">
        <v>88</v>
      </c>
      <c r="AV1922" s="13" t="s">
        <v>86</v>
      </c>
      <c r="AW1922" s="13" t="s">
        <v>33</v>
      </c>
      <c r="AX1922" s="13" t="s">
        <v>79</v>
      </c>
      <c r="AY1922" s="165" t="s">
        <v>252</v>
      </c>
    </row>
    <row r="1923" spans="2:51" s="13" customFormat="1">
      <c r="B1923" s="163"/>
      <c r="D1923" s="164" t="s">
        <v>282</v>
      </c>
      <c r="E1923" s="165" t="s">
        <v>1</v>
      </c>
      <c r="F1923" s="166" t="s">
        <v>3263</v>
      </c>
      <c r="H1923" s="165" t="s">
        <v>1</v>
      </c>
      <c r="I1923" s="167"/>
      <c r="L1923" s="163"/>
      <c r="M1923" s="168"/>
      <c r="N1923" s="169"/>
      <c r="O1923" s="169"/>
      <c r="P1923" s="169"/>
      <c r="Q1923" s="169"/>
      <c r="R1923" s="169"/>
      <c r="S1923" s="169"/>
      <c r="T1923" s="170"/>
      <c r="AT1923" s="165" t="s">
        <v>282</v>
      </c>
      <c r="AU1923" s="165" t="s">
        <v>88</v>
      </c>
      <c r="AV1923" s="13" t="s">
        <v>86</v>
      </c>
      <c r="AW1923" s="13" t="s">
        <v>33</v>
      </c>
      <c r="AX1923" s="13" t="s">
        <v>79</v>
      </c>
      <c r="AY1923" s="165" t="s">
        <v>252</v>
      </c>
    </row>
    <row r="1924" spans="2:51" s="13" customFormat="1" ht="22.5">
      <c r="B1924" s="163"/>
      <c r="D1924" s="164" t="s">
        <v>282</v>
      </c>
      <c r="E1924" s="165" t="s">
        <v>1</v>
      </c>
      <c r="F1924" s="166" t="s">
        <v>3321</v>
      </c>
      <c r="H1924" s="165" t="s">
        <v>1</v>
      </c>
      <c r="I1924" s="167"/>
      <c r="L1924" s="163"/>
      <c r="M1924" s="168"/>
      <c r="N1924" s="169"/>
      <c r="O1924" s="169"/>
      <c r="P1924" s="169"/>
      <c r="Q1924" s="169"/>
      <c r="R1924" s="169"/>
      <c r="S1924" s="169"/>
      <c r="T1924" s="170"/>
      <c r="AT1924" s="165" t="s">
        <v>282</v>
      </c>
      <c r="AU1924" s="165" t="s">
        <v>88</v>
      </c>
      <c r="AV1924" s="13" t="s">
        <v>86</v>
      </c>
      <c r="AW1924" s="13" t="s">
        <v>33</v>
      </c>
      <c r="AX1924" s="13" t="s">
        <v>79</v>
      </c>
      <c r="AY1924" s="165" t="s">
        <v>252</v>
      </c>
    </row>
    <row r="1925" spans="2:51" s="13" customFormat="1">
      <c r="B1925" s="163"/>
      <c r="D1925" s="164" t="s">
        <v>282</v>
      </c>
      <c r="E1925" s="165" t="s">
        <v>1</v>
      </c>
      <c r="F1925" s="166" t="s">
        <v>3322</v>
      </c>
      <c r="H1925" s="165" t="s">
        <v>1</v>
      </c>
      <c r="I1925" s="167"/>
      <c r="L1925" s="163"/>
      <c r="M1925" s="168"/>
      <c r="N1925" s="169"/>
      <c r="O1925" s="169"/>
      <c r="P1925" s="169"/>
      <c r="Q1925" s="169"/>
      <c r="R1925" s="169"/>
      <c r="S1925" s="169"/>
      <c r="T1925" s="170"/>
      <c r="AT1925" s="165" t="s">
        <v>282</v>
      </c>
      <c r="AU1925" s="165" t="s">
        <v>88</v>
      </c>
      <c r="AV1925" s="13" t="s">
        <v>86</v>
      </c>
      <c r="AW1925" s="13" t="s">
        <v>33</v>
      </c>
      <c r="AX1925" s="13" t="s">
        <v>79</v>
      </c>
      <c r="AY1925" s="165" t="s">
        <v>252</v>
      </c>
    </row>
    <row r="1926" spans="2:51" s="13" customFormat="1" ht="22.5">
      <c r="B1926" s="163"/>
      <c r="D1926" s="164" t="s">
        <v>282</v>
      </c>
      <c r="E1926" s="165" t="s">
        <v>1</v>
      </c>
      <c r="F1926" s="166" t="s">
        <v>3311</v>
      </c>
      <c r="H1926" s="165" t="s">
        <v>1</v>
      </c>
      <c r="I1926" s="167"/>
      <c r="L1926" s="163"/>
      <c r="M1926" s="168"/>
      <c r="N1926" s="169"/>
      <c r="O1926" s="169"/>
      <c r="P1926" s="169"/>
      <c r="Q1926" s="169"/>
      <c r="R1926" s="169"/>
      <c r="S1926" s="169"/>
      <c r="T1926" s="170"/>
      <c r="AT1926" s="165" t="s">
        <v>282</v>
      </c>
      <c r="AU1926" s="165" t="s">
        <v>88</v>
      </c>
      <c r="AV1926" s="13" t="s">
        <v>86</v>
      </c>
      <c r="AW1926" s="13" t="s">
        <v>33</v>
      </c>
      <c r="AX1926" s="13" t="s">
        <v>79</v>
      </c>
      <c r="AY1926" s="165" t="s">
        <v>252</v>
      </c>
    </row>
    <row r="1927" spans="2:51" s="13" customFormat="1">
      <c r="B1927" s="163"/>
      <c r="D1927" s="164" t="s">
        <v>282</v>
      </c>
      <c r="E1927" s="165" t="s">
        <v>1</v>
      </c>
      <c r="F1927" s="166" t="s">
        <v>3323</v>
      </c>
      <c r="H1927" s="165" t="s">
        <v>1</v>
      </c>
      <c r="I1927" s="167"/>
      <c r="L1927" s="163"/>
      <c r="M1927" s="168"/>
      <c r="N1927" s="169"/>
      <c r="O1927" s="169"/>
      <c r="P1927" s="169"/>
      <c r="Q1927" s="169"/>
      <c r="R1927" s="169"/>
      <c r="S1927" s="169"/>
      <c r="T1927" s="170"/>
      <c r="AT1927" s="165" t="s">
        <v>282</v>
      </c>
      <c r="AU1927" s="165" t="s">
        <v>88</v>
      </c>
      <c r="AV1927" s="13" t="s">
        <v>86</v>
      </c>
      <c r="AW1927" s="13" t="s">
        <v>33</v>
      </c>
      <c r="AX1927" s="13" t="s">
        <v>79</v>
      </c>
      <c r="AY1927" s="165" t="s">
        <v>252</v>
      </c>
    </row>
    <row r="1928" spans="2:51" s="13" customFormat="1">
      <c r="B1928" s="163"/>
      <c r="D1928" s="164" t="s">
        <v>282</v>
      </c>
      <c r="E1928" s="165" t="s">
        <v>1</v>
      </c>
      <c r="F1928" s="166" t="s">
        <v>3283</v>
      </c>
      <c r="H1928" s="165" t="s">
        <v>1</v>
      </c>
      <c r="I1928" s="167"/>
      <c r="L1928" s="163"/>
      <c r="M1928" s="168"/>
      <c r="N1928" s="169"/>
      <c r="O1928" s="169"/>
      <c r="P1928" s="169"/>
      <c r="Q1928" s="169"/>
      <c r="R1928" s="169"/>
      <c r="S1928" s="169"/>
      <c r="T1928" s="170"/>
      <c r="AT1928" s="165" t="s">
        <v>282</v>
      </c>
      <c r="AU1928" s="165" t="s">
        <v>88</v>
      </c>
      <c r="AV1928" s="13" t="s">
        <v>86</v>
      </c>
      <c r="AW1928" s="13" t="s">
        <v>33</v>
      </c>
      <c r="AX1928" s="13" t="s">
        <v>79</v>
      </c>
      <c r="AY1928" s="165" t="s">
        <v>252</v>
      </c>
    </row>
    <row r="1929" spans="2:51" s="13" customFormat="1">
      <c r="B1929" s="163"/>
      <c r="D1929" s="164" t="s">
        <v>282</v>
      </c>
      <c r="E1929" s="165" t="s">
        <v>1</v>
      </c>
      <c r="F1929" s="166" t="s">
        <v>3268</v>
      </c>
      <c r="H1929" s="165" t="s">
        <v>1</v>
      </c>
      <c r="I1929" s="167"/>
      <c r="L1929" s="163"/>
      <c r="M1929" s="168"/>
      <c r="N1929" s="169"/>
      <c r="O1929" s="169"/>
      <c r="P1929" s="169"/>
      <c r="Q1929" s="169"/>
      <c r="R1929" s="169"/>
      <c r="S1929" s="169"/>
      <c r="T1929" s="170"/>
      <c r="AT1929" s="165" t="s">
        <v>282</v>
      </c>
      <c r="AU1929" s="165" t="s">
        <v>88</v>
      </c>
      <c r="AV1929" s="13" t="s">
        <v>86</v>
      </c>
      <c r="AW1929" s="13" t="s">
        <v>33</v>
      </c>
      <c r="AX1929" s="13" t="s">
        <v>79</v>
      </c>
      <c r="AY1929" s="165" t="s">
        <v>252</v>
      </c>
    </row>
    <row r="1930" spans="2:51" s="13" customFormat="1" ht="22.5">
      <c r="B1930" s="163"/>
      <c r="D1930" s="164" t="s">
        <v>282</v>
      </c>
      <c r="E1930" s="165" t="s">
        <v>1</v>
      </c>
      <c r="F1930" s="166" t="s">
        <v>3324</v>
      </c>
      <c r="H1930" s="165" t="s">
        <v>1</v>
      </c>
      <c r="I1930" s="167"/>
      <c r="L1930" s="163"/>
      <c r="M1930" s="168"/>
      <c r="N1930" s="169"/>
      <c r="O1930" s="169"/>
      <c r="P1930" s="169"/>
      <c r="Q1930" s="169"/>
      <c r="R1930" s="169"/>
      <c r="S1930" s="169"/>
      <c r="T1930" s="170"/>
      <c r="AT1930" s="165" t="s">
        <v>282</v>
      </c>
      <c r="AU1930" s="165" t="s">
        <v>88</v>
      </c>
      <c r="AV1930" s="13" t="s">
        <v>86</v>
      </c>
      <c r="AW1930" s="13" t="s">
        <v>33</v>
      </c>
      <c r="AX1930" s="13" t="s">
        <v>79</v>
      </c>
      <c r="AY1930" s="165" t="s">
        <v>252</v>
      </c>
    </row>
    <row r="1931" spans="2:51" s="13" customFormat="1">
      <c r="B1931" s="163"/>
      <c r="D1931" s="164" t="s">
        <v>282</v>
      </c>
      <c r="E1931" s="165" t="s">
        <v>1</v>
      </c>
      <c r="F1931" s="166" t="s">
        <v>3322</v>
      </c>
      <c r="H1931" s="165" t="s">
        <v>1</v>
      </c>
      <c r="I1931" s="167"/>
      <c r="L1931" s="163"/>
      <c r="M1931" s="168"/>
      <c r="N1931" s="169"/>
      <c r="O1931" s="169"/>
      <c r="P1931" s="169"/>
      <c r="Q1931" s="169"/>
      <c r="R1931" s="169"/>
      <c r="S1931" s="169"/>
      <c r="T1931" s="170"/>
      <c r="AT1931" s="165" t="s">
        <v>282</v>
      </c>
      <c r="AU1931" s="165" t="s">
        <v>88</v>
      </c>
      <c r="AV1931" s="13" t="s">
        <v>86</v>
      </c>
      <c r="AW1931" s="13" t="s">
        <v>33</v>
      </c>
      <c r="AX1931" s="13" t="s">
        <v>79</v>
      </c>
      <c r="AY1931" s="165" t="s">
        <v>252</v>
      </c>
    </row>
    <row r="1932" spans="2:51" s="13" customFormat="1" ht="22.5">
      <c r="B1932" s="163"/>
      <c r="D1932" s="164" t="s">
        <v>282</v>
      </c>
      <c r="E1932" s="165" t="s">
        <v>1</v>
      </c>
      <c r="F1932" s="166" t="s">
        <v>3285</v>
      </c>
      <c r="H1932" s="165" t="s">
        <v>1</v>
      </c>
      <c r="I1932" s="167"/>
      <c r="L1932" s="163"/>
      <c r="M1932" s="168"/>
      <c r="N1932" s="169"/>
      <c r="O1932" s="169"/>
      <c r="P1932" s="169"/>
      <c r="Q1932" s="169"/>
      <c r="R1932" s="169"/>
      <c r="S1932" s="169"/>
      <c r="T1932" s="170"/>
      <c r="AT1932" s="165" t="s">
        <v>282</v>
      </c>
      <c r="AU1932" s="165" t="s">
        <v>88</v>
      </c>
      <c r="AV1932" s="13" t="s">
        <v>86</v>
      </c>
      <c r="AW1932" s="13" t="s">
        <v>33</v>
      </c>
      <c r="AX1932" s="13" t="s">
        <v>79</v>
      </c>
      <c r="AY1932" s="165" t="s">
        <v>252</v>
      </c>
    </row>
    <row r="1933" spans="2:51" s="13" customFormat="1" ht="22.5">
      <c r="B1933" s="163"/>
      <c r="D1933" s="164" t="s">
        <v>282</v>
      </c>
      <c r="E1933" s="165" t="s">
        <v>1</v>
      </c>
      <c r="F1933" s="166" t="s">
        <v>3286</v>
      </c>
      <c r="H1933" s="165" t="s">
        <v>1</v>
      </c>
      <c r="I1933" s="167"/>
      <c r="L1933" s="163"/>
      <c r="M1933" s="168"/>
      <c r="N1933" s="169"/>
      <c r="O1933" s="169"/>
      <c r="P1933" s="169"/>
      <c r="Q1933" s="169"/>
      <c r="R1933" s="169"/>
      <c r="S1933" s="169"/>
      <c r="T1933" s="170"/>
      <c r="AT1933" s="165" t="s">
        <v>282</v>
      </c>
      <c r="AU1933" s="165" t="s">
        <v>88</v>
      </c>
      <c r="AV1933" s="13" t="s">
        <v>86</v>
      </c>
      <c r="AW1933" s="13" t="s">
        <v>33</v>
      </c>
      <c r="AX1933" s="13" t="s">
        <v>79</v>
      </c>
      <c r="AY1933" s="165" t="s">
        <v>252</v>
      </c>
    </row>
    <row r="1934" spans="2:51" s="13" customFormat="1" ht="22.5">
      <c r="B1934" s="163"/>
      <c r="D1934" s="164" t="s">
        <v>282</v>
      </c>
      <c r="E1934" s="165" t="s">
        <v>1</v>
      </c>
      <c r="F1934" s="166" t="s">
        <v>3271</v>
      </c>
      <c r="H1934" s="165" t="s">
        <v>1</v>
      </c>
      <c r="I1934" s="167"/>
      <c r="L1934" s="163"/>
      <c r="M1934" s="168"/>
      <c r="N1934" s="169"/>
      <c r="O1934" s="169"/>
      <c r="P1934" s="169"/>
      <c r="Q1934" s="169"/>
      <c r="R1934" s="169"/>
      <c r="S1934" s="169"/>
      <c r="T1934" s="170"/>
      <c r="AT1934" s="165" t="s">
        <v>282</v>
      </c>
      <c r="AU1934" s="165" t="s">
        <v>88</v>
      </c>
      <c r="AV1934" s="13" t="s">
        <v>86</v>
      </c>
      <c r="AW1934" s="13" t="s">
        <v>33</v>
      </c>
      <c r="AX1934" s="13" t="s">
        <v>79</v>
      </c>
      <c r="AY1934" s="165" t="s">
        <v>252</v>
      </c>
    </row>
    <row r="1935" spans="2:51" s="14" customFormat="1">
      <c r="B1935" s="171"/>
      <c r="D1935" s="164" t="s">
        <v>282</v>
      </c>
      <c r="E1935" s="172" t="s">
        <v>1</v>
      </c>
      <c r="F1935" s="173" t="s">
        <v>3325</v>
      </c>
      <c r="H1935" s="174">
        <v>40.090000000000003</v>
      </c>
      <c r="I1935" s="175"/>
      <c r="L1935" s="171"/>
      <c r="M1935" s="176"/>
      <c r="N1935" s="177"/>
      <c r="O1935" s="177"/>
      <c r="P1935" s="177"/>
      <c r="Q1935" s="177"/>
      <c r="R1935" s="177"/>
      <c r="S1935" s="177"/>
      <c r="T1935" s="178"/>
      <c r="AT1935" s="172" t="s">
        <v>282</v>
      </c>
      <c r="AU1935" s="172" t="s">
        <v>88</v>
      </c>
      <c r="AV1935" s="14" t="s">
        <v>88</v>
      </c>
      <c r="AW1935" s="14" t="s">
        <v>33</v>
      </c>
      <c r="AX1935" s="14" t="s">
        <v>79</v>
      </c>
      <c r="AY1935" s="172" t="s">
        <v>252</v>
      </c>
    </row>
    <row r="1936" spans="2:51" s="14" customFormat="1">
      <c r="B1936" s="171"/>
      <c r="D1936" s="164" t="s">
        <v>282</v>
      </c>
      <c r="E1936" s="172" t="s">
        <v>1</v>
      </c>
      <c r="F1936" s="173" t="s">
        <v>3326</v>
      </c>
      <c r="H1936" s="174">
        <v>58.94</v>
      </c>
      <c r="I1936" s="175"/>
      <c r="L1936" s="171"/>
      <c r="M1936" s="176"/>
      <c r="N1936" s="177"/>
      <c r="O1936" s="177"/>
      <c r="P1936" s="177"/>
      <c r="Q1936" s="177"/>
      <c r="R1936" s="177"/>
      <c r="S1936" s="177"/>
      <c r="T1936" s="178"/>
      <c r="AT1936" s="172" t="s">
        <v>282</v>
      </c>
      <c r="AU1936" s="172" t="s">
        <v>88</v>
      </c>
      <c r="AV1936" s="14" t="s">
        <v>88</v>
      </c>
      <c r="AW1936" s="14" t="s">
        <v>33</v>
      </c>
      <c r="AX1936" s="14" t="s">
        <v>79</v>
      </c>
      <c r="AY1936" s="172" t="s">
        <v>252</v>
      </c>
    </row>
    <row r="1937" spans="1:65" s="15" customFormat="1">
      <c r="B1937" s="179"/>
      <c r="D1937" s="164" t="s">
        <v>282</v>
      </c>
      <c r="E1937" s="180" t="s">
        <v>1</v>
      </c>
      <c r="F1937" s="181" t="s">
        <v>286</v>
      </c>
      <c r="H1937" s="182">
        <v>99.03</v>
      </c>
      <c r="I1937" s="183"/>
      <c r="L1937" s="179"/>
      <c r="M1937" s="184"/>
      <c r="N1937" s="185"/>
      <c r="O1937" s="185"/>
      <c r="P1937" s="185"/>
      <c r="Q1937" s="185"/>
      <c r="R1937" s="185"/>
      <c r="S1937" s="185"/>
      <c r="T1937" s="186"/>
      <c r="AT1937" s="180" t="s">
        <v>282</v>
      </c>
      <c r="AU1937" s="180" t="s">
        <v>88</v>
      </c>
      <c r="AV1937" s="15" t="s">
        <v>258</v>
      </c>
      <c r="AW1937" s="15" t="s">
        <v>33</v>
      </c>
      <c r="AX1937" s="15" t="s">
        <v>86</v>
      </c>
      <c r="AY1937" s="180" t="s">
        <v>252</v>
      </c>
    </row>
    <row r="1938" spans="1:65" s="2" customFormat="1" ht="24.2" customHeight="1">
      <c r="A1938" s="31"/>
      <c r="B1938" s="148"/>
      <c r="C1938" s="149" t="s">
        <v>3327</v>
      </c>
      <c r="D1938" s="149" t="s">
        <v>254</v>
      </c>
      <c r="E1938" s="150" t="s">
        <v>3328</v>
      </c>
      <c r="F1938" s="151" t="s">
        <v>3329</v>
      </c>
      <c r="G1938" s="152" t="s">
        <v>465</v>
      </c>
      <c r="H1938" s="153">
        <v>6.24</v>
      </c>
      <c r="I1938" s="154"/>
      <c r="J1938" s="155">
        <f>ROUND(I1938*H1938,2)</f>
        <v>0</v>
      </c>
      <c r="K1938" s="156"/>
      <c r="L1938" s="32"/>
      <c r="M1938" s="157" t="s">
        <v>1</v>
      </c>
      <c r="N1938" s="158" t="s">
        <v>44</v>
      </c>
      <c r="O1938" s="57"/>
      <c r="P1938" s="159">
        <f>O1938*H1938</f>
        <v>0</v>
      </c>
      <c r="Q1938" s="159">
        <v>0</v>
      </c>
      <c r="R1938" s="159">
        <f>Q1938*H1938</f>
        <v>0</v>
      </c>
      <c r="S1938" s="159">
        <v>0</v>
      </c>
      <c r="T1938" s="160">
        <f>S1938*H1938</f>
        <v>0</v>
      </c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R1938" s="161" t="s">
        <v>289</v>
      </c>
      <c r="AT1938" s="161" t="s">
        <v>254</v>
      </c>
      <c r="AU1938" s="161" t="s">
        <v>88</v>
      </c>
      <c r="AY1938" s="17" t="s">
        <v>252</v>
      </c>
      <c r="BE1938" s="162">
        <f>IF(N1938="základní",J1938,0)</f>
        <v>0</v>
      </c>
      <c r="BF1938" s="162">
        <f>IF(N1938="snížená",J1938,0)</f>
        <v>0</v>
      </c>
      <c r="BG1938" s="162">
        <f>IF(N1938="zákl. přenesená",J1938,0)</f>
        <v>0</v>
      </c>
      <c r="BH1938" s="162">
        <f>IF(N1938="sníž. přenesená",J1938,0)</f>
        <v>0</v>
      </c>
      <c r="BI1938" s="162">
        <f>IF(N1938="nulová",J1938,0)</f>
        <v>0</v>
      </c>
      <c r="BJ1938" s="17" t="s">
        <v>86</v>
      </c>
      <c r="BK1938" s="162">
        <f>ROUND(I1938*H1938,2)</f>
        <v>0</v>
      </c>
      <c r="BL1938" s="17" t="s">
        <v>289</v>
      </c>
      <c r="BM1938" s="161" t="s">
        <v>3330</v>
      </c>
    </row>
    <row r="1939" spans="1:65" s="13" customFormat="1">
      <c r="B1939" s="163"/>
      <c r="D1939" s="164" t="s">
        <v>282</v>
      </c>
      <c r="E1939" s="165" t="s">
        <v>1</v>
      </c>
      <c r="F1939" s="166" t="s">
        <v>3260</v>
      </c>
      <c r="H1939" s="165" t="s">
        <v>1</v>
      </c>
      <c r="I1939" s="167"/>
      <c r="L1939" s="163"/>
      <c r="M1939" s="168"/>
      <c r="N1939" s="169"/>
      <c r="O1939" s="169"/>
      <c r="P1939" s="169"/>
      <c r="Q1939" s="169"/>
      <c r="R1939" s="169"/>
      <c r="S1939" s="169"/>
      <c r="T1939" s="170"/>
      <c r="AT1939" s="165" t="s">
        <v>282</v>
      </c>
      <c r="AU1939" s="165" t="s">
        <v>88</v>
      </c>
      <c r="AV1939" s="13" t="s">
        <v>86</v>
      </c>
      <c r="AW1939" s="13" t="s">
        <v>33</v>
      </c>
      <c r="AX1939" s="13" t="s">
        <v>79</v>
      </c>
      <c r="AY1939" s="165" t="s">
        <v>252</v>
      </c>
    </row>
    <row r="1940" spans="1:65" s="13" customFormat="1" ht="22.5">
      <c r="B1940" s="163"/>
      <c r="D1940" s="164" t="s">
        <v>282</v>
      </c>
      <c r="E1940" s="165" t="s">
        <v>1</v>
      </c>
      <c r="F1940" s="166" t="s">
        <v>3331</v>
      </c>
      <c r="H1940" s="165" t="s">
        <v>1</v>
      </c>
      <c r="I1940" s="167"/>
      <c r="L1940" s="163"/>
      <c r="M1940" s="168"/>
      <c r="N1940" s="169"/>
      <c r="O1940" s="169"/>
      <c r="P1940" s="169"/>
      <c r="Q1940" s="169"/>
      <c r="R1940" s="169"/>
      <c r="S1940" s="169"/>
      <c r="T1940" s="170"/>
      <c r="AT1940" s="165" t="s">
        <v>282</v>
      </c>
      <c r="AU1940" s="165" t="s">
        <v>88</v>
      </c>
      <c r="AV1940" s="13" t="s">
        <v>86</v>
      </c>
      <c r="AW1940" s="13" t="s">
        <v>33</v>
      </c>
      <c r="AX1940" s="13" t="s">
        <v>79</v>
      </c>
      <c r="AY1940" s="165" t="s">
        <v>252</v>
      </c>
    </row>
    <row r="1941" spans="1:65" s="13" customFormat="1">
      <c r="B1941" s="163"/>
      <c r="D1941" s="164" t="s">
        <v>282</v>
      </c>
      <c r="E1941" s="165" t="s">
        <v>1</v>
      </c>
      <c r="F1941" s="166" t="s">
        <v>3262</v>
      </c>
      <c r="H1941" s="165" t="s">
        <v>1</v>
      </c>
      <c r="I1941" s="167"/>
      <c r="L1941" s="163"/>
      <c r="M1941" s="168"/>
      <c r="N1941" s="169"/>
      <c r="O1941" s="169"/>
      <c r="P1941" s="169"/>
      <c r="Q1941" s="169"/>
      <c r="R1941" s="169"/>
      <c r="S1941" s="169"/>
      <c r="T1941" s="170"/>
      <c r="AT1941" s="165" t="s">
        <v>282</v>
      </c>
      <c r="AU1941" s="165" t="s">
        <v>88</v>
      </c>
      <c r="AV1941" s="13" t="s">
        <v>86</v>
      </c>
      <c r="AW1941" s="13" t="s">
        <v>33</v>
      </c>
      <c r="AX1941" s="13" t="s">
        <v>79</v>
      </c>
      <c r="AY1941" s="165" t="s">
        <v>252</v>
      </c>
    </row>
    <row r="1942" spans="1:65" s="13" customFormat="1">
      <c r="B1942" s="163"/>
      <c r="D1942" s="164" t="s">
        <v>282</v>
      </c>
      <c r="E1942" s="165" t="s">
        <v>1</v>
      </c>
      <c r="F1942" s="166" t="s">
        <v>3263</v>
      </c>
      <c r="H1942" s="165" t="s">
        <v>1</v>
      </c>
      <c r="I1942" s="167"/>
      <c r="L1942" s="163"/>
      <c r="M1942" s="168"/>
      <c r="N1942" s="169"/>
      <c r="O1942" s="169"/>
      <c r="P1942" s="169"/>
      <c r="Q1942" s="169"/>
      <c r="R1942" s="169"/>
      <c r="S1942" s="169"/>
      <c r="T1942" s="170"/>
      <c r="AT1942" s="165" t="s">
        <v>282</v>
      </c>
      <c r="AU1942" s="165" t="s">
        <v>88</v>
      </c>
      <c r="AV1942" s="13" t="s">
        <v>86</v>
      </c>
      <c r="AW1942" s="13" t="s">
        <v>33</v>
      </c>
      <c r="AX1942" s="13" t="s">
        <v>79</v>
      </c>
      <c r="AY1942" s="165" t="s">
        <v>252</v>
      </c>
    </row>
    <row r="1943" spans="1:65" s="13" customFormat="1" ht="22.5">
      <c r="B1943" s="163"/>
      <c r="D1943" s="164" t="s">
        <v>282</v>
      </c>
      <c r="E1943" s="165" t="s">
        <v>1</v>
      </c>
      <c r="F1943" s="166" t="s">
        <v>3332</v>
      </c>
      <c r="H1943" s="165" t="s">
        <v>1</v>
      </c>
      <c r="I1943" s="167"/>
      <c r="L1943" s="163"/>
      <c r="M1943" s="168"/>
      <c r="N1943" s="169"/>
      <c r="O1943" s="169"/>
      <c r="P1943" s="169"/>
      <c r="Q1943" s="169"/>
      <c r="R1943" s="169"/>
      <c r="S1943" s="169"/>
      <c r="T1943" s="170"/>
      <c r="AT1943" s="165" t="s">
        <v>282</v>
      </c>
      <c r="AU1943" s="165" t="s">
        <v>88</v>
      </c>
      <c r="AV1943" s="13" t="s">
        <v>86</v>
      </c>
      <c r="AW1943" s="13" t="s">
        <v>33</v>
      </c>
      <c r="AX1943" s="13" t="s">
        <v>79</v>
      </c>
      <c r="AY1943" s="165" t="s">
        <v>252</v>
      </c>
    </row>
    <row r="1944" spans="1:65" s="13" customFormat="1">
      <c r="B1944" s="163"/>
      <c r="D1944" s="164" t="s">
        <v>282</v>
      </c>
      <c r="E1944" s="165" t="s">
        <v>1</v>
      </c>
      <c r="F1944" s="166" t="s">
        <v>3333</v>
      </c>
      <c r="H1944" s="165" t="s">
        <v>1</v>
      </c>
      <c r="I1944" s="167"/>
      <c r="L1944" s="163"/>
      <c r="M1944" s="168"/>
      <c r="N1944" s="169"/>
      <c r="O1944" s="169"/>
      <c r="P1944" s="169"/>
      <c r="Q1944" s="169"/>
      <c r="R1944" s="169"/>
      <c r="S1944" s="169"/>
      <c r="T1944" s="170"/>
      <c r="AT1944" s="165" t="s">
        <v>282</v>
      </c>
      <c r="AU1944" s="165" t="s">
        <v>88</v>
      </c>
      <c r="AV1944" s="13" t="s">
        <v>86</v>
      </c>
      <c r="AW1944" s="13" t="s">
        <v>33</v>
      </c>
      <c r="AX1944" s="13" t="s">
        <v>79</v>
      </c>
      <c r="AY1944" s="165" t="s">
        <v>252</v>
      </c>
    </row>
    <row r="1945" spans="1:65" s="13" customFormat="1" ht="22.5">
      <c r="B1945" s="163"/>
      <c r="D1945" s="164" t="s">
        <v>282</v>
      </c>
      <c r="E1945" s="165" t="s">
        <v>1</v>
      </c>
      <c r="F1945" s="166" t="s">
        <v>3334</v>
      </c>
      <c r="H1945" s="165" t="s">
        <v>1</v>
      </c>
      <c r="I1945" s="167"/>
      <c r="L1945" s="163"/>
      <c r="M1945" s="168"/>
      <c r="N1945" s="169"/>
      <c r="O1945" s="169"/>
      <c r="P1945" s="169"/>
      <c r="Q1945" s="169"/>
      <c r="R1945" s="169"/>
      <c r="S1945" s="169"/>
      <c r="T1945" s="170"/>
      <c r="AT1945" s="165" t="s">
        <v>282</v>
      </c>
      <c r="AU1945" s="165" t="s">
        <v>88</v>
      </c>
      <c r="AV1945" s="13" t="s">
        <v>86</v>
      </c>
      <c r="AW1945" s="13" t="s">
        <v>33</v>
      </c>
      <c r="AX1945" s="13" t="s">
        <v>79</v>
      </c>
      <c r="AY1945" s="165" t="s">
        <v>252</v>
      </c>
    </row>
    <row r="1946" spans="1:65" s="13" customFormat="1">
      <c r="B1946" s="163"/>
      <c r="D1946" s="164" t="s">
        <v>282</v>
      </c>
      <c r="E1946" s="165" t="s">
        <v>1</v>
      </c>
      <c r="F1946" s="166" t="s">
        <v>3283</v>
      </c>
      <c r="H1946" s="165" t="s">
        <v>1</v>
      </c>
      <c r="I1946" s="167"/>
      <c r="L1946" s="163"/>
      <c r="M1946" s="168"/>
      <c r="N1946" s="169"/>
      <c r="O1946" s="169"/>
      <c r="P1946" s="169"/>
      <c r="Q1946" s="169"/>
      <c r="R1946" s="169"/>
      <c r="S1946" s="169"/>
      <c r="T1946" s="170"/>
      <c r="AT1946" s="165" t="s">
        <v>282</v>
      </c>
      <c r="AU1946" s="165" t="s">
        <v>88</v>
      </c>
      <c r="AV1946" s="13" t="s">
        <v>86</v>
      </c>
      <c r="AW1946" s="13" t="s">
        <v>33</v>
      </c>
      <c r="AX1946" s="13" t="s">
        <v>79</v>
      </c>
      <c r="AY1946" s="165" t="s">
        <v>252</v>
      </c>
    </row>
    <row r="1947" spans="1:65" s="13" customFormat="1">
      <c r="B1947" s="163"/>
      <c r="D1947" s="164" t="s">
        <v>282</v>
      </c>
      <c r="E1947" s="165" t="s">
        <v>1</v>
      </c>
      <c r="F1947" s="166" t="s">
        <v>3268</v>
      </c>
      <c r="H1947" s="165" t="s">
        <v>1</v>
      </c>
      <c r="I1947" s="167"/>
      <c r="L1947" s="163"/>
      <c r="M1947" s="168"/>
      <c r="N1947" s="169"/>
      <c r="O1947" s="169"/>
      <c r="P1947" s="169"/>
      <c r="Q1947" s="169"/>
      <c r="R1947" s="169"/>
      <c r="S1947" s="169"/>
      <c r="T1947" s="170"/>
      <c r="AT1947" s="165" t="s">
        <v>282</v>
      </c>
      <c r="AU1947" s="165" t="s">
        <v>88</v>
      </c>
      <c r="AV1947" s="13" t="s">
        <v>86</v>
      </c>
      <c r="AW1947" s="13" t="s">
        <v>33</v>
      </c>
      <c r="AX1947" s="13" t="s">
        <v>79</v>
      </c>
      <c r="AY1947" s="165" t="s">
        <v>252</v>
      </c>
    </row>
    <row r="1948" spans="1:65" s="13" customFormat="1" ht="22.5">
      <c r="B1948" s="163"/>
      <c r="D1948" s="164" t="s">
        <v>282</v>
      </c>
      <c r="E1948" s="165" t="s">
        <v>1</v>
      </c>
      <c r="F1948" s="166" t="s">
        <v>3335</v>
      </c>
      <c r="H1948" s="165" t="s">
        <v>1</v>
      </c>
      <c r="I1948" s="167"/>
      <c r="L1948" s="163"/>
      <c r="M1948" s="168"/>
      <c r="N1948" s="169"/>
      <c r="O1948" s="169"/>
      <c r="P1948" s="169"/>
      <c r="Q1948" s="169"/>
      <c r="R1948" s="169"/>
      <c r="S1948" s="169"/>
      <c r="T1948" s="170"/>
      <c r="AT1948" s="165" t="s">
        <v>282</v>
      </c>
      <c r="AU1948" s="165" t="s">
        <v>88</v>
      </c>
      <c r="AV1948" s="13" t="s">
        <v>86</v>
      </c>
      <c r="AW1948" s="13" t="s">
        <v>33</v>
      </c>
      <c r="AX1948" s="13" t="s">
        <v>79</v>
      </c>
      <c r="AY1948" s="165" t="s">
        <v>252</v>
      </c>
    </row>
    <row r="1949" spans="1:65" s="13" customFormat="1">
      <c r="B1949" s="163"/>
      <c r="D1949" s="164" t="s">
        <v>282</v>
      </c>
      <c r="E1949" s="165" t="s">
        <v>1</v>
      </c>
      <c r="F1949" s="166" t="s">
        <v>3283</v>
      </c>
      <c r="H1949" s="165" t="s">
        <v>1</v>
      </c>
      <c r="I1949" s="167"/>
      <c r="L1949" s="163"/>
      <c r="M1949" s="168"/>
      <c r="N1949" s="169"/>
      <c r="O1949" s="169"/>
      <c r="P1949" s="169"/>
      <c r="Q1949" s="169"/>
      <c r="R1949" s="169"/>
      <c r="S1949" s="169"/>
      <c r="T1949" s="170"/>
      <c r="AT1949" s="165" t="s">
        <v>282</v>
      </c>
      <c r="AU1949" s="165" t="s">
        <v>88</v>
      </c>
      <c r="AV1949" s="13" t="s">
        <v>86</v>
      </c>
      <c r="AW1949" s="13" t="s">
        <v>33</v>
      </c>
      <c r="AX1949" s="13" t="s">
        <v>79</v>
      </c>
      <c r="AY1949" s="165" t="s">
        <v>252</v>
      </c>
    </row>
    <row r="1950" spans="1:65" s="13" customFormat="1">
      <c r="B1950" s="163"/>
      <c r="D1950" s="164" t="s">
        <v>282</v>
      </c>
      <c r="E1950" s="165" t="s">
        <v>1</v>
      </c>
      <c r="F1950" s="166" t="s">
        <v>3268</v>
      </c>
      <c r="H1950" s="165" t="s">
        <v>1</v>
      </c>
      <c r="I1950" s="167"/>
      <c r="L1950" s="163"/>
      <c r="M1950" s="168"/>
      <c r="N1950" s="169"/>
      <c r="O1950" s="169"/>
      <c r="P1950" s="169"/>
      <c r="Q1950" s="169"/>
      <c r="R1950" s="169"/>
      <c r="S1950" s="169"/>
      <c r="T1950" s="170"/>
      <c r="AT1950" s="165" t="s">
        <v>282</v>
      </c>
      <c r="AU1950" s="165" t="s">
        <v>88</v>
      </c>
      <c r="AV1950" s="13" t="s">
        <v>86</v>
      </c>
      <c r="AW1950" s="13" t="s">
        <v>33</v>
      </c>
      <c r="AX1950" s="13" t="s">
        <v>79</v>
      </c>
      <c r="AY1950" s="165" t="s">
        <v>252</v>
      </c>
    </row>
    <row r="1951" spans="1:65" s="13" customFormat="1" ht="22.5">
      <c r="B1951" s="163"/>
      <c r="D1951" s="164" t="s">
        <v>282</v>
      </c>
      <c r="E1951" s="165" t="s">
        <v>1</v>
      </c>
      <c r="F1951" s="166" t="s">
        <v>3336</v>
      </c>
      <c r="H1951" s="165" t="s">
        <v>1</v>
      </c>
      <c r="I1951" s="167"/>
      <c r="L1951" s="163"/>
      <c r="M1951" s="168"/>
      <c r="N1951" s="169"/>
      <c r="O1951" s="169"/>
      <c r="P1951" s="169"/>
      <c r="Q1951" s="169"/>
      <c r="R1951" s="169"/>
      <c r="S1951" s="169"/>
      <c r="T1951" s="170"/>
      <c r="AT1951" s="165" t="s">
        <v>282</v>
      </c>
      <c r="AU1951" s="165" t="s">
        <v>88</v>
      </c>
      <c r="AV1951" s="13" t="s">
        <v>86</v>
      </c>
      <c r="AW1951" s="13" t="s">
        <v>33</v>
      </c>
      <c r="AX1951" s="13" t="s">
        <v>79</v>
      </c>
      <c r="AY1951" s="165" t="s">
        <v>252</v>
      </c>
    </row>
    <row r="1952" spans="1:65" s="13" customFormat="1">
      <c r="B1952" s="163"/>
      <c r="D1952" s="164" t="s">
        <v>282</v>
      </c>
      <c r="E1952" s="165" t="s">
        <v>1</v>
      </c>
      <c r="F1952" s="166" t="s">
        <v>3337</v>
      </c>
      <c r="H1952" s="165" t="s">
        <v>1</v>
      </c>
      <c r="I1952" s="167"/>
      <c r="L1952" s="163"/>
      <c r="M1952" s="168"/>
      <c r="N1952" s="169"/>
      <c r="O1952" s="169"/>
      <c r="P1952" s="169"/>
      <c r="Q1952" s="169"/>
      <c r="R1952" s="169"/>
      <c r="S1952" s="169"/>
      <c r="T1952" s="170"/>
      <c r="AT1952" s="165" t="s">
        <v>282</v>
      </c>
      <c r="AU1952" s="165" t="s">
        <v>88</v>
      </c>
      <c r="AV1952" s="13" t="s">
        <v>86</v>
      </c>
      <c r="AW1952" s="13" t="s">
        <v>33</v>
      </c>
      <c r="AX1952" s="13" t="s">
        <v>79</v>
      </c>
      <c r="AY1952" s="165" t="s">
        <v>252</v>
      </c>
    </row>
    <row r="1953" spans="1:65" s="13" customFormat="1" ht="22.5">
      <c r="B1953" s="163"/>
      <c r="D1953" s="164" t="s">
        <v>282</v>
      </c>
      <c r="E1953" s="165" t="s">
        <v>1</v>
      </c>
      <c r="F1953" s="166" t="s">
        <v>3285</v>
      </c>
      <c r="H1953" s="165" t="s">
        <v>1</v>
      </c>
      <c r="I1953" s="167"/>
      <c r="L1953" s="163"/>
      <c r="M1953" s="168"/>
      <c r="N1953" s="169"/>
      <c r="O1953" s="169"/>
      <c r="P1953" s="169"/>
      <c r="Q1953" s="169"/>
      <c r="R1953" s="169"/>
      <c r="S1953" s="169"/>
      <c r="T1953" s="170"/>
      <c r="AT1953" s="165" t="s">
        <v>282</v>
      </c>
      <c r="AU1953" s="165" t="s">
        <v>88</v>
      </c>
      <c r="AV1953" s="13" t="s">
        <v>86</v>
      </c>
      <c r="AW1953" s="13" t="s">
        <v>33</v>
      </c>
      <c r="AX1953" s="13" t="s">
        <v>79</v>
      </c>
      <c r="AY1953" s="165" t="s">
        <v>252</v>
      </c>
    </row>
    <row r="1954" spans="1:65" s="13" customFormat="1" ht="22.5">
      <c r="B1954" s="163"/>
      <c r="D1954" s="164" t="s">
        <v>282</v>
      </c>
      <c r="E1954" s="165" t="s">
        <v>1</v>
      </c>
      <c r="F1954" s="166" t="s">
        <v>3286</v>
      </c>
      <c r="H1954" s="165" t="s">
        <v>1</v>
      </c>
      <c r="I1954" s="167"/>
      <c r="L1954" s="163"/>
      <c r="M1954" s="168"/>
      <c r="N1954" s="169"/>
      <c r="O1954" s="169"/>
      <c r="P1954" s="169"/>
      <c r="Q1954" s="169"/>
      <c r="R1954" s="169"/>
      <c r="S1954" s="169"/>
      <c r="T1954" s="170"/>
      <c r="AT1954" s="165" t="s">
        <v>282</v>
      </c>
      <c r="AU1954" s="165" t="s">
        <v>88</v>
      </c>
      <c r="AV1954" s="13" t="s">
        <v>86</v>
      </c>
      <c r="AW1954" s="13" t="s">
        <v>33</v>
      </c>
      <c r="AX1954" s="13" t="s">
        <v>79</v>
      </c>
      <c r="AY1954" s="165" t="s">
        <v>252</v>
      </c>
    </row>
    <row r="1955" spans="1:65" s="13" customFormat="1" ht="22.5">
      <c r="B1955" s="163"/>
      <c r="D1955" s="164" t="s">
        <v>282</v>
      </c>
      <c r="E1955" s="165" t="s">
        <v>1</v>
      </c>
      <c r="F1955" s="166" t="s">
        <v>3271</v>
      </c>
      <c r="H1955" s="165" t="s">
        <v>1</v>
      </c>
      <c r="I1955" s="167"/>
      <c r="L1955" s="163"/>
      <c r="M1955" s="168"/>
      <c r="N1955" s="169"/>
      <c r="O1955" s="169"/>
      <c r="P1955" s="169"/>
      <c r="Q1955" s="169"/>
      <c r="R1955" s="169"/>
      <c r="S1955" s="169"/>
      <c r="T1955" s="170"/>
      <c r="AT1955" s="165" t="s">
        <v>282</v>
      </c>
      <c r="AU1955" s="165" t="s">
        <v>88</v>
      </c>
      <c r="AV1955" s="13" t="s">
        <v>86</v>
      </c>
      <c r="AW1955" s="13" t="s">
        <v>33</v>
      </c>
      <c r="AX1955" s="13" t="s">
        <v>79</v>
      </c>
      <c r="AY1955" s="165" t="s">
        <v>252</v>
      </c>
    </row>
    <row r="1956" spans="1:65" s="14" customFormat="1">
      <c r="B1956" s="171"/>
      <c r="D1956" s="164" t="s">
        <v>282</v>
      </c>
      <c r="E1956" s="172" t="s">
        <v>1</v>
      </c>
      <c r="F1956" s="173" t="s">
        <v>3338</v>
      </c>
      <c r="H1956" s="174">
        <v>6.24</v>
      </c>
      <c r="I1956" s="175"/>
      <c r="L1956" s="171"/>
      <c r="M1956" s="176"/>
      <c r="N1956" s="177"/>
      <c r="O1956" s="177"/>
      <c r="P1956" s="177"/>
      <c r="Q1956" s="177"/>
      <c r="R1956" s="177"/>
      <c r="S1956" s="177"/>
      <c r="T1956" s="178"/>
      <c r="AT1956" s="172" t="s">
        <v>282</v>
      </c>
      <c r="AU1956" s="172" t="s">
        <v>88</v>
      </c>
      <c r="AV1956" s="14" t="s">
        <v>88</v>
      </c>
      <c r="AW1956" s="14" t="s">
        <v>33</v>
      </c>
      <c r="AX1956" s="14" t="s">
        <v>79</v>
      </c>
      <c r="AY1956" s="172" t="s">
        <v>252</v>
      </c>
    </row>
    <row r="1957" spans="1:65" s="15" customFormat="1">
      <c r="B1957" s="179"/>
      <c r="D1957" s="164" t="s">
        <v>282</v>
      </c>
      <c r="E1957" s="180" t="s">
        <v>1</v>
      </c>
      <c r="F1957" s="181" t="s">
        <v>286</v>
      </c>
      <c r="H1957" s="182">
        <v>6.24</v>
      </c>
      <c r="I1957" s="183"/>
      <c r="L1957" s="179"/>
      <c r="M1957" s="184"/>
      <c r="N1957" s="185"/>
      <c r="O1957" s="185"/>
      <c r="P1957" s="185"/>
      <c r="Q1957" s="185"/>
      <c r="R1957" s="185"/>
      <c r="S1957" s="185"/>
      <c r="T1957" s="186"/>
      <c r="AT1957" s="180" t="s">
        <v>282</v>
      </c>
      <c r="AU1957" s="180" t="s">
        <v>88</v>
      </c>
      <c r="AV1957" s="15" t="s">
        <v>258</v>
      </c>
      <c r="AW1957" s="15" t="s">
        <v>33</v>
      </c>
      <c r="AX1957" s="15" t="s">
        <v>86</v>
      </c>
      <c r="AY1957" s="180" t="s">
        <v>252</v>
      </c>
    </row>
    <row r="1958" spans="1:65" s="2" customFormat="1" ht="24.2" customHeight="1">
      <c r="A1958" s="31"/>
      <c r="B1958" s="148"/>
      <c r="C1958" s="149" t="s">
        <v>1213</v>
      </c>
      <c r="D1958" s="149" t="s">
        <v>254</v>
      </c>
      <c r="E1958" s="150" t="s">
        <v>3339</v>
      </c>
      <c r="F1958" s="151" t="s">
        <v>3340</v>
      </c>
      <c r="G1958" s="152" t="s">
        <v>465</v>
      </c>
      <c r="H1958" s="153">
        <v>10.27</v>
      </c>
      <c r="I1958" s="154"/>
      <c r="J1958" s="155">
        <f>ROUND(I1958*H1958,2)</f>
        <v>0</v>
      </c>
      <c r="K1958" s="156"/>
      <c r="L1958" s="32"/>
      <c r="M1958" s="157" t="s">
        <v>1</v>
      </c>
      <c r="N1958" s="158" t="s">
        <v>44</v>
      </c>
      <c r="O1958" s="57"/>
      <c r="P1958" s="159">
        <f>O1958*H1958</f>
        <v>0</v>
      </c>
      <c r="Q1958" s="159">
        <v>0</v>
      </c>
      <c r="R1958" s="159">
        <f>Q1958*H1958</f>
        <v>0</v>
      </c>
      <c r="S1958" s="159">
        <v>0</v>
      </c>
      <c r="T1958" s="160">
        <f>S1958*H1958</f>
        <v>0</v>
      </c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R1958" s="161" t="s">
        <v>289</v>
      </c>
      <c r="AT1958" s="161" t="s">
        <v>254</v>
      </c>
      <c r="AU1958" s="161" t="s">
        <v>88</v>
      </c>
      <c r="AY1958" s="17" t="s">
        <v>252</v>
      </c>
      <c r="BE1958" s="162">
        <f>IF(N1958="základní",J1958,0)</f>
        <v>0</v>
      </c>
      <c r="BF1958" s="162">
        <f>IF(N1958="snížená",J1958,0)</f>
        <v>0</v>
      </c>
      <c r="BG1958" s="162">
        <f>IF(N1958="zákl. přenesená",J1958,0)</f>
        <v>0</v>
      </c>
      <c r="BH1958" s="162">
        <f>IF(N1958="sníž. přenesená",J1958,0)</f>
        <v>0</v>
      </c>
      <c r="BI1958" s="162">
        <f>IF(N1958="nulová",J1958,0)</f>
        <v>0</v>
      </c>
      <c r="BJ1958" s="17" t="s">
        <v>86</v>
      </c>
      <c r="BK1958" s="162">
        <f>ROUND(I1958*H1958,2)</f>
        <v>0</v>
      </c>
      <c r="BL1958" s="17" t="s">
        <v>289</v>
      </c>
      <c r="BM1958" s="161" t="s">
        <v>3341</v>
      </c>
    </row>
    <row r="1959" spans="1:65" s="13" customFormat="1">
      <c r="B1959" s="163"/>
      <c r="D1959" s="164" t="s">
        <v>282</v>
      </c>
      <c r="E1959" s="165" t="s">
        <v>1</v>
      </c>
      <c r="F1959" s="166" t="s">
        <v>3260</v>
      </c>
      <c r="H1959" s="165" t="s">
        <v>1</v>
      </c>
      <c r="I1959" s="167"/>
      <c r="L1959" s="163"/>
      <c r="M1959" s="168"/>
      <c r="N1959" s="169"/>
      <c r="O1959" s="169"/>
      <c r="P1959" s="169"/>
      <c r="Q1959" s="169"/>
      <c r="R1959" s="169"/>
      <c r="S1959" s="169"/>
      <c r="T1959" s="170"/>
      <c r="AT1959" s="165" t="s">
        <v>282</v>
      </c>
      <c r="AU1959" s="165" t="s">
        <v>88</v>
      </c>
      <c r="AV1959" s="13" t="s">
        <v>86</v>
      </c>
      <c r="AW1959" s="13" t="s">
        <v>33</v>
      </c>
      <c r="AX1959" s="13" t="s">
        <v>79</v>
      </c>
      <c r="AY1959" s="165" t="s">
        <v>252</v>
      </c>
    </row>
    <row r="1960" spans="1:65" s="13" customFormat="1" ht="22.5">
      <c r="B1960" s="163"/>
      <c r="D1960" s="164" t="s">
        <v>282</v>
      </c>
      <c r="E1960" s="165" t="s">
        <v>1</v>
      </c>
      <c r="F1960" s="166" t="s">
        <v>3342</v>
      </c>
      <c r="H1960" s="165" t="s">
        <v>1</v>
      </c>
      <c r="I1960" s="167"/>
      <c r="L1960" s="163"/>
      <c r="M1960" s="168"/>
      <c r="N1960" s="169"/>
      <c r="O1960" s="169"/>
      <c r="P1960" s="169"/>
      <c r="Q1960" s="169"/>
      <c r="R1960" s="169"/>
      <c r="S1960" s="169"/>
      <c r="T1960" s="170"/>
      <c r="AT1960" s="165" t="s">
        <v>282</v>
      </c>
      <c r="AU1960" s="165" t="s">
        <v>88</v>
      </c>
      <c r="AV1960" s="13" t="s">
        <v>86</v>
      </c>
      <c r="AW1960" s="13" t="s">
        <v>33</v>
      </c>
      <c r="AX1960" s="13" t="s">
        <v>79</v>
      </c>
      <c r="AY1960" s="165" t="s">
        <v>252</v>
      </c>
    </row>
    <row r="1961" spans="1:65" s="13" customFormat="1">
      <c r="B1961" s="163"/>
      <c r="D1961" s="164" t="s">
        <v>282</v>
      </c>
      <c r="E1961" s="165" t="s">
        <v>1</v>
      </c>
      <c r="F1961" s="166" t="s">
        <v>3262</v>
      </c>
      <c r="H1961" s="165" t="s">
        <v>1</v>
      </c>
      <c r="I1961" s="167"/>
      <c r="L1961" s="163"/>
      <c r="M1961" s="168"/>
      <c r="N1961" s="169"/>
      <c r="O1961" s="169"/>
      <c r="P1961" s="169"/>
      <c r="Q1961" s="169"/>
      <c r="R1961" s="169"/>
      <c r="S1961" s="169"/>
      <c r="T1961" s="170"/>
      <c r="AT1961" s="165" t="s">
        <v>282</v>
      </c>
      <c r="AU1961" s="165" t="s">
        <v>88</v>
      </c>
      <c r="AV1961" s="13" t="s">
        <v>86</v>
      </c>
      <c r="AW1961" s="13" t="s">
        <v>33</v>
      </c>
      <c r="AX1961" s="13" t="s">
        <v>79</v>
      </c>
      <c r="AY1961" s="165" t="s">
        <v>252</v>
      </c>
    </row>
    <row r="1962" spans="1:65" s="13" customFormat="1">
      <c r="B1962" s="163"/>
      <c r="D1962" s="164" t="s">
        <v>282</v>
      </c>
      <c r="E1962" s="165" t="s">
        <v>1</v>
      </c>
      <c r="F1962" s="166" t="s">
        <v>3263</v>
      </c>
      <c r="H1962" s="165" t="s">
        <v>1</v>
      </c>
      <c r="I1962" s="167"/>
      <c r="L1962" s="163"/>
      <c r="M1962" s="168"/>
      <c r="N1962" s="169"/>
      <c r="O1962" s="169"/>
      <c r="P1962" s="169"/>
      <c r="Q1962" s="169"/>
      <c r="R1962" s="169"/>
      <c r="S1962" s="169"/>
      <c r="T1962" s="170"/>
      <c r="AT1962" s="165" t="s">
        <v>282</v>
      </c>
      <c r="AU1962" s="165" t="s">
        <v>88</v>
      </c>
      <c r="AV1962" s="13" t="s">
        <v>86</v>
      </c>
      <c r="AW1962" s="13" t="s">
        <v>33</v>
      </c>
      <c r="AX1962" s="13" t="s">
        <v>79</v>
      </c>
      <c r="AY1962" s="165" t="s">
        <v>252</v>
      </c>
    </row>
    <row r="1963" spans="1:65" s="13" customFormat="1" ht="22.5">
      <c r="B1963" s="163"/>
      <c r="D1963" s="164" t="s">
        <v>282</v>
      </c>
      <c r="E1963" s="165" t="s">
        <v>1</v>
      </c>
      <c r="F1963" s="166" t="s">
        <v>3332</v>
      </c>
      <c r="H1963" s="165" t="s">
        <v>1</v>
      </c>
      <c r="I1963" s="167"/>
      <c r="L1963" s="163"/>
      <c r="M1963" s="168"/>
      <c r="N1963" s="169"/>
      <c r="O1963" s="169"/>
      <c r="P1963" s="169"/>
      <c r="Q1963" s="169"/>
      <c r="R1963" s="169"/>
      <c r="S1963" s="169"/>
      <c r="T1963" s="170"/>
      <c r="AT1963" s="165" t="s">
        <v>282</v>
      </c>
      <c r="AU1963" s="165" t="s">
        <v>88</v>
      </c>
      <c r="AV1963" s="13" t="s">
        <v>86</v>
      </c>
      <c r="AW1963" s="13" t="s">
        <v>33</v>
      </c>
      <c r="AX1963" s="13" t="s">
        <v>79</v>
      </c>
      <c r="AY1963" s="165" t="s">
        <v>252</v>
      </c>
    </row>
    <row r="1964" spans="1:65" s="13" customFormat="1">
      <c r="B1964" s="163"/>
      <c r="D1964" s="164" t="s">
        <v>282</v>
      </c>
      <c r="E1964" s="165" t="s">
        <v>1</v>
      </c>
      <c r="F1964" s="166" t="s">
        <v>3343</v>
      </c>
      <c r="H1964" s="165" t="s">
        <v>1</v>
      </c>
      <c r="I1964" s="167"/>
      <c r="L1964" s="163"/>
      <c r="M1964" s="168"/>
      <c r="N1964" s="169"/>
      <c r="O1964" s="169"/>
      <c r="P1964" s="169"/>
      <c r="Q1964" s="169"/>
      <c r="R1964" s="169"/>
      <c r="S1964" s="169"/>
      <c r="T1964" s="170"/>
      <c r="AT1964" s="165" t="s">
        <v>282</v>
      </c>
      <c r="AU1964" s="165" t="s">
        <v>88</v>
      </c>
      <c r="AV1964" s="13" t="s">
        <v>86</v>
      </c>
      <c r="AW1964" s="13" t="s">
        <v>33</v>
      </c>
      <c r="AX1964" s="13" t="s">
        <v>79</v>
      </c>
      <c r="AY1964" s="165" t="s">
        <v>252</v>
      </c>
    </row>
    <row r="1965" spans="1:65" s="13" customFormat="1" ht="22.5">
      <c r="B1965" s="163"/>
      <c r="D1965" s="164" t="s">
        <v>282</v>
      </c>
      <c r="E1965" s="165" t="s">
        <v>1</v>
      </c>
      <c r="F1965" s="166" t="s">
        <v>3344</v>
      </c>
      <c r="H1965" s="165" t="s">
        <v>1</v>
      </c>
      <c r="I1965" s="167"/>
      <c r="L1965" s="163"/>
      <c r="M1965" s="168"/>
      <c r="N1965" s="169"/>
      <c r="O1965" s="169"/>
      <c r="P1965" s="169"/>
      <c r="Q1965" s="169"/>
      <c r="R1965" s="169"/>
      <c r="S1965" s="169"/>
      <c r="T1965" s="170"/>
      <c r="AT1965" s="165" t="s">
        <v>282</v>
      </c>
      <c r="AU1965" s="165" t="s">
        <v>88</v>
      </c>
      <c r="AV1965" s="13" t="s">
        <v>86</v>
      </c>
      <c r="AW1965" s="13" t="s">
        <v>33</v>
      </c>
      <c r="AX1965" s="13" t="s">
        <v>79</v>
      </c>
      <c r="AY1965" s="165" t="s">
        <v>252</v>
      </c>
    </row>
    <row r="1966" spans="1:65" s="13" customFormat="1">
      <c r="B1966" s="163"/>
      <c r="D1966" s="164" t="s">
        <v>282</v>
      </c>
      <c r="E1966" s="165" t="s">
        <v>1</v>
      </c>
      <c r="F1966" s="166" t="s">
        <v>3283</v>
      </c>
      <c r="H1966" s="165" t="s">
        <v>1</v>
      </c>
      <c r="I1966" s="167"/>
      <c r="L1966" s="163"/>
      <c r="M1966" s="168"/>
      <c r="N1966" s="169"/>
      <c r="O1966" s="169"/>
      <c r="P1966" s="169"/>
      <c r="Q1966" s="169"/>
      <c r="R1966" s="169"/>
      <c r="S1966" s="169"/>
      <c r="T1966" s="170"/>
      <c r="AT1966" s="165" t="s">
        <v>282</v>
      </c>
      <c r="AU1966" s="165" t="s">
        <v>88</v>
      </c>
      <c r="AV1966" s="13" t="s">
        <v>86</v>
      </c>
      <c r="AW1966" s="13" t="s">
        <v>33</v>
      </c>
      <c r="AX1966" s="13" t="s">
        <v>79</v>
      </c>
      <c r="AY1966" s="165" t="s">
        <v>252</v>
      </c>
    </row>
    <row r="1967" spans="1:65" s="13" customFormat="1">
      <c r="B1967" s="163"/>
      <c r="D1967" s="164" t="s">
        <v>282</v>
      </c>
      <c r="E1967" s="165" t="s">
        <v>1</v>
      </c>
      <c r="F1967" s="166" t="s">
        <v>3268</v>
      </c>
      <c r="H1967" s="165" t="s">
        <v>1</v>
      </c>
      <c r="I1967" s="167"/>
      <c r="L1967" s="163"/>
      <c r="M1967" s="168"/>
      <c r="N1967" s="169"/>
      <c r="O1967" s="169"/>
      <c r="P1967" s="169"/>
      <c r="Q1967" s="169"/>
      <c r="R1967" s="169"/>
      <c r="S1967" s="169"/>
      <c r="T1967" s="170"/>
      <c r="AT1967" s="165" t="s">
        <v>282</v>
      </c>
      <c r="AU1967" s="165" t="s">
        <v>88</v>
      </c>
      <c r="AV1967" s="13" t="s">
        <v>86</v>
      </c>
      <c r="AW1967" s="13" t="s">
        <v>33</v>
      </c>
      <c r="AX1967" s="13" t="s">
        <v>79</v>
      </c>
      <c r="AY1967" s="165" t="s">
        <v>252</v>
      </c>
    </row>
    <row r="1968" spans="1:65" s="13" customFormat="1" ht="22.5">
      <c r="B1968" s="163"/>
      <c r="D1968" s="164" t="s">
        <v>282</v>
      </c>
      <c r="E1968" s="165" t="s">
        <v>1</v>
      </c>
      <c r="F1968" s="166" t="s">
        <v>3345</v>
      </c>
      <c r="H1968" s="165" t="s">
        <v>1</v>
      </c>
      <c r="I1968" s="167"/>
      <c r="L1968" s="163"/>
      <c r="M1968" s="168"/>
      <c r="N1968" s="169"/>
      <c r="O1968" s="169"/>
      <c r="P1968" s="169"/>
      <c r="Q1968" s="169"/>
      <c r="R1968" s="169"/>
      <c r="S1968" s="169"/>
      <c r="T1968" s="170"/>
      <c r="AT1968" s="165" t="s">
        <v>282</v>
      </c>
      <c r="AU1968" s="165" t="s">
        <v>88</v>
      </c>
      <c r="AV1968" s="13" t="s">
        <v>86</v>
      </c>
      <c r="AW1968" s="13" t="s">
        <v>33</v>
      </c>
      <c r="AX1968" s="13" t="s">
        <v>79</v>
      </c>
      <c r="AY1968" s="165" t="s">
        <v>252</v>
      </c>
    </row>
    <row r="1969" spans="1:65" s="13" customFormat="1">
      <c r="B1969" s="163"/>
      <c r="D1969" s="164" t="s">
        <v>282</v>
      </c>
      <c r="E1969" s="165" t="s">
        <v>1</v>
      </c>
      <c r="F1969" s="166" t="s">
        <v>3283</v>
      </c>
      <c r="H1969" s="165" t="s">
        <v>1</v>
      </c>
      <c r="I1969" s="167"/>
      <c r="L1969" s="163"/>
      <c r="M1969" s="168"/>
      <c r="N1969" s="169"/>
      <c r="O1969" s="169"/>
      <c r="P1969" s="169"/>
      <c r="Q1969" s="169"/>
      <c r="R1969" s="169"/>
      <c r="S1969" s="169"/>
      <c r="T1969" s="170"/>
      <c r="AT1969" s="165" t="s">
        <v>282</v>
      </c>
      <c r="AU1969" s="165" t="s">
        <v>88</v>
      </c>
      <c r="AV1969" s="13" t="s">
        <v>86</v>
      </c>
      <c r="AW1969" s="13" t="s">
        <v>33</v>
      </c>
      <c r="AX1969" s="13" t="s">
        <v>79</v>
      </c>
      <c r="AY1969" s="165" t="s">
        <v>252</v>
      </c>
    </row>
    <row r="1970" spans="1:65" s="13" customFormat="1">
      <c r="B1970" s="163"/>
      <c r="D1970" s="164" t="s">
        <v>282</v>
      </c>
      <c r="E1970" s="165" t="s">
        <v>1</v>
      </c>
      <c r="F1970" s="166" t="s">
        <v>3268</v>
      </c>
      <c r="H1970" s="165" t="s">
        <v>1</v>
      </c>
      <c r="I1970" s="167"/>
      <c r="L1970" s="163"/>
      <c r="M1970" s="168"/>
      <c r="N1970" s="169"/>
      <c r="O1970" s="169"/>
      <c r="P1970" s="169"/>
      <c r="Q1970" s="169"/>
      <c r="R1970" s="169"/>
      <c r="S1970" s="169"/>
      <c r="T1970" s="170"/>
      <c r="AT1970" s="165" t="s">
        <v>282</v>
      </c>
      <c r="AU1970" s="165" t="s">
        <v>88</v>
      </c>
      <c r="AV1970" s="13" t="s">
        <v>86</v>
      </c>
      <c r="AW1970" s="13" t="s">
        <v>33</v>
      </c>
      <c r="AX1970" s="13" t="s">
        <v>79</v>
      </c>
      <c r="AY1970" s="165" t="s">
        <v>252</v>
      </c>
    </row>
    <row r="1971" spans="1:65" s="13" customFormat="1" ht="22.5">
      <c r="B1971" s="163"/>
      <c r="D1971" s="164" t="s">
        <v>282</v>
      </c>
      <c r="E1971" s="165" t="s">
        <v>1</v>
      </c>
      <c r="F1971" s="166" t="s">
        <v>3346</v>
      </c>
      <c r="H1971" s="165" t="s">
        <v>1</v>
      </c>
      <c r="I1971" s="167"/>
      <c r="L1971" s="163"/>
      <c r="M1971" s="168"/>
      <c r="N1971" s="169"/>
      <c r="O1971" s="169"/>
      <c r="P1971" s="169"/>
      <c r="Q1971" s="169"/>
      <c r="R1971" s="169"/>
      <c r="S1971" s="169"/>
      <c r="T1971" s="170"/>
      <c r="AT1971" s="165" t="s">
        <v>282</v>
      </c>
      <c r="AU1971" s="165" t="s">
        <v>88</v>
      </c>
      <c r="AV1971" s="13" t="s">
        <v>86</v>
      </c>
      <c r="AW1971" s="13" t="s">
        <v>33</v>
      </c>
      <c r="AX1971" s="13" t="s">
        <v>79</v>
      </c>
      <c r="AY1971" s="165" t="s">
        <v>252</v>
      </c>
    </row>
    <row r="1972" spans="1:65" s="13" customFormat="1">
      <c r="B1972" s="163"/>
      <c r="D1972" s="164" t="s">
        <v>282</v>
      </c>
      <c r="E1972" s="165" t="s">
        <v>1</v>
      </c>
      <c r="F1972" s="166" t="s">
        <v>3347</v>
      </c>
      <c r="H1972" s="165" t="s">
        <v>1</v>
      </c>
      <c r="I1972" s="167"/>
      <c r="L1972" s="163"/>
      <c r="M1972" s="168"/>
      <c r="N1972" s="169"/>
      <c r="O1972" s="169"/>
      <c r="P1972" s="169"/>
      <c r="Q1972" s="169"/>
      <c r="R1972" s="169"/>
      <c r="S1972" s="169"/>
      <c r="T1972" s="170"/>
      <c r="AT1972" s="165" t="s">
        <v>282</v>
      </c>
      <c r="AU1972" s="165" t="s">
        <v>88</v>
      </c>
      <c r="AV1972" s="13" t="s">
        <v>86</v>
      </c>
      <c r="AW1972" s="13" t="s">
        <v>33</v>
      </c>
      <c r="AX1972" s="13" t="s">
        <v>79</v>
      </c>
      <c r="AY1972" s="165" t="s">
        <v>252</v>
      </c>
    </row>
    <row r="1973" spans="1:65" s="13" customFormat="1" ht="22.5">
      <c r="B1973" s="163"/>
      <c r="D1973" s="164" t="s">
        <v>282</v>
      </c>
      <c r="E1973" s="165" t="s">
        <v>1</v>
      </c>
      <c r="F1973" s="166" t="s">
        <v>3285</v>
      </c>
      <c r="H1973" s="165" t="s">
        <v>1</v>
      </c>
      <c r="I1973" s="167"/>
      <c r="L1973" s="163"/>
      <c r="M1973" s="168"/>
      <c r="N1973" s="169"/>
      <c r="O1973" s="169"/>
      <c r="P1973" s="169"/>
      <c r="Q1973" s="169"/>
      <c r="R1973" s="169"/>
      <c r="S1973" s="169"/>
      <c r="T1973" s="170"/>
      <c r="AT1973" s="165" t="s">
        <v>282</v>
      </c>
      <c r="AU1973" s="165" t="s">
        <v>88</v>
      </c>
      <c r="AV1973" s="13" t="s">
        <v>86</v>
      </c>
      <c r="AW1973" s="13" t="s">
        <v>33</v>
      </c>
      <c r="AX1973" s="13" t="s">
        <v>79</v>
      </c>
      <c r="AY1973" s="165" t="s">
        <v>252</v>
      </c>
    </row>
    <row r="1974" spans="1:65" s="13" customFormat="1" ht="22.5">
      <c r="B1974" s="163"/>
      <c r="D1974" s="164" t="s">
        <v>282</v>
      </c>
      <c r="E1974" s="165" t="s">
        <v>1</v>
      </c>
      <c r="F1974" s="166" t="s">
        <v>3286</v>
      </c>
      <c r="H1974" s="165" t="s">
        <v>1</v>
      </c>
      <c r="I1974" s="167"/>
      <c r="L1974" s="163"/>
      <c r="M1974" s="168"/>
      <c r="N1974" s="169"/>
      <c r="O1974" s="169"/>
      <c r="P1974" s="169"/>
      <c r="Q1974" s="169"/>
      <c r="R1974" s="169"/>
      <c r="S1974" s="169"/>
      <c r="T1974" s="170"/>
      <c r="AT1974" s="165" t="s">
        <v>282</v>
      </c>
      <c r="AU1974" s="165" t="s">
        <v>88</v>
      </c>
      <c r="AV1974" s="13" t="s">
        <v>86</v>
      </c>
      <c r="AW1974" s="13" t="s">
        <v>33</v>
      </c>
      <c r="AX1974" s="13" t="s">
        <v>79</v>
      </c>
      <c r="AY1974" s="165" t="s">
        <v>252</v>
      </c>
    </row>
    <row r="1975" spans="1:65" s="13" customFormat="1" ht="22.5">
      <c r="B1975" s="163"/>
      <c r="D1975" s="164" t="s">
        <v>282</v>
      </c>
      <c r="E1975" s="165" t="s">
        <v>1</v>
      </c>
      <c r="F1975" s="166" t="s">
        <v>3271</v>
      </c>
      <c r="H1975" s="165" t="s">
        <v>1</v>
      </c>
      <c r="I1975" s="167"/>
      <c r="L1975" s="163"/>
      <c r="M1975" s="168"/>
      <c r="N1975" s="169"/>
      <c r="O1975" s="169"/>
      <c r="P1975" s="169"/>
      <c r="Q1975" s="169"/>
      <c r="R1975" s="169"/>
      <c r="S1975" s="169"/>
      <c r="T1975" s="170"/>
      <c r="AT1975" s="165" t="s">
        <v>282</v>
      </c>
      <c r="AU1975" s="165" t="s">
        <v>88</v>
      </c>
      <c r="AV1975" s="13" t="s">
        <v>86</v>
      </c>
      <c r="AW1975" s="13" t="s">
        <v>33</v>
      </c>
      <c r="AX1975" s="13" t="s">
        <v>79</v>
      </c>
      <c r="AY1975" s="165" t="s">
        <v>252</v>
      </c>
    </row>
    <row r="1976" spans="1:65" s="14" customFormat="1">
      <c r="B1976" s="171"/>
      <c r="D1976" s="164" t="s">
        <v>282</v>
      </c>
      <c r="E1976" s="172" t="s">
        <v>1</v>
      </c>
      <c r="F1976" s="173" t="s">
        <v>3348</v>
      </c>
      <c r="H1976" s="174">
        <v>10.27</v>
      </c>
      <c r="I1976" s="175"/>
      <c r="L1976" s="171"/>
      <c r="M1976" s="176"/>
      <c r="N1976" s="177"/>
      <c r="O1976" s="177"/>
      <c r="P1976" s="177"/>
      <c r="Q1976" s="177"/>
      <c r="R1976" s="177"/>
      <c r="S1976" s="177"/>
      <c r="T1976" s="178"/>
      <c r="AT1976" s="172" t="s">
        <v>282</v>
      </c>
      <c r="AU1976" s="172" t="s">
        <v>88</v>
      </c>
      <c r="AV1976" s="14" t="s">
        <v>88</v>
      </c>
      <c r="AW1976" s="14" t="s">
        <v>33</v>
      </c>
      <c r="AX1976" s="14" t="s">
        <v>79</v>
      </c>
      <c r="AY1976" s="172" t="s">
        <v>252</v>
      </c>
    </row>
    <row r="1977" spans="1:65" s="15" customFormat="1">
      <c r="B1977" s="179"/>
      <c r="D1977" s="164" t="s">
        <v>282</v>
      </c>
      <c r="E1977" s="180" t="s">
        <v>1</v>
      </c>
      <c r="F1977" s="181" t="s">
        <v>286</v>
      </c>
      <c r="H1977" s="182">
        <v>10.27</v>
      </c>
      <c r="I1977" s="183"/>
      <c r="L1977" s="179"/>
      <c r="M1977" s="184"/>
      <c r="N1977" s="185"/>
      <c r="O1977" s="185"/>
      <c r="P1977" s="185"/>
      <c r="Q1977" s="185"/>
      <c r="R1977" s="185"/>
      <c r="S1977" s="185"/>
      <c r="T1977" s="186"/>
      <c r="AT1977" s="180" t="s">
        <v>282</v>
      </c>
      <c r="AU1977" s="180" t="s">
        <v>88</v>
      </c>
      <c r="AV1977" s="15" t="s">
        <v>258</v>
      </c>
      <c r="AW1977" s="15" t="s">
        <v>33</v>
      </c>
      <c r="AX1977" s="15" t="s">
        <v>86</v>
      </c>
      <c r="AY1977" s="180" t="s">
        <v>252</v>
      </c>
    </row>
    <row r="1978" spans="1:65" s="2" customFormat="1" ht="24.2" customHeight="1">
      <c r="A1978" s="31"/>
      <c r="B1978" s="148"/>
      <c r="C1978" s="149" t="s">
        <v>3349</v>
      </c>
      <c r="D1978" s="149" t="s">
        <v>254</v>
      </c>
      <c r="E1978" s="150" t="s">
        <v>3350</v>
      </c>
      <c r="F1978" s="151" t="s">
        <v>3351</v>
      </c>
      <c r="G1978" s="152" t="s">
        <v>465</v>
      </c>
      <c r="H1978" s="153">
        <v>21</v>
      </c>
      <c r="I1978" s="154"/>
      <c r="J1978" s="155">
        <f>ROUND(I1978*H1978,2)</f>
        <v>0</v>
      </c>
      <c r="K1978" s="156"/>
      <c r="L1978" s="32"/>
      <c r="M1978" s="157" t="s">
        <v>1</v>
      </c>
      <c r="N1978" s="158" t="s">
        <v>44</v>
      </c>
      <c r="O1978" s="57"/>
      <c r="P1978" s="159">
        <f>O1978*H1978</f>
        <v>0</v>
      </c>
      <c r="Q1978" s="159">
        <v>0</v>
      </c>
      <c r="R1978" s="159">
        <f>Q1978*H1978</f>
        <v>0</v>
      </c>
      <c r="S1978" s="159">
        <v>0</v>
      </c>
      <c r="T1978" s="160">
        <f>S1978*H1978</f>
        <v>0</v>
      </c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R1978" s="161" t="s">
        <v>289</v>
      </c>
      <c r="AT1978" s="161" t="s">
        <v>254</v>
      </c>
      <c r="AU1978" s="161" t="s">
        <v>88</v>
      </c>
      <c r="AY1978" s="17" t="s">
        <v>252</v>
      </c>
      <c r="BE1978" s="162">
        <f>IF(N1978="základní",J1978,0)</f>
        <v>0</v>
      </c>
      <c r="BF1978" s="162">
        <f>IF(N1978="snížená",J1978,0)</f>
        <v>0</v>
      </c>
      <c r="BG1978" s="162">
        <f>IF(N1978="zákl. přenesená",J1978,0)</f>
        <v>0</v>
      </c>
      <c r="BH1978" s="162">
        <f>IF(N1978="sníž. přenesená",J1978,0)</f>
        <v>0</v>
      </c>
      <c r="BI1978" s="162">
        <f>IF(N1978="nulová",J1978,0)</f>
        <v>0</v>
      </c>
      <c r="BJ1978" s="17" t="s">
        <v>86</v>
      </c>
      <c r="BK1978" s="162">
        <f>ROUND(I1978*H1978,2)</f>
        <v>0</v>
      </c>
      <c r="BL1978" s="17" t="s">
        <v>289</v>
      </c>
      <c r="BM1978" s="161" t="s">
        <v>3352</v>
      </c>
    </row>
    <row r="1979" spans="1:65" s="13" customFormat="1">
      <c r="B1979" s="163"/>
      <c r="D1979" s="164" t="s">
        <v>282</v>
      </c>
      <c r="E1979" s="165" t="s">
        <v>1</v>
      </c>
      <c r="F1979" s="166" t="s">
        <v>3260</v>
      </c>
      <c r="H1979" s="165" t="s">
        <v>1</v>
      </c>
      <c r="I1979" s="167"/>
      <c r="L1979" s="163"/>
      <c r="M1979" s="168"/>
      <c r="N1979" s="169"/>
      <c r="O1979" s="169"/>
      <c r="P1979" s="169"/>
      <c r="Q1979" s="169"/>
      <c r="R1979" s="169"/>
      <c r="S1979" s="169"/>
      <c r="T1979" s="170"/>
      <c r="AT1979" s="165" t="s">
        <v>282</v>
      </c>
      <c r="AU1979" s="165" t="s">
        <v>88</v>
      </c>
      <c r="AV1979" s="13" t="s">
        <v>86</v>
      </c>
      <c r="AW1979" s="13" t="s">
        <v>33</v>
      </c>
      <c r="AX1979" s="13" t="s">
        <v>79</v>
      </c>
      <c r="AY1979" s="165" t="s">
        <v>252</v>
      </c>
    </row>
    <row r="1980" spans="1:65" s="13" customFormat="1" ht="22.5">
      <c r="B1980" s="163"/>
      <c r="D1980" s="164" t="s">
        <v>282</v>
      </c>
      <c r="E1980" s="165" t="s">
        <v>1</v>
      </c>
      <c r="F1980" s="166" t="s">
        <v>3353</v>
      </c>
      <c r="H1980" s="165" t="s">
        <v>1</v>
      </c>
      <c r="I1980" s="167"/>
      <c r="L1980" s="163"/>
      <c r="M1980" s="168"/>
      <c r="N1980" s="169"/>
      <c r="O1980" s="169"/>
      <c r="P1980" s="169"/>
      <c r="Q1980" s="169"/>
      <c r="R1980" s="169"/>
      <c r="S1980" s="169"/>
      <c r="T1980" s="170"/>
      <c r="AT1980" s="165" t="s">
        <v>282</v>
      </c>
      <c r="AU1980" s="165" t="s">
        <v>88</v>
      </c>
      <c r="AV1980" s="13" t="s">
        <v>86</v>
      </c>
      <c r="AW1980" s="13" t="s">
        <v>33</v>
      </c>
      <c r="AX1980" s="13" t="s">
        <v>79</v>
      </c>
      <c r="AY1980" s="165" t="s">
        <v>252</v>
      </c>
    </row>
    <row r="1981" spans="1:65" s="13" customFormat="1">
      <c r="B1981" s="163"/>
      <c r="D1981" s="164" t="s">
        <v>282</v>
      </c>
      <c r="E1981" s="165" t="s">
        <v>1</v>
      </c>
      <c r="F1981" s="166" t="s">
        <v>3354</v>
      </c>
      <c r="H1981" s="165" t="s">
        <v>1</v>
      </c>
      <c r="I1981" s="167"/>
      <c r="L1981" s="163"/>
      <c r="M1981" s="168"/>
      <c r="N1981" s="169"/>
      <c r="O1981" s="169"/>
      <c r="P1981" s="169"/>
      <c r="Q1981" s="169"/>
      <c r="R1981" s="169"/>
      <c r="S1981" s="169"/>
      <c r="T1981" s="170"/>
      <c r="AT1981" s="165" t="s">
        <v>282</v>
      </c>
      <c r="AU1981" s="165" t="s">
        <v>88</v>
      </c>
      <c r="AV1981" s="13" t="s">
        <v>86</v>
      </c>
      <c r="AW1981" s="13" t="s">
        <v>33</v>
      </c>
      <c r="AX1981" s="13" t="s">
        <v>79</v>
      </c>
      <c r="AY1981" s="165" t="s">
        <v>252</v>
      </c>
    </row>
    <row r="1982" spans="1:65" s="13" customFormat="1">
      <c r="B1982" s="163"/>
      <c r="D1982" s="164" t="s">
        <v>282</v>
      </c>
      <c r="E1982" s="165" t="s">
        <v>1</v>
      </c>
      <c r="F1982" s="166" t="s">
        <v>3263</v>
      </c>
      <c r="H1982" s="165" t="s">
        <v>1</v>
      </c>
      <c r="I1982" s="167"/>
      <c r="L1982" s="163"/>
      <c r="M1982" s="168"/>
      <c r="N1982" s="169"/>
      <c r="O1982" s="169"/>
      <c r="P1982" s="169"/>
      <c r="Q1982" s="169"/>
      <c r="R1982" s="169"/>
      <c r="S1982" s="169"/>
      <c r="T1982" s="170"/>
      <c r="AT1982" s="165" t="s">
        <v>282</v>
      </c>
      <c r="AU1982" s="165" t="s">
        <v>88</v>
      </c>
      <c r="AV1982" s="13" t="s">
        <v>86</v>
      </c>
      <c r="AW1982" s="13" t="s">
        <v>33</v>
      </c>
      <c r="AX1982" s="13" t="s">
        <v>79</v>
      </c>
      <c r="AY1982" s="165" t="s">
        <v>252</v>
      </c>
    </row>
    <row r="1983" spans="1:65" s="13" customFormat="1" ht="22.5">
      <c r="B1983" s="163"/>
      <c r="D1983" s="164" t="s">
        <v>282</v>
      </c>
      <c r="E1983" s="165" t="s">
        <v>1</v>
      </c>
      <c r="F1983" s="166" t="s">
        <v>3285</v>
      </c>
      <c r="H1983" s="165" t="s">
        <v>1</v>
      </c>
      <c r="I1983" s="167"/>
      <c r="L1983" s="163"/>
      <c r="M1983" s="168"/>
      <c r="N1983" s="169"/>
      <c r="O1983" s="169"/>
      <c r="P1983" s="169"/>
      <c r="Q1983" s="169"/>
      <c r="R1983" s="169"/>
      <c r="S1983" s="169"/>
      <c r="T1983" s="170"/>
      <c r="AT1983" s="165" t="s">
        <v>282</v>
      </c>
      <c r="AU1983" s="165" t="s">
        <v>88</v>
      </c>
      <c r="AV1983" s="13" t="s">
        <v>86</v>
      </c>
      <c r="AW1983" s="13" t="s">
        <v>33</v>
      </c>
      <c r="AX1983" s="13" t="s">
        <v>79</v>
      </c>
      <c r="AY1983" s="165" t="s">
        <v>252</v>
      </c>
    </row>
    <row r="1984" spans="1:65" s="13" customFormat="1" ht="22.5">
      <c r="B1984" s="163"/>
      <c r="D1984" s="164" t="s">
        <v>282</v>
      </c>
      <c r="E1984" s="165" t="s">
        <v>1</v>
      </c>
      <c r="F1984" s="166" t="s">
        <v>3286</v>
      </c>
      <c r="H1984" s="165" t="s">
        <v>1</v>
      </c>
      <c r="I1984" s="167"/>
      <c r="L1984" s="163"/>
      <c r="M1984" s="168"/>
      <c r="N1984" s="169"/>
      <c r="O1984" s="169"/>
      <c r="P1984" s="169"/>
      <c r="Q1984" s="169"/>
      <c r="R1984" s="169"/>
      <c r="S1984" s="169"/>
      <c r="T1984" s="170"/>
      <c r="AT1984" s="165" t="s">
        <v>282</v>
      </c>
      <c r="AU1984" s="165" t="s">
        <v>88</v>
      </c>
      <c r="AV1984" s="13" t="s">
        <v>86</v>
      </c>
      <c r="AW1984" s="13" t="s">
        <v>33</v>
      </c>
      <c r="AX1984" s="13" t="s">
        <v>79</v>
      </c>
      <c r="AY1984" s="165" t="s">
        <v>252</v>
      </c>
    </row>
    <row r="1985" spans="1:65" s="13" customFormat="1" ht="22.5">
      <c r="B1985" s="163"/>
      <c r="D1985" s="164" t="s">
        <v>282</v>
      </c>
      <c r="E1985" s="165" t="s">
        <v>1</v>
      </c>
      <c r="F1985" s="166" t="s">
        <v>3355</v>
      </c>
      <c r="H1985" s="165" t="s">
        <v>1</v>
      </c>
      <c r="I1985" s="167"/>
      <c r="L1985" s="163"/>
      <c r="M1985" s="168"/>
      <c r="N1985" s="169"/>
      <c r="O1985" s="169"/>
      <c r="P1985" s="169"/>
      <c r="Q1985" s="169"/>
      <c r="R1985" s="169"/>
      <c r="S1985" s="169"/>
      <c r="T1985" s="170"/>
      <c r="AT1985" s="165" t="s">
        <v>282</v>
      </c>
      <c r="AU1985" s="165" t="s">
        <v>88</v>
      </c>
      <c r="AV1985" s="13" t="s">
        <v>86</v>
      </c>
      <c r="AW1985" s="13" t="s">
        <v>33</v>
      </c>
      <c r="AX1985" s="13" t="s">
        <v>79</v>
      </c>
      <c r="AY1985" s="165" t="s">
        <v>252</v>
      </c>
    </row>
    <row r="1986" spans="1:65" s="14" customFormat="1">
      <c r="B1986" s="171"/>
      <c r="D1986" s="164" t="s">
        <v>282</v>
      </c>
      <c r="E1986" s="172" t="s">
        <v>1</v>
      </c>
      <c r="F1986" s="173" t="s">
        <v>3356</v>
      </c>
      <c r="H1986" s="174">
        <v>21</v>
      </c>
      <c r="I1986" s="175"/>
      <c r="L1986" s="171"/>
      <c r="M1986" s="176"/>
      <c r="N1986" s="177"/>
      <c r="O1986" s="177"/>
      <c r="P1986" s="177"/>
      <c r="Q1986" s="177"/>
      <c r="R1986" s="177"/>
      <c r="S1986" s="177"/>
      <c r="T1986" s="178"/>
      <c r="AT1986" s="172" t="s">
        <v>282</v>
      </c>
      <c r="AU1986" s="172" t="s">
        <v>88</v>
      </c>
      <c r="AV1986" s="14" t="s">
        <v>88</v>
      </c>
      <c r="AW1986" s="14" t="s">
        <v>33</v>
      </c>
      <c r="AX1986" s="14" t="s">
        <v>79</v>
      </c>
      <c r="AY1986" s="172" t="s">
        <v>252</v>
      </c>
    </row>
    <row r="1987" spans="1:65" s="15" customFormat="1">
      <c r="B1987" s="179"/>
      <c r="D1987" s="164" t="s">
        <v>282</v>
      </c>
      <c r="E1987" s="180" t="s">
        <v>1</v>
      </c>
      <c r="F1987" s="181" t="s">
        <v>286</v>
      </c>
      <c r="H1987" s="182">
        <v>21</v>
      </c>
      <c r="I1987" s="183"/>
      <c r="L1987" s="179"/>
      <c r="M1987" s="184"/>
      <c r="N1987" s="185"/>
      <c r="O1987" s="185"/>
      <c r="P1987" s="185"/>
      <c r="Q1987" s="185"/>
      <c r="R1987" s="185"/>
      <c r="S1987" s="185"/>
      <c r="T1987" s="186"/>
      <c r="AT1987" s="180" t="s">
        <v>282</v>
      </c>
      <c r="AU1987" s="180" t="s">
        <v>88</v>
      </c>
      <c r="AV1987" s="15" t="s">
        <v>258</v>
      </c>
      <c r="AW1987" s="15" t="s">
        <v>33</v>
      </c>
      <c r="AX1987" s="15" t="s">
        <v>86</v>
      </c>
      <c r="AY1987" s="180" t="s">
        <v>252</v>
      </c>
    </row>
    <row r="1988" spans="1:65" s="2" customFormat="1" ht="24.2" customHeight="1">
      <c r="A1988" s="31"/>
      <c r="B1988" s="148"/>
      <c r="C1988" s="149" t="s">
        <v>1220</v>
      </c>
      <c r="D1988" s="149" t="s">
        <v>254</v>
      </c>
      <c r="E1988" s="150" t="s">
        <v>3357</v>
      </c>
      <c r="F1988" s="151" t="s">
        <v>3358</v>
      </c>
      <c r="G1988" s="152" t="s">
        <v>465</v>
      </c>
      <c r="H1988" s="153">
        <v>1050.9000000000001</v>
      </c>
      <c r="I1988" s="154"/>
      <c r="J1988" s="155">
        <f>ROUND(I1988*H1988,2)</f>
        <v>0</v>
      </c>
      <c r="K1988" s="156"/>
      <c r="L1988" s="32"/>
      <c r="M1988" s="157" t="s">
        <v>1</v>
      </c>
      <c r="N1988" s="158" t="s">
        <v>44</v>
      </c>
      <c r="O1988" s="57"/>
      <c r="P1988" s="159">
        <f>O1988*H1988</f>
        <v>0</v>
      </c>
      <c r="Q1988" s="159">
        <v>0</v>
      </c>
      <c r="R1988" s="159">
        <f>Q1988*H1988</f>
        <v>0</v>
      </c>
      <c r="S1988" s="159">
        <v>0</v>
      </c>
      <c r="T1988" s="160">
        <f>S1988*H1988</f>
        <v>0</v>
      </c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R1988" s="161" t="s">
        <v>289</v>
      </c>
      <c r="AT1988" s="161" t="s">
        <v>254</v>
      </c>
      <c r="AU1988" s="161" t="s">
        <v>88</v>
      </c>
      <c r="AY1988" s="17" t="s">
        <v>252</v>
      </c>
      <c r="BE1988" s="162">
        <f>IF(N1988="základní",J1988,0)</f>
        <v>0</v>
      </c>
      <c r="BF1988" s="162">
        <f>IF(N1988="snížená",J1988,0)</f>
        <v>0</v>
      </c>
      <c r="BG1988" s="162">
        <f>IF(N1988="zákl. přenesená",J1988,0)</f>
        <v>0</v>
      </c>
      <c r="BH1988" s="162">
        <f>IF(N1988="sníž. přenesená",J1988,0)</f>
        <v>0</v>
      </c>
      <c r="BI1988" s="162">
        <f>IF(N1988="nulová",J1988,0)</f>
        <v>0</v>
      </c>
      <c r="BJ1988" s="17" t="s">
        <v>86</v>
      </c>
      <c r="BK1988" s="162">
        <f>ROUND(I1988*H1988,2)</f>
        <v>0</v>
      </c>
      <c r="BL1988" s="17" t="s">
        <v>289</v>
      </c>
      <c r="BM1988" s="161" t="s">
        <v>3359</v>
      </c>
    </row>
    <row r="1989" spans="1:65" s="14" customFormat="1" ht="22.5">
      <c r="B1989" s="171"/>
      <c r="D1989" s="164" t="s">
        <v>282</v>
      </c>
      <c r="E1989" s="172" t="s">
        <v>1</v>
      </c>
      <c r="F1989" s="173" t="s">
        <v>3360</v>
      </c>
      <c r="H1989" s="174">
        <v>1050.9000000000001</v>
      </c>
      <c r="I1989" s="175"/>
      <c r="L1989" s="171"/>
      <c r="M1989" s="176"/>
      <c r="N1989" s="177"/>
      <c r="O1989" s="177"/>
      <c r="P1989" s="177"/>
      <c r="Q1989" s="177"/>
      <c r="R1989" s="177"/>
      <c r="S1989" s="177"/>
      <c r="T1989" s="178"/>
      <c r="AT1989" s="172" t="s">
        <v>282</v>
      </c>
      <c r="AU1989" s="172" t="s">
        <v>88</v>
      </c>
      <c r="AV1989" s="14" t="s">
        <v>88</v>
      </c>
      <c r="AW1989" s="14" t="s">
        <v>33</v>
      </c>
      <c r="AX1989" s="14" t="s">
        <v>79</v>
      </c>
      <c r="AY1989" s="172" t="s">
        <v>252</v>
      </c>
    </row>
    <row r="1990" spans="1:65" s="15" customFormat="1">
      <c r="B1990" s="179"/>
      <c r="D1990" s="164" t="s">
        <v>282</v>
      </c>
      <c r="E1990" s="180" t="s">
        <v>1</v>
      </c>
      <c r="F1990" s="181" t="s">
        <v>286</v>
      </c>
      <c r="H1990" s="182">
        <v>1050.9000000000001</v>
      </c>
      <c r="I1990" s="183"/>
      <c r="L1990" s="179"/>
      <c r="M1990" s="184"/>
      <c r="N1990" s="185"/>
      <c r="O1990" s="185"/>
      <c r="P1990" s="185"/>
      <c r="Q1990" s="185"/>
      <c r="R1990" s="185"/>
      <c r="S1990" s="185"/>
      <c r="T1990" s="186"/>
      <c r="AT1990" s="180" t="s">
        <v>282</v>
      </c>
      <c r="AU1990" s="180" t="s">
        <v>88</v>
      </c>
      <c r="AV1990" s="15" t="s">
        <v>258</v>
      </c>
      <c r="AW1990" s="15" t="s">
        <v>33</v>
      </c>
      <c r="AX1990" s="15" t="s">
        <v>86</v>
      </c>
      <c r="AY1990" s="180" t="s">
        <v>252</v>
      </c>
    </row>
    <row r="1991" spans="1:65" s="2" customFormat="1" ht="24.2" customHeight="1">
      <c r="A1991" s="31"/>
      <c r="B1991" s="148"/>
      <c r="C1991" s="149" t="s">
        <v>3361</v>
      </c>
      <c r="D1991" s="149" t="s">
        <v>254</v>
      </c>
      <c r="E1991" s="150" t="s">
        <v>3362</v>
      </c>
      <c r="F1991" s="151" t="s">
        <v>3363</v>
      </c>
      <c r="G1991" s="152" t="s">
        <v>465</v>
      </c>
      <c r="H1991" s="153">
        <v>24.588999999999999</v>
      </c>
      <c r="I1991" s="154"/>
      <c r="J1991" s="155">
        <f>ROUND(I1991*H1991,2)</f>
        <v>0</v>
      </c>
      <c r="K1991" s="156"/>
      <c r="L1991" s="32"/>
      <c r="M1991" s="157" t="s">
        <v>1</v>
      </c>
      <c r="N1991" s="158" t="s">
        <v>44</v>
      </c>
      <c r="O1991" s="57"/>
      <c r="P1991" s="159">
        <f>O1991*H1991</f>
        <v>0</v>
      </c>
      <c r="Q1991" s="159">
        <v>0</v>
      </c>
      <c r="R1991" s="159">
        <f>Q1991*H1991</f>
        <v>0</v>
      </c>
      <c r="S1991" s="159">
        <v>0</v>
      </c>
      <c r="T1991" s="160">
        <f>S1991*H1991</f>
        <v>0</v>
      </c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R1991" s="161" t="s">
        <v>289</v>
      </c>
      <c r="AT1991" s="161" t="s">
        <v>254</v>
      </c>
      <c r="AU1991" s="161" t="s">
        <v>88</v>
      </c>
      <c r="AY1991" s="17" t="s">
        <v>252</v>
      </c>
      <c r="BE1991" s="162">
        <f>IF(N1991="základní",J1991,0)</f>
        <v>0</v>
      </c>
      <c r="BF1991" s="162">
        <f>IF(N1991="snížená",J1991,0)</f>
        <v>0</v>
      </c>
      <c r="BG1991" s="162">
        <f>IF(N1991="zákl. přenesená",J1991,0)</f>
        <v>0</v>
      </c>
      <c r="BH1991" s="162">
        <f>IF(N1991="sníž. přenesená",J1991,0)</f>
        <v>0</v>
      </c>
      <c r="BI1991" s="162">
        <f>IF(N1991="nulová",J1991,0)</f>
        <v>0</v>
      </c>
      <c r="BJ1991" s="17" t="s">
        <v>86</v>
      </c>
      <c r="BK1991" s="162">
        <f>ROUND(I1991*H1991,2)</f>
        <v>0</v>
      </c>
      <c r="BL1991" s="17" t="s">
        <v>289</v>
      </c>
      <c r="BM1991" s="161" t="s">
        <v>3364</v>
      </c>
    </row>
    <row r="1992" spans="1:65" s="13" customFormat="1">
      <c r="B1992" s="163"/>
      <c r="D1992" s="164" t="s">
        <v>282</v>
      </c>
      <c r="E1992" s="165" t="s">
        <v>1</v>
      </c>
      <c r="F1992" s="166" t="s">
        <v>3260</v>
      </c>
      <c r="H1992" s="165" t="s">
        <v>1</v>
      </c>
      <c r="I1992" s="167"/>
      <c r="L1992" s="163"/>
      <c r="M1992" s="168"/>
      <c r="N1992" s="169"/>
      <c r="O1992" s="169"/>
      <c r="P1992" s="169"/>
      <c r="Q1992" s="169"/>
      <c r="R1992" s="169"/>
      <c r="S1992" s="169"/>
      <c r="T1992" s="170"/>
      <c r="AT1992" s="165" t="s">
        <v>282</v>
      </c>
      <c r="AU1992" s="165" t="s">
        <v>88</v>
      </c>
      <c r="AV1992" s="13" t="s">
        <v>86</v>
      </c>
      <c r="AW1992" s="13" t="s">
        <v>33</v>
      </c>
      <c r="AX1992" s="13" t="s">
        <v>79</v>
      </c>
      <c r="AY1992" s="165" t="s">
        <v>252</v>
      </c>
    </row>
    <row r="1993" spans="1:65" s="13" customFormat="1">
      <c r="B1993" s="163"/>
      <c r="D1993" s="164" t="s">
        <v>282</v>
      </c>
      <c r="E1993" s="165" t="s">
        <v>1</v>
      </c>
      <c r="F1993" s="166" t="s">
        <v>3365</v>
      </c>
      <c r="H1993" s="165" t="s">
        <v>1</v>
      </c>
      <c r="I1993" s="167"/>
      <c r="L1993" s="163"/>
      <c r="M1993" s="168"/>
      <c r="N1993" s="169"/>
      <c r="O1993" s="169"/>
      <c r="P1993" s="169"/>
      <c r="Q1993" s="169"/>
      <c r="R1993" s="169"/>
      <c r="S1993" s="169"/>
      <c r="T1993" s="170"/>
      <c r="AT1993" s="165" t="s">
        <v>282</v>
      </c>
      <c r="AU1993" s="165" t="s">
        <v>88</v>
      </c>
      <c r="AV1993" s="13" t="s">
        <v>86</v>
      </c>
      <c r="AW1993" s="13" t="s">
        <v>33</v>
      </c>
      <c r="AX1993" s="13" t="s">
        <v>79</v>
      </c>
      <c r="AY1993" s="165" t="s">
        <v>252</v>
      </c>
    </row>
    <row r="1994" spans="1:65" s="13" customFormat="1">
      <c r="B1994" s="163"/>
      <c r="D1994" s="164" t="s">
        <v>282</v>
      </c>
      <c r="E1994" s="165" t="s">
        <v>1</v>
      </c>
      <c r="F1994" s="166" t="s">
        <v>3366</v>
      </c>
      <c r="H1994" s="165" t="s">
        <v>1</v>
      </c>
      <c r="I1994" s="167"/>
      <c r="L1994" s="163"/>
      <c r="M1994" s="168"/>
      <c r="N1994" s="169"/>
      <c r="O1994" s="169"/>
      <c r="P1994" s="169"/>
      <c r="Q1994" s="169"/>
      <c r="R1994" s="169"/>
      <c r="S1994" s="169"/>
      <c r="T1994" s="170"/>
      <c r="AT1994" s="165" t="s">
        <v>282</v>
      </c>
      <c r="AU1994" s="165" t="s">
        <v>88</v>
      </c>
      <c r="AV1994" s="13" t="s">
        <v>86</v>
      </c>
      <c r="AW1994" s="13" t="s">
        <v>33</v>
      </c>
      <c r="AX1994" s="13" t="s">
        <v>79</v>
      </c>
      <c r="AY1994" s="165" t="s">
        <v>252</v>
      </c>
    </row>
    <row r="1995" spans="1:65" s="13" customFormat="1" ht="22.5">
      <c r="B1995" s="163"/>
      <c r="D1995" s="164" t="s">
        <v>282</v>
      </c>
      <c r="E1995" s="165" t="s">
        <v>1</v>
      </c>
      <c r="F1995" s="166" t="s">
        <v>3367</v>
      </c>
      <c r="H1995" s="165" t="s">
        <v>1</v>
      </c>
      <c r="I1995" s="167"/>
      <c r="L1995" s="163"/>
      <c r="M1995" s="168"/>
      <c r="N1995" s="169"/>
      <c r="O1995" s="169"/>
      <c r="P1995" s="169"/>
      <c r="Q1995" s="169"/>
      <c r="R1995" s="169"/>
      <c r="S1995" s="169"/>
      <c r="T1995" s="170"/>
      <c r="AT1995" s="165" t="s">
        <v>282</v>
      </c>
      <c r="AU1995" s="165" t="s">
        <v>88</v>
      </c>
      <c r="AV1995" s="13" t="s">
        <v>86</v>
      </c>
      <c r="AW1995" s="13" t="s">
        <v>33</v>
      </c>
      <c r="AX1995" s="13" t="s">
        <v>79</v>
      </c>
      <c r="AY1995" s="165" t="s">
        <v>252</v>
      </c>
    </row>
    <row r="1996" spans="1:65" s="14" customFormat="1" ht="22.5">
      <c r="B1996" s="171"/>
      <c r="D1996" s="164" t="s">
        <v>282</v>
      </c>
      <c r="E1996" s="172" t="s">
        <v>1</v>
      </c>
      <c r="F1996" s="173" t="s">
        <v>3368</v>
      </c>
      <c r="H1996" s="174">
        <v>5.22</v>
      </c>
      <c r="I1996" s="175"/>
      <c r="L1996" s="171"/>
      <c r="M1996" s="176"/>
      <c r="N1996" s="177"/>
      <c r="O1996" s="177"/>
      <c r="P1996" s="177"/>
      <c r="Q1996" s="177"/>
      <c r="R1996" s="177"/>
      <c r="S1996" s="177"/>
      <c r="T1996" s="178"/>
      <c r="AT1996" s="172" t="s">
        <v>282</v>
      </c>
      <c r="AU1996" s="172" t="s">
        <v>88</v>
      </c>
      <c r="AV1996" s="14" t="s">
        <v>88</v>
      </c>
      <c r="AW1996" s="14" t="s">
        <v>33</v>
      </c>
      <c r="AX1996" s="14" t="s">
        <v>79</v>
      </c>
      <c r="AY1996" s="172" t="s">
        <v>252</v>
      </c>
    </row>
    <row r="1997" spans="1:65" s="13" customFormat="1" ht="22.5">
      <c r="B1997" s="163"/>
      <c r="D1997" s="164" t="s">
        <v>282</v>
      </c>
      <c r="E1997" s="165" t="s">
        <v>1</v>
      </c>
      <c r="F1997" s="166" t="s">
        <v>3369</v>
      </c>
      <c r="H1997" s="165" t="s">
        <v>1</v>
      </c>
      <c r="I1997" s="167"/>
      <c r="L1997" s="163"/>
      <c r="M1997" s="168"/>
      <c r="N1997" s="169"/>
      <c r="O1997" s="169"/>
      <c r="P1997" s="169"/>
      <c r="Q1997" s="169"/>
      <c r="R1997" s="169"/>
      <c r="S1997" s="169"/>
      <c r="T1997" s="170"/>
      <c r="AT1997" s="165" t="s">
        <v>282</v>
      </c>
      <c r="AU1997" s="165" t="s">
        <v>88</v>
      </c>
      <c r="AV1997" s="13" t="s">
        <v>86</v>
      </c>
      <c r="AW1997" s="13" t="s">
        <v>33</v>
      </c>
      <c r="AX1997" s="13" t="s">
        <v>79</v>
      </c>
      <c r="AY1997" s="165" t="s">
        <v>252</v>
      </c>
    </row>
    <row r="1998" spans="1:65" s="14" customFormat="1" ht="22.5">
      <c r="B1998" s="171"/>
      <c r="D1998" s="164" t="s">
        <v>282</v>
      </c>
      <c r="E1998" s="172" t="s">
        <v>1</v>
      </c>
      <c r="F1998" s="173" t="s">
        <v>3370</v>
      </c>
      <c r="H1998" s="174">
        <v>25.542999999999999</v>
      </c>
      <c r="I1998" s="175"/>
      <c r="L1998" s="171"/>
      <c r="M1998" s="176"/>
      <c r="N1998" s="177"/>
      <c r="O1998" s="177"/>
      <c r="P1998" s="177"/>
      <c r="Q1998" s="177"/>
      <c r="R1998" s="177"/>
      <c r="S1998" s="177"/>
      <c r="T1998" s="178"/>
      <c r="AT1998" s="172" t="s">
        <v>282</v>
      </c>
      <c r="AU1998" s="172" t="s">
        <v>88</v>
      </c>
      <c r="AV1998" s="14" t="s">
        <v>88</v>
      </c>
      <c r="AW1998" s="14" t="s">
        <v>33</v>
      </c>
      <c r="AX1998" s="14" t="s">
        <v>79</v>
      </c>
      <c r="AY1998" s="172" t="s">
        <v>252</v>
      </c>
    </row>
    <row r="1999" spans="1:65" s="14" customFormat="1" ht="33.75">
      <c r="B1999" s="171"/>
      <c r="D1999" s="164" t="s">
        <v>282</v>
      </c>
      <c r="E1999" s="172" t="s">
        <v>1</v>
      </c>
      <c r="F1999" s="173" t="s">
        <v>3371</v>
      </c>
      <c r="H1999" s="174">
        <v>-6.1740000000000004</v>
      </c>
      <c r="I1999" s="175"/>
      <c r="L1999" s="171"/>
      <c r="M1999" s="176"/>
      <c r="N1999" s="177"/>
      <c r="O1999" s="177"/>
      <c r="P1999" s="177"/>
      <c r="Q1999" s="177"/>
      <c r="R1999" s="177"/>
      <c r="S1999" s="177"/>
      <c r="T1999" s="178"/>
      <c r="AT1999" s="172" t="s">
        <v>282</v>
      </c>
      <c r="AU1999" s="172" t="s">
        <v>88</v>
      </c>
      <c r="AV1999" s="14" t="s">
        <v>88</v>
      </c>
      <c r="AW1999" s="14" t="s">
        <v>33</v>
      </c>
      <c r="AX1999" s="14" t="s">
        <v>79</v>
      </c>
      <c r="AY1999" s="172" t="s">
        <v>252</v>
      </c>
    </row>
    <row r="2000" spans="1:65" s="15" customFormat="1">
      <c r="B2000" s="179"/>
      <c r="D2000" s="164" t="s">
        <v>282</v>
      </c>
      <c r="E2000" s="180" t="s">
        <v>1</v>
      </c>
      <c r="F2000" s="181" t="s">
        <v>286</v>
      </c>
      <c r="H2000" s="182">
        <v>24.588999999999999</v>
      </c>
      <c r="I2000" s="183"/>
      <c r="L2000" s="179"/>
      <c r="M2000" s="184"/>
      <c r="N2000" s="185"/>
      <c r="O2000" s="185"/>
      <c r="P2000" s="185"/>
      <c r="Q2000" s="185"/>
      <c r="R2000" s="185"/>
      <c r="S2000" s="185"/>
      <c r="T2000" s="186"/>
      <c r="AT2000" s="180" t="s">
        <v>282</v>
      </c>
      <c r="AU2000" s="180" t="s">
        <v>88</v>
      </c>
      <c r="AV2000" s="15" t="s">
        <v>258</v>
      </c>
      <c r="AW2000" s="15" t="s">
        <v>33</v>
      </c>
      <c r="AX2000" s="15" t="s">
        <v>86</v>
      </c>
      <c r="AY2000" s="180" t="s">
        <v>252</v>
      </c>
    </row>
    <row r="2001" spans="1:65" s="2" customFormat="1" ht="16.5" customHeight="1">
      <c r="A2001" s="31"/>
      <c r="B2001" s="148"/>
      <c r="C2001" s="149" t="s">
        <v>1230</v>
      </c>
      <c r="D2001" s="149" t="s">
        <v>254</v>
      </c>
      <c r="E2001" s="150" t="s">
        <v>3372</v>
      </c>
      <c r="F2001" s="151" t="s">
        <v>3373</v>
      </c>
      <c r="G2001" s="152" t="s">
        <v>465</v>
      </c>
      <c r="H2001" s="153">
        <v>1050.9000000000001</v>
      </c>
      <c r="I2001" s="154"/>
      <c r="J2001" s="155">
        <f>ROUND(I2001*H2001,2)</f>
        <v>0</v>
      </c>
      <c r="K2001" s="156"/>
      <c r="L2001" s="32"/>
      <c r="M2001" s="157" t="s">
        <v>1</v>
      </c>
      <c r="N2001" s="158" t="s">
        <v>44</v>
      </c>
      <c r="O2001" s="57"/>
      <c r="P2001" s="159">
        <f>O2001*H2001</f>
        <v>0</v>
      </c>
      <c r="Q2001" s="159">
        <v>0</v>
      </c>
      <c r="R2001" s="159">
        <f>Q2001*H2001</f>
        <v>0</v>
      </c>
      <c r="S2001" s="159">
        <v>0</v>
      </c>
      <c r="T2001" s="160">
        <f>S2001*H2001</f>
        <v>0</v>
      </c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1"/>
      <c r="AR2001" s="161" t="s">
        <v>289</v>
      </c>
      <c r="AT2001" s="161" t="s">
        <v>254</v>
      </c>
      <c r="AU2001" s="161" t="s">
        <v>88</v>
      </c>
      <c r="AY2001" s="17" t="s">
        <v>252</v>
      </c>
      <c r="BE2001" s="162">
        <f>IF(N2001="základní",J2001,0)</f>
        <v>0</v>
      </c>
      <c r="BF2001" s="162">
        <f>IF(N2001="snížená",J2001,0)</f>
        <v>0</v>
      </c>
      <c r="BG2001" s="162">
        <f>IF(N2001="zákl. přenesená",J2001,0)</f>
        <v>0</v>
      </c>
      <c r="BH2001" s="162">
        <f>IF(N2001="sníž. přenesená",J2001,0)</f>
        <v>0</v>
      </c>
      <c r="BI2001" s="162">
        <f>IF(N2001="nulová",J2001,0)</f>
        <v>0</v>
      </c>
      <c r="BJ2001" s="17" t="s">
        <v>86</v>
      </c>
      <c r="BK2001" s="162">
        <f>ROUND(I2001*H2001,2)</f>
        <v>0</v>
      </c>
      <c r="BL2001" s="17" t="s">
        <v>289</v>
      </c>
      <c r="BM2001" s="161" t="s">
        <v>3374</v>
      </c>
    </row>
    <row r="2002" spans="1:65" s="2" customFormat="1" ht="24.2" customHeight="1">
      <c r="A2002" s="31"/>
      <c r="B2002" s="148"/>
      <c r="C2002" s="149" t="s">
        <v>3375</v>
      </c>
      <c r="D2002" s="149" t="s">
        <v>254</v>
      </c>
      <c r="E2002" s="150" t="s">
        <v>3376</v>
      </c>
      <c r="F2002" s="151" t="s">
        <v>3377</v>
      </c>
      <c r="G2002" s="152" t="s">
        <v>465</v>
      </c>
      <c r="H2002" s="153">
        <v>52.79</v>
      </c>
      <c r="I2002" s="154"/>
      <c r="J2002" s="155">
        <f>ROUND(I2002*H2002,2)</f>
        <v>0</v>
      </c>
      <c r="K2002" s="156"/>
      <c r="L2002" s="32"/>
      <c r="M2002" s="157" t="s">
        <v>1</v>
      </c>
      <c r="N2002" s="158" t="s">
        <v>44</v>
      </c>
      <c r="O2002" s="57"/>
      <c r="P2002" s="159">
        <f>O2002*H2002</f>
        <v>0</v>
      </c>
      <c r="Q2002" s="159">
        <v>0</v>
      </c>
      <c r="R2002" s="159">
        <f>Q2002*H2002</f>
        <v>0</v>
      </c>
      <c r="S2002" s="159">
        <v>0</v>
      </c>
      <c r="T2002" s="160">
        <f>S2002*H2002</f>
        <v>0</v>
      </c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1"/>
      <c r="AR2002" s="161" t="s">
        <v>289</v>
      </c>
      <c r="AT2002" s="161" t="s">
        <v>254</v>
      </c>
      <c r="AU2002" s="161" t="s">
        <v>88</v>
      </c>
      <c r="AY2002" s="17" t="s">
        <v>252</v>
      </c>
      <c r="BE2002" s="162">
        <f>IF(N2002="základní",J2002,0)</f>
        <v>0</v>
      </c>
      <c r="BF2002" s="162">
        <f>IF(N2002="snížená",J2002,0)</f>
        <v>0</v>
      </c>
      <c r="BG2002" s="162">
        <f>IF(N2002="zákl. přenesená",J2002,0)</f>
        <v>0</v>
      </c>
      <c r="BH2002" s="162">
        <f>IF(N2002="sníž. přenesená",J2002,0)</f>
        <v>0</v>
      </c>
      <c r="BI2002" s="162">
        <f>IF(N2002="nulová",J2002,0)</f>
        <v>0</v>
      </c>
      <c r="BJ2002" s="17" t="s">
        <v>86</v>
      </c>
      <c r="BK2002" s="162">
        <f>ROUND(I2002*H2002,2)</f>
        <v>0</v>
      </c>
      <c r="BL2002" s="17" t="s">
        <v>289</v>
      </c>
      <c r="BM2002" s="161" t="s">
        <v>3378</v>
      </c>
    </row>
    <row r="2003" spans="1:65" s="13" customFormat="1">
      <c r="B2003" s="163"/>
      <c r="D2003" s="164" t="s">
        <v>282</v>
      </c>
      <c r="E2003" s="165" t="s">
        <v>1</v>
      </c>
      <c r="F2003" s="166" t="s">
        <v>3379</v>
      </c>
      <c r="H2003" s="165" t="s">
        <v>1</v>
      </c>
      <c r="I2003" s="167"/>
      <c r="L2003" s="163"/>
      <c r="M2003" s="168"/>
      <c r="N2003" s="169"/>
      <c r="O2003" s="169"/>
      <c r="P2003" s="169"/>
      <c r="Q2003" s="169"/>
      <c r="R2003" s="169"/>
      <c r="S2003" s="169"/>
      <c r="T2003" s="170"/>
      <c r="AT2003" s="165" t="s">
        <v>282</v>
      </c>
      <c r="AU2003" s="165" t="s">
        <v>88</v>
      </c>
      <c r="AV2003" s="13" t="s">
        <v>86</v>
      </c>
      <c r="AW2003" s="13" t="s">
        <v>33</v>
      </c>
      <c r="AX2003" s="13" t="s">
        <v>79</v>
      </c>
      <c r="AY2003" s="165" t="s">
        <v>252</v>
      </c>
    </row>
    <row r="2004" spans="1:65" s="14" customFormat="1">
      <c r="B2004" s="171"/>
      <c r="D2004" s="164" t="s">
        <v>282</v>
      </c>
      <c r="E2004" s="172" t="s">
        <v>1</v>
      </c>
      <c r="F2004" s="173" t="s">
        <v>3380</v>
      </c>
      <c r="H2004" s="174">
        <v>29.85</v>
      </c>
      <c r="I2004" s="175"/>
      <c r="L2004" s="171"/>
      <c r="M2004" s="176"/>
      <c r="N2004" s="177"/>
      <c r="O2004" s="177"/>
      <c r="P2004" s="177"/>
      <c r="Q2004" s="177"/>
      <c r="R2004" s="177"/>
      <c r="S2004" s="177"/>
      <c r="T2004" s="178"/>
      <c r="AT2004" s="172" t="s">
        <v>282</v>
      </c>
      <c r="AU2004" s="172" t="s">
        <v>88</v>
      </c>
      <c r="AV2004" s="14" t="s">
        <v>88</v>
      </c>
      <c r="AW2004" s="14" t="s">
        <v>33</v>
      </c>
      <c r="AX2004" s="14" t="s">
        <v>79</v>
      </c>
      <c r="AY2004" s="172" t="s">
        <v>252</v>
      </c>
    </row>
    <row r="2005" spans="1:65" s="14" customFormat="1">
      <c r="B2005" s="171"/>
      <c r="D2005" s="164" t="s">
        <v>282</v>
      </c>
      <c r="E2005" s="172" t="s">
        <v>1</v>
      </c>
      <c r="F2005" s="173" t="s">
        <v>3381</v>
      </c>
      <c r="H2005" s="174">
        <v>11.11</v>
      </c>
      <c r="I2005" s="175"/>
      <c r="L2005" s="171"/>
      <c r="M2005" s="176"/>
      <c r="N2005" s="177"/>
      <c r="O2005" s="177"/>
      <c r="P2005" s="177"/>
      <c r="Q2005" s="177"/>
      <c r="R2005" s="177"/>
      <c r="S2005" s="177"/>
      <c r="T2005" s="178"/>
      <c r="AT2005" s="172" t="s">
        <v>282</v>
      </c>
      <c r="AU2005" s="172" t="s">
        <v>88</v>
      </c>
      <c r="AV2005" s="14" t="s">
        <v>88</v>
      </c>
      <c r="AW2005" s="14" t="s">
        <v>33</v>
      </c>
      <c r="AX2005" s="14" t="s">
        <v>79</v>
      </c>
      <c r="AY2005" s="172" t="s">
        <v>252</v>
      </c>
    </row>
    <row r="2006" spans="1:65" s="14" customFormat="1">
      <c r="B2006" s="171"/>
      <c r="D2006" s="164" t="s">
        <v>282</v>
      </c>
      <c r="E2006" s="172" t="s">
        <v>1</v>
      </c>
      <c r="F2006" s="173" t="s">
        <v>3382</v>
      </c>
      <c r="H2006" s="174">
        <v>11.83</v>
      </c>
      <c r="I2006" s="175"/>
      <c r="L2006" s="171"/>
      <c r="M2006" s="176"/>
      <c r="N2006" s="177"/>
      <c r="O2006" s="177"/>
      <c r="P2006" s="177"/>
      <c r="Q2006" s="177"/>
      <c r="R2006" s="177"/>
      <c r="S2006" s="177"/>
      <c r="T2006" s="178"/>
      <c r="AT2006" s="172" t="s">
        <v>282</v>
      </c>
      <c r="AU2006" s="172" t="s">
        <v>88</v>
      </c>
      <c r="AV2006" s="14" t="s">
        <v>88</v>
      </c>
      <c r="AW2006" s="14" t="s">
        <v>33</v>
      </c>
      <c r="AX2006" s="14" t="s">
        <v>79</v>
      </c>
      <c r="AY2006" s="172" t="s">
        <v>252</v>
      </c>
    </row>
    <row r="2007" spans="1:65" s="15" customFormat="1">
      <c r="B2007" s="179"/>
      <c r="D2007" s="164" t="s">
        <v>282</v>
      </c>
      <c r="E2007" s="180" t="s">
        <v>1</v>
      </c>
      <c r="F2007" s="181" t="s">
        <v>286</v>
      </c>
      <c r="H2007" s="182">
        <v>52.79</v>
      </c>
      <c r="I2007" s="183"/>
      <c r="L2007" s="179"/>
      <c r="M2007" s="184"/>
      <c r="N2007" s="185"/>
      <c r="O2007" s="185"/>
      <c r="P2007" s="185"/>
      <c r="Q2007" s="185"/>
      <c r="R2007" s="185"/>
      <c r="S2007" s="185"/>
      <c r="T2007" s="186"/>
      <c r="AT2007" s="180" t="s">
        <v>282</v>
      </c>
      <c r="AU2007" s="180" t="s">
        <v>88</v>
      </c>
      <c r="AV2007" s="15" t="s">
        <v>258</v>
      </c>
      <c r="AW2007" s="15" t="s">
        <v>33</v>
      </c>
      <c r="AX2007" s="15" t="s">
        <v>86</v>
      </c>
      <c r="AY2007" s="180" t="s">
        <v>252</v>
      </c>
    </row>
    <row r="2008" spans="1:65" s="2" customFormat="1" ht="24.2" customHeight="1">
      <c r="A2008" s="31"/>
      <c r="B2008" s="148"/>
      <c r="C2008" s="149" t="s">
        <v>1242</v>
      </c>
      <c r="D2008" s="149" t="s">
        <v>254</v>
      </c>
      <c r="E2008" s="150" t="s">
        <v>3383</v>
      </c>
      <c r="F2008" s="151" t="s">
        <v>3384</v>
      </c>
      <c r="G2008" s="152" t="s">
        <v>465</v>
      </c>
      <c r="H2008" s="153">
        <v>1050.9000000000001</v>
      </c>
      <c r="I2008" s="154"/>
      <c r="J2008" s="155">
        <f>ROUND(I2008*H2008,2)</f>
        <v>0</v>
      </c>
      <c r="K2008" s="156"/>
      <c r="L2008" s="32"/>
      <c r="M2008" s="157" t="s">
        <v>1</v>
      </c>
      <c r="N2008" s="158" t="s">
        <v>44</v>
      </c>
      <c r="O2008" s="57"/>
      <c r="P2008" s="159">
        <f>O2008*H2008</f>
        <v>0</v>
      </c>
      <c r="Q2008" s="159">
        <v>0</v>
      </c>
      <c r="R2008" s="159">
        <f>Q2008*H2008</f>
        <v>0</v>
      </c>
      <c r="S2008" s="159">
        <v>0</v>
      </c>
      <c r="T2008" s="160">
        <f>S2008*H2008</f>
        <v>0</v>
      </c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R2008" s="161" t="s">
        <v>289</v>
      </c>
      <c r="AT2008" s="161" t="s">
        <v>254</v>
      </c>
      <c r="AU2008" s="161" t="s">
        <v>88</v>
      </c>
      <c r="AY2008" s="17" t="s">
        <v>252</v>
      </c>
      <c r="BE2008" s="162">
        <f>IF(N2008="základní",J2008,0)</f>
        <v>0</v>
      </c>
      <c r="BF2008" s="162">
        <f>IF(N2008="snížená",J2008,0)</f>
        <v>0</v>
      </c>
      <c r="BG2008" s="162">
        <f>IF(N2008="zákl. přenesená",J2008,0)</f>
        <v>0</v>
      </c>
      <c r="BH2008" s="162">
        <f>IF(N2008="sníž. přenesená",J2008,0)</f>
        <v>0</v>
      </c>
      <c r="BI2008" s="162">
        <f>IF(N2008="nulová",J2008,0)</f>
        <v>0</v>
      </c>
      <c r="BJ2008" s="17" t="s">
        <v>86</v>
      </c>
      <c r="BK2008" s="162">
        <f>ROUND(I2008*H2008,2)</f>
        <v>0</v>
      </c>
      <c r="BL2008" s="17" t="s">
        <v>289</v>
      </c>
      <c r="BM2008" s="161" t="s">
        <v>3385</v>
      </c>
    </row>
    <row r="2009" spans="1:65" s="2" customFormat="1" ht="24.2" customHeight="1">
      <c r="A2009" s="31"/>
      <c r="B2009" s="148"/>
      <c r="C2009" s="149" t="s">
        <v>3386</v>
      </c>
      <c r="D2009" s="149" t="s">
        <v>254</v>
      </c>
      <c r="E2009" s="150" t="s">
        <v>3387</v>
      </c>
      <c r="F2009" s="151" t="s">
        <v>3388</v>
      </c>
      <c r="G2009" s="152" t="s">
        <v>1727</v>
      </c>
      <c r="H2009" s="187"/>
      <c r="I2009" s="154"/>
      <c r="J2009" s="155">
        <f>ROUND(I2009*H2009,2)</f>
        <v>0</v>
      </c>
      <c r="K2009" s="156"/>
      <c r="L2009" s="32"/>
      <c r="M2009" s="157" t="s">
        <v>1</v>
      </c>
      <c r="N2009" s="158" t="s">
        <v>44</v>
      </c>
      <c r="O2009" s="57"/>
      <c r="P2009" s="159">
        <f>O2009*H2009</f>
        <v>0</v>
      </c>
      <c r="Q2009" s="159">
        <v>0</v>
      </c>
      <c r="R2009" s="159">
        <f>Q2009*H2009</f>
        <v>0</v>
      </c>
      <c r="S2009" s="159">
        <v>0</v>
      </c>
      <c r="T2009" s="160">
        <f>S2009*H2009</f>
        <v>0</v>
      </c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R2009" s="161" t="s">
        <v>289</v>
      </c>
      <c r="AT2009" s="161" t="s">
        <v>254</v>
      </c>
      <c r="AU2009" s="161" t="s">
        <v>88</v>
      </c>
      <c r="AY2009" s="17" t="s">
        <v>252</v>
      </c>
      <c r="BE2009" s="162">
        <f>IF(N2009="základní",J2009,0)</f>
        <v>0</v>
      </c>
      <c r="BF2009" s="162">
        <f>IF(N2009="snížená",J2009,0)</f>
        <v>0</v>
      </c>
      <c r="BG2009" s="162">
        <f>IF(N2009="zákl. přenesená",J2009,0)</f>
        <v>0</v>
      </c>
      <c r="BH2009" s="162">
        <f>IF(N2009="sníž. přenesená",J2009,0)</f>
        <v>0</v>
      </c>
      <c r="BI2009" s="162">
        <f>IF(N2009="nulová",J2009,0)</f>
        <v>0</v>
      </c>
      <c r="BJ2009" s="17" t="s">
        <v>86</v>
      </c>
      <c r="BK2009" s="162">
        <f>ROUND(I2009*H2009,2)</f>
        <v>0</v>
      </c>
      <c r="BL2009" s="17" t="s">
        <v>289</v>
      </c>
      <c r="BM2009" s="161" t="s">
        <v>3389</v>
      </c>
    </row>
    <row r="2010" spans="1:65" s="2" customFormat="1" ht="16.5" customHeight="1">
      <c r="A2010" s="31"/>
      <c r="B2010" s="148"/>
      <c r="C2010" s="149" t="s">
        <v>1257</v>
      </c>
      <c r="D2010" s="149" t="s">
        <v>254</v>
      </c>
      <c r="E2010" s="150" t="s">
        <v>3390</v>
      </c>
      <c r="F2010" s="151" t="s">
        <v>3391</v>
      </c>
      <c r="G2010" s="152" t="s">
        <v>257</v>
      </c>
      <c r="H2010" s="153">
        <v>70</v>
      </c>
      <c r="I2010" s="154"/>
      <c r="J2010" s="155">
        <f>ROUND(I2010*H2010,2)</f>
        <v>0</v>
      </c>
      <c r="K2010" s="156"/>
      <c r="L2010" s="32"/>
      <c r="M2010" s="157" t="s">
        <v>1</v>
      </c>
      <c r="N2010" s="158" t="s">
        <v>44</v>
      </c>
      <c r="O2010" s="57"/>
      <c r="P2010" s="159">
        <f>O2010*H2010</f>
        <v>0</v>
      </c>
      <c r="Q2010" s="159">
        <v>0</v>
      </c>
      <c r="R2010" s="159">
        <f>Q2010*H2010</f>
        <v>0</v>
      </c>
      <c r="S2010" s="159">
        <v>0</v>
      </c>
      <c r="T2010" s="160">
        <f>S2010*H2010</f>
        <v>0</v>
      </c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R2010" s="161" t="s">
        <v>289</v>
      </c>
      <c r="AT2010" s="161" t="s">
        <v>254</v>
      </c>
      <c r="AU2010" s="161" t="s">
        <v>88</v>
      </c>
      <c r="AY2010" s="17" t="s">
        <v>252</v>
      </c>
      <c r="BE2010" s="162">
        <f>IF(N2010="základní",J2010,0)</f>
        <v>0</v>
      </c>
      <c r="BF2010" s="162">
        <f>IF(N2010="snížená",J2010,0)</f>
        <v>0</v>
      </c>
      <c r="BG2010" s="162">
        <f>IF(N2010="zákl. přenesená",J2010,0)</f>
        <v>0</v>
      </c>
      <c r="BH2010" s="162">
        <f>IF(N2010="sníž. přenesená",J2010,0)</f>
        <v>0</v>
      </c>
      <c r="BI2010" s="162">
        <f>IF(N2010="nulová",J2010,0)</f>
        <v>0</v>
      </c>
      <c r="BJ2010" s="17" t="s">
        <v>86</v>
      </c>
      <c r="BK2010" s="162">
        <f>ROUND(I2010*H2010,2)</f>
        <v>0</v>
      </c>
      <c r="BL2010" s="17" t="s">
        <v>289</v>
      </c>
      <c r="BM2010" s="161" t="s">
        <v>3392</v>
      </c>
    </row>
    <row r="2011" spans="1:65" s="14" customFormat="1" ht="22.5">
      <c r="B2011" s="171"/>
      <c r="D2011" s="164" t="s">
        <v>282</v>
      </c>
      <c r="E2011" s="172" t="s">
        <v>1</v>
      </c>
      <c r="F2011" s="173" t="s">
        <v>3393</v>
      </c>
      <c r="H2011" s="174">
        <v>70</v>
      </c>
      <c r="I2011" s="175"/>
      <c r="L2011" s="171"/>
      <c r="M2011" s="176"/>
      <c r="N2011" s="177"/>
      <c r="O2011" s="177"/>
      <c r="P2011" s="177"/>
      <c r="Q2011" s="177"/>
      <c r="R2011" s="177"/>
      <c r="S2011" s="177"/>
      <c r="T2011" s="178"/>
      <c r="AT2011" s="172" t="s">
        <v>282</v>
      </c>
      <c r="AU2011" s="172" t="s">
        <v>88</v>
      </c>
      <c r="AV2011" s="14" t="s">
        <v>88</v>
      </c>
      <c r="AW2011" s="14" t="s">
        <v>33</v>
      </c>
      <c r="AX2011" s="14" t="s">
        <v>79</v>
      </c>
      <c r="AY2011" s="172" t="s">
        <v>252</v>
      </c>
    </row>
    <row r="2012" spans="1:65" s="13" customFormat="1" ht="22.5">
      <c r="B2012" s="163"/>
      <c r="D2012" s="164" t="s">
        <v>282</v>
      </c>
      <c r="E2012" s="165" t="s">
        <v>1</v>
      </c>
      <c r="F2012" s="166" t="s">
        <v>3394</v>
      </c>
      <c r="H2012" s="165" t="s">
        <v>1</v>
      </c>
      <c r="I2012" s="167"/>
      <c r="L2012" s="163"/>
      <c r="M2012" s="168"/>
      <c r="N2012" s="169"/>
      <c r="O2012" s="169"/>
      <c r="P2012" s="169"/>
      <c r="Q2012" s="169"/>
      <c r="R2012" s="169"/>
      <c r="S2012" s="169"/>
      <c r="T2012" s="170"/>
      <c r="AT2012" s="165" t="s">
        <v>282</v>
      </c>
      <c r="AU2012" s="165" t="s">
        <v>88</v>
      </c>
      <c r="AV2012" s="13" t="s">
        <v>86</v>
      </c>
      <c r="AW2012" s="13" t="s">
        <v>33</v>
      </c>
      <c r="AX2012" s="13" t="s">
        <v>79</v>
      </c>
      <c r="AY2012" s="165" t="s">
        <v>252</v>
      </c>
    </row>
    <row r="2013" spans="1:65" s="15" customFormat="1">
      <c r="B2013" s="179"/>
      <c r="D2013" s="164" t="s">
        <v>282</v>
      </c>
      <c r="E2013" s="180" t="s">
        <v>1</v>
      </c>
      <c r="F2013" s="181" t="s">
        <v>286</v>
      </c>
      <c r="H2013" s="182">
        <v>70</v>
      </c>
      <c r="I2013" s="183"/>
      <c r="L2013" s="179"/>
      <c r="M2013" s="184"/>
      <c r="N2013" s="185"/>
      <c r="O2013" s="185"/>
      <c r="P2013" s="185"/>
      <c r="Q2013" s="185"/>
      <c r="R2013" s="185"/>
      <c r="S2013" s="185"/>
      <c r="T2013" s="186"/>
      <c r="AT2013" s="180" t="s">
        <v>282</v>
      </c>
      <c r="AU2013" s="180" t="s">
        <v>88</v>
      </c>
      <c r="AV2013" s="15" t="s">
        <v>258</v>
      </c>
      <c r="AW2013" s="15" t="s">
        <v>33</v>
      </c>
      <c r="AX2013" s="15" t="s">
        <v>86</v>
      </c>
      <c r="AY2013" s="180" t="s">
        <v>252</v>
      </c>
    </row>
    <row r="2014" spans="1:65" s="12" customFormat="1" ht="22.9" customHeight="1">
      <c r="B2014" s="135"/>
      <c r="D2014" s="136" t="s">
        <v>78</v>
      </c>
      <c r="E2014" s="146" t="s">
        <v>3395</v>
      </c>
      <c r="F2014" s="146" t="s">
        <v>3396</v>
      </c>
      <c r="I2014" s="138"/>
      <c r="J2014" s="147">
        <f>BK2014</f>
        <v>0</v>
      </c>
      <c r="L2014" s="135"/>
      <c r="M2014" s="140"/>
      <c r="N2014" s="141"/>
      <c r="O2014" s="141"/>
      <c r="P2014" s="142">
        <f>SUM(P2015:P2020)</f>
        <v>0</v>
      </c>
      <c r="Q2014" s="141"/>
      <c r="R2014" s="142">
        <f>SUM(R2015:R2020)</f>
        <v>0</v>
      </c>
      <c r="S2014" s="141"/>
      <c r="T2014" s="143">
        <f>SUM(T2015:T2020)</f>
        <v>0</v>
      </c>
      <c r="AR2014" s="136" t="s">
        <v>88</v>
      </c>
      <c r="AT2014" s="144" t="s">
        <v>78</v>
      </c>
      <c r="AU2014" s="144" t="s">
        <v>86</v>
      </c>
      <c r="AY2014" s="136" t="s">
        <v>252</v>
      </c>
      <c r="BK2014" s="145">
        <f>SUM(BK2015:BK2020)</f>
        <v>0</v>
      </c>
    </row>
    <row r="2015" spans="1:65" s="2" customFormat="1" ht="24.2" customHeight="1">
      <c r="A2015" s="31"/>
      <c r="B2015" s="148"/>
      <c r="C2015" s="149" t="s">
        <v>3397</v>
      </c>
      <c r="D2015" s="149" t="s">
        <v>254</v>
      </c>
      <c r="E2015" s="150" t="s">
        <v>3398</v>
      </c>
      <c r="F2015" s="151" t="s">
        <v>3399</v>
      </c>
      <c r="G2015" s="152" t="s">
        <v>465</v>
      </c>
      <c r="H2015" s="153">
        <v>107.35</v>
      </c>
      <c r="I2015" s="154"/>
      <c r="J2015" s="155">
        <f>ROUND(I2015*H2015,2)</f>
        <v>0</v>
      </c>
      <c r="K2015" s="156"/>
      <c r="L2015" s="32"/>
      <c r="M2015" s="157" t="s">
        <v>1</v>
      </c>
      <c r="N2015" s="158" t="s">
        <v>44</v>
      </c>
      <c r="O2015" s="57"/>
      <c r="P2015" s="159">
        <f>O2015*H2015</f>
        <v>0</v>
      </c>
      <c r="Q2015" s="159">
        <v>0</v>
      </c>
      <c r="R2015" s="159">
        <f>Q2015*H2015</f>
        <v>0</v>
      </c>
      <c r="S2015" s="159">
        <v>0</v>
      </c>
      <c r="T2015" s="160">
        <f>S2015*H2015</f>
        <v>0</v>
      </c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R2015" s="161" t="s">
        <v>289</v>
      </c>
      <c r="AT2015" s="161" t="s">
        <v>254</v>
      </c>
      <c r="AU2015" s="161" t="s">
        <v>88</v>
      </c>
      <c r="AY2015" s="17" t="s">
        <v>252</v>
      </c>
      <c r="BE2015" s="162">
        <f>IF(N2015="základní",J2015,0)</f>
        <v>0</v>
      </c>
      <c r="BF2015" s="162">
        <f>IF(N2015="snížená",J2015,0)</f>
        <v>0</v>
      </c>
      <c r="BG2015" s="162">
        <f>IF(N2015="zákl. přenesená",J2015,0)</f>
        <v>0</v>
      </c>
      <c r="BH2015" s="162">
        <f>IF(N2015="sníž. přenesená",J2015,0)</f>
        <v>0</v>
      </c>
      <c r="BI2015" s="162">
        <f>IF(N2015="nulová",J2015,0)</f>
        <v>0</v>
      </c>
      <c r="BJ2015" s="17" t="s">
        <v>86</v>
      </c>
      <c r="BK2015" s="162">
        <f>ROUND(I2015*H2015,2)</f>
        <v>0</v>
      </c>
      <c r="BL2015" s="17" t="s">
        <v>289</v>
      </c>
      <c r="BM2015" s="161" t="s">
        <v>3400</v>
      </c>
    </row>
    <row r="2016" spans="1:65" s="2" customFormat="1" ht="24.2" customHeight="1">
      <c r="A2016" s="31"/>
      <c r="B2016" s="148"/>
      <c r="C2016" s="149" t="s">
        <v>1261</v>
      </c>
      <c r="D2016" s="149" t="s">
        <v>254</v>
      </c>
      <c r="E2016" s="150" t="s">
        <v>3401</v>
      </c>
      <c r="F2016" s="151" t="s">
        <v>3402</v>
      </c>
      <c r="G2016" s="152" t="s">
        <v>1727</v>
      </c>
      <c r="H2016" s="187"/>
      <c r="I2016" s="154"/>
      <c r="J2016" s="155">
        <f>ROUND(I2016*H2016,2)</f>
        <v>0</v>
      </c>
      <c r="K2016" s="156"/>
      <c r="L2016" s="32"/>
      <c r="M2016" s="157" t="s">
        <v>1</v>
      </c>
      <c r="N2016" s="158" t="s">
        <v>44</v>
      </c>
      <c r="O2016" s="57"/>
      <c r="P2016" s="159">
        <f>O2016*H2016</f>
        <v>0</v>
      </c>
      <c r="Q2016" s="159">
        <v>0</v>
      </c>
      <c r="R2016" s="159">
        <f>Q2016*H2016</f>
        <v>0</v>
      </c>
      <c r="S2016" s="159">
        <v>0</v>
      </c>
      <c r="T2016" s="160">
        <f>S2016*H2016</f>
        <v>0</v>
      </c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R2016" s="161" t="s">
        <v>289</v>
      </c>
      <c r="AT2016" s="161" t="s">
        <v>254</v>
      </c>
      <c r="AU2016" s="161" t="s">
        <v>88</v>
      </c>
      <c r="AY2016" s="17" t="s">
        <v>252</v>
      </c>
      <c r="BE2016" s="162">
        <f>IF(N2016="základní",J2016,0)</f>
        <v>0</v>
      </c>
      <c r="BF2016" s="162">
        <f>IF(N2016="snížená",J2016,0)</f>
        <v>0</v>
      </c>
      <c r="BG2016" s="162">
        <f>IF(N2016="zákl. přenesená",J2016,0)</f>
        <v>0</v>
      </c>
      <c r="BH2016" s="162">
        <f>IF(N2016="sníž. přenesená",J2016,0)</f>
        <v>0</v>
      </c>
      <c r="BI2016" s="162">
        <f>IF(N2016="nulová",J2016,0)</f>
        <v>0</v>
      </c>
      <c r="BJ2016" s="17" t="s">
        <v>86</v>
      </c>
      <c r="BK2016" s="162">
        <f>ROUND(I2016*H2016,2)</f>
        <v>0</v>
      </c>
      <c r="BL2016" s="17" t="s">
        <v>289</v>
      </c>
      <c r="BM2016" s="161" t="s">
        <v>3403</v>
      </c>
    </row>
    <row r="2017" spans="1:65" s="2" customFormat="1" ht="16.5" customHeight="1">
      <c r="A2017" s="31"/>
      <c r="B2017" s="148"/>
      <c r="C2017" s="149" t="s">
        <v>3404</v>
      </c>
      <c r="D2017" s="149" t="s">
        <v>254</v>
      </c>
      <c r="E2017" s="150" t="s">
        <v>3390</v>
      </c>
      <c r="F2017" s="151" t="s">
        <v>3391</v>
      </c>
      <c r="G2017" s="152" t="s">
        <v>257</v>
      </c>
      <c r="H2017" s="153">
        <v>10</v>
      </c>
      <c r="I2017" s="154"/>
      <c r="J2017" s="155">
        <f>ROUND(I2017*H2017,2)</f>
        <v>0</v>
      </c>
      <c r="K2017" s="156"/>
      <c r="L2017" s="32"/>
      <c r="M2017" s="157" t="s">
        <v>1</v>
      </c>
      <c r="N2017" s="158" t="s">
        <v>44</v>
      </c>
      <c r="O2017" s="57"/>
      <c r="P2017" s="159">
        <f>O2017*H2017</f>
        <v>0</v>
      </c>
      <c r="Q2017" s="159">
        <v>0</v>
      </c>
      <c r="R2017" s="159">
        <f>Q2017*H2017</f>
        <v>0</v>
      </c>
      <c r="S2017" s="159">
        <v>0</v>
      </c>
      <c r="T2017" s="160">
        <f>S2017*H2017</f>
        <v>0</v>
      </c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R2017" s="161" t="s">
        <v>289</v>
      </c>
      <c r="AT2017" s="161" t="s">
        <v>254</v>
      </c>
      <c r="AU2017" s="161" t="s">
        <v>88</v>
      </c>
      <c r="AY2017" s="17" t="s">
        <v>252</v>
      </c>
      <c r="BE2017" s="162">
        <f>IF(N2017="základní",J2017,0)</f>
        <v>0</v>
      </c>
      <c r="BF2017" s="162">
        <f>IF(N2017="snížená",J2017,0)</f>
        <v>0</v>
      </c>
      <c r="BG2017" s="162">
        <f>IF(N2017="zákl. přenesená",J2017,0)</f>
        <v>0</v>
      </c>
      <c r="BH2017" s="162">
        <f>IF(N2017="sníž. přenesená",J2017,0)</f>
        <v>0</v>
      </c>
      <c r="BI2017" s="162">
        <f>IF(N2017="nulová",J2017,0)</f>
        <v>0</v>
      </c>
      <c r="BJ2017" s="17" t="s">
        <v>86</v>
      </c>
      <c r="BK2017" s="162">
        <f>ROUND(I2017*H2017,2)</f>
        <v>0</v>
      </c>
      <c r="BL2017" s="17" t="s">
        <v>289</v>
      </c>
      <c r="BM2017" s="161" t="s">
        <v>3405</v>
      </c>
    </row>
    <row r="2018" spans="1:65" s="14" customFormat="1" ht="22.5">
      <c r="B2018" s="171"/>
      <c r="D2018" s="164" t="s">
        <v>282</v>
      </c>
      <c r="E2018" s="172" t="s">
        <v>1</v>
      </c>
      <c r="F2018" s="173" t="s">
        <v>3406</v>
      </c>
      <c r="H2018" s="174">
        <v>10</v>
      </c>
      <c r="I2018" s="175"/>
      <c r="L2018" s="171"/>
      <c r="M2018" s="176"/>
      <c r="N2018" s="177"/>
      <c r="O2018" s="177"/>
      <c r="P2018" s="177"/>
      <c r="Q2018" s="177"/>
      <c r="R2018" s="177"/>
      <c r="S2018" s="177"/>
      <c r="T2018" s="178"/>
      <c r="AT2018" s="172" t="s">
        <v>282</v>
      </c>
      <c r="AU2018" s="172" t="s">
        <v>88</v>
      </c>
      <c r="AV2018" s="14" t="s">
        <v>88</v>
      </c>
      <c r="AW2018" s="14" t="s">
        <v>33</v>
      </c>
      <c r="AX2018" s="14" t="s">
        <v>79</v>
      </c>
      <c r="AY2018" s="172" t="s">
        <v>252</v>
      </c>
    </row>
    <row r="2019" spans="1:65" s="13" customFormat="1" ht="22.5">
      <c r="B2019" s="163"/>
      <c r="D2019" s="164" t="s">
        <v>282</v>
      </c>
      <c r="E2019" s="165" t="s">
        <v>1</v>
      </c>
      <c r="F2019" s="166" t="s">
        <v>3407</v>
      </c>
      <c r="H2019" s="165" t="s">
        <v>1</v>
      </c>
      <c r="I2019" s="167"/>
      <c r="L2019" s="163"/>
      <c r="M2019" s="168"/>
      <c r="N2019" s="169"/>
      <c r="O2019" s="169"/>
      <c r="P2019" s="169"/>
      <c r="Q2019" s="169"/>
      <c r="R2019" s="169"/>
      <c r="S2019" s="169"/>
      <c r="T2019" s="170"/>
      <c r="AT2019" s="165" t="s">
        <v>282</v>
      </c>
      <c r="AU2019" s="165" t="s">
        <v>88</v>
      </c>
      <c r="AV2019" s="13" t="s">
        <v>86</v>
      </c>
      <c r="AW2019" s="13" t="s">
        <v>33</v>
      </c>
      <c r="AX2019" s="13" t="s">
        <v>79</v>
      </c>
      <c r="AY2019" s="165" t="s">
        <v>252</v>
      </c>
    </row>
    <row r="2020" spans="1:65" s="15" customFormat="1">
      <c r="B2020" s="179"/>
      <c r="D2020" s="164" t="s">
        <v>282</v>
      </c>
      <c r="E2020" s="180" t="s">
        <v>1</v>
      </c>
      <c r="F2020" s="181" t="s">
        <v>286</v>
      </c>
      <c r="H2020" s="182">
        <v>10</v>
      </c>
      <c r="I2020" s="183"/>
      <c r="L2020" s="179"/>
      <c r="M2020" s="184"/>
      <c r="N2020" s="185"/>
      <c r="O2020" s="185"/>
      <c r="P2020" s="185"/>
      <c r="Q2020" s="185"/>
      <c r="R2020" s="185"/>
      <c r="S2020" s="185"/>
      <c r="T2020" s="186"/>
      <c r="AT2020" s="180" t="s">
        <v>282</v>
      </c>
      <c r="AU2020" s="180" t="s">
        <v>88</v>
      </c>
      <c r="AV2020" s="15" t="s">
        <v>258</v>
      </c>
      <c r="AW2020" s="15" t="s">
        <v>33</v>
      </c>
      <c r="AX2020" s="15" t="s">
        <v>86</v>
      </c>
      <c r="AY2020" s="180" t="s">
        <v>252</v>
      </c>
    </row>
    <row r="2021" spans="1:65" s="12" customFormat="1" ht="22.9" customHeight="1">
      <c r="B2021" s="135"/>
      <c r="D2021" s="136" t="s">
        <v>78</v>
      </c>
      <c r="E2021" s="146" t="s">
        <v>1827</v>
      </c>
      <c r="F2021" s="146" t="s">
        <v>1828</v>
      </c>
      <c r="I2021" s="138"/>
      <c r="J2021" s="147">
        <f>BK2021</f>
        <v>0</v>
      </c>
      <c r="L2021" s="135"/>
      <c r="M2021" s="140"/>
      <c r="N2021" s="141"/>
      <c r="O2021" s="141"/>
      <c r="P2021" s="142">
        <f>SUM(P2022:P2214)</f>
        <v>0</v>
      </c>
      <c r="Q2021" s="141"/>
      <c r="R2021" s="142">
        <f>SUM(R2022:R2214)</f>
        <v>0</v>
      </c>
      <c r="S2021" s="141"/>
      <c r="T2021" s="143">
        <f>SUM(T2022:T2214)</f>
        <v>0</v>
      </c>
      <c r="AR2021" s="136" t="s">
        <v>88</v>
      </c>
      <c r="AT2021" s="144" t="s">
        <v>78</v>
      </c>
      <c r="AU2021" s="144" t="s">
        <v>86</v>
      </c>
      <c r="AY2021" s="136" t="s">
        <v>252</v>
      </c>
      <c r="BK2021" s="145">
        <f>SUM(BK2022:BK2214)</f>
        <v>0</v>
      </c>
    </row>
    <row r="2022" spans="1:65" s="2" customFormat="1" ht="24.2" customHeight="1">
      <c r="A2022" s="31"/>
      <c r="B2022" s="148"/>
      <c r="C2022" s="149" t="s">
        <v>1266</v>
      </c>
      <c r="D2022" s="149" t="s">
        <v>254</v>
      </c>
      <c r="E2022" s="150" t="s">
        <v>3408</v>
      </c>
      <c r="F2022" s="151" t="s">
        <v>3409</v>
      </c>
      <c r="G2022" s="152" t="s">
        <v>465</v>
      </c>
      <c r="H2022" s="153">
        <v>228.83</v>
      </c>
      <c r="I2022" s="154"/>
      <c r="J2022" s="155">
        <f>ROUND(I2022*H2022,2)</f>
        <v>0</v>
      </c>
      <c r="K2022" s="156"/>
      <c r="L2022" s="32"/>
      <c r="M2022" s="157" t="s">
        <v>1</v>
      </c>
      <c r="N2022" s="158" t="s">
        <v>44</v>
      </c>
      <c r="O2022" s="57"/>
      <c r="P2022" s="159">
        <f>O2022*H2022</f>
        <v>0</v>
      </c>
      <c r="Q2022" s="159">
        <v>0</v>
      </c>
      <c r="R2022" s="159">
        <f>Q2022*H2022</f>
        <v>0</v>
      </c>
      <c r="S2022" s="159">
        <v>0</v>
      </c>
      <c r="T2022" s="160">
        <f>S2022*H2022</f>
        <v>0</v>
      </c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R2022" s="161" t="s">
        <v>289</v>
      </c>
      <c r="AT2022" s="161" t="s">
        <v>254</v>
      </c>
      <c r="AU2022" s="161" t="s">
        <v>88</v>
      </c>
      <c r="AY2022" s="17" t="s">
        <v>252</v>
      </c>
      <c r="BE2022" s="162">
        <f>IF(N2022="základní",J2022,0)</f>
        <v>0</v>
      </c>
      <c r="BF2022" s="162">
        <f>IF(N2022="snížená",J2022,0)</f>
        <v>0</v>
      </c>
      <c r="BG2022" s="162">
        <f>IF(N2022="zákl. přenesená",J2022,0)</f>
        <v>0</v>
      </c>
      <c r="BH2022" s="162">
        <f>IF(N2022="sníž. přenesená",J2022,0)</f>
        <v>0</v>
      </c>
      <c r="BI2022" s="162">
        <f>IF(N2022="nulová",J2022,0)</f>
        <v>0</v>
      </c>
      <c r="BJ2022" s="17" t="s">
        <v>86</v>
      </c>
      <c r="BK2022" s="162">
        <f>ROUND(I2022*H2022,2)</f>
        <v>0</v>
      </c>
      <c r="BL2022" s="17" t="s">
        <v>289</v>
      </c>
      <c r="BM2022" s="161" t="s">
        <v>3410</v>
      </c>
    </row>
    <row r="2023" spans="1:65" s="13" customFormat="1">
      <c r="B2023" s="163"/>
      <c r="D2023" s="164" t="s">
        <v>282</v>
      </c>
      <c r="E2023" s="165" t="s">
        <v>1</v>
      </c>
      <c r="F2023" s="166" t="s">
        <v>3260</v>
      </c>
      <c r="H2023" s="165" t="s">
        <v>1</v>
      </c>
      <c r="I2023" s="167"/>
      <c r="L2023" s="163"/>
      <c r="M2023" s="168"/>
      <c r="N2023" s="169"/>
      <c r="O2023" s="169"/>
      <c r="P2023" s="169"/>
      <c r="Q2023" s="169"/>
      <c r="R2023" s="169"/>
      <c r="S2023" s="169"/>
      <c r="T2023" s="170"/>
      <c r="AT2023" s="165" t="s">
        <v>282</v>
      </c>
      <c r="AU2023" s="165" t="s">
        <v>88</v>
      </c>
      <c r="AV2023" s="13" t="s">
        <v>86</v>
      </c>
      <c r="AW2023" s="13" t="s">
        <v>33</v>
      </c>
      <c r="AX2023" s="13" t="s">
        <v>79</v>
      </c>
      <c r="AY2023" s="165" t="s">
        <v>252</v>
      </c>
    </row>
    <row r="2024" spans="1:65" s="13" customFormat="1" ht="22.5">
      <c r="B2024" s="163"/>
      <c r="D2024" s="164" t="s">
        <v>282</v>
      </c>
      <c r="E2024" s="165" t="s">
        <v>1</v>
      </c>
      <c r="F2024" s="166" t="s">
        <v>3411</v>
      </c>
      <c r="H2024" s="165" t="s">
        <v>1</v>
      </c>
      <c r="I2024" s="167"/>
      <c r="L2024" s="163"/>
      <c r="M2024" s="168"/>
      <c r="N2024" s="169"/>
      <c r="O2024" s="169"/>
      <c r="P2024" s="169"/>
      <c r="Q2024" s="169"/>
      <c r="R2024" s="169"/>
      <c r="S2024" s="169"/>
      <c r="T2024" s="170"/>
      <c r="AT2024" s="165" t="s">
        <v>282</v>
      </c>
      <c r="AU2024" s="165" t="s">
        <v>88</v>
      </c>
      <c r="AV2024" s="13" t="s">
        <v>86</v>
      </c>
      <c r="AW2024" s="13" t="s">
        <v>33</v>
      </c>
      <c r="AX2024" s="13" t="s">
        <v>79</v>
      </c>
      <c r="AY2024" s="165" t="s">
        <v>252</v>
      </c>
    </row>
    <row r="2025" spans="1:65" s="13" customFormat="1">
      <c r="B2025" s="163"/>
      <c r="D2025" s="164" t="s">
        <v>282</v>
      </c>
      <c r="E2025" s="165" t="s">
        <v>1</v>
      </c>
      <c r="F2025" s="166" t="s">
        <v>3412</v>
      </c>
      <c r="H2025" s="165" t="s">
        <v>1</v>
      </c>
      <c r="I2025" s="167"/>
      <c r="L2025" s="163"/>
      <c r="M2025" s="168"/>
      <c r="N2025" s="169"/>
      <c r="O2025" s="169"/>
      <c r="P2025" s="169"/>
      <c r="Q2025" s="169"/>
      <c r="R2025" s="169"/>
      <c r="S2025" s="169"/>
      <c r="T2025" s="170"/>
      <c r="AT2025" s="165" t="s">
        <v>282</v>
      </c>
      <c r="AU2025" s="165" t="s">
        <v>88</v>
      </c>
      <c r="AV2025" s="13" t="s">
        <v>86</v>
      </c>
      <c r="AW2025" s="13" t="s">
        <v>33</v>
      </c>
      <c r="AX2025" s="13" t="s">
        <v>79</v>
      </c>
      <c r="AY2025" s="165" t="s">
        <v>252</v>
      </c>
    </row>
    <row r="2026" spans="1:65" s="13" customFormat="1">
      <c r="B2026" s="163"/>
      <c r="D2026" s="164" t="s">
        <v>282</v>
      </c>
      <c r="E2026" s="165" t="s">
        <v>1</v>
      </c>
      <c r="F2026" s="166" t="s">
        <v>3413</v>
      </c>
      <c r="H2026" s="165" t="s">
        <v>1</v>
      </c>
      <c r="I2026" s="167"/>
      <c r="L2026" s="163"/>
      <c r="M2026" s="168"/>
      <c r="N2026" s="169"/>
      <c r="O2026" s="169"/>
      <c r="P2026" s="169"/>
      <c r="Q2026" s="169"/>
      <c r="R2026" s="169"/>
      <c r="S2026" s="169"/>
      <c r="T2026" s="170"/>
      <c r="AT2026" s="165" t="s">
        <v>282</v>
      </c>
      <c r="AU2026" s="165" t="s">
        <v>88</v>
      </c>
      <c r="AV2026" s="13" t="s">
        <v>86</v>
      </c>
      <c r="AW2026" s="13" t="s">
        <v>33</v>
      </c>
      <c r="AX2026" s="13" t="s">
        <v>79</v>
      </c>
      <c r="AY2026" s="165" t="s">
        <v>252</v>
      </c>
    </row>
    <row r="2027" spans="1:65" s="13" customFormat="1" ht="22.5">
      <c r="B2027" s="163"/>
      <c r="D2027" s="164" t="s">
        <v>282</v>
      </c>
      <c r="E2027" s="165" t="s">
        <v>1</v>
      </c>
      <c r="F2027" s="166" t="s">
        <v>3414</v>
      </c>
      <c r="H2027" s="165" t="s">
        <v>1</v>
      </c>
      <c r="I2027" s="167"/>
      <c r="L2027" s="163"/>
      <c r="M2027" s="168"/>
      <c r="N2027" s="169"/>
      <c r="O2027" s="169"/>
      <c r="P2027" s="169"/>
      <c r="Q2027" s="169"/>
      <c r="R2027" s="169"/>
      <c r="S2027" s="169"/>
      <c r="T2027" s="170"/>
      <c r="AT2027" s="165" t="s">
        <v>282</v>
      </c>
      <c r="AU2027" s="165" t="s">
        <v>88</v>
      </c>
      <c r="AV2027" s="13" t="s">
        <v>86</v>
      </c>
      <c r="AW2027" s="13" t="s">
        <v>33</v>
      </c>
      <c r="AX2027" s="13" t="s">
        <v>79</v>
      </c>
      <c r="AY2027" s="165" t="s">
        <v>252</v>
      </c>
    </row>
    <row r="2028" spans="1:65" s="13" customFormat="1">
      <c r="B2028" s="163"/>
      <c r="D2028" s="164" t="s">
        <v>282</v>
      </c>
      <c r="E2028" s="165" t="s">
        <v>1</v>
      </c>
      <c r="F2028" s="166" t="s">
        <v>3415</v>
      </c>
      <c r="H2028" s="165" t="s">
        <v>1</v>
      </c>
      <c r="I2028" s="167"/>
      <c r="L2028" s="163"/>
      <c r="M2028" s="168"/>
      <c r="N2028" s="169"/>
      <c r="O2028" s="169"/>
      <c r="P2028" s="169"/>
      <c r="Q2028" s="169"/>
      <c r="R2028" s="169"/>
      <c r="S2028" s="169"/>
      <c r="T2028" s="170"/>
      <c r="AT2028" s="165" t="s">
        <v>282</v>
      </c>
      <c r="AU2028" s="165" t="s">
        <v>88</v>
      </c>
      <c r="AV2028" s="13" t="s">
        <v>86</v>
      </c>
      <c r="AW2028" s="13" t="s">
        <v>33</v>
      </c>
      <c r="AX2028" s="13" t="s">
        <v>79</v>
      </c>
      <c r="AY2028" s="165" t="s">
        <v>252</v>
      </c>
    </row>
    <row r="2029" spans="1:65" s="13" customFormat="1" ht="22.5">
      <c r="B2029" s="163"/>
      <c r="D2029" s="164" t="s">
        <v>282</v>
      </c>
      <c r="E2029" s="165" t="s">
        <v>1</v>
      </c>
      <c r="F2029" s="166" t="s">
        <v>3416</v>
      </c>
      <c r="H2029" s="165" t="s">
        <v>1</v>
      </c>
      <c r="I2029" s="167"/>
      <c r="L2029" s="163"/>
      <c r="M2029" s="168"/>
      <c r="N2029" s="169"/>
      <c r="O2029" s="169"/>
      <c r="P2029" s="169"/>
      <c r="Q2029" s="169"/>
      <c r="R2029" s="169"/>
      <c r="S2029" s="169"/>
      <c r="T2029" s="170"/>
      <c r="AT2029" s="165" t="s">
        <v>282</v>
      </c>
      <c r="AU2029" s="165" t="s">
        <v>88</v>
      </c>
      <c r="AV2029" s="13" t="s">
        <v>86</v>
      </c>
      <c r="AW2029" s="13" t="s">
        <v>33</v>
      </c>
      <c r="AX2029" s="13" t="s">
        <v>79</v>
      </c>
      <c r="AY2029" s="165" t="s">
        <v>252</v>
      </c>
    </row>
    <row r="2030" spans="1:65" s="13" customFormat="1">
      <c r="B2030" s="163"/>
      <c r="D2030" s="164" t="s">
        <v>282</v>
      </c>
      <c r="E2030" s="165" t="s">
        <v>1</v>
      </c>
      <c r="F2030" s="166" t="s">
        <v>3267</v>
      </c>
      <c r="H2030" s="165" t="s">
        <v>1</v>
      </c>
      <c r="I2030" s="167"/>
      <c r="L2030" s="163"/>
      <c r="M2030" s="168"/>
      <c r="N2030" s="169"/>
      <c r="O2030" s="169"/>
      <c r="P2030" s="169"/>
      <c r="Q2030" s="169"/>
      <c r="R2030" s="169"/>
      <c r="S2030" s="169"/>
      <c r="T2030" s="170"/>
      <c r="AT2030" s="165" t="s">
        <v>282</v>
      </c>
      <c r="AU2030" s="165" t="s">
        <v>88</v>
      </c>
      <c r="AV2030" s="13" t="s">
        <v>86</v>
      </c>
      <c r="AW2030" s="13" t="s">
        <v>33</v>
      </c>
      <c r="AX2030" s="13" t="s">
        <v>79</v>
      </c>
      <c r="AY2030" s="165" t="s">
        <v>252</v>
      </c>
    </row>
    <row r="2031" spans="1:65" s="13" customFormat="1">
      <c r="B2031" s="163"/>
      <c r="D2031" s="164" t="s">
        <v>282</v>
      </c>
      <c r="E2031" s="165" t="s">
        <v>1</v>
      </c>
      <c r="F2031" s="166" t="s">
        <v>3268</v>
      </c>
      <c r="H2031" s="165" t="s">
        <v>1</v>
      </c>
      <c r="I2031" s="167"/>
      <c r="L2031" s="163"/>
      <c r="M2031" s="168"/>
      <c r="N2031" s="169"/>
      <c r="O2031" s="169"/>
      <c r="P2031" s="169"/>
      <c r="Q2031" s="169"/>
      <c r="R2031" s="169"/>
      <c r="S2031" s="169"/>
      <c r="T2031" s="170"/>
      <c r="AT2031" s="165" t="s">
        <v>282</v>
      </c>
      <c r="AU2031" s="165" t="s">
        <v>88</v>
      </c>
      <c r="AV2031" s="13" t="s">
        <v>86</v>
      </c>
      <c r="AW2031" s="13" t="s">
        <v>33</v>
      </c>
      <c r="AX2031" s="13" t="s">
        <v>79</v>
      </c>
      <c r="AY2031" s="165" t="s">
        <v>252</v>
      </c>
    </row>
    <row r="2032" spans="1:65" s="13" customFormat="1" ht="22.5">
      <c r="B2032" s="163"/>
      <c r="D2032" s="164" t="s">
        <v>282</v>
      </c>
      <c r="E2032" s="165" t="s">
        <v>1</v>
      </c>
      <c r="F2032" s="166" t="s">
        <v>3285</v>
      </c>
      <c r="H2032" s="165" t="s">
        <v>1</v>
      </c>
      <c r="I2032" s="167"/>
      <c r="L2032" s="163"/>
      <c r="M2032" s="168"/>
      <c r="N2032" s="169"/>
      <c r="O2032" s="169"/>
      <c r="P2032" s="169"/>
      <c r="Q2032" s="169"/>
      <c r="R2032" s="169"/>
      <c r="S2032" s="169"/>
      <c r="T2032" s="170"/>
      <c r="AT2032" s="165" t="s">
        <v>282</v>
      </c>
      <c r="AU2032" s="165" t="s">
        <v>88</v>
      </c>
      <c r="AV2032" s="13" t="s">
        <v>86</v>
      </c>
      <c r="AW2032" s="13" t="s">
        <v>33</v>
      </c>
      <c r="AX2032" s="13" t="s">
        <v>79</v>
      </c>
      <c r="AY2032" s="165" t="s">
        <v>252</v>
      </c>
    </row>
    <row r="2033" spans="1:65" s="13" customFormat="1" ht="22.5">
      <c r="B2033" s="163"/>
      <c r="D2033" s="164" t="s">
        <v>282</v>
      </c>
      <c r="E2033" s="165" t="s">
        <v>1</v>
      </c>
      <c r="F2033" s="166" t="s">
        <v>3417</v>
      </c>
      <c r="H2033" s="165" t="s">
        <v>1</v>
      </c>
      <c r="I2033" s="167"/>
      <c r="L2033" s="163"/>
      <c r="M2033" s="168"/>
      <c r="N2033" s="169"/>
      <c r="O2033" s="169"/>
      <c r="P2033" s="169"/>
      <c r="Q2033" s="169"/>
      <c r="R2033" s="169"/>
      <c r="S2033" s="169"/>
      <c r="T2033" s="170"/>
      <c r="AT2033" s="165" t="s">
        <v>282</v>
      </c>
      <c r="AU2033" s="165" t="s">
        <v>88</v>
      </c>
      <c r="AV2033" s="13" t="s">
        <v>86</v>
      </c>
      <c r="AW2033" s="13" t="s">
        <v>33</v>
      </c>
      <c r="AX2033" s="13" t="s">
        <v>79</v>
      </c>
      <c r="AY2033" s="165" t="s">
        <v>252</v>
      </c>
    </row>
    <row r="2034" spans="1:65" s="13" customFormat="1">
      <c r="B2034" s="163"/>
      <c r="D2034" s="164" t="s">
        <v>282</v>
      </c>
      <c r="E2034" s="165" t="s">
        <v>1</v>
      </c>
      <c r="F2034" s="166" t="s">
        <v>3418</v>
      </c>
      <c r="H2034" s="165" t="s">
        <v>1</v>
      </c>
      <c r="I2034" s="167"/>
      <c r="L2034" s="163"/>
      <c r="M2034" s="168"/>
      <c r="N2034" s="169"/>
      <c r="O2034" s="169"/>
      <c r="P2034" s="169"/>
      <c r="Q2034" s="169"/>
      <c r="R2034" s="169"/>
      <c r="S2034" s="169"/>
      <c r="T2034" s="170"/>
      <c r="AT2034" s="165" t="s">
        <v>282</v>
      </c>
      <c r="AU2034" s="165" t="s">
        <v>88</v>
      </c>
      <c r="AV2034" s="13" t="s">
        <v>86</v>
      </c>
      <c r="AW2034" s="13" t="s">
        <v>33</v>
      </c>
      <c r="AX2034" s="13" t="s">
        <v>79</v>
      </c>
      <c r="AY2034" s="165" t="s">
        <v>252</v>
      </c>
    </row>
    <row r="2035" spans="1:65" s="14" customFormat="1">
      <c r="B2035" s="171"/>
      <c r="D2035" s="164" t="s">
        <v>282</v>
      </c>
      <c r="E2035" s="172" t="s">
        <v>1</v>
      </c>
      <c r="F2035" s="173" t="s">
        <v>3419</v>
      </c>
      <c r="H2035" s="174">
        <v>228.83</v>
      </c>
      <c r="I2035" s="175"/>
      <c r="L2035" s="171"/>
      <c r="M2035" s="176"/>
      <c r="N2035" s="177"/>
      <c r="O2035" s="177"/>
      <c r="P2035" s="177"/>
      <c r="Q2035" s="177"/>
      <c r="R2035" s="177"/>
      <c r="S2035" s="177"/>
      <c r="T2035" s="178"/>
      <c r="AT2035" s="172" t="s">
        <v>282</v>
      </c>
      <c r="AU2035" s="172" t="s">
        <v>88</v>
      </c>
      <c r="AV2035" s="14" t="s">
        <v>88</v>
      </c>
      <c r="AW2035" s="14" t="s">
        <v>33</v>
      </c>
      <c r="AX2035" s="14" t="s">
        <v>79</v>
      </c>
      <c r="AY2035" s="172" t="s">
        <v>252</v>
      </c>
    </row>
    <row r="2036" spans="1:65" s="15" customFormat="1">
      <c r="B2036" s="179"/>
      <c r="D2036" s="164" t="s">
        <v>282</v>
      </c>
      <c r="E2036" s="180" t="s">
        <v>1</v>
      </c>
      <c r="F2036" s="181" t="s">
        <v>286</v>
      </c>
      <c r="H2036" s="182">
        <v>228.83</v>
      </c>
      <c r="I2036" s="183"/>
      <c r="L2036" s="179"/>
      <c r="M2036" s="184"/>
      <c r="N2036" s="185"/>
      <c r="O2036" s="185"/>
      <c r="P2036" s="185"/>
      <c r="Q2036" s="185"/>
      <c r="R2036" s="185"/>
      <c r="S2036" s="185"/>
      <c r="T2036" s="186"/>
      <c r="AT2036" s="180" t="s">
        <v>282</v>
      </c>
      <c r="AU2036" s="180" t="s">
        <v>88</v>
      </c>
      <c r="AV2036" s="15" t="s">
        <v>258</v>
      </c>
      <c r="AW2036" s="15" t="s">
        <v>33</v>
      </c>
      <c r="AX2036" s="15" t="s">
        <v>86</v>
      </c>
      <c r="AY2036" s="180" t="s">
        <v>252</v>
      </c>
    </row>
    <row r="2037" spans="1:65" s="2" customFormat="1" ht="24.2" customHeight="1">
      <c r="A2037" s="31"/>
      <c r="B2037" s="148"/>
      <c r="C2037" s="149" t="s">
        <v>3420</v>
      </c>
      <c r="D2037" s="149" t="s">
        <v>254</v>
      </c>
      <c r="E2037" s="150" t="s">
        <v>3421</v>
      </c>
      <c r="F2037" s="151" t="s">
        <v>3422</v>
      </c>
      <c r="G2037" s="152" t="s">
        <v>465</v>
      </c>
      <c r="H2037" s="153">
        <v>570.02</v>
      </c>
      <c r="I2037" s="154"/>
      <c r="J2037" s="155">
        <f>ROUND(I2037*H2037,2)</f>
        <v>0</v>
      </c>
      <c r="K2037" s="156"/>
      <c r="L2037" s="32"/>
      <c r="M2037" s="157" t="s">
        <v>1</v>
      </c>
      <c r="N2037" s="158" t="s">
        <v>44</v>
      </c>
      <c r="O2037" s="57"/>
      <c r="P2037" s="159">
        <f>O2037*H2037</f>
        <v>0</v>
      </c>
      <c r="Q2037" s="159">
        <v>0</v>
      </c>
      <c r="R2037" s="159">
        <f>Q2037*H2037</f>
        <v>0</v>
      </c>
      <c r="S2037" s="159">
        <v>0</v>
      </c>
      <c r="T2037" s="160">
        <f>S2037*H2037</f>
        <v>0</v>
      </c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1"/>
      <c r="AR2037" s="161" t="s">
        <v>289</v>
      </c>
      <c r="AT2037" s="161" t="s">
        <v>254</v>
      </c>
      <c r="AU2037" s="161" t="s">
        <v>88</v>
      </c>
      <c r="AY2037" s="17" t="s">
        <v>252</v>
      </c>
      <c r="BE2037" s="162">
        <f>IF(N2037="základní",J2037,0)</f>
        <v>0</v>
      </c>
      <c r="BF2037" s="162">
        <f>IF(N2037="snížená",J2037,0)</f>
        <v>0</v>
      </c>
      <c r="BG2037" s="162">
        <f>IF(N2037="zákl. přenesená",J2037,0)</f>
        <v>0</v>
      </c>
      <c r="BH2037" s="162">
        <f>IF(N2037="sníž. přenesená",J2037,0)</f>
        <v>0</v>
      </c>
      <c r="BI2037" s="162">
        <f>IF(N2037="nulová",J2037,0)</f>
        <v>0</v>
      </c>
      <c r="BJ2037" s="17" t="s">
        <v>86</v>
      </c>
      <c r="BK2037" s="162">
        <f>ROUND(I2037*H2037,2)</f>
        <v>0</v>
      </c>
      <c r="BL2037" s="17" t="s">
        <v>289</v>
      </c>
      <c r="BM2037" s="161" t="s">
        <v>3423</v>
      </c>
    </row>
    <row r="2038" spans="1:65" s="13" customFormat="1">
      <c r="B2038" s="163"/>
      <c r="D2038" s="164" t="s">
        <v>282</v>
      </c>
      <c r="E2038" s="165" t="s">
        <v>1</v>
      </c>
      <c r="F2038" s="166" t="s">
        <v>3260</v>
      </c>
      <c r="H2038" s="165" t="s">
        <v>1</v>
      </c>
      <c r="I2038" s="167"/>
      <c r="L2038" s="163"/>
      <c r="M2038" s="168"/>
      <c r="N2038" s="169"/>
      <c r="O2038" s="169"/>
      <c r="P2038" s="169"/>
      <c r="Q2038" s="169"/>
      <c r="R2038" s="169"/>
      <c r="S2038" s="169"/>
      <c r="T2038" s="170"/>
      <c r="AT2038" s="165" t="s">
        <v>282</v>
      </c>
      <c r="AU2038" s="165" t="s">
        <v>88</v>
      </c>
      <c r="AV2038" s="13" t="s">
        <v>86</v>
      </c>
      <c r="AW2038" s="13" t="s">
        <v>33</v>
      </c>
      <c r="AX2038" s="13" t="s">
        <v>79</v>
      </c>
      <c r="AY2038" s="165" t="s">
        <v>252</v>
      </c>
    </row>
    <row r="2039" spans="1:65" s="13" customFormat="1" ht="22.5">
      <c r="B2039" s="163"/>
      <c r="D2039" s="164" t="s">
        <v>282</v>
      </c>
      <c r="E2039" s="165" t="s">
        <v>1</v>
      </c>
      <c r="F2039" s="166" t="s">
        <v>3424</v>
      </c>
      <c r="H2039" s="165" t="s">
        <v>1</v>
      </c>
      <c r="I2039" s="167"/>
      <c r="L2039" s="163"/>
      <c r="M2039" s="168"/>
      <c r="N2039" s="169"/>
      <c r="O2039" s="169"/>
      <c r="P2039" s="169"/>
      <c r="Q2039" s="169"/>
      <c r="R2039" s="169"/>
      <c r="S2039" s="169"/>
      <c r="T2039" s="170"/>
      <c r="AT2039" s="165" t="s">
        <v>282</v>
      </c>
      <c r="AU2039" s="165" t="s">
        <v>88</v>
      </c>
      <c r="AV2039" s="13" t="s">
        <v>86</v>
      </c>
      <c r="AW2039" s="13" t="s">
        <v>33</v>
      </c>
      <c r="AX2039" s="13" t="s">
        <v>79</v>
      </c>
      <c r="AY2039" s="165" t="s">
        <v>252</v>
      </c>
    </row>
    <row r="2040" spans="1:65" s="13" customFormat="1">
      <c r="B2040" s="163"/>
      <c r="D2040" s="164" t="s">
        <v>282</v>
      </c>
      <c r="E2040" s="165" t="s">
        <v>1</v>
      </c>
      <c r="F2040" s="166" t="s">
        <v>3412</v>
      </c>
      <c r="H2040" s="165" t="s">
        <v>1</v>
      </c>
      <c r="I2040" s="167"/>
      <c r="L2040" s="163"/>
      <c r="M2040" s="168"/>
      <c r="N2040" s="169"/>
      <c r="O2040" s="169"/>
      <c r="P2040" s="169"/>
      <c r="Q2040" s="169"/>
      <c r="R2040" s="169"/>
      <c r="S2040" s="169"/>
      <c r="T2040" s="170"/>
      <c r="AT2040" s="165" t="s">
        <v>282</v>
      </c>
      <c r="AU2040" s="165" t="s">
        <v>88</v>
      </c>
      <c r="AV2040" s="13" t="s">
        <v>86</v>
      </c>
      <c r="AW2040" s="13" t="s">
        <v>33</v>
      </c>
      <c r="AX2040" s="13" t="s">
        <v>79</v>
      </c>
      <c r="AY2040" s="165" t="s">
        <v>252</v>
      </c>
    </row>
    <row r="2041" spans="1:65" s="13" customFormat="1">
      <c r="B2041" s="163"/>
      <c r="D2041" s="164" t="s">
        <v>282</v>
      </c>
      <c r="E2041" s="165" t="s">
        <v>1</v>
      </c>
      <c r="F2041" s="166" t="s">
        <v>3413</v>
      </c>
      <c r="H2041" s="165" t="s">
        <v>1</v>
      </c>
      <c r="I2041" s="167"/>
      <c r="L2041" s="163"/>
      <c r="M2041" s="168"/>
      <c r="N2041" s="169"/>
      <c r="O2041" s="169"/>
      <c r="P2041" s="169"/>
      <c r="Q2041" s="169"/>
      <c r="R2041" s="169"/>
      <c r="S2041" s="169"/>
      <c r="T2041" s="170"/>
      <c r="AT2041" s="165" t="s">
        <v>282</v>
      </c>
      <c r="AU2041" s="165" t="s">
        <v>88</v>
      </c>
      <c r="AV2041" s="13" t="s">
        <v>86</v>
      </c>
      <c r="AW2041" s="13" t="s">
        <v>33</v>
      </c>
      <c r="AX2041" s="13" t="s">
        <v>79</v>
      </c>
      <c r="AY2041" s="165" t="s">
        <v>252</v>
      </c>
    </row>
    <row r="2042" spans="1:65" s="13" customFormat="1" ht="22.5">
      <c r="B2042" s="163"/>
      <c r="D2042" s="164" t="s">
        <v>282</v>
      </c>
      <c r="E2042" s="165" t="s">
        <v>1</v>
      </c>
      <c r="F2042" s="166" t="s">
        <v>3425</v>
      </c>
      <c r="H2042" s="165" t="s">
        <v>1</v>
      </c>
      <c r="I2042" s="167"/>
      <c r="L2042" s="163"/>
      <c r="M2042" s="168"/>
      <c r="N2042" s="169"/>
      <c r="O2042" s="169"/>
      <c r="P2042" s="169"/>
      <c r="Q2042" s="169"/>
      <c r="R2042" s="169"/>
      <c r="S2042" s="169"/>
      <c r="T2042" s="170"/>
      <c r="AT2042" s="165" t="s">
        <v>282</v>
      </c>
      <c r="AU2042" s="165" t="s">
        <v>88</v>
      </c>
      <c r="AV2042" s="13" t="s">
        <v>86</v>
      </c>
      <c r="AW2042" s="13" t="s">
        <v>33</v>
      </c>
      <c r="AX2042" s="13" t="s">
        <v>79</v>
      </c>
      <c r="AY2042" s="165" t="s">
        <v>252</v>
      </c>
    </row>
    <row r="2043" spans="1:65" s="13" customFormat="1">
      <c r="B2043" s="163"/>
      <c r="D2043" s="164" t="s">
        <v>282</v>
      </c>
      <c r="E2043" s="165" t="s">
        <v>1</v>
      </c>
      <c r="F2043" s="166" t="s">
        <v>3426</v>
      </c>
      <c r="H2043" s="165" t="s">
        <v>1</v>
      </c>
      <c r="I2043" s="167"/>
      <c r="L2043" s="163"/>
      <c r="M2043" s="168"/>
      <c r="N2043" s="169"/>
      <c r="O2043" s="169"/>
      <c r="P2043" s="169"/>
      <c r="Q2043" s="169"/>
      <c r="R2043" s="169"/>
      <c r="S2043" s="169"/>
      <c r="T2043" s="170"/>
      <c r="AT2043" s="165" t="s">
        <v>282</v>
      </c>
      <c r="AU2043" s="165" t="s">
        <v>88</v>
      </c>
      <c r="AV2043" s="13" t="s">
        <v>86</v>
      </c>
      <c r="AW2043" s="13" t="s">
        <v>33</v>
      </c>
      <c r="AX2043" s="13" t="s">
        <v>79</v>
      </c>
      <c r="AY2043" s="165" t="s">
        <v>252</v>
      </c>
    </row>
    <row r="2044" spans="1:65" s="13" customFormat="1" ht="22.5">
      <c r="B2044" s="163"/>
      <c r="D2044" s="164" t="s">
        <v>282</v>
      </c>
      <c r="E2044" s="165" t="s">
        <v>1</v>
      </c>
      <c r="F2044" s="166" t="s">
        <v>3300</v>
      </c>
      <c r="H2044" s="165" t="s">
        <v>1</v>
      </c>
      <c r="I2044" s="167"/>
      <c r="L2044" s="163"/>
      <c r="M2044" s="168"/>
      <c r="N2044" s="169"/>
      <c r="O2044" s="169"/>
      <c r="P2044" s="169"/>
      <c r="Q2044" s="169"/>
      <c r="R2044" s="169"/>
      <c r="S2044" s="169"/>
      <c r="T2044" s="170"/>
      <c r="AT2044" s="165" t="s">
        <v>282</v>
      </c>
      <c r="AU2044" s="165" t="s">
        <v>88</v>
      </c>
      <c r="AV2044" s="13" t="s">
        <v>86</v>
      </c>
      <c r="AW2044" s="13" t="s">
        <v>33</v>
      </c>
      <c r="AX2044" s="13" t="s">
        <v>79</v>
      </c>
      <c r="AY2044" s="165" t="s">
        <v>252</v>
      </c>
    </row>
    <row r="2045" spans="1:65" s="13" customFormat="1">
      <c r="B2045" s="163"/>
      <c r="D2045" s="164" t="s">
        <v>282</v>
      </c>
      <c r="E2045" s="165" t="s">
        <v>1</v>
      </c>
      <c r="F2045" s="166" t="s">
        <v>3427</v>
      </c>
      <c r="H2045" s="165" t="s">
        <v>1</v>
      </c>
      <c r="I2045" s="167"/>
      <c r="L2045" s="163"/>
      <c r="M2045" s="168"/>
      <c r="N2045" s="169"/>
      <c r="O2045" s="169"/>
      <c r="P2045" s="169"/>
      <c r="Q2045" s="169"/>
      <c r="R2045" s="169"/>
      <c r="S2045" s="169"/>
      <c r="T2045" s="170"/>
      <c r="AT2045" s="165" t="s">
        <v>282</v>
      </c>
      <c r="AU2045" s="165" t="s">
        <v>88</v>
      </c>
      <c r="AV2045" s="13" t="s">
        <v>86</v>
      </c>
      <c r="AW2045" s="13" t="s">
        <v>33</v>
      </c>
      <c r="AX2045" s="13" t="s">
        <v>79</v>
      </c>
      <c r="AY2045" s="165" t="s">
        <v>252</v>
      </c>
    </row>
    <row r="2046" spans="1:65" s="13" customFormat="1">
      <c r="B2046" s="163"/>
      <c r="D2046" s="164" t="s">
        <v>282</v>
      </c>
      <c r="E2046" s="165" t="s">
        <v>1</v>
      </c>
      <c r="F2046" s="166" t="s">
        <v>3283</v>
      </c>
      <c r="H2046" s="165" t="s">
        <v>1</v>
      </c>
      <c r="I2046" s="167"/>
      <c r="L2046" s="163"/>
      <c r="M2046" s="168"/>
      <c r="N2046" s="169"/>
      <c r="O2046" s="169"/>
      <c r="P2046" s="169"/>
      <c r="Q2046" s="169"/>
      <c r="R2046" s="169"/>
      <c r="S2046" s="169"/>
      <c r="T2046" s="170"/>
      <c r="AT2046" s="165" t="s">
        <v>282</v>
      </c>
      <c r="AU2046" s="165" t="s">
        <v>88</v>
      </c>
      <c r="AV2046" s="13" t="s">
        <v>86</v>
      </c>
      <c r="AW2046" s="13" t="s">
        <v>33</v>
      </c>
      <c r="AX2046" s="13" t="s">
        <v>79</v>
      </c>
      <c r="AY2046" s="165" t="s">
        <v>252</v>
      </c>
    </row>
    <row r="2047" spans="1:65" s="13" customFormat="1">
      <c r="B2047" s="163"/>
      <c r="D2047" s="164" t="s">
        <v>282</v>
      </c>
      <c r="E2047" s="165" t="s">
        <v>1</v>
      </c>
      <c r="F2047" s="166" t="s">
        <v>3268</v>
      </c>
      <c r="H2047" s="165" t="s">
        <v>1</v>
      </c>
      <c r="I2047" s="167"/>
      <c r="L2047" s="163"/>
      <c r="M2047" s="168"/>
      <c r="N2047" s="169"/>
      <c r="O2047" s="169"/>
      <c r="P2047" s="169"/>
      <c r="Q2047" s="169"/>
      <c r="R2047" s="169"/>
      <c r="S2047" s="169"/>
      <c r="T2047" s="170"/>
      <c r="AT2047" s="165" t="s">
        <v>282</v>
      </c>
      <c r="AU2047" s="165" t="s">
        <v>88</v>
      </c>
      <c r="AV2047" s="13" t="s">
        <v>86</v>
      </c>
      <c r="AW2047" s="13" t="s">
        <v>33</v>
      </c>
      <c r="AX2047" s="13" t="s">
        <v>79</v>
      </c>
      <c r="AY2047" s="165" t="s">
        <v>252</v>
      </c>
    </row>
    <row r="2048" spans="1:65" s="13" customFormat="1" ht="22.5">
      <c r="B2048" s="163"/>
      <c r="D2048" s="164" t="s">
        <v>282</v>
      </c>
      <c r="E2048" s="165" t="s">
        <v>1</v>
      </c>
      <c r="F2048" s="166" t="s">
        <v>3428</v>
      </c>
      <c r="H2048" s="165" t="s">
        <v>1</v>
      </c>
      <c r="I2048" s="167"/>
      <c r="L2048" s="163"/>
      <c r="M2048" s="168"/>
      <c r="N2048" s="169"/>
      <c r="O2048" s="169"/>
      <c r="P2048" s="169"/>
      <c r="Q2048" s="169"/>
      <c r="R2048" s="169"/>
      <c r="S2048" s="169"/>
      <c r="T2048" s="170"/>
      <c r="AT2048" s="165" t="s">
        <v>282</v>
      </c>
      <c r="AU2048" s="165" t="s">
        <v>88</v>
      </c>
      <c r="AV2048" s="13" t="s">
        <v>86</v>
      </c>
      <c r="AW2048" s="13" t="s">
        <v>33</v>
      </c>
      <c r="AX2048" s="13" t="s">
        <v>79</v>
      </c>
      <c r="AY2048" s="165" t="s">
        <v>252</v>
      </c>
    </row>
    <row r="2049" spans="1:65" s="13" customFormat="1">
      <c r="B2049" s="163"/>
      <c r="D2049" s="164" t="s">
        <v>282</v>
      </c>
      <c r="E2049" s="165" t="s">
        <v>1</v>
      </c>
      <c r="F2049" s="166" t="s">
        <v>3429</v>
      </c>
      <c r="H2049" s="165" t="s">
        <v>1</v>
      </c>
      <c r="I2049" s="167"/>
      <c r="L2049" s="163"/>
      <c r="M2049" s="168"/>
      <c r="N2049" s="169"/>
      <c r="O2049" s="169"/>
      <c r="P2049" s="169"/>
      <c r="Q2049" s="169"/>
      <c r="R2049" s="169"/>
      <c r="S2049" s="169"/>
      <c r="T2049" s="170"/>
      <c r="AT2049" s="165" t="s">
        <v>282</v>
      </c>
      <c r="AU2049" s="165" t="s">
        <v>88</v>
      </c>
      <c r="AV2049" s="13" t="s">
        <v>86</v>
      </c>
      <c r="AW2049" s="13" t="s">
        <v>33</v>
      </c>
      <c r="AX2049" s="13" t="s">
        <v>79</v>
      </c>
      <c r="AY2049" s="165" t="s">
        <v>252</v>
      </c>
    </row>
    <row r="2050" spans="1:65" s="13" customFormat="1" ht="22.5">
      <c r="B2050" s="163"/>
      <c r="D2050" s="164" t="s">
        <v>282</v>
      </c>
      <c r="E2050" s="165" t="s">
        <v>1</v>
      </c>
      <c r="F2050" s="166" t="s">
        <v>3285</v>
      </c>
      <c r="H2050" s="165" t="s">
        <v>1</v>
      </c>
      <c r="I2050" s="167"/>
      <c r="L2050" s="163"/>
      <c r="M2050" s="168"/>
      <c r="N2050" s="169"/>
      <c r="O2050" s="169"/>
      <c r="P2050" s="169"/>
      <c r="Q2050" s="169"/>
      <c r="R2050" s="169"/>
      <c r="S2050" s="169"/>
      <c r="T2050" s="170"/>
      <c r="AT2050" s="165" t="s">
        <v>282</v>
      </c>
      <c r="AU2050" s="165" t="s">
        <v>88</v>
      </c>
      <c r="AV2050" s="13" t="s">
        <v>86</v>
      </c>
      <c r="AW2050" s="13" t="s">
        <v>33</v>
      </c>
      <c r="AX2050" s="13" t="s">
        <v>79</v>
      </c>
      <c r="AY2050" s="165" t="s">
        <v>252</v>
      </c>
    </row>
    <row r="2051" spans="1:65" s="13" customFormat="1" ht="22.5">
      <c r="B2051" s="163"/>
      <c r="D2051" s="164" t="s">
        <v>282</v>
      </c>
      <c r="E2051" s="165" t="s">
        <v>1</v>
      </c>
      <c r="F2051" s="166" t="s">
        <v>3417</v>
      </c>
      <c r="H2051" s="165" t="s">
        <v>1</v>
      </c>
      <c r="I2051" s="167"/>
      <c r="L2051" s="163"/>
      <c r="M2051" s="168"/>
      <c r="N2051" s="169"/>
      <c r="O2051" s="169"/>
      <c r="P2051" s="169"/>
      <c r="Q2051" s="169"/>
      <c r="R2051" s="169"/>
      <c r="S2051" s="169"/>
      <c r="T2051" s="170"/>
      <c r="AT2051" s="165" t="s">
        <v>282</v>
      </c>
      <c r="AU2051" s="165" t="s">
        <v>88</v>
      </c>
      <c r="AV2051" s="13" t="s">
        <v>86</v>
      </c>
      <c r="AW2051" s="13" t="s">
        <v>33</v>
      </c>
      <c r="AX2051" s="13" t="s">
        <v>79</v>
      </c>
      <c r="AY2051" s="165" t="s">
        <v>252</v>
      </c>
    </row>
    <row r="2052" spans="1:65" s="13" customFormat="1">
      <c r="B2052" s="163"/>
      <c r="D2052" s="164" t="s">
        <v>282</v>
      </c>
      <c r="E2052" s="165" t="s">
        <v>1</v>
      </c>
      <c r="F2052" s="166" t="s">
        <v>3418</v>
      </c>
      <c r="H2052" s="165" t="s">
        <v>1</v>
      </c>
      <c r="I2052" s="167"/>
      <c r="L2052" s="163"/>
      <c r="M2052" s="168"/>
      <c r="N2052" s="169"/>
      <c r="O2052" s="169"/>
      <c r="P2052" s="169"/>
      <c r="Q2052" s="169"/>
      <c r="R2052" s="169"/>
      <c r="S2052" s="169"/>
      <c r="T2052" s="170"/>
      <c r="AT2052" s="165" t="s">
        <v>282</v>
      </c>
      <c r="AU2052" s="165" t="s">
        <v>88</v>
      </c>
      <c r="AV2052" s="13" t="s">
        <v>86</v>
      </c>
      <c r="AW2052" s="13" t="s">
        <v>33</v>
      </c>
      <c r="AX2052" s="13" t="s">
        <v>79</v>
      </c>
      <c r="AY2052" s="165" t="s">
        <v>252</v>
      </c>
    </row>
    <row r="2053" spans="1:65" s="14" customFormat="1" ht="33.75">
      <c r="B2053" s="171"/>
      <c r="D2053" s="164" t="s">
        <v>282</v>
      </c>
      <c r="E2053" s="172" t="s">
        <v>1</v>
      </c>
      <c r="F2053" s="173" t="s">
        <v>3430</v>
      </c>
      <c r="H2053" s="174">
        <v>415.27</v>
      </c>
      <c r="I2053" s="175"/>
      <c r="L2053" s="171"/>
      <c r="M2053" s="176"/>
      <c r="N2053" s="177"/>
      <c r="O2053" s="177"/>
      <c r="P2053" s="177"/>
      <c r="Q2053" s="177"/>
      <c r="R2053" s="177"/>
      <c r="S2053" s="177"/>
      <c r="T2053" s="178"/>
      <c r="AT2053" s="172" t="s">
        <v>282</v>
      </c>
      <c r="AU2053" s="172" t="s">
        <v>88</v>
      </c>
      <c r="AV2053" s="14" t="s">
        <v>88</v>
      </c>
      <c r="AW2053" s="14" t="s">
        <v>33</v>
      </c>
      <c r="AX2053" s="14" t="s">
        <v>79</v>
      </c>
      <c r="AY2053" s="172" t="s">
        <v>252</v>
      </c>
    </row>
    <row r="2054" spans="1:65" s="14" customFormat="1">
      <c r="B2054" s="171"/>
      <c r="D2054" s="164" t="s">
        <v>282</v>
      </c>
      <c r="E2054" s="172" t="s">
        <v>1</v>
      </c>
      <c r="F2054" s="173" t="s">
        <v>3431</v>
      </c>
      <c r="H2054" s="174">
        <v>81.510000000000005</v>
      </c>
      <c r="I2054" s="175"/>
      <c r="L2054" s="171"/>
      <c r="M2054" s="176"/>
      <c r="N2054" s="177"/>
      <c r="O2054" s="177"/>
      <c r="P2054" s="177"/>
      <c r="Q2054" s="177"/>
      <c r="R2054" s="177"/>
      <c r="S2054" s="177"/>
      <c r="T2054" s="178"/>
      <c r="AT2054" s="172" t="s">
        <v>282</v>
      </c>
      <c r="AU2054" s="172" t="s">
        <v>88</v>
      </c>
      <c r="AV2054" s="14" t="s">
        <v>88</v>
      </c>
      <c r="AW2054" s="14" t="s">
        <v>33</v>
      </c>
      <c r="AX2054" s="14" t="s">
        <v>79</v>
      </c>
      <c r="AY2054" s="172" t="s">
        <v>252</v>
      </c>
    </row>
    <row r="2055" spans="1:65" s="14" customFormat="1">
      <c r="B2055" s="171"/>
      <c r="D2055" s="164" t="s">
        <v>282</v>
      </c>
      <c r="E2055" s="172" t="s">
        <v>1</v>
      </c>
      <c r="F2055" s="173" t="s">
        <v>3432</v>
      </c>
      <c r="H2055" s="174">
        <v>73.239999999999995</v>
      </c>
      <c r="I2055" s="175"/>
      <c r="L2055" s="171"/>
      <c r="M2055" s="176"/>
      <c r="N2055" s="177"/>
      <c r="O2055" s="177"/>
      <c r="P2055" s="177"/>
      <c r="Q2055" s="177"/>
      <c r="R2055" s="177"/>
      <c r="S2055" s="177"/>
      <c r="T2055" s="178"/>
      <c r="AT2055" s="172" t="s">
        <v>282</v>
      </c>
      <c r="AU2055" s="172" t="s">
        <v>88</v>
      </c>
      <c r="AV2055" s="14" t="s">
        <v>88</v>
      </c>
      <c r="AW2055" s="14" t="s">
        <v>33</v>
      </c>
      <c r="AX2055" s="14" t="s">
        <v>79</v>
      </c>
      <c r="AY2055" s="172" t="s">
        <v>252</v>
      </c>
    </row>
    <row r="2056" spans="1:65" s="15" customFormat="1">
      <c r="B2056" s="179"/>
      <c r="D2056" s="164" t="s">
        <v>282</v>
      </c>
      <c r="E2056" s="180" t="s">
        <v>1</v>
      </c>
      <c r="F2056" s="181" t="s">
        <v>286</v>
      </c>
      <c r="H2056" s="182">
        <v>570.02</v>
      </c>
      <c r="I2056" s="183"/>
      <c r="L2056" s="179"/>
      <c r="M2056" s="184"/>
      <c r="N2056" s="185"/>
      <c r="O2056" s="185"/>
      <c r="P2056" s="185"/>
      <c r="Q2056" s="185"/>
      <c r="R2056" s="185"/>
      <c r="S2056" s="185"/>
      <c r="T2056" s="186"/>
      <c r="AT2056" s="180" t="s">
        <v>282</v>
      </c>
      <c r="AU2056" s="180" t="s">
        <v>88</v>
      </c>
      <c r="AV2056" s="15" t="s">
        <v>258</v>
      </c>
      <c r="AW2056" s="15" t="s">
        <v>33</v>
      </c>
      <c r="AX2056" s="15" t="s">
        <v>86</v>
      </c>
      <c r="AY2056" s="180" t="s">
        <v>252</v>
      </c>
    </row>
    <row r="2057" spans="1:65" s="2" customFormat="1" ht="24.2" customHeight="1">
      <c r="A2057" s="31"/>
      <c r="B2057" s="148"/>
      <c r="C2057" s="149" t="s">
        <v>1272</v>
      </c>
      <c r="D2057" s="149" t="s">
        <v>254</v>
      </c>
      <c r="E2057" s="150" t="s">
        <v>3433</v>
      </c>
      <c r="F2057" s="151" t="s">
        <v>3434</v>
      </c>
      <c r="G2057" s="152" t="s">
        <v>465</v>
      </c>
      <c r="H2057" s="153">
        <v>3.58</v>
      </c>
      <c r="I2057" s="154"/>
      <c r="J2057" s="155">
        <f>ROUND(I2057*H2057,2)</f>
        <v>0</v>
      </c>
      <c r="K2057" s="156"/>
      <c r="L2057" s="32"/>
      <c r="M2057" s="157" t="s">
        <v>1</v>
      </c>
      <c r="N2057" s="158" t="s">
        <v>44</v>
      </c>
      <c r="O2057" s="57"/>
      <c r="P2057" s="159">
        <f>O2057*H2057</f>
        <v>0</v>
      </c>
      <c r="Q2057" s="159">
        <v>0</v>
      </c>
      <c r="R2057" s="159">
        <f>Q2057*H2057</f>
        <v>0</v>
      </c>
      <c r="S2057" s="159">
        <v>0</v>
      </c>
      <c r="T2057" s="160">
        <f>S2057*H2057</f>
        <v>0</v>
      </c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R2057" s="161" t="s">
        <v>289</v>
      </c>
      <c r="AT2057" s="161" t="s">
        <v>254</v>
      </c>
      <c r="AU2057" s="161" t="s">
        <v>88</v>
      </c>
      <c r="AY2057" s="17" t="s">
        <v>252</v>
      </c>
      <c r="BE2057" s="162">
        <f>IF(N2057="základní",J2057,0)</f>
        <v>0</v>
      </c>
      <c r="BF2057" s="162">
        <f>IF(N2057="snížená",J2057,0)</f>
        <v>0</v>
      </c>
      <c r="BG2057" s="162">
        <f>IF(N2057="zákl. přenesená",J2057,0)</f>
        <v>0</v>
      </c>
      <c r="BH2057" s="162">
        <f>IF(N2057="sníž. přenesená",J2057,0)</f>
        <v>0</v>
      </c>
      <c r="BI2057" s="162">
        <f>IF(N2057="nulová",J2057,0)</f>
        <v>0</v>
      </c>
      <c r="BJ2057" s="17" t="s">
        <v>86</v>
      </c>
      <c r="BK2057" s="162">
        <f>ROUND(I2057*H2057,2)</f>
        <v>0</v>
      </c>
      <c r="BL2057" s="17" t="s">
        <v>289</v>
      </c>
      <c r="BM2057" s="161" t="s">
        <v>3435</v>
      </c>
    </row>
    <row r="2058" spans="1:65" s="13" customFormat="1">
      <c r="B2058" s="163"/>
      <c r="D2058" s="164" t="s">
        <v>282</v>
      </c>
      <c r="E2058" s="165" t="s">
        <v>1</v>
      </c>
      <c r="F2058" s="166" t="s">
        <v>3260</v>
      </c>
      <c r="H2058" s="165" t="s">
        <v>1</v>
      </c>
      <c r="I2058" s="167"/>
      <c r="L2058" s="163"/>
      <c r="M2058" s="168"/>
      <c r="N2058" s="169"/>
      <c r="O2058" s="169"/>
      <c r="P2058" s="169"/>
      <c r="Q2058" s="169"/>
      <c r="R2058" s="169"/>
      <c r="S2058" s="169"/>
      <c r="T2058" s="170"/>
      <c r="AT2058" s="165" t="s">
        <v>282</v>
      </c>
      <c r="AU2058" s="165" t="s">
        <v>88</v>
      </c>
      <c r="AV2058" s="13" t="s">
        <v>86</v>
      </c>
      <c r="AW2058" s="13" t="s">
        <v>33</v>
      </c>
      <c r="AX2058" s="13" t="s">
        <v>79</v>
      </c>
      <c r="AY2058" s="165" t="s">
        <v>252</v>
      </c>
    </row>
    <row r="2059" spans="1:65" s="13" customFormat="1" ht="22.5">
      <c r="B2059" s="163"/>
      <c r="D2059" s="164" t="s">
        <v>282</v>
      </c>
      <c r="E2059" s="165" t="s">
        <v>1</v>
      </c>
      <c r="F2059" s="166" t="s">
        <v>3436</v>
      </c>
      <c r="H2059" s="165" t="s">
        <v>1</v>
      </c>
      <c r="I2059" s="167"/>
      <c r="L2059" s="163"/>
      <c r="M2059" s="168"/>
      <c r="N2059" s="169"/>
      <c r="O2059" s="169"/>
      <c r="P2059" s="169"/>
      <c r="Q2059" s="169"/>
      <c r="R2059" s="169"/>
      <c r="S2059" s="169"/>
      <c r="T2059" s="170"/>
      <c r="AT2059" s="165" t="s">
        <v>282</v>
      </c>
      <c r="AU2059" s="165" t="s">
        <v>88</v>
      </c>
      <c r="AV2059" s="13" t="s">
        <v>86</v>
      </c>
      <c r="AW2059" s="13" t="s">
        <v>33</v>
      </c>
      <c r="AX2059" s="13" t="s">
        <v>79</v>
      </c>
      <c r="AY2059" s="165" t="s">
        <v>252</v>
      </c>
    </row>
    <row r="2060" spans="1:65" s="13" customFormat="1">
      <c r="B2060" s="163"/>
      <c r="D2060" s="164" t="s">
        <v>282</v>
      </c>
      <c r="E2060" s="165" t="s">
        <v>1</v>
      </c>
      <c r="F2060" s="166" t="s">
        <v>3437</v>
      </c>
      <c r="H2060" s="165" t="s">
        <v>1</v>
      </c>
      <c r="I2060" s="167"/>
      <c r="L2060" s="163"/>
      <c r="M2060" s="168"/>
      <c r="N2060" s="169"/>
      <c r="O2060" s="169"/>
      <c r="P2060" s="169"/>
      <c r="Q2060" s="169"/>
      <c r="R2060" s="169"/>
      <c r="S2060" s="169"/>
      <c r="T2060" s="170"/>
      <c r="AT2060" s="165" t="s">
        <v>282</v>
      </c>
      <c r="AU2060" s="165" t="s">
        <v>88</v>
      </c>
      <c r="AV2060" s="13" t="s">
        <v>86</v>
      </c>
      <c r="AW2060" s="13" t="s">
        <v>33</v>
      </c>
      <c r="AX2060" s="13" t="s">
        <v>79</v>
      </c>
      <c r="AY2060" s="165" t="s">
        <v>252</v>
      </c>
    </row>
    <row r="2061" spans="1:65" s="13" customFormat="1">
      <c r="B2061" s="163"/>
      <c r="D2061" s="164" t="s">
        <v>282</v>
      </c>
      <c r="E2061" s="165" t="s">
        <v>1</v>
      </c>
      <c r="F2061" s="166" t="s">
        <v>3438</v>
      </c>
      <c r="H2061" s="165" t="s">
        <v>1</v>
      </c>
      <c r="I2061" s="167"/>
      <c r="L2061" s="163"/>
      <c r="M2061" s="168"/>
      <c r="N2061" s="169"/>
      <c r="O2061" s="169"/>
      <c r="P2061" s="169"/>
      <c r="Q2061" s="169"/>
      <c r="R2061" s="169"/>
      <c r="S2061" s="169"/>
      <c r="T2061" s="170"/>
      <c r="AT2061" s="165" t="s">
        <v>282</v>
      </c>
      <c r="AU2061" s="165" t="s">
        <v>88</v>
      </c>
      <c r="AV2061" s="13" t="s">
        <v>86</v>
      </c>
      <c r="AW2061" s="13" t="s">
        <v>33</v>
      </c>
      <c r="AX2061" s="13" t="s">
        <v>79</v>
      </c>
      <c r="AY2061" s="165" t="s">
        <v>252</v>
      </c>
    </row>
    <row r="2062" spans="1:65" s="13" customFormat="1" ht="22.5">
      <c r="B2062" s="163"/>
      <c r="D2062" s="164" t="s">
        <v>282</v>
      </c>
      <c r="E2062" s="165" t="s">
        <v>1</v>
      </c>
      <c r="F2062" s="166" t="s">
        <v>3439</v>
      </c>
      <c r="H2062" s="165" t="s">
        <v>1</v>
      </c>
      <c r="I2062" s="167"/>
      <c r="L2062" s="163"/>
      <c r="M2062" s="168"/>
      <c r="N2062" s="169"/>
      <c r="O2062" s="169"/>
      <c r="P2062" s="169"/>
      <c r="Q2062" s="169"/>
      <c r="R2062" s="169"/>
      <c r="S2062" s="169"/>
      <c r="T2062" s="170"/>
      <c r="AT2062" s="165" t="s">
        <v>282</v>
      </c>
      <c r="AU2062" s="165" t="s">
        <v>88</v>
      </c>
      <c r="AV2062" s="13" t="s">
        <v>86</v>
      </c>
      <c r="AW2062" s="13" t="s">
        <v>33</v>
      </c>
      <c r="AX2062" s="13" t="s">
        <v>79</v>
      </c>
      <c r="AY2062" s="165" t="s">
        <v>252</v>
      </c>
    </row>
    <row r="2063" spans="1:65" s="13" customFormat="1">
      <c r="B2063" s="163"/>
      <c r="D2063" s="164" t="s">
        <v>282</v>
      </c>
      <c r="E2063" s="165" t="s">
        <v>1</v>
      </c>
      <c r="F2063" s="166" t="s">
        <v>3440</v>
      </c>
      <c r="H2063" s="165" t="s">
        <v>1</v>
      </c>
      <c r="I2063" s="167"/>
      <c r="L2063" s="163"/>
      <c r="M2063" s="168"/>
      <c r="N2063" s="169"/>
      <c r="O2063" s="169"/>
      <c r="P2063" s="169"/>
      <c r="Q2063" s="169"/>
      <c r="R2063" s="169"/>
      <c r="S2063" s="169"/>
      <c r="T2063" s="170"/>
      <c r="AT2063" s="165" t="s">
        <v>282</v>
      </c>
      <c r="AU2063" s="165" t="s">
        <v>88</v>
      </c>
      <c r="AV2063" s="13" t="s">
        <v>86</v>
      </c>
      <c r="AW2063" s="13" t="s">
        <v>33</v>
      </c>
      <c r="AX2063" s="13" t="s">
        <v>79</v>
      </c>
      <c r="AY2063" s="165" t="s">
        <v>252</v>
      </c>
    </row>
    <row r="2064" spans="1:65" s="13" customFormat="1" ht="22.5">
      <c r="B2064" s="163"/>
      <c r="D2064" s="164" t="s">
        <v>282</v>
      </c>
      <c r="E2064" s="165" t="s">
        <v>1</v>
      </c>
      <c r="F2064" s="166" t="s">
        <v>3441</v>
      </c>
      <c r="H2064" s="165" t="s">
        <v>1</v>
      </c>
      <c r="I2064" s="167"/>
      <c r="L2064" s="163"/>
      <c r="M2064" s="168"/>
      <c r="N2064" s="169"/>
      <c r="O2064" s="169"/>
      <c r="P2064" s="169"/>
      <c r="Q2064" s="169"/>
      <c r="R2064" s="169"/>
      <c r="S2064" s="169"/>
      <c r="T2064" s="170"/>
      <c r="AT2064" s="165" t="s">
        <v>282</v>
      </c>
      <c r="AU2064" s="165" t="s">
        <v>88</v>
      </c>
      <c r="AV2064" s="13" t="s">
        <v>86</v>
      </c>
      <c r="AW2064" s="13" t="s">
        <v>33</v>
      </c>
      <c r="AX2064" s="13" t="s">
        <v>79</v>
      </c>
      <c r="AY2064" s="165" t="s">
        <v>252</v>
      </c>
    </row>
    <row r="2065" spans="1:65" s="13" customFormat="1">
      <c r="B2065" s="163"/>
      <c r="D2065" s="164" t="s">
        <v>282</v>
      </c>
      <c r="E2065" s="165" t="s">
        <v>1</v>
      </c>
      <c r="F2065" s="166" t="s">
        <v>3267</v>
      </c>
      <c r="H2065" s="165" t="s">
        <v>1</v>
      </c>
      <c r="I2065" s="167"/>
      <c r="L2065" s="163"/>
      <c r="M2065" s="168"/>
      <c r="N2065" s="169"/>
      <c r="O2065" s="169"/>
      <c r="P2065" s="169"/>
      <c r="Q2065" s="169"/>
      <c r="R2065" s="169"/>
      <c r="S2065" s="169"/>
      <c r="T2065" s="170"/>
      <c r="AT2065" s="165" t="s">
        <v>282</v>
      </c>
      <c r="AU2065" s="165" t="s">
        <v>88</v>
      </c>
      <c r="AV2065" s="13" t="s">
        <v>86</v>
      </c>
      <c r="AW2065" s="13" t="s">
        <v>33</v>
      </c>
      <c r="AX2065" s="13" t="s">
        <v>79</v>
      </c>
      <c r="AY2065" s="165" t="s">
        <v>252</v>
      </c>
    </row>
    <row r="2066" spans="1:65" s="13" customFormat="1">
      <c r="B2066" s="163"/>
      <c r="D2066" s="164" t="s">
        <v>282</v>
      </c>
      <c r="E2066" s="165" t="s">
        <v>1</v>
      </c>
      <c r="F2066" s="166" t="s">
        <v>3268</v>
      </c>
      <c r="H2066" s="165" t="s">
        <v>1</v>
      </c>
      <c r="I2066" s="167"/>
      <c r="L2066" s="163"/>
      <c r="M2066" s="168"/>
      <c r="N2066" s="169"/>
      <c r="O2066" s="169"/>
      <c r="P2066" s="169"/>
      <c r="Q2066" s="169"/>
      <c r="R2066" s="169"/>
      <c r="S2066" s="169"/>
      <c r="T2066" s="170"/>
      <c r="AT2066" s="165" t="s">
        <v>282</v>
      </c>
      <c r="AU2066" s="165" t="s">
        <v>88</v>
      </c>
      <c r="AV2066" s="13" t="s">
        <v>86</v>
      </c>
      <c r="AW2066" s="13" t="s">
        <v>33</v>
      </c>
      <c r="AX2066" s="13" t="s">
        <v>79</v>
      </c>
      <c r="AY2066" s="165" t="s">
        <v>252</v>
      </c>
    </row>
    <row r="2067" spans="1:65" s="13" customFormat="1" ht="22.5">
      <c r="B2067" s="163"/>
      <c r="D2067" s="164" t="s">
        <v>282</v>
      </c>
      <c r="E2067" s="165" t="s">
        <v>1</v>
      </c>
      <c r="F2067" s="166" t="s">
        <v>3285</v>
      </c>
      <c r="H2067" s="165" t="s">
        <v>1</v>
      </c>
      <c r="I2067" s="167"/>
      <c r="L2067" s="163"/>
      <c r="M2067" s="168"/>
      <c r="N2067" s="169"/>
      <c r="O2067" s="169"/>
      <c r="P2067" s="169"/>
      <c r="Q2067" s="169"/>
      <c r="R2067" s="169"/>
      <c r="S2067" s="169"/>
      <c r="T2067" s="170"/>
      <c r="AT2067" s="165" t="s">
        <v>282</v>
      </c>
      <c r="AU2067" s="165" t="s">
        <v>88</v>
      </c>
      <c r="AV2067" s="13" t="s">
        <v>86</v>
      </c>
      <c r="AW2067" s="13" t="s">
        <v>33</v>
      </c>
      <c r="AX2067" s="13" t="s">
        <v>79</v>
      </c>
      <c r="AY2067" s="165" t="s">
        <v>252</v>
      </c>
    </row>
    <row r="2068" spans="1:65" s="13" customFormat="1" ht="22.5">
      <c r="B2068" s="163"/>
      <c r="D2068" s="164" t="s">
        <v>282</v>
      </c>
      <c r="E2068" s="165" t="s">
        <v>1</v>
      </c>
      <c r="F2068" s="166" t="s">
        <v>3417</v>
      </c>
      <c r="H2068" s="165" t="s">
        <v>1</v>
      </c>
      <c r="I2068" s="167"/>
      <c r="L2068" s="163"/>
      <c r="M2068" s="168"/>
      <c r="N2068" s="169"/>
      <c r="O2068" s="169"/>
      <c r="P2068" s="169"/>
      <c r="Q2068" s="169"/>
      <c r="R2068" s="169"/>
      <c r="S2068" s="169"/>
      <c r="T2068" s="170"/>
      <c r="AT2068" s="165" t="s">
        <v>282</v>
      </c>
      <c r="AU2068" s="165" t="s">
        <v>88</v>
      </c>
      <c r="AV2068" s="13" t="s">
        <v>86</v>
      </c>
      <c r="AW2068" s="13" t="s">
        <v>33</v>
      </c>
      <c r="AX2068" s="13" t="s">
        <v>79</v>
      </c>
      <c r="AY2068" s="165" t="s">
        <v>252</v>
      </c>
    </row>
    <row r="2069" spans="1:65" s="13" customFormat="1">
      <c r="B2069" s="163"/>
      <c r="D2069" s="164" t="s">
        <v>282</v>
      </c>
      <c r="E2069" s="165" t="s">
        <v>1</v>
      </c>
      <c r="F2069" s="166" t="s">
        <v>3442</v>
      </c>
      <c r="H2069" s="165" t="s">
        <v>1</v>
      </c>
      <c r="I2069" s="167"/>
      <c r="L2069" s="163"/>
      <c r="M2069" s="168"/>
      <c r="N2069" s="169"/>
      <c r="O2069" s="169"/>
      <c r="P2069" s="169"/>
      <c r="Q2069" s="169"/>
      <c r="R2069" s="169"/>
      <c r="S2069" s="169"/>
      <c r="T2069" s="170"/>
      <c r="AT2069" s="165" t="s">
        <v>282</v>
      </c>
      <c r="AU2069" s="165" t="s">
        <v>88</v>
      </c>
      <c r="AV2069" s="13" t="s">
        <v>86</v>
      </c>
      <c r="AW2069" s="13" t="s">
        <v>33</v>
      </c>
      <c r="AX2069" s="13" t="s">
        <v>79</v>
      </c>
      <c r="AY2069" s="165" t="s">
        <v>252</v>
      </c>
    </row>
    <row r="2070" spans="1:65" s="13" customFormat="1" ht="22.5">
      <c r="B2070" s="163"/>
      <c r="D2070" s="164" t="s">
        <v>282</v>
      </c>
      <c r="E2070" s="165" t="s">
        <v>1</v>
      </c>
      <c r="F2070" s="166" t="s">
        <v>3443</v>
      </c>
      <c r="H2070" s="165" t="s">
        <v>1</v>
      </c>
      <c r="I2070" s="167"/>
      <c r="L2070" s="163"/>
      <c r="M2070" s="168"/>
      <c r="N2070" s="169"/>
      <c r="O2070" s="169"/>
      <c r="P2070" s="169"/>
      <c r="Q2070" s="169"/>
      <c r="R2070" s="169"/>
      <c r="S2070" s="169"/>
      <c r="T2070" s="170"/>
      <c r="AT2070" s="165" t="s">
        <v>282</v>
      </c>
      <c r="AU2070" s="165" t="s">
        <v>88</v>
      </c>
      <c r="AV2070" s="13" t="s">
        <v>86</v>
      </c>
      <c r="AW2070" s="13" t="s">
        <v>33</v>
      </c>
      <c r="AX2070" s="13" t="s">
        <v>79</v>
      </c>
      <c r="AY2070" s="165" t="s">
        <v>252</v>
      </c>
    </row>
    <row r="2071" spans="1:65" s="14" customFormat="1">
      <c r="B2071" s="171"/>
      <c r="D2071" s="164" t="s">
        <v>282</v>
      </c>
      <c r="E2071" s="172" t="s">
        <v>1</v>
      </c>
      <c r="F2071" s="173" t="s">
        <v>3444</v>
      </c>
      <c r="H2071" s="174">
        <v>3.58</v>
      </c>
      <c r="I2071" s="175"/>
      <c r="L2071" s="171"/>
      <c r="M2071" s="176"/>
      <c r="N2071" s="177"/>
      <c r="O2071" s="177"/>
      <c r="P2071" s="177"/>
      <c r="Q2071" s="177"/>
      <c r="R2071" s="177"/>
      <c r="S2071" s="177"/>
      <c r="T2071" s="178"/>
      <c r="AT2071" s="172" t="s">
        <v>282</v>
      </c>
      <c r="AU2071" s="172" t="s">
        <v>88</v>
      </c>
      <c r="AV2071" s="14" t="s">
        <v>88</v>
      </c>
      <c r="AW2071" s="14" t="s">
        <v>33</v>
      </c>
      <c r="AX2071" s="14" t="s">
        <v>79</v>
      </c>
      <c r="AY2071" s="172" t="s">
        <v>252</v>
      </c>
    </row>
    <row r="2072" spans="1:65" s="15" customFormat="1">
      <c r="B2072" s="179"/>
      <c r="D2072" s="164" t="s">
        <v>282</v>
      </c>
      <c r="E2072" s="180" t="s">
        <v>1</v>
      </c>
      <c r="F2072" s="181" t="s">
        <v>286</v>
      </c>
      <c r="H2072" s="182">
        <v>3.58</v>
      </c>
      <c r="I2072" s="183"/>
      <c r="L2072" s="179"/>
      <c r="M2072" s="184"/>
      <c r="N2072" s="185"/>
      <c r="O2072" s="185"/>
      <c r="P2072" s="185"/>
      <c r="Q2072" s="185"/>
      <c r="R2072" s="185"/>
      <c r="S2072" s="185"/>
      <c r="T2072" s="186"/>
      <c r="AT2072" s="180" t="s">
        <v>282</v>
      </c>
      <c r="AU2072" s="180" t="s">
        <v>88</v>
      </c>
      <c r="AV2072" s="15" t="s">
        <v>258</v>
      </c>
      <c r="AW2072" s="15" t="s">
        <v>33</v>
      </c>
      <c r="AX2072" s="15" t="s">
        <v>86</v>
      </c>
      <c r="AY2072" s="180" t="s">
        <v>252</v>
      </c>
    </row>
    <row r="2073" spans="1:65" s="2" customFormat="1" ht="33" customHeight="1">
      <c r="A2073" s="31"/>
      <c r="B2073" s="148"/>
      <c r="C2073" s="149" t="s">
        <v>3445</v>
      </c>
      <c r="D2073" s="149" t="s">
        <v>254</v>
      </c>
      <c r="E2073" s="150" t="s">
        <v>3446</v>
      </c>
      <c r="F2073" s="151" t="s">
        <v>3447</v>
      </c>
      <c r="G2073" s="152" t="s">
        <v>465</v>
      </c>
      <c r="H2073" s="153">
        <v>10.32</v>
      </c>
      <c r="I2073" s="154"/>
      <c r="J2073" s="155">
        <f>ROUND(I2073*H2073,2)</f>
        <v>0</v>
      </c>
      <c r="K2073" s="156"/>
      <c r="L2073" s="32"/>
      <c r="M2073" s="157" t="s">
        <v>1</v>
      </c>
      <c r="N2073" s="158" t="s">
        <v>44</v>
      </c>
      <c r="O2073" s="57"/>
      <c r="P2073" s="159">
        <f>O2073*H2073</f>
        <v>0</v>
      </c>
      <c r="Q2073" s="159">
        <v>0</v>
      </c>
      <c r="R2073" s="159">
        <f>Q2073*H2073</f>
        <v>0</v>
      </c>
      <c r="S2073" s="159">
        <v>0</v>
      </c>
      <c r="T2073" s="160">
        <f>S2073*H2073</f>
        <v>0</v>
      </c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R2073" s="161" t="s">
        <v>289</v>
      </c>
      <c r="AT2073" s="161" t="s">
        <v>254</v>
      </c>
      <c r="AU2073" s="161" t="s">
        <v>88</v>
      </c>
      <c r="AY2073" s="17" t="s">
        <v>252</v>
      </c>
      <c r="BE2073" s="162">
        <f>IF(N2073="základní",J2073,0)</f>
        <v>0</v>
      </c>
      <c r="BF2073" s="162">
        <f>IF(N2073="snížená",J2073,0)</f>
        <v>0</v>
      </c>
      <c r="BG2073" s="162">
        <f>IF(N2073="zákl. přenesená",J2073,0)</f>
        <v>0</v>
      </c>
      <c r="BH2073" s="162">
        <f>IF(N2073="sníž. přenesená",J2073,0)</f>
        <v>0</v>
      </c>
      <c r="BI2073" s="162">
        <f>IF(N2073="nulová",J2073,0)</f>
        <v>0</v>
      </c>
      <c r="BJ2073" s="17" t="s">
        <v>86</v>
      </c>
      <c r="BK2073" s="162">
        <f>ROUND(I2073*H2073,2)</f>
        <v>0</v>
      </c>
      <c r="BL2073" s="17" t="s">
        <v>289</v>
      </c>
      <c r="BM2073" s="161" t="s">
        <v>3448</v>
      </c>
    </row>
    <row r="2074" spans="1:65" s="13" customFormat="1">
      <c r="B2074" s="163"/>
      <c r="D2074" s="164" t="s">
        <v>282</v>
      </c>
      <c r="E2074" s="165" t="s">
        <v>1</v>
      </c>
      <c r="F2074" s="166" t="s">
        <v>3260</v>
      </c>
      <c r="H2074" s="165" t="s">
        <v>1</v>
      </c>
      <c r="I2074" s="167"/>
      <c r="L2074" s="163"/>
      <c r="M2074" s="168"/>
      <c r="N2074" s="169"/>
      <c r="O2074" s="169"/>
      <c r="P2074" s="169"/>
      <c r="Q2074" s="169"/>
      <c r="R2074" s="169"/>
      <c r="S2074" s="169"/>
      <c r="T2074" s="170"/>
      <c r="AT2074" s="165" t="s">
        <v>282</v>
      </c>
      <c r="AU2074" s="165" t="s">
        <v>88</v>
      </c>
      <c r="AV2074" s="13" t="s">
        <v>86</v>
      </c>
      <c r="AW2074" s="13" t="s">
        <v>33</v>
      </c>
      <c r="AX2074" s="13" t="s">
        <v>79</v>
      </c>
      <c r="AY2074" s="165" t="s">
        <v>252</v>
      </c>
    </row>
    <row r="2075" spans="1:65" s="13" customFormat="1" ht="22.5">
      <c r="B2075" s="163"/>
      <c r="D2075" s="164" t="s">
        <v>282</v>
      </c>
      <c r="E2075" s="165" t="s">
        <v>1</v>
      </c>
      <c r="F2075" s="166" t="s">
        <v>3449</v>
      </c>
      <c r="H2075" s="165" t="s">
        <v>1</v>
      </c>
      <c r="I2075" s="167"/>
      <c r="L2075" s="163"/>
      <c r="M2075" s="168"/>
      <c r="N2075" s="169"/>
      <c r="O2075" s="169"/>
      <c r="P2075" s="169"/>
      <c r="Q2075" s="169"/>
      <c r="R2075" s="169"/>
      <c r="S2075" s="169"/>
      <c r="T2075" s="170"/>
      <c r="AT2075" s="165" t="s">
        <v>282</v>
      </c>
      <c r="AU2075" s="165" t="s">
        <v>88</v>
      </c>
      <c r="AV2075" s="13" t="s">
        <v>86</v>
      </c>
      <c r="AW2075" s="13" t="s">
        <v>33</v>
      </c>
      <c r="AX2075" s="13" t="s">
        <v>79</v>
      </c>
      <c r="AY2075" s="165" t="s">
        <v>252</v>
      </c>
    </row>
    <row r="2076" spans="1:65" s="13" customFormat="1">
      <c r="B2076" s="163"/>
      <c r="D2076" s="164" t="s">
        <v>282</v>
      </c>
      <c r="E2076" s="165" t="s">
        <v>1</v>
      </c>
      <c r="F2076" s="166" t="s">
        <v>3437</v>
      </c>
      <c r="H2076" s="165" t="s">
        <v>1</v>
      </c>
      <c r="I2076" s="167"/>
      <c r="L2076" s="163"/>
      <c r="M2076" s="168"/>
      <c r="N2076" s="169"/>
      <c r="O2076" s="169"/>
      <c r="P2076" s="169"/>
      <c r="Q2076" s="169"/>
      <c r="R2076" s="169"/>
      <c r="S2076" s="169"/>
      <c r="T2076" s="170"/>
      <c r="AT2076" s="165" t="s">
        <v>282</v>
      </c>
      <c r="AU2076" s="165" t="s">
        <v>88</v>
      </c>
      <c r="AV2076" s="13" t="s">
        <v>86</v>
      </c>
      <c r="AW2076" s="13" t="s">
        <v>33</v>
      </c>
      <c r="AX2076" s="13" t="s">
        <v>79</v>
      </c>
      <c r="AY2076" s="165" t="s">
        <v>252</v>
      </c>
    </row>
    <row r="2077" spans="1:65" s="13" customFormat="1">
      <c r="B2077" s="163"/>
      <c r="D2077" s="164" t="s">
        <v>282</v>
      </c>
      <c r="E2077" s="165" t="s">
        <v>1</v>
      </c>
      <c r="F2077" s="166" t="s">
        <v>3438</v>
      </c>
      <c r="H2077" s="165" t="s">
        <v>1</v>
      </c>
      <c r="I2077" s="167"/>
      <c r="L2077" s="163"/>
      <c r="M2077" s="168"/>
      <c r="N2077" s="169"/>
      <c r="O2077" s="169"/>
      <c r="P2077" s="169"/>
      <c r="Q2077" s="169"/>
      <c r="R2077" s="169"/>
      <c r="S2077" s="169"/>
      <c r="T2077" s="170"/>
      <c r="AT2077" s="165" t="s">
        <v>282</v>
      </c>
      <c r="AU2077" s="165" t="s">
        <v>88</v>
      </c>
      <c r="AV2077" s="13" t="s">
        <v>86</v>
      </c>
      <c r="AW2077" s="13" t="s">
        <v>33</v>
      </c>
      <c r="AX2077" s="13" t="s">
        <v>79</v>
      </c>
      <c r="AY2077" s="165" t="s">
        <v>252</v>
      </c>
    </row>
    <row r="2078" spans="1:65" s="13" customFormat="1" ht="22.5">
      <c r="B2078" s="163"/>
      <c r="D2078" s="164" t="s">
        <v>282</v>
      </c>
      <c r="E2078" s="165" t="s">
        <v>1</v>
      </c>
      <c r="F2078" s="166" t="s">
        <v>3450</v>
      </c>
      <c r="H2078" s="165" t="s">
        <v>1</v>
      </c>
      <c r="I2078" s="167"/>
      <c r="L2078" s="163"/>
      <c r="M2078" s="168"/>
      <c r="N2078" s="169"/>
      <c r="O2078" s="169"/>
      <c r="P2078" s="169"/>
      <c r="Q2078" s="169"/>
      <c r="R2078" s="169"/>
      <c r="S2078" s="169"/>
      <c r="T2078" s="170"/>
      <c r="AT2078" s="165" t="s">
        <v>282</v>
      </c>
      <c r="AU2078" s="165" t="s">
        <v>88</v>
      </c>
      <c r="AV2078" s="13" t="s">
        <v>86</v>
      </c>
      <c r="AW2078" s="13" t="s">
        <v>33</v>
      </c>
      <c r="AX2078" s="13" t="s">
        <v>79</v>
      </c>
      <c r="AY2078" s="165" t="s">
        <v>252</v>
      </c>
    </row>
    <row r="2079" spans="1:65" s="13" customFormat="1">
      <c r="B2079" s="163"/>
      <c r="D2079" s="164" t="s">
        <v>282</v>
      </c>
      <c r="E2079" s="165" t="s">
        <v>1</v>
      </c>
      <c r="F2079" s="166" t="s">
        <v>3440</v>
      </c>
      <c r="H2079" s="165" t="s">
        <v>1</v>
      </c>
      <c r="I2079" s="167"/>
      <c r="L2079" s="163"/>
      <c r="M2079" s="168"/>
      <c r="N2079" s="169"/>
      <c r="O2079" s="169"/>
      <c r="P2079" s="169"/>
      <c r="Q2079" s="169"/>
      <c r="R2079" s="169"/>
      <c r="S2079" s="169"/>
      <c r="T2079" s="170"/>
      <c r="AT2079" s="165" t="s">
        <v>282</v>
      </c>
      <c r="AU2079" s="165" t="s">
        <v>88</v>
      </c>
      <c r="AV2079" s="13" t="s">
        <v>86</v>
      </c>
      <c r="AW2079" s="13" t="s">
        <v>33</v>
      </c>
      <c r="AX2079" s="13" t="s">
        <v>79</v>
      </c>
      <c r="AY2079" s="165" t="s">
        <v>252</v>
      </c>
    </row>
    <row r="2080" spans="1:65" s="13" customFormat="1">
      <c r="B2080" s="163"/>
      <c r="D2080" s="164" t="s">
        <v>282</v>
      </c>
      <c r="E2080" s="165" t="s">
        <v>1</v>
      </c>
      <c r="F2080" s="166" t="s">
        <v>3451</v>
      </c>
      <c r="H2080" s="165" t="s">
        <v>1</v>
      </c>
      <c r="I2080" s="167"/>
      <c r="L2080" s="163"/>
      <c r="M2080" s="168"/>
      <c r="N2080" s="169"/>
      <c r="O2080" s="169"/>
      <c r="P2080" s="169"/>
      <c r="Q2080" s="169"/>
      <c r="R2080" s="169"/>
      <c r="S2080" s="169"/>
      <c r="T2080" s="170"/>
      <c r="AT2080" s="165" t="s">
        <v>282</v>
      </c>
      <c r="AU2080" s="165" t="s">
        <v>88</v>
      </c>
      <c r="AV2080" s="13" t="s">
        <v>86</v>
      </c>
      <c r="AW2080" s="13" t="s">
        <v>33</v>
      </c>
      <c r="AX2080" s="13" t="s">
        <v>79</v>
      </c>
      <c r="AY2080" s="165" t="s">
        <v>252</v>
      </c>
    </row>
    <row r="2081" spans="1:65" s="13" customFormat="1">
      <c r="B2081" s="163"/>
      <c r="D2081" s="164" t="s">
        <v>282</v>
      </c>
      <c r="E2081" s="165" t="s">
        <v>1</v>
      </c>
      <c r="F2081" s="166" t="s">
        <v>3283</v>
      </c>
      <c r="H2081" s="165" t="s">
        <v>1</v>
      </c>
      <c r="I2081" s="167"/>
      <c r="L2081" s="163"/>
      <c r="M2081" s="168"/>
      <c r="N2081" s="169"/>
      <c r="O2081" s="169"/>
      <c r="P2081" s="169"/>
      <c r="Q2081" s="169"/>
      <c r="R2081" s="169"/>
      <c r="S2081" s="169"/>
      <c r="T2081" s="170"/>
      <c r="AT2081" s="165" t="s">
        <v>282</v>
      </c>
      <c r="AU2081" s="165" t="s">
        <v>88</v>
      </c>
      <c r="AV2081" s="13" t="s">
        <v>86</v>
      </c>
      <c r="AW2081" s="13" t="s">
        <v>33</v>
      </c>
      <c r="AX2081" s="13" t="s">
        <v>79</v>
      </c>
      <c r="AY2081" s="165" t="s">
        <v>252</v>
      </c>
    </row>
    <row r="2082" spans="1:65" s="13" customFormat="1">
      <c r="B2082" s="163"/>
      <c r="D2082" s="164" t="s">
        <v>282</v>
      </c>
      <c r="E2082" s="165" t="s">
        <v>1</v>
      </c>
      <c r="F2082" s="166" t="s">
        <v>3268</v>
      </c>
      <c r="H2082" s="165" t="s">
        <v>1</v>
      </c>
      <c r="I2082" s="167"/>
      <c r="L2082" s="163"/>
      <c r="M2082" s="168"/>
      <c r="N2082" s="169"/>
      <c r="O2082" s="169"/>
      <c r="P2082" s="169"/>
      <c r="Q2082" s="169"/>
      <c r="R2082" s="169"/>
      <c r="S2082" s="169"/>
      <c r="T2082" s="170"/>
      <c r="AT2082" s="165" t="s">
        <v>282</v>
      </c>
      <c r="AU2082" s="165" t="s">
        <v>88</v>
      </c>
      <c r="AV2082" s="13" t="s">
        <v>86</v>
      </c>
      <c r="AW2082" s="13" t="s">
        <v>33</v>
      </c>
      <c r="AX2082" s="13" t="s">
        <v>79</v>
      </c>
      <c r="AY2082" s="165" t="s">
        <v>252</v>
      </c>
    </row>
    <row r="2083" spans="1:65" s="13" customFormat="1" ht="22.5">
      <c r="B2083" s="163"/>
      <c r="D2083" s="164" t="s">
        <v>282</v>
      </c>
      <c r="E2083" s="165" t="s">
        <v>1</v>
      </c>
      <c r="F2083" s="166" t="s">
        <v>3285</v>
      </c>
      <c r="H2083" s="165" t="s">
        <v>1</v>
      </c>
      <c r="I2083" s="167"/>
      <c r="L2083" s="163"/>
      <c r="M2083" s="168"/>
      <c r="N2083" s="169"/>
      <c r="O2083" s="169"/>
      <c r="P2083" s="169"/>
      <c r="Q2083" s="169"/>
      <c r="R2083" s="169"/>
      <c r="S2083" s="169"/>
      <c r="T2083" s="170"/>
      <c r="AT2083" s="165" t="s">
        <v>282</v>
      </c>
      <c r="AU2083" s="165" t="s">
        <v>88</v>
      </c>
      <c r="AV2083" s="13" t="s">
        <v>86</v>
      </c>
      <c r="AW2083" s="13" t="s">
        <v>33</v>
      </c>
      <c r="AX2083" s="13" t="s">
        <v>79</v>
      </c>
      <c r="AY2083" s="165" t="s">
        <v>252</v>
      </c>
    </row>
    <row r="2084" spans="1:65" s="13" customFormat="1" ht="22.5">
      <c r="B2084" s="163"/>
      <c r="D2084" s="164" t="s">
        <v>282</v>
      </c>
      <c r="E2084" s="165" t="s">
        <v>1</v>
      </c>
      <c r="F2084" s="166" t="s">
        <v>3417</v>
      </c>
      <c r="H2084" s="165" t="s">
        <v>1</v>
      </c>
      <c r="I2084" s="167"/>
      <c r="L2084" s="163"/>
      <c r="M2084" s="168"/>
      <c r="N2084" s="169"/>
      <c r="O2084" s="169"/>
      <c r="P2084" s="169"/>
      <c r="Q2084" s="169"/>
      <c r="R2084" s="169"/>
      <c r="S2084" s="169"/>
      <c r="T2084" s="170"/>
      <c r="AT2084" s="165" t="s">
        <v>282</v>
      </c>
      <c r="AU2084" s="165" t="s">
        <v>88</v>
      </c>
      <c r="AV2084" s="13" t="s">
        <v>86</v>
      </c>
      <c r="AW2084" s="13" t="s">
        <v>33</v>
      </c>
      <c r="AX2084" s="13" t="s">
        <v>79</v>
      </c>
      <c r="AY2084" s="165" t="s">
        <v>252</v>
      </c>
    </row>
    <row r="2085" spans="1:65" s="13" customFormat="1">
      <c r="B2085" s="163"/>
      <c r="D2085" s="164" t="s">
        <v>282</v>
      </c>
      <c r="E2085" s="165" t="s">
        <v>1</v>
      </c>
      <c r="F2085" s="166" t="s">
        <v>3442</v>
      </c>
      <c r="H2085" s="165" t="s">
        <v>1</v>
      </c>
      <c r="I2085" s="167"/>
      <c r="L2085" s="163"/>
      <c r="M2085" s="168"/>
      <c r="N2085" s="169"/>
      <c r="O2085" s="169"/>
      <c r="P2085" s="169"/>
      <c r="Q2085" s="169"/>
      <c r="R2085" s="169"/>
      <c r="S2085" s="169"/>
      <c r="T2085" s="170"/>
      <c r="AT2085" s="165" t="s">
        <v>282</v>
      </c>
      <c r="AU2085" s="165" t="s">
        <v>88</v>
      </c>
      <c r="AV2085" s="13" t="s">
        <v>86</v>
      </c>
      <c r="AW2085" s="13" t="s">
        <v>33</v>
      </c>
      <c r="AX2085" s="13" t="s">
        <v>79</v>
      </c>
      <c r="AY2085" s="165" t="s">
        <v>252</v>
      </c>
    </row>
    <row r="2086" spans="1:65" s="13" customFormat="1" ht="22.5">
      <c r="B2086" s="163"/>
      <c r="D2086" s="164" t="s">
        <v>282</v>
      </c>
      <c r="E2086" s="165" t="s">
        <v>1</v>
      </c>
      <c r="F2086" s="166" t="s">
        <v>3452</v>
      </c>
      <c r="H2086" s="165" t="s">
        <v>1</v>
      </c>
      <c r="I2086" s="167"/>
      <c r="L2086" s="163"/>
      <c r="M2086" s="168"/>
      <c r="N2086" s="169"/>
      <c r="O2086" s="169"/>
      <c r="P2086" s="169"/>
      <c r="Q2086" s="169"/>
      <c r="R2086" s="169"/>
      <c r="S2086" s="169"/>
      <c r="T2086" s="170"/>
      <c r="AT2086" s="165" t="s">
        <v>282</v>
      </c>
      <c r="AU2086" s="165" t="s">
        <v>88</v>
      </c>
      <c r="AV2086" s="13" t="s">
        <v>86</v>
      </c>
      <c r="AW2086" s="13" t="s">
        <v>33</v>
      </c>
      <c r="AX2086" s="13" t="s">
        <v>79</v>
      </c>
      <c r="AY2086" s="165" t="s">
        <v>252</v>
      </c>
    </row>
    <row r="2087" spans="1:65" s="14" customFormat="1">
      <c r="B2087" s="171"/>
      <c r="D2087" s="164" t="s">
        <v>282</v>
      </c>
      <c r="E2087" s="172" t="s">
        <v>1</v>
      </c>
      <c r="F2087" s="173" t="s">
        <v>3453</v>
      </c>
      <c r="H2087" s="174">
        <v>3.44</v>
      </c>
      <c r="I2087" s="175"/>
      <c r="L2087" s="171"/>
      <c r="M2087" s="176"/>
      <c r="N2087" s="177"/>
      <c r="O2087" s="177"/>
      <c r="P2087" s="177"/>
      <c r="Q2087" s="177"/>
      <c r="R2087" s="177"/>
      <c r="S2087" s="177"/>
      <c r="T2087" s="178"/>
      <c r="AT2087" s="172" t="s">
        <v>282</v>
      </c>
      <c r="AU2087" s="172" t="s">
        <v>88</v>
      </c>
      <c r="AV2087" s="14" t="s">
        <v>88</v>
      </c>
      <c r="AW2087" s="14" t="s">
        <v>33</v>
      </c>
      <c r="AX2087" s="14" t="s">
        <v>79</v>
      </c>
      <c r="AY2087" s="172" t="s">
        <v>252</v>
      </c>
    </row>
    <row r="2088" spans="1:65" s="14" customFormat="1">
      <c r="B2088" s="171"/>
      <c r="D2088" s="164" t="s">
        <v>282</v>
      </c>
      <c r="E2088" s="172" t="s">
        <v>1</v>
      </c>
      <c r="F2088" s="173" t="s">
        <v>3454</v>
      </c>
      <c r="H2088" s="174">
        <v>3.44</v>
      </c>
      <c r="I2088" s="175"/>
      <c r="L2088" s="171"/>
      <c r="M2088" s="176"/>
      <c r="N2088" s="177"/>
      <c r="O2088" s="177"/>
      <c r="P2088" s="177"/>
      <c r="Q2088" s="177"/>
      <c r="R2088" s="177"/>
      <c r="S2088" s="177"/>
      <c r="T2088" s="178"/>
      <c r="AT2088" s="172" t="s">
        <v>282</v>
      </c>
      <c r="AU2088" s="172" t="s">
        <v>88</v>
      </c>
      <c r="AV2088" s="14" t="s">
        <v>88</v>
      </c>
      <c r="AW2088" s="14" t="s">
        <v>33</v>
      </c>
      <c r="AX2088" s="14" t="s">
        <v>79</v>
      </c>
      <c r="AY2088" s="172" t="s">
        <v>252</v>
      </c>
    </row>
    <row r="2089" spans="1:65" s="14" customFormat="1">
      <c r="B2089" s="171"/>
      <c r="D2089" s="164" t="s">
        <v>282</v>
      </c>
      <c r="E2089" s="172" t="s">
        <v>1</v>
      </c>
      <c r="F2089" s="173" t="s">
        <v>3455</v>
      </c>
      <c r="H2089" s="174">
        <v>3.44</v>
      </c>
      <c r="I2089" s="175"/>
      <c r="L2089" s="171"/>
      <c r="M2089" s="176"/>
      <c r="N2089" s="177"/>
      <c r="O2089" s="177"/>
      <c r="P2089" s="177"/>
      <c r="Q2089" s="177"/>
      <c r="R2089" s="177"/>
      <c r="S2089" s="177"/>
      <c r="T2089" s="178"/>
      <c r="AT2089" s="172" t="s">
        <v>282</v>
      </c>
      <c r="AU2089" s="172" t="s">
        <v>88</v>
      </c>
      <c r="AV2089" s="14" t="s">
        <v>88</v>
      </c>
      <c r="AW2089" s="14" t="s">
        <v>33</v>
      </c>
      <c r="AX2089" s="14" t="s">
        <v>79</v>
      </c>
      <c r="AY2089" s="172" t="s">
        <v>252</v>
      </c>
    </row>
    <row r="2090" spans="1:65" s="15" customFormat="1">
      <c r="B2090" s="179"/>
      <c r="D2090" s="164" t="s">
        <v>282</v>
      </c>
      <c r="E2090" s="180" t="s">
        <v>1</v>
      </c>
      <c r="F2090" s="181" t="s">
        <v>286</v>
      </c>
      <c r="H2090" s="182">
        <v>10.32</v>
      </c>
      <c r="I2090" s="183"/>
      <c r="L2090" s="179"/>
      <c r="M2090" s="184"/>
      <c r="N2090" s="185"/>
      <c r="O2090" s="185"/>
      <c r="P2090" s="185"/>
      <c r="Q2090" s="185"/>
      <c r="R2090" s="185"/>
      <c r="S2090" s="185"/>
      <c r="T2090" s="186"/>
      <c r="AT2090" s="180" t="s">
        <v>282</v>
      </c>
      <c r="AU2090" s="180" t="s">
        <v>88</v>
      </c>
      <c r="AV2090" s="15" t="s">
        <v>258</v>
      </c>
      <c r="AW2090" s="15" t="s">
        <v>33</v>
      </c>
      <c r="AX2090" s="15" t="s">
        <v>86</v>
      </c>
      <c r="AY2090" s="180" t="s">
        <v>252</v>
      </c>
    </row>
    <row r="2091" spans="1:65" s="2" customFormat="1" ht="24.2" customHeight="1">
      <c r="A2091" s="31"/>
      <c r="B2091" s="148"/>
      <c r="C2091" s="149" t="s">
        <v>1277</v>
      </c>
      <c r="D2091" s="149" t="s">
        <v>254</v>
      </c>
      <c r="E2091" s="150" t="s">
        <v>3456</v>
      </c>
      <c r="F2091" s="151" t="s">
        <v>3457</v>
      </c>
      <c r="G2091" s="152" t="s">
        <v>465</v>
      </c>
      <c r="H2091" s="153">
        <v>1092.22</v>
      </c>
      <c r="I2091" s="154"/>
      <c r="J2091" s="155">
        <f>ROUND(I2091*H2091,2)</f>
        <v>0</v>
      </c>
      <c r="K2091" s="156"/>
      <c r="L2091" s="32"/>
      <c r="M2091" s="157" t="s">
        <v>1</v>
      </c>
      <c r="N2091" s="158" t="s">
        <v>44</v>
      </c>
      <c r="O2091" s="57"/>
      <c r="P2091" s="159">
        <f>O2091*H2091</f>
        <v>0</v>
      </c>
      <c r="Q2091" s="159">
        <v>0</v>
      </c>
      <c r="R2091" s="159">
        <f>Q2091*H2091</f>
        <v>0</v>
      </c>
      <c r="S2091" s="159">
        <v>0</v>
      </c>
      <c r="T2091" s="160">
        <f>S2091*H2091</f>
        <v>0</v>
      </c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R2091" s="161" t="s">
        <v>289</v>
      </c>
      <c r="AT2091" s="161" t="s">
        <v>254</v>
      </c>
      <c r="AU2091" s="161" t="s">
        <v>88</v>
      </c>
      <c r="AY2091" s="17" t="s">
        <v>252</v>
      </c>
      <c r="BE2091" s="162">
        <f>IF(N2091="základní",J2091,0)</f>
        <v>0</v>
      </c>
      <c r="BF2091" s="162">
        <f>IF(N2091="snížená",J2091,0)</f>
        <v>0</v>
      </c>
      <c r="BG2091" s="162">
        <f>IF(N2091="zákl. přenesená",J2091,0)</f>
        <v>0</v>
      </c>
      <c r="BH2091" s="162">
        <f>IF(N2091="sníž. přenesená",J2091,0)</f>
        <v>0</v>
      </c>
      <c r="BI2091" s="162">
        <f>IF(N2091="nulová",J2091,0)</f>
        <v>0</v>
      </c>
      <c r="BJ2091" s="17" t="s">
        <v>86</v>
      </c>
      <c r="BK2091" s="162">
        <f>ROUND(I2091*H2091,2)</f>
        <v>0</v>
      </c>
      <c r="BL2091" s="17" t="s">
        <v>289</v>
      </c>
      <c r="BM2091" s="161" t="s">
        <v>3458</v>
      </c>
    </row>
    <row r="2092" spans="1:65" s="13" customFormat="1">
      <c r="B2092" s="163"/>
      <c r="D2092" s="164" t="s">
        <v>282</v>
      </c>
      <c r="E2092" s="165" t="s">
        <v>1</v>
      </c>
      <c r="F2092" s="166" t="s">
        <v>3260</v>
      </c>
      <c r="H2092" s="165" t="s">
        <v>1</v>
      </c>
      <c r="I2092" s="167"/>
      <c r="L2092" s="163"/>
      <c r="M2092" s="168"/>
      <c r="N2092" s="169"/>
      <c r="O2092" s="169"/>
      <c r="P2092" s="169"/>
      <c r="Q2092" s="169"/>
      <c r="R2092" s="169"/>
      <c r="S2092" s="169"/>
      <c r="T2092" s="170"/>
      <c r="AT2092" s="165" t="s">
        <v>282</v>
      </c>
      <c r="AU2092" s="165" t="s">
        <v>88</v>
      </c>
      <c r="AV2092" s="13" t="s">
        <v>86</v>
      </c>
      <c r="AW2092" s="13" t="s">
        <v>33</v>
      </c>
      <c r="AX2092" s="13" t="s">
        <v>79</v>
      </c>
      <c r="AY2092" s="165" t="s">
        <v>252</v>
      </c>
    </row>
    <row r="2093" spans="1:65" s="13" customFormat="1" ht="22.5">
      <c r="B2093" s="163"/>
      <c r="D2093" s="164" t="s">
        <v>282</v>
      </c>
      <c r="E2093" s="165" t="s">
        <v>1</v>
      </c>
      <c r="F2093" s="166" t="s">
        <v>3459</v>
      </c>
      <c r="H2093" s="165" t="s">
        <v>1</v>
      </c>
      <c r="I2093" s="167"/>
      <c r="L2093" s="163"/>
      <c r="M2093" s="168"/>
      <c r="N2093" s="169"/>
      <c r="O2093" s="169"/>
      <c r="P2093" s="169"/>
      <c r="Q2093" s="169"/>
      <c r="R2093" s="169"/>
      <c r="S2093" s="169"/>
      <c r="T2093" s="170"/>
      <c r="AT2093" s="165" t="s">
        <v>282</v>
      </c>
      <c r="AU2093" s="165" t="s">
        <v>88</v>
      </c>
      <c r="AV2093" s="13" t="s">
        <v>86</v>
      </c>
      <c r="AW2093" s="13" t="s">
        <v>33</v>
      </c>
      <c r="AX2093" s="13" t="s">
        <v>79</v>
      </c>
      <c r="AY2093" s="165" t="s">
        <v>252</v>
      </c>
    </row>
    <row r="2094" spans="1:65" s="13" customFormat="1">
      <c r="B2094" s="163"/>
      <c r="D2094" s="164" t="s">
        <v>282</v>
      </c>
      <c r="E2094" s="165" t="s">
        <v>1</v>
      </c>
      <c r="F2094" s="166" t="s">
        <v>3460</v>
      </c>
      <c r="H2094" s="165" t="s">
        <v>1</v>
      </c>
      <c r="I2094" s="167"/>
      <c r="L2094" s="163"/>
      <c r="M2094" s="168"/>
      <c r="N2094" s="169"/>
      <c r="O2094" s="169"/>
      <c r="P2094" s="169"/>
      <c r="Q2094" s="169"/>
      <c r="R2094" s="169"/>
      <c r="S2094" s="169"/>
      <c r="T2094" s="170"/>
      <c r="AT2094" s="165" t="s">
        <v>282</v>
      </c>
      <c r="AU2094" s="165" t="s">
        <v>88</v>
      </c>
      <c r="AV2094" s="13" t="s">
        <v>86</v>
      </c>
      <c r="AW2094" s="13" t="s">
        <v>33</v>
      </c>
      <c r="AX2094" s="13" t="s">
        <v>79</v>
      </c>
      <c r="AY2094" s="165" t="s">
        <v>252</v>
      </c>
    </row>
    <row r="2095" spans="1:65" s="13" customFormat="1">
      <c r="B2095" s="163"/>
      <c r="D2095" s="164" t="s">
        <v>282</v>
      </c>
      <c r="E2095" s="165" t="s">
        <v>1</v>
      </c>
      <c r="F2095" s="166" t="s">
        <v>3412</v>
      </c>
      <c r="H2095" s="165" t="s">
        <v>1</v>
      </c>
      <c r="I2095" s="167"/>
      <c r="L2095" s="163"/>
      <c r="M2095" s="168"/>
      <c r="N2095" s="169"/>
      <c r="O2095" s="169"/>
      <c r="P2095" s="169"/>
      <c r="Q2095" s="169"/>
      <c r="R2095" s="169"/>
      <c r="S2095" s="169"/>
      <c r="T2095" s="170"/>
      <c r="AT2095" s="165" t="s">
        <v>282</v>
      </c>
      <c r="AU2095" s="165" t="s">
        <v>88</v>
      </c>
      <c r="AV2095" s="13" t="s">
        <v>86</v>
      </c>
      <c r="AW2095" s="13" t="s">
        <v>33</v>
      </c>
      <c r="AX2095" s="13" t="s">
        <v>79</v>
      </c>
      <c r="AY2095" s="165" t="s">
        <v>252</v>
      </c>
    </row>
    <row r="2096" spans="1:65" s="13" customFormat="1">
      <c r="B2096" s="163"/>
      <c r="D2096" s="164" t="s">
        <v>282</v>
      </c>
      <c r="E2096" s="165" t="s">
        <v>1</v>
      </c>
      <c r="F2096" s="166" t="s">
        <v>3413</v>
      </c>
      <c r="H2096" s="165" t="s">
        <v>1</v>
      </c>
      <c r="I2096" s="167"/>
      <c r="L2096" s="163"/>
      <c r="M2096" s="168"/>
      <c r="N2096" s="169"/>
      <c r="O2096" s="169"/>
      <c r="P2096" s="169"/>
      <c r="Q2096" s="169"/>
      <c r="R2096" s="169"/>
      <c r="S2096" s="169"/>
      <c r="T2096" s="170"/>
      <c r="AT2096" s="165" t="s">
        <v>282</v>
      </c>
      <c r="AU2096" s="165" t="s">
        <v>88</v>
      </c>
      <c r="AV2096" s="13" t="s">
        <v>86</v>
      </c>
      <c r="AW2096" s="13" t="s">
        <v>33</v>
      </c>
      <c r="AX2096" s="13" t="s">
        <v>79</v>
      </c>
      <c r="AY2096" s="165" t="s">
        <v>252</v>
      </c>
    </row>
    <row r="2097" spans="1:65" s="13" customFormat="1" ht="22.5">
      <c r="B2097" s="163"/>
      <c r="D2097" s="164" t="s">
        <v>282</v>
      </c>
      <c r="E2097" s="165" t="s">
        <v>1</v>
      </c>
      <c r="F2097" s="166" t="s">
        <v>3425</v>
      </c>
      <c r="H2097" s="165" t="s">
        <v>1</v>
      </c>
      <c r="I2097" s="167"/>
      <c r="L2097" s="163"/>
      <c r="M2097" s="168"/>
      <c r="N2097" s="169"/>
      <c r="O2097" s="169"/>
      <c r="P2097" s="169"/>
      <c r="Q2097" s="169"/>
      <c r="R2097" s="169"/>
      <c r="S2097" s="169"/>
      <c r="T2097" s="170"/>
      <c r="AT2097" s="165" t="s">
        <v>282</v>
      </c>
      <c r="AU2097" s="165" t="s">
        <v>88</v>
      </c>
      <c r="AV2097" s="13" t="s">
        <v>86</v>
      </c>
      <c r="AW2097" s="13" t="s">
        <v>33</v>
      </c>
      <c r="AX2097" s="13" t="s">
        <v>79</v>
      </c>
      <c r="AY2097" s="165" t="s">
        <v>252</v>
      </c>
    </row>
    <row r="2098" spans="1:65" s="13" customFormat="1">
      <c r="B2098" s="163"/>
      <c r="D2098" s="164" t="s">
        <v>282</v>
      </c>
      <c r="E2098" s="165" t="s">
        <v>1</v>
      </c>
      <c r="F2098" s="166" t="s">
        <v>3461</v>
      </c>
      <c r="H2098" s="165" t="s">
        <v>1</v>
      </c>
      <c r="I2098" s="167"/>
      <c r="L2098" s="163"/>
      <c r="M2098" s="168"/>
      <c r="N2098" s="169"/>
      <c r="O2098" s="169"/>
      <c r="P2098" s="169"/>
      <c r="Q2098" s="169"/>
      <c r="R2098" s="169"/>
      <c r="S2098" s="169"/>
      <c r="T2098" s="170"/>
      <c r="AT2098" s="165" t="s">
        <v>282</v>
      </c>
      <c r="AU2098" s="165" t="s">
        <v>88</v>
      </c>
      <c r="AV2098" s="13" t="s">
        <v>86</v>
      </c>
      <c r="AW2098" s="13" t="s">
        <v>33</v>
      </c>
      <c r="AX2098" s="13" t="s">
        <v>79</v>
      </c>
      <c r="AY2098" s="165" t="s">
        <v>252</v>
      </c>
    </row>
    <row r="2099" spans="1:65" s="13" customFormat="1" ht="22.5">
      <c r="B2099" s="163"/>
      <c r="D2099" s="164" t="s">
        <v>282</v>
      </c>
      <c r="E2099" s="165" t="s">
        <v>1</v>
      </c>
      <c r="F2099" s="166" t="s">
        <v>3300</v>
      </c>
      <c r="H2099" s="165" t="s">
        <v>1</v>
      </c>
      <c r="I2099" s="167"/>
      <c r="L2099" s="163"/>
      <c r="M2099" s="168"/>
      <c r="N2099" s="169"/>
      <c r="O2099" s="169"/>
      <c r="P2099" s="169"/>
      <c r="Q2099" s="169"/>
      <c r="R2099" s="169"/>
      <c r="S2099" s="169"/>
      <c r="T2099" s="170"/>
      <c r="AT2099" s="165" t="s">
        <v>282</v>
      </c>
      <c r="AU2099" s="165" t="s">
        <v>88</v>
      </c>
      <c r="AV2099" s="13" t="s">
        <v>86</v>
      </c>
      <c r="AW2099" s="13" t="s">
        <v>33</v>
      </c>
      <c r="AX2099" s="13" t="s">
        <v>79</v>
      </c>
      <c r="AY2099" s="165" t="s">
        <v>252</v>
      </c>
    </row>
    <row r="2100" spans="1:65" s="13" customFormat="1">
      <c r="B2100" s="163"/>
      <c r="D2100" s="164" t="s">
        <v>282</v>
      </c>
      <c r="E2100" s="165" t="s">
        <v>1</v>
      </c>
      <c r="F2100" s="166" t="s">
        <v>3462</v>
      </c>
      <c r="H2100" s="165" t="s">
        <v>1</v>
      </c>
      <c r="I2100" s="167"/>
      <c r="L2100" s="163"/>
      <c r="M2100" s="168"/>
      <c r="N2100" s="169"/>
      <c r="O2100" s="169"/>
      <c r="P2100" s="169"/>
      <c r="Q2100" s="169"/>
      <c r="R2100" s="169"/>
      <c r="S2100" s="169"/>
      <c r="T2100" s="170"/>
      <c r="AT2100" s="165" t="s">
        <v>282</v>
      </c>
      <c r="AU2100" s="165" t="s">
        <v>88</v>
      </c>
      <c r="AV2100" s="13" t="s">
        <v>86</v>
      </c>
      <c r="AW2100" s="13" t="s">
        <v>33</v>
      </c>
      <c r="AX2100" s="13" t="s">
        <v>79</v>
      </c>
      <c r="AY2100" s="165" t="s">
        <v>252</v>
      </c>
    </row>
    <row r="2101" spans="1:65" s="13" customFormat="1">
      <c r="B2101" s="163"/>
      <c r="D2101" s="164" t="s">
        <v>282</v>
      </c>
      <c r="E2101" s="165" t="s">
        <v>1</v>
      </c>
      <c r="F2101" s="166" t="s">
        <v>3283</v>
      </c>
      <c r="H2101" s="165" t="s">
        <v>1</v>
      </c>
      <c r="I2101" s="167"/>
      <c r="L2101" s="163"/>
      <c r="M2101" s="168"/>
      <c r="N2101" s="169"/>
      <c r="O2101" s="169"/>
      <c r="P2101" s="169"/>
      <c r="Q2101" s="169"/>
      <c r="R2101" s="169"/>
      <c r="S2101" s="169"/>
      <c r="T2101" s="170"/>
      <c r="AT2101" s="165" t="s">
        <v>282</v>
      </c>
      <c r="AU2101" s="165" t="s">
        <v>88</v>
      </c>
      <c r="AV2101" s="13" t="s">
        <v>86</v>
      </c>
      <c r="AW2101" s="13" t="s">
        <v>33</v>
      </c>
      <c r="AX2101" s="13" t="s">
        <v>79</v>
      </c>
      <c r="AY2101" s="165" t="s">
        <v>252</v>
      </c>
    </row>
    <row r="2102" spans="1:65" s="13" customFormat="1">
      <c r="B2102" s="163"/>
      <c r="D2102" s="164" t="s">
        <v>282</v>
      </c>
      <c r="E2102" s="165" t="s">
        <v>1</v>
      </c>
      <c r="F2102" s="166" t="s">
        <v>3268</v>
      </c>
      <c r="H2102" s="165" t="s">
        <v>1</v>
      </c>
      <c r="I2102" s="167"/>
      <c r="L2102" s="163"/>
      <c r="M2102" s="168"/>
      <c r="N2102" s="169"/>
      <c r="O2102" s="169"/>
      <c r="P2102" s="169"/>
      <c r="Q2102" s="169"/>
      <c r="R2102" s="169"/>
      <c r="S2102" s="169"/>
      <c r="T2102" s="170"/>
      <c r="AT2102" s="165" t="s">
        <v>282</v>
      </c>
      <c r="AU2102" s="165" t="s">
        <v>88</v>
      </c>
      <c r="AV2102" s="13" t="s">
        <v>86</v>
      </c>
      <c r="AW2102" s="13" t="s">
        <v>33</v>
      </c>
      <c r="AX2102" s="13" t="s">
        <v>79</v>
      </c>
      <c r="AY2102" s="165" t="s">
        <v>252</v>
      </c>
    </row>
    <row r="2103" spans="1:65" s="13" customFormat="1" ht="22.5">
      <c r="B2103" s="163"/>
      <c r="D2103" s="164" t="s">
        <v>282</v>
      </c>
      <c r="E2103" s="165" t="s">
        <v>1</v>
      </c>
      <c r="F2103" s="166" t="s">
        <v>3463</v>
      </c>
      <c r="H2103" s="165" t="s">
        <v>1</v>
      </c>
      <c r="I2103" s="167"/>
      <c r="L2103" s="163"/>
      <c r="M2103" s="168"/>
      <c r="N2103" s="169"/>
      <c r="O2103" s="169"/>
      <c r="P2103" s="169"/>
      <c r="Q2103" s="169"/>
      <c r="R2103" s="169"/>
      <c r="S2103" s="169"/>
      <c r="T2103" s="170"/>
      <c r="AT2103" s="165" t="s">
        <v>282</v>
      </c>
      <c r="AU2103" s="165" t="s">
        <v>88</v>
      </c>
      <c r="AV2103" s="13" t="s">
        <v>86</v>
      </c>
      <c r="AW2103" s="13" t="s">
        <v>33</v>
      </c>
      <c r="AX2103" s="13" t="s">
        <v>79</v>
      </c>
      <c r="AY2103" s="165" t="s">
        <v>252</v>
      </c>
    </row>
    <row r="2104" spans="1:65" s="13" customFormat="1">
      <c r="B2104" s="163"/>
      <c r="D2104" s="164" t="s">
        <v>282</v>
      </c>
      <c r="E2104" s="165" t="s">
        <v>1</v>
      </c>
      <c r="F2104" s="166" t="s">
        <v>3464</v>
      </c>
      <c r="H2104" s="165" t="s">
        <v>1</v>
      </c>
      <c r="I2104" s="167"/>
      <c r="L2104" s="163"/>
      <c r="M2104" s="168"/>
      <c r="N2104" s="169"/>
      <c r="O2104" s="169"/>
      <c r="P2104" s="169"/>
      <c r="Q2104" s="169"/>
      <c r="R2104" s="169"/>
      <c r="S2104" s="169"/>
      <c r="T2104" s="170"/>
      <c r="AT2104" s="165" t="s">
        <v>282</v>
      </c>
      <c r="AU2104" s="165" t="s">
        <v>88</v>
      </c>
      <c r="AV2104" s="13" t="s">
        <v>86</v>
      </c>
      <c r="AW2104" s="13" t="s">
        <v>33</v>
      </c>
      <c r="AX2104" s="13" t="s">
        <v>79</v>
      </c>
      <c r="AY2104" s="165" t="s">
        <v>252</v>
      </c>
    </row>
    <row r="2105" spans="1:65" s="13" customFormat="1" ht="22.5">
      <c r="B2105" s="163"/>
      <c r="D2105" s="164" t="s">
        <v>282</v>
      </c>
      <c r="E2105" s="165" t="s">
        <v>1</v>
      </c>
      <c r="F2105" s="166" t="s">
        <v>3285</v>
      </c>
      <c r="H2105" s="165" t="s">
        <v>1</v>
      </c>
      <c r="I2105" s="167"/>
      <c r="L2105" s="163"/>
      <c r="M2105" s="168"/>
      <c r="N2105" s="169"/>
      <c r="O2105" s="169"/>
      <c r="P2105" s="169"/>
      <c r="Q2105" s="169"/>
      <c r="R2105" s="169"/>
      <c r="S2105" s="169"/>
      <c r="T2105" s="170"/>
      <c r="AT2105" s="165" t="s">
        <v>282</v>
      </c>
      <c r="AU2105" s="165" t="s">
        <v>88</v>
      </c>
      <c r="AV2105" s="13" t="s">
        <v>86</v>
      </c>
      <c r="AW2105" s="13" t="s">
        <v>33</v>
      </c>
      <c r="AX2105" s="13" t="s">
        <v>79</v>
      </c>
      <c r="AY2105" s="165" t="s">
        <v>252</v>
      </c>
    </row>
    <row r="2106" spans="1:65" s="13" customFormat="1" ht="22.5">
      <c r="B2106" s="163"/>
      <c r="D2106" s="164" t="s">
        <v>282</v>
      </c>
      <c r="E2106" s="165" t="s">
        <v>1</v>
      </c>
      <c r="F2106" s="166" t="s">
        <v>3417</v>
      </c>
      <c r="H2106" s="165" t="s">
        <v>1</v>
      </c>
      <c r="I2106" s="167"/>
      <c r="L2106" s="163"/>
      <c r="M2106" s="168"/>
      <c r="N2106" s="169"/>
      <c r="O2106" s="169"/>
      <c r="P2106" s="169"/>
      <c r="Q2106" s="169"/>
      <c r="R2106" s="169"/>
      <c r="S2106" s="169"/>
      <c r="T2106" s="170"/>
      <c r="AT2106" s="165" t="s">
        <v>282</v>
      </c>
      <c r="AU2106" s="165" t="s">
        <v>88</v>
      </c>
      <c r="AV2106" s="13" t="s">
        <v>86</v>
      </c>
      <c r="AW2106" s="13" t="s">
        <v>33</v>
      </c>
      <c r="AX2106" s="13" t="s">
        <v>79</v>
      </c>
      <c r="AY2106" s="165" t="s">
        <v>252</v>
      </c>
    </row>
    <row r="2107" spans="1:65" s="13" customFormat="1">
      <c r="B2107" s="163"/>
      <c r="D2107" s="164" t="s">
        <v>282</v>
      </c>
      <c r="E2107" s="165" t="s">
        <v>1</v>
      </c>
      <c r="F2107" s="166" t="s">
        <v>3418</v>
      </c>
      <c r="H2107" s="165" t="s">
        <v>1</v>
      </c>
      <c r="I2107" s="167"/>
      <c r="L2107" s="163"/>
      <c r="M2107" s="168"/>
      <c r="N2107" s="169"/>
      <c r="O2107" s="169"/>
      <c r="P2107" s="169"/>
      <c r="Q2107" s="169"/>
      <c r="R2107" s="169"/>
      <c r="S2107" s="169"/>
      <c r="T2107" s="170"/>
      <c r="AT2107" s="165" t="s">
        <v>282</v>
      </c>
      <c r="AU2107" s="165" t="s">
        <v>88</v>
      </c>
      <c r="AV2107" s="13" t="s">
        <v>86</v>
      </c>
      <c r="AW2107" s="13" t="s">
        <v>33</v>
      </c>
      <c r="AX2107" s="13" t="s">
        <v>79</v>
      </c>
      <c r="AY2107" s="165" t="s">
        <v>252</v>
      </c>
    </row>
    <row r="2108" spans="1:65" s="14" customFormat="1" ht="33.75">
      <c r="B2108" s="171"/>
      <c r="D2108" s="164" t="s">
        <v>282</v>
      </c>
      <c r="E2108" s="172" t="s">
        <v>1</v>
      </c>
      <c r="F2108" s="173" t="s">
        <v>3465</v>
      </c>
      <c r="H2108" s="174">
        <v>361.97</v>
      </c>
      <c r="I2108" s="175"/>
      <c r="L2108" s="171"/>
      <c r="M2108" s="176"/>
      <c r="N2108" s="177"/>
      <c r="O2108" s="177"/>
      <c r="P2108" s="177"/>
      <c r="Q2108" s="177"/>
      <c r="R2108" s="177"/>
      <c r="S2108" s="177"/>
      <c r="T2108" s="178"/>
      <c r="AT2108" s="172" t="s">
        <v>282</v>
      </c>
      <c r="AU2108" s="172" t="s">
        <v>88</v>
      </c>
      <c r="AV2108" s="14" t="s">
        <v>88</v>
      </c>
      <c r="AW2108" s="14" t="s">
        <v>33</v>
      </c>
      <c r="AX2108" s="14" t="s">
        <v>79</v>
      </c>
      <c r="AY2108" s="172" t="s">
        <v>252</v>
      </c>
    </row>
    <row r="2109" spans="1:65" s="14" customFormat="1">
      <c r="B2109" s="171"/>
      <c r="D2109" s="164" t="s">
        <v>282</v>
      </c>
      <c r="E2109" s="172" t="s">
        <v>1</v>
      </c>
      <c r="F2109" s="173" t="s">
        <v>3466</v>
      </c>
      <c r="H2109" s="174">
        <v>274.39</v>
      </c>
      <c r="I2109" s="175"/>
      <c r="L2109" s="171"/>
      <c r="M2109" s="176"/>
      <c r="N2109" s="177"/>
      <c r="O2109" s="177"/>
      <c r="P2109" s="177"/>
      <c r="Q2109" s="177"/>
      <c r="R2109" s="177"/>
      <c r="S2109" s="177"/>
      <c r="T2109" s="178"/>
      <c r="AT2109" s="172" t="s">
        <v>282</v>
      </c>
      <c r="AU2109" s="172" t="s">
        <v>88</v>
      </c>
      <c r="AV2109" s="14" t="s">
        <v>88</v>
      </c>
      <c r="AW2109" s="14" t="s">
        <v>33</v>
      </c>
      <c r="AX2109" s="14" t="s">
        <v>79</v>
      </c>
      <c r="AY2109" s="172" t="s">
        <v>252</v>
      </c>
    </row>
    <row r="2110" spans="1:65" s="14" customFormat="1" ht="33.75">
      <c r="B2110" s="171"/>
      <c r="D2110" s="164" t="s">
        <v>282</v>
      </c>
      <c r="E2110" s="172" t="s">
        <v>1</v>
      </c>
      <c r="F2110" s="173" t="s">
        <v>3467</v>
      </c>
      <c r="H2110" s="174">
        <v>455.86</v>
      </c>
      <c r="I2110" s="175"/>
      <c r="L2110" s="171"/>
      <c r="M2110" s="176"/>
      <c r="N2110" s="177"/>
      <c r="O2110" s="177"/>
      <c r="P2110" s="177"/>
      <c r="Q2110" s="177"/>
      <c r="R2110" s="177"/>
      <c r="S2110" s="177"/>
      <c r="T2110" s="178"/>
      <c r="AT2110" s="172" t="s">
        <v>282</v>
      </c>
      <c r="AU2110" s="172" t="s">
        <v>88</v>
      </c>
      <c r="AV2110" s="14" t="s">
        <v>88</v>
      </c>
      <c r="AW2110" s="14" t="s">
        <v>33</v>
      </c>
      <c r="AX2110" s="14" t="s">
        <v>79</v>
      </c>
      <c r="AY2110" s="172" t="s">
        <v>252</v>
      </c>
    </row>
    <row r="2111" spans="1:65" s="15" customFormat="1">
      <c r="B2111" s="179"/>
      <c r="D2111" s="164" t="s">
        <v>282</v>
      </c>
      <c r="E2111" s="180" t="s">
        <v>1</v>
      </c>
      <c r="F2111" s="181" t="s">
        <v>286</v>
      </c>
      <c r="H2111" s="182">
        <v>1092.22</v>
      </c>
      <c r="I2111" s="183"/>
      <c r="L2111" s="179"/>
      <c r="M2111" s="184"/>
      <c r="N2111" s="185"/>
      <c r="O2111" s="185"/>
      <c r="P2111" s="185"/>
      <c r="Q2111" s="185"/>
      <c r="R2111" s="185"/>
      <c r="S2111" s="185"/>
      <c r="T2111" s="186"/>
      <c r="AT2111" s="180" t="s">
        <v>282</v>
      </c>
      <c r="AU2111" s="180" t="s">
        <v>88</v>
      </c>
      <c r="AV2111" s="15" t="s">
        <v>258</v>
      </c>
      <c r="AW2111" s="15" t="s">
        <v>33</v>
      </c>
      <c r="AX2111" s="15" t="s">
        <v>86</v>
      </c>
      <c r="AY2111" s="180" t="s">
        <v>252</v>
      </c>
    </row>
    <row r="2112" spans="1:65" s="2" customFormat="1" ht="24.2" customHeight="1">
      <c r="A2112" s="31"/>
      <c r="B2112" s="148"/>
      <c r="C2112" s="149" t="s">
        <v>3468</v>
      </c>
      <c r="D2112" s="149" t="s">
        <v>254</v>
      </c>
      <c r="E2112" s="150" t="s">
        <v>3469</v>
      </c>
      <c r="F2112" s="151" t="s">
        <v>3470</v>
      </c>
      <c r="G2112" s="152" t="s">
        <v>465</v>
      </c>
      <c r="H2112" s="153">
        <v>172.87</v>
      </c>
      <c r="I2112" s="154"/>
      <c r="J2112" s="155">
        <f>ROUND(I2112*H2112,2)</f>
        <v>0</v>
      </c>
      <c r="K2112" s="156"/>
      <c r="L2112" s="32"/>
      <c r="M2112" s="157" t="s">
        <v>1</v>
      </c>
      <c r="N2112" s="158" t="s">
        <v>44</v>
      </c>
      <c r="O2112" s="57"/>
      <c r="P2112" s="159">
        <f>O2112*H2112</f>
        <v>0</v>
      </c>
      <c r="Q2112" s="159">
        <v>0</v>
      </c>
      <c r="R2112" s="159">
        <f>Q2112*H2112</f>
        <v>0</v>
      </c>
      <c r="S2112" s="159">
        <v>0</v>
      </c>
      <c r="T2112" s="160">
        <f>S2112*H2112</f>
        <v>0</v>
      </c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R2112" s="161" t="s">
        <v>289</v>
      </c>
      <c r="AT2112" s="161" t="s">
        <v>254</v>
      </c>
      <c r="AU2112" s="161" t="s">
        <v>88</v>
      </c>
      <c r="AY2112" s="17" t="s">
        <v>252</v>
      </c>
      <c r="BE2112" s="162">
        <f>IF(N2112="základní",J2112,0)</f>
        <v>0</v>
      </c>
      <c r="BF2112" s="162">
        <f>IF(N2112="snížená",J2112,0)</f>
        <v>0</v>
      </c>
      <c r="BG2112" s="162">
        <f>IF(N2112="zákl. přenesená",J2112,0)</f>
        <v>0</v>
      </c>
      <c r="BH2112" s="162">
        <f>IF(N2112="sníž. přenesená",J2112,0)</f>
        <v>0</v>
      </c>
      <c r="BI2112" s="162">
        <f>IF(N2112="nulová",J2112,0)</f>
        <v>0</v>
      </c>
      <c r="BJ2112" s="17" t="s">
        <v>86</v>
      </c>
      <c r="BK2112" s="162">
        <f>ROUND(I2112*H2112,2)</f>
        <v>0</v>
      </c>
      <c r="BL2112" s="17" t="s">
        <v>289</v>
      </c>
      <c r="BM2112" s="161" t="s">
        <v>3471</v>
      </c>
    </row>
    <row r="2113" spans="2:51" s="13" customFormat="1">
      <c r="B2113" s="163"/>
      <c r="D2113" s="164" t="s">
        <v>282</v>
      </c>
      <c r="E2113" s="165" t="s">
        <v>1</v>
      </c>
      <c r="F2113" s="166" t="s">
        <v>3260</v>
      </c>
      <c r="H2113" s="165" t="s">
        <v>1</v>
      </c>
      <c r="I2113" s="167"/>
      <c r="L2113" s="163"/>
      <c r="M2113" s="168"/>
      <c r="N2113" s="169"/>
      <c r="O2113" s="169"/>
      <c r="P2113" s="169"/>
      <c r="Q2113" s="169"/>
      <c r="R2113" s="169"/>
      <c r="S2113" s="169"/>
      <c r="T2113" s="170"/>
      <c r="AT2113" s="165" t="s">
        <v>282</v>
      </c>
      <c r="AU2113" s="165" t="s">
        <v>88</v>
      </c>
      <c r="AV2113" s="13" t="s">
        <v>86</v>
      </c>
      <c r="AW2113" s="13" t="s">
        <v>33</v>
      </c>
      <c r="AX2113" s="13" t="s">
        <v>79</v>
      </c>
      <c r="AY2113" s="165" t="s">
        <v>252</v>
      </c>
    </row>
    <row r="2114" spans="2:51" s="13" customFormat="1" ht="22.5">
      <c r="B2114" s="163"/>
      <c r="D2114" s="164" t="s">
        <v>282</v>
      </c>
      <c r="E2114" s="165" t="s">
        <v>1</v>
      </c>
      <c r="F2114" s="166" t="s">
        <v>3472</v>
      </c>
      <c r="H2114" s="165" t="s">
        <v>1</v>
      </c>
      <c r="I2114" s="167"/>
      <c r="L2114" s="163"/>
      <c r="M2114" s="168"/>
      <c r="N2114" s="169"/>
      <c r="O2114" s="169"/>
      <c r="P2114" s="169"/>
      <c r="Q2114" s="169"/>
      <c r="R2114" s="169"/>
      <c r="S2114" s="169"/>
      <c r="T2114" s="170"/>
      <c r="AT2114" s="165" t="s">
        <v>282</v>
      </c>
      <c r="AU2114" s="165" t="s">
        <v>88</v>
      </c>
      <c r="AV2114" s="13" t="s">
        <v>86</v>
      </c>
      <c r="AW2114" s="13" t="s">
        <v>33</v>
      </c>
      <c r="AX2114" s="13" t="s">
        <v>79</v>
      </c>
      <c r="AY2114" s="165" t="s">
        <v>252</v>
      </c>
    </row>
    <row r="2115" spans="2:51" s="13" customFormat="1">
      <c r="B2115" s="163"/>
      <c r="D2115" s="164" t="s">
        <v>282</v>
      </c>
      <c r="E2115" s="165" t="s">
        <v>1</v>
      </c>
      <c r="F2115" s="166" t="s">
        <v>3412</v>
      </c>
      <c r="H2115" s="165" t="s">
        <v>1</v>
      </c>
      <c r="I2115" s="167"/>
      <c r="L2115" s="163"/>
      <c r="M2115" s="168"/>
      <c r="N2115" s="169"/>
      <c r="O2115" s="169"/>
      <c r="P2115" s="169"/>
      <c r="Q2115" s="169"/>
      <c r="R2115" s="169"/>
      <c r="S2115" s="169"/>
      <c r="T2115" s="170"/>
      <c r="AT2115" s="165" t="s">
        <v>282</v>
      </c>
      <c r="AU2115" s="165" t="s">
        <v>88</v>
      </c>
      <c r="AV2115" s="13" t="s">
        <v>86</v>
      </c>
      <c r="AW2115" s="13" t="s">
        <v>33</v>
      </c>
      <c r="AX2115" s="13" t="s">
        <v>79</v>
      </c>
      <c r="AY2115" s="165" t="s">
        <v>252</v>
      </c>
    </row>
    <row r="2116" spans="2:51" s="13" customFormat="1">
      <c r="B2116" s="163"/>
      <c r="D2116" s="164" t="s">
        <v>282</v>
      </c>
      <c r="E2116" s="165" t="s">
        <v>1</v>
      </c>
      <c r="F2116" s="166" t="s">
        <v>3413</v>
      </c>
      <c r="H2116" s="165" t="s">
        <v>1</v>
      </c>
      <c r="I2116" s="167"/>
      <c r="L2116" s="163"/>
      <c r="M2116" s="168"/>
      <c r="N2116" s="169"/>
      <c r="O2116" s="169"/>
      <c r="P2116" s="169"/>
      <c r="Q2116" s="169"/>
      <c r="R2116" s="169"/>
      <c r="S2116" s="169"/>
      <c r="T2116" s="170"/>
      <c r="AT2116" s="165" t="s">
        <v>282</v>
      </c>
      <c r="AU2116" s="165" t="s">
        <v>88</v>
      </c>
      <c r="AV2116" s="13" t="s">
        <v>86</v>
      </c>
      <c r="AW2116" s="13" t="s">
        <v>33</v>
      </c>
      <c r="AX2116" s="13" t="s">
        <v>79</v>
      </c>
      <c r="AY2116" s="165" t="s">
        <v>252</v>
      </c>
    </row>
    <row r="2117" spans="2:51" s="13" customFormat="1" ht="22.5">
      <c r="B2117" s="163"/>
      <c r="D2117" s="164" t="s">
        <v>282</v>
      </c>
      <c r="E2117" s="165" t="s">
        <v>1</v>
      </c>
      <c r="F2117" s="166" t="s">
        <v>3473</v>
      </c>
      <c r="H2117" s="165" t="s">
        <v>1</v>
      </c>
      <c r="I2117" s="167"/>
      <c r="L2117" s="163"/>
      <c r="M2117" s="168"/>
      <c r="N2117" s="169"/>
      <c r="O2117" s="169"/>
      <c r="P2117" s="169"/>
      <c r="Q2117" s="169"/>
      <c r="R2117" s="169"/>
      <c r="S2117" s="169"/>
      <c r="T2117" s="170"/>
      <c r="AT2117" s="165" t="s">
        <v>282</v>
      </c>
      <c r="AU2117" s="165" t="s">
        <v>88</v>
      </c>
      <c r="AV2117" s="13" t="s">
        <v>86</v>
      </c>
      <c r="AW2117" s="13" t="s">
        <v>33</v>
      </c>
      <c r="AX2117" s="13" t="s">
        <v>79</v>
      </c>
      <c r="AY2117" s="165" t="s">
        <v>252</v>
      </c>
    </row>
    <row r="2118" spans="2:51" s="13" customFormat="1">
      <c r="B2118" s="163"/>
      <c r="D2118" s="164" t="s">
        <v>282</v>
      </c>
      <c r="E2118" s="165" t="s">
        <v>1</v>
      </c>
      <c r="F2118" s="166" t="s">
        <v>3474</v>
      </c>
      <c r="H2118" s="165" t="s">
        <v>1</v>
      </c>
      <c r="I2118" s="167"/>
      <c r="L2118" s="163"/>
      <c r="M2118" s="168"/>
      <c r="N2118" s="169"/>
      <c r="O2118" s="169"/>
      <c r="P2118" s="169"/>
      <c r="Q2118" s="169"/>
      <c r="R2118" s="169"/>
      <c r="S2118" s="169"/>
      <c r="T2118" s="170"/>
      <c r="AT2118" s="165" t="s">
        <v>282</v>
      </c>
      <c r="AU2118" s="165" t="s">
        <v>88</v>
      </c>
      <c r="AV2118" s="13" t="s">
        <v>86</v>
      </c>
      <c r="AW2118" s="13" t="s">
        <v>33</v>
      </c>
      <c r="AX2118" s="13" t="s">
        <v>79</v>
      </c>
      <c r="AY2118" s="165" t="s">
        <v>252</v>
      </c>
    </row>
    <row r="2119" spans="2:51" s="13" customFormat="1" ht="22.5">
      <c r="B2119" s="163"/>
      <c r="D2119" s="164" t="s">
        <v>282</v>
      </c>
      <c r="E2119" s="165" t="s">
        <v>1</v>
      </c>
      <c r="F2119" s="166" t="s">
        <v>3311</v>
      </c>
      <c r="H2119" s="165" t="s">
        <v>1</v>
      </c>
      <c r="I2119" s="167"/>
      <c r="L2119" s="163"/>
      <c r="M2119" s="168"/>
      <c r="N2119" s="169"/>
      <c r="O2119" s="169"/>
      <c r="P2119" s="169"/>
      <c r="Q2119" s="169"/>
      <c r="R2119" s="169"/>
      <c r="S2119" s="169"/>
      <c r="T2119" s="170"/>
      <c r="AT2119" s="165" t="s">
        <v>282</v>
      </c>
      <c r="AU2119" s="165" t="s">
        <v>88</v>
      </c>
      <c r="AV2119" s="13" t="s">
        <v>86</v>
      </c>
      <c r="AW2119" s="13" t="s">
        <v>33</v>
      </c>
      <c r="AX2119" s="13" t="s">
        <v>79</v>
      </c>
      <c r="AY2119" s="165" t="s">
        <v>252</v>
      </c>
    </row>
    <row r="2120" spans="2:51" s="13" customFormat="1">
      <c r="B2120" s="163"/>
      <c r="D2120" s="164" t="s">
        <v>282</v>
      </c>
      <c r="E2120" s="165" t="s">
        <v>1</v>
      </c>
      <c r="F2120" s="166" t="s">
        <v>3475</v>
      </c>
      <c r="H2120" s="165" t="s">
        <v>1</v>
      </c>
      <c r="I2120" s="167"/>
      <c r="L2120" s="163"/>
      <c r="M2120" s="168"/>
      <c r="N2120" s="169"/>
      <c r="O2120" s="169"/>
      <c r="P2120" s="169"/>
      <c r="Q2120" s="169"/>
      <c r="R2120" s="169"/>
      <c r="S2120" s="169"/>
      <c r="T2120" s="170"/>
      <c r="AT2120" s="165" t="s">
        <v>282</v>
      </c>
      <c r="AU2120" s="165" t="s">
        <v>88</v>
      </c>
      <c r="AV2120" s="13" t="s">
        <v>86</v>
      </c>
      <c r="AW2120" s="13" t="s">
        <v>33</v>
      </c>
      <c r="AX2120" s="13" t="s">
        <v>79</v>
      </c>
      <c r="AY2120" s="165" t="s">
        <v>252</v>
      </c>
    </row>
    <row r="2121" spans="2:51" s="13" customFormat="1">
      <c r="B2121" s="163"/>
      <c r="D2121" s="164" t="s">
        <v>282</v>
      </c>
      <c r="E2121" s="165" t="s">
        <v>1</v>
      </c>
      <c r="F2121" s="166" t="s">
        <v>3283</v>
      </c>
      <c r="H2121" s="165" t="s">
        <v>1</v>
      </c>
      <c r="I2121" s="167"/>
      <c r="L2121" s="163"/>
      <c r="M2121" s="168"/>
      <c r="N2121" s="169"/>
      <c r="O2121" s="169"/>
      <c r="P2121" s="169"/>
      <c r="Q2121" s="169"/>
      <c r="R2121" s="169"/>
      <c r="S2121" s="169"/>
      <c r="T2121" s="170"/>
      <c r="AT2121" s="165" t="s">
        <v>282</v>
      </c>
      <c r="AU2121" s="165" t="s">
        <v>88</v>
      </c>
      <c r="AV2121" s="13" t="s">
        <v>86</v>
      </c>
      <c r="AW2121" s="13" t="s">
        <v>33</v>
      </c>
      <c r="AX2121" s="13" t="s">
        <v>79</v>
      </c>
      <c r="AY2121" s="165" t="s">
        <v>252</v>
      </c>
    </row>
    <row r="2122" spans="2:51" s="13" customFormat="1">
      <c r="B2122" s="163"/>
      <c r="D2122" s="164" t="s">
        <v>282</v>
      </c>
      <c r="E2122" s="165" t="s">
        <v>1</v>
      </c>
      <c r="F2122" s="166" t="s">
        <v>3268</v>
      </c>
      <c r="H2122" s="165" t="s">
        <v>1</v>
      </c>
      <c r="I2122" s="167"/>
      <c r="L2122" s="163"/>
      <c r="M2122" s="168"/>
      <c r="N2122" s="169"/>
      <c r="O2122" s="169"/>
      <c r="P2122" s="169"/>
      <c r="Q2122" s="169"/>
      <c r="R2122" s="169"/>
      <c r="S2122" s="169"/>
      <c r="T2122" s="170"/>
      <c r="AT2122" s="165" t="s">
        <v>282</v>
      </c>
      <c r="AU2122" s="165" t="s">
        <v>88</v>
      </c>
      <c r="AV2122" s="13" t="s">
        <v>86</v>
      </c>
      <c r="AW2122" s="13" t="s">
        <v>33</v>
      </c>
      <c r="AX2122" s="13" t="s">
        <v>79</v>
      </c>
      <c r="AY2122" s="165" t="s">
        <v>252</v>
      </c>
    </row>
    <row r="2123" spans="2:51" s="13" customFormat="1" ht="22.5">
      <c r="B2123" s="163"/>
      <c r="D2123" s="164" t="s">
        <v>282</v>
      </c>
      <c r="E2123" s="165" t="s">
        <v>1</v>
      </c>
      <c r="F2123" s="166" t="s">
        <v>3476</v>
      </c>
      <c r="H2123" s="165" t="s">
        <v>1</v>
      </c>
      <c r="I2123" s="167"/>
      <c r="L2123" s="163"/>
      <c r="M2123" s="168"/>
      <c r="N2123" s="169"/>
      <c r="O2123" s="169"/>
      <c r="P2123" s="169"/>
      <c r="Q2123" s="169"/>
      <c r="R2123" s="169"/>
      <c r="S2123" s="169"/>
      <c r="T2123" s="170"/>
      <c r="AT2123" s="165" t="s">
        <v>282</v>
      </c>
      <c r="AU2123" s="165" t="s">
        <v>88</v>
      </c>
      <c r="AV2123" s="13" t="s">
        <v>86</v>
      </c>
      <c r="AW2123" s="13" t="s">
        <v>33</v>
      </c>
      <c r="AX2123" s="13" t="s">
        <v>79</v>
      </c>
      <c r="AY2123" s="165" t="s">
        <v>252</v>
      </c>
    </row>
    <row r="2124" spans="2:51" s="13" customFormat="1">
      <c r="B2124" s="163"/>
      <c r="D2124" s="164" t="s">
        <v>282</v>
      </c>
      <c r="E2124" s="165" t="s">
        <v>1</v>
      </c>
      <c r="F2124" s="166" t="s">
        <v>3477</v>
      </c>
      <c r="H2124" s="165" t="s">
        <v>1</v>
      </c>
      <c r="I2124" s="167"/>
      <c r="L2124" s="163"/>
      <c r="M2124" s="168"/>
      <c r="N2124" s="169"/>
      <c r="O2124" s="169"/>
      <c r="P2124" s="169"/>
      <c r="Q2124" s="169"/>
      <c r="R2124" s="169"/>
      <c r="S2124" s="169"/>
      <c r="T2124" s="170"/>
      <c r="AT2124" s="165" t="s">
        <v>282</v>
      </c>
      <c r="AU2124" s="165" t="s">
        <v>88</v>
      </c>
      <c r="AV2124" s="13" t="s">
        <v>86</v>
      </c>
      <c r="AW2124" s="13" t="s">
        <v>33</v>
      </c>
      <c r="AX2124" s="13" t="s">
        <v>79</v>
      </c>
      <c r="AY2124" s="165" t="s">
        <v>252</v>
      </c>
    </row>
    <row r="2125" spans="2:51" s="13" customFormat="1" ht="22.5">
      <c r="B2125" s="163"/>
      <c r="D2125" s="164" t="s">
        <v>282</v>
      </c>
      <c r="E2125" s="165" t="s">
        <v>1</v>
      </c>
      <c r="F2125" s="166" t="s">
        <v>3285</v>
      </c>
      <c r="H2125" s="165" t="s">
        <v>1</v>
      </c>
      <c r="I2125" s="167"/>
      <c r="L2125" s="163"/>
      <c r="M2125" s="168"/>
      <c r="N2125" s="169"/>
      <c r="O2125" s="169"/>
      <c r="P2125" s="169"/>
      <c r="Q2125" s="169"/>
      <c r="R2125" s="169"/>
      <c r="S2125" s="169"/>
      <c r="T2125" s="170"/>
      <c r="AT2125" s="165" t="s">
        <v>282</v>
      </c>
      <c r="AU2125" s="165" t="s">
        <v>88</v>
      </c>
      <c r="AV2125" s="13" t="s">
        <v>86</v>
      </c>
      <c r="AW2125" s="13" t="s">
        <v>33</v>
      </c>
      <c r="AX2125" s="13" t="s">
        <v>79</v>
      </c>
      <c r="AY2125" s="165" t="s">
        <v>252</v>
      </c>
    </row>
    <row r="2126" spans="2:51" s="13" customFormat="1" ht="22.5">
      <c r="B2126" s="163"/>
      <c r="D2126" s="164" t="s">
        <v>282</v>
      </c>
      <c r="E2126" s="165" t="s">
        <v>1</v>
      </c>
      <c r="F2126" s="166" t="s">
        <v>3417</v>
      </c>
      <c r="H2126" s="165" t="s">
        <v>1</v>
      </c>
      <c r="I2126" s="167"/>
      <c r="L2126" s="163"/>
      <c r="M2126" s="168"/>
      <c r="N2126" s="169"/>
      <c r="O2126" s="169"/>
      <c r="P2126" s="169"/>
      <c r="Q2126" s="169"/>
      <c r="R2126" s="169"/>
      <c r="S2126" s="169"/>
      <c r="T2126" s="170"/>
      <c r="AT2126" s="165" t="s">
        <v>282</v>
      </c>
      <c r="AU2126" s="165" t="s">
        <v>88</v>
      </c>
      <c r="AV2126" s="13" t="s">
        <v>86</v>
      </c>
      <c r="AW2126" s="13" t="s">
        <v>33</v>
      </c>
      <c r="AX2126" s="13" t="s">
        <v>79</v>
      </c>
      <c r="AY2126" s="165" t="s">
        <v>252</v>
      </c>
    </row>
    <row r="2127" spans="2:51" s="13" customFormat="1">
      <c r="B2127" s="163"/>
      <c r="D2127" s="164" t="s">
        <v>282</v>
      </c>
      <c r="E2127" s="165" t="s">
        <v>1</v>
      </c>
      <c r="F2127" s="166" t="s">
        <v>3418</v>
      </c>
      <c r="H2127" s="165" t="s">
        <v>1</v>
      </c>
      <c r="I2127" s="167"/>
      <c r="L2127" s="163"/>
      <c r="M2127" s="168"/>
      <c r="N2127" s="169"/>
      <c r="O2127" s="169"/>
      <c r="P2127" s="169"/>
      <c r="Q2127" s="169"/>
      <c r="R2127" s="169"/>
      <c r="S2127" s="169"/>
      <c r="T2127" s="170"/>
      <c r="AT2127" s="165" t="s">
        <v>282</v>
      </c>
      <c r="AU2127" s="165" t="s">
        <v>88</v>
      </c>
      <c r="AV2127" s="13" t="s">
        <v>86</v>
      </c>
      <c r="AW2127" s="13" t="s">
        <v>33</v>
      </c>
      <c r="AX2127" s="13" t="s">
        <v>79</v>
      </c>
      <c r="AY2127" s="165" t="s">
        <v>252</v>
      </c>
    </row>
    <row r="2128" spans="2:51" s="14" customFormat="1" ht="33.75">
      <c r="B2128" s="171"/>
      <c r="D2128" s="164" t="s">
        <v>282</v>
      </c>
      <c r="E2128" s="172" t="s">
        <v>1</v>
      </c>
      <c r="F2128" s="173" t="s">
        <v>3478</v>
      </c>
      <c r="H2128" s="174">
        <v>172.87</v>
      </c>
      <c r="I2128" s="175"/>
      <c r="L2128" s="171"/>
      <c r="M2128" s="176"/>
      <c r="N2128" s="177"/>
      <c r="O2128" s="177"/>
      <c r="P2128" s="177"/>
      <c r="Q2128" s="177"/>
      <c r="R2128" s="177"/>
      <c r="S2128" s="177"/>
      <c r="T2128" s="178"/>
      <c r="AT2128" s="172" t="s">
        <v>282</v>
      </c>
      <c r="AU2128" s="172" t="s">
        <v>88</v>
      </c>
      <c r="AV2128" s="14" t="s">
        <v>88</v>
      </c>
      <c r="AW2128" s="14" t="s">
        <v>33</v>
      </c>
      <c r="AX2128" s="14" t="s">
        <v>79</v>
      </c>
      <c r="AY2128" s="172" t="s">
        <v>252</v>
      </c>
    </row>
    <row r="2129" spans="1:65" s="15" customFormat="1">
      <c r="B2129" s="179"/>
      <c r="D2129" s="164" t="s">
        <v>282</v>
      </c>
      <c r="E2129" s="180" t="s">
        <v>1</v>
      </c>
      <c r="F2129" s="181" t="s">
        <v>286</v>
      </c>
      <c r="H2129" s="182">
        <v>172.87</v>
      </c>
      <c r="I2129" s="183"/>
      <c r="L2129" s="179"/>
      <c r="M2129" s="184"/>
      <c r="N2129" s="185"/>
      <c r="O2129" s="185"/>
      <c r="P2129" s="185"/>
      <c r="Q2129" s="185"/>
      <c r="R2129" s="185"/>
      <c r="S2129" s="185"/>
      <c r="T2129" s="186"/>
      <c r="AT2129" s="180" t="s">
        <v>282</v>
      </c>
      <c r="AU2129" s="180" t="s">
        <v>88</v>
      </c>
      <c r="AV2129" s="15" t="s">
        <v>258</v>
      </c>
      <c r="AW2129" s="15" t="s">
        <v>33</v>
      </c>
      <c r="AX2129" s="15" t="s">
        <v>86</v>
      </c>
      <c r="AY2129" s="180" t="s">
        <v>252</v>
      </c>
    </row>
    <row r="2130" spans="1:65" s="2" customFormat="1" ht="24.2" customHeight="1">
      <c r="A2130" s="31"/>
      <c r="B2130" s="148"/>
      <c r="C2130" s="149" t="s">
        <v>1283</v>
      </c>
      <c r="D2130" s="149" t="s">
        <v>254</v>
      </c>
      <c r="E2130" s="150" t="s">
        <v>3479</v>
      </c>
      <c r="F2130" s="151" t="s">
        <v>3480</v>
      </c>
      <c r="G2130" s="152" t="s">
        <v>465</v>
      </c>
      <c r="H2130" s="153">
        <v>157.28</v>
      </c>
      <c r="I2130" s="154"/>
      <c r="J2130" s="155">
        <f>ROUND(I2130*H2130,2)</f>
        <v>0</v>
      </c>
      <c r="K2130" s="156"/>
      <c r="L2130" s="32"/>
      <c r="M2130" s="157" t="s">
        <v>1</v>
      </c>
      <c r="N2130" s="158" t="s">
        <v>44</v>
      </c>
      <c r="O2130" s="57"/>
      <c r="P2130" s="159">
        <f>O2130*H2130</f>
        <v>0</v>
      </c>
      <c r="Q2130" s="159">
        <v>0</v>
      </c>
      <c r="R2130" s="159">
        <f>Q2130*H2130</f>
        <v>0</v>
      </c>
      <c r="S2130" s="159">
        <v>0</v>
      </c>
      <c r="T2130" s="160">
        <f>S2130*H2130</f>
        <v>0</v>
      </c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R2130" s="161" t="s">
        <v>289</v>
      </c>
      <c r="AT2130" s="161" t="s">
        <v>254</v>
      </c>
      <c r="AU2130" s="161" t="s">
        <v>88</v>
      </c>
      <c r="AY2130" s="17" t="s">
        <v>252</v>
      </c>
      <c r="BE2130" s="162">
        <f>IF(N2130="základní",J2130,0)</f>
        <v>0</v>
      </c>
      <c r="BF2130" s="162">
        <f>IF(N2130="snížená",J2130,0)</f>
        <v>0</v>
      </c>
      <c r="BG2130" s="162">
        <f>IF(N2130="zákl. přenesená",J2130,0)</f>
        <v>0</v>
      </c>
      <c r="BH2130" s="162">
        <f>IF(N2130="sníž. přenesená",J2130,0)</f>
        <v>0</v>
      </c>
      <c r="BI2130" s="162">
        <f>IF(N2130="nulová",J2130,0)</f>
        <v>0</v>
      </c>
      <c r="BJ2130" s="17" t="s">
        <v>86</v>
      </c>
      <c r="BK2130" s="162">
        <f>ROUND(I2130*H2130,2)</f>
        <v>0</v>
      </c>
      <c r="BL2130" s="17" t="s">
        <v>289</v>
      </c>
      <c r="BM2130" s="161" t="s">
        <v>3481</v>
      </c>
    </row>
    <row r="2131" spans="1:65" s="13" customFormat="1">
      <c r="B2131" s="163"/>
      <c r="D2131" s="164" t="s">
        <v>282</v>
      </c>
      <c r="E2131" s="165" t="s">
        <v>1</v>
      </c>
      <c r="F2131" s="166" t="s">
        <v>3260</v>
      </c>
      <c r="H2131" s="165" t="s">
        <v>1</v>
      </c>
      <c r="I2131" s="167"/>
      <c r="L2131" s="163"/>
      <c r="M2131" s="168"/>
      <c r="N2131" s="169"/>
      <c r="O2131" s="169"/>
      <c r="P2131" s="169"/>
      <c r="Q2131" s="169"/>
      <c r="R2131" s="169"/>
      <c r="S2131" s="169"/>
      <c r="T2131" s="170"/>
      <c r="AT2131" s="165" t="s">
        <v>282</v>
      </c>
      <c r="AU2131" s="165" t="s">
        <v>88</v>
      </c>
      <c r="AV2131" s="13" t="s">
        <v>86</v>
      </c>
      <c r="AW2131" s="13" t="s">
        <v>33</v>
      </c>
      <c r="AX2131" s="13" t="s">
        <v>79</v>
      </c>
      <c r="AY2131" s="165" t="s">
        <v>252</v>
      </c>
    </row>
    <row r="2132" spans="1:65" s="13" customFormat="1" ht="22.5">
      <c r="B2132" s="163"/>
      <c r="D2132" s="164" t="s">
        <v>282</v>
      </c>
      <c r="E2132" s="165" t="s">
        <v>1</v>
      </c>
      <c r="F2132" s="166" t="s">
        <v>3482</v>
      </c>
      <c r="H2132" s="165" t="s">
        <v>1</v>
      </c>
      <c r="I2132" s="167"/>
      <c r="L2132" s="163"/>
      <c r="M2132" s="168"/>
      <c r="N2132" s="169"/>
      <c r="O2132" s="169"/>
      <c r="P2132" s="169"/>
      <c r="Q2132" s="169"/>
      <c r="R2132" s="169"/>
      <c r="S2132" s="169"/>
      <c r="T2132" s="170"/>
      <c r="AT2132" s="165" t="s">
        <v>282</v>
      </c>
      <c r="AU2132" s="165" t="s">
        <v>88</v>
      </c>
      <c r="AV2132" s="13" t="s">
        <v>86</v>
      </c>
      <c r="AW2132" s="13" t="s">
        <v>33</v>
      </c>
      <c r="AX2132" s="13" t="s">
        <v>79</v>
      </c>
      <c r="AY2132" s="165" t="s">
        <v>252</v>
      </c>
    </row>
    <row r="2133" spans="1:65" s="13" customFormat="1">
      <c r="B2133" s="163"/>
      <c r="D2133" s="164" t="s">
        <v>282</v>
      </c>
      <c r="E2133" s="165" t="s">
        <v>1</v>
      </c>
      <c r="F2133" s="166" t="s">
        <v>3412</v>
      </c>
      <c r="H2133" s="165" t="s">
        <v>1</v>
      </c>
      <c r="I2133" s="167"/>
      <c r="L2133" s="163"/>
      <c r="M2133" s="168"/>
      <c r="N2133" s="169"/>
      <c r="O2133" s="169"/>
      <c r="P2133" s="169"/>
      <c r="Q2133" s="169"/>
      <c r="R2133" s="169"/>
      <c r="S2133" s="169"/>
      <c r="T2133" s="170"/>
      <c r="AT2133" s="165" t="s">
        <v>282</v>
      </c>
      <c r="AU2133" s="165" t="s">
        <v>88</v>
      </c>
      <c r="AV2133" s="13" t="s">
        <v>86</v>
      </c>
      <c r="AW2133" s="13" t="s">
        <v>33</v>
      </c>
      <c r="AX2133" s="13" t="s">
        <v>79</v>
      </c>
      <c r="AY2133" s="165" t="s">
        <v>252</v>
      </c>
    </row>
    <row r="2134" spans="1:65" s="13" customFormat="1">
      <c r="B2134" s="163"/>
      <c r="D2134" s="164" t="s">
        <v>282</v>
      </c>
      <c r="E2134" s="165" t="s">
        <v>1</v>
      </c>
      <c r="F2134" s="166" t="s">
        <v>3413</v>
      </c>
      <c r="H2134" s="165" t="s">
        <v>1</v>
      </c>
      <c r="I2134" s="167"/>
      <c r="L2134" s="163"/>
      <c r="M2134" s="168"/>
      <c r="N2134" s="169"/>
      <c r="O2134" s="169"/>
      <c r="P2134" s="169"/>
      <c r="Q2134" s="169"/>
      <c r="R2134" s="169"/>
      <c r="S2134" s="169"/>
      <c r="T2134" s="170"/>
      <c r="AT2134" s="165" t="s">
        <v>282</v>
      </c>
      <c r="AU2134" s="165" t="s">
        <v>88</v>
      </c>
      <c r="AV2134" s="13" t="s">
        <v>86</v>
      </c>
      <c r="AW2134" s="13" t="s">
        <v>33</v>
      </c>
      <c r="AX2134" s="13" t="s">
        <v>79</v>
      </c>
      <c r="AY2134" s="165" t="s">
        <v>252</v>
      </c>
    </row>
    <row r="2135" spans="1:65" s="13" customFormat="1" ht="22.5">
      <c r="B2135" s="163"/>
      <c r="D2135" s="164" t="s">
        <v>282</v>
      </c>
      <c r="E2135" s="165" t="s">
        <v>1</v>
      </c>
      <c r="F2135" s="166" t="s">
        <v>3483</v>
      </c>
      <c r="H2135" s="165" t="s">
        <v>1</v>
      </c>
      <c r="I2135" s="167"/>
      <c r="L2135" s="163"/>
      <c r="M2135" s="168"/>
      <c r="N2135" s="169"/>
      <c r="O2135" s="169"/>
      <c r="P2135" s="169"/>
      <c r="Q2135" s="169"/>
      <c r="R2135" s="169"/>
      <c r="S2135" s="169"/>
      <c r="T2135" s="170"/>
      <c r="AT2135" s="165" t="s">
        <v>282</v>
      </c>
      <c r="AU2135" s="165" t="s">
        <v>88</v>
      </c>
      <c r="AV2135" s="13" t="s">
        <v>86</v>
      </c>
      <c r="AW2135" s="13" t="s">
        <v>33</v>
      </c>
      <c r="AX2135" s="13" t="s">
        <v>79</v>
      </c>
      <c r="AY2135" s="165" t="s">
        <v>252</v>
      </c>
    </row>
    <row r="2136" spans="1:65" s="13" customFormat="1">
      <c r="B2136" s="163"/>
      <c r="D2136" s="164" t="s">
        <v>282</v>
      </c>
      <c r="E2136" s="165" t="s">
        <v>1</v>
      </c>
      <c r="F2136" s="166" t="s">
        <v>3484</v>
      </c>
      <c r="H2136" s="165" t="s">
        <v>1</v>
      </c>
      <c r="I2136" s="167"/>
      <c r="L2136" s="163"/>
      <c r="M2136" s="168"/>
      <c r="N2136" s="169"/>
      <c r="O2136" s="169"/>
      <c r="P2136" s="169"/>
      <c r="Q2136" s="169"/>
      <c r="R2136" s="169"/>
      <c r="S2136" s="169"/>
      <c r="T2136" s="170"/>
      <c r="AT2136" s="165" t="s">
        <v>282</v>
      </c>
      <c r="AU2136" s="165" t="s">
        <v>88</v>
      </c>
      <c r="AV2136" s="13" t="s">
        <v>86</v>
      </c>
      <c r="AW2136" s="13" t="s">
        <v>33</v>
      </c>
      <c r="AX2136" s="13" t="s">
        <v>79</v>
      </c>
      <c r="AY2136" s="165" t="s">
        <v>252</v>
      </c>
    </row>
    <row r="2137" spans="1:65" s="13" customFormat="1" ht="22.5">
      <c r="B2137" s="163"/>
      <c r="D2137" s="164" t="s">
        <v>282</v>
      </c>
      <c r="E2137" s="165" t="s">
        <v>1</v>
      </c>
      <c r="F2137" s="166" t="s">
        <v>3311</v>
      </c>
      <c r="H2137" s="165" t="s">
        <v>1</v>
      </c>
      <c r="I2137" s="167"/>
      <c r="L2137" s="163"/>
      <c r="M2137" s="168"/>
      <c r="N2137" s="169"/>
      <c r="O2137" s="169"/>
      <c r="P2137" s="169"/>
      <c r="Q2137" s="169"/>
      <c r="R2137" s="169"/>
      <c r="S2137" s="169"/>
      <c r="T2137" s="170"/>
      <c r="AT2137" s="165" t="s">
        <v>282</v>
      </c>
      <c r="AU2137" s="165" t="s">
        <v>88</v>
      </c>
      <c r="AV2137" s="13" t="s">
        <v>86</v>
      </c>
      <c r="AW2137" s="13" t="s">
        <v>33</v>
      </c>
      <c r="AX2137" s="13" t="s">
        <v>79</v>
      </c>
      <c r="AY2137" s="165" t="s">
        <v>252</v>
      </c>
    </row>
    <row r="2138" spans="1:65" s="13" customFormat="1">
      <c r="B2138" s="163"/>
      <c r="D2138" s="164" t="s">
        <v>282</v>
      </c>
      <c r="E2138" s="165" t="s">
        <v>1</v>
      </c>
      <c r="F2138" s="166" t="s">
        <v>3485</v>
      </c>
      <c r="H2138" s="165" t="s">
        <v>1</v>
      </c>
      <c r="I2138" s="167"/>
      <c r="L2138" s="163"/>
      <c r="M2138" s="168"/>
      <c r="N2138" s="169"/>
      <c r="O2138" s="169"/>
      <c r="P2138" s="169"/>
      <c r="Q2138" s="169"/>
      <c r="R2138" s="169"/>
      <c r="S2138" s="169"/>
      <c r="T2138" s="170"/>
      <c r="AT2138" s="165" t="s">
        <v>282</v>
      </c>
      <c r="AU2138" s="165" t="s">
        <v>88</v>
      </c>
      <c r="AV2138" s="13" t="s">
        <v>86</v>
      </c>
      <c r="AW2138" s="13" t="s">
        <v>33</v>
      </c>
      <c r="AX2138" s="13" t="s">
        <v>79</v>
      </c>
      <c r="AY2138" s="165" t="s">
        <v>252</v>
      </c>
    </row>
    <row r="2139" spans="1:65" s="13" customFormat="1">
      <c r="B2139" s="163"/>
      <c r="D2139" s="164" t="s">
        <v>282</v>
      </c>
      <c r="E2139" s="165" t="s">
        <v>1</v>
      </c>
      <c r="F2139" s="166" t="s">
        <v>3283</v>
      </c>
      <c r="H2139" s="165" t="s">
        <v>1</v>
      </c>
      <c r="I2139" s="167"/>
      <c r="L2139" s="163"/>
      <c r="M2139" s="168"/>
      <c r="N2139" s="169"/>
      <c r="O2139" s="169"/>
      <c r="P2139" s="169"/>
      <c r="Q2139" s="169"/>
      <c r="R2139" s="169"/>
      <c r="S2139" s="169"/>
      <c r="T2139" s="170"/>
      <c r="AT2139" s="165" t="s">
        <v>282</v>
      </c>
      <c r="AU2139" s="165" t="s">
        <v>88</v>
      </c>
      <c r="AV2139" s="13" t="s">
        <v>86</v>
      </c>
      <c r="AW2139" s="13" t="s">
        <v>33</v>
      </c>
      <c r="AX2139" s="13" t="s">
        <v>79</v>
      </c>
      <c r="AY2139" s="165" t="s">
        <v>252</v>
      </c>
    </row>
    <row r="2140" spans="1:65" s="13" customFormat="1">
      <c r="B2140" s="163"/>
      <c r="D2140" s="164" t="s">
        <v>282</v>
      </c>
      <c r="E2140" s="165" t="s">
        <v>1</v>
      </c>
      <c r="F2140" s="166" t="s">
        <v>3268</v>
      </c>
      <c r="H2140" s="165" t="s">
        <v>1</v>
      </c>
      <c r="I2140" s="167"/>
      <c r="L2140" s="163"/>
      <c r="M2140" s="168"/>
      <c r="N2140" s="169"/>
      <c r="O2140" s="169"/>
      <c r="P2140" s="169"/>
      <c r="Q2140" s="169"/>
      <c r="R2140" s="169"/>
      <c r="S2140" s="169"/>
      <c r="T2140" s="170"/>
      <c r="AT2140" s="165" t="s">
        <v>282</v>
      </c>
      <c r="AU2140" s="165" t="s">
        <v>88</v>
      </c>
      <c r="AV2140" s="13" t="s">
        <v>86</v>
      </c>
      <c r="AW2140" s="13" t="s">
        <v>33</v>
      </c>
      <c r="AX2140" s="13" t="s">
        <v>79</v>
      </c>
      <c r="AY2140" s="165" t="s">
        <v>252</v>
      </c>
    </row>
    <row r="2141" spans="1:65" s="13" customFormat="1">
      <c r="B2141" s="163"/>
      <c r="D2141" s="164" t="s">
        <v>282</v>
      </c>
      <c r="E2141" s="165" t="s">
        <v>1</v>
      </c>
      <c r="F2141" s="166" t="s">
        <v>3486</v>
      </c>
      <c r="H2141" s="165" t="s">
        <v>1</v>
      </c>
      <c r="I2141" s="167"/>
      <c r="L2141" s="163"/>
      <c r="M2141" s="168"/>
      <c r="N2141" s="169"/>
      <c r="O2141" s="169"/>
      <c r="P2141" s="169"/>
      <c r="Q2141" s="169"/>
      <c r="R2141" s="169"/>
      <c r="S2141" s="169"/>
      <c r="T2141" s="170"/>
      <c r="AT2141" s="165" t="s">
        <v>282</v>
      </c>
      <c r="AU2141" s="165" t="s">
        <v>88</v>
      </c>
      <c r="AV2141" s="13" t="s">
        <v>86</v>
      </c>
      <c r="AW2141" s="13" t="s">
        <v>33</v>
      </c>
      <c r="AX2141" s="13" t="s">
        <v>79</v>
      </c>
      <c r="AY2141" s="165" t="s">
        <v>252</v>
      </c>
    </row>
    <row r="2142" spans="1:65" s="13" customFormat="1">
      <c r="B2142" s="163"/>
      <c r="D2142" s="164" t="s">
        <v>282</v>
      </c>
      <c r="E2142" s="165" t="s">
        <v>1</v>
      </c>
      <c r="F2142" s="166" t="s">
        <v>3283</v>
      </c>
      <c r="H2142" s="165" t="s">
        <v>1</v>
      </c>
      <c r="I2142" s="167"/>
      <c r="L2142" s="163"/>
      <c r="M2142" s="168"/>
      <c r="N2142" s="169"/>
      <c r="O2142" s="169"/>
      <c r="P2142" s="169"/>
      <c r="Q2142" s="169"/>
      <c r="R2142" s="169"/>
      <c r="S2142" s="169"/>
      <c r="T2142" s="170"/>
      <c r="AT2142" s="165" t="s">
        <v>282</v>
      </c>
      <c r="AU2142" s="165" t="s">
        <v>88</v>
      </c>
      <c r="AV2142" s="13" t="s">
        <v>86</v>
      </c>
      <c r="AW2142" s="13" t="s">
        <v>33</v>
      </c>
      <c r="AX2142" s="13" t="s">
        <v>79</v>
      </c>
      <c r="AY2142" s="165" t="s">
        <v>252</v>
      </c>
    </row>
    <row r="2143" spans="1:65" s="13" customFormat="1">
      <c r="B2143" s="163"/>
      <c r="D2143" s="164" t="s">
        <v>282</v>
      </c>
      <c r="E2143" s="165" t="s">
        <v>1</v>
      </c>
      <c r="F2143" s="166" t="s">
        <v>3268</v>
      </c>
      <c r="H2143" s="165" t="s">
        <v>1</v>
      </c>
      <c r="I2143" s="167"/>
      <c r="L2143" s="163"/>
      <c r="M2143" s="168"/>
      <c r="N2143" s="169"/>
      <c r="O2143" s="169"/>
      <c r="P2143" s="169"/>
      <c r="Q2143" s="169"/>
      <c r="R2143" s="169"/>
      <c r="S2143" s="169"/>
      <c r="T2143" s="170"/>
      <c r="AT2143" s="165" t="s">
        <v>282</v>
      </c>
      <c r="AU2143" s="165" t="s">
        <v>88</v>
      </c>
      <c r="AV2143" s="13" t="s">
        <v>86</v>
      </c>
      <c r="AW2143" s="13" t="s">
        <v>33</v>
      </c>
      <c r="AX2143" s="13" t="s">
        <v>79</v>
      </c>
      <c r="AY2143" s="165" t="s">
        <v>252</v>
      </c>
    </row>
    <row r="2144" spans="1:65" s="13" customFormat="1" ht="22.5">
      <c r="B2144" s="163"/>
      <c r="D2144" s="164" t="s">
        <v>282</v>
      </c>
      <c r="E2144" s="165" t="s">
        <v>1</v>
      </c>
      <c r="F2144" s="166" t="s">
        <v>3285</v>
      </c>
      <c r="H2144" s="165" t="s">
        <v>1</v>
      </c>
      <c r="I2144" s="167"/>
      <c r="L2144" s="163"/>
      <c r="M2144" s="168"/>
      <c r="N2144" s="169"/>
      <c r="O2144" s="169"/>
      <c r="P2144" s="169"/>
      <c r="Q2144" s="169"/>
      <c r="R2144" s="169"/>
      <c r="S2144" s="169"/>
      <c r="T2144" s="170"/>
      <c r="AT2144" s="165" t="s">
        <v>282</v>
      </c>
      <c r="AU2144" s="165" t="s">
        <v>88</v>
      </c>
      <c r="AV2144" s="13" t="s">
        <v>86</v>
      </c>
      <c r="AW2144" s="13" t="s">
        <v>33</v>
      </c>
      <c r="AX2144" s="13" t="s">
        <v>79</v>
      </c>
      <c r="AY2144" s="165" t="s">
        <v>252</v>
      </c>
    </row>
    <row r="2145" spans="1:65" s="13" customFormat="1" ht="22.5">
      <c r="B2145" s="163"/>
      <c r="D2145" s="164" t="s">
        <v>282</v>
      </c>
      <c r="E2145" s="165" t="s">
        <v>1</v>
      </c>
      <c r="F2145" s="166" t="s">
        <v>3417</v>
      </c>
      <c r="H2145" s="165" t="s">
        <v>1</v>
      </c>
      <c r="I2145" s="167"/>
      <c r="L2145" s="163"/>
      <c r="M2145" s="168"/>
      <c r="N2145" s="169"/>
      <c r="O2145" s="169"/>
      <c r="P2145" s="169"/>
      <c r="Q2145" s="169"/>
      <c r="R2145" s="169"/>
      <c r="S2145" s="169"/>
      <c r="T2145" s="170"/>
      <c r="AT2145" s="165" t="s">
        <v>282</v>
      </c>
      <c r="AU2145" s="165" t="s">
        <v>88</v>
      </c>
      <c r="AV2145" s="13" t="s">
        <v>86</v>
      </c>
      <c r="AW2145" s="13" t="s">
        <v>33</v>
      </c>
      <c r="AX2145" s="13" t="s">
        <v>79</v>
      </c>
      <c r="AY2145" s="165" t="s">
        <v>252</v>
      </c>
    </row>
    <row r="2146" spans="1:65" s="13" customFormat="1">
      <c r="B2146" s="163"/>
      <c r="D2146" s="164" t="s">
        <v>282</v>
      </c>
      <c r="E2146" s="165" t="s">
        <v>1</v>
      </c>
      <c r="F2146" s="166" t="s">
        <v>3418</v>
      </c>
      <c r="H2146" s="165" t="s">
        <v>1</v>
      </c>
      <c r="I2146" s="167"/>
      <c r="L2146" s="163"/>
      <c r="M2146" s="168"/>
      <c r="N2146" s="169"/>
      <c r="O2146" s="169"/>
      <c r="P2146" s="169"/>
      <c r="Q2146" s="169"/>
      <c r="R2146" s="169"/>
      <c r="S2146" s="169"/>
      <c r="T2146" s="170"/>
      <c r="AT2146" s="165" t="s">
        <v>282</v>
      </c>
      <c r="AU2146" s="165" t="s">
        <v>88</v>
      </c>
      <c r="AV2146" s="13" t="s">
        <v>86</v>
      </c>
      <c r="AW2146" s="13" t="s">
        <v>33</v>
      </c>
      <c r="AX2146" s="13" t="s">
        <v>79</v>
      </c>
      <c r="AY2146" s="165" t="s">
        <v>252</v>
      </c>
    </row>
    <row r="2147" spans="1:65" s="14" customFormat="1" ht="33.75">
      <c r="B2147" s="171"/>
      <c r="D2147" s="164" t="s">
        <v>282</v>
      </c>
      <c r="E2147" s="172" t="s">
        <v>1</v>
      </c>
      <c r="F2147" s="173" t="s">
        <v>3487</v>
      </c>
      <c r="H2147" s="174">
        <v>157.28</v>
      </c>
      <c r="I2147" s="175"/>
      <c r="L2147" s="171"/>
      <c r="M2147" s="176"/>
      <c r="N2147" s="177"/>
      <c r="O2147" s="177"/>
      <c r="P2147" s="177"/>
      <c r="Q2147" s="177"/>
      <c r="R2147" s="177"/>
      <c r="S2147" s="177"/>
      <c r="T2147" s="178"/>
      <c r="AT2147" s="172" t="s">
        <v>282</v>
      </c>
      <c r="AU2147" s="172" t="s">
        <v>88</v>
      </c>
      <c r="AV2147" s="14" t="s">
        <v>88</v>
      </c>
      <c r="AW2147" s="14" t="s">
        <v>33</v>
      </c>
      <c r="AX2147" s="14" t="s">
        <v>79</v>
      </c>
      <c r="AY2147" s="172" t="s">
        <v>252</v>
      </c>
    </row>
    <row r="2148" spans="1:65" s="15" customFormat="1">
      <c r="B2148" s="179"/>
      <c r="D2148" s="164" t="s">
        <v>282</v>
      </c>
      <c r="E2148" s="180" t="s">
        <v>1</v>
      </c>
      <c r="F2148" s="181" t="s">
        <v>286</v>
      </c>
      <c r="H2148" s="182">
        <v>157.28</v>
      </c>
      <c r="I2148" s="183"/>
      <c r="L2148" s="179"/>
      <c r="M2148" s="184"/>
      <c r="N2148" s="185"/>
      <c r="O2148" s="185"/>
      <c r="P2148" s="185"/>
      <c r="Q2148" s="185"/>
      <c r="R2148" s="185"/>
      <c r="S2148" s="185"/>
      <c r="T2148" s="186"/>
      <c r="AT2148" s="180" t="s">
        <v>282</v>
      </c>
      <c r="AU2148" s="180" t="s">
        <v>88</v>
      </c>
      <c r="AV2148" s="15" t="s">
        <v>258</v>
      </c>
      <c r="AW2148" s="15" t="s">
        <v>33</v>
      </c>
      <c r="AX2148" s="15" t="s">
        <v>86</v>
      </c>
      <c r="AY2148" s="180" t="s">
        <v>252</v>
      </c>
    </row>
    <row r="2149" spans="1:65" s="2" customFormat="1" ht="24.2" customHeight="1">
      <c r="A2149" s="31"/>
      <c r="B2149" s="148"/>
      <c r="C2149" s="149" t="s">
        <v>3488</v>
      </c>
      <c r="D2149" s="149" t="s">
        <v>254</v>
      </c>
      <c r="E2149" s="150" t="s">
        <v>3489</v>
      </c>
      <c r="F2149" s="151" t="s">
        <v>3490</v>
      </c>
      <c r="G2149" s="152" t="s">
        <v>465</v>
      </c>
      <c r="H2149" s="153">
        <v>15.3</v>
      </c>
      <c r="I2149" s="154"/>
      <c r="J2149" s="155">
        <f>ROUND(I2149*H2149,2)</f>
        <v>0</v>
      </c>
      <c r="K2149" s="156"/>
      <c r="L2149" s="32"/>
      <c r="M2149" s="157" t="s">
        <v>1</v>
      </c>
      <c r="N2149" s="158" t="s">
        <v>44</v>
      </c>
      <c r="O2149" s="57"/>
      <c r="P2149" s="159">
        <f>O2149*H2149</f>
        <v>0</v>
      </c>
      <c r="Q2149" s="159">
        <v>0</v>
      </c>
      <c r="R2149" s="159">
        <f>Q2149*H2149</f>
        <v>0</v>
      </c>
      <c r="S2149" s="159">
        <v>0</v>
      </c>
      <c r="T2149" s="160">
        <f>S2149*H2149</f>
        <v>0</v>
      </c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1"/>
      <c r="AR2149" s="161" t="s">
        <v>289</v>
      </c>
      <c r="AT2149" s="161" t="s">
        <v>254</v>
      </c>
      <c r="AU2149" s="161" t="s">
        <v>88</v>
      </c>
      <c r="AY2149" s="17" t="s">
        <v>252</v>
      </c>
      <c r="BE2149" s="162">
        <f>IF(N2149="základní",J2149,0)</f>
        <v>0</v>
      </c>
      <c r="BF2149" s="162">
        <f>IF(N2149="snížená",J2149,0)</f>
        <v>0</v>
      </c>
      <c r="BG2149" s="162">
        <f>IF(N2149="zákl. přenesená",J2149,0)</f>
        <v>0</v>
      </c>
      <c r="BH2149" s="162">
        <f>IF(N2149="sníž. přenesená",J2149,0)</f>
        <v>0</v>
      </c>
      <c r="BI2149" s="162">
        <f>IF(N2149="nulová",J2149,0)</f>
        <v>0</v>
      </c>
      <c r="BJ2149" s="17" t="s">
        <v>86</v>
      </c>
      <c r="BK2149" s="162">
        <f>ROUND(I2149*H2149,2)</f>
        <v>0</v>
      </c>
      <c r="BL2149" s="17" t="s">
        <v>289</v>
      </c>
      <c r="BM2149" s="161" t="s">
        <v>3491</v>
      </c>
    </row>
    <row r="2150" spans="1:65" s="13" customFormat="1">
      <c r="B2150" s="163"/>
      <c r="D2150" s="164" t="s">
        <v>282</v>
      </c>
      <c r="E2150" s="165" t="s">
        <v>1</v>
      </c>
      <c r="F2150" s="166" t="s">
        <v>3260</v>
      </c>
      <c r="H2150" s="165" t="s">
        <v>1</v>
      </c>
      <c r="I2150" s="167"/>
      <c r="L2150" s="163"/>
      <c r="M2150" s="168"/>
      <c r="N2150" s="169"/>
      <c r="O2150" s="169"/>
      <c r="P2150" s="169"/>
      <c r="Q2150" s="169"/>
      <c r="R2150" s="169"/>
      <c r="S2150" s="169"/>
      <c r="T2150" s="170"/>
      <c r="AT2150" s="165" t="s">
        <v>282</v>
      </c>
      <c r="AU2150" s="165" t="s">
        <v>88</v>
      </c>
      <c r="AV2150" s="13" t="s">
        <v>86</v>
      </c>
      <c r="AW2150" s="13" t="s">
        <v>33</v>
      </c>
      <c r="AX2150" s="13" t="s">
        <v>79</v>
      </c>
      <c r="AY2150" s="165" t="s">
        <v>252</v>
      </c>
    </row>
    <row r="2151" spans="1:65" s="13" customFormat="1" ht="22.5">
      <c r="B2151" s="163"/>
      <c r="D2151" s="164" t="s">
        <v>282</v>
      </c>
      <c r="E2151" s="165" t="s">
        <v>1</v>
      </c>
      <c r="F2151" s="166" t="s">
        <v>3492</v>
      </c>
      <c r="H2151" s="165" t="s">
        <v>1</v>
      </c>
      <c r="I2151" s="167"/>
      <c r="L2151" s="163"/>
      <c r="M2151" s="168"/>
      <c r="N2151" s="169"/>
      <c r="O2151" s="169"/>
      <c r="P2151" s="169"/>
      <c r="Q2151" s="169"/>
      <c r="R2151" s="169"/>
      <c r="S2151" s="169"/>
      <c r="T2151" s="170"/>
      <c r="AT2151" s="165" t="s">
        <v>282</v>
      </c>
      <c r="AU2151" s="165" t="s">
        <v>88</v>
      </c>
      <c r="AV2151" s="13" t="s">
        <v>86</v>
      </c>
      <c r="AW2151" s="13" t="s">
        <v>33</v>
      </c>
      <c r="AX2151" s="13" t="s">
        <v>79</v>
      </c>
      <c r="AY2151" s="165" t="s">
        <v>252</v>
      </c>
    </row>
    <row r="2152" spans="1:65" s="13" customFormat="1">
      <c r="B2152" s="163"/>
      <c r="D2152" s="164" t="s">
        <v>282</v>
      </c>
      <c r="E2152" s="165" t="s">
        <v>1</v>
      </c>
      <c r="F2152" s="166" t="s">
        <v>3437</v>
      </c>
      <c r="H2152" s="165" t="s">
        <v>1</v>
      </c>
      <c r="I2152" s="167"/>
      <c r="L2152" s="163"/>
      <c r="M2152" s="168"/>
      <c r="N2152" s="169"/>
      <c r="O2152" s="169"/>
      <c r="P2152" s="169"/>
      <c r="Q2152" s="169"/>
      <c r="R2152" s="169"/>
      <c r="S2152" s="169"/>
      <c r="T2152" s="170"/>
      <c r="AT2152" s="165" t="s">
        <v>282</v>
      </c>
      <c r="AU2152" s="165" t="s">
        <v>88</v>
      </c>
      <c r="AV2152" s="13" t="s">
        <v>86</v>
      </c>
      <c r="AW2152" s="13" t="s">
        <v>33</v>
      </c>
      <c r="AX2152" s="13" t="s">
        <v>79</v>
      </c>
      <c r="AY2152" s="165" t="s">
        <v>252</v>
      </c>
    </row>
    <row r="2153" spans="1:65" s="13" customFormat="1">
      <c r="B2153" s="163"/>
      <c r="D2153" s="164" t="s">
        <v>282</v>
      </c>
      <c r="E2153" s="165" t="s">
        <v>1</v>
      </c>
      <c r="F2153" s="166" t="s">
        <v>3438</v>
      </c>
      <c r="H2153" s="165" t="s">
        <v>1</v>
      </c>
      <c r="I2153" s="167"/>
      <c r="L2153" s="163"/>
      <c r="M2153" s="168"/>
      <c r="N2153" s="169"/>
      <c r="O2153" s="169"/>
      <c r="P2153" s="169"/>
      <c r="Q2153" s="169"/>
      <c r="R2153" s="169"/>
      <c r="S2153" s="169"/>
      <c r="T2153" s="170"/>
      <c r="AT2153" s="165" t="s">
        <v>282</v>
      </c>
      <c r="AU2153" s="165" t="s">
        <v>88</v>
      </c>
      <c r="AV2153" s="13" t="s">
        <v>86</v>
      </c>
      <c r="AW2153" s="13" t="s">
        <v>33</v>
      </c>
      <c r="AX2153" s="13" t="s">
        <v>79</v>
      </c>
      <c r="AY2153" s="165" t="s">
        <v>252</v>
      </c>
    </row>
    <row r="2154" spans="1:65" s="13" customFormat="1" ht="22.5">
      <c r="B2154" s="163"/>
      <c r="D2154" s="164" t="s">
        <v>282</v>
      </c>
      <c r="E2154" s="165" t="s">
        <v>1</v>
      </c>
      <c r="F2154" s="166" t="s">
        <v>3493</v>
      </c>
      <c r="H2154" s="165" t="s">
        <v>1</v>
      </c>
      <c r="I2154" s="167"/>
      <c r="L2154" s="163"/>
      <c r="M2154" s="168"/>
      <c r="N2154" s="169"/>
      <c r="O2154" s="169"/>
      <c r="P2154" s="169"/>
      <c r="Q2154" s="169"/>
      <c r="R2154" s="169"/>
      <c r="S2154" s="169"/>
      <c r="T2154" s="170"/>
      <c r="AT2154" s="165" t="s">
        <v>282</v>
      </c>
      <c r="AU2154" s="165" t="s">
        <v>88</v>
      </c>
      <c r="AV2154" s="13" t="s">
        <v>86</v>
      </c>
      <c r="AW2154" s="13" t="s">
        <v>33</v>
      </c>
      <c r="AX2154" s="13" t="s">
        <v>79</v>
      </c>
      <c r="AY2154" s="165" t="s">
        <v>252</v>
      </c>
    </row>
    <row r="2155" spans="1:65" s="13" customFormat="1" ht="22.5">
      <c r="B2155" s="163"/>
      <c r="D2155" s="164" t="s">
        <v>282</v>
      </c>
      <c r="E2155" s="165" t="s">
        <v>1</v>
      </c>
      <c r="F2155" s="166" t="s">
        <v>3494</v>
      </c>
      <c r="H2155" s="165" t="s">
        <v>1</v>
      </c>
      <c r="I2155" s="167"/>
      <c r="L2155" s="163"/>
      <c r="M2155" s="168"/>
      <c r="N2155" s="169"/>
      <c r="O2155" s="169"/>
      <c r="P2155" s="169"/>
      <c r="Q2155" s="169"/>
      <c r="R2155" s="169"/>
      <c r="S2155" s="169"/>
      <c r="T2155" s="170"/>
      <c r="AT2155" s="165" t="s">
        <v>282</v>
      </c>
      <c r="AU2155" s="165" t="s">
        <v>88</v>
      </c>
      <c r="AV2155" s="13" t="s">
        <v>86</v>
      </c>
      <c r="AW2155" s="13" t="s">
        <v>33</v>
      </c>
      <c r="AX2155" s="13" t="s">
        <v>79</v>
      </c>
      <c r="AY2155" s="165" t="s">
        <v>252</v>
      </c>
    </row>
    <row r="2156" spans="1:65" s="13" customFormat="1" ht="22.5">
      <c r="B2156" s="163"/>
      <c r="D2156" s="164" t="s">
        <v>282</v>
      </c>
      <c r="E2156" s="165" t="s">
        <v>1</v>
      </c>
      <c r="F2156" s="166" t="s">
        <v>3300</v>
      </c>
      <c r="H2156" s="165" t="s">
        <v>1</v>
      </c>
      <c r="I2156" s="167"/>
      <c r="L2156" s="163"/>
      <c r="M2156" s="168"/>
      <c r="N2156" s="169"/>
      <c r="O2156" s="169"/>
      <c r="P2156" s="169"/>
      <c r="Q2156" s="169"/>
      <c r="R2156" s="169"/>
      <c r="S2156" s="169"/>
      <c r="T2156" s="170"/>
      <c r="AT2156" s="165" t="s">
        <v>282</v>
      </c>
      <c r="AU2156" s="165" t="s">
        <v>88</v>
      </c>
      <c r="AV2156" s="13" t="s">
        <v>86</v>
      </c>
      <c r="AW2156" s="13" t="s">
        <v>33</v>
      </c>
      <c r="AX2156" s="13" t="s">
        <v>79</v>
      </c>
      <c r="AY2156" s="165" t="s">
        <v>252</v>
      </c>
    </row>
    <row r="2157" spans="1:65" s="13" customFormat="1">
      <c r="B2157" s="163"/>
      <c r="D2157" s="164" t="s">
        <v>282</v>
      </c>
      <c r="E2157" s="165" t="s">
        <v>1</v>
      </c>
      <c r="F2157" s="166" t="s">
        <v>3495</v>
      </c>
      <c r="H2157" s="165" t="s">
        <v>1</v>
      </c>
      <c r="I2157" s="167"/>
      <c r="L2157" s="163"/>
      <c r="M2157" s="168"/>
      <c r="N2157" s="169"/>
      <c r="O2157" s="169"/>
      <c r="P2157" s="169"/>
      <c r="Q2157" s="169"/>
      <c r="R2157" s="169"/>
      <c r="S2157" s="169"/>
      <c r="T2157" s="170"/>
      <c r="AT2157" s="165" t="s">
        <v>282</v>
      </c>
      <c r="AU2157" s="165" t="s">
        <v>88</v>
      </c>
      <c r="AV2157" s="13" t="s">
        <v>86</v>
      </c>
      <c r="AW2157" s="13" t="s">
        <v>33</v>
      </c>
      <c r="AX2157" s="13" t="s">
        <v>79</v>
      </c>
      <c r="AY2157" s="165" t="s">
        <v>252</v>
      </c>
    </row>
    <row r="2158" spans="1:65" s="13" customFormat="1">
      <c r="B2158" s="163"/>
      <c r="D2158" s="164" t="s">
        <v>282</v>
      </c>
      <c r="E2158" s="165" t="s">
        <v>1</v>
      </c>
      <c r="F2158" s="166" t="s">
        <v>3283</v>
      </c>
      <c r="H2158" s="165" t="s">
        <v>1</v>
      </c>
      <c r="I2158" s="167"/>
      <c r="L2158" s="163"/>
      <c r="M2158" s="168"/>
      <c r="N2158" s="169"/>
      <c r="O2158" s="169"/>
      <c r="P2158" s="169"/>
      <c r="Q2158" s="169"/>
      <c r="R2158" s="169"/>
      <c r="S2158" s="169"/>
      <c r="T2158" s="170"/>
      <c r="AT2158" s="165" t="s">
        <v>282</v>
      </c>
      <c r="AU2158" s="165" t="s">
        <v>88</v>
      </c>
      <c r="AV2158" s="13" t="s">
        <v>86</v>
      </c>
      <c r="AW2158" s="13" t="s">
        <v>33</v>
      </c>
      <c r="AX2158" s="13" t="s">
        <v>79</v>
      </c>
      <c r="AY2158" s="165" t="s">
        <v>252</v>
      </c>
    </row>
    <row r="2159" spans="1:65" s="13" customFormat="1">
      <c r="B2159" s="163"/>
      <c r="D2159" s="164" t="s">
        <v>282</v>
      </c>
      <c r="E2159" s="165" t="s">
        <v>1</v>
      </c>
      <c r="F2159" s="166" t="s">
        <v>3268</v>
      </c>
      <c r="H2159" s="165" t="s">
        <v>1</v>
      </c>
      <c r="I2159" s="167"/>
      <c r="L2159" s="163"/>
      <c r="M2159" s="168"/>
      <c r="N2159" s="169"/>
      <c r="O2159" s="169"/>
      <c r="P2159" s="169"/>
      <c r="Q2159" s="169"/>
      <c r="R2159" s="169"/>
      <c r="S2159" s="169"/>
      <c r="T2159" s="170"/>
      <c r="AT2159" s="165" t="s">
        <v>282</v>
      </c>
      <c r="AU2159" s="165" t="s">
        <v>88</v>
      </c>
      <c r="AV2159" s="13" t="s">
        <v>86</v>
      </c>
      <c r="AW2159" s="13" t="s">
        <v>33</v>
      </c>
      <c r="AX2159" s="13" t="s">
        <v>79</v>
      </c>
      <c r="AY2159" s="165" t="s">
        <v>252</v>
      </c>
    </row>
    <row r="2160" spans="1:65" s="13" customFormat="1">
      <c r="B2160" s="163"/>
      <c r="D2160" s="164" t="s">
        <v>282</v>
      </c>
      <c r="E2160" s="165" t="s">
        <v>1</v>
      </c>
      <c r="F2160" s="166" t="s">
        <v>3496</v>
      </c>
      <c r="H2160" s="165" t="s">
        <v>1</v>
      </c>
      <c r="I2160" s="167"/>
      <c r="L2160" s="163"/>
      <c r="M2160" s="168"/>
      <c r="N2160" s="169"/>
      <c r="O2160" s="169"/>
      <c r="P2160" s="169"/>
      <c r="Q2160" s="169"/>
      <c r="R2160" s="169"/>
      <c r="S2160" s="169"/>
      <c r="T2160" s="170"/>
      <c r="AT2160" s="165" t="s">
        <v>282</v>
      </c>
      <c r="AU2160" s="165" t="s">
        <v>88</v>
      </c>
      <c r="AV2160" s="13" t="s">
        <v>86</v>
      </c>
      <c r="AW2160" s="13" t="s">
        <v>33</v>
      </c>
      <c r="AX2160" s="13" t="s">
        <v>79</v>
      </c>
      <c r="AY2160" s="165" t="s">
        <v>252</v>
      </c>
    </row>
    <row r="2161" spans="1:65" s="13" customFormat="1">
      <c r="B2161" s="163"/>
      <c r="D2161" s="164" t="s">
        <v>282</v>
      </c>
      <c r="E2161" s="165" t="s">
        <v>1</v>
      </c>
      <c r="F2161" s="166" t="s">
        <v>3283</v>
      </c>
      <c r="H2161" s="165" t="s">
        <v>1</v>
      </c>
      <c r="I2161" s="167"/>
      <c r="L2161" s="163"/>
      <c r="M2161" s="168"/>
      <c r="N2161" s="169"/>
      <c r="O2161" s="169"/>
      <c r="P2161" s="169"/>
      <c r="Q2161" s="169"/>
      <c r="R2161" s="169"/>
      <c r="S2161" s="169"/>
      <c r="T2161" s="170"/>
      <c r="AT2161" s="165" t="s">
        <v>282</v>
      </c>
      <c r="AU2161" s="165" t="s">
        <v>88</v>
      </c>
      <c r="AV2161" s="13" t="s">
        <v>86</v>
      </c>
      <c r="AW2161" s="13" t="s">
        <v>33</v>
      </c>
      <c r="AX2161" s="13" t="s">
        <v>79</v>
      </c>
      <c r="AY2161" s="165" t="s">
        <v>252</v>
      </c>
    </row>
    <row r="2162" spans="1:65" s="13" customFormat="1">
      <c r="B2162" s="163"/>
      <c r="D2162" s="164" t="s">
        <v>282</v>
      </c>
      <c r="E2162" s="165" t="s">
        <v>1</v>
      </c>
      <c r="F2162" s="166" t="s">
        <v>3268</v>
      </c>
      <c r="H2162" s="165" t="s">
        <v>1</v>
      </c>
      <c r="I2162" s="167"/>
      <c r="L2162" s="163"/>
      <c r="M2162" s="168"/>
      <c r="N2162" s="169"/>
      <c r="O2162" s="169"/>
      <c r="P2162" s="169"/>
      <c r="Q2162" s="169"/>
      <c r="R2162" s="169"/>
      <c r="S2162" s="169"/>
      <c r="T2162" s="170"/>
      <c r="AT2162" s="165" t="s">
        <v>282</v>
      </c>
      <c r="AU2162" s="165" t="s">
        <v>88</v>
      </c>
      <c r="AV2162" s="13" t="s">
        <v>86</v>
      </c>
      <c r="AW2162" s="13" t="s">
        <v>33</v>
      </c>
      <c r="AX2162" s="13" t="s">
        <v>79</v>
      </c>
      <c r="AY2162" s="165" t="s">
        <v>252</v>
      </c>
    </row>
    <row r="2163" spans="1:65" s="13" customFormat="1" ht="22.5">
      <c r="B2163" s="163"/>
      <c r="D2163" s="164" t="s">
        <v>282</v>
      </c>
      <c r="E2163" s="165" t="s">
        <v>1</v>
      </c>
      <c r="F2163" s="166" t="s">
        <v>3285</v>
      </c>
      <c r="H2163" s="165" t="s">
        <v>1</v>
      </c>
      <c r="I2163" s="167"/>
      <c r="L2163" s="163"/>
      <c r="M2163" s="168"/>
      <c r="N2163" s="169"/>
      <c r="O2163" s="169"/>
      <c r="P2163" s="169"/>
      <c r="Q2163" s="169"/>
      <c r="R2163" s="169"/>
      <c r="S2163" s="169"/>
      <c r="T2163" s="170"/>
      <c r="AT2163" s="165" t="s">
        <v>282</v>
      </c>
      <c r="AU2163" s="165" t="s">
        <v>88</v>
      </c>
      <c r="AV2163" s="13" t="s">
        <v>86</v>
      </c>
      <c r="AW2163" s="13" t="s">
        <v>33</v>
      </c>
      <c r="AX2163" s="13" t="s">
        <v>79</v>
      </c>
      <c r="AY2163" s="165" t="s">
        <v>252</v>
      </c>
    </row>
    <row r="2164" spans="1:65" s="13" customFormat="1" ht="22.5">
      <c r="B2164" s="163"/>
      <c r="D2164" s="164" t="s">
        <v>282</v>
      </c>
      <c r="E2164" s="165" t="s">
        <v>1</v>
      </c>
      <c r="F2164" s="166" t="s">
        <v>3417</v>
      </c>
      <c r="H2164" s="165" t="s">
        <v>1</v>
      </c>
      <c r="I2164" s="167"/>
      <c r="L2164" s="163"/>
      <c r="M2164" s="168"/>
      <c r="N2164" s="169"/>
      <c r="O2164" s="169"/>
      <c r="P2164" s="169"/>
      <c r="Q2164" s="169"/>
      <c r="R2164" s="169"/>
      <c r="S2164" s="169"/>
      <c r="T2164" s="170"/>
      <c r="AT2164" s="165" t="s">
        <v>282</v>
      </c>
      <c r="AU2164" s="165" t="s">
        <v>88</v>
      </c>
      <c r="AV2164" s="13" t="s">
        <v>86</v>
      </c>
      <c r="AW2164" s="13" t="s">
        <v>33</v>
      </c>
      <c r="AX2164" s="13" t="s">
        <v>79</v>
      </c>
      <c r="AY2164" s="165" t="s">
        <v>252</v>
      </c>
    </row>
    <row r="2165" spans="1:65" s="13" customFormat="1">
      <c r="B2165" s="163"/>
      <c r="D2165" s="164" t="s">
        <v>282</v>
      </c>
      <c r="E2165" s="165" t="s">
        <v>1</v>
      </c>
      <c r="F2165" s="166" t="s">
        <v>3442</v>
      </c>
      <c r="H2165" s="165" t="s">
        <v>1</v>
      </c>
      <c r="I2165" s="167"/>
      <c r="L2165" s="163"/>
      <c r="M2165" s="168"/>
      <c r="N2165" s="169"/>
      <c r="O2165" s="169"/>
      <c r="P2165" s="169"/>
      <c r="Q2165" s="169"/>
      <c r="R2165" s="169"/>
      <c r="S2165" s="169"/>
      <c r="T2165" s="170"/>
      <c r="AT2165" s="165" t="s">
        <v>282</v>
      </c>
      <c r="AU2165" s="165" t="s">
        <v>88</v>
      </c>
      <c r="AV2165" s="13" t="s">
        <v>86</v>
      </c>
      <c r="AW2165" s="13" t="s">
        <v>33</v>
      </c>
      <c r="AX2165" s="13" t="s">
        <v>79</v>
      </c>
      <c r="AY2165" s="165" t="s">
        <v>252</v>
      </c>
    </row>
    <row r="2166" spans="1:65" s="13" customFormat="1" ht="22.5">
      <c r="B2166" s="163"/>
      <c r="D2166" s="164" t="s">
        <v>282</v>
      </c>
      <c r="E2166" s="165" t="s">
        <v>1</v>
      </c>
      <c r="F2166" s="166" t="s">
        <v>3497</v>
      </c>
      <c r="H2166" s="165" t="s">
        <v>1</v>
      </c>
      <c r="I2166" s="167"/>
      <c r="L2166" s="163"/>
      <c r="M2166" s="168"/>
      <c r="N2166" s="169"/>
      <c r="O2166" s="169"/>
      <c r="P2166" s="169"/>
      <c r="Q2166" s="169"/>
      <c r="R2166" s="169"/>
      <c r="S2166" s="169"/>
      <c r="T2166" s="170"/>
      <c r="AT2166" s="165" t="s">
        <v>282</v>
      </c>
      <c r="AU2166" s="165" t="s">
        <v>88</v>
      </c>
      <c r="AV2166" s="13" t="s">
        <v>86</v>
      </c>
      <c r="AW2166" s="13" t="s">
        <v>33</v>
      </c>
      <c r="AX2166" s="13" t="s">
        <v>79</v>
      </c>
      <c r="AY2166" s="165" t="s">
        <v>252</v>
      </c>
    </row>
    <row r="2167" spans="1:65" s="14" customFormat="1">
      <c r="B2167" s="171"/>
      <c r="D2167" s="164" t="s">
        <v>282</v>
      </c>
      <c r="E2167" s="172" t="s">
        <v>1</v>
      </c>
      <c r="F2167" s="173" t="s">
        <v>3498</v>
      </c>
      <c r="H2167" s="174">
        <v>15.3</v>
      </c>
      <c r="I2167" s="175"/>
      <c r="L2167" s="171"/>
      <c r="M2167" s="176"/>
      <c r="N2167" s="177"/>
      <c r="O2167" s="177"/>
      <c r="P2167" s="177"/>
      <c r="Q2167" s="177"/>
      <c r="R2167" s="177"/>
      <c r="S2167" s="177"/>
      <c r="T2167" s="178"/>
      <c r="AT2167" s="172" t="s">
        <v>282</v>
      </c>
      <c r="AU2167" s="172" t="s">
        <v>88</v>
      </c>
      <c r="AV2167" s="14" t="s">
        <v>88</v>
      </c>
      <c r="AW2167" s="14" t="s">
        <v>33</v>
      </c>
      <c r="AX2167" s="14" t="s">
        <v>79</v>
      </c>
      <c r="AY2167" s="172" t="s">
        <v>252</v>
      </c>
    </row>
    <row r="2168" spans="1:65" s="15" customFormat="1">
      <c r="B2168" s="179"/>
      <c r="D2168" s="164" t="s">
        <v>282</v>
      </c>
      <c r="E2168" s="180" t="s">
        <v>1</v>
      </c>
      <c r="F2168" s="181" t="s">
        <v>286</v>
      </c>
      <c r="H2168" s="182">
        <v>15.3</v>
      </c>
      <c r="I2168" s="183"/>
      <c r="L2168" s="179"/>
      <c r="M2168" s="184"/>
      <c r="N2168" s="185"/>
      <c r="O2168" s="185"/>
      <c r="P2168" s="185"/>
      <c r="Q2168" s="185"/>
      <c r="R2168" s="185"/>
      <c r="S2168" s="185"/>
      <c r="T2168" s="186"/>
      <c r="AT2168" s="180" t="s">
        <v>282</v>
      </c>
      <c r="AU2168" s="180" t="s">
        <v>88</v>
      </c>
      <c r="AV2168" s="15" t="s">
        <v>258</v>
      </c>
      <c r="AW2168" s="15" t="s">
        <v>33</v>
      </c>
      <c r="AX2168" s="15" t="s">
        <v>86</v>
      </c>
      <c r="AY2168" s="180" t="s">
        <v>252</v>
      </c>
    </row>
    <row r="2169" spans="1:65" s="2" customFormat="1" ht="24.2" customHeight="1">
      <c r="A2169" s="31"/>
      <c r="B2169" s="148"/>
      <c r="C2169" s="149" t="s">
        <v>1289</v>
      </c>
      <c r="D2169" s="149" t="s">
        <v>254</v>
      </c>
      <c r="E2169" s="150" t="s">
        <v>3499</v>
      </c>
      <c r="F2169" s="151" t="s">
        <v>3500</v>
      </c>
      <c r="G2169" s="152" t="s">
        <v>465</v>
      </c>
      <c r="H2169" s="153">
        <v>254.09</v>
      </c>
      <c r="I2169" s="154"/>
      <c r="J2169" s="155">
        <f>ROUND(I2169*H2169,2)</f>
        <v>0</v>
      </c>
      <c r="K2169" s="156"/>
      <c r="L2169" s="32"/>
      <c r="M2169" s="157" t="s">
        <v>1</v>
      </c>
      <c r="N2169" s="158" t="s">
        <v>44</v>
      </c>
      <c r="O2169" s="57"/>
      <c r="P2169" s="159">
        <f>O2169*H2169</f>
        <v>0</v>
      </c>
      <c r="Q2169" s="159">
        <v>0</v>
      </c>
      <c r="R2169" s="159">
        <f>Q2169*H2169</f>
        <v>0</v>
      </c>
      <c r="S2169" s="159">
        <v>0</v>
      </c>
      <c r="T2169" s="160">
        <f>S2169*H2169</f>
        <v>0</v>
      </c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R2169" s="161" t="s">
        <v>289</v>
      </c>
      <c r="AT2169" s="161" t="s">
        <v>254</v>
      </c>
      <c r="AU2169" s="161" t="s">
        <v>88</v>
      </c>
      <c r="AY2169" s="17" t="s">
        <v>252</v>
      </c>
      <c r="BE2169" s="162">
        <f>IF(N2169="základní",J2169,0)</f>
        <v>0</v>
      </c>
      <c r="BF2169" s="162">
        <f>IF(N2169="snížená",J2169,0)</f>
        <v>0</v>
      </c>
      <c r="BG2169" s="162">
        <f>IF(N2169="zákl. přenesená",J2169,0)</f>
        <v>0</v>
      </c>
      <c r="BH2169" s="162">
        <f>IF(N2169="sníž. přenesená",J2169,0)</f>
        <v>0</v>
      </c>
      <c r="BI2169" s="162">
        <f>IF(N2169="nulová",J2169,0)</f>
        <v>0</v>
      </c>
      <c r="BJ2169" s="17" t="s">
        <v>86</v>
      </c>
      <c r="BK2169" s="162">
        <f>ROUND(I2169*H2169,2)</f>
        <v>0</v>
      </c>
      <c r="BL2169" s="17" t="s">
        <v>289</v>
      </c>
      <c r="BM2169" s="161" t="s">
        <v>3501</v>
      </c>
    </row>
    <row r="2170" spans="1:65" s="13" customFormat="1">
      <c r="B2170" s="163"/>
      <c r="D2170" s="164" t="s">
        <v>282</v>
      </c>
      <c r="E2170" s="165" t="s">
        <v>1</v>
      </c>
      <c r="F2170" s="166" t="s">
        <v>3260</v>
      </c>
      <c r="H2170" s="165" t="s">
        <v>1</v>
      </c>
      <c r="I2170" s="167"/>
      <c r="L2170" s="163"/>
      <c r="M2170" s="168"/>
      <c r="N2170" s="169"/>
      <c r="O2170" s="169"/>
      <c r="P2170" s="169"/>
      <c r="Q2170" s="169"/>
      <c r="R2170" s="169"/>
      <c r="S2170" s="169"/>
      <c r="T2170" s="170"/>
      <c r="AT2170" s="165" t="s">
        <v>282</v>
      </c>
      <c r="AU2170" s="165" t="s">
        <v>88</v>
      </c>
      <c r="AV2170" s="13" t="s">
        <v>86</v>
      </c>
      <c r="AW2170" s="13" t="s">
        <v>33</v>
      </c>
      <c r="AX2170" s="13" t="s">
        <v>79</v>
      </c>
      <c r="AY2170" s="165" t="s">
        <v>252</v>
      </c>
    </row>
    <row r="2171" spans="1:65" s="13" customFormat="1" ht="22.5">
      <c r="B2171" s="163"/>
      <c r="D2171" s="164" t="s">
        <v>282</v>
      </c>
      <c r="E2171" s="165" t="s">
        <v>1</v>
      </c>
      <c r="F2171" s="166" t="s">
        <v>3502</v>
      </c>
      <c r="H2171" s="165" t="s">
        <v>1</v>
      </c>
      <c r="I2171" s="167"/>
      <c r="L2171" s="163"/>
      <c r="M2171" s="168"/>
      <c r="N2171" s="169"/>
      <c r="O2171" s="169"/>
      <c r="P2171" s="169"/>
      <c r="Q2171" s="169"/>
      <c r="R2171" s="169"/>
      <c r="S2171" s="169"/>
      <c r="T2171" s="170"/>
      <c r="AT2171" s="165" t="s">
        <v>282</v>
      </c>
      <c r="AU2171" s="165" t="s">
        <v>88</v>
      </c>
      <c r="AV2171" s="13" t="s">
        <v>86</v>
      </c>
      <c r="AW2171" s="13" t="s">
        <v>33</v>
      </c>
      <c r="AX2171" s="13" t="s">
        <v>79</v>
      </c>
      <c r="AY2171" s="165" t="s">
        <v>252</v>
      </c>
    </row>
    <row r="2172" spans="1:65" s="13" customFormat="1">
      <c r="B2172" s="163"/>
      <c r="D2172" s="164" t="s">
        <v>282</v>
      </c>
      <c r="E2172" s="165" t="s">
        <v>1</v>
      </c>
      <c r="F2172" s="166" t="s">
        <v>3437</v>
      </c>
      <c r="H2172" s="165" t="s">
        <v>1</v>
      </c>
      <c r="I2172" s="167"/>
      <c r="L2172" s="163"/>
      <c r="M2172" s="168"/>
      <c r="N2172" s="169"/>
      <c r="O2172" s="169"/>
      <c r="P2172" s="169"/>
      <c r="Q2172" s="169"/>
      <c r="R2172" s="169"/>
      <c r="S2172" s="169"/>
      <c r="T2172" s="170"/>
      <c r="AT2172" s="165" t="s">
        <v>282</v>
      </c>
      <c r="AU2172" s="165" t="s">
        <v>88</v>
      </c>
      <c r="AV2172" s="13" t="s">
        <v>86</v>
      </c>
      <c r="AW2172" s="13" t="s">
        <v>33</v>
      </c>
      <c r="AX2172" s="13" t="s">
        <v>79</v>
      </c>
      <c r="AY2172" s="165" t="s">
        <v>252</v>
      </c>
    </row>
    <row r="2173" spans="1:65" s="13" customFormat="1">
      <c r="B2173" s="163"/>
      <c r="D2173" s="164" t="s">
        <v>282</v>
      </c>
      <c r="E2173" s="165" t="s">
        <v>1</v>
      </c>
      <c r="F2173" s="166" t="s">
        <v>3438</v>
      </c>
      <c r="H2173" s="165" t="s">
        <v>1</v>
      </c>
      <c r="I2173" s="167"/>
      <c r="L2173" s="163"/>
      <c r="M2173" s="168"/>
      <c r="N2173" s="169"/>
      <c r="O2173" s="169"/>
      <c r="P2173" s="169"/>
      <c r="Q2173" s="169"/>
      <c r="R2173" s="169"/>
      <c r="S2173" s="169"/>
      <c r="T2173" s="170"/>
      <c r="AT2173" s="165" t="s">
        <v>282</v>
      </c>
      <c r="AU2173" s="165" t="s">
        <v>88</v>
      </c>
      <c r="AV2173" s="13" t="s">
        <v>86</v>
      </c>
      <c r="AW2173" s="13" t="s">
        <v>33</v>
      </c>
      <c r="AX2173" s="13" t="s">
        <v>79</v>
      </c>
      <c r="AY2173" s="165" t="s">
        <v>252</v>
      </c>
    </row>
    <row r="2174" spans="1:65" s="13" customFormat="1" ht="22.5">
      <c r="B2174" s="163"/>
      <c r="D2174" s="164" t="s">
        <v>282</v>
      </c>
      <c r="E2174" s="165" t="s">
        <v>1</v>
      </c>
      <c r="F2174" s="166" t="s">
        <v>3425</v>
      </c>
      <c r="H2174" s="165" t="s">
        <v>1</v>
      </c>
      <c r="I2174" s="167"/>
      <c r="L2174" s="163"/>
      <c r="M2174" s="168"/>
      <c r="N2174" s="169"/>
      <c r="O2174" s="169"/>
      <c r="P2174" s="169"/>
      <c r="Q2174" s="169"/>
      <c r="R2174" s="169"/>
      <c r="S2174" s="169"/>
      <c r="T2174" s="170"/>
      <c r="AT2174" s="165" t="s">
        <v>282</v>
      </c>
      <c r="AU2174" s="165" t="s">
        <v>88</v>
      </c>
      <c r="AV2174" s="13" t="s">
        <v>86</v>
      </c>
      <c r="AW2174" s="13" t="s">
        <v>33</v>
      </c>
      <c r="AX2174" s="13" t="s">
        <v>79</v>
      </c>
      <c r="AY2174" s="165" t="s">
        <v>252</v>
      </c>
    </row>
    <row r="2175" spans="1:65" s="13" customFormat="1">
      <c r="B2175" s="163"/>
      <c r="D2175" s="164" t="s">
        <v>282</v>
      </c>
      <c r="E2175" s="165" t="s">
        <v>1</v>
      </c>
      <c r="F2175" s="166" t="s">
        <v>3503</v>
      </c>
      <c r="H2175" s="165" t="s">
        <v>1</v>
      </c>
      <c r="I2175" s="167"/>
      <c r="L2175" s="163"/>
      <c r="M2175" s="168"/>
      <c r="N2175" s="169"/>
      <c r="O2175" s="169"/>
      <c r="P2175" s="169"/>
      <c r="Q2175" s="169"/>
      <c r="R2175" s="169"/>
      <c r="S2175" s="169"/>
      <c r="T2175" s="170"/>
      <c r="AT2175" s="165" t="s">
        <v>282</v>
      </c>
      <c r="AU2175" s="165" t="s">
        <v>88</v>
      </c>
      <c r="AV2175" s="13" t="s">
        <v>86</v>
      </c>
      <c r="AW2175" s="13" t="s">
        <v>33</v>
      </c>
      <c r="AX2175" s="13" t="s">
        <v>79</v>
      </c>
      <c r="AY2175" s="165" t="s">
        <v>252</v>
      </c>
    </row>
    <row r="2176" spans="1:65" s="13" customFormat="1" ht="22.5">
      <c r="B2176" s="163"/>
      <c r="D2176" s="164" t="s">
        <v>282</v>
      </c>
      <c r="E2176" s="165" t="s">
        <v>1</v>
      </c>
      <c r="F2176" s="166" t="s">
        <v>3311</v>
      </c>
      <c r="H2176" s="165" t="s">
        <v>1</v>
      </c>
      <c r="I2176" s="167"/>
      <c r="L2176" s="163"/>
      <c r="M2176" s="168"/>
      <c r="N2176" s="169"/>
      <c r="O2176" s="169"/>
      <c r="P2176" s="169"/>
      <c r="Q2176" s="169"/>
      <c r="R2176" s="169"/>
      <c r="S2176" s="169"/>
      <c r="T2176" s="170"/>
      <c r="AT2176" s="165" t="s">
        <v>282</v>
      </c>
      <c r="AU2176" s="165" t="s">
        <v>88</v>
      </c>
      <c r="AV2176" s="13" t="s">
        <v>86</v>
      </c>
      <c r="AW2176" s="13" t="s">
        <v>33</v>
      </c>
      <c r="AX2176" s="13" t="s">
        <v>79</v>
      </c>
      <c r="AY2176" s="165" t="s">
        <v>252</v>
      </c>
    </row>
    <row r="2177" spans="1:65" s="13" customFormat="1">
      <c r="B2177" s="163"/>
      <c r="D2177" s="164" t="s">
        <v>282</v>
      </c>
      <c r="E2177" s="165" t="s">
        <v>1</v>
      </c>
      <c r="F2177" s="166" t="s">
        <v>3504</v>
      </c>
      <c r="H2177" s="165" t="s">
        <v>1</v>
      </c>
      <c r="I2177" s="167"/>
      <c r="L2177" s="163"/>
      <c r="M2177" s="168"/>
      <c r="N2177" s="169"/>
      <c r="O2177" s="169"/>
      <c r="P2177" s="169"/>
      <c r="Q2177" s="169"/>
      <c r="R2177" s="169"/>
      <c r="S2177" s="169"/>
      <c r="T2177" s="170"/>
      <c r="AT2177" s="165" t="s">
        <v>282</v>
      </c>
      <c r="AU2177" s="165" t="s">
        <v>88</v>
      </c>
      <c r="AV2177" s="13" t="s">
        <v>86</v>
      </c>
      <c r="AW2177" s="13" t="s">
        <v>33</v>
      </c>
      <c r="AX2177" s="13" t="s">
        <v>79</v>
      </c>
      <c r="AY2177" s="165" t="s">
        <v>252</v>
      </c>
    </row>
    <row r="2178" spans="1:65" s="13" customFormat="1">
      <c r="B2178" s="163"/>
      <c r="D2178" s="164" t="s">
        <v>282</v>
      </c>
      <c r="E2178" s="165" t="s">
        <v>1</v>
      </c>
      <c r="F2178" s="166" t="s">
        <v>3283</v>
      </c>
      <c r="H2178" s="165" t="s">
        <v>1</v>
      </c>
      <c r="I2178" s="167"/>
      <c r="L2178" s="163"/>
      <c r="M2178" s="168"/>
      <c r="N2178" s="169"/>
      <c r="O2178" s="169"/>
      <c r="P2178" s="169"/>
      <c r="Q2178" s="169"/>
      <c r="R2178" s="169"/>
      <c r="S2178" s="169"/>
      <c r="T2178" s="170"/>
      <c r="AT2178" s="165" t="s">
        <v>282</v>
      </c>
      <c r="AU2178" s="165" t="s">
        <v>88</v>
      </c>
      <c r="AV2178" s="13" t="s">
        <v>86</v>
      </c>
      <c r="AW2178" s="13" t="s">
        <v>33</v>
      </c>
      <c r="AX2178" s="13" t="s">
        <v>79</v>
      </c>
      <c r="AY2178" s="165" t="s">
        <v>252</v>
      </c>
    </row>
    <row r="2179" spans="1:65" s="13" customFormat="1">
      <c r="B2179" s="163"/>
      <c r="D2179" s="164" t="s">
        <v>282</v>
      </c>
      <c r="E2179" s="165" t="s">
        <v>1</v>
      </c>
      <c r="F2179" s="166" t="s">
        <v>3268</v>
      </c>
      <c r="H2179" s="165" t="s">
        <v>1</v>
      </c>
      <c r="I2179" s="167"/>
      <c r="L2179" s="163"/>
      <c r="M2179" s="168"/>
      <c r="N2179" s="169"/>
      <c r="O2179" s="169"/>
      <c r="P2179" s="169"/>
      <c r="Q2179" s="169"/>
      <c r="R2179" s="169"/>
      <c r="S2179" s="169"/>
      <c r="T2179" s="170"/>
      <c r="AT2179" s="165" t="s">
        <v>282</v>
      </c>
      <c r="AU2179" s="165" t="s">
        <v>88</v>
      </c>
      <c r="AV2179" s="13" t="s">
        <v>86</v>
      </c>
      <c r="AW2179" s="13" t="s">
        <v>33</v>
      </c>
      <c r="AX2179" s="13" t="s">
        <v>79</v>
      </c>
      <c r="AY2179" s="165" t="s">
        <v>252</v>
      </c>
    </row>
    <row r="2180" spans="1:65" s="13" customFormat="1" ht="22.5">
      <c r="B2180" s="163"/>
      <c r="D2180" s="164" t="s">
        <v>282</v>
      </c>
      <c r="E2180" s="165" t="s">
        <v>1</v>
      </c>
      <c r="F2180" s="166" t="s">
        <v>3505</v>
      </c>
      <c r="H2180" s="165" t="s">
        <v>1</v>
      </c>
      <c r="I2180" s="167"/>
      <c r="L2180" s="163"/>
      <c r="M2180" s="168"/>
      <c r="N2180" s="169"/>
      <c r="O2180" s="169"/>
      <c r="P2180" s="169"/>
      <c r="Q2180" s="169"/>
      <c r="R2180" s="169"/>
      <c r="S2180" s="169"/>
      <c r="T2180" s="170"/>
      <c r="AT2180" s="165" t="s">
        <v>282</v>
      </c>
      <c r="AU2180" s="165" t="s">
        <v>88</v>
      </c>
      <c r="AV2180" s="13" t="s">
        <v>86</v>
      </c>
      <c r="AW2180" s="13" t="s">
        <v>33</v>
      </c>
      <c r="AX2180" s="13" t="s">
        <v>79</v>
      </c>
      <c r="AY2180" s="165" t="s">
        <v>252</v>
      </c>
    </row>
    <row r="2181" spans="1:65" s="13" customFormat="1">
      <c r="B2181" s="163"/>
      <c r="D2181" s="164" t="s">
        <v>282</v>
      </c>
      <c r="E2181" s="165" t="s">
        <v>1</v>
      </c>
      <c r="F2181" s="166" t="s">
        <v>3506</v>
      </c>
      <c r="H2181" s="165" t="s">
        <v>1</v>
      </c>
      <c r="I2181" s="167"/>
      <c r="L2181" s="163"/>
      <c r="M2181" s="168"/>
      <c r="N2181" s="169"/>
      <c r="O2181" s="169"/>
      <c r="P2181" s="169"/>
      <c r="Q2181" s="169"/>
      <c r="R2181" s="169"/>
      <c r="S2181" s="169"/>
      <c r="T2181" s="170"/>
      <c r="AT2181" s="165" t="s">
        <v>282</v>
      </c>
      <c r="AU2181" s="165" t="s">
        <v>88</v>
      </c>
      <c r="AV2181" s="13" t="s">
        <v>86</v>
      </c>
      <c r="AW2181" s="13" t="s">
        <v>33</v>
      </c>
      <c r="AX2181" s="13" t="s">
        <v>79</v>
      </c>
      <c r="AY2181" s="165" t="s">
        <v>252</v>
      </c>
    </row>
    <row r="2182" spans="1:65" s="13" customFormat="1" ht="22.5">
      <c r="B2182" s="163"/>
      <c r="D2182" s="164" t="s">
        <v>282</v>
      </c>
      <c r="E2182" s="165" t="s">
        <v>1</v>
      </c>
      <c r="F2182" s="166" t="s">
        <v>3285</v>
      </c>
      <c r="H2182" s="165" t="s">
        <v>1</v>
      </c>
      <c r="I2182" s="167"/>
      <c r="L2182" s="163"/>
      <c r="M2182" s="168"/>
      <c r="N2182" s="169"/>
      <c r="O2182" s="169"/>
      <c r="P2182" s="169"/>
      <c r="Q2182" s="169"/>
      <c r="R2182" s="169"/>
      <c r="S2182" s="169"/>
      <c r="T2182" s="170"/>
      <c r="AT2182" s="165" t="s">
        <v>282</v>
      </c>
      <c r="AU2182" s="165" t="s">
        <v>88</v>
      </c>
      <c r="AV2182" s="13" t="s">
        <v>86</v>
      </c>
      <c r="AW2182" s="13" t="s">
        <v>33</v>
      </c>
      <c r="AX2182" s="13" t="s">
        <v>79</v>
      </c>
      <c r="AY2182" s="165" t="s">
        <v>252</v>
      </c>
    </row>
    <row r="2183" spans="1:65" s="13" customFormat="1" ht="22.5">
      <c r="B2183" s="163"/>
      <c r="D2183" s="164" t="s">
        <v>282</v>
      </c>
      <c r="E2183" s="165" t="s">
        <v>1</v>
      </c>
      <c r="F2183" s="166" t="s">
        <v>3417</v>
      </c>
      <c r="H2183" s="165" t="s">
        <v>1</v>
      </c>
      <c r="I2183" s="167"/>
      <c r="L2183" s="163"/>
      <c r="M2183" s="168"/>
      <c r="N2183" s="169"/>
      <c r="O2183" s="169"/>
      <c r="P2183" s="169"/>
      <c r="Q2183" s="169"/>
      <c r="R2183" s="169"/>
      <c r="S2183" s="169"/>
      <c r="T2183" s="170"/>
      <c r="AT2183" s="165" t="s">
        <v>282</v>
      </c>
      <c r="AU2183" s="165" t="s">
        <v>88</v>
      </c>
      <c r="AV2183" s="13" t="s">
        <v>86</v>
      </c>
      <c r="AW2183" s="13" t="s">
        <v>33</v>
      </c>
      <c r="AX2183" s="13" t="s">
        <v>79</v>
      </c>
      <c r="AY2183" s="165" t="s">
        <v>252</v>
      </c>
    </row>
    <row r="2184" spans="1:65" s="13" customFormat="1">
      <c r="B2184" s="163"/>
      <c r="D2184" s="164" t="s">
        <v>282</v>
      </c>
      <c r="E2184" s="165" t="s">
        <v>1</v>
      </c>
      <c r="F2184" s="166" t="s">
        <v>3442</v>
      </c>
      <c r="H2184" s="165" t="s">
        <v>1</v>
      </c>
      <c r="I2184" s="167"/>
      <c r="L2184" s="163"/>
      <c r="M2184" s="168"/>
      <c r="N2184" s="169"/>
      <c r="O2184" s="169"/>
      <c r="P2184" s="169"/>
      <c r="Q2184" s="169"/>
      <c r="R2184" s="169"/>
      <c r="S2184" s="169"/>
      <c r="T2184" s="170"/>
      <c r="AT2184" s="165" t="s">
        <v>282</v>
      </c>
      <c r="AU2184" s="165" t="s">
        <v>88</v>
      </c>
      <c r="AV2184" s="13" t="s">
        <v>86</v>
      </c>
      <c r="AW2184" s="13" t="s">
        <v>33</v>
      </c>
      <c r="AX2184" s="13" t="s">
        <v>79</v>
      </c>
      <c r="AY2184" s="165" t="s">
        <v>252</v>
      </c>
    </row>
    <row r="2185" spans="1:65" s="13" customFormat="1" ht="22.5">
      <c r="B2185" s="163"/>
      <c r="D2185" s="164" t="s">
        <v>282</v>
      </c>
      <c r="E2185" s="165" t="s">
        <v>1</v>
      </c>
      <c r="F2185" s="166" t="s">
        <v>3507</v>
      </c>
      <c r="H2185" s="165" t="s">
        <v>1</v>
      </c>
      <c r="I2185" s="167"/>
      <c r="L2185" s="163"/>
      <c r="M2185" s="168"/>
      <c r="N2185" s="169"/>
      <c r="O2185" s="169"/>
      <c r="P2185" s="169"/>
      <c r="Q2185" s="169"/>
      <c r="R2185" s="169"/>
      <c r="S2185" s="169"/>
      <c r="T2185" s="170"/>
      <c r="AT2185" s="165" t="s">
        <v>282</v>
      </c>
      <c r="AU2185" s="165" t="s">
        <v>88</v>
      </c>
      <c r="AV2185" s="13" t="s">
        <v>86</v>
      </c>
      <c r="AW2185" s="13" t="s">
        <v>33</v>
      </c>
      <c r="AX2185" s="13" t="s">
        <v>79</v>
      </c>
      <c r="AY2185" s="165" t="s">
        <v>252</v>
      </c>
    </row>
    <row r="2186" spans="1:65" s="14" customFormat="1" ht="22.5">
      <c r="B2186" s="171"/>
      <c r="D2186" s="164" t="s">
        <v>282</v>
      </c>
      <c r="E2186" s="172" t="s">
        <v>1</v>
      </c>
      <c r="F2186" s="173" t="s">
        <v>3508</v>
      </c>
      <c r="H2186" s="174">
        <v>254.09</v>
      </c>
      <c r="I2186" s="175"/>
      <c r="L2186" s="171"/>
      <c r="M2186" s="176"/>
      <c r="N2186" s="177"/>
      <c r="O2186" s="177"/>
      <c r="P2186" s="177"/>
      <c r="Q2186" s="177"/>
      <c r="R2186" s="177"/>
      <c r="S2186" s="177"/>
      <c r="T2186" s="178"/>
      <c r="AT2186" s="172" t="s">
        <v>282</v>
      </c>
      <c r="AU2186" s="172" t="s">
        <v>88</v>
      </c>
      <c r="AV2186" s="14" t="s">
        <v>88</v>
      </c>
      <c r="AW2186" s="14" t="s">
        <v>33</v>
      </c>
      <c r="AX2186" s="14" t="s">
        <v>79</v>
      </c>
      <c r="AY2186" s="172" t="s">
        <v>252</v>
      </c>
    </row>
    <row r="2187" spans="1:65" s="15" customFormat="1">
      <c r="B2187" s="179"/>
      <c r="D2187" s="164" t="s">
        <v>282</v>
      </c>
      <c r="E2187" s="180" t="s">
        <v>1</v>
      </c>
      <c r="F2187" s="181" t="s">
        <v>286</v>
      </c>
      <c r="H2187" s="182">
        <v>254.09</v>
      </c>
      <c r="I2187" s="183"/>
      <c r="L2187" s="179"/>
      <c r="M2187" s="184"/>
      <c r="N2187" s="185"/>
      <c r="O2187" s="185"/>
      <c r="P2187" s="185"/>
      <c r="Q2187" s="185"/>
      <c r="R2187" s="185"/>
      <c r="S2187" s="185"/>
      <c r="T2187" s="186"/>
      <c r="AT2187" s="180" t="s">
        <v>282</v>
      </c>
      <c r="AU2187" s="180" t="s">
        <v>88</v>
      </c>
      <c r="AV2187" s="15" t="s">
        <v>258</v>
      </c>
      <c r="AW2187" s="15" t="s">
        <v>33</v>
      </c>
      <c r="AX2187" s="15" t="s">
        <v>86</v>
      </c>
      <c r="AY2187" s="180" t="s">
        <v>252</v>
      </c>
    </row>
    <row r="2188" spans="1:65" s="2" customFormat="1" ht="24.2" customHeight="1">
      <c r="A2188" s="31"/>
      <c r="B2188" s="148"/>
      <c r="C2188" s="149" t="s">
        <v>3509</v>
      </c>
      <c r="D2188" s="149" t="s">
        <v>254</v>
      </c>
      <c r="E2188" s="150" t="s">
        <v>3510</v>
      </c>
      <c r="F2188" s="151" t="s">
        <v>3511</v>
      </c>
      <c r="G2188" s="152" t="s">
        <v>465</v>
      </c>
      <c r="H2188" s="153">
        <v>30.96</v>
      </c>
      <c r="I2188" s="154"/>
      <c r="J2188" s="155">
        <f>ROUND(I2188*H2188,2)</f>
        <v>0</v>
      </c>
      <c r="K2188" s="156"/>
      <c r="L2188" s="32"/>
      <c r="M2188" s="157" t="s">
        <v>1</v>
      </c>
      <c r="N2188" s="158" t="s">
        <v>44</v>
      </c>
      <c r="O2188" s="57"/>
      <c r="P2188" s="159">
        <f>O2188*H2188</f>
        <v>0</v>
      </c>
      <c r="Q2188" s="159">
        <v>0</v>
      </c>
      <c r="R2188" s="159">
        <f>Q2188*H2188</f>
        <v>0</v>
      </c>
      <c r="S2188" s="159">
        <v>0</v>
      </c>
      <c r="T2188" s="160">
        <f>S2188*H2188</f>
        <v>0</v>
      </c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1"/>
      <c r="AR2188" s="161" t="s">
        <v>289</v>
      </c>
      <c r="AT2188" s="161" t="s">
        <v>254</v>
      </c>
      <c r="AU2188" s="161" t="s">
        <v>88</v>
      </c>
      <c r="AY2188" s="17" t="s">
        <v>252</v>
      </c>
      <c r="BE2188" s="162">
        <f>IF(N2188="základní",J2188,0)</f>
        <v>0</v>
      </c>
      <c r="BF2188" s="162">
        <f>IF(N2188="snížená",J2188,0)</f>
        <v>0</v>
      </c>
      <c r="BG2188" s="162">
        <f>IF(N2188="zákl. přenesená",J2188,0)</f>
        <v>0</v>
      </c>
      <c r="BH2188" s="162">
        <f>IF(N2188="sníž. přenesená",J2188,0)</f>
        <v>0</v>
      </c>
      <c r="BI2188" s="162">
        <f>IF(N2188="nulová",J2188,0)</f>
        <v>0</v>
      </c>
      <c r="BJ2188" s="17" t="s">
        <v>86</v>
      </c>
      <c r="BK2188" s="162">
        <f>ROUND(I2188*H2188,2)</f>
        <v>0</v>
      </c>
      <c r="BL2188" s="17" t="s">
        <v>289</v>
      </c>
      <c r="BM2188" s="161" t="s">
        <v>3512</v>
      </c>
    </row>
    <row r="2189" spans="1:65" s="13" customFormat="1">
      <c r="B2189" s="163"/>
      <c r="D2189" s="164" t="s">
        <v>282</v>
      </c>
      <c r="E2189" s="165" t="s">
        <v>1</v>
      </c>
      <c r="F2189" s="166" t="s">
        <v>3260</v>
      </c>
      <c r="H2189" s="165" t="s">
        <v>1</v>
      </c>
      <c r="I2189" s="167"/>
      <c r="L2189" s="163"/>
      <c r="M2189" s="168"/>
      <c r="N2189" s="169"/>
      <c r="O2189" s="169"/>
      <c r="P2189" s="169"/>
      <c r="Q2189" s="169"/>
      <c r="R2189" s="169"/>
      <c r="S2189" s="169"/>
      <c r="T2189" s="170"/>
      <c r="AT2189" s="165" t="s">
        <v>282</v>
      </c>
      <c r="AU2189" s="165" t="s">
        <v>88</v>
      </c>
      <c r="AV2189" s="13" t="s">
        <v>86</v>
      </c>
      <c r="AW2189" s="13" t="s">
        <v>33</v>
      </c>
      <c r="AX2189" s="13" t="s">
        <v>79</v>
      </c>
      <c r="AY2189" s="165" t="s">
        <v>252</v>
      </c>
    </row>
    <row r="2190" spans="1:65" s="13" customFormat="1" ht="22.5">
      <c r="B2190" s="163"/>
      <c r="D2190" s="164" t="s">
        <v>282</v>
      </c>
      <c r="E2190" s="165" t="s">
        <v>1</v>
      </c>
      <c r="F2190" s="166" t="s">
        <v>3513</v>
      </c>
      <c r="H2190" s="165" t="s">
        <v>1</v>
      </c>
      <c r="I2190" s="167"/>
      <c r="L2190" s="163"/>
      <c r="M2190" s="168"/>
      <c r="N2190" s="169"/>
      <c r="O2190" s="169"/>
      <c r="P2190" s="169"/>
      <c r="Q2190" s="169"/>
      <c r="R2190" s="169"/>
      <c r="S2190" s="169"/>
      <c r="T2190" s="170"/>
      <c r="AT2190" s="165" t="s">
        <v>282</v>
      </c>
      <c r="AU2190" s="165" t="s">
        <v>88</v>
      </c>
      <c r="AV2190" s="13" t="s">
        <v>86</v>
      </c>
      <c r="AW2190" s="13" t="s">
        <v>33</v>
      </c>
      <c r="AX2190" s="13" t="s">
        <v>79</v>
      </c>
      <c r="AY2190" s="165" t="s">
        <v>252</v>
      </c>
    </row>
    <row r="2191" spans="1:65" s="13" customFormat="1">
      <c r="B2191" s="163"/>
      <c r="D2191" s="164" t="s">
        <v>282</v>
      </c>
      <c r="E2191" s="165" t="s">
        <v>1</v>
      </c>
      <c r="F2191" s="166" t="s">
        <v>3514</v>
      </c>
      <c r="H2191" s="165" t="s">
        <v>1</v>
      </c>
      <c r="I2191" s="167"/>
      <c r="L2191" s="163"/>
      <c r="M2191" s="168"/>
      <c r="N2191" s="169"/>
      <c r="O2191" s="169"/>
      <c r="P2191" s="169"/>
      <c r="Q2191" s="169"/>
      <c r="R2191" s="169"/>
      <c r="S2191" s="169"/>
      <c r="T2191" s="170"/>
      <c r="AT2191" s="165" t="s">
        <v>282</v>
      </c>
      <c r="AU2191" s="165" t="s">
        <v>88</v>
      </c>
      <c r="AV2191" s="13" t="s">
        <v>86</v>
      </c>
      <c r="AW2191" s="13" t="s">
        <v>33</v>
      </c>
      <c r="AX2191" s="13" t="s">
        <v>79</v>
      </c>
      <c r="AY2191" s="165" t="s">
        <v>252</v>
      </c>
    </row>
    <row r="2192" spans="1:65" s="13" customFormat="1">
      <c r="B2192" s="163"/>
      <c r="D2192" s="164" t="s">
        <v>282</v>
      </c>
      <c r="E2192" s="165" t="s">
        <v>1</v>
      </c>
      <c r="F2192" s="166" t="s">
        <v>3515</v>
      </c>
      <c r="H2192" s="165" t="s">
        <v>1</v>
      </c>
      <c r="I2192" s="167"/>
      <c r="L2192" s="163"/>
      <c r="M2192" s="168"/>
      <c r="N2192" s="169"/>
      <c r="O2192" s="169"/>
      <c r="P2192" s="169"/>
      <c r="Q2192" s="169"/>
      <c r="R2192" s="169"/>
      <c r="S2192" s="169"/>
      <c r="T2192" s="170"/>
      <c r="AT2192" s="165" t="s">
        <v>282</v>
      </c>
      <c r="AU2192" s="165" t="s">
        <v>88</v>
      </c>
      <c r="AV2192" s="13" t="s">
        <v>86</v>
      </c>
      <c r="AW2192" s="13" t="s">
        <v>33</v>
      </c>
      <c r="AX2192" s="13" t="s">
        <v>79</v>
      </c>
      <c r="AY2192" s="165" t="s">
        <v>252</v>
      </c>
    </row>
    <row r="2193" spans="1:65" s="13" customFormat="1">
      <c r="B2193" s="163"/>
      <c r="D2193" s="164" t="s">
        <v>282</v>
      </c>
      <c r="E2193" s="165" t="s">
        <v>1</v>
      </c>
      <c r="F2193" s="166" t="s">
        <v>3516</v>
      </c>
      <c r="H2193" s="165" t="s">
        <v>1</v>
      </c>
      <c r="I2193" s="167"/>
      <c r="L2193" s="163"/>
      <c r="M2193" s="168"/>
      <c r="N2193" s="169"/>
      <c r="O2193" s="169"/>
      <c r="P2193" s="169"/>
      <c r="Q2193" s="169"/>
      <c r="R2193" s="169"/>
      <c r="S2193" s="169"/>
      <c r="T2193" s="170"/>
      <c r="AT2193" s="165" t="s">
        <v>282</v>
      </c>
      <c r="AU2193" s="165" t="s">
        <v>88</v>
      </c>
      <c r="AV2193" s="13" t="s">
        <v>86</v>
      </c>
      <c r="AW2193" s="13" t="s">
        <v>33</v>
      </c>
      <c r="AX2193" s="13" t="s">
        <v>79</v>
      </c>
      <c r="AY2193" s="165" t="s">
        <v>252</v>
      </c>
    </row>
    <row r="2194" spans="1:65" s="13" customFormat="1" ht="22.5">
      <c r="B2194" s="163"/>
      <c r="D2194" s="164" t="s">
        <v>282</v>
      </c>
      <c r="E2194" s="165" t="s">
        <v>1</v>
      </c>
      <c r="F2194" s="166" t="s">
        <v>3517</v>
      </c>
      <c r="H2194" s="165" t="s">
        <v>1</v>
      </c>
      <c r="I2194" s="167"/>
      <c r="L2194" s="163"/>
      <c r="M2194" s="168"/>
      <c r="N2194" s="169"/>
      <c r="O2194" s="169"/>
      <c r="P2194" s="169"/>
      <c r="Q2194" s="169"/>
      <c r="R2194" s="169"/>
      <c r="S2194" s="169"/>
      <c r="T2194" s="170"/>
      <c r="AT2194" s="165" t="s">
        <v>282</v>
      </c>
      <c r="AU2194" s="165" t="s">
        <v>88</v>
      </c>
      <c r="AV2194" s="13" t="s">
        <v>86</v>
      </c>
      <c r="AW2194" s="13" t="s">
        <v>33</v>
      </c>
      <c r="AX2194" s="13" t="s">
        <v>79</v>
      </c>
      <c r="AY2194" s="165" t="s">
        <v>252</v>
      </c>
    </row>
    <row r="2195" spans="1:65" s="13" customFormat="1">
      <c r="B2195" s="163"/>
      <c r="D2195" s="164" t="s">
        <v>282</v>
      </c>
      <c r="E2195" s="165" t="s">
        <v>1</v>
      </c>
      <c r="F2195" s="166" t="s">
        <v>3518</v>
      </c>
      <c r="H2195" s="165" t="s">
        <v>1</v>
      </c>
      <c r="I2195" s="167"/>
      <c r="L2195" s="163"/>
      <c r="M2195" s="168"/>
      <c r="N2195" s="169"/>
      <c r="O2195" s="169"/>
      <c r="P2195" s="169"/>
      <c r="Q2195" s="169"/>
      <c r="R2195" s="169"/>
      <c r="S2195" s="169"/>
      <c r="T2195" s="170"/>
      <c r="AT2195" s="165" t="s">
        <v>282</v>
      </c>
      <c r="AU2195" s="165" t="s">
        <v>88</v>
      </c>
      <c r="AV2195" s="13" t="s">
        <v>86</v>
      </c>
      <c r="AW2195" s="13" t="s">
        <v>33</v>
      </c>
      <c r="AX2195" s="13" t="s">
        <v>79</v>
      </c>
      <c r="AY2195" s="165" t="s">
        <v>252</v>
      </c>
    </row>
    <row r="2196" spans="1:65" s="13" customFormat="1" ht="22.5">
      <c r="B2196" s="163"/>
      <c r="D2196" s="164" t="s">
        <v>282</v>
      </c>
      <c r="E2196" s="165" t="s">
        <v>1</v>
      </c>
      <c r="F2196" s="166" t="s">
        <v>3519</v>
      </c>
      <c r="H2196" s="165" t="s">
        <v>1</v>
      </c>
      <c r="I2196" s="167"/>
      <c r="L2196" s="163"/>
      <c r="M2196" s="168"/>
      <c r="N2196" s="169"/>
      <c r="O2196" s="169"/>
      <c r="P2196" s="169"/>
      <c r="Q2196" s="169"/>
      <c r="R2196" s="169"/>
      <c r="S2196" s="169"/>
      <c r="T2196" s="170"/>
      <c r="AT2196" s="165" t="s">
        <v>282</v>
      </c>
      <c r="AU2196" s="165" t="s">
        <v>88</v>
      </c>
      <c r="AV2196" s="13" t="s">
        <v>86</v>
      </c>
      <c r="AW2196" s="13" t="s">
        <v>33</v>
      </c>
      <c r="AX2196" s="13" t="s">
        <v>79</v>
      </c>
      <c r="AY2196" s="165" t="s">
        <v>252</v>
      </c>
    </row>
    <row r="2197" spans="1:65" s="13" customFormat="1">
      <c r="B2197" s="163"/>
      <c r="D2197" s="164" t="s">
        <v>282</v>
      </c>
      <c r="E2197" s="165" t="s">
        <v>1</v>
      </c>
      <c r="F2197" s="166" t="s">
        <v>3267</v>
      </c>
      <c r="H2197" s="165" t="s">
        <v>1</v>
      </c>
      <c r="I2197" s="167"/>
      <c r="L2197" s="163"/>
      <c r="M2197" s="168"/>
      <c r="N2197" s="169"/>
      <c r="O2197" s="169"/>
      <c r="P2197" s="169"/>
      <c r="Q2197" s="169"/>
      <c r="R2197" s="169"/>
      <c r="S2197" s="169"/>
      <c r="T2197" s="170"/>
      <c r="AT2197" s="165" t="s">
        <v>282</v>
      </c>
      <c r="AU2197" s="165" t="s">
        <v>88</v>
      </c>
      <c r="AV2197" s="13" t="s">
        <v>86</v>
      </c>
      <c r="AW2197" s="13" t="s">
        <v>33</v>
      </c>
      <c r="AX2197" s="13" t="s">
        <v>79</v>
      </c>
      <c r="AY2197" s="165" t="s">
        <v>252</v>
      </c>
    </row>
    <row r="2198" spans="1:65" s="13" customFormat="1">
      <c r="B2198" s="163"/>
      <c r="D2198" s="164" t="s">
        <v>282</v>
      </c>
      <c r="E2198" s="165" t="s">
        <v>1</v>
      </c>
      <c r="F2198" s="166" t="s">
        <v>3268</v>
      </c>
      <c r="H2198" s="165" t="s">
        <v>1</v>
      </c>
      <c r="I2198" s="167"/>
      <c r="L2198" s="163"/>
      <c r="M2198" s="168"/>
      <c r="N2198" s="169"/>
      <c r="O2198" s="169"/>
      <c r="P2198" s="169"/>
      <c r="Q2198" s="169"/>
      <c r="R2198" s="169"/>
      <c r="S2198" s="169"/>
      <c r="T2198" s="170"/>
      <c r="AT2198" s="165" t="s">
        <v>282</v>
      </c>
      <c r="AU2198" s="165" t="s">
        <v>88</v>
      </c>
      <c r="AV2198" s="13" t="s">
        <v>86</v>
      </c>
      <c r="AW2198" s="13" t="s">
        <v>33</v>
      </c>
      <c r="AX2198" s="13" t="s">
        <v>79</v>
      </c>
      <c r="AY2198" s="165" t="s">
        <v>252</v>
      </c>
    </row>
    <row r="2199" spans="1:65" s="13" customFormat="1" ht="22.5">
      <c r="B2199" s="163"/>
      <c r="D2199" s="164" t="s">
        <v>282</v>
      </c>
      <c r="E2199" s="165" t="s">
        <v>1</v>
      </c>
      <c r="F2199" s="166" t="s">
        <v>3285</v>
      </c>
      <c r="H2199" s="165" t="s">
        <v>1</v>
      </c>
      <c r="I2199" s="167"/>
      <c r="L2199" s="163"/>
      <c r="M2199" s="168"/>
      <c r="N2199" s="169"/>
      <c r="O2199" s="169"/>
      <c r="P2199" s="169"/>
      <c r="Q2199" s="169"/>
      <c r="R2199" s="169"/>
      <c r="S2199" s="169"/>
      <c r="T2199" s="170"/>
      <c r="AT2199" s="165" t="s">
        <v>282</v>
      </c>
      <c r="AU2199" s="165" t="s">
        <v>88</v>
      </c>
      <c r="AV2199" s="13" t="s">
        <v>86</v>
      </c>
      <c r="AW2199" s="13" t="s">
        <v>33</v>
      </c>
      <c r="AX2199" s="13" t="s">
        <v>79</v>
      </c>
      <c r="AY2199" s="165" t="s">
        <v>252</v>
      </c>
    </row>
    <row r="2200" spans="1:65" s="13" customFormat="1" ht="22.5">
      <c r="B2200" s="163"/>
      <c r="D2200" s="164" t="s">
        <v>282</v>
      </c>
      <c r="E2200" s="165" t="s">
        <v>1</v>
      </c>
      <c r="F2200" s="166" t="s">
        <v>3520</v>
      </c>
      <c r="H2200" s="165" t="s">
        <v>1</v>
      </c>
      <c r="I2200" s="167"/>
      <c r="L2200" s="163"/>
      <c r="M2200" s="168"/>
      <c r="N2200" s="169"/>
      <c r="O2200" s="169"/>
      <c r="P2200" s="169"/>
      <c r="Q2200" s="169"/>
      <c r="R2200" s="169"/>
      <c r="S2200" s="169"/>
      <c r="T2200" s="170"/>
      <c r="AT2200" s="165" t="s">
        <v>282</v>
      </c>
      <c r="AU2200" s="165" t="s">
        <v>88</v>
      </c>
      <c r="AV2200" s="13" t="s">
        <v>86</v>
      </c>
      <c r="AW2200" s="13" t="s">
        <v>33</v>
      </c>
      <c r="AX2200" s="13" t="s">
        <v>79</v>
      </c>
      <c r="AY2200" s="165" t="s">
        <v>252</v>
      </c>
    </row>
    <row r="2201" spans="1:65" s="13" customFormat="1">
      <c r="B2201" s="163"/>
      <c r="D2201" s="164" t="s">
        <v>282</v>
      </c>
      <c r="E2201" s="165" t="s">
        <v>1</v>
      </c>
      <c r="F2201" s="166" t="s">
        <v>3521</v>
      </c>
      <c r="H2201" s="165" t="s">
        <v>1</v>
      </c>
      <c r="I2201" s="167"/>
      <c r="L2201" s="163"/>
      <c r="M2201" s="168"/>
      <c r="N2201" s="169"/>
      <c r="O2201" s="169"/>
      <c r="P2201" s="169"/>
      <c r="Q2201" s="169"/>
      <c r="R2201" s="169"/>
      <c r="S2201" s="169"/>
      <c r="T2201" s="170"/>
      <c r="AT2201" s="165" t="s">
        <v>282</v>
      </c>
      <c r="AU2201" s="165" t="s">
        <v>88</v>
      </c>
      <c r="AV2201" s="13" t="s">
        <v>86</v>
      </c>
      <c r="AW2201" s="13" t="s">
        <v>33</v>
      </c>
      <c r="AX2201" s="13" t="s">
        <v>79</v>
      </c>
      <c r="AY2201" s="165" t="s">
        <v>252</v>
      </c>
    </row>
    <row r="2202" spans="1:65" s="14" customFormat="1">
      <c r="B2202" s="171"/>
      <c r="D2202" s="164" t="s">
        <v>282</v>
      </c>
      <c r="E2202" s="172" t="s">
        <v>1</v>
      </c>
      <c r="F2202" s="173" t="s">
        <v>3522</v>
      </c>
      <c r="H2202" s="174">
        <v>30.96</v>
      </c>
      <c r="I2202" s="175"/>
      <c r="L2202" s="171"/>
      <c r="M2202" s="176"/>
      <c r="N2202" s="177"/>
      <c r="O2202" s="177"/>
      <c r="P2202" s="177"/>
      <c r="Q2202" s="177"/>
      <c r="R2202" s="177"/>
      <c r="S2202" s="177"/>
      <c r="T2202" s="178"/>
      <c r="AT2202" s="172" t="s">
        <v>282</v>
      </c>
      <c r="AU2202" s="172" t="s">
        <v>88</v>
      </c>
      <c r="AV2202" s="14" t="s">
        <v>88</v>
      </c>
      <c r="AW2202" s="14" t="s">
        <v>33</v>
      </c>
      <c r="AX2202" s="14" t="s">
        <v>79</v>
      </c>
      <c r="AY2202" s="172" t="s">
        <v>252</v>
      </c>
    </row>
    <row r="2203" spans="1:65" s="15" customFormat="1">
      <c r="B2203" s="179"/>
      <c r="D2203" s="164" t="s">
        <v>282</v>
      </c>
      <c r="E2203" s="180" t="s">
        <v>1</v>
      </c>
      <c r="F2203" s="181" t="s">
        <v>286</v>
      </c>
      <c r="H2203" s="182">
        <v>30.96</v>
      </c>
      <c r="I2203" s="183"/>
      <c r="L2203" s="179"/>
      <c r="M2203" s="184"/>
      <c r="N2203" s="185"/>
      <c r="O2203" s="185"/>
      <c r="P2203" s="185"/>
      <c r="Q2203" s="185"/>
      <c r="R2203" s="185"/>
      <c r="S2203" s="185"/>
      <c r="T2203" s="186"/>
      <c r="AT2203" s="180" t="s">
        <v>282</v>
      </c>
      <c r="AU2203" s="180" t="s">
        <v>88</v>
      </c>
      <c r="AV2203" s="15" t="s">
        <v>258</v>
      </c>
      <c r="AW2203" s="15" t="s">
        <v>33</v>
      </c>
      <c r="AX2203" s="15" t="s">
        <v>86</v>
      </c>
      <c r="AY2203" s="180" t="s">
        <v>252</v>
      </c>
    </row>
    <row r="2204" spans="1:65" s="2" customFormat="1" ht="24.2" customHeight="1">
      <c r="A2204" s="31"/>
      <c r="B2204" s="148"/>
      <c r="C2204" s="149" t="s">
        <v>1296</v>
      </c>
      <c r="D2204" s="149" t="s">
        <v>254</v>
      </c>
      <c r="E2204" s="150" t="s">
        <v>3523</v>
      </c>
      <c r="F2204" s="151" t="s">
        <v>3524</v>
      </c>
      <c r="G2204" s="152" t="s">
        <v>465</v>
      </c>
      <c r="H2204" s="153">
        <v>2535.4699999999998</v>
      </c>
      <c r="I2204" s="154"/>
      <c r="J2204" s="155">
        <f>ROUND(I2204*H2204,2)</f>
        <v>0</v>
      </c>
      <c r="K2204" s="156"/>
      <c r="L2204" s="32"/>
      <c r="M2204" s="157" t="s">
        <v>1</v>
      </c>
      <c r="N2204" s="158" t="s">
        <v>44</v>
      </c>
      <c r="O2204" s="57"/>
      <c r="P2204" s="159">
        <f>O2204*H2204</f>
        <v>0</v>
      </c>
      <c r="Q2204" s="159">
        <v>0</v>
      </c>
      <c r="R2204" s="159">
        <f>Q2204*H2204</f>
        <v>0</v>
      </c>
      <c r="S2204" s="159">
        <v>0</v>
      </c>
      <c r="T2204" s="160">
        <f>S2204*H2204</f>
        <v>0</v>
      </c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1"/>
      <c r="AR2204" s="161" t="s">
        <v>289</v>
      </c>
      <c r="AT2204" s="161" t="s">
        <v>254</v>
      </c>
      <c r="AU2204" s="161" t="s">
        <v>88</v>
      </c>
      <c r="AY2204" s="17" t="s">
        <v>252</v>
      </c>
      <c r="BE2204" s="162">
        <f>IF(N2204="základní",J2204,0)</f>
        <v>0</v>
      </c>
      <c r="BF2204" s="162">
        <f>IF(N2204="snížená",J2204,0)</f>
        <v>0</v>
      </c>
      <c r="BG2204" s="162">
        <f>IF(N2204="zákl. přenesená",J2204,0)</f>
        <v>0</v>
      </c>
      <c r="BH2204" s="162">
        <f>IF(N2204="sníž. přenesená",J2204,0)</f>
        <v>0</v>
      </c>
      <c r="BI2204" s="162">
        <f>IF(N2204="nulová",J2204,0)</f>
        <v>0</v>
      </c>
      <c r="BJ2204" s="17" t="s">
        <v>86</v>
      </c>
      <c r="BK2204" s="162">
        <f>ROUND(I2204*H2204,2)</f>
        <v>0</v>
      </c>
      <c r="BL2204" s="17" t="s">
        <v>289</v>
      </c>
      <c r="BM2204" s="161" t="s">
        <v>3525</v>
      </c>
    </row>
    <row r="2205" spans="1:65" s="14" customFormat="1" ht="22.5">
      <c r="B2205" s="171"/>
      <c r="D2205" s="164" t="s">
        <v>282</v>
      </c>
      <c r="E2205" s="172" t="s">
        <v>1</v>
      </c>
      <c r="F2205" s="173" t="s">
        <v>3526</v>
      </c>
      <c r="H2205" s="174">
        <v>2535.4699999999998</v>
      </c>
      <c r="I2205" s="175"/>
      <c r="L2205" s="171"/>
      <c r="M2205" s="176"/>
      <c r="N2205" s="177"/>
      <c r="O2205" s="177"/>
      <c r="P2205" s="177"/>
      <c r="Q2205" s="177"/>
      <c r="R2205" s="177"/>
      <c r="S2205" s="177"/>
      <c r="T2205" s="178"/>
      <c r="AT2205" s="172" t="s">
        <v>282</v>
      </c>
      <c r="AU2205" s="172" t="s">
        <v>88</v>
      </c>
      <c r="AV2205" s="14" t="s">
        <v>88</v>
      </c>
      <c r="AW2205" s="14" t="s">
        <v>33</v>
      </c>
      <c r="AX2205" s="14" t="s">
        <v>79</v>
      </c>
      <c r="AY2205" s="172" t="s">
        <v>252</v>
      </c>
    </row>
    <row r="2206" spans="1:65" s="15" customFormat="1">
      <c r="B2206" s="179"/>
      <c r="D2206" s="164" t="s">
        <v>282</v>
      </c>
      <c r="E2206" s="180" t="s">
        <v>1</v>
      </c>
      <c r="F2206" s="181" t="s">
        <v>286</v>
      </c>
      <c r="H2206" s="182">
        <v>2535.4699999999998</v>
      </c>
      <c r="I2206" s="183"/>
      <c r="L2206" s="179"/>
      <c r="M2206" s="184"/>
      <c r="N2206" s="185"/>
      <c r="O2206" s="185"/>
      <c r="P2206" s="185"/>
      <c r="Q2206" s="185"/>
      <c r="R2206" s="185"/>
      <c r="S2206" s="185"/>
      <c r="T2206" s="186"/>
      <c r="AT2206" s="180" t="s">
        <v>282</v>
      </c>
      <c r="AU2206" s="180" t="s">
        <v>88</v>
      </c>
      <c r="AV2206" s="15" t="s">
        <v>258</v>
      </c>
      <c r="AW2206" s="15" t="s">
        <v>33</v>
      </c>
      <c r="AX2206" s="15" t="s">
        <v>86</v>
      </c>
      <c r="AY2206" s="180" t="s">
        <v>252</v>
      </c>
    </row>
    <row r="2207" spans="1:65" s="2" customFormat="1" ht="16.5" customHeight="1">
      <c r="A2207" s="31"/>
      <c r="B2207" s="148"/>
      <c r="C2207" s="149" t="s">
        <v>3527</v>
      </c>
      <c r="D2207" s="149" t="s">
        <v>254</v>
      </c>
      <c r="E2207" s="150" t="s">
        <v>3528</v>
      </c>
      <c r="F2207" s="151" t="s">
        <v>3529</v>
      </c>
      <c r="G2207" s="152" t="s">
        <v>465</v>
      </c>
      <c r="H2207" s="153">
        <v>2535.4699999999998</v>
      </c>
      <c r="I2207" s="154"/>
      <c r="J2207" s="155">
        <f>ROUND(I2207*H2207,2)</f>
        <v>0</v>
      </c>
      <c r="K2207" s="156"/>
      <c r="L2207" s="32"/>
      <c r="M2207" s="157" t="s">
        <v>1</v>
      </c>
      <c r="N2207" s="158" t="s">
        <v>44</v>
      </c>
      <c r="O2207" s="57"/>
      <c r="P2207" s="159">
        <f>O2207*H2207</f>
        <v>0</v>
      </c>
      <c r="Q2207" s="159">
        <v>0</v>
      </c>
      <c r="R2207" s="159">
        <f>Q2207*H2207</f>
        <v>0</v>
      </c>
      <c r="S2207" s="159">
        <v>0</v>
      </c>
      <c r="T2207" s="160">
        <f>S2207*H2207</f>
        <v>0</v>
      </c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1"/>
      <c r="AR2207" s="161" t="s">
        <v>289</v>
      </c>
      <c r="AT2207" s="161" t="s">
        <v>254</v>
      </c>
      <c r="AU2207" s="161" t="s">
        <v>88</v>
      </c>
      <c r="AY2207" s="17" t="s">
        <v>252</v>
      </c>
      <c r="BE2207" s="162">
        <f>IF(N2207="základní",J2207,0)</f>
        <v>0</v>
      </c>
      <c r="BF2207" s="162">
        <f>IF(N2207="snížená",J2207,0)</f>
        <v>0</v>
      </c>
      <c r="BG2207" s="162">
        <f>IF(N2207="zákl. přenesená",J2207,0)</f>
        <v>0</v>
      </c>
      <c r="BH2207" s="162">
        <f>IF(N2207="sníž. přenesená",J2207,0)</f>
        <v>0</v>
      </c>
      <c r="BI2207" s="162">
        <f>IF(N2207="nulová",J2207,0)</f>
        <v>0</v>
      </c>
      <c r="BJ2207" s="17" t="s">
        <v>86</v>
      </c>
      <c r="BK2207" s="162">
        <f>ROUND(I2207*H2207,2)</f>
        <v>0</v>
      </c>
      <c r="BL2207" s="17" t="s">
        <v>289</v>
      </c>
      <c r="BM2207" s="161" t="s">
        <v>3530</v>
      </c>
    </row>
    <row r="2208" spans="1:65" s="2" customFormat="1" ht="24.2" customHeight="1">
      <c r="A2208" s="31"/>
      <c r="B2208" s="148"/>
      <c r="C2208" s="149" t="s">
        <v>1299</v>
      </c>
      <c r="D2208" s="149" t="s">
        <v>254</v>
      </c>
      <c r="E2208" s="150" t="s">
        <v>3531</v>
      </c>
      <c r="F2208" s="151" t="s">
        <v>3532</v>
      </c>
      <c r="G2208" s="152" t="s">
        <v>465</v>
      </c>
      <c r="H2208" s="153">
        <v>2535.4699999999998</v>
      </c>
      <c r="I2208" s="154"/>
      <c r="J2208" s="155">
        <f>ROUND(I2208*H2208,2)</f>
        <v>0</v>
      </c>
      <c r="K2208" s="156"/>
      <c r="L2208" s="32"/>
      <c r="M2208" s="157" t="s">
        <v>1</v>
      </c>
      <c r="N2208" s="158" t="s">
        <v>44</v>
      </c>
      <c r="O2208" s="57"/>
      <c r="P2208" s="159">
        <f>O2208*H2208</f>
        <v>0</v>
      </c>
      <c r="Q2208" s="159">
        <v>0</v>
      </c>
      <c r="R2208" s="159">
        <f>Q2208*H2208</f>
        <v>0</v>
      </c>
      <c r="S2208" s="159">
        <v>0</v>
      </c>
      <c r="T2208" s="160">
        <f>S2208*H2208</f>
        <v>0</v>
      </c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1"/>
      <c r="AR2208" s="161" t="s">
        <v>289</v>
      </c>
      <c r="AT2208" s="161" t="s">
        <v>254</v>
      </c>
      <c r="AU2208" s="161" t="s">
        <v>88</v>
      </c>
      <c r="AY2208" s="17" t="s">
        <v>252</v>
      </c>
      <c r="BE2208" s="162">
        <f>IF(N2208="základní",J2208,0)</f>
        <v>0</v>
      </c>
      <c r="BF2208" s="162">
        <f>IF(N2208="snížená",J2208,0)</f>
        <v>0</v>
      </c>
      <c r="BG2208" s="162">
        <f>IF(N2208="zákl. přenesená",J2208,0)</f>
        <v>0</v>
      </c>
      <c r="BH2208" s="162">
        <f>IF(N2208="sníž. přenesená",J2208,0)</f>
        <v>0</v>
      </c>
      <c r="BI2208" s="162">
        <f>IF(N2208="nulová",J2208,0)</f>
        <v>0</v>
      </c>
      <c r="BJ2208" s="17" t="s">
        <v>86</v>
      </c>
      <c r="BK2208" s="162">
        <f>ROUND(I2208*H2208,2)</f>
        <v>0</v>
      </c>
      <c r="BL2208" s="17" t="s">
        <v>289</v>
      </c>
      <c r="BM2208" s="161" t="s">
        <v>3533</v>
      </c>
    </row>
    <row r="2209" spans="1:65" s="2" customFormat="1" ht="24.2" customHeight="1">
      <c r="A2209" s="31"/>
      <c r="B2209" s="148"/>
      <c r="C2209" s="149" t="s">
        <v>3534</v>
      </c>
      <c r="D2209" s="149" t="s">
        <v>254</v>
      </c>
      <c r="E2209" s="150" t="s">
        <v>3535</v>
      </c>
      <c r="F2209" s="151" t="s">
        <v>3536</v>
      </c>
      <c r="G2209" s="152" t="s">
        <v>465</v>
      </c>
      <c r="H2209" s="153">
        <v>2535.4699999999998</v>
      </c>
      <c r="I2209" s="154"/>
      <c r="J2209" s="155">
        <f>ROUND(I2209*H2209,2)</f>
        <v>0</v>
      </c>
      <c r="K2209" s="156"/>
      <c r="L2209" s="32"/>
      <c r="M2209" s="157" t="s">
        <v>1</v>
      </c>
      <c r="N2209" s="158" t="s">
        <v>44</v>
      </c>
      <c r="O2209" s="57"/>
      <c r="P2209" s="159">
        <f>O2209*H2209</f>
        <v>0</v>
      </c>
      <c r="Q2209" s="159">
        <v>0</v>
      </c>
      <c r="R2209" s="159">
        <f>Q2209*H2209</f>
        <v>0</v>
      </c>
      <c r="S2209" s="159">
        <v>0</v>
      </c>
      <c r="T2209" s="160">
        <f>S2209*H2209</f>
        <v>0</v>
      </c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1"/>
      <c r="AR2209" s="161" t="s">
        <v>289</v>
      </c>
      <c r="AT2209" s="161" t="s">
        <v>254</v>
      </c>
      <c r="AU2209" s="161" t="s">
        <v>88</v>
      </c>
      <c r="AY2209" s="17" t="s">
        <v>252</v>
      </c>
      <c r="BE2209" s="162">
        <f>IF(N2209="základní",J2209,0)</f>
        <v>0</v>
      </c>
      <c r="BF2209" s="162">
        <f>IF(N2209="snížená",J2209,0)</f>
        <v>0</v>
      </c>
      <c r="BG2209" s="162">
        <f>IF(N2209="zákl. přenesená",J2209,0)</f>
        <v>0</v>
      </c>
      <c r="BH2209" s="162">
        <f>IF(N2209="sníž. přenesená",J2209,0)</f>
        <v>0</v>
      </c>
      <c r="BI2209" s="162">
        <f>IF(N2209="nulová",J2209,0)</f>
        <v>0</v>
      </c>
      <c r="BJ2209" s="17" t="s">
        <v>86</v>
      </c>
      <c r="BK2209" s="162">
        <f>ROUND(I2209*H2209,2)</f>
        <v>0</v>
      </c>
      <c r="BL2209" s="17" t="s">
        <v>289</v>
      </c>
      <c r="BM2209" s="161" t="s">
        <v>3537</v>
      </c>
    </row>
    <row r="2210" spans="1:65" s="2" customFormat="1" ht="24.2" customHeight="1">
      <c r="A2210" s="31"/>
      <c r="B2210" s="148"/>
      <c r="C2210" s="149" t="s">
        <v>1310</v>
      </c>
      <c r="D2210" s="149" t="s">
        <v>254</v>
      </c>
      <c r="E2210" s="150" t="s">
        <v>3538</v>
      </c>
      <c r="F2210" s="151" t="s">
        <v>3539</v>
      </c>
      <c r="G2210" s="152" t="s">
        <v>1727</v>
      </c>
      <c r="H2210" s="187"/>
      <c r="I2210" s="154"/>
      <c r="J2210" s="155">
        <f>ROUND(I2210*H2210,2)</f>
        <v>0</v>
      </c>
      <c r="K2210" s="156"/>
      <c r="L2210" s="32"/>
      <c r="M2210" s="157" t="s">
        <v>1</v>
      </c>
      <c r="N2210" s="158" t="s">
        <v>44</v>
      </c>
      <c r="O2210" s="57"/>
      <c r="P2210" s="159">
        <f>O2210*H2210</f>
        <v>0</v>
      </c>
      <c r="Q2210" s="159">
        <v>0</v>
      </c>
      <c r="R2210" s="159">
        <f>Q2210*H2210</f>
        <v>0</v>
      </c>
      <c r="S2210" s="159">
        <v>0</v>
      </c>
      <c r="T2210" s="160">
        <f>S2210*H2210</f>
        <v>0</v>
      </c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1"/>
      <c r="AR2210" s="161" t="s">
        <v>289</v>
      </c>
      <c r="AT2210" s="161" t="s">
        <v>254</v>
      </c>
      <c r="AU2210" s="161" t="s">
        <v>88</v>
      </c>
      <c r="AY2210" s="17" t="s">
        <v>252</v>
      </c>
      <c r="BE2210" s="162">
        <f>IF(N2210="základní",J2210,0)</f>
        <v>0</v>
      </c>
      <c r="BF2210" s="162">
        <f>IF(N2210="snížená",J2210,0)</f>
        <v>0</v>
      </c>
      <c r="BG2210" s="162">
        <f>IF(N2210="zákl. přenesená",J2210,0)</f>
        <v>0</v>
      </c>
      <c r="BH2210" s="162">
        <f>IF(N2210="sníž. přenesená",J2210,0)</f>
        <v>0</v>
      </c>
      <c r="BI2210" s="162">
        <f>IF(N2210="nulová",J2210,0)</f>
        <v>0</v>
      </c>
      <c r="BJ2210" s="17" t="s">
        <v>86</v>
      </c>
      <c r="BK2210" s="162">
        <f>ROUND(I2210*H2210,2)</f>
        <v>0</v>
      </c>
      <c r="BL2210" s="17" t="s">
        <v>289</v>
      </c>
      <c r="BM2210" s="161" t="s">
        <v>3540</v>
      </c>
    </row>
    <row r="2211" spans="1:65" s="2" customFormat="1" ht="16.5" customHeight="1">
      <c r="A2211" s="31"/>
      <c r="B2211" s="148"/>
      <c r="C2211" s="149" t="s">
        <v>3541</v>
      </c>
      <c r="D2211" s="149" t="s">
        <v>254</v>
      </c>
      <c r="E2211" s="150" t="s">
        <v>3390</v>
      </c>
      <c r="F2211" s="151" t="s">
        <v>3391</v>
      </c>
      <c r="G2211" s="152" t="s">
        <v>257</v>
      </c>
      <c r="H2211" s="153">
        <v>60</v>
      </c>
      <c r="I2211" s="154"/>
      <c r="J2211" s="155">
        <f>ROUND(I2211*H2211,2)</f>
        <v>0</v>
      </c>
      <c r="K2211" s="156"/>
      <c r="L2211" s="32"/>
      <c r="M2211" s="157" t="s">
        <v>1</v>
      </c>
      <c r="N2211" s="158" t="s">
        <v>44</v>
      </c>
      <c r="O2211" s="57"/>
      <c r="P2211" s="159">
        <f>O2211*H2211</f>
        <v>0</v>
      </c>
      <c r="Q2211" s="159">
        <v>0</v>
      </c>
      <c r="R2211" s="159">
        <f>Q2211*H2211</f>
        <v>0</v>
      </c>
      <c r="S2211" s="159">
        <v>0</v>
      </c>
      <c r="T2211" s="160">
        <f>S2211*H2211</f>
        <v>0</v>
      </c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1"/>
      <c r="AR2211" s="161" t="s">
        <v>289</v>
      </c>
      <c r="AT2211" s="161" t="s">
        <v>254</v>
      </c>
      <c r="AU2211" s="161" t="s">
        <v>88</v>
      </c>
      <c r="AY2211" s="17" t="s">
        <v>252</v>
      </c>
      <c r="BE2211" s="162">
        <f>IF(N2211="základní",J2211,0)</f>
        <v>0</v>
      </c>
      <c r="BF2211" s="162">
        <f>IF(N2211="snížená",J2211,0)</f>
        <v>0</v>
      </c>
      <c r="BG2211" s="162">
        <f>IF(N2211="zákl. přenesená",J2211,0)</f>
        <v>0</v>
      </c>
      <c r="BH2211" s="162">
        <f>IF(N2211="sníž. přenesená",J2211,0)</f>
        <v>0</v>
      </c>
      <c r="BI2211" s="162">
        <f>IF(N2211="nulová",J2211,0)</f>
        <v>0</v>
      </c>
      <c r="BJ2211" s="17" t="s">
        <v>86</v>
      </c>
      <c r="BK2211" s="162">
        <f>ROUND(I2211*H2211,2)</f>
        <v>0</v>
      </c>
      <c r="BL2211" s="17" t="s">
        <v>289</v>
      </c>
      <c r="BM2211" s="161" t="s">
        <v>3542</v>
      </c>
    </row>
    <row r="2212" spans="1:65" s="14" customFormat="1" ht="22.5">
      <c r="B2212" s="171"/>
      <c r="D2212" s="164" t="s">
        <v>282</v>
      </c>
      <c r="E2212" s="172" t="s">
        <v>1</v>
      </c>
      <c r="F2212" s="173" t="s">
        <v>3543</v>
      </c>
      <c r="H2212" s="174">
        <v>60</v>
      </c>
      <c r="I2212" s="175"/>
      <c r="L2212" s="171"/>
      <c r="M2212" s="176"/>
      <c r="N2212" s="177"/>
      <c r="O2212" s="177"/>
      <c r="P2212" s="177"/>
      <c r="Q2212" s="177"/>
      <c r="R2212" s="177"/>
      <c r="S2212" s="177"/>
      <c r="T2212" s="178"/>
      <c r="AT2212" s="172" t="s">
        <v>282</v>
      </c>
      <c r="AU2212" s="172" t="s">
        <v>88</v>
      </c>
      <c r="AV2212" s="14" t="s">
        <v>88</v>
      </c>
      <c r="AW2212" s="14" t="s">
        <v>33</v>
      </c>
      <c r="AX2212" s="14" t="s">
        <v>79</v>
      </c>
      <c r="AY2212" s="172" t="s">
        <v>252</v>
      </c>
    </row>
    <row r="2213" spans="1:65" s="13" customFormat="1" ht="22.5">
      <c r="B2213" s="163"/>
      <c r="D2213" s="164" t="s">
        <v>282</v>
      </c>
      <c r="E2213" s="165" t="s">
        <v>1</v>
      </c>
      <c r="F2213" s="166" t="s">
        <v>3394</v>
      </c>
      <c r="H2213" s="165" t="s">
        <v>1</v>
      </c>
      <c r="I2213" s="167"/>
      <c r="L2213" s="163"/>
      <c r="M2213" s="168"/>
      <c r="N2213" s="169"/>
      <c r="O2213" s="169"/>
      <c r="P2213" s="169"/>
      <c r="Q2213" s="169"/>
      <c r="R2213" s="169"/>
      <c r="S2213" s="169"/>
      <c r="T2213" s="170"/>
      <c r="AT2213" s="165" t="s">
        <v>282</v>
      </c>
      <c r="AU2213" s="165" t="s">
        <v>88</v>
      </c>
      <c r="AV2213" s="13" t="s">
        <v>86</v>
      </c>
      <c r="AW2213" s="13" t="s">
        <v>33</v>
      </c>
      <c r="AX2213" s="13" t="s">
        <v>79</v>
      </c>
      <c r="AY2213" s="165" t="s">
        <v>252</v>
      </c>
    </row>
    <row r="2214" spans="1:65" s="15" customFormat="1">
      <c r="B2214" s="179"/>
      <c r="D2214" s="164" t="s">
        <v>282</v>
      </c>
      <c r="E2214" s="180" t="s">
        <v>1</v>
      </c>
      <c r="F2214" s="181" t="s">
        <v>286</v>
      </c>
      <c r="H2214" s="182">
        <v>60</v>
      </c>
      <c r="I2214" s="183"/>
      <c r="L2214" s="179"/>
      <c r="M2214" s="184"/>
      <c r="N2214" s="185"/>
      <c r="O2214" s="185"/>
      <c r="P2214" s="185"/>
      <c r="Q2214" s="185"/>
      <c r="R2214" s="185"/>
      <c r="S2214" s="185"/>
      <c r="T2214" s="186"/>
      <c r="AT2214" s="180" t="s">
        <v>282</v>
      </c>
      <c r="AU2214" s="180" t="s">
        <v>88</v>
      </c>
      <c r="AV2214" s="15" t="s">
        <v>258</v>
      </c>
      <c r="AW2214" s="15" t="s">
        <v>33</v>
      </c>
      <c r="AX2214" s="15" t="s">
        <v>86</v>
      </c>
      <c r="AY2214" s="180" t="s">
        <v>252</v>
      </c>
    </row>
    <row r="2215" spans="1:65" s="12" customFormat="1" ht="22.9" customHeight="1">
      <c r="B2215" s="135"/>
      <c r="D2215" s="136" t="s">
        <v>78</v>
      </c>
      <c r="E2215" s="146" t="s">
        <v>3544</v>
      </c>
      <c r="F2215" s="146" t="s">
        <v>3545</v>
      </c>
      <c r="I2215" s="138"/>
      <c r="J2215" s="147">
        <f>BK2215</f>
        <v>0</v>
      </c>
      <c r="L2215" s="135"/>
      <c r="M2215" s="140"/>
      <c r="N2215" s="141"/>
      <c r="O2215" s="141"/>
      <c r="P2215" s="142">
        <f>SUM(P2216:P2251)</f>
        <v>0</v>
      </c>
      <c r="Q2215" s="141"/>
      <c r="R2215" s="142">
        <f>SUM(R2216:R2251)</f>
        <v>0</v>
      </c>
      <c r="S2215" s="141"/>
      <c r="T2215" s="143">
        <f>SUM(T2216:T2251)</f>
        <v>0</v>
      </c>
      <c r="AR2215" s="136" t="s">
        <v>88</v>
      </c>
      <c r="AT2215" s="144" t="s">
        <v>78</v>
      </c>
      <c r="AU2215" s="144" t="s">
        <v>86</v>
      </c>
      <c r="AY2215" s="136" t="s">
        <v>252</v>
      </c>
      <c r="BK2215" s="145">
        <f>SUM(BK2216:BK2251)</f>
        <v>0</v>
      </c>
    </row>
    <row r="2216" spans="1:65" s="2" customFormat="1" ht="24.2" customHeight="1">
      <c r="A2216" s="31"/>
      <c r="B2216" s="148"/>
      <c r="C2216" s="149" t="s">
        <v>1315</v>
      </c>
      <c r="D2216" s="149" t="s">
        <v>254</v>
      </c>
      <c r="E2216" s="150" t="s">
        <v>3546</v>
      </c>
      <c r="F2216" s="151" t="s">
        <v>3547</v>
      </c>
      <c r="G2216" s="152" t="s">
        <v>465</v>
      </c>
      <c r="H2216" s="153">
        <v>493.2</v>
      </c>
      <c r="I2216" s="154"/>
      <c r="J2216" s="155">
        <f>ROUND(I2216*H2216,2)</f>
        <v>0</v>
      </c>
      <c r="K2216" s="156"/>
      <c r="L2216" s="32"/>
      <c r="M2216" s="157" t="s">
        <v>1</v>
      </c>
      <c r="N2216" s="158" t="s">
        <v>44</v>
      </c>
      <c r="O2216" s="57"/>
      <c r="P2216" s="159">
        <f>O2216*H2216</f>
        <v>0</v>
      </c>
      <c r="Q2216" s="159">
        <v>0</v>
      </c>
      <c r="R2216" s="159">
        <f>Q2216*H2216</f>
        <v>0</v>
      </c>
      <c r="S2216" s="159">
        <v>0</v>
      </c>
      <c r="T2216" s="160">
        <f>S2216*H2216</f>
        <v>0</v>
      </c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1"/>
      <c r="AR2216" s="161" t="s">
        <v>289</v>
      </c>
      <c r="AT2216" s="161" t="s">
        <v>254</v>
      </c>
      <c r="AU2216" s="161" t="s">
        <v>88</v>
      </c>
      <c r="AY2216" s="17" t="s">
        <v>252</v>
      </c>
      <c r="BE2216" s="162">
        <f>IF(N2216="základní",J2216,0)</f>
        <v>0</v>
      </c>
      <c r="BF2216" s="162">
        <f>IF(N2216="snížená",J2216,0)</f>
        <v>0</v>
      </c>
      <c r="BG2216" s="162">
        <f>IF(N2216="zákl. přenesená",J2216,0)</f>
        <v>0</v>
      </c>
      <c r="BH2216" s="162">
        <f>IF(N2216="sníž. přenesená",J2216,0)</f>
        <v>0</v>
      </c>
      <c r="BI2216" s="162">
        <f>IF(N2216="nulová",J2216,0)</f>
        <v>0</v>
      </c>
      <c r="BJ2216" s="17" t="s">
        <v>86</v>
      </c>
      <c r="BK2216" s="162">
        <f>ROUND(I2216*H2216,2)</f>
        <v>0</v>
      </c>
      <c r="BL2216" s="17" t="s">
        <v>289</v>
      </c>
      <c r="BM2216" s="161" t="s">
        <v>3548</v>
      </c>
    </row>
    <row r="2217" spans="1:65" s="13" customFormat="1">
      <c r="B2217" s="163"/>
      <c r="D2217" s="164" t="s">
        <v>282</v>
      </c>
      <c r="E2217" s="165" t="s">
        <v>1</v>
      </c>
      <c r="F2217" s="166" t="s">
        <v>3260</v>
      </c>
      <c r="H2217" s="165" t="s">
        <v>1</v>
      </c>
      <c r="I2217" s="167"/>
      <c r="L2217" s="163"/>
      <c r="M2217" s="168"/>
      <c r="N2217" s="169"/>
      <c r="O2217" s="169"/>
      <c r="P2217" s="169"/>
      <c r="Q2217" s="169"/>
      <c r="R2217" s="169"/>
      <c r="S2217" s="169"/>
      <c r="T2217" s="170"/>
      <c r="AT2217" s="165" t="s">
        <v>282</v>
      </c>
      <c r="AU2217" s="165" t="s">
        <v>88</v>
      </c>
      <c r="AV2217" s="13" t="s">
        <v>86</v>
      </c>
      <c r="AW2217" s="13" t="s">
        <v>33</v>
      </c>
      <c r="AX2217" s="13" t="s">
        <v>79</v>
      </c>
      <c r="AY2217" s="165" t="s">
        <v>252</v>
      </c>
    </row>
    <row r="2218" spans="1:65" s="13" customFormat="1" ht="22.5">
      <c r="B2218" s="163"/>
      <c r="D2218" s="164" t="s">
        <v>282</v>
      </c>
      <c r="E2218" s="165" t="s">
        <v>1</v>
      </c>
      <c r="F2218" s="166" t="s">
        <v>3549</v>
      </c>
      <c r="H2218" s="165" t="s">
        <v>1</v>
      </c>
      <c r="I2218" s="167"/>
      <c r="L2218" s="163"/>
      <c r="M2218" s="168"/>
      <c r="N2218" s="169"/>
      <c r="O2218" s="169"/>
      <c r="P2218" s="169"/>
      <c r="Q2218" s="169"/>
      <c r="R2218" s="169"/>
      <c r="S2218" s="169"/>
      <c r="T2218" s="170"/>
      <c r="AT2218" s="165" t="s">
        <v>282</v>
      </c>
      <c r="AU2218" s="165" t="s">
        <v>88</v>
      </c>
      <c r="AV2218" s="13" t="s">
        <v>86</v>
      </c>
      <c r="AW2218" s="13" t="s">
        <v>33</v>
      </c>
      <c r="AX2218" s="13" t="s">
        <v>79</v>
      </c>
      <c r="AY2218" s="165" t="s">
        <v>252</v>
      </c>
    </row>
    <row r="2219" spans="1:65" s="13" customFormat="1">
      <c r="B2219" s="163"/>
      <c r="D2219" s="164" t="s">
        <v>282</v>
      </c>
      <c r="E2219" s="165" t="s">
        <v>1</v>
      </c>
      <c r="F2219" s="166" t="s">
        <v>3550</v>
      </c>
      <c r="H2219" s="165" t="s">
        <v>1</v>
      </c>
      <c r="I2219" s="167"/>
      <c r="L2219" s="163"/>
      <c r="M2219" s="168"/>
      <c r="N2219" s="169"/>
      <c r="O2219" s="169"/>
      <c r="P2219" s="169"/>
      <c r="Q2219" s="169"/>
      <c r="R2219" s="169"/>
      <c r="S2219" s="169"/>
      <c r="T2219" s="170"/>
      <c r="AT2219" s="165" t="s">
        <v>282</v>
      </c>
      <c r="AU2219" s="165" t="s">
        <v>88</v>
      </c>
      <c r="AV2219" s="13" t="s">
        <v>86</v>
      </c>
      <c r="AW2219" s="13" t="s">
        <v>33</v>
      </c>
      <c r="AX2219" s="13" t="s">
        <v>79</v>
      </c>
      <c r="AY2219" s="165" t="s">
        <v>252</v>
      </c>
    </row>
    <row r="2220" spans="1:65" s="13" customFormat="1" ht="22.5">
      <c r="B2220" s="163"/>
      <c r="D2220" s="164" t="s">
        <v>282</v>
      </c>
      <c r="E2220" s="165" t="s">
        <v>1</v>
      </c>
      <c r="F2220" s="166" t="s">
        <v>3551</v>
      </c>
      <c r="H2220" s="165" t="s">
        <v>1</v>
      </c>
      <c r="I2220" s="167"/>
      <c r="L2220" s="163"/>
      <c r="M2220" s="168"/>
      <c r="N2220" s="169"/>
      <c r="O2220" s="169"/>
      <c r="P2220" s="169"/>
      <c r="Q2220" s="169"/>
      <c r="R2220" s="169"/>
      <c r="S2220" s="169"/>
      <c r="T2220" s="170"/>
      <c r="AT2220" s="165" t="s">
        <v>282</v>
      </c>
      <c r="AU2220" s="165" t="s">
        <v>88</v>
      </c>
      <c r="AV2220" s="13" t="s">
        <v>86</v>
      </c>
      <c r="AW2220" s="13" t="s">
        <v>33</v>
      </c>
      <c r="AX2220" s="13" t="s">
        <v>79</v>
      </c>
      <c r="AY2220" s="165" t="s">
        <v>252</v>
      </c>
    </row>
    <row r="2221" spans="1:65" s="13" customFormat="1" ht="22.5">
      <c r="B2221" s="163"/>
      <c r="D2221" s="164" t="s">
        <v>282</v>
      </c>
      <c r="E2221" s="165" t="s">
        <v>1</v>
      </c>
      <c r="F2221" s="166" t="s">
        <v>3552</v>
      </c>
      <c r="H2221" s="165" t="s">
        <v>1</v>
      </c>
      <c r="I2221" s="167"/>
      <c r="L2221" s="163"/>
      <c r="M2221" s="168"/>
      <c r="N2221" s="169"/>
      <c r="O2221" s="169"/>
      <c r="P2221" s="169"/>
      <c r="Q2221" s="169"/>
      <c r="R2221" s="169"/>
      <c r="S2221" s="169"/>
      <c r="T2221" s="170"/>
      <c r="AT2221" s="165" t="s">
        <v>282</v>
      </c>
      <c r="AU2221" s="165" t="s">
        <v>88</v>
      </c>
      <c r="AV2221" s="13" t="s">
        <v>86</v>
      </c>
      <c r="AW2221" s="13" t="s">
        <v>33</v>
      </c>
      <c r="AX2221" s="13" t="s">
        <v>79</v>
      </c>
      <c r="AY2221" s="165" t="s">
        <v>252</v>
      </c>
    </row>
    <row r="2222" spans="1:65" s="13" customFormat="1">
      <c r="B2222" s="163"/>
      <c r="D2222" s="164" t="s">
        <v>282</v>
      </c>
      <c r="E2222" s="165" t="s">
        <v>1</v>
      </c>
      <c r="F2222" s="166" t="s">
        <v>3553</v>
      </c>
      <c r="H2222" s="165" t="s">
        <v>1</v>
      </c>
      <c r="I2222" s="167"/>
      <c r="L2222" s="163"/>
      <c r="M2222" s="168"/>
      <c r="N2222" s="169"/>
      <c r="O2222" s="169"/>
      <c r="P2222" s="169"/>
      <c r="Q2222" s="169"/>
      <c r="R2222" s="169"/>
      <c r="S2222" s="169"/>
      <c r="T2222" s="170"/>
      <c r="AT2222" s="165" t="s">
        <v>282</v>
      </c>
      <c r="AU2222" s="165" t="s">
        <v>88</v>
      </c>
      <c r="AV2222" s="13" t="s">
        <v>86</v>
      </c>
      <c r="AW2222" s="13" t="s">
        <v>33</v>
      </c>
      <c r="AX2222" s="13" t="s">
        <v>79</v>
      </c>
      <c r="AY2222" s="165" t="s">
        <v>252</v>
      </c>
    </row>
    <row r="2223" spans="1:65" s="14" customFormat="1" ht="33.75">
      <c r="B2223" s="171"/>
      <c r="D2223" s="164" t="s">
        <v>282</v>
      </c>
      <c r="E2223" s="172" t="s">
        <v>1</v>
      </c>
      <c r="F2223" s="173" t="s">
        <v>3554</v>
      </c>
      <c r="H2223" s="174">
        <v>293.82</v>
      </c>
      <c r="I2223" s="175"/>
      <c r="L2223" s="171"/>
      <c r="M2223" s="176"/>
      <c r="N2223" s="177"/>
      <c r="O2223" s="177"/>
      <c r="P2223" s="177"/>
      <c r="Q2223" s="177"/>
      <c r="R2223" s="177"/>
      <c r="S2223" s="177"/>
      <c r="T2223" s="178"/>
      <c r="AT2223" s="172" t="s">
        <v>282</v>
      </c>
      <c r="AU2223" s="172" t="s">
        <v>88</v>
      </c>
      <c r="AV2223" s="14" t="s">
        <v>88</v>
      </c>
      <c r="AW2223" s="14" t="s">
        <v>33</v>
      </c>
      <c r="AX2223" s="14" t="s">
        <v>79</v>
      </c>
      <c r="AY2223" s="172" t="s">
        <v>252</v>
      </c>
    </row>
    <row r="2224" spans="1:65" s="14" customFormat="1">
      <c r="B2224" s="171"/>
      <c r="D2224" s="164" t="s">
        <v>282</v>
      </c>
      <c r="E2224" s="172" t="s">
        <v>1</v>
      </c>
      <c r="F2224" s="173" t="s">
        <v>3555</v>
      </c>
      <c r="H2224" s="174">
        <v>199.38</v>
      </c>
      <c r="I2224" s="175"/>
      <c r="L2224" s="171"/>
      <c r="M2224" s="176"/>
      <c r="N2224" s="177"/>
      <c r="O2224" s="177"/>
      <c r="P2224" s="177"/>
      <c r="Q2224" s="177"/>
      <c r="R2224" s="177"/>
      <c r="S2224" s="177"/>
      <c r="T2224" s="178"/>
      <c r="AT2224" s="172" t="s">
        <v>282</v>
      </c>
      <c r="AU2224" s="172" t="s">
        <v>88</v>
      </c>
      <c r="AV2224" s="14" t="s">
        <v>88</v>
      </c>
      <c r="AW2224" s="14" t="s">
        <v>33</v>
      </c>
      <c r="AX2224" s="14" t="s">
        <v>79</v>
      </c>
      <c r="AY2224" s="172" t="s">
        <v>252</v>
      </c>
    </row>
    <row r="2225" spans="1:65" s="15" customFormat="1">
      <c r="B2225" s="179"/>
      <c r="D2225" s="164" t="s">
        <v>282</v>
      </c>
      <c r="E2225" s="180" t="s">
        <v>1</v>
      </c>
      <c r="F2225" s="181" t="s">
        <v>286</v>
      </c>
      <c r="H2225" s="182">
        <v>493.2</v>
      </c>
      <c r="I2225" s="183"/>
      <c r="L2225" s="179"/>
      <c r="M2225" s="184"/>
      <c r="N2225" s="185"/>
      <c r="O2225" s="185"/>
      <c r="P2225" s="185"/>
      <c r="Q2225" s="185"/>
      <c r="R2225" s="185"/>
      <c r="S2225" s="185"/>
      <c r="T2225" s="186"/>
      <c r="AT2225" s="180" t="s">
        <v>282</v>
      </c>
      <c r="AU2225" s="180" t="s">
        <v>88</v>
      </c>
      <c r="AV2225" s="15" t="s">
        <v>258</v>
      </c>
      <c r="AW2225" s="15" t="s">
        <v>33</v>
      </c>
      <c r="AX2225" s="15" t="s">
        <v>86</v>
      </c>
      <c r="AY2225" s="180" t="s">
        <v>252</v>
      </c>
    </row>
    <row r="2226" spans="1:65" s="2" customFormat="1" ht="24.2" customHeight="1">
      <c r="A2226" s="31"/>
      <c r="B2226" s="148"/>
      <c r="C2226" s="149" t="s">
        <v>3556</v>
      </c>
      <c r="D2226" s="149" t="s">
        <v>254</v>
      </c>
      <c r="E2226" s="150" t="s">
        <v>3557</v>
      </c>
      <c r="F2226" s="151" t="s">
        <v>3558</v>
      </c>
      <c r="G2226" s="152" t="s">
        <v>465</v>
      </c>
      <c r="H2226" s="153">
        <v>16.75</v>
      </c>
      <c r="I2226" s="154"/>
      <c r="J2226" s="155">
        <f>ROUND(I2226*H2226,2)</f>
        <v>0</v>
      </c>
      <c r="K2226" s="156"/>
      <c r="L2226" s="32"/>
      <c r="M2226" s="157" t="s">
        <v>1</v>
      </c>
      <c r="N2226" s="158" t="s">
        <v>44</v>
      </c>
      <c r="O2226" s="57"/>
      <c r="P2226" s="159">
        <f>O2226*H2226</f>
        <v>0</v>
      </c>
      <c r="Q2226" s="159">
        <v>0</v>
      </c>
      <c r="R2226" s="159">
        <f>Q2226*H2226</f>
        <v>0</v>
      </c>
      <c r="S2226" s="159">
        <v>0</v>
      </c>
      <c r="T2226" s="160">
        <f>S2226*H2226</f>
        <v>0</v>
      </c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1"/>
      <c r="AR2226" s="161" t="s">
        <v>289</v>
      </c>
      <c r="AT2226" s="161" t="s">
        <v>254</v>
      </c>
      <c r="AU2226" s="161" t="s">
        <v>88</v>
      </c>
      <c r="AY2226" s="17" t="s">
        <v>252</v>
      </c>
      <c r="BE2226" s="162">
        <f>IF(N2226="základní",J2226,0)</f>
        <v>0</v>
      </c>
      <c r="BF2226" s="162">
        <f>IF(N2226="snížená",J2226,0)</f>
        <v>0</v>
      </c>
      <c r="BG2226" s="162">
        <f>IF(N2226="zákl. přenesená",J2226,0)</f>
        <v>0</v>
      </c>
      <c r="BH2226" s="162">
        <f>IF(N2226="sníž. přenesená",J2226,0)</f>
        <v>0</v>
      </c>
      <c r="BI2226" s="162">
        <f>IF(N2226="nulová",J2226,0)</f>
        <v>0</v>
      </c>
      <c r="BJ2226" s="17" t="s">
        <v>86</v>
      </c>
      <c r="BK2226" s="162">
        <f>ROUND(I2226*H2226,2)</f>
        <v>0</v>
      </c>
      <c r="BL2226" s="17" t="s">
        <v>289</v>
      </c>
      <c r="BM2226" s="161" t="s">
        <v>3559</v>
      </c>
    </row>
    <row r="2227" spans="1:65" s="13" customFormat="1">
      <c r="B2227" s="163"/>
      <c r="D2227" s="164" t="s">
        <v>282</v>
      </c>
      <c r="E2227" s="165" t="s">
        <v>1</v>
      </c>
      <c r="F2227" s="166" t="s">
        <v>3260</v>
      </c>
      <c r="H2227" s="165" t="s">
        <v>1</v>
      </c>
      <c r="I2227" s="167"/>
      <c r="L2227" s="163"/>
      <c r="M2227" s="168"/>
      <c r="N2227" s="169"/>
      <c r="O2227" s="169"/>
      <c r="P2227" s="169"/>
      <c r="Q2227" s="169"/>
      <c r="R2227" s="169"/>
      <c r="S2227" s="169"/>
      <c r="T2227" s="170"/>
      <c r="AT2227" s="165" t="s">
        <v>282</v>
      </c>
      <c r="AU2227" s="165" t="s">
        <v>88</v>
      </c>
      <c r="AV2227" s="13" t="s">
        <v>86</v>
      </c>
      <c r="AW2227" s="13" t="s">
        <v>33</v>
      </c>
      <c r="AX2227" s="13" t="s">
        <v>79</v>
      </c>
      <c r="AY2227" s="165" t="s">
        <v>252</v>
      </c>
    </row>
    <row r="2228" spans="1:65" s="13" customFormat="1" ht="22.5">
      <c r="B2228" s="163"/>
      <c r="D2228" s="164" t="s">
        <v>282</v>
      </c>
      <c r="E2228" s="165" t="s">
        <v>1</v>
      </c>
      <c r="F2228" s="166" t="s">
        <v>3560</v>
      </c>
      <c r="H2228" s="165" t="s">
        <v>1</v>
      </c>
      <c r="I2228" s="167"/>
      <c r="L2228" s="163"/>
      <c r="M2228" s="168"/>
      <c r="N2228" s="169"/>
      <c r="O2228" s="169"/>
      <c r="P2228" s="169"/>
      <c r="Q2228" s="169"/>
      <c r="R2228" s="169"/>
      <c r="S2228" s="169"/>
      <c r="T2228" s="170"/>
      <c r="AT2228" s="165" t="s">
        <v>282</v>
      </c>
      <c r="AU2228" s="165" t="s">
        <v>88</v>
      </c>
      <c r="AV2228" s="13" t="s">
        <v>86</v>
      </c>
      <c r="AW2228" s="13" t="s">
        <v>33</v>
      </c>
      <c r="AX2228" s="13" t="s">
        <v>79</v>
      </c>
      <c r="AY2228" s="165" t="s">
        <v>252</v>
      </c>
    </row>
    <row r="2229" spans="1:65" s="13" customFormat="1">
      <c r="B2229" s="163"/>
      <c r="D2229" s="164" t="s">
        <v>282</v>
      </c>
      <c r="E2229" s="165" t="s">
        <v>1</v>
      </c>
      <c r="F2229" s="166" t="s">
        <v>3561</v>
      </c>
      <c r="H2229" s="165" t="s">
        <v>1</v>
      </c>
      <c r="I2229" s="167"/>
      <c r="L2229" s="163"/>
      <c r="M2229" s="168"/>
      <c r="N2229" s="169"/>
      <c r="O2229" s="169"/>
      <c r="P2229" s="169"/>
      <c r="Q2229" s="169"/>
      <c r="R2229" s="169"/>
      <c r="S2229" s="169"/>
      <c r="T2229" s="170"/>
      <c r="AT2229" s="165" t="s">
        <v>282</v>
      </c>
      <c r="AU2229" s="165" t="s">
        <v>88</v>
      </c>
      <c r="AV2229" s="13" t="s">
        <v>86</v>
      </c>
      <c r="AW2229" s="13" t="s">
        <v>33</v>
      </c>
      <c r="AX2229" s="13" t="s">
        <v>79</v>
      </c>
      <c r="AY2229" s="165" t="s">
        <v>252</v>
      </c>
    </row>
    <row r="2230" spans="1:65" s="13" customFormat="1" ht="22.5">
      <c r="B2230" s="163"/>
      <c r="D2230" s="164" t="s">
        <v>282</v>
      </c>
      <c r="E2230" s="165" t="s">
        <v>1</v>
      </c>
      <c r="F2230" s="166" t="s">
        <v>3562</v>
      </c>
      <c r="H2230" s="165" t="s">
        <v>1</v>
      </c>
      <c r="I2230" s="167"/>
      <c r="L2230" s="163"/>
      <c r="M2230" s="168"/>
      <c r="N2230" s="169"/>
      <c r="O2230" s="169"/>
      <c r="P2230" s="169"/>
      <c r="Q2230" s="169"/>
      <c r="R2230" s="169"/>
      <c r="S2230" s="169"/>
      <c r="T2230" s="170"/>
      <c r="AT2230" s="165" t="s">
        <v>282</v>
      </c>
      <c r="AU2230" s="165" t="s">
        <v>88</v>
      </c>
      <c r="AV2230" s="13" t="s">
        <v>86</v>
      </c>
      <c r="AW2230" s="13" t="s">
        <v>33</v>
      </c>
      <c r="AX2230" s="13" t="s">
        <v>79</v>
      </c>
      <c r="AY2230" s="165" t="s">
        <v>252</v>
      </c>
    </row>
    <row r="2231" spans="1:65" s="13" customFormat="1" ht="22.5">
      <c r="B2231" s="163"/>
      <c r="D2231" s="164" t="s">
        <v>282</v>
      </c>
      <c r="E2231" s="165" t="s">
        <v>1</v>
      </c>
      <c r="F2231" s="166" t="s">
        <v>3552</v>
      </c>
      <c r="H2231" s="165" t="s">
        <v>1</v>
      </c>
      <c r="I2231" s="167"/>
      <c r="L2231" s="163"/>
      <c r="M2231" s="168"/>
      <c r="N2231" s="169"/>
      <c r="O2231" s="169"/>
      <c r="P2231" s="169"/>
      <c r="Q2231" s="169"/>
      <c r="R2231" s="169"/>
      <c r="S2231" s="169"/>
      <c r="T2231" s="170"/>
      <c r="AT2231" s="165" t="s">
        <v>282</v>
      </c>
      <c r="AU2231" s="165" t="s">
        <v>88</v>
      </c>
      <c r="AV2231" s="13" t="s">
        <v>86</v>
      </c>
      <c r="AW2231" s="13" t="s">
        <v>33</v>
      </c>
      <c r="AX2231" s="13" t="s">
        <v>79</v>
      </c>
      <c r="AY2231" s="165" t="s">
        <v>252</v>
      </c>
    </row>
    <row r="2232" spans="1:65" s="13" customFormat="1">
      <c r="B2232" s="163"/>
      <c r="D2232" s="164" t="s">
        <v>282</v>
      </c>
      <c r="E2232" s="165" t="s">
        <v>1</v>
      </c>
      <c r="F2232" s="166" t="s">
        <v>3553</v>
      </c>
      <c r="H2232" s="165" t="s">
        <v>1</v>
      </c>
      <c r="I2232" s="167"/>
      <c r="L2232" s="163"/>
      <c r="M2232" s="168"/>
      <c r="N2232" s="169"/>
      <c r="O2232" s="169"/>
      <c r="P2232" s="169"/>
      <c r="Q2232" s="169"/>
      <c r="R2232" s="169"/>
      <c r="S2232" s="169"/>
      <c r="T2232" s="170"/>
      <c r="AT2232" s="165" t="s">
        <v>282</v>
      </c>
      <c r="AU2232" s="165" t="s">
        <v>88</v>
      </c>
      <c r="AV2232" s="13" t="s">
        <v>86</v>
      </c>
      <c r="AW2232" s="13" t="s">
        <v>33</v>
      </c>
      <c r="AX2232" s="13" t="s">
        <v>79</v>
      </c>
      <c r="AY2232" s="165" t="s">
        <v>252</v>
      </c>
    </row>
    <row r="2233" spans="1:65" s="14" customFormat="1">
      <c r="B2233" s="171"/>
      <c r="D2233" s="164" t="s">
        <v>282</v>
      </c>
      <c r="E2233" s="172" t="s">
        <v>1</v>
      </c>
      <c r="F2233" s="173" t="s">
        <v>3563</v>
      </c>
      <c r="H2233" s="174">
        <v>16.75</v>
      </c>
      <c r="I2233" s="175"/>
      <c r="L2233" s="171"/>
      <c r="M2233" s="176"/>
      <c r="N2233" s="177"/>
      <c r="O2233" s="177"/>
      <c r="P2233" s="177"/>
      <c r="Q2233" s="177"/>
      <c r="R2233" s="177"/>
      <c r="S2233" s="177"/>
      <c r="T2233" s="178"/>
      <c r="AT2233" s="172" t="s">
        <v>282</v>
      </c>
      <c r="AU2233" s="172" t="s">
        <v>88</v>
      </c>
      <c r="AV2233" s="14" t="s">
        <v>88</v>
      </c>
      <c r="AW2233" s="14" t="s">
        <v>33</v>
      </c>
      <c r="AX2233" s="14" t="s">
        <v>79</v>
      </c>
      <c r="AY2233" s="172" t="s">
        <v>252</v>
      </c>
    </row>
    <row r="2234" spans="1:65" s="15" customFormat="1">
      <c r="B2234" s="179"/>
      <c r="D2234" s="164" t="s">
        <v>282</v>
      </c>
      <c r="E2234" s="180" t="s">
        <v>1</v>
      </c>
      <c r="F2234" s="181" t="s">
        <v>286</v>
      </c>
      <c r="H2234" s="182">
        <v>16.75</v>
      </c>
      <c r="I2234" s="183"/>
      <c r="L2234" s="179"/>
      <c r="M2234" s="184"/>
      <c r="N2234" s="185"/>
      <c r="O2234" s="185"/>
      <c r="P2234" s="185"/>
      <c r="Q2234" s="185"/>
      <c r="R2234" s="185"/>
      <c r="S2234" s="185"/>
      <c r="T2234" s="186"/>
      <c r="AT2234" s="180" t="s">
        <v>282</v>
      </c>
      <c r="AU2234" s="180" t="s">
        <v>88</v>
      </c>
      <c r="AV2234" s="15" t="s">
        <v>258</v>
      </c>
      <c r="AW2234" s="15" t="s">
        <v>33</v>
      </c>
      <c r="AX2234" s="15" t="s">
        <v>86</v>
      </c>
      <c r="AY2234" s="180" t="s">
        <v>252</v>
      </c>
    </row>
    <row r="2235" spans="1:65" s="2" customFormat="1" ht="37.9" customHeight="1">
      <c r="A2235" s="31"/>
      <c r="B2235" s="148"/>
      <c r="C2235" s="149" t="s">
        <v>1323</v>
      </c>
      <c r="D2235" s="149" t="s">
        <v>254</v>
      </c>
      <c r="E2235" s="150" t="s">
        <v>3564</v>
      </c>
      <c r="F2235" s="151" t="s">
        <v>3565</v>
      </c>
      <c r="G2235" s="152" t="s">
        <v>465</v>
      </c>
      <c r="H2235" s="153">
        <v>36.700000000000003</v>
      </c>
      <c r="I2235" s="154"/>
      <c r="J2235" s="155">
        <f>ROUND(I2235*H2235,2)</f>
        <v>0</v>
      </c>
      <c r="K2235" s="156"/>
      <c r="L2235" s="32"/>
      <c r="M2235" s="157" t="s">
        <v>1</v>
      </c>
      <c r="N2235" s="158" t="s">
        <v>44</v>
      </c>
      <c r="O2235" s="57"/>
      <c r="P2235" s="159">
        <f>O2235*H2235</f>
        <v>0</v>
      </c>
      <c r="Q2235" s="159">
        <v>0</v>
      </c>
      <c r="R2235" s="159">
        <f>Q2235*H2235</f>
        <v>0</v>
      </c>
      <c r="S2235" s="159">
        <v>0</v>
      </c>
      <c r="T2235" s="160">
        <f>S2235*H2235</f>
        <v>0</v>
      </c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1"/>
      <c r="AR2235" s="161" t="s">
        <v>289</v>
      </c>
      <c r="AT2235" s="161" t="s">
        <v>254</v>
      </c>
      <c r="AU2235" s="161" t="s">
        <v>88</v>
      </c>
      <c r="AY2235" s="17" t="s">
        <v>252</v>
      </c>
      <c r="BE2235" s="162">
        <f>IF(N2235="základní",J2235,0)</f>
        <v>0</v>
      </c>
      <c r="BF2235" s="162">
        <f>IF(N2235="snížená",J2235,0)</f>
        <v>0</v>
      </c>
      <c r="BG2235" s="162">
        <f>IF(N2235="zákl. přenesená",J2235,0)</f>
        <v>0</v>
      </c>
      <c r="BH2235" s="162">
        <f>IF(N2235="sníž. přenesená",J2235,0)</f>
        <v>0</v>
      </c>
      <c r="BI2235" s="162">
        <f>IF(N2235="nulová",J2235,0)</f>
        <v>0</v>
      </c>
      <c r="BJ2235" s="17" t="s">
        <v>86</v>
      </c>
      <c r="BK2235" s="162">
        <f>ROUND(I2235*H2235,2)</f>
        <v>0</v>
      </c>
      <c r="BL2235" s="17" t="s">
        <v>289</v>
      </c>
      <c r="BM2235" s="161" t="s">
        <v>3566</v>
      </c>
    </row>
    <row r="2236" spans="1:65" s="13" customFormat="1">
      <c r="B2236" s="163"/>
      <c r="D2236" s="164" t="s">
        <v>282</v>
      </c>
      <c r="E2236" s="165" t="s">
        <v>1</v>
      </c>
      <c r="F2236" s="166" t="s">
        <v>3260</v>
      </c>
      <c r="H2236" s="165" t="s">
        <v>1</v>
      </c>
      <c r="I2236" s="167"/>
      <c r="L2236" s="163"/>
      <c r="M2236" s="168"/>
      <c r="N2236" s="169"/>
      <c r="O2236" s="169"/>
      <c r="P2236" s="169"/>
      <c r="Q2236" s="169"/>
      <c r="R2236" s="169"/>
      <c r="S2236" s="169"/>
      <c r="T2236" s="170"/>
      <c r="AT2236" s="165" t="s">
        <v>282</v>
      </c>
      <c r="AU2236" s="165" t="s">
        <v>88</v>
      </c>
      <c r="AV2236" s="13" t="s">
        <v>86</v>
      </c>
      <c r="AW2236" s="13" t="s">
        <v>33</v>
      </c>
      <c r="AX2236" s="13" t="s">
        <v>79</v>
      </c>
      <c r="AY2236" s="165" t="s">
        <v>252</v>
      </c>
    </row>
    <row r="2237" spans="1:65" s="13" customFormat="1" ht="22.5">
      <c r="B2237" s="163"/>
      <c r="D2237" s="164" t="s">
        <v>282</v>
      </c>
      <c r="E2237" s="165" t="s">
        <v>1</v>
      </c>
      <c r="F2237" s="166" t="s">
        <v>3567</v>
      </c>
      <c r="H2237" s="165" t="s">
        <v>1</v>
      </c>
      <c r="I2237" s="167"/>
      <c r="L2237" s="163"/>
      <c r="M2237" s="168"/>
      <c r="N2237" s="169"/>
      <c r="O2237" s="169"/>
      <c r="P2237" s="169"/>
      <c r="Q2237" s="169"/>
      <c r="R2237" s="169"/>
      <c r="S2237" s="169"/>
      <c r="T2237" s="170"/>
      <c r="AT2237" s="165" t="s">
        <v>282</v>
      </c>
      <c r="AU2237" s="165" t="s">
        <v>88</v>
      </c>
      <c r="AV2237" s="13" t="s">
        <v>86</v>
      </c>
      <c r="AW2237" s="13" t="s">
        <v>33</v>
      </c>
      <c r="AX2237" s="13" t="s">
        <v>79</v>
      </c>
      <c r="AY2237" s="165" t="s">
        <v>252</v>
      </c>
    </row>
    <row r="2238" spans="1:65" s="13" customFormat="1">
      <c r="B2238" s="163"/>
      <c r="D2238" s="164" t="s">
        <v>282</v>
      </c>
      <c r="E2238" s="165" t="s">
        <v>1</v>
      </c>
      <c r="F2238" s="166" t="s">
        <v>3568</v>
      </c>
      <c r="H2238" s="165" t="s">
        <v>1</v>
      </c>
      <c r="I2238" s="167"/>
      <c r="L2238" s="163"/>
      <c r="M2238" s="168"/>
      <c r="N2238" s="169"/>
      <c r="O2238" s="169"/>
      <c r="P2238" s="169"/>
      <c r="Q2238" s="169"/>
      <c r="R2238" s="169"/>
      <c r="S2238" s="169"/>
      <c r="T2238" s="170"/>
      <c r="AT2238" s="165" t="s">
        <v>282</v>
      </c>
      <c r="AU2238" s="165" t="s">
        <v>88</v>
      </c>
      <c r="AV2238" s="13" t="s">
        <v>86</v>
      </c>
      <c r="AW2238" s="13" t="s">
        <v>33</v>
      </c>
      <c r="AX2238" s="13" t="s">
        <v>79</v>
      </c>
      <c r="AY2238" s="165" t="s">
        <v>252</v>
      </c>
    </row>
    <row r="2239" spans="1:65" s="13" customFormat="1" ht="22.5">
      <c r="B2239" s="163"/>
      <c r="D2239" s="164" t="s">
        <v>282</v>
      </c>
      <c r="E2239" s="165" t="s">
        <v>1</v>
      </c>
      <c r="F2239" s="166" t="s">
        <v>3569</v>
      </c>
      <c r="H2239" s="165" t="s">
        <v>1</v>
      </c>
      <c r="I2239" s="167"/>
      <c r="L2239" s="163"/>
      <c r="M2239" s="168"/>
      <c r="N2239" s="169"/>
      <c r="O2239" s="169"/>
      <c r="P2239" s="169"/>
      <c r="Q2239" s="169"/>
      <c r="R2239" s="169"/>
      <c r="S2239" s="169"/>
      <c r="T2239" s="170"/>
      <c r="AT2239" s="165" t="s">
        <v>282</v>
      </c>
      <c r="AU2239" s="165" t="s">
        <v>88</v>
      </c>
      <c r="AV2239" s="13" t="s">
        <v>86</v>
      </c>
      <c r="AW2239" s="13" t="s">
        <v>33</v>
      </c>
      <c r="AX2239" s="13" t="s">
        <v>79</v>
      </c>
      <c r="AY2239" s="165" t="s">
        <v>252</v>
      </c>
    </row>
    <row r="2240" spans="1:65" s="13" customFormat="1" ht="22.5">
      <c r="B2240" s="163"/>
      <c r="D2240" s="164" t="s">
        <v>282</v>
      </c>
      <c r="E2240" s="165" t="s">
        <v>1</v>
      </c>
      <c r="F2240" s="166" t="s">
        <v>3570</v>
      </c>
      <c r="H2240" s="165" t="s">
        <v>1</v>
      </c>
      <c r="I2240" s="167"/>
      <c r="L2240" s="163"/>
      <c r="M2240" s="168"/>
      <c r="N2240" s="169"/>
      <c r="O2240" s="169"/>
      <c r="P2240" s="169"/>
      <c r="Q2240" s="169"/>
      <c r="R2240" s="169"/>
      <c r="S2240" s="169"/>
      <c r="T2240" s="170"/>
      <c r="AT2240" s="165" t="s">
        <v>282</v>
      </c>
      <c r="AU2240" s="165" t="s">
        <v>88</v>
      </c>
      <c r="AV2240" s="13" t="s">
        <v>86</v>
      </c>
      <c r="AW2240" s="13" t="s">
        <v>33</v>
      </c>
      <c r="AX2240" s="13" t="s">
        <v>79</v>
      </c>
      <c r="AY2240" s="165" t="s">
        <v>252</v>
      </c>
    </row>
    <row r="2241" spans="1:65" s="13" customFormat="1">
      <c r="B2241" s="163"/>
      <c r="D2241" s="164" t="s">
        <v>282</v>
      </c>
      <c r="E2241" s="165" t="s">
        <v>1</v>
      </c>
      <c r="F2241" s="166" t="s">
        <v>3553</v>
      </c>
      <c r="H2241" s="165" t="s">
        <v>1</v>
      </c>
      <c r="I2241" s="167"/>
      <c r="L2241" s="163"/>
      <c r="M2241" s="168"/>
      <c r="N2241" s="169"/>
      <c r="O2241" s="169"/>
      <c r="P2241" s="169"/>
      <c r="Q2241" s="169"/>
      <c r="R2241" s="169"/>
      <c r="S2241" s="169"/>
      <c r="T2241" s="170"/>
      <c r="AT2241" s="165" t="s">
        <v>282</v>
      </c>
      <c r="AU2241" s="165" t="s">
        <v>88</v>
      </c>
      <c r="AV2241" s="13" t="s">
        <v>86</v>
      </c>
      <c r="AW2241" s="13" t="s">
        <v>33</v>
      </c>
      <c r="AX2241" s="13" t="s">
        <v>79</v>
      </c>
      <c r="AY2241" s="165" t="s">
        <v>252</v>
      </c>
    </row>
    <row r="2242" spans="1:65" s="14" customFormat="1">
      <c r="B2242" s="171"/>
      <c r="D2242" s="164" t="s">
        <v>282</v>
      </c>
      <c r="E2242" s="172" t="s">
        <v>1</v>
      </c>
      <c r="F2242" s="173" t="s">
        <v>3571</v>
      </c>
      <c r="H2242" s="174">
        <v>36.700000000000003</v>
      </c>
      <c r="I2242" s="175"/>
      <c r="L2242" s="171"/>
      <c r="M2242" s="176"/>
      <c r="N2242" s="177"/>
      <c r="O2242" s="177"/>
      <c r="P2242" s="177"/>
      <c r="Q2242" s="177"/>
      <c r="R2242" s="177"/>
      <c r="S2242" s="177"/>
      <c r="T2242" s="178"/>
      <c r="AT2242" s="172" t="s">
        <v>282</v>
      </c>
      <c r="AU2242" s="172" t="s">
        <v>88</v>
      </c>
      <c r="AV2242" s="14" t="s">
        <v>88</v>
      </c>
      <c r="AW2242" s="14" t="s">
        <v>33</v>
      </c>
      <c r="AX2242" s="14" t="s">
        <v>79</v>
      </c>
      <c r="AY2242" s="172" t="s">
        <v>252</v>
      </c>
    </row>
    <row r="2243" spans="1:65" s="15" customFormat="1">
      <c r="B2243" s="179"/>
      <c r="D2243" s="164" t="s">
        <v>282</v>
      </c>
      <c r="E2243" s="180" t="s">
        <v>1</v>
      </c>
      <c r="F2243" s="181" t="s">
        <v>286</v>
      </c>
      <c r="H2243" s="182">
        <v>36.700000000000003</v>
      </c>
      <c r="I2243" s="183"/>
      <c r="L2243" s="179"/>
      <c r="M2243" s="184"/>
      <c r="N2243" s="185"/>
      <c r="O2243" s="185"/>
      <c r="P2243" s="185"/>
      <c r="Q2243" s="185"/>
      <c r="R2243" s="185"/>
      <c r="S2243" s="185"/>
      <c r="T2243" s="186"/>
      <c r="AT2243" s="180" t="s">
        <v>282</v>
      </c>
      <c r="AU2243" s="180" t="s">
        <v>88</v>
      </c>
      <c r="AV2243" s="15" t="s">
        <v>258</v>
      </c>
      <c r="AW2243" s="15" t="s">
        <v>33</v>
      </c>
      <c r="AX2243" s="15" t="s">
        <v>86</v>
      </c>
      <c r="AY2243" s="180" t="s">
        <v>252</v>
      </c>
    </row>
    <row r="2244" spans="1:65" s="2" customFormat="1" ht="24.2" customHeight="1">
      <c r="A2244" s="31"/>
      <c r="B2244" s="148"/>
      <c r="C2244" s="149" t="s">
        <v>3572</v>
      </c>
      <c r="D2244" s="149" t="s">
        <v>254</v>
      </c>
      <c r="E2244" s="150" t="s">
        <v>3573</v>
      </c>
      <c r="F2244" s="151" t="s">
        <v>3574</v>
      </c>
      <c r="G2244" s="152" t="s">
        <v>465</v>
      </c>
      <c r="H2244" s="153">
        <v>546.65</v>
      </c>
      <c r="I2244" s="154"/>
      <c r="J2244" s="155">
        <f>ROUND(I2244*H2244,2)</f>
        <v>0</v>
      </c>
      <c r="K2244" s="156"/>
      <c r="L2244" s="32"/>
      <c r="M2244" s="157" t="s">
        <v>1</v>
      </c>
      <c r="N2244" s="158" t="s">
        <v>44</v>
      </c>
      <c r="O2244" s="57"/>
      <c r="P2244" s="159">
        <f>O2244*H2244</f>
        <v>0</v>
      </c>
      <c r="Q2244" s="159">
        <v>0</v>
      </c>
      <c r="R2244" s="159">
        <f>Q2244*H2244</f>
        <v>0</v>
      </c>
      <c r="S2244" s="159">
        <v>0</v>
      </c>
      <c r="T2244" s="160">
        <f>S2244*H2244</f>
        <v>0</v>
      </c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1"/>
      <c r="AR2244" s="161" t="s">
        <v>289</v>
      </c>
      <c r="AT2244" s="161" t="s">
        <v>254</v>
      </c>
      <c r="AU2244" s="161" t="s">
        <v>88</v>
      </c>
      <c r="AY2244" s="17" t="s">
        <v>252</v>
      </c>
      <c r="BE2244" s="162">
        <f>IF(N2244="základní",J2244,0)</f>
        <v>0</v>
      </c>
      <c r="BF2244" s="162">
        <f>IF(N2244="snížená",J2244,0)</f>
        <v>0</v>
      </c>
      <c r="BG2244" s="162">
        <f>IF(N2244="zákl. přenesená",J2244,0)</f>
        <v>0</v>
      </c>
      <c r="BH2244" s="162">
        <f>IF(N2244="sníž. přenesená",J2244,0)</f>
        <v>0</v>
      </c>
      <c r="BI2244" s="162">
        <f>IF(N2244="nulová",J2244,0)</f>
        <v>0</v>
      </c>
      <c r="BJ2244" s="17" t="s">
        <v>86</v>
      </c>
      <c r="BK2244" s="162">
        <f>ROUND(I2244*H2244,2)</f>
        <v>0</v>
      </c>
      <c r="BL2244" s="17" t="s">
        <v>289</v>
      </c>
      <c r="BM2244" s="161" t="s">
        <v>3575</v>
      </c>
    </row>
    <row r="2245" spans="1:65" s="14" customFormat="1" ht="22.5">
      <c r="B2245" s="171"/>
      <c r="D2245" s="164" t="s">
        <v>282</v>
      </c>
      <c r="E2245" s="172" t="s">
        <v>1</v>
      </c>
      <c r="F2245" s="173" t="s">
        <v>3576</v>
      </c>
      <c r="H2245" s="174">
        <v>546.65</v>
      </c>
      <c r="I2245" s="175"/>
      <c r="L2245" s="171"/>
      <c r="M2245" s="176"/>
      <c r="N2245" s="177"/>
      <c r="O2245" s="177"/>
      <c r="P2245" s="177"/>
      <c r="Q2245" s="177"/>
      <c r="R2245" s="177"/>
      <c r="S2245" s="177"/>
      <c r="T2245" s="178"/>
      <c r="AT2245" s="172" t="s">
        <v>282</v>
      </c>
      <c r="AU2245" s="172" t="s">
        <v>88</v>
      </c>
      <c r="AV2245" s="14" t="s">
        <v>88</v>
      </c>
      <c r="AW2245" s="14" t="s">
        <v>33</v>
      </c>
      <c r="AX2245" s="14" t="s">
        <v>79</v>
      </c>
      <c r="AY2245" s="172" t="s">
        <v>252</v>
      </c>
    </row>
    <row r="2246" spans="1:65" s="15" customFormat="1">
      <c r="B2246" s="179"/>
      <c r="D2246" s="164" t="s">
        <v>282</v>
      </c>
      <c r="E2246" s="180" t="s">
        <v>1</v>
      </c>
      <c r="F2246" s="181" t="s">
        <v>286</v>
      </c>
      <c r="H2246" s="182">
        <v>546.65</v>
      </c>
      <c r="I2246" s="183"/>
      <c r="L2246" s="179"/>
      <c r="M2246" s="184"/>
      <c r="N2246" s="185"/>
      <c r="O2246" s="185"/>
      <c r="P2246" s="185"/>
      <c r="Q2246" s="185"/>
      <c r="R2246" s="185"/>
      <c r="S2246" s="185"/>
      <c r="T2246" s="186"/>
      <c r="AT2246" s="180" t="s">
        <v>282</v>
      </c>
      <c r="AU2246" s="180" t="s">
        <v>88</v>
      </c>
      <c r="AV2246" s="15" t="s">
        <v>258</v>
      </c>
      <c r="AW2246" s="15" t="s">
        <v>33</v>
      </c>
      <c r="AX2246" s="15" t="s">
        <v>86</v>
      </c>
      <c r="AY2246" s="180" t="s">
        <v>252</v>
      </c>
    </row>
    <row r="2247" spans="1:65" s="2" customFormat="1" ht="24.2" customHeight="1">
      <c r="A2247" s="31"/>
      <c r="B2247" s="148"/>
      <c r="C2247" s="149" t="s">
        <v>1326</v>
      </c>
      <c r="D2247" s="149" t="s">
        <v>254</v>
      </c>
      <c r="E2247" s="150" t="s">
        <v>3577</v>
      </c>
      <c r="F2247" s="151" t="s">
        <v>3578</v>
      </c>
      <c r="G2247" s="152" t="s">
        <v>1727</v>
      </c>
      <c r="H2247" s="187"/>
      <c r="I2247" s="154"/>
      <c r="J2247" s="155">
        <f>ROUND(I2247*H2247,2)</f>
        <v>0</v>
      </c>
      <c r="K2247" s="156"/>
      <c r="L2247" s="32"/>
      <c r="M2247" s="157" t="s">
        <v>1</v>
      </c>
      <c r="N2247" s="158" t="s">
        <v>44</v>
      </c>
      <c r="O2247" s="57"/>
      <c r="P2247" s="159">
        <f>O2247*H2247</f>
        <v>0</v>
      </c>
      <c r="Q2247" s="159">
        <v>0</v>
      </c>
      <c r="R2247" s="159">
        <f>Q2247*H2247</f>
        <v>0</v>
      </c>
      <c r="S2247" s="159">
        <v>0</v>
      </c>
      <c r="T2247" s="160">
        <f>S2247*H2247</f>
        <v>0</v>
      </c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1"/>
      <c r="AR2247" s="161" t="s">
        <v>289</v>
      </c>
      <c r="AT2247" s="161" t="s">
        <v>254</v>
      </c>
      <c r="AU2247" s="161" t="s">
        <v>88</v>
      </c>
      <c r="AY2247" s="17" t="s">
        <v>252</v>
      </c>
      <c r="BE2247" s="162">
        <f>IF(N2247="základní",J2247,0)</f>
        <v>0</v>
      </c>
      <c r="BF2247" s="162">
        <f>IF(N2247="snížená",J2247,0)</f>
        <v>0</v>
      </c>
      <c r="BG2247" s="162">
        <f>IF(N2247="zákl. přenesená",J2247,0)</f>
        <v>0</v>
      </c>
      <c r="BH2247" s="162">
        <f>IF(N2247="sníž. přenesená",J2247,0)</f>
        <v>0</v>
      </c>
      <c r="BI2247" s="162">
        <f>IF(N2247="nulová",J2247,0)</f>
        <v>0</v>
      </c>
      <c r="BJ2247" s="17" t="s">
        <v>86</v>
      </c>
      <c r="BK2247" s="162">
        <f>ROUND(I2247*H2247,2)</f>
        <v>0</v>
      </c>
      <c r="BL2247" s="17" t="s">
        <v>289</v>
      </c>
      <c r="BM2247" s="161" t="s">
        <v>3579</v>
      </c>
    </row>
    <row r="2248" spans="1:65" s="2" customFormat="1" ht="16.5" customHeight="1">
      <c r="A2248" s="31"/>
      <c r="B2248" s="148"/>
      <c r="C2248" s="149" t="s">
        <v>3580</v>
      </c>
      <c r="D2248" s="149" t="s">
        <v>254</v>
      </c>
      <c r="E2248" s="150" t="s">
        <v>3390</v>
      </c>
      <c r="F2248" s="151" t="s">
        <v>3391</v>
      </c>
      <c r="G2248" s="152" t="s">
        <v>257</v>
      </c>
      <c r="H2248" s="153">
        <v>40</v>
      </c>
      <c r="I2248" s="154"/>
      <c r="J2248" s="155">
        <f>ROUND(I2248*H2248,2)</f>
        <v>0</v>
      </c>
      <c r="K2248" s="156"/>
      <c r="L2248" s="32"/>
      <c r="M2248" s="157" t="s">
        <v>1</v>
      </c>
      <c r="N2248" s="158" t="s">
        <v>44</v>
      </c>
      <c r="O2248" s="57"/>
      <c r="P2248" s="159">
        <f>O2248*H2248</f>
        <v>0</v>
      </c>
      <c r="Q2248" s="159">
        <v>0</v>
      </c>
      <c r="R2248" s="159">
        <f>Q2248*H2248</f>
        <v>0</v>
      </c>
      <c r="S2248" s="159">
        <v>0</v>
      </c>
      <c r="T2248" s="160">
        <f>S2248*H2248</f>
        <v>0</v>
      </c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1"/>
      <c r="AR2248" s="161" t="s">
        <v>289</v>
      </c>
      <c r="AT2248" s="161" t="s">
        <v>254</v>
      </c>
      <c r="AU2248" s="161" t="s">
        <v>88</v>
      </c>
      <c r="AY2248" s="17" t="s">
        <v>252</v>
      </c>
      <c r="BE2248" s="162">
        <f>IF(N2248="základní",J2248,0)</f>
        <v>0</v>
      </c>
      <c r="BF2248" s="162">
        <f>IF(N2248="snížená",J2248,0)</f>
        <v>0</v>
      </c>
      <c r="BG2248" s="162">
        <f>IF(N2248="zákl. přenesená",J2248,0)</f>
        <v>0</v>
      </c>
      <c r="BH2248" s="162">
        <f>IF(N2248="sníž. přenesená",J2248,0)</f>
        <v>0</v>
      </c>
      <c r="BI2248" s="162">
        <f>IF(N2248="nulová",J2248,0)</f>
        <v>0</v>
      </c>
      <c r="BJ2248" s="17" t="s">
        <v>86</v>
      </c>
      <c r="BK2248" s="162">
        <f>ROUND(I2248*H2248,2)</f>
        <v>0</v>
      </c>
      <c r="BL2248" s="17" t="s">
        <v>289</v>
      </c>
      <c r="BM2248" s="161" t="s">
        <v>3581</v>
      </c>
    </row>
    <row r="2249" spans="1:65" s="14" customFormat="1" ht="22.5">
      <c r="B2249" s="171"/>
      <c r="D2249" s="164" t="s">
        <v>282</v>
      </c>
      <c r="E2249" s="172" t="s">
        <v>1</v>
      </c>
      <c r="F2249" s="173" t="s">
        <v>3582</v>
      </c>
      <c r="H2249" s="174">
        <v>40</v>
      </c>
      <c r="I2249" s="175"/>
      <c r="L2249" s="171"/>
      <c r="M2249" s="176"/>
      <c r="N2249" s="177"/>
      <c r="O2249" s="177"/>
      <c r="P2249" s="177"/>
      <c r="Q2249" s="177"/>
      <c r="R2249" s="177"/>
      <c r="S2249" s="177"/>
      <c r="T2249" s="178"/>
      <c r="AT2249" s="172" t="s">
        <v>282</v>
      </c>
      <c r="AU2249" s="172" t="s">
        <v>88</v>
      </c>
      <c r="AV2249" s="14" t="s">
        <v>88</v>
      </c>
      <c r="AW2249" s="14" t="s">
        <v>33</v>
      </c>
      <c r="AX2249" s="14" t="s">
        <v>79</v>
      </c>
      <c r="AY2249" s="172" t="s">
        <v>252</v>
      </c>
    </row>
    <row r="2250" spans="1:65" s="13" customFormat="1" ht="22.5">
      <c r="B2250" s="163"/>
      <c r="D2250" s="164" t="s">
        <v>282</v>
      </c>
      <c r="E2250" s="165" t="s">
        <v>1</v>
      </c>
      <c r="F2250" s="166" t="s">
        <v>3407</v>
      </c>
      <c r="H2250" s="165" t="s">
        <v>1</v>
      </c>
      <c r="I2250" s="167"/>
      <c r="L2250" s="163"/>
      <c r="M2250" s="168"/>
      <c r="N2250" s="169"/>
      <c r="O2250" s="169"/>
      <c r="P2250" s="169"/>
      <c r="Q2250" s="169"/>
      <c r="R2250" s="169"/>
      <c r="S2250" s="169"/>
      <c r="T2250" s="170"/>
      <c r="AT2250" s="165" t="s">
        <v>282</v>
      </c>
      <c r="AU2250" s="165" t="s">
        <v>88</v>
      </c>
      <c r="AV2250" s="13" t="s">
        <v>86</v>
      </c>
      <c r="AW2250" s="13" t="s">
        <v>33</v>
      </c>
      <c r="AX2250" s="13" t="s">
        <v>79</v>
      </c>
      <c r="AY2250" s="165" t="s">
        <v>252</v>
      </c>
    </row>
    <row r="2251" spans="1:65" s="15" customFormat="1">
      <c r="B2251" s="179"/>
      <c r="D2251" s="164" t="s">
        <v>282</v>
      </c>
      <c r="E2251" s="180" t="s">
        <v>1</v>
      </c>
      <c r="F2251" s="181" t="s">
        <v>286</v>
      </c>
      <c r="H2251" s="182">
        <v>40</v>
      </c>
      <c r="I2251" s="183"/>
      <c r="L2251" s="179"/>
      <c r="M2251" s="184"/>
      <c r="N2251" s="185"/>
      <c r="O2251" s="185"/>
      <c r="P2251" s="185"/>
      <c r="Q2251" s="185"/>
      <c r="R2251" s="185"/>
      <c r="S2251" s="185"/>
      <c r="T2251" s="186"/>
      <c r="AT2251" s="180" t="s">
        <v>282</v>
      </c>
      <c r="AU2251" s="180" t="s">
        <v>88</v>
      </c>
      <c r="AV2251" s="15" t="s">
        <v>258</v>
      </c>
      <c r="AW2251" s="15" t="s">
        <v>33</v>
      </c>
      <c r="AX2251" s="15" t="s">
        <v>86</v>
      </c>
      <c r="AY2251" s="180" t="s">
        <v>252</v>
      </c>
    </row>
    <row r="2252" spans="1:65" s="12" customFormat="1" ht="22.9" customHeight="1">
      <c r="B2252" s="135"/>
      <c r="D2252" s="136" t="s">
        <v>78</v>
      </c>
      <c r="E2252" s="146" t="s">
        <v>3583</v>
      </c>
      <c r="F2252" s="146" t="s">
        <v>3584</v>
      </c>
      <c r="I2252" s="138"/>
      <c r="J2252" s="147">
        <f>BK2252</f>
        <v>0</v>
      </c>
      <c r="L2252" s="135"/>
      <c r="M2252" s="140"/>
      <c r="N2252" s="141"/>
      <c r="O2252" s="141"/>
      <c r="P2252" s="142">
        <f>SUM(P2253:P2283)</f>
        <v>0</v>
      </c>
      <c r="Q2252" s="141"/>
      <c r="R2252" s="142">
        <f>SUM(R2253:R2283)</f>
        <v>0</v>
      </c>
      <c r="S2252" s="141"/>
      <c r="T2252" s="143">
        <f>SUM(T2253:T2283)</f>
        <v>0</v>
      </c>
      <c r="AR2252" s="136" t="s">
        <v>88</v>
      </c>
      <c r="AT2252" s="144" t="s">
        <v>78</v>
      </c>
      <c r="AU2252" s="144" t="s">
        <v>86</v>
      </c>
      <c r="AY2252" s="136" t="s">
        <v>252</v>
      </c>
      <c r="BK2252" s="145">
        <f>SUM(BK2253:BK2283)</f>
        <v>0</v>
      </c>
    </row>
    <row r="2253" spans="1:65" s="2" customFormat="1" ht="16.5" customHeight="1">
      <c r="A2253" s="31"/>
      <c r="B2253" s="148"/>
      <c r="C2253" s="149" t="s">
        <v>1333</v>
      </c>
      <c r="D2253" s="149" t="s">
        <v>254</v>
      </c>
      <c r="E2253" s="150" t="s">
        <v>3585</v>
      </c>
      <c r="F2253" s="151" t="s">
        <v>3586</v>
      </c>
      <c r="G2253" s="152" t="s">
        <v>465</v>
      </c>
      <c r="H2253" s="153">
        <v>658</v>
      </c>
      <c r="I2253" s="154"/>
      <c r="J2253" s="155">
        <f>ROUND(I2253*H2253,2)</f>
        <v>0</v>
      </c>
      <c r="K2253" s="156"/>
      <c r="L2253" s="32"/>
      <c r="M2253" s="157" t="s">
        <v>1</v>
      </c>
      <c r="N2253" s="158" t="s">
        <v>44</v>
      </c>
      <c r="O2253" s="57"/>
      <c r="P2253" s="159">
        <f>O2253*H2253</f>
        <v>0</v>
      </c>
      <c r="Q2253" s="159">
        <v>0</v>
      </c>
      <c r="R2253" s="159">
        <f>Q2253*H2253</f>
        <v>0</v>
      </c>
      <c r="S2253" s="159">
        <v>0</v>
      </c>
      <c r="T2253" s="160">
        <f>S2253*H2253</f>
        <v>0</v>
      </c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1"/>
      <c r="AR2253" s="161" t="s">
        <v>289</v>
      </c>
      <c r="AT2253" s="161" t="s">
        <v>254</v>
      </c>
      <c r="AU2253" s="161" t="s">
        <v>88</v>
      </c>
      <c r="AY2253" s="17" t="s">
        <v>252</v>
      </c>
      <c r="BE2253" s="162">
        <f>IF(N2253="základní",J2253,0)</f>
        <v>0</v>
      </c>
      <c r="BF2253" s="162">
        <f>IF(N2253="snížená",J2253,0)</f>
        <v>0</v>
      </c>
      <c r="BG2253" s="162">
        <f>IF(N2253="zákl. přenesená",J2253,0)</f>
        <v>0</v>
      </c>
      <c r="BH2253" s="162">
        <f>IF(N2253="sníž. přenesená",J2253,0)</f>
        <v>0</v>
      </c>
      <c r="BI2253" s="162">
        <f>IF(N2253="nulová",J2253,0)</f>
        <v>0</v>
      </c>
      <c r="BJ2253" s="17" t="s">
        <v>86</v>
      </c>
      <c r="BK2253" s="162">
        <f>ROUND(I2253*H2253,2)</f>
        <v>0</v>
      </c>
      <c r="BL2253" s="17" t="s">
        <v>289</v>
      </c>
      <c r="BM2253" s="161" t="s">
        <v>3587</v>
      </c>
    </row>
    <row r="2254" spans="1:65" s="14" customFormat="1" ht="22.5">
      <c r="B2254" s="171"/>
      <c r="D2254" s="164" t="s">
        <v>282</v>
      </c>
      <c r="E2254" s="172" t="s">
        <v>1</v>
      </c>
      <c r="F2254" s="173" t="s">
        <v>3588</v>
      </c>
      <c r="H2254" s="174">
        <v>658</v>
      </c>
      <c r="I2254" s="175"/>
      <c r="L2254" s="171"/>
      <c r="M2254" s="176"/>
      <c r="N2254" s="177"/>
      <c r="O2254" s="177"/>
      <c r="P2254" s="177"/>
      <c r="Q2254" s="177"/>
      <c r="R2254" s="177"/>
      <c r="S2254" s="177"/>
      <c r="T2254" s="178"/>
      <c r="AT2254" s="172" t="s">
        <v>282</v>
      </c>
      <c r="AU2254" s="172" t="s">
        <v>88</v>
      </c>
      <c r="AV2254" s="14" t="s">
        <v>88</v>
      </c>
      <c r="AW2254" s="14" t="s">
        <v>33</v>
      </c>
      <c r="AX2254" s="14" t="s">
        <v>79</v>
      </c>
      <c r="AY2254" s="172" t="s">
        <v>252</v>
      </c>
    </row>
    <row r="2255" spans="1:65" s="15" customFormat="1">
      <c r="B2255" s="179"/>
      <c r="D2255" s="164" t="s">
        <v>282</v>
      </c>
      <c r="E2255" s="180" t="s">
        <v>1</v>
      </c>
      <c r="F2255" s="181" t="s">
        <v>286</v>
      </c>
      <c r="H2255" s="182">
        <v>658</v>
      </c>
      <c r="I2255" s="183"/>
      <c r="L2255" s="179"/>
      <c r="M2255" s="184"/>
      <c r="N2255" s="185"/>
      <c r="O2255" s="185"/>
      <c r="P2255" s="185"/>
      <c r="Q2255" s="185"/>
      <c r="R2255" s="185"/>
      <c r="S2255" s="185"/>
      <c r="T2255" s="186"/>
      <c r="AT2255" s="180" t="s">
        <v>282</v>
      </c>
      <c r="AU2255" s="180" t="s">
        <v>88</v>
      </c>
      <c r="AV2255" s="15" t="s">
        <v>258</v>
      </c>
      <c r="AW2255" s="15" t="s">
        <v>33</v>
      </c>
      <c r="AX2255" s="15" t="s">
        <v>86</v>
      </c>
      <c r="AY2255" s="180" t="s">
        <v>252</v>
      </c>
    </row>
    <row r="2256" spans="1:65" s="2" customFormat="1" ht="16.5" customHeight="1">
      <c r="A2256" s="31"/>
      <c r="B2256" s="148"/>
      <c r="C2256" s="149" t="s">
        <v>3589</v>
      </c>
      <c r="D2256" s="149" t="s">
        <v>254</v>
      </c>
      <c r="E2256" s="150" t="s">
        <v>3590</v>
      </c>
      <c r="F2256" s="151" t="s">
        <v>3591</v>
      </c>
      <c r="G2256" s="152" t="s">
        <v>465</v>
      </c>
      <c r="H2256" s="153">
        <v>658</v>
      </c>
      <c r="I2256" s="154"/>
      <c r="J2256" s="155">
        <f>ROUND(I2256*H2256,2)</f>
        <v>0</v>
      </c>
      <c r="K2256" s="156"/>
      <c r="L2256" s="32"/>
      <c r="M2256" s="157" t="s">
        <v>1</v>
      </c>
      <c r="N2256" s="158" t="s">
        <v>44</v>
      </c>
      <c r="O2256" s="57"/>
      <c r="P2256" s="159">
        <f>O2256*H2256</f>
        <v>0</v>
      </c>
      <c r="Q2256" s="159">
        <v>0</v>
      </c>
      <c r="R2256" s="159">
        <f>Q2256*H2256</f>
        <v>0</v>
      </c>
      <c r="S2256" s="159">
        <v>0</v>
      </c>
      <c r="T2256" s="160">
        <f>S2256*H2256</f>
        <v>0</v>
      </c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1"/>
      <c r="AR2256" s="161" t="s">
        <v>289</v>
      </c>
      <c r="AT2256" s="161" t="s">
        <v>254</v>
      </c>
      <c r="AU2256" s="161" t="s">
        <v>88</v>
      </c>
      <c r="AY2256" s="17" t="s">
        <v>252</v>
      </c>
      <c r="BE2256" s="162">
        <f>IF(N2256="základní",J2256,0)</f>
        <v>0</v>
      </c>
      <c r="BF2256" s="162">
        <f>IF(N2256="snížená",J2256,0)</f>
        <v>0</v>
      </c>
      <c r="BG2256" s="162">
        <f>IF(N2256="zákl. přenesená",J2256,0)</f>
        <v>0</v>
      </c>
      <c r="BH2256" s="162">
        <f>IF(N2256="sníž. přenesená",J2256,0)</f>
        <v>0</v>
      </c>
      <c r="BI2256" s="162">
        <f>IF(N2256="nulová",J2256,0)</f>
        <v>0</v>
      </c>
      <c r="BJ2256" s="17" t="s">
        <v>86</v>
      </c>
      <c r="BK2256" s="162">
        <f>ROUND(I2256*H2256,2)</f>
        <v>0</v>
      </c>
      <c r="BL2256" s="17" t="s">
        <v>289</v>
      </c>
      <c r="BM2256" s="161" t="s">
        <v>3592</v>
      </c>
    </row>
    <row r="2257" spans="1:65" s="2" customFormat="1" ht="16.5" customHeight="1">
      <c r="A2257" s="31"/>
      <c r="B2257" s="148"/>
      <c r="C2257" s="149" t="s">
        <v>1337</v>
      </c>
      <c r="D2257" s="149" t="s">
        <v>254</v>
      </c>
      <c r="E2257" s="150" t="s">
        <v>3593</v>
      </c>
      <c r="F2257" s="151" t="s">
        <v>3594</v>
      </c>
      <c r="G2257" s="152" t="s">
        <v>465</v>
      </c>
      <c r="H2257" s="153">
        <v>394.8</v>
      </c>
      <c r="I2257" s="154"/>
      <c r="J2257" s="155">
        <f>ROUND(I2257*H2257,2)</f>
        <v>0</v>
      </c>
      <c r="K2257" s="156"/>
      <c r="L2257" s="32"/>
      <c r="M2257" s="157" t="s">
        <v>1</v>
      </c>
      <c r="N2257" s="158" t="s">
        <v>44</v>
      </c>
      <c r="O2257" s="57"/>
      <c r="P2257" s="159">
        <f>O2257*H2257</f>
        <v>0</v>
      </c>
      <c r="Q2257" s="159">
        <v>0</v>
      </c>
      <c r="R2257" s="159">
        <f>Q2257*H2257</f>
        <v>0</v>
      </c>
      <c r="S2257" s="159">
        <v>0</v>
      </c>
      <c r="T2257" s="160">
        <f>S2257*H2257</f>
        <v>0</v>
      </c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1"/>
      <c r="AR2257" s="161" t="s">
        <v>289</v>
      </c>
      <c r="AT2257" s="161" t="s">
        <v>254</v>
      </c>
      <c r="AU2257" s="161" t="s">
        <v>88</v>
      </c>
      <c r="AY2257" s="17" t="s">
        <v>252</v>
      </c>
      <c r="BE2257" s="162">
        <f>IF(N2257="základní",J2257,0)</f>
        <v>0</v>
      </c>
      <c r="BF2257" s="162">
        <f>IF(N2257="snížená",J2257,0)</f>
        <v>0</v>
      </c>
      <c r="BG2257" s="162">
        <f>IF(N2257="zákl. přenesená",J2257,0)</f>
        <v>0</v>
      </c>
      <c r="BH2257" s="162">
        <f>IF(N2257="sníž. přenesená",J2257,0)</f>
        <v>0</v>
      </c>
      <c r="BI2257" s="162">
        <f>IF(N2257="nulová",J2257,0)</f>
        <v>0</v>
      </c>
      <c r="BJ2257" s="17" t="s">
        <v>86</v>
      </c>
      <c r="BK2257" s="162">
        <f>ROUND(I2257*H2257,2)</f>
        <v>0</v>
      </c>
      <c r="BL2257" s="17" t="s">
        <v>289</v>
      </c>
      <c r="BM2257" s="161" t="s">
        <v>3595</v>
      </c>
    </row>
    <row r="2258" spans="1:65" s="13" customFormat="1" ht="33.75">
      <c r="B2258" s="163"/>
      <c r="D2258" s="164" t="s">
        <v>282</v>
      </c>
      <c r="E2258" s="165" t="s">
        <v>1</v>
      </c>
      <c r="F2258" s="166" t="s">
        <v>3596</v>
      </c>
      <c r="H2258" s="165" t="s">
        <v>1</v>
      </c>
      <c r="I2258" s="167"/>
      <c r="L2258" s="163"/>
      <c r="M2258" s="168"/>
      <c r="N2258" s="169"/>
      <c r="O2258" s="169"/>
      <c r="P2258" s="169"/>
      <c r="Q2258" s="169"/>
      <c r="R2258" s="169"/>
      <c r="S2258" s="169"/>
      <c r="T2258" s="170"/>
      <c r="AT2258" s="165" t="s">
        <v>282</v>
      </c>
      <c r="AU2258" s="165" t="s">
        <v>88</v>
      </c>
      <c r="AV2258" s="13" t="s">
        <v>86</v>
      </c>
      <c r="AW2258" s="13" t="s">
        <v>33</v>
      </c>
      <c r="AX2258" s="13" t="s">
        <v>79</v>
      </c>
      <c r="AY2258" s="165" t="s">
        <v>252</v>
      </c>
    </row>
    <row r="2259" spans="1:65" s="14" customFormat="1">
      <c r="B2259" s="171"/>
      <c r="D2259" s="164" t="s">
        <v>282</v>
      </c>
      <c r="E2259" s="172" t="s">
        <v>1</v>
      </c>
      <c r="F2259" s="173" t="s">
        <v>3597</v>
      </c>
      <c r="H2259" s="174">
        <v>394.8</v>
      </c>
      <c r="I2259" s="175"/>
      <c r="L2259" s="171"/>
      <c r="M2259" s="176"/>
      <c r="N2259" s="177"/>
      <c r="O2259" s="177"/>
      <c r="P2259" s="177"/>
      <c r="Q2259" s="177"/>
      <c r="R2259" s="177"/>
      <c r="S2259" s="177"/>
      <c r="T2259" s="178"/>
      <c r="AT2259" s="172" t="s">
        <v>282</v>
      </c>
      <c r="AU2259" s="172" t="s">
        <v>88</v>
      </c>
      <c r="AV2259" s="14" t="s">
        <v>88</v>
      </c>
      <c r="AW2259" s="14" t="s">
        <v>33</v>
      </c>
      <c r="AX2259" s="14" t="s">
        <v>79</v>
      </c>
      <c r="AY2259" s="172" t="s">
        <v>252</v>
      </c>
    </row>
    <row r="2260" spans="1:65" s="15" customFormat="1">
      <c r="B2260" s="179"/>
      <c r="D2260" s="164" t="s">
        <v>282</v>
      </c>
      <c r="E2260" s="180" t="s">
        <v>1</v>
      </c>
      <c r="F2260" s="181" t="s">
        <v>286</v>
      </c>
      <c r="H2260" s="182">
        <v>394.8</v>
      </c>
      <c r="I2260" s="183"/>
      <c r="L2260" s="179"/>
      <c r="M2260" s="184"/>
      <c r="N2260" s="185"/>
      <c r="O2260" s="185"/>
      <c r="P2260" s="185"/>
      <c r="Q2260" s="185"/>
      <c r="R2260" s="185"/>
      <c r="S2260" s="185"/>
      <c r="T2260" s="186"/>
      <c r="AT2260" s="180" t="s">
        <v>282</v>
      </c>
      <c r="AU2260" s="180" t="s">
        <v>88</v>
      </c>
      <c r="AV2260" s="15" t="s">
        <v>258</v>
      </c>
      <c r="AW2260" s="15" t="s">
        <v>33</v>
      </c>
      <c r="AX2260" s="15" t="s">
        <v>86</v>
      </c>
      <c r="AY2260" s="180" t="s">
        <v>252</v>
      </c>
    </row>
    <row r="2261" spans="1:65" s="2" customFormat="1" ht="24.2" customHeight="1">
      <c r="A2261" s="31"/>
      <c r="B2261" s="148"/>
      <c r="C2261" s="149" t="s">
        <v>3598</v>
      </c>
      <c r="D2261" s="149" t="s">
        <v>254</v>
      </c>
      <c r="E2261" s="150" t="s">
        <v>3599</v>
      </c>
      <c r="F2261" s="151" t="s">
        <v>3600</v>
      </c>
      <c r="G2261" s="152" t="s">
        <v>465</v>
      </c>
      <c r="H2261" s="153">
        <v>756.7</v>
      </c>
      <c r="I2261" s="154"/>
      <c r="J2261" s="155">
        <f>ROUND(I2261*H2261,2)</f>
        <v>0</v>
      </c>
      <c r="K2261" s="156"/>
      <c r="L2261" s="32"/>
      <c r="M2261" s="157" t="s">
        <v>1</v>
      </c>
      <c r="N2261" s="158" t="s">
        <v>44</v>
      </c>
      <c r="O2261" s="57"/>
      <c r="P2261" s="159">
        <f>O2261*H2261</f>
        <v>0</v>
      </c>
      <c r="Q2261" s="159">
        <v>0</v>
      </c>
      <c r="R2261" s="159">
        <f>Q2261*H2261</f>
        <v>0</v>
      </c>
      <c r="S2261" s="159">
        <v>0</v>
      </c>
      <c r="T2261" s="160">
        <f>S2261*H2261</f>
        <v>0</v>
      </c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1"/>
      <c r="AR2261" s="161" t="s">
        <v>289</v>
      </c>
      <c r="AT2261" s="161" t="s">
        <v>254</v>
      </c>
      <c r="AU2261" s="161" t="s">
        <v>88</v>
      </c>
      <c r="AY2261" s="17" t="s">
        <v>252</v>
      </c>
      <c r="BE2261" s="162">
        <f>IF(N2261="základní",J2261,0)</f>
        <v>0</v>
      </c>
      <c r="BF2261" s="162">
        <f>IF(N2261="snížená",J2261,0)</f>
        <v>0</v>
      </c>
      <c r="BG2261" s="162">
        <f>IF(N2261="zákl. přenesená",J2261,0)</f>
        <v>0</v>
      </c>
      <c r="BH2261" s="162">
        <f>IF(N2261="sníž. přenesená",J2261,0)</f>
        <v>0</v>
      </c>
      <c r="BI2261" s="162">
        <f>IF(N2261="nulová",J2261,0)</f>
        <v>0</v>
      </c>
      <c r="BJ2261" s="17" t="s">
        <v>86</v>
      </c>
      <c r="BK2261" s="162">
        <f>ROUND(I2261*H2261,2)</f>
        <v>0</v>
      </c>
      <c r="BL2261" s="17" t="s">
        <v>289</v>
      </c>
      <c r="BM2261" s="161" t="s">
        <v>3601</v>
      </c>
    </row>
    <row r="2262" spans="1:65" s="14" customFormat="1" ht="22.5">
      <c r="B2262" s="171"/>
      <c r="D2262" s="164" t="s">
        <v>282</v>
      </c>
      <c r="E2262" s="172" t="s">
        <v>1</v>
      </c>
      <c r="F2262" s="173" t="s">
        <v>3602</v>
      </c>
      <c r="H2262" s="174">
        <v>46.805</v>
      </c>
      <c r="I2262" s="175"/>
      <c r="L2262" s="171"/>
      <c r="M2262" s="176"/>
      <c r="N2262" s="177"/>
      <c r="O2262" s="177"/>
      <c r="P2262" s="177"/>
      <c r="Q2262" s="177"/>
      <c r="R2262" s="177"/>
      <c r="S2262" s="177"/>
      <c r="T2262" s="178"/>
      <c r="AT2262" s="172" t="s">
        <v>282</v>
      </c>
      <c r="AU2262" s="172" t="s">
        <v>88</v>
      </c>
      <c r="AV2262" s="14" t="s">
        <v>88</v>
      </c>
      <c r="AW2262" s="14" t="s">
        <v>33</v>
      </c>
      <c r="AX2262" s="14" t="s">
        <v>79</v>
      </c>
      <c r="AY2262" s="172" t="s">
        <v>252</v>
      </c>
    </row>
    <row r="2263" spans="1:65" s="14" customFormat="1" ht="22.5">
      <c r="B2263" s="171"/>
      <c r="D2263" s="164" t="s">
        <v>282</v>
      </c>
      <c r="E2263" s="172" t="s">
        <v>1</v>
      </c>
      <c r="F2263" s="173" t="s">
        <v>3603</v>
      </c>
      <c r="H2263" s="174">
        <v>390.65499999999997</v>
      </c>
      <c r="I2263" s="175"/>
      <c r="L2263" s="171"/>
      <c r="M2263" s="176"/>
      <c r="N2263" s="177"/>
      <c r="O2263" s="177"/>
      <c r="P2263" s="177"/>
      <c r="Q2263" s="177"/>
      <c r="R2263" s="177"/>
      <c r="S2263" s="177"/>
      <c r="T2263" s="178"/>
      <c r="AT2263" s="172" t="s">
        <v>282</v>
      </c>
      <c r="AU2263" s="172" t="s">
        <v>88</v>
      </c>
      <c r="AV2263" s="14" t="s">
        <v>88</v>
      </c>
      <c r="AW2263" s="14" t="s">
        <v>33</v>
      </c>
      <c r="AX2263" s="14" t="s">
        <v>79</v>
      </c>
      <c r="AY2263" s="172" t="s">
        <v>252</v>
      </c>
    </row>
    <row r="2264" spans="1:65" s="14" customFormat="1" ht="22.5">
      <c r="B2264" s="171"/>
      <c r="D2264" s="164" t="s">
        <v>282</v>
      </c>
      <c r="E2264" s="172" t="s">
        <v>1</v>
      </c>
      <c r="F2264" s="173" t="s">
        <v>3604</v>
      </c>
      <c r="H2264" s="174">
        <v>147.19999999999999</v>
      </c>
      <c r="I2264" s="175"/>
      <c r="L2264" s="171"/>
      <c r="M2264" s="176"/>
      <c r="N2264" s="177"/>
      <c r="O2264" s="177"/>
      <c r="P2264" s="177"/>
      <c r="Q2264" s="177"/>
      <c r="R2264" s="177"/>
      <c r="S2264" s="177"/>
      <c r="T2264" s="178"/>
      <c r="AT2264" s="172" t="s">
        <v>282</v>
      </c>
      <c r="AU2264" s="172" t="s">
        <v>88</v>
      </c>
      <c r="AV2264" s="14" t="s">
        <v>88</v>
      </c>
      <c r="AW2264" s="14" t="s">
        <v>33</v>
      </c>
      <c r="AX2264" s="14" t="s">
        <v>79</v>
      </c>
      <c r="AY2264" s="172" t="s">
        <v>252</v>
      </c>
    </row>
    <row r="2265" spans="1:65" s="14" customFormat="1" ht="22.5">
      <c r="B2265" s="171"/>
      <c r="D2265" s="164" t="s">
        <v>282</v>
      </c>
      <c r="E2265" s="172" t="s">
        <v>1</v>
      </c>
      <c r="F2265" s="173" t="s">
        <v>3605</v>
      </c>
      <c r="H2265" s="174">
        <v>172.04</v>
      </c>
      <c r="I2265" s="175"/>
      <c r="L2265" s="171"/>
      <c r="M2265" s="176"/>
      <c r="N2265" s="177"/>
      <c r="O2265" s="177"/>
      <c r="P2265" s="177"/>
      <c r="Q2265" s="177"/>
      <c r="R2265" s="177"/>
      <c r="S2265" s="177"/>
      <c r="T2265" s="178"/>
      <c r="AT2265" s="172" t="s">
        <v>282</v>
      </c>
      <c r="AU2265" s="172" t="s">
        <v>88</v>
      </c>
      <c r="AV2265" s="14" t="s">
        <v>88</v>
      </c>
      <c r="AW2265" s="14" t="s">
        <v>33</v>
      </c>
      <c r="AX2265" s="14" t="s">
        <v>79</v>
      </c>
      <c r="AY2265" s="172" t="s">
        <v>252</v>
      </c>
    </row>
    <row r="2266" spans="1:65" s="15" customFormat="1">
      <c r="B2266" s="179"/>
      <c r="D2266" s="164" t="s">
        <v>282</v>
      </c>
      <c r="E2266" s="180" t="s">
        <v>1</v>
      </c>
      <c r="F2266" s="181" t="s">
        <v>286</v>
      </c>
      <c r="H2266" s="182">
        <v>756.69999999999993</v>
      </c>
      <c r="I2266" s="183"/>
      <c r="L2266" s="179"/>
      <c r="M2266" s="184"/>
      <c r="N2266" s="185"/>
      <c r="O2266" s="185"/>
      <c r="P2266" s="185"/>
      <c r="Q2266" s="185"/>
      <c r="R2266" s="185"/>
      <c r="S2266" s="185"/>
      <c r="T2266" s="186"/>
      <c r="AT2266" s="180" t="s">
        <v>282</v>
      </c>
      <c r="AU2266" s="180" t="s">
        <v>88</v>
      </c>
      <c r="AV2266" s="15" t="s">
        <v>258</v>
      </c>
      <c r="AW2266" s="15" t="s">
        <v>33</v>
      </c>
      <c r="AX2266" s="15" t="s">
        <v>86</v>
      </c>
      <c r="AY2266" s="180" t="s">
        <v>252</v>
      </c>
    </row>
    <row r="2267" spans="1:65" s="2" customFormat="1" ht="24.2" customHeight="1">
      <c r="A2267" s="31"/>
      <c r="B2267" s="148"/>
      <c r="C2267" s="149" t="s">
        <v>1343</v>
      </c>
      <c r="D2267" s="149" t="s">
        <v>254</v>
      </c>
      <c r="E2267" s="150" t="s">
        <v>3606</v>
      </c>
      <c r="F2267" s="151" t="s">
        <v>3607</v>
      </c>
      <c r="G2267" s="152" t="s">
        <v>465</v>
      </c>
      <c r="H2267" s="153">
        <v>658</v>
      </c>
      <c r="I2267" s="154"/>
      <c r="J2267" s="155">
        <f>ROUND(I2267*H2267,2)</f>
        <v>0</v>
      </c>
      <c r="K2267" s="156"/>
      <c r="L2267" s="32"/>
      <c r="M2267" s="157" t="s">
        <v>1</v>
      </c>
      <c r="N2267" s="158" t="s">
        <v>44</v>
      </c>
      <c r="O2267" s="57"/>
      <c r="P2267" s="159">
        <f>O2267*H2267</f>
        <v>0</v>
      </c>
      <c r="Q2267" s="159">
        <v>0</v>
      </c>
      <c r="R2267" s="159">
        <f>Q2267*H2267</f>
        <v>0</v>
      </c>
      <c r="S2267" s="159">
        <v>0</v>
      </c>
      <c r="T2267" s="160">
        <f>S2267*H2267</f>
        <v>0</v>
      </c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1"/>
      <c r="AR2267" s="161" t="s">
        <v>289</v>
      </c>
      <c r="AT2267" s="161" t="s">
        <v>254</v>
      </c>
      <c r="AU2267" s="161" t="s">
        <v>88</v>
      </c>
      <c r="AY2267" s="17" t="s">
        <v>252</v>
      </c>
      <c r="BE2267" s="162">
        <f>IF(N2267="základní",J2267,0)</f>
        <v>0</v>
      </c>
      <c r="BF2267" s="162">
        <f>IF(N2267="snížená",J2267,0)</f>
        <v>0</v>
      </c>
      <c r="BG2267" s="162">
        <f>IF(N2267="zákl. přenesená",J2267,0)</f>
        <v>0</v>
      </c>
      <c r="BH2267" s="162">
        <f>IF(N2267="sníž. přenesená",J2267,0)</f>
        <v>0</v>
      </c>
      <c r="BI2267" s="162">
        <f>IF(N2267="nulová",J2267,0)</f>
        <v>0</v>
      </c>
      <c r="BJ2267" s="17" t="s">
        <v>86</v>
      </c>
      <c r="BK2267" s="162">
        <f>ROUND(I2267*H2267,2)</f>
        <v>0</v>
      </c>
      <c r="BL2267" s="17" t="s">
        <v>289</v>
      </c>
      <c r="BM2267" s="161" t="s">
        <v>3608</v>
      </c>
    </row>
    <row r="2268" spans="1:65" s="14" customFormat="1">
      <c r="B2268" s="171"/>
      <c r="D2268" s="164" t="s">
        <v>282</v>
      </c>
      <c r="E2268" s="172" t="s">
        <v>1</v>
      </c>
      <c r="F2268" s="173" t="s">
        <v>3609</v>
      </c>
      <c r="H2268" s="174">
        <v>40.700000000000003</v>
      </c>
      <c r="I2268" s="175"/>
      <c r="L2268" s="171"/>
      <c r="M2268" s="176"/>
      <c r="N2268" s="177"/>
      <c r="O2268" s="177"/>
      <c r="P2268" s="177"/>
      <c r="Q2268" s="177"/>
      <c r="R2268" s="177"/>
      <c r="S2268" s="177"/>
      <c r="T2268" s="178"/>
      <c r="AT2268" s="172" t="s">
        <v>282</v>
      </c>
      <c r="AU2268" s="172" t="s">
        <v>88</v>
      </c>
      <c r="AV2268" s="14" t="s">
        <v>88</v>
      </c>
      <c r="AW2268" s="14" t="s">
        <v>33</v>
      </c>
      <c r="AX2268" s="14" t="s">
        <v>79</v>
      </c>
      <c r="AY2268" s="172" t="s">
        <v>252</v>
      </c>
    </row>
    <row r="2269" spans="1:65" s="14" customFormat="1">
      <c r="B2269" s="171"/>
      <c r="D2269" s="164" t="s">
        <v>282</v>
      </c>
      <c r="E2269" s="172" t="s">
        <v>1</v>
      </c>
      <c r="F2269" s="173" t="s">
        <v>3610</v>
      </c>
      <c r="H2269" s="174">
        <v>339.7</v>
      </c>
      <c r="I2269" s="175"/>
      <c r="L2269" s="171"/>
      <c r="M2269" s="176"/>
      <c r="N2269" s="177"/>
      <c r="O2269" s="177"/>
      <c r="P2269" s="177"/>
      <c r="Q2269" s="177"/>
      <c r="R2269" s="177"/>
      <c r="S2269" s="177"/>
      <c r="T2269" s="178"/>
      <c r="AT2269" s="172" t="s">
        <v>282</v>
      </c>
      <c r="AU2269" s="172" t="s">
        <v>88</v>
      </c>
      <c r="AV2269" s="14" t="s">
        <v>88</v>
      </c>
      <c r="AW2269" s="14" t="s">
        <v>33</v>
      </c>
      <c r="AX2269" s="14" t="s">
        <v>79</v>
      </c>
      <c r="AY2269" s="172" t="s">
        <v>252</v>
      </c>
    </row>
    <row r="2270" spans="1:65" s="14" customFormat="1">
      <c r="B2270" s="171"/>
      <c r="D2270" s="164" t="s">
        <v>282</v>
      </c>
      <c r="E2270" s="172" t="s">
        <v>1</v>
      </c>
      <c r="F2270" s="173" t="s">
        <v>3611</v>
      </c>
      <c r="H2270" s="174">
        <v>128</v>
      </c>
      <c r="I2270" s="175"/>
      <c r="L2270" s="171"/>
      <c r="M2270" s="176"/>
      <c r="N2270" s="177"/>
      <c r="O2270" s="177"/>
      <c r="P2270" s="177"/>
      <c r="Q2270" s="177"/>
      <c r="R2270" s="177"/>
      <c r="S2270" s="177"/>
      <c r="T2270" s="178"/>
      <c r="AT2270" s="172" t="s">
        <v>282</v>
      </c>
      <c r="AU2270" s="172" t="s">
        <v>88</v>
      </c>
      <c r="AV2270" s="14" t="s">
        <v>88</v>
      </c>
      <c r="AW2270" s="14" t="s">
        <v>33</v>
      </c>
      <c r="AX2270" s="14" t="s">
        <v>79</v>
      </c>
      <c r="AY2270" s="172" t="s">
        <v>252</v>
      </c>
    </row>
    <row r="2271" spans="1:65" s="14" customFormat="1">
      <c r="B2271" s="171"/>
      <c r="D2271" s="164" t="s">
        <v>282</v>
      </c>
      <c r="E2271" s="172" t="s">
        <v>1</v>
      </c>
      <c r="F2271" s="173" t="s">
        <v>3612</v>
      </c>
      <c r="H2271" s="174">
        <v>149.6</v>
      </c>
      <c r="I2271" s="175"/>
      <c r="L2271" s="171"/>
      <c r="M2271" s="176"/>
      <c r="N2271" s="177"/>
      <c r="O2271" s="177"/>
      <c r="P2271" s="177"/>
      <c r="Q2271" s="177"/>
      <c r="R2271" s="177"/>
      <c r="S2271" s="177"/>
      <c r="T2271" s="178"/>
      <c r="AT2271" s="172" t="s">
        <v>282</v>
      </c>
      <c r="AU2271" s="172" t="s">
        <v>88</v>
      </c>
      <c r="AV2271" s="14" t="s">
        <v>88</v>
      </c>
      <c r="AW2271" s="14" t="s">
        <v>33</v>
      </c>
      <c r="AX2271" s="14" t="s">
        <v>79</v>
      </c>
      <c r="AY2271" s="172" t="s">
        <v>252</v>
      </c>
    </row>
    <row r="2272" spans="1:65" s="13" customFormat="1">
      <c r="B2272" s="163"/>
      <c r="D2272" s="164" t="s">
        <v>282</v>
      </c>
      <c r="E2272" s="165" t="s">
        <v>1</v>
      </c>
      <c r="F2272" s="166" t="s">
        <v>3613</v>
      </c>
      <c r="H2272" s="165" t="s">
        <v>1</v>
      </c>
      <c r="I2272" s="167"/>
      <c r="L2272" s="163"/>
      <c r="M2272" s="168"/>
      <c r="N2272" s="169"/>
      <c r="O2272" s="169"/>
      <c r="P2272" s="169"/>
      <c r="Q2272" s="169"/>
      <c r="R2272" s="169"/>
      <c r="S2272" s="169"/>
      <c r="T2272" s="170"/>
      <c r="AT2272" s="165" t="s">
        <v>282</v>
      </c>
      <c r="AU2272" s="165" t="s">
        <v>88</v>
      </c>
      <c r="AV2272" s="13" t="s">
        <v>86</v>
      </c>
      <c r="AW2272" s="13" t="s">
        <v>33</v>
      </c>
      <c r="AX2272" s="13" t="s">
        <v>79</v>
      </c>
      <c r="AY2272" s="165" t="s">
        <v>252</v>
      </c>
    </row>
    <row r="2273" spans="1:65" s="13" customFormat="1">
      <c r="B2273" s="163"/>
      <c r="D2273" s="164" t="s">
        <v>282</v>
      </c>
      <c r="E2273" s="165" t="s">
        <v>1</v>
      </c>
      <c r="F2273" s="166" t="s">
        <v>3614</v>
      </c>
      <c r="H2273" s="165" t="s">
        <v>1</v>
      </c>
      <c r="I2273" s="167"/>
      <c r="L2273" s="163"/>
      <c r="M2273" s="168"/>
      <c r="N2273" s="169"/>
      <c r="O2273" s="169"/>
      <c r="P2273" s="169"/>
      <c r="Q2273" s="169"/>
      <c r="R2273" s="169"/>
      <c r="S2273" s="169"/>
      <c r="T2273" s="170"/>
      <c r="AT2273" s="165" t="s">
        <v>282</v>
      </c>
      <c r="AU2273" s="165" t="s">
        <v>88</v>
      </c>
      <c r="AV2273" s="13" t="s">
        <v>86</v>
      </c>
      <c r="AW2273" s="13" t="s">
        <v>33</v>
      </c>
      <c r="AX2273" s="13" t="s">
        <v>79</v>
      </c>
      <c r="AY2273" s="165" t="s">
        <v>252</v>
      </c>
    </row>
    <row r="2274" spans="1:65" s="13" customFormat="1" ht="22.5">
      <c r="B2274" s="163"/>
      <c r="D2274" s="164" t="s">
        <v>282</v>
      </c>
      <c r="E2274" s="165" t="s">
        <v>1</v>
      </c>
      <c r="F2274" s="166" t="s">
        <v>3615</v>
      </c>
      <c r="H2274" s="165" t="s">
        <v>1</v>
      </c>
      <c r="I2274" s="167"/>
      <c r="L2274" s="163"/>
      <c r="M2274" s="168"/>
      <c r="N2274" s="169"/>
      <c r="O2274" s="169"/>
      <c r="P2274" s="169"/>
      <c r="Q2274" s="169"/>
      <c r="R2274" s="169"/>
      <c r="S2274" s="169"/>
      <c r="T2274" s="170"/>
      <c r="AT2274" s="165" t="s">
        <v>282</v>
      </c>
      <c r="AU2274" s="165" t="s">
        <v>88</v>
      </c>
      <c r="AV2274" s="13" t="s">
        <v>86</v>
      </c>
      <c r="AW2274" s="13" t="s">
        <v>33</v>
      </c>
      <c r="AX2274" s="13" t="s">
        <v>79</v>
      </c>
      <c r="AY2274" s="165" t="s">
        <v>252</v>
      </c>
    </row>
    <row r="2275" spans="1:65" s="13" customFormat="1">
      <c r="B2275" s="163"/>
      <c r="D2275" s="164" t="s">
        <v>282</v>
      </c>
      <c r="E2275" s="165" t="s">
        <v>1</v>
      </c>
      <c r="F2275" s="166" t="s">
        <v>3616</v>
      </c>
      <c r="H2275" s="165" t="s">
        <v>1</v>
      </c>
      <c r="I2275" s="167"/>
      <c r="L2275" s="163"/>
      <c r="M2275" s="168"/>
      <c r="N2275" s="169"/>
      <c r="O2275" s="169"/>
      <c r="P2275" s="169"/>
      <c r="Q2275" s="169"/>
      <c r="R2275" s="169"/>
      <c r="S2275" s="169"/>
      <c r="T2275" s="170"/>
      <c r="AT2275" s="165" t="s">
        <v>282</v>
      </c>
      <c r="AU2275" s="165" t="s">
        <v>88</v>
      </c>
      <c r="AV2275" s="13" t="s">
        <v>86</v>
      </c>
      <c r="AW2275" s="13" t="s">
        <v>33</v>
      </c>
      <c r="AX2275" s="13" t="s">
        <v>79</v>
      </c>
      <c r="AY2275" s="165" t="s">
        <v>252</v>
      </c>
    </row>
    <row r="2276" spans="1:65" s="13" customFormat="1" ht="22.5">
      <c r="B2276" s="163"/>
      <c r="D2276" s="164" t="s">
        <v>282</v>
      </c>
      <c r="E2276" s="165" t="s">
        <v>1</v>
      </c>
      <c r="F2276" s="166" t="s">
        <v>3617</v>
      </c>
      <c r="H2276" s="165" t="s">
        <v>1</v>
      </c>
      <c r="I2276" s="167"/>
      <c r="L2276" s="163"/>
      <c r="M2276" s="168"/>
      <c r="N2276" s="169"/>
      <c r="O2276" s="169"/>
      <c r="P2276" s="169"/>
      <c r="Q2276" s="169"/>
      <c r="R2276" s="169"/>
      <c r="S2276" s="169"/>
      <c r="T2276" s="170"/>
      <c r="AT2276" s="165" t="s">
        <v>282</v>
      </c>
      <c r="AU2276" s="165" t="s">
        <v>88</v>
      </c>
      <c r="AV2276" s="13" t="s">
        <v>86</v>
      </c>
      <c r="AW2276" s="13" t="s">
        <v>33</v>
      </c>
      <c r="AX2276" s="13" t="s">
        <v>79</v>
      </c>
      <c r="AY2276" s="165" t="s">
        <v>252</v>
      </c>
    </row>
    <row r="2277" spans="1:65" s="15" customFormat="1">
      <c r="B2277" s="179"/>
      <c r="D2277" s="164" t="s">
        <v>282</v>
      </c>
      <c r="E2277" s="180" t="s">
        <v>1</v>
      </c>
      <c r="F2277" s="181" t="s">
        <v>286</v>
      </c>
      <c r="H2277" s="182">
        <v>658</v>
      </c>
      <c r="I2277" s="183"/>
      <c r="L2277" s="179"/>
      <c r="M2277" s="184"/>
      <c r="N2277" s="185"/>
      <c r="O2277" s="185"/>
      <c r="P2277" s="185"/>
      <c r="Q2277" s="185"/>
      <c r="R2277" s="185"/>
      <c r="S2277" s="185"/>
      <c r="T2277" s="186"/>
      <c r="AT2277" s="180" t="s">
        <v>282</v>
      </c>
      <c r="AU2277" s="180" t="s">
        <v>88</v>
      </c>
      <c r="AV2277" s="15" t="s">
        <v>258</v>
      </c>
      <c r="AW2277" s="15" t="s">
        <v>33</v>
      </c>
      <c r="AX2277" s="15" t="s">
        <v>86</v>
      </c>
      <c r="AY2277" s="180" t="s">
        <v>252</v>
      </c>
    </row>
    <row r="2278" spans="1:65" s="2" customFormat="1" ht="24.2" customHeight="1">
      <c r="A2278" s="31"/>
      <c r="B2278" s="148"/>
      <c r="C2278" s="149" t="s">
        <v>3618</v>
      </c>
      <c r="D2278" s="149" t="s">
        <v>254</v>
      </c>
      <c r="E2278" s="150" t="s">
        <v>3619</v>
      </c>
      <c r="F2278" s="151" t="s">
        <v>3620</v>
      </c>
      <c r="G2278" s="152" t="s">
        <v>465</v>
      </c>
      <c r="H2278" s="153">
        <v>658</v>
      </c>
      <c r="I2278" s="154"/>
      <c r="J2278" s="155">
        <f>ROUND(I2278*H2278,2)</f>
        <v>0</v>
      </c>
      <c r="K2278" s="156"/>
      <c r="L2278" s="32"/>
      <c r="M2278" s="157" t="s">
        <v>1</v>
      </c>
      <c r="N2278" s="158" t="s">
        <v>44</v>
      </c>
      <c r="O2278" s="57"/>
      <c r="P2278" s="159">
        <f>O2278*H2278</f>
        <v>0</v>
      </c>
      <c r="Q2278" s="159">
        <v>0</v>
      </c>
      <c r="R2278" s="159">
        <f>Q2278*H2278</f>
        <v>0</v>
      </c>
      <c r="S2278" s="159">
        <v>0</v>
      </c>
      <c r="T2278" s="160">
        <f>S2278*H2278</f>
        <v>0</v>
      </c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1"/>
      <c r="AR2278" s="161" t="s">
        <v>289</v>
      </c>
      <c r="AT2278" s="161" t="s">
        <v>254</v>
      </c>
      <c r="AU2278" s="161" t="s">
        <v>88</v>
      </c>
      <c r="AY2278" s="17" t="s">
        <v>252</v>
      </c>
      <c r="BE2278" s="162">
        <f>IF(N2278="základní",J2278,0)</f>
        <v>0</v>
      </c>
      <c r="BF2278" s="162">
        <f>IF(N2278="snížená",J2278,0)</f>
        <v>0</v>
      </c>
      <c r="BG2278" s="162">
        <f>IF(N2278="zákl. přenesená",J2278,0)</f>
        <v>0</v>
      </c>
      <c r="BH2278" s="162">
        <f>IF(N2278="sníž. přenesená",J2278,0)</f>
        <v>0</v>
      </c>
      <c r="BI2278" s="162">
        <f>IF(N2278="nulová",J2278,0)</f>
        <v>0</v>
      </c>
      <c r="BJ2278" s="17" t="s">
        <v>86</v>
      </c>
      <c r="BK2278" s="162">
        <f>ROUND(I2278*H2278,2)</f>
        <v>0</v>
      </c>
      <c r="BL2278" s="17" t="s">
        <v>289</v>
      </c>
      <c r="BM2278" s="161" t="s">
        <v>3621</v>
      </c>
    </row>
    <row r="2279" spans="1:65" s="2" customFormat="1" ht="24.2" customHeight="1">
      <c r="A2279" s="31"/>
      <c r="B2279" s="148"/>
      <c r="C2279" s="149" t="s">
        <v>1350</v>
      </c>
      <c r="D2279" s="149" t="s">
        <v>254</v>
      </c>
      <c r="E2279" s="150" t="s">
        <v>3622</v>
      </c>
      <c r="F2279" s="151" t="s">
        <v>3623</v>
      </c>
      <c r="G2279" s="152" t="s">
        <v>1727</v>
      </c>
      <c r="H2279" s="187"/>
      <c r="I2279" s="154"/>
      <c r="J2279" s="155">
        <f>ROUND(I2279*H2279,2)</f>
        <v>0</v>
      </c>
      <c r="K2279" s="156"/>
      <c r="L2279" s="32"/>
      <c r="M2279" s="157" t="s">
        <v>1</v>
      </c>
      <c r="N2279" s="158" t="s">
        <v>44</v>
      </c>
      <c r="O2279" s="57"/>
      <c r="P2279" s="159">
        <f>O2279*H2279</f>
        <v>0</v>
      </c>
      <c r="Q2279" s="159">
        <v>0</v>
      </c>
      <c r="R2279" s="159">
        <f>Q2279*H2279</f>
        <v>0</v>
      </c>
      <c r="S2279" s="159">
        <v>0</v>
      </c>
      <c r="T2279" s="160">
        <f>S2279*H2279</f>
        <v>0</v>
      </c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1"/>
      <c r="AR2279" s="161" t="s">
        <v>289</v>
      </c>
      <c r="AT2279" s="161" t="s">
        <v>254</v>
      </c>
      <c r="AU2279" s="161" t="s">
        <v>88</v>
      </c>
      <c r="AY2279" s="17" t="s">
        <v>252</v>
      </c>
      <c r="BE2279" s="162">
        <f>IF(N2279="základní",J2279,0)</f>
        <v>0</v>
      </c>
      <c r="BF2279" s="162">
        <f>IF(N2279="snížená",J2279,0)</f>
        <v>0</v>
      </c>
      <c r="BG2279" s="162">
        <f>IF(N2279="zákl. přenesená",J2279,0)</f>
        <v>0</v>
      </c>
      <c r="BH2279" s="162">
        <f>IF(N2279="sníž. přenesená",J2279,0)</f>
        <v>0</v>
      </c>
      <c r="BI2279" s="162">
        <f>IF(N2279="nulová",J2279,0)</f>
        <v>0</v>
      </c>
      <c r="BJ2279" s="17" t="s">
        <v>86</v>
      </c>
      <c r="BK2279" s="162">
        <f>ROUND(I2279*H2279,2)</f>
        <v>0</v>
      </c>
      <c r="BL2279" s="17" t="s">
        <v>289</v>
      </c>
      <c r="BM2279" s="161" t="s">
        <v>3624</v>
      </c>
    </row>
    <row r="2280" spans="1:65" s="2" customFormat="1" ht="16.5" customHeight="1">
      <c r="A2280" s="31"/>
      <c r="B2280" s="148"/>
      <c r="C2280" s="149" t="s">
        <v>3625</v>
      </c>
      <c r="D2280" s="149" t="s">
        <v>254</v>
      </c>
      <c r="E2280" s="150" t="s">
        <v>3626</v>
      </c>
      <c r="F2280" s="151" t="s">
        <v>3627</v>
      </c>
      <c r="G2280" s="152" t="s">
        <v>257</v>
      </c>
      <c r="H2280" s="153">
        <v>15</v>
      </c>
      <c r="I2280" s="154"/>
      <c r="J2280" s="155">
        <f>ROUND(I2280*H2280,2)</f>
        <v>0</v>
      </c>
      <c r="K2280" s="156"/>
      <c r="L2280" s="32"/>
      <c r="M2280" s="157" t="s">
        <v>1</v>
      </c>
      <c r="N2280" s="158" t="s">
        <v>44</v>
      </c>
      <c r="O2280" s="57"/>
      <c r="P2280" s="159">
        <f>O2280*H2280</f>
        <v>0</v>
      </c>
      <c r="Q2280" s="159">
        <v>0</v>
      </c>
      <c r="R2280" s="159">
        <f>Q2280*H2280</f>
        <v>0</v>
      </c>
      <c r="S2280" s="159">
        <v>0</v>
      </c>
      <c r="T2280" s="160">
        <f>S2280*H2280</f>
        <v>0</v>
      </c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R2280" s="161" t="s">
        <v>289</v>
      </c>
      <c r="AT2280" s="161" t="s">
        <v>254</v>
      </c>
      <c r="AU2280" s="161" t="s">
        <v>88</v>
      </c>
      <c r="AY2280" s="17" t="s">
        <v>252</v>
      </c>
      <c r="BE2280" s="162">
        <f>IF(N2280="základní",J2280,0)</f>
        <v>0</v>
      </c>
      <c r="BF2280" s="162">
        <f>IF(N2280="snížená",J2280,0)</f>
        <v>0</v>
      </c>
      <c r="BG2280" s="162">
        <f>IF(N2280="zákl. přenesená",J2280,0)</f>
        <v>0</v>
      </c>
      <c r="BH2280" s="162">
        <f>IF(N2280="sníž. přenesená",J2280,0)</f>
        <v>0</v>
      </c>
      <c r="BI2280" s="162">
        <f>IF(N2280="nulová",J2280,0)</f>
        <v>0</v>
      </c>
      <c r="BJ2280" s="17" t="s">
        <v>86</v>
      </c>
      <c r="BK2280" s="162">
        <f>ROUND(I2280*H2280,2)</f>
        <v>0</v>
      </c>
      <c r="BL2280" s="17" t="s">
        <v>289</v>
      </c>
      <c r="BM2280" s="161" t="s">
        <v>3628</v>
      </c>
    </row>
    <row r="2281" spans="1:65" s="14" customFormat="1" ht="22.5">
      <c r="B2281" s="171"/>
      <c r="D2281" s="164" t="s">
        <v>282</v>
      </c>
      <c r="E2281" s="172" t="s">
        <v>1</v>
      </c>
      <c r="F2281" s="173" t="s">
        <v>3629</v>
      </c>
      <c r="H2281" s="174">
        <v>15</v>
      </c>
      <c r="I2281" s="175"/>
      <c r="L2281" s="171"/>
      <c r="M2281" s="176"/>
      <c r="N2281" s="177"/>
      <c r="O2281" s="177"/>
      <c r="P2281" s="177"/>
      <c r="Q2281" s="177"/>
      <c r="R2281" s="177"/>
      <c r="S2281" s="177"/>
      <c r="T2281" s="178"/>
      <c r="AT2281" s="172" t="s">
        <v>282</v>
      </c>
      <c r="AU2281" s="172" t="s">
        <v>88</v>
      </c>
      <c r="AV2281" s="14" t="s">
        <v>88</v>
      </c>
      <c r="AW2281" s="14" t="s">
        <v>33</v>
      </c>
      <c r="AX2281" s="14" t="s">
        <v>79</v>
      </c>
      <c r="AY2281" s="172" t="s">
        <v>252</v>
      </c>
    </row>
    <row r="2282" spans="1:65" s="13" customFormat="1">
      <c r="B2282" s="163"/>
      <c r="D2282" s="164" t="s">
        <v>282</v>
      </c>
      <c r="E2282" s="165" t="s">
        <v>1</v>
      </c>
      <c r="F2282" s="166" t="s">
        <v>2831</v>
      </c>
      <c r="H2282" s="165" t="s">
        <v>1</v>
      </c>
      <c r="I2282" s="167"/>
      <c r="L2282" s="163"/>
      <c r="M2282" s="168"/>
      <c r="N2282" s="169"/>
      <c r="O2282" s="169"/>
      <c r="P2282" s="169"/>
      <c r="Q2282" s="169"/>
      <c r="R2282" s="169"/>
      <c r="S2282" s="169"/>
      <c r="T2282" s="170"/>
      <c r="AT2282" s="165" t="s">
        <v>282</v>
      </c>
      <c r="AU2282" s="165" t="s">
        <v>88</v>
      </c>
      <c r="AV2282" s="13" t="s">
        <v>86</v>
      </c>
      <c r="AW2282" s="13" t="s">
        <v>33</v>
      </c>
      <c r="AX2282" s="13" t="s">
        <v>79</v>
      </c>
      <c r="AY2282" s="165" t="s">
        <v>252</v>
      </c>
    </row>
    <row r="2283" spans="1:65" s="15" customFormat="1">
      <c r="B2283" s="179"/>
      <c r="D2283" s="164" t="s">
        <v>282</v>
      </c>
      <c r="E2283" s="180" t="s">
        <v>1</v>
      </c>
      <c r="F2283" s="181" t="s">
        <v>286</v>
      </c>
      <c r="H2283" s="182">
        <v>15</v>
      </c>
      <c r="I2283" s="183"/>
      <c r="L2283" s="179"/>
      <c r="M2283" s="184"/>
      <c r="N2283" s="185"/>
      <c r="O2283" s="185"/>
      <c r="P2283" s="185"/>
      <c r="Q2283" s="185"/>
      <c r="R2283" s="185"/>
      <c r="S2283" s="185"/>
      <c r="T2283" s="186"/>
      <c r="AT2283" s="180" t="s">
        <v>282</v>
      </c>
      <c r="AU2283" s="180" t="s">
        <v>88</v>
      </c>
      <c r="AV2283" s="15" t="s">
        <v>258</v>
      </c>
      <c r="AW2283" s="15" t="s">
        <v>33</v>
      </c>
      <c r="AX2283" s="15" t="s">
        <v>86</v>
      </c>
      <c r="AY2283" s="180" t="s">
        <v>252</v>
      </c>
    </row>
    <row r="2284" spans="1:65" s="12" customFormat="1" ht="22.9" customHeight="1">
      <c r="B2284" s="135"/>
      <c r="D2284" s="136" t="s">
        <v>78</v>
      </c>
      <c r="E2284" s="146" t="s">
        <v>3630</v>
      </c>
      <c r="F2284" s="146" t="s">
        <v>3631</v>
      </c>
      <c r="I2284" s="138"/>
      <c r="J2284" s="147">
        <f>BK2284</f>
        <v>0</v>
      </c>
      <c r="L2284" s="135"/>
      <c r="M2284" s="140"/>
      <c r="N2284" s="141"/>
      <c r="O2284" s="141"/>
      <c r="P2284" s="142">
        <f>SUM(P2285:P2317)</f>
        <v>0</v>
      </c>
      <c r="Q2284" s="141"/>
      <c r="R2284" s="142">
        <f>SUM(R2285:R2317)</f>
        <v>0</v>
      </c>
      <c r="S2284" s="141"/>
      <c r="T2284" s="143">
        <f>SUM(T2285:T2317)</f>
        <v>0</v>
      </c>
      <c r="AR2284" s="136" t="s">
        <v>88</v>
      </c>
      <c r="AT2284" s="144" t="s">
        <v>78</v>
      </c>
      <c r="AU2284" s="144" t="s">
        <v>86</v>
      </c>
      <c r="AY2284" s="136" t="s">
        <v>252</v>
      </c>
      <c r="BK2284" s="145">
        <f>SUM(BK2285:BK2317)</f>
        <v>0</v>
      </c>
    </row>
    <row r="2285" spans="1:65" s="2" customFormat="1" ht="24.2" customHeight="1">
      <c r="A2285" s="31"/>
      <c r="B2285" s="148"/>
      <c r="C2285" s="149" t="s">
        <v>1358</v>
      </c>
      <c r="D2285" s="149" t="s">
        <v>254</v>
      </c>
      <c r="E2285" s="150" t="s">
        <v>3632</v>
      </c>
      <c r="F2285" s="151" t="s">
        <v>3633</v>
      </c>
      <c r="G2285" s="152" t="s">
        <v>465</v>
      </c>
      <c r="H2285" s="153">
        <v>299.57400000000001</v>
      </c>
      <c r="I2285" s="154"/>
      <c r="J2285" s="155">
        <f>ROUND(I2285*H2285,2)</f>
        <v>0</v>
      </c>
      <c r="K2285" s="156"/>
      <c r="L2285" s="32"/>
      <c r="M2285" s="157" t="s">
        <v>1</v>
      </c>
      <c r="N2285" s="158" t="s">
        <v>44</v>
      </c>
      <c r="O2285" s="57"/>
      <c r="P2285" s="159">
        <f>O2285*H2285</f>
        <v>0</v>
      </c>
      <c r="Q2285" s="159">
        <v>0</v>
      </c>
      <c r="R2285" s="159">
        <f>Q2285*H2285</f>
        <v>0</v>
      </c>
      <c r="S2285" s="159">
        <v>0</v>
      </c>
      <c r="T2285" s="160">
        <f>S2285*H2285</f>
        <v>0</v>
      </c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1"/>
      <c r="AR2285" s="161" t="s">
        <v>289</v>
      </c>
      <c r="AT2285" s="161" t="s">
        <v>254</v>
      </c>
      <c r="AU2285" s="161" t="s">
        <v>88</v>
      </c>
      <c r="AY2285" s="17" t="s">
        <v>252</v>
      </c>
      <c r="BE2285" s="162">
        <f>IF(N2285="základní",J2285,0)</f>
        <v>0</v>
      </c>
      <c r="BF2285" s="162">
        <f>IF(N2285="snížená",J2285,0)</f>
        <v>0</v>
      </c>
      <c r="BG2285" s="162">
        <f>IF(N2285="zákl. přenesená",J2285,0)</f>
        <v>0</v>
      </c>
      <c r="BH2285" s="162">
        <f>IF(N2285="sníž. přenesená",J2285,0)</f>
        <v>0</v>
      </c>
      <c r="BI2285" s="162">
        <f>IF(N2285="nulová",J2285,0)</f>
        <v>0</v>
      </c>
      <c r="BJ2285" s="17" t="s">
        <v>86</v>
      </c>
      <c r="BK2285" s="162">
        <f>ROUND(I2285*H2285,2)</f>
        <v>0</v>
      </c>
      <c r="BL2285" s="17" t="s">
        <v>289</v>
      </c>
      <c r="BM2285" s="161" t="s">
        <v>3634</v>
      </c>
    </row>
    <row r="2286" spans="1:65" s="14" customFormat="1" ht="22.5">
      <c r="B2286" s="171"/>
      <c r="D2286" s="164" t="s">
        <v>282</v>
      </c>
      <c r="E2286" s="172" t="s">
        <v>1</v>
      </c>
      <c r="F2286" s="173" t="s">
        <v>3635</v>
      </c>
      <c r="H2286" s="174">
        <v>299.57400000000001</v>
      </c>
      <c r="I2286" s="175"/>
      <c r="L2286" s="171"/>
      <c r="M2286" s="176"/>
      <c r="N2286" s="177"/>
      <c r="O2286" s="177"/>
      <c r="P2286" s="177"/>
      <c r="Q2286" s="177"/>
      <c r="R2286" s="177"/>
      <c r="S2286" s="177"/>
      <c r="T2286" s="178"/>
      <c r="AT2286" s="172" t="s">
        <v>282</v>
      </c>
      <c r="AU2286" s="172" t="s">
        <v>88</v>
      </c>
      <c r="AV2286" s="14" t="s">
        <v>88</v>
      </c>
      <c r="AW2286" s="14" t="s">
        <v>33</v>
      </c>
      <c r="AX2286" s="14" t="s">
        <v>79</v>
      </c>
      <c r="AY2286" s="172" t="s">
        <v>252</v>
      </c>
    </row>
    <row r="2287" spans="1:65" s="15" customFormat="1">
      <c r="B2287" s="179"/>
      <c r="D2287" s="164" t="s">
        <v>282</v>
      </c>
      <c r="E2287" s="180" t="s">
        <v>1</v>
      </c>
      <c r="F2287" s="181" t="s">
        <v>286</v>
      </c>
      <c r="H2287" s="182">
        <v>299.57400000000001</v>
      </c>
      <c r="I2287" s="183"/>
      <c r="L2287" s="179"/>
      <c r="M2287" s="184"/>
      <c r="N2287" s="185"/>
      <c r="O2287" s="185"/>
      <c r="P2287" s="185"/>
      <c r="Q2287" s="185"/>
      <c r="R2287" s="185"/>
      <c r="S2287" s="185"/>
      <c r="T2287" s="186"/>
      <c r="AT2287" s="180" t="s">
        <v>282</v>
      </c>
      <c r="AU2287" s="180" t="s">
        <v>88</v>
      </c>
      <c r="AV2287" s="15" t="s">
        <v>258</v>
      </c>
      <c r="AW2287" s="15" t="s">
        <v>33</v>
      </c>
      <c r="AX2287" s="15" t="s">
        <v>86</v>
      </c>
      <c r="AY2287" s="180" t="s">
        <v>252</v>
      </c>
    </row>
    <row r="2288" spans="1:65" s="2" customFormat="1" ht="24.2" customHeight="1">
      <c r="A2288" s="31"/>
      <c r="B2288" s="148"/>
      <c r="C2288" s="149" t="s">
        <v>3636</v>
      </c>
      <c r="D2288" s="149" t="s">
        <v>254</v>
      </c>
      <c r="E2288" s="150" t="s">
        <v>3637</v>
      </c>
      <c r="F2288" s="151" t="s">
        <v>3638</v>
      </c>
      <c r="G2288" s="152" t="s">
        <v>465</v>
      </c>
      <c r="H2288" s="153">
        <v>8.4920000000000009</v>
      </c>
      <c r="I2288" s="154"/>
      <c r="J2288" s="155">
        <f>ROUND(I2288*H2288,2)</f>
        <v>0</v>
      </c>
      <c r="K2288" s="156"/>
      <c r="L2288" s="32"/>
      <c r="M2288" s="157" t="s">
        <v>1</v>
      </c>
      <c r="N2288" s="158" t="s">
        <v>44</v>
      </c>
      <c r="O2288" s="57"/>
      <c r="P2288" s="159">
        <f>O2288*H2288</f>
        <v>0</v>
      </c>
      <c r="Q2288" s="159">
        <v>0</v>
      </c>
      <c r="R2288" s="159">
        <f>Q2288*H2288</f>
        <v>0</v>
      </c>
      <c r="S2288" s="159">
        <v>0</v>
      </c>
      <c r="T2288" s="160">
        <f>S2288*H2288</f>
        <v>0</v>
      </c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1"/>
      <c r="AR2288" s="161" t="s">
        <v>289</v>
      </c>
      <c r="AT2288" s="161" t="s">
        <v>254</v>
      </c>
      <c r="AU2288" s="161" t="s">
        <v>88</v>
      </c>
      <c r="AY2288" s="17" t="s">
        <v>252</v>
      </c>
      <c r="BE2288" s="162">
        <f>IF(N2288="základní",J2288,0)</f>
        <v>0</v>
      </c>
      <c r="BF2288" s="162">
        <f>IF(N2288="snížená",J2288,0)</f>
        <v>0</v>
      </c>
      <c r="BG2288" s="162">
        <f>IF(N2288="zákl. přenesená",J2288,0)</f>
        <v>0</v>
      </c>
      <c r="BH2288" s="162">
        <f>IF(N2288="sníž. přenesená",J2288,0)</f>
        <v>0</v>
      </c>
      <c r="BI2288" s="162">
        <f>IF(N2288="nulová",J2288,0)</f>
        <v>0</v>
      </c>
      <c r="BJ2288" s="17" t="s">
        <v>86</v>
      </c>
      <c r="BK2288" s="162">
        <f>ROUND(I2288*H2288,2)</f>
        <v>0</v>
      </c>
      <c r="BL2288" s="17" t="s">
        <v>289</v>
      </c>
      <c r="BM2288" s="161" t="s">
        <v>3639</v>
      </c>
    </row>
    <row r="2289" spans="1:65" s="14" customFormat="1" ht="22.5">
      <c r="B2289" s="171"/>
      <c r="D2289" s="164" t="s">
        <v>282</v>
      </c>
      <c r="E2289" s="172" t="s">
        <v>1</v>
      </c>
      <c r="F2289" s="173" t="s">
        <v>3640</v>
      </c>
      <c r="H2289" s="174">
        <v>3.8279999999999998</v>
      </c>
      <c r="I2289" s="175"/>
      <c r="L2289" s="171"/>
      <c r="M2289" s="176"/>
      <c r="N2289" s="177"/>
      <c r="O2289" s="177"/>
      <c r="P2289" s="177"/>
      <c r="Q2289" s="177"/>
      <c r="R2289" s="177"/>
      <c r="S2289" s="177"/>
      <c r="T2289" s="178"/>
      <c r="AT2289" s="172" t="s">
        <v>282</v>
      </c>
      <c r="AU2289" s="172" t="s">
        <v>88</v>
      </c>
      <c r="AV2289" s="14" t="s">
        <v>88</v>
      </c>
      <c r="AW2289" s="14" t="s">
        <v>33</v>
      </c>
      <c r="AX2289" s="14" t="s">
        <v>79</v>
      </c>
      <c r="AY2289" s="172" t="s">
        <v>252</v>
      </c>
    </row>
    <row r="2290" spans="1:65" s="14" customFormat="1">
      <c r="B2290" s="171"/>
      <c r="D2290" s="164" t="s">
        <v>282</v>
      </c>
      <c r="E2290" s="172" t="s">
        <v>1</v>
      </c>
      <c r="F2290" s="173" t="s">
        <v>3641</v>
      </c>
      <c r="H2290" s="174">
        <v>4.6639999999999997</v>
      </c>
      <c r="I2290" s="175"/>
      <c r="L2290" s="171"/>
      <c r="M2290" s="176"/>
      <c r="N2290" s="177"/>
      <c r="O2290" s="177"/>
      <c r="P2290" s="177"/>
      <c r="Q2290" s="177"/>
      <c r="R2290" s="177"/>
      <c r="S2290" s="177"/>
      <c r="T2290" s="178"/>
      <c r="AT2290" s="172" t="s">
        <v>282</v>
      </c>
      <c r="AU2290" s="172" t="s">
        <v>88</v>
      </c>
      <c r="AV2290" s="14" t="s">
        <v>88</v>
      </c>
      <c r="AW2290" s="14" t="s">
        <v>33</v>
      </c>
      <c r="AX2290" s="14" t="s">
        <v>79</v>
      </c>
      <c r="AY2290" s="172" t="s">
        <v>252</v>
      </c>
    </row>
    <row r="2291" spans="1:65" s="15" customFormat="1">
      <c r="B2291" s="179"/>
      <c r="D2291" s="164" t="s">
        <v>282</v>
      </c>
      <c r="E2291" s="180" t="s">
        <v>1</v>
      </c>
      <c r="F2291" s="181" t="s">
        <v>286</v>
      </c>
      <c r="H2291" s="182">
        <v>8.4919999999999991</v>
      </c>
      <c r="I2291" s="183"/>
      <c r="L2291" s="179"/>
      <c r="M2291" s="184"/>
      <c r="N2291" s="185"/>
      <c r="O2291" s="185"/>
      <c r="P2291" s="185"/>
      <c r="Q2291" s="185"/>
      <c r="R2291" s="185"/>
      <c r="S2291" s="185"/>
      <c r="T2291" s="186"/>
      <c r="AT2291" s="180" t="s">
        <v>282</v>
      </c>
      <c r="AU2291" s="180" t="s">
        <v>88</v>
      </c>
      <c r="AV2291" s="15" t="s">
        <v>258</v>
      </c>
      <c r="AW2291" s="15" t="s">
        <v>33</v>
      </c>
      <c r="AX2291" s="15" t="s">
        <v>86</v>
      </c>
      <c r="AY2291" s="180" t="s">
        <v>252</v>
      </c>
    </row>
    <row r="2292" spans="1:65" s="2" customFormat="1" ht="24.2" customHeight="1">
      <c r="A2292" s="31"/>
      <c r="B2292" s="148"/>
      <c r="C2292" s="149" t="s">
        <v>1363</v>
      </c>
      <c r="D2292" s="149" t="s">
        <v>254</v>
      </c>
      <c r="E2292" s="150" t="s">
        <v>3642</v>
      </c>
      <c r="F2292" s="151" t="s">
        <v>3643</v>
      </c>
      <c r="G2292" s="152" t="s">
        <v>465</v>
      </c>
      <c r="H2292" s="153">
        <v>114.393</v>
      </c>
      <c r="I2292" s="154"/>
      <c r="J2292" s="155">
        <f>ROUND(I2292*H2292,2)</f>
        <v>0</v>
      </c>
      <c r="K2292" s="156"/>
      <c r="L2292" s="32"/>
      <c r="M2292" s="157" t="s">
        <v>1</v>
      </c>
      <c r="N2292" s="158" t="s">
        <v>44</v>
      </c>
      <c r="O2292" s="57"/>
      <c r="P2292" s="159">
        <f>O2292*H2292</f>
        <v>0</v>
      </c>
      <c r="Q2292" s="159">
        <v>0</v>
      </c>
      <c r="R2292" s="159">
        <f>Q2292*H2292</f>
        <v>0</v>
      </c>
      <c r="S2292" s="159">
        <v>0</v>
      </c>
      <c r="T2292" s="160">
        <f>S2292*H2292</f>
        <v>0</v>
      </c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1"/>
      <c r="AR2292" s="161" t="s">
        <v>289</v>
      </c>
      <c r="AT2292" s="161" t="s">
        <v>254</v>
      </c>
      <c r="AU2292" s="161" t="s">
        <v>88</v>
      </c>
      <c r="AY2292" s="17" t="s">
        <v>252</v>
      </c>
      <c r="BE2292" s="162">
        <f>IF(N2292="základní",J2292,0)</f>
        <v>0</v>
      </c>
      <c r="BF2292" s="162">
        <f>IF(N2292="snížená",J2292,0)</f>
        <v>0</v>
      </c>
      <c r="BG2292" s="162">
        <f>IF(N2292="zákl. přenesená",J2292,0)</f>
        <v>0</v>
      </c>
      <c r="BH2292" s="162">
        <f>IF(N2292="sníž. přenesená",J2292,0)</f>
        <v>0</v>
      </c>
      <c r="BI2292" s="162">
        <f>IF(N2292="nulová",J2292,0)</f>
        <v>0</v>
      </c>
      <c r="BJ2292" s="17" t="s">
        <v>86</v>
      </c>
      <c r="BK2292" s="162">
        <f>ROUND(I2292*H2292,2)</f>
        <v>0</v>
      </c>
      <c r="BL2292" s="17" t="s">
        <v>289</v>
      </c>
      <c r="BM2292" s="161" t="s">
        <v>3644</v>
      </c>
    </row>
    <row r="2293" spans="1:65" s="14" customFormat="1">
      <c r="B2293" s="171"/>
      <c r="D2293" s="164" t="s">
        <v>282</v>
      </c>
      <c r="E2293" s="172" t="s">
        <v>1</v>
      </c>
      <c r="F2293" s="173" t="s">
        <v>3645</v>
      </c>
      <c r="H2293" s="174">
        <v>23.667000000000002</v>
      </c>
      <c r="I2293" s="175"/>
      <c r="L2293" s="171"/>
      <c r="M2293" s="176"/>
      <c r="N2293" s="177"/>
      <c r="O2293" s="177"/>
      <c r="P2293" s="177"/>
      <c r="Q2293" s="177"/>
      <c r="R2293" s="177"/>
      <c r="S2293" s="177"/>
      <c r="T2293" s="178"/>
      <c r="AT2293" s="172" t="s">
        <v>282</v>
      </c>
      <c r="AU2293" s="172" t="s">
        <v>88</v>
      </c>
      <c r="AV2293" s="14" t="s">
        <v>88</v>
      </c>
      <c r="AW2293" s="14" t="s">
        <v>33</v>
      </c>
      <c r="AX2293" s="14" t="s">
        <v>79</v>
      </c>
      <c r="AY2293" s="172" t="s">
        <v>252</v>
      </c>
    </row>
    <row r="2294" spans="1:65" s="14" customFormat="1" ht="22.5">
      <c r="B2294" s="171"/>
      <c r="D2294" s="164" t="s">
        <v>282</v>
      </c>
      <c r="E2294" s="172" t="s">
        <v>1</v>
      </c>
      <c r="F2294" s="173" t="s">
        <v>3646</v>
      </c>
      <c r="H2294" s="174">
        <v>90.725999999999999</v>
      </c>
      <c r="I2294" s="175"/>
      <c r="L2294" s="171"/>
      <c r="M2294" s="176"/>
      <c r="N2294" s="177"/>
      <c r="O2294" s="177"/>
      <c r="P2294" s="177"/>
      <c r="Q2294" s="177"/>
      <c r="R2294" s="177"/>
      <c r="S2294" s="177"/>
      <c r="T2294" s="178"/>
      <c r="AT2294" s="172" t="s">
        <v>282</v>
      </c>
      <c r="AU2294" s="172" t="s">
        <v>88</v>
      </c>
      <c r="AV2294" s="14" t="s">
        <v>88</v>
      </c>
      <c r="AW2294" s="14" t="s">
        <v>33</v>
      </c>
      <c r="AX2294" s="14" t="s">
        <v>79</v>
      </c>
      <c r="AY2294" s="172" t="s">
        <v>252</v>
      </c>
    </row>
    <row r="2295" spans="1:65" s="15" customFormat="1">
      <c r="B2295" s="179"/>
      <c r="D2295" s="164" t="s">
        <v>282</v>
      </c>
      <c r="E2295" s="180" t="s">
        <v>1</v>
      </c>
      <c r="F2295" s="181" t="s">
        <v>286</v>
      </c>
      <c r="H2295" s="182">
        <v>114.393</v>
      </c>
      <c r="I2295" s="183"/>
      <c r="L2295" s="179"/>
      <c r="M2295" s="184"/>
      <c r="N2295" s="185"/>
      <c r="O2295" s="185"/>
      <c r="P2295" s="185"/>
      <c r="Q2295" s="185"/>
      <c r="R2295" s="185"/>
      <c r="S2295" s="185"/>
      <c r="T2295" s="186"/>
      <c r="AT2295" s="180" t="s">
        <v>282</v>
      </c>
      <c r="AU2295" s="180" t="s">
        <v>88</v>
      </c>
      <c r="AV2295" s="15" t="s">
        <v>258</v>
      </c>
      <c r="AW2295" s="15" t="s">
        <v>33</v>
      </c>
      <c r="AX2295" s="15" t="s">
        <v>86</v>
      </c>
      <c r="AY2295" s="180" t="s">
        <v>252</v>
      </c>
    </row>
    <row r="2296" spans="1:65" s="2" customFormat="1" ht="44.25" customHeight="1">
      <c r="A2296" s="31"/>
      <c r="B2296" s="148"/>
      <c r="C2296" s="149" t="s">
        <v>3647</v>
      </c>
      <c r="D2296" s="149" t="s">
        <v>254</v>
      </c>
      <c r="E2296" s="150" t="s">
        <v>3648</v>
      </c>
      <c r="F2296" s="151" t="s">
        <v>3649</v>
      </c>
      <c r="G2296" s="152" t="s">
        <v>1198</v>
      </c>
      <c r="H2296" s="153">
        <v>1</v>
      </c>
      <c r="I2296" s="154"/>
      <c r="J2296" s="155">
        <f>ROUND(I2296*H2296,2)</f>
        <v>0</v>
      </c>
      <c r="K2296" s="156"/>
      <c r="L2296" s="32"/>
      <c r="M2296" s="157" t="s">
        <v>1</v>
      </c>
      <c r="N2296" s="158" t="s">
        <v>44</v>
      </c>
      <c r="O2296" s="57"/>
      <c r="P2296" s="159">
        <f>O2296*H2296</f>
        <v>0</v>
      </c>
      <c r="Q2296" s="159">
        <v>0</v>
      </c>
      <c r="R2296" s="159">
        <f>Q2296*H2296</f>
        <v>0</v>
      </c>
      <c r="S2296" s="159">
        <v>0</v>
      </c>
      <c r="T2296" s="160">
        <f>S2296*H2296</f>
        <v>0</v>
      </c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1"/>
      <c r="AR2296" s="161" t="s">
        <v>289</v>
      </c>
      <c r="AT2296" s="161" t="s">
        <v>254</v>
      </c>
      <c r="AU2296" s="161" t="s">
        <v>88</v>
      </c>
      <c r="AY2296" s="17" t="s">
        <v>252</v>
      </c>
      <c r="BE2296" s="162">
        <f>IF(N2296="základní",J2296,0)</f>
        <v>0</v>
      </c>
      <c r="BF2296" s="162">
        <f>IF(N2296="snížená",J2296,0)</f>
        <v>0</v>
      </c>
      <c r="BG2296" s="162">
        <f>IF(N2296="zákl. přenesená",J2296,0)</f>
        <v>0</v>
      </c>
      <c r="BH2296" s="162">
        <f>IF(N2296="sníž. přenesená",J2296,0)</f>
        <v>0</v>
      </c>
      <c r="BI2296" s="162">
        <f>IF(N2296="nulová",J2296,0)</f>
        <v>0</v>
      </c>
      <c r="BJ2296" s="17" t="s">
        <v>86</v>
      </c>
      <c r="BK2296" s="162">
        <f>ROUND(I2296*H2296,2)</f>
        <v>0</v>
      </c>
      <c r="BL2296" s="17" t="s">
        <v>289</v>
      </c>
      <c r="BM2296" s="161" t="s">
        <v>3650</v>
      </c>
    </row>
    <row r="2297" spans="1:65" s="13" customFormat="1" ht="22.5">
      <c r="B2297" s="163"/>
      <c r="D2297" s="164" t="s">
        <v>282</v>
      </c>
      <c r="E2297" s="165" t="s">
        <v>1</v>
      </c>
      <c r="F2297" s="166" t="s">
        <v>3651</v>
      </c>
      <c r="H2297" s="165" t="s">
        <v>1</v>
      </c>
      <c r="I2297" s="167"/>
      <c r="L2297" s="163"/>
      <c r="M2297" s="168"/>
      <c r="N2297" s="169"/>
      <c r="O2297" s="169"/>
      <c r="P2297" s="169"/>
      <c r="Q2297" s="169"/>
      <c r="R2297" s="169"/>
      <c r="S2297" s="169"/>
      <c r="T2297" s="170"/>
      <c r="AT2297" s="165" t="s">
        <v>282</v>
      </c>
      <c r="AU2297" s="165" t="s">
        <v>88</v>
      </c>
      <c r="AV2297" s="13" t="s">
        <v>86</v>
      </c>
      <c r="AW2297" s="13" t="s">
        <v>33</v>
      </c>
      <c r="AX2297" s="13" t="s">
        <v>79</v>
      </c>
      <c r="AY2297" s="165" t="s">
        <v>252</v>
      </c>
    </row>
    <row r="2298" spans="1:65" s="13" customFormat="1" ht="22.5">
      <c r="B2298" s="163"/>
      <c r="D2298" s="164" t="s">
        <v>282</v>
      </c>
      <c r="E2298" s="165" t="s">
        <v>1</v>
      </c>
      <c r="F2298" s="166" t="s">
        <v>3652</v>
      </c>
      <c r="H2298" s="165" t="s">
        <v>1</v>
      </c>
      <c r="I2298" s="167"/>
      <c r="L2298" s="163"/>
      <c r="M2298" s="168"/>
      <c r="N2298" s="169"/>
      <c r="O2298" s="169"/>
      <c r="P2298" s="169"/>
      <c r="Q2298" s="169"/>
      <c r="R2298" s="169"/>
      <c r="S2298" s="169"/>
      <c r="T2298" s="170"/>
      <c r="AT2298" s="165" t="s">
        <v>282</v>
      </c>
      <c r="AU2298" s="165" t="s">
        <v>88</v>
      </c>
      <c r="AV2298" s="13" t="s">
        <v>86</v>
      </c>
      <c r="AW2298" s="13" t="s">
        <v>33</v>
      </c>
      <c r="AX2298" s="13" t="s">
        <v>79</v>
      </c>
      <c r="AY2298" s="165" t="s">
        <v>252</v>
      </c>
    </row>
    <row r="2299" spans="1:65" s="13" customFormat="1" ht="22.5">
      <c r="B2299" s="163"/>
      <c r="D2299" s="164" t="s">
        <v>282</v>
      </c>
      <c r="E2299" s="165" t="s">
        <v>1</v>
      </c>
      <c r="F2299" s="166" t="s">
        <v>3653</v>
      </c>
      <c r="H2299" s="165" t="s">
        <v>1</v>
      </c>
      <c r="I2299" s="167"/>
      <c r="L2299" s="163"/>
      <c r="M2299" s="168"/>
      <c r="N2299" s="169"/>
      <c r="O2299" s="169"/>
      <c r="P2299" s="169"/>
      <c r="Q2299" s="169"/>
      <c r="R2299" s="169"/>
      <c r="S2299" s="169"/>
      <c r="T2299" s="170"/>
      <c r="AT2299" s="165" t="s">
        <v>282</v>
      </c>
      <c r="AU2299" s="165" t="s">
        <v>88</v>
      </c>
      <c r="AV2299" s="13" t="s">
        <v>86</v>
      </c>
      <c r="AW2299" s="13" t="s">
        <v>33</v>
      </c>
      <c r="AX2299" s="13" t="s">
        <v>79</v>
      </c>
      <c r="AY2299" s="165" t="s">
        <v>252</v>
      </c>
    </row>
    <row r="2300" spans="1:65" s="13" customFormat="1" ht="22.5">
      <c r="B2300" s="163"/>
      <c r="D2300" s="164" t="s">
        <v>282</v>
      </c>
      <c r="E2300" s="165" t="s">
        <v>1</v>
      </c>
      <c r="F2300" s="166" t="s">
        <v>3654</v>
      </c>
      <c r="H2300" s="165" t="s">
        <v>1</v>
      </c>
      <c r="I2300" s="167"/>
      <c r="L2300" s="163"/>
      <c r="M2300" s="168"/>
      <c r="N2300" s="169"/>
      <c r="O2300" s="169"/>
      <c r="P2300" s="169"/>
      <c r="Q2300" s="169"/>
      <c r="R2300" s="169"/>
      <c r="S2300" s="169"/>
      <c r="T2300" s="170"/>
      <c r="AT2300" s="165" t="s">
        <v>282</v>
      </c>
      <c r="AU2300" s="165" t="s">
        <v>88</v>
      </c>
      <c r="AV2300" s="13" t="s">
        <v>86</v>
      </c>
      <c r="AW2300" s="13" t="s">
        <v>33</v>
      </c>
      <c r="AX2300" s="13" t="s">
        <v>79</v>
      </c>
      <c r="AY2300" s="165" t="s">
        <v>252</v>
      </c>
    </row>
    <row r="2301" spans="1:65" s="13" customFormat="1">
      <c r="B2301" s="163"/>
      <c r="D2301" s="164" t="s">
        <v>282</v>
      </c>
      <c r="E2301" s="165" t="s">
        <v>1</v>
      </c>
      <c r="F2301" s="166" t="s">
        <v>3655</v>
      </c>
      <c r="H2301" s="165" t="s">
        <v>1</v>
      </c>
      <c r="I2301" s="167"/>
      <c r="L2301" s="163"/>
      <c r="M2301" s="168"/>
      <c r="N2301" s="169"/>
      <c r="O2301" s="169"/>
      <c r="P2301" s="169"/>
      <c r="Q2301" s="169"/>
      <c r="R2301" s="169"/>
      <c r="S2301" s="169"/>
      <c r="T2301" s="170"/>
      <c r="AT2301" s="165" t="s">
        <v>282</v>
      </c>
      <c r="AU2301" s="165" t="s">
        <v>88</v>
      </c>
      <c r="AV2301" s="13" t="s">
        <v>86</v>
      </c>
      <c r="AW2301" s="13" t="s">
        <v>33</v>
      </c>
      <c r="AX2301" s="13" t="s">
        <v>79</v>
      </c>
      <c r="AY2301" s="165" t="s">
        <v>252</v>
      </c>
    </row>
    <row r="2302" spans="1:65" s="14" customFormat="1">
      <c r="B2302" s="171"/>
      <c r="D2302" s="164" t="s">
        <v>282</v>
      </c>
      <c r="E2302" s="172" t="s">
        <v>1</v>
      </c>
      <c r="F2302" s="173" t="s">
        <v>3656</v>
      </c>
      <c r="H2302" s="174">
        <v>1</v>
      </c>
      <c r="I2302" s="175"/>
      <c r="L2302" s="171"/>
      <c r="M2302" s="176"/>
      <c r="N2302" s="177"/>
      <c r="O2302" s="177"/>
      <c r="P2302" s="177"/>
      <c r="Q2302" s="177"/>
      <c r="R2302" s="177"/>
      <c r="S2302" s="177"/>
      <c r="T2302" s="178"/>
      <c r="AT2302" s="172" t="s">
        <v>282</v>
      </c>
      <c r="AU2302" s="172" t="s">
        <v>88</v>
      </c>
      <c r="AV2302" s="14" t="s">
        <v>88</v>
      </c>
      <c r="AW2302" s="14" t="s">
        <v>33</v>
      </c>
      <c r="AX2302" s="14" t="s">
        <v>79</v>
      </c>
      <c r="AY2302" s="172" t="s">
        <v>252</v>
      </c>
    </row>
    <row r="2303" spans="1:65" s="15" customFormat="1">
      <c r="B2303" s="179"/>
      <c r="D2303" s="164" t="s">
        <v>282</v>
      </c>
      <c r="E2303" s="180" t="s">
        <v>1</v>
      </c>
      <c r="F2303" s="181" t="s">
        <v>286</v>
      </c>
      <c r="H2303" s="182">
        <v>1</v>
      </c>
      <c r="I2303" s="183"/>
      <c r="L2303" s="179"/>
      <c r="M2303" s="184"/>
      <c r="N2303" s="185"/>
      <c r="O2303" s="185"/>
      <c r="P2303" s="185"/>
      <c r="Q2303" s="185"/>
      <c r="R2303" s="185"/>
      <c r="S2303" s="185"/>
      <c r="T2303" s="186"/>
      <c r="AT2303" s="180" t="s">
        <v>282</v>
      </c>
      <c r="AU2303" s="180" t="s">
        <v>88</v>
      </c>
      <c r="AV2303" s="15" t="s">
        <v>258</v>
      </c>
      <c r="AW2303" s="15" t="s">
        <v>33</v>
      </c>
      <c r="AX2303" s="15" t="s">
        <v>86</v>
      </c>
      <c r="AY2303" s="180" t="s">
        <v>252</v>
      </c>
    </row>
    <row r="2304" spans="1:65" s="2" customFormat="1" ht="24.2" customHeight="1">
      <c r="A2304" s="31"/>
      <c r="B2304" s="148"/>
      <c r="C2304" s="149" t="s">
        <v>1367</v>
      </c>
      <c r="D2304" s="149" t="s">
        <v>254</v>
      </c>
      <c r="E2304" s="150" t="s">
        <v>3657</v>
      </c>
      <c r="F2304" s="151" t="s">
        <v>3658</v>
      </c>
      <c r="G2304" s="152" t="s">
        <v>465</v>
      </c>
      <c r="H2304" s="153">
        <v>17.895</v>
      </c>
      <c r="I2304" s="154"/>
      <c r="J2304" s="155">
        <f>ROUND(I2304*H2304,2)</f>
        <v>0</v>
      </c>
      <c r="K2304" s="156"/>
      <c r="L2304" s="32"/>
      <c r="M2304" s="157" t="s">
        <v>1</v>
      </c>
      <c r="N2304" s="158" t="s">
        <v>44</v>
      </c>
      <c r="O2304" s="57"/>
      <c r="P2304" s="159">
        <f>O2304*H2304</f>
        <v>0</v>
      </c>
      <c r="Q2304" s="159">
        <v>0</v>
      </c>
      <c r="R2304" s="159">
        <f>Q2304*H2304</f>
        <v>0</v>
      </c>
      <c r="S2304" s="159">
        <v>0</v>
      </c>
      <c r="T2304" s="160">
        <f>S2304*H2304</f>
        <v>0</v>
      </c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R2304" s="161" t="s">
        <v>289</v>
      </c>
      <c r="AT2304" s="161" t="s">
        <v>254</v>
      </c>
      <c r="AU2304" s="161" t="s">
        <v>88</v>
      </c>
      <c r="AY2304" s="17" t="s">
        <v>252</v>
      </c>
      <c r="BE2304" s="162">
        <f>IF(N2304="základní",J2304,0)</f>
        <v>0</v>
      </c>
      <c r="BF2304" s="162">
        <f>IF(N2304="snížená",J2304,0)</f>
        <v>0</v>
      </c>
      <c r="BG2304" s="162">
        <f>IF(N2304="zákl. přenesená",J2304,0)</f>
        <v>0</v>
      </c>
      <c r="BH2304" s="162">
        <f>IF(N2304="sníž. přenesená",J2304,0)</f>
        <v>0</v>
      </c>
      <c r="BI2304" s="162">
        <f>IF(N2304="nulová",J2304,0)</f>
        <v>0</v>
      </c>
      <c r="BJ2304" s="17" t="s">
        <v>86</v>
      </c>
      <c r="BK2304" s="162">
        <f>ROUND(I2304*H2304,2)</f>
        <v>0</v>
      </c>
      <c r="BL2304" s="17" t="s">
        <v>289</v>
      </c>
      <c r="BM2304" s="161" t="s">
        <v>3659</v>
      </c>
    </row>
    <row r="2305" spans="1:65" s="14" customFormat="1" ht="22.5">
      <c r="B2305" s="171"/>
      <c r="D2305" s="164" t="s">
        <v>282</v>
      </c>
      <c r="E2305" s="172" t="s">
        <v>1</v>
      </c>
      <c r="F2305" s="173" t="s">
        <v>3660</v>
      </c>
      <c r="H2305" s="174">
        <v>1.8</v>
      </c>
      <c r="I2305" s="175"/>
      <c r="L2305" s="171"/>
      <c r="M2305" s="176"/>
      <c r="N2305" s="177"/>
      <c r="O2305" s="177"/>
      <c r="P2305" s="177"/>
      <c r="Q2305" s="177"/>
      <c r="R2305" s="177"/>
      <c r="S2305" s="177"/>
      <c r="T2305" s="178"/>
      <c r="AT2305" s="172" t="s">
        <v>282</v>
      </c>
      <c r="AU2305" s="172" t="s">
        <v>88</v>
      </c>
      <c r="AV2305" s="14" t="s">
        <v>88</v>
      </c>
      <c r="AW2305" s="14" t="s">
        <v>33</v>
      </c>
      <c r="AX2305" s="14" t="s">
        <v>79</v>
      </c>
      <c r="AY2305" s="172" t="s">
        <v>252</v>
      </c>
    </row>
    <row r="2306" spans="1:65" s="14" customFormat="1" ht="22.5">
      <c r="B2306" s="171"/>
      <c r="D2306" s="164" t="s">
        <v>282</v>
      </c>
      <c r="E2306" s="172" t="s">
        <v>1</v>
      </c>
      <c r="F2306" s="173" t="s">
        <v>3661</v>
      </c>
      <c r="H2306" s="174">
        <v>2.76</v>
      </c>
      <c r="I2306" s="175"/>
      <c r="L2306" s="171"/>
      <c r="M2306" s="176"/>
      <c r="N2306" s="177"/>
      <c r="O2306" s="177"/>
      <c r="P2306" s="177"/>
      <c r="Q2306" s="177"/>
      <c r="R2306" s="177"/>
      <c r="S2306" s="177"/>
      <c r="T2306" s="178"/>
      <c r="AT2306" s="172" t="s">
        <v>282</v>
      </c>
      <c r="AU2306" s="172" t="s">
        <v>88</v>
      </c>
      <c r="AV2306" s="14" t="s">
        <v>88</v>
      </c>
      <c r="AW2306" s="14" t="s">
        <v>33</v>
      </c>
      <c r="AX2306" s="14" t="s">
        <v>79</v>
      </c>
      <c r="AY2306" s="172" t="s">
        <v>252</v>
      </c>
    </row>
    <row r="2307" spans="1:65" s="14" customFormat="1" ht="22.5">
      <c r="B2307" s="171"/>
      <c r="D2307" s="164" t="s">
        <v>282</v>
      </c>
      <c r="E2307" s="172" t="s">
        <v>1</v>
      </c>
      <c r="F2307" s="173" t="s">
        <v>3662</v>
      </c>
      <c r="H2307" s="174">
        <v>0.56399999999999995</v>
      </c>
      <c r="I2307" s="175"/>
      <c r="L2307" s="171"/>
      <c r="M2307" s="176"/>
      <c r="N2307" s="177"/>
      <c r="O2307" s="177"/>
      <c r="P2307" s="177"/>
      <c r="Q2307" s="177"/>
      <c r="R2307" s="177"/>
      <c r="S2307" s="177"/>
      <c r="T2307" s="178"/>
      <c r="AT2307" s="172" t="s">
        <v>282</v>
      </c>
      <c r="AU2307" s="172" t="s">
        <v>88</v>
      </c>
      <c r="AV2307" s="14" t="s">
        <v>88</v>
      </c>
      <c r="AW2307" s="14" t="s">
        <v>33</v>
      </c>
      <c r="AX2307" s="14" t="s">
        <v>79</v>
      </c>
      <c r="AY2307" s="172" t="s">
        <v>252</v>
      </c>
    </row>
    <row r="2308" spans="1:65" s="14" customFormat="1" ht="22.5">
      <c r="B2308" s="171"/>
      <c r="D2308" s="164" t="s">
        <v>282</v>
      </c>
      <c r="E2308" s="172" t="s">
        <v>1</v>
      </c>
      <c r="F2308" s="173" t="s">
        <v>3663</v>
      </c>
      <c r="H2308" s="174">
        <v>4.2569999999999997</v>
      </c>
      <c r="I2308" s="175"/>
      <c r="L2308" s="171"/>
      <c r="M2308" s="176"/>
      <c r="N2308" s="177"/>
      <c r="O2308" s="177"/>
      <c r="P2308" s="177"/>
      <c r="Q2308" s="177"/>
      <c r="R2308" s="177"/>
      <c r="S2308" s="177"/>
      <c r="T2308" s="178"/>
      <c r="AT2308" s="172" t="s">
        <v>282</v>
      </c>
      <c r="AU2308" s="172" t="s">
        <v>88</v>
      </c>
      <c r="AV2308" s="14" t="s">
        <v>88</v>
      </c>
      <c r="AW2308" s="14" t="s">
        <v>33</v>
      </c>
      <c r="AX2308" s="14" t="s">
        <v>79</v>
      </c>
      <c r="AY2308" s="172" t="s">
        <v>252</v>
      </c>
    </row>
    <row r="2309" spans="1:65" s="14" customFormat="1" ht="22.5">
      <c r="B2309" s="171"/>
      <c r="D2309" s="164" t="s">
        <v>282</v>
      </c>
      <c r="E2309" s="172" t="s">
        <v>1</v>
      </c>
      <c r="F2309" s="173" t="s">
        <v>3664</v>
      </c>
      <c r="H2309" s="174">
        <v>4.2569999999999997</v>
      </c>
      <c r="I2309" s="175"/>
      <c r="L2309" s="171"/>
      <c r="M2309" s="176"/>
      <c r="N2309" s="177"/>
      <c r="O2309" s="177"/>
      <c r="P2309" s="177"/>
      <c r="Q2309" s="177"/>
      <c r="R2309" s="177"/>
      <c r="S2309" s="177"/>
      <c r="T2309" s="178"/>
      <c r="AT2309" s="172" t="s">
        <v>282</v>
      </c>
      <c r="AU2309" s="172" t="s">
        <v>88</v>
      </c>
      <c r="AV2309" s="14" t="s">
        <v>88</v>
      </c>
      <c r="AW2309" s="14" t="s">
        <v>33</v>
      </c>
      <c r="AX2309" s="14" t="s">
        <v>79</v>
      </c>
      <c r="AY2309" s="172" t="s">
        <v>252</v>
      </c>
    </row>
    <row r="2310" spans="1:65" s="14" customFormat="1" ht="22.5">
      <c r="B2310" s="171"/>
      <c r="D2310" s="164" t="s">
        <v>282</v>
      </c>
      <c r="E2310" s="172" t="s">
        <v>1</v>
      </c>
      <c r="F2310" s="173" t="s">
        <v>3665</v>
      </c>
      <c r="H2310" s="174">
        <v>4.2569999999999997</v>
      </c>
      <c r="I2310" s="175"/>
      <c r="L2310" s="171"/>
      <c r="M2310" s="176"/>
      <c r="N2310" s="177"/>
      <c r="O2310" s="177"/>
      <c r="P2310" s="177"/>
      <c r="Q2310" s="177"/>
      <c r="R2310" s="177"/>
      <c r="S2310" s="177"/>
      <c r="T2310" s="178"/>
      <c r="AT2310" s="172" t="s">
        <v>282</v>
      </c>
      <c r="AU2310" s="172" t="s">
        <v>88</v>
      </c>
      <c r="AV2310" s="14" t="s">
        <v>88</v>
      </c>
      <c r="AW2310" s="14" t="s">
        <v>33</v>
      </c>
      <c r="AX2310" s="14" t="s">
        <v>79</v>
      </c>
      <c r="AY2310" s="172" t="s">
        <v>252</v>
      </c>
    </row>
    <row r="2311" spans="1:65" s="13" customFormat="1" ht="22.5">
      <c r="B2311" s="163"/>
      <c r="D2311" s="164" t="s">
        <v>282</v>
      </c>
      <c r="E2311" s="165" t="s">
        <v>1</v>
      </c>
      <c r="F2311" s="166" t="s">
        <v>3666</v>
      </c>
      <c r="H2311" s="165" t="s">
        <v>1</v>
      </c>
      <c r="I2311" s="167"/>
      <c r="L2311" s="163"/>
      <c r="M2311" s="168"/>
      <c r="N2311" s="169"/>
      <c r="O2311" s="169"/>
      <c r="P2311" s="169"/>
      <c r="Q2311" s="169"/>
      <c r="R2311" s="169"/>
      <c r="S2311" s="169"/>
      <c r="T2311" s="170"/>
      <c r="AT2311" s="165" t="s">
        <v>282</v>
      </c>
      <c r="AU2311" s="165" t="s">
        <v>88</v>
      </c>
      <c r="AV2311" s="13" t="s">
        <v>86</v>
      </c>
      <c r="AW2311" s="13" t="s">
        <v>33</v>
      </c>
      <c r="AX2311" s="13" t="s">
        <v>79</v>
      </c>
      <c r="AY2311" s="165" t="s">
        <v>252</v>
      </c>
    </row>
    <row r="2312" spans="1:65" s="13" customFormat="1" ht="22.5">
      <c r="B2312" s="163"/>
      <c r="D2312" s="164" t="s">
        <v>282</v>
      </c>
      <c r="E2312" s="165" t="s">
        <v>1</v>
      </c>
      <c r="F2312" s="166" t="s">
        <v>3667</v>
      </c>
      <c r="H2312" s="165" t="s">
        <v>1</v>
      </c>
      <c r="I2312" s="167"/>
      <c r="L2312" s="163"/>
      <c r="M2312" s="168"/>
      <c r="N2312" s="169"/>
      <c r="O2312" s="169"/>
      <c r="P2312" s="169"/>
      <c r="Q2312" s="169"/>
      <c r="R2312" s="169"/>
      <c r="S2312" s="169"/>
      <c r="T2312" s="170"/>
      <c r="AT2312" s="165" t="s">
        <v>282</v>
      </c>
      <c r="AU2312" s="165" t="s">
        <v>88</v>
      </c>
      <c r="AV2312" s="13" t="s">
        <v>86</v>
      </c>
      <c r="AW2312" s="13" t="s">
        <v>33</v>
      </c>
      <c r="AX2312" s="13" t="s">
        <v>79</v>
      </c>
      <c r="AY2312" s="165" t="s">
        <v>252</v>
      </c>
    </row>
    <row r="2313" spans="1:65" s="15" customFormat="1">
      <c r="B2313" s="179"/>
      <c r="D2313" s="164" t="s">
        <v>282</v>
      </c>
      <c r="E2313" s="180" t="s">
        <v>1</v>
      </c>
      <c r="F2313" s="181" t="s">
        <v>286</v>
      </c>
      <c r="H2313" s="182">
        <v>17.895</v>
      </c>
      <c r="I2313" s="183"/>
      <c r="L2313" s="179"/>
      <c r="M2313" s="184"/>
      <c r="N2313" s="185"/>
      <c r="O2313" s="185"/>
      <c r="P2313" s="185"/>
      <c r="Q2313" s="185"/>
      <c r="R2313" s="185"/>
      <c r="S2313" s="185"/>
      <c r="T2313" s="186"/>
      <c r="AT2313" s="180" t="s">
        <v>282</v>
      </c>
      <c r="AU2313" s="180" t="s">
        <v>88</v>
      </c>
      <c r="AV2313" s="15" t="s">
        <v>258</v>
      </c>
      <c r="AW2313" s="15" t="s">
        <v>33</v>
      </c>
      <c r="AX2313" s="15" t="s">
        <v>86</v>
      </c>
      <c r="AY2313" s="180" t="s">
        <v>252</v>
      </c>
    </row>
    <row r="2314" spans="1:65" s="2" customFormat="1" ht="16.5" customHeight="1">
      <c r="A2314" s="31"/>
      <c r="B2314" s="148"/>
      <c r="C2314" s="149" t="s">
        <v>3668</v>
      </c>
      <c r="D2314" s="149" t="s">
        <v>254</v>
      </c>
      <c r="E2314" s="150" t="s">
        <v>3669</v>
      </c>
      <c r="F2314" s="151" t="s">
        <v>3670</v>
      </c>
      <c r="G2314" s="152" t="s">
        <v>257</v>
      </c>
      <c r="H2314" s="153">
        <v>15</v>
      </c>
      <c r="I2314" s="154"/>
      <c r="J2314" s="155">
        <f>ROUND(I2314*H2314,2)</f>
        <v>0</v>
      </c>
      <c r="K2314" s="156"/>
      <c r="L2314" s="32"/>
      <c r="M2314" s="157" t="s">
        <v>1</v>
      </c>
      <c r="N2314" s="158" t="s">
        <v>44</v>
      </c>
      <c r="O2314" s="57"/>
      <c r="P2314" s="159">
        <f>O2314*H2314</f>
        <v>0</v>
      </c>
      <c r="Q2314" s="159">
        <v>0</v>
      </c>
      <c r="R2314" s="159">
        <f>Q2314*H2314</f>
        <v>0</v>
      </c>
      <c r="S2314" s="159">
        <v>0</v>
      </c>
      <c r="T2314" s="160">
        <f>S2314*H2314</f>
        <v>0</v>
      </c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R2314" s="161" t="s">
        <v>289</v>
      </c>
      <c r="AT2314" s="161" t="s">
        <v>254</v>
      </c>
      <c r="AU2314" s="161" t="s">
        <v>88</v>
      </c>
      <c r="AY2314" s="17" t="s">
        <v>252</v>
      </c>
      <c r="BE2314" s="162">
        <f>IF(N2314="základní",J2314,0)</f>
        <v>0</v>
      </c>
      <c r="BF2314" s="162">
        <f>IF(N2314="snížená",J2314,0)</f>
        <v>0</v>
      </c>
      <c r="BG2314" s="162">
        <f>IF(N2314="zákl. přenesená",J2314,0)</f>
        <v>0</v>
      </c>
      <c r="BH2314" s="162">
        <f>IF(N2314="sníž. přenesená",J2314,0)</f>
        <v>0</v>
      </c>
      <c r="BI2314" s="162">
        <f>IF(N2314="nulová",J2314,0)</f>
        <v>0</v>
      </c>
      <c r="BJ2314" s="17" t="s">
        <v>86</v>
      </c>
      <c r="BK2314" s="162">
        <f>ROUND(I2314*H2314,2)</f>
        <v>0</v>
      </c>
      <c r="BL2314" s="17" t="s">
        <v>289</v>
      </c>
      <c r="BM2314" s="161" t="s">
        <v>3671</v>
      </c>
    </row>
    <row r="2315" spans="1:65" s="14" customFormat="1" ht="22.5">
      <c r="B2315" s="171"/>
      <c r="D2315" s="164" t="s">
        <v>282</v>
      </c>
      <c r="E2315" s="172" t="s">
        <v>1</v>
      </c>
      <c r="F2315" s="173" t="s">
        <v>3672</v>
      </c>
      <c r="H2315" s="174">
        <v>15</v>
      </c>
      <c r="I2315" s="175"/>
      <c r="L2315" s="171"/>
      <c r="M2315" s="176"/>
      <c r="N2315" s="177"/>
      <c r="O2315" s="177"/>
      <c r="P2315" s="177"/>
      <c r="Q2315" s="177"/>
      <c r="R2315" s="177"/>
      <c r="S2315" s="177"/>
      <c r="T2315" s="178"/>
      <c r="AT2315" s="172" t="s">
        <v>282</v>
      </c>
      <c r="AU2315" s="172" t="s">
        <v>88</v>
      </c>
      <c r="AV2315" s="14" t="s">
        <v>88</v>
      </c>
      <c r="AW2315" s="14" t="s">
        <v>33</v>
      </c>
      <c r="AX2315" s="14" t="s">
        <v>79</v>
      </c>
      <c r="AY2315" s="172" t="s">
        <v>252</v>
      </c>
    </row>
    <row r="2316" spans="1:65" s="13" customFormat="1">
      <c r="B2316" s="163"/>
      <c r="D2316" s="164" t="s">
        <v>282</v>
      </c>
      <c r="E2316" s="165" t="s">
        <v>1</v>
      </c>
      <c r="F2316" s="166" t="s">
        <v>2831</v>
      </c>
      <c r="H2316" s="165" t="s">
        <v>1</v>
      </c>
      <c r="I2316" s="167"/>
      <c r="L2316" s="163"/>
      <c r="M2316" s="168"/>
      <c r="N2316" s="169"/>
      <c r="O2316" s="169"/>
      <c r="P2316" s="169"/>
      <c r="Q2316" s="169"/>
      <c r="R2316" s="169"/>
      <c r="S2316" s="169"/>
      <c r="T2316" s="170"/>
      <c r="AT2316" s="165" t="s">
        <v>282</v>
      </c>
      <c r="AU2316" s="165" t="s">
        <v>88</v>
      </c>
      <c r="AV2316" s="13" t="s">
        <v>86</v>
      </c>
      <c r="AW2316" s="13" t="s">
        <v>33</v>
      </c>
      <c r="AX2316" s="13" t="s">
        <v>79</v>
      </c>
      <c r="AY2316" s="165" t="s">
        <v>252</v>
      </c>
    </row>
    <row r="2317" spans="1:65" s="15" customFormat="1">
      <c r="B2317" s="179"/>
      <c r="D2317" s="164" t="s">
        <v>282</v>
      </c>
      <c r="E2317" s="180" t="s">
        <v>1</v>
      </c>
      <c r="F2317" s="181" t="s">
        <v>286</v>
      </c>
      <c r="H2317" s="182">
        <v>15</v>
      </c>
      <c r="I2317" s="183"/>
      <c r="L2317" s="179"/>
      <c r="M2317" s="184"/>
      <c r="N2317" s="185"/>
      <c r="O2317" s="185"/>
      <c r="P2317" s="185"/>
      <c r="Q2317" s="185"/>
      <c r="R2317" s="185"/>
      <c r="S2317" s="185"/>
      <c r="T2317" s="186"/>
      <c r="AT2317" s="180" t="s">
        <v>282</v>
      </c>
      <c r="AU2317" s="180" t="s">
        <v>88</v>
      </c>
      <c r="AV2317" s="15" t="s">
        <v>258</v>
      </c>
      <c r="AW2317" s="15" t="s">
        <v>33</v>
      </c>
      <c r="AX2317" s="15" t="s">
        <v>86</v>
      </c>
      <c r="AY2317" s="180" t="s">
        <v>252</v>
      </c>
    </row>
    <row r="2318" spans="1:65" s="12" customFormat="1" ht="22.9" customHeight="1">
      <c r="B2318" s="135"/>
      <c r="D2318" s="136" t="s">
        <v>78</v>
      </c>
      <c r="E2318" s="146" t="s">
        <v>3673</v>
      </c>
      <c r="F2318" s="146" t="s">
        <v>3674</v>
      </c>
      <c r="I2318" s="138"/>
      <c r="J2318" s="147">
        <f>BK2318</f>
        <v>0</v>
      </c>
      <c r="L2318" s="135"/>
      <c r="M2318" s="140"/>
      <c r="N2318" s="141"/>
      <c r="O2318" s="141"/>
      <c r="P2318" s="142">
        <f>SUM(P2319:P2574)</f>
        <v>0</v>
      </c>
      <c r="Q2318" s="141"/>
      <c r="R2318" s="142">
        <f>SUM(R2319:R2574)</f>
        <v>0</v>
      </c>
      <c r="S2318" s="141"/>
      <c r="T2318" s="143">
        <f>SUM(T2319:T2574)</f>
        <v>0</v>
      </c>
      <c r="AR2318" s="136" t="s">
        <v>88</v>
      </c>
      <c r="AT2318" s="144" t="s">
        <v>78</v>
      </c>
      <c r="AU2318" s="144" t="s">
        <v>86</v>
      </c>
      <c r="AY2318" s="136" t="s">
        <v>252</v>
      </c>
      <c r="BK2318" s="145">
        <f>SUM(BK2319:BK2574)</f>
        <v>0</v>
      </c>
    </row>
    <row r="2319" spans="1:65" s="2" customFormat="1" ht="24.2" customHeight="1">
      <c r="A2319" s="31"/>
      <c r="B2319" s="148"/>
      <c r="C2319" s="149" t="s">
        <v>1373</v>
      </c>
      <c r="D2319" s="149" t="s">
        <v>254</v>
      </c>
      <c r="E2319" s="150" t="s">
        <v>3675</v>
      </c>
      <c r="F2319" s="151" t="s">
        <v>3676</v>
      </c>
      <c r="G2319" s="152" t="s">
        <v>465</v>
      </c>
      <c r="H2319" s="153">
        <v>21036.45</v>
      </c>
      <c r="I2319" s="154"/>
      <c r="J2319" s="155">
        <f>ROUND(I2319*H2319,2)</f>
        <v>0</v>
      </c>
      <c r="K2319" s="156"/>
      <c r="L2319" s="32"/>
      <c r="M2319" s="157" t="s">
        <v>1</v>
      </c>
      <c r="N2319" s="158" t="s">
        <v>44</v>
      </c>
      <c r="O2319" s="57"/>
      <c r="P2319" s="159">
        <f>O2319*H2319</f>
        <v>0</v>
      </c>
      <c r="Q2319" s="159">
        <v>0</v>
      </c>
      <c r="R2319" s="159">
        <f>Q2319*H2319</f>
        <v>0</v>
      </c>
      <c r="S2319" s="159">
        <v>0</v>
      </c>
      <c r="T2319" s="160">
        <f>S2319*H2319</f>
        <v>0</v>
      </c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R2319" s="161" t="s">
        <v>289</v>
      </c>
      <c r="AT2319" s="161" t="s">
        <v>254</v>
      </c>
      <c r="AU2319" s="161" t="s">
        <v>88</v>
      </c>
      <c r="AY2319" s="17" t="s">
        <v>252</v>
      </c>
      <c r="BE2319" s="162">
        <f>IF(N2319="základní",J2319,0)</f>
        <v>0</v>
      </c>
      <c r="BF2319" s="162">
        <f>IF(N2319="snížená",J2319,0)</f>
        <v>0</v>
      </c>
      <c r="BG2319" s="162">
        <f>IF(N2319="zákl. přenesená",J2319,0)</f>
        <v>0</v>
      </c>
      <c r="BH2319" s="162">
        <f>IF(N2319="sníž. přenesená",J2319,0)</f>
        <v>0</v>
      </c>
      <c r="BI2319" s="162">
        <f>IF(N2319="nulová",J2319,0)</f>
        <v>0</v>
      </c>
      <c r="BJ2319" s="17" t="s">
        <v>86</v>
      </c>
      <c r="BK2319" s="162">
        <f>ROUND(I2319*H2319,2)</f>
        <v>0</v>
      </c>
      <c r="BL2319" s="17" t="s">
        <v>289</v>
      </c>
      <c r="BM2319" s="161" t="s">
        <v>3677</v>
      </c>
    </row>
    <row r="2320" spans="1:65" s="14" customFormat="1" ht="22.5">
      <c r="B2320" s="171"/>
      <c r="D2320" s="164" t="s">
        <v>282</v>
      </c>
      <c r="E2320" s="172" t="s">
        <v>1</v>
      </c>
      <c r="F2320" s="173" t="s">
        <v>3678</v>
      </c>
      <c r="H2320" s="174">
        <v>356.39</v>
      </c>
      <c r="I2320" s="175"/>
      <c r="L2320" s="171"/>
      <c r="M2320" s="176"/>
      <c r="N2320" s="177"/>
      <c r="O2320" s="177"/>
      <c r="P2320" s="177"/>
      <c r="Q2320" s="177"/>
      <c r="R2320" s="177"/>
      <c r="S2320" s="177"/>
      <c r="T2320" s="178"/>
      <c r="AT2320" s="172" t="s">
        <v>282</v>
      </c>
      <c r="AU2320" s="172" t="s">
        <v>88</v>
      </c>
      <c r="AV2320" s="14" t="s">
        <v>88</v>
      </c>
      <c r="AW2320" s="14" t="s">
        <v>33</v>
      </c>
      <c r="AX2320" s="14" t="s">
        <v>79</v>
      </c>
      <c r="AY2320" s="172" t="s">
        <v>252</v>
      </c>
    </row>
    <row r="2321" spans="2:51" s="14" customFormat="1" ht="22.5">
      <c r="B2321" s="171"/>
      <c r="D2321" s="164" t="s">
        <v>282</v>
      </c>
      <c r="E2321" s="172" t="s">
        <v>1</v>
      </c>
      <c r="F2321" s="173" t="s">
        <v>3679</v>
      </c>
      <c r="H2321" s="174">
        <v>245.16</v>
      </c>
      <c r="I2321" s="175"/>
      <c r="L2321" s="171"/>
      <c r="M2321" s="176"/>
      <c r="N2321" s="177"/>
      <c r="O2321" s="177"/>
      <c r="P2321" s="177"/>
      <c r="Q2321" s="177"/>
      <c r="R2321" s="177"/>
      <c r="S2321" s="177"/>
      <c r="T2321" s="178"/>
      <c r="AT2321" s="172" t="s">
        <v>282</v>
      </c>
      <c r="AU2321" s="172" t="s">
        <v>88</v>
      </c>
      <c r="AV2321" s="14" t="s">
        <v>88</v>
      </c>
      <c r="AW2321" s="14" t="s">
        <v>33</v>
      </c>
      <c r="AX2321" s="14" t="s">
        <v>79</v>
      </c>
      <c r="AY2321" s="172" t="s">
        <v>252</v>
      </c>
    </row>
    <row r="2322" spans="2:51" s="14" customFormat="1" ht="22.5">
      <c r="B2322" s="171"/>
      <c r="D2322" s="164" t="s">
        <v>282</v>
      </c>
      <c r="E2322" s="172" t="s">
        <v>1</v>
      </c>
      <c r="F2322" s="173" t="s">
        <v>3680</v>
      </c>
      <c r="H2322" s="174">
        <v>8.16</v>
      </c>
      <c r="I2322" s="175"/>
      <c r="L2322" s="171"/>
      <c r="M2322" s="176"/>
      <c r="N2322" s="177"/>
      <c r="O2322" s="177"/>
      <c r="P2322" s="177"/>
      <c r="Q2322" s="177"/>
      <c r="R2322" s="177"/>
      <c r="S2322" s="177"/>
      <c r="T2322" s="178"/>
      <c r="AT2322" s="172" t="s">
        <v>282</v>
      </c>
      <c r="AU2322" s="172" t="s">
        <v>88</v>
      </c>
      <c r="AV2322" s="14" t="s">
        <v>88</v>
      </c>
      <c r="AW2322" s="14" t="s">
        <v>33</v>
      </c>
      <c r="AX2322" s="14" t="s">
        <v>79</v>
      </c>
      <c r="AY2322" s="172" t="s">
        <v>252</v>
      </c>
    </row>
    <row r="2323" spans="2:51" s="14" customFormat="1" ht="22.5">
      <c r="B2323" s="171"/>
      <c r="D2323" s="164" t="s">
        <v>282</v>
      </c>
      <c r="E2323" s="172" t="s">
        <v>1</v>
      </c>
      <c r="F2323" s="173" t="s">
        <v>3681</v>
      </c>
      <c r="H2323" s="174">
        <v>11.016</v>
      </c>
      <c r="I2323" s="175"/>
      <c r="L2323" s="171"/>
      <c r="M2323" s="176"/>
      <c r="N2323" s="177"/>
      <c r="O2323" s="177"/>
      <c r="P2323" s="177"/>
      <c r="Q2323" s="177"/>
      <c r="R2323" s="177"/>
      <c r="S2323" s="177"/>
      <c r="T2323" s="178"/>
      <c r="AT2323" s="172" t="s">
        <v>282</v>
      </c>
      <c r="AU2323" s="172" t="s">
        <v>88</v>
      </c>
      <c r="AV2323" s="14" t="s">
        <v>88</v>
      </c>
      <c r="AW2323" s="14" t="s">
        <v>33</v>
      </c>
      <c r="AX2323" s="14" t="s">
        <v>79</v>
      </c>
      <c r="AY2323" s="172" t="s">
        <v>252</v>
      </c>
    </row>
    <row r="2324" spans="2:51" s="14" customFormat="1" ht="22.5">
      <c r="B2324" s="171"/>
      <c r="D2324" s="164" t="s">
        <v>282</v>
      </c>
      <c r="E2324" s="172" t="s">
        <v>1</v>
      </c>
      <c r="F2324" s="173" t="s">
        <v>3682</v>
      </c>
      <c r="H2324" s="174">
        <v>171.2</v>
      </c>
      <c r="I2324" s="175"/>
      <c r="L2324" s="171"/>
      <c r="M2324" s="176"/>
      <c r="N2324" s="177"/>
      <c r="O2324" s="177"/>
      <c r="P2324" s="177"/>
      <c r="Q2324" s="177"/>
      <c r="R2324" s="177"/>
      <c r="S2324" s="177"/>
      <c r="T2324" s="178"/>
      <c r="AT2324" s="172" t="s">
        <v>282</v>
      </c>
      <c r="AU2324" s="172" t="s">
        <v>88</v>
      </c>
      <c r="AV2324" s="14" t="s">
        <v>88</v>
      </c>
      <c r="AW2324" s="14" t="s">
        <v>33</v>
      </c>
      <c r="AX2324" s="14" t="s">
        <v>79</v>
      </c>
      <c r="AY2324" s="172" t="s">
        <v>252</v>
      </c>
    </row>
    <row r="2325" spans="2:51" s="14" customFormat="1" ht="22.5">
      <c r="B2325" s="171"/>
      <c r="D2325" s="164" t="s">
        <v>282</v>
      </c>
      <c r="E2325" s="172" t="s">
        <v>1</v>
      </c>
      <c r="F2325" s="173" t="s">
        <v>3683</v>
      </c>
      <c r="H2325" s="174">
        <v>257.07600000000002</v>
      </c>
      <c r="I2325" s="175"/>
      <c r="L2325" s="171"/>
      <c r="M2325" s="176"/>
      <c r="N2325" s="177"/>
      <c r="O2325" s="177"/>
      <c r="P2325" s="177"/>
      <c r="Q2325" s="177"/>
      <c r="R2325" s="177"/>
      <c r="S2325" s="177"/>
      <c r="T2325" s="178"/>
      <c r="AT2325" s="172" t="s">
        <v>282</v>
      </c>
      <c r="AU2325" s="172" t="s">
        <v>88</v>
      </c>
      <c r="AV2325" s="14" t="s">
        <v>88</v>
      </c>
      <c r="AW2325" s="14" t="s">
        <v>33</v>
      </c>
      <c r="AX2325" s="14" t="s">
        <v>79</v>
      </c>
      <c r="AY2325" s="172" t="s">
        <v>252</v>
      </c>
    </row>
    <row r="2326" spans="2:51" s="14" customFormat="1" ht="22.5">
      <c r="B2326" s="171"/>
      <c r="D2326" s="164" t="s">
        <v>282</v>
      </c>
      <c r="E2326" s="172" t="s">
        <v>1</v>
      </c>
      <c r="F2326" s="173" t="s">
        <v>3684</v>
      </c>
      <c r="H2326" s="174">
        <v>8.16</v>
      </c>
      <c r="I2326" s="175"/>
      <c r="L2326" s="171"/>
      <c r="M2326" s="176"/>
      <c r="N2326" s="177"/>
      <c r="O2326" s="177"/>
      <c r="P2326" s="177"/>
      <c r="Q2326" s="177"/>
      <c r="R2326" s="177"/>
      <c r="S2326" s="177"/>
      <c r="T2326" s="178"/>
      <c r="AT2326" s="172" t="s">
        <v>282</v>
      </c>
      <c r="AU2326" s="172" t="s">
        <v>88</v>
      </c>
      <c r="AV2326" s="14" t="s">
        <v>88</v>
      </c>
      <c r="AW2326" s="14" t="s">
        <v>33</v>
      </c>
      <c r="AX2326" s="14" t="s">
        <v>79</v>
      </c>
      <c r="AY2326" s="172" t="s">
        <v>252</v>
      </c>
    </row>
    <row r="2327" spans="2:51" s="14" customFormat="1" ht="22.5">
      <c r="B2327" s="171"/>
      <c r="D2327" s="164" t="s">
        <v>282</v>
      </c>
      <c r="E2327" s="172" t="s">
        <v>1</v>
      </c>
      <c r="F2327" s="173" t="s">
        <v>3685</v>
      </c>
      <c r="H2327" s="174">
        <v>11.016</v>
      </c>
      <c r="I2327" s="175"/>
      <c r="L2327" s="171"/>
      <c r="M2327" s="176"/>
      <c r="N2327" s="177"/>
      <c r="O2327" s="177"/>
      <c r="P2327" s="177"/>
      <c r="Q2327" s="177"/>
      <c r="R2327" s="177"/>
      <c r="S2327" s="177"/>
      <c r="T2327" s="178"/>
      <c r="AT2327" s="172" t="s">
        <v>282</v>
      </c>
      <c r="AU2327" s="172" t="s">
        <v>88</v>
      </c>
      <c r="AV2327" s="14" t="s">
        <v>88</v>
      </c>
      <c r="AW2327" s="14" t="s">
        <v>33</v>
      </c>
      <c r="AX2327" s="14" t="s">
        <v>79</v>
      </c>
      <c r="AY2327" s="172" t="s">
        <v>252</v>
      </c>
    </row>
    <row r="2328" spans="2:51" s="14" customFormat="1" ht="22.5">
      <c r="B2328" s="171"/>
      <c r="D2328" s="164" t="s">
        <v>282</v>
      </c>
      <c r="E2328" s="172" t="s">
        <v>1</v>
      </c>
      <c r="F2328" s="173" t="s">
        <v>3686</v>
      </c>
      <c r="H2328" s="174">
        <v>171.2</v>
      </c>
      <c r="I2328" s="175"/>
      <c r="L2328" s="171"/>
      <c r="M2328" s="176"/>
      <c r="N2328" s="177"/>
      <c r="O2328" s="177"/>
      <c r="P2328" s="177"/>
      <c r="Q2328" s="177"/>
      <c r="R2328" s="177"/>
      <c r="S2328" s="177"/>
      <c r="T2328" s="178"/>
      <c r="AT2328" s="172" t="s">
        <v>282</v>
      </c>
      <c r="AU2328" s="172" t="s">
        <v>88</v>
      </c>
      <c r="AV2328" s="14" t="s">
        <v>88</v>
      </c>
      <c r="AW2328" s="14" t="s">
        <v>33</v>
      </c>
      <c r="AX2328" s="14" t="s">
        <v>79</v>
      </c>
      <c r="AY2328" s="172" t="s">
        <v>252</v>
      </c>
    </row>
    <row r="2329" spans="2:51" s="14" customFormat="1" ht="22.5">
      <c r="B2329" s="171"/>
      <c r="D2329" s="164" t="s">
        <v>282</v>
      </c>
      <c r="E2329" s="172" t="s">
        <v>1</v>
      </c>
      <c r="F2329" s="173" t="s">
        <v>3687</v>
      </c>
      <c r="H2329" s="174">
        <v>46.92</v>
      </c>
      <c r="I2329" s="175"/>
      <c r="L2329" s="171"/>
      <c r="M2329" s="176"/>
      <c r="N2329" s="177"/>
      <c r="O2329" s="177"/>
      <c r="P2329" s="177"/>
      <c r="Q2329" s="177"/>
      <c r="R2329" s="177"/>
      <c r="S2329" s="177"/>
      <c r="T2329" s="178"/>
      <c r="AT2329" s="172" t="s">
        <v>282</v>
      </c>
      <c r="AU2329" s="172" t="s">
        <v>88</v>
      </c>
      <c r="AV2329" s="14" t="s">
        <v>88</v>
      </c>
      <c r="AW2329" s="14" t="s">
        <v>33</v>
      </c>
      <c r="AX2329" s="14" t="s">
        <v>79</v>
      </c>
      <c r="AY2329" s="172" t="s">
        <v>252</v>
      </c>
    </row>
    <row r="2330" spans="2:51" s="14" customFormat="1" ht="22.5">
      <c r="B2330" s="171"/>
      <c r="D2330" s="164" t="s">
        <v>282</v>
      </c>
      <c r="E2330" s="172" t="s">
        <v>1</v>
      </c>
      <c r="F2330" s="173" t="s">
        <v>3688</v>
      </c>
      <c r="H2330" s="174">
        <v>8.16</v>
      </c>
      <c r="I2330" s="175"/>
      <c r="L2330" s="171"/>
      <c r="M2330" s="176"/>
      <c r="N2330" s="177"/>
      <c r="O2330" s="177"/>
      <c r="P2330" s="177"/>
      <c r="Q2330" s="177"/>
      <c r="R2330" s="177"/>
      <c r="S2330" s="177"/>
      <c r="T2330" s="178"/>
      <c r="AT2330" s="172" t="s">
        <v>282</v>
      </c>
      <c r="AU2330" s="172" t="s">
        <v>88</v>
      </c>
      <c r="AV2330" s="14" t="s">
        <v>88</v>
      </c>
      <c r="AW2330" s="14" t="s">
        <v>33</v>
      </c>
      <c r="AX2330" s="14" t="s">
        <v>79</v>
      </c>
      <c r="AY2330" s="172" t="s">
        <v>252</v>
      </c>
    </row>
    <row r="2331" spans="2:51" s="14" customFormat="1" ht="22.5">
      <c r="B2331" s="171"/>
      <c r="D2331" s="164" t="s">
        <v>282</v>
      </c>
      <c r="E2331" s="172" t="s">
        <v>1</v>
      </c>
      <c r="F2331" s="173" t="s">
        <v>3689</v>
      </c>
      <c r="H2331" s="174">
        <v>11.016</v>
      </c>
      <c r="I2331" s="175"/>
      <c r="L2331" s="171"/>
      <c r="M2331" s="176"/>
      <c r="N2331" s="177"/>
      <c r="O2331" s="177"/>
      <c r="P2331" s="177"/>
      <c r="Q2331" s="177"/>
      <c r="R2331" s="177"/>
      <c r="S2331" s="177"/>
      <c r="T2331" s="178"/>
      <c r="AT2331" s="172" t="s">
        <v>282</v>
      </c>
      <c r="AU2331" s="172" t="s">
        <v>88</v>
      </c>
      <c r="AV2331" s="14" t="s">
        <v>88</v>
      </c>
      <c r="AW2331" s="14" t="s">
        <v>33</v>
      </c>
      <c r="AX2331" s="14" t="s">
        <v>79</v>
      </c>
      <c r="AY2331" s="172" t="s">
        <v>252</v>
      </c>
    </row>
    <row r="2332" spans="2:51" s="14" customFormat="1" ht="22.5">
      <c r="B2332" s="171"/>
      <c r="D2332" s="164" t="s">
        <v>282</v>
      </c>
      <c r="E2332" s="172" t="s">
        <v>1</v>
      </c>
      <c r="F2332" s="173" t="s">
        <v>3690</v>
      </c>
      <c r="H2332" s="174">
        <v>192.98</v>
      </c>
      <c r="I2332" s="175"/>
      <c r="L2332" s="171"/>
      <c r="M2332" s="176"/>
      <c r="N2332" s="177"/>
      <c r="O2332" s="177"/>
      <c r="P2332" s="177"/>
      <c r="Q2332" s="177"/>
      <c r="R2332" s="177"/>
      <c r="S2332" s="177"/>
      <c r="T2332" s="178"/>
      <c r="AT2332" s="172" t="s">
        <v>282</v>
      </c>
      <c r="AU2332" s="172" t="s">
        <v>88</v>
      </c>
      <c r="AV2332" s="14" t="s">
        <v>88</v>
      </c>
      <c r="AW2332" s="14" t="s">
        <v>33</v>
      </c>
      <c r="AX2332" s="14" t="s">
        <v>79</v>
      </c>
      <c r="AY2332" s="172" t="s">
        <v>252</v>
      </c>
    </row>
    <row r="2333" spans="2:51" s="14" customFormat="1" ht="22.5">
      <c r="B2333" s="171"/>
      <c r="D2333" s="164" t="s">
        <v>282</v>
      </c>
      <c r="E2333" s="172" t="s">
        <v>1</v>
      </c>
      <c r="F2333" s="173" t="s">
        <v>3691</v>
      </c>
      <c r="H2333" s="174">
        <v>490.52</v>
      </c>
      <c r="I2333" s="175"/>
      <c r="L2333" s="171"/>
      <c r="M2333" s="176"/>
      <c r="N2333" s="177"/>
      <c r="O2333" s="177"/>
      <c r="P2333" s="177"/>
      <c r="Q2333" s="177"/>
      <c r="R2333" s="177"/>
      <c r="S2333" s="177"/>
      <c r="T2333" s="178"/>
      <c r="AT2333" s="172" t="s">
        <v>282</v>
      </c>
      <c r="AU2333" s="172" t="s">
        <v>88</v>
      </c>
      <c r="AV2333" s="14" t="s">
        <v>88</v>
      </c>
      <c r="AW2333" s="14" t="s">
        <v>33</v>
      </c>
      <c r="AX2333" s="14" t="s">
        <v>79</v>
      </c>
      <c r="AY2333" s="172" t="s">
        <v>252</v>
      </c>
    </row>
    <row r="2334" spans="2:51" s="14" customFormat="1" ht="22.5">
      <c r="B2334" s="171"/>
      <c r="D2334" s="164" t="s">
        <v>282</v>
      </c>
      <c r="E2334" s="172" t="s">
        <v>1</v>
      </c>
      <c r="F2334" s="173" t="s">
        <v>3692</v>
      </c>
      <c r="H2334" s="174">
        <v>285.39</v>
      </c>
      <c r="I2334" s="175"/>
      <c r="L2334" s="171"/>
      <c r="M2334" s="176"/>
      <c r="N2334" s="177"/>
      <c r="O2334" s="177"/>
      <c r="P2334" s="177"/>
      <c r="Q2334" s="177"/>
      <c r="R2334" s="177"/>
      <c r="S2334" s="177"/>
      <c r="T2334" s="178"/>
      <c r="AT2334" s="172" t="s">
        <v>282</v>
      </c>
      <c r="AU2334" s="172" t="s">
        <v>88</v>
      </c>
      <c r="AV2334" s="14" t="s">
        <v>88</v>
      </c>
      <c r="AW2334" s="14" t="s">
        <v>33</v>
      </c>
      <c r="AX2334" s="14" t="s">
        <v>79</v>
      </c>
      <c r="AY2334" s="172" t="s">
        <v>252</v>
      </c>
    </row>
    <row r="2335" spans="2:51" s="14" customFormat="1">
      <c r="B2335" s="171"/>
      <c r="D2335" s="164" t="s">
        <v>282</v>
      </c>
      <c r="E2335" s="172" t="s">
        <v>1</v>
      </c>
      <c r="F2335" s="173" t="s">
        <v>3693</v>
      </c>
      <c r="H2335" s="174">
        <v>453.24</v>
      </c>
      <c r="I2335" s="175"/>
      <c r="L2335" s="171"/>
      <c r="M2335" s="176"/>
      <c r="N2335" s="177"/>
      <c r="O2335" s="177"/>
      <c r="P2335" s="177"/>
      <c r="Q2335" s="177"/>
      <c r="R2335" s="177"/>
      <c r="S2335" s="177"/>
      <c r="T2335" s="178"/>
      <c r="AT2335" s="172" t="s">
        <v>282</v>
      </c>
      <c r="AU2335" s="172" t="s">
        <v>88</v>
      </c>
      <c r="AV2335" s="14" t="s">
        <v>88</v>
      </c>
      <c r="AW2335" s="14" t="s">
        <v>33</v>
      </c>
      <c r="AX2335" s="14" t="s">
        <v>79</v>
      </c>
      <c r="AY2335" s="172" t="s">
        <v>252</v>
      </c>
    </row>
    <row r="2336" spans="2:51" s="14" customFormat="1" ht="22.5">
      <c r="B2336" s="171"/>
      <c r="D2336" s="164" t="s">
        <v>282</v>
      </c>
      <c r="E2336" s="172" t="s">
        <v>1</v>
      </c>
      <c r="F2336" s="173" t="s">
        <v>3694</v>
      </c>
      <c r="H2336" s="174">
        <v>387.14</v>
      </c>
      <c r="I2336" s="175"/>
      <c r="L2336" s="171"/>
      <c r="M2336" s="176"/>
      <c r="N2336" s="177"/>
      <c r="O2336" s="177"/>
      <c r="P2336" s="177"/>
      <c r="Q2336" s="177"/>
      <c r="R2336" s="177"/>
      <c r="S2336" s="177"/>
      <c r="T2336" s="178"/>
      <c r="AT2336" s="172" t="s">
        <v>282</v>
      </c>
      <c r="AU2336" s="172" t="s">
        <v>88</v>
      </c>
      <c r="AV2336" s="14" t="s">
        <v>88</v>
      </c>
      <c r="AW2336" s="14" t="s">
        <v>33</v>
      </c>
      <c r="AX2336" s="14" t="s">
        <v>79</v>
      </c>
      <c r="AY2336" s="172" t="s">
        <v>252</v>
      </c>
    </row>
    <row r="2337" spans="2:51" s="14" customFormat="1">
      <c r="B2337" s="171"/>
      <c r="D2337" s="164" t="s">
        <v>282</v>
      </c>
      <c r="E2337" s="172" t="s">
        <v>1</v>
      </c>
      <c r="F2337" s="173" t="s">
        <v>3695</v>
      </c>
      <c r="H2337" s="174">
        <v>531.36</v>
      </c>
      <c r="I2337" s="175"/>
      <c r="L2337" s="171"/>
      <c r="M2337" s="176"/>
      <c r="N2337" s="177"/>
      <c r="O2337" s="177"/>
      <c r="P2337" s="177"/>
      <c r="Q2337" s="177"/>
      <c r="R2337" s="177"/>
      <c r="S2337" s="177"/>
      <c r="T2337" s="178"/>
      <c r="AT2337" s="172" t="s">
        <v>282</v>
      </c>
      <c r="AU2337" s="172" t="s">
        <v>88</v>
      </c>
      <c r="AV2337" s="14" t="s">
        <v>88</v>
      </c>
      <c r="AW2337" s="14" t="s">
        <v>33</v>
      </c>
      <c r="AX2337" s="14" t="s">
        <v>79</v>
      </c>
      <c r="AY2337" s="172" t="s">
        <v>252</v>
      </c>
    </row>
    <row r="2338" spans="2:51" s="14" customFormat="1" ht="22.5">
      <c r="B2338" s="171"/>
      <c r="D2338" s="164" t="s">
        <v>282</v>
      </c>
      <c r="E2338" s="172" t="s">
        <v>1</v>
      </c>
      <c r="F2338" s="173" t="s">
        <v>3696</v>
      </c>
      <c r="H2338" s="174">
        <v>256.94400000000002</v>
      </c>
      <c r="I2338" s="175"/>
      <c r="L2338" s="171"/>
      <c r="M2338" s="176"/>
      <c r="N2338" s="177"/>
      <c r="O2338" s="177"/>
      <c r="P2338" s="177"/>
      <c r="Q2338" s="177"/>
      <c r="R2338" s="177"/>
      <c r="S2338" s="177"/>
      <c r="T2338" s="178"/>
      <c r="AT2338" s="172" t="s">
        <v>282</v>
      </c>
      <c r="AU2338" s="172" t="s">
        <v>88</v>
      </c>
      <c r="AV2338" s="14" t="s">
        <v>88</v>
      </c>
      <c r="AW2338" s="14" t="s">
        <v>33</v>
      </c>
      <c r="AX2338" s="14" t="s">
        <v>79</v>
      </c>
      <c r="AY2338" s="172" t="s">
        <v>252</v>
      </c>
    </row>
    <row r="2339" spans="2:51" s="14" customFormat="1" ht="22.5">
      <c r="B2339" s="171"/>
      <c r="D2339" s="164" t="s">
        <v>282</v>
      </c>
      <c r="E2339" s="172" t="s">
        <v>1</v>
      </c>
      <c r="F2339" s="173" t="s">
        <v>3697</v>
      </c>
      <c r="H2339" s="174">
        <v>51.921999999999997</v>
      </c>
      <c r="I2339" s="175"/>
      <c r="L2339" s="171"/>
      <c r="M2339" s="176"/>
      <c r="N2339" s="177"/>
      <c r="O2339" s="177"/>
      <c r="P2339" s="177"/>
      <c r="Q2339" s="177"/>
      <c r="R2339" s="177"/>
      <c r="S2339" s="177"/>
      <c r="T2339" s="178"/>
      <c r="AT2339" s="172" t="s">
        <v>282</v>
      </c>
      <c r="AU2339" s="172" t="s">
        <v>88</v>
      </c>
      <c r="AV2339" s="14" t="s">
        <v>88</v>
      </c>
      <c r="AW2339" s="14" t="s">
        <v>33</v>
      </c>
      <c r="AX2339" s="14" t="s">
        <v>79</v>
      </c>
      <c r="AY2339" s="172" t="s">
        <v>252</v>
      </c>
    </row>
    <row r="2340" spans="2:51" s="14" customFormat="1" ht="22.5">
      <c r="B2340" s="171"/>
      <c r="D2340" s="164" t="s">
        <v>282</v>
      </c>
      <c r="E2340" s="172" t="s">
        <v>1</v>
      </c>
      <c r="F2340" s="173" t="s">
        <v>3698</v>
      </c>
      <c r="H2340" s="174">
        <v>311.964</v>
      </c>
      <c r="I2340" s="175"/>
      <c r="L2340" s="171"/>
      <c r="M2340" s="176"/>
      <c r="N2340" s="177"/>
      <c r="O2340" s="177"/>
      <c r="P2340" s="177"/>
      <c r="Q2340" s="177"/>
      <c r="R2340" s="177"/>
      <c r="S2340" s="177"/>
      <c r="T2340" s="178"/>
      <c r="AT2340" s="172" t="s">
        <v>282</v>
      </c>
      <c r="AU2340" s="172" t="s">
        <v>88</v>
      </c>
      <c r="AV2340" s="14" t="s">
        <v>88</v>
      </c>
      <c r="AW2340" s="14" t="s">
        <v>33</v>
      </c>
      <c r="AX2340" s="14" t="s">
        <v>79</v>
      </c>
      <c r="AY2340" s="172" t="s">
        <v>252</v>
      </c>
    </row>
    <row r="2341" spans="2:51" s="14" customFormat="1" ht="22.5">
      <c r="B2341" s="171"/>
      <c r="D2341" s="164" t="s">
        <v>282</v>
      </c>
      <c r="E2341" s="172" t="s">
        <v>1</v>
      </c>
      <c r="F2341" s="173" t="s">
        <v>1135</v>
      </c>
      <c r="H2341" s="174">
        <v>540.98400000000004</v>
      </c>
      <c r="I2341" s="175"/>
      <c r="L2341" s="171"/>
      <c r="M2341" s="176"/>
      <c r="N2341" s="177"/>
      <c r="O2341" s="177"/>
      <c r="P2341" s="177"/>
      <c r="Q2341" s="177"/>
      <c r="R2341" s="177"/>
      <c r="S2341" s="177"/>
      <c r="T2341" s="178"/>
      <c r="AT2341" s="172" t="s">
        <v>282</v>
      </c>
      <c r="AU2341" s="172" t="s">
        <v>88</v>
      </c>
      <c r="AV2341" s="14" t="s">
        <v>88</v>
      </c>
      <c r="AW2341" s="14" t="s">
        <v>33</v>
      </c>
      <c r="AX2341" s="14" t="s">
        <v>79</v>
      </c>
      <c r="AY2341" s="172" t="s">
        <v>252</v>
      </c>
    </row>
    <row r="2342" spans="2:51" s="14" customFormat="1" ht="22.5">
      <c r="B2342" s="171"/>
      <c r="D2342" s="164" t="s">
        <v>282</v>
      </c>
      <c r="E2342" s="172" t="s">
        <v>1</v>
      </c>
      <c r="F2342" s="173" t="s">
        <v>3699</v>
      </c>
      <c r="H2342" s="174">
        <v>490.26</v>
      </c>
      <c r="I2342" s="175"/>
      <c r="L2342" s="171"/>
      <c r="M2342" s="176"/>
      <c r="N2342" s="177"/>
      <c r="O2342" s="177"/>
      <c r="P2342" s="177"/>
      <c r="Q2342" s="177"/>
      <c r="R2342" s="177"/>
      <c r="S2342" s="177"/>
      <c r="T2342" s="178"/>
      <c r="AT2342" s="172" t="s">
        <v>282</v>
      </c>
      <c r="AU2342" s="172" t="s">
        <v>88</v>
      </c>
      <c r="AV2342" s="14" t="s">
        <v>88</v>
      </c>
      <c r="AW2342" s="14" t="s">
        <v>33</v>
      </c>
      <c r="AX2342" s="14" t="s">
        <v>79</v>
      </c>
      <c r="AY2342" s="172" t="s">
        <v>252</v>
      </c>
    </row>
    <row r="2343" spans="2:51" s="14" customFormat="1" ht="22.5">
      <c r="B2343" s="171"/>
      <c r="D2343" s="164" t="s">
        <v>282</v>
      </c>
      <c r="E2343" s="172" t="s">
        <v>1</v>
      </c>
      <c r="F2343" s="173" t="s">
        <v>3700</v>
      </c>
      <c r="H2343" s="174">
        <v>626.4</v>
      </c>
      <c r="I2343" s="175"/>
      <c r="L2343" s="171"/>
      <c r="M2343" s="176"/>
      <c r="N2343" s="177"/>
      <c r="O2343" s="177"/>
      <c r="P2343" s="177"/>
      <c r="Q2343" s="177"/>
      <c r="R2343" s="177"/>
      <c r="S2343" s="177"/>
      <c r="T2343" s="178"/>
      <c r="AT2343" s="172" t="s">
        <v>282</v>
      </c>
      <c r="AU2343" s="172" t="s">
        <v>88</v>
      </c>
      <c r="AV2343" s="14" t="s">
        <v>88</v>
      </c>
      <c r="AW2343" s="14" t="s">
        <v>33</v>
      </c>
      <c r="AX2343" s="14" t="s">
        <v>79</v>
      </c>
      <c r="AY2343" s="172" t="s">
        <v>252</v>
      </c>
    </row>
    <row r="2344" spans="2:51" s="14" customFormat="1" ht="22.5">
      <c r="B2344" s="171"/>
      <c r="D2344" s="164" t="s">
        <v>282</v>
      </c>
      <c r="E2344" s="172" t="s">
        <v>1</v>
      </c>
      <c r="F2344" s="173" t="s">
        <v>3701</v>
      </c>
      <c r="H2344" s="174">
        <v>376.84</v>
      </c>
      <c r="I2344" s="175"/>
      <c r="L2344" s="171"/>
      <c r="M2344" s="176"/>
      <c r="N2344" s="177"/>
      <c r="O2344" s="177"/>
      <c r="P2344" s="177"/>
      <c r="Q2344" s="177"/>
      <c r="R2344" s="177"/>
      <c r="S2344" s="177"/>
      <c r="T2344" s="178"/>
      <c r="AT2344" s="172" t="s">
        <v>282</v>
      </c>
      <c r="AU2344" s="172" t="s">
        <v>88</v>
      </c>
      <c r="AV2344" s="14" t="s">
        <v>88</v>
      </c>
      <c r="AW2344" s="14" t="s">
        <v>33</v>
      </c>
      <c r="AX2344" s="14" t="s">
        <v>79</v>
      </c>
      <c r="AY2344" s="172" t="s">
        <v>252</v>
      </c>
    </row>
    <row r="2345" spans="2:51" s="14" customFormat="1" ht="22.5">
      <c r="B2345" s="171"/>
      <c r="D2345" s="164" t="s">
        <v>282</v>
      </c>
      <c r="E2345" s="172" t="s">
        <v>1</v>
      </c>
      <c r="F2345" s="173" t="s">
        <v>3702</v>
      </c>
      <c r="H2345" s="174">
        <v>523.20000000000005</v>
      </c>
      <c r="I2345" s="175"/>
      <c r="L2345" s="171"/>
      <c r="M2345" s="176"/>
      <c r="N2345" s="177"/>
      <c r="O2345" s="177"/>
      <c r="P2345" s="177"/>
      <c r="Q2345" s="177"/>
      <c r="R2345" s="177"/>
      <c r="S2345" s="177"/>
      <c r="T2345" s="178"/>
      <c r="AT2345" s="172" t="s">
        <v>282</v>
      </c>
      <c r="AU2345" s="172" t="s">
        <v>88</v>
      </c>
      <c r="AV2345" s="14" t="s">
        <v>88</v>
      </c>
      <c r="AW2345" s="14" t="s">
        <v>33</v>
      </c>
      <c r="AX2345" s="14" t="s">
        <v>79</v>
      </c>
      <c r="AY2345" s="172" t="s">
        <v>252</v>
      </c>
    </row>
    <row r="2346" spans="2:51" s="14" customFormat="1" ht="22.5">
      <c r="B2346" s="171"/>
      <c r="D2346" s="164" t="s">
        <v>282</v>
      </c>
      <c r="E2346" s="172" t="s">
        <v>1</v>
      </c>
      <c r="F2346" s="173" t="s">
        <v>3703</v>
      </c>
      <c r="H2346" s="174">
        <v>527</v>
      </c>
      <c r="I2346" s="175"/>
      <c r="L2346" s="171"/>
      <c r="M2346" s="176"/>
      <c r="N2346" s="177"/>
      <c r="O2346" s="177"/>
      <c r="P2346" s="177"/>
      <c r="Q2346" s="177"/>
      <c r="R2346" s="177"/>
      <c r="S2346" s="177"/>
      <c r="T2346" s="178"/>
      <c r="AT2346" s="172" t="s">
        <v>282</v>
      </c>
      <c r="AU2346" s="172" t="s">
        <v>88</v>
      </c>
      <c r="AV2346" s="14" t="s">
        <v>88</v>
      </c>
      <c r="AW2346" s="14" t="s">
        <v>33</v>
      </c>
      <c r="AX2346" s="14" t="s">
        <v>79</v>
      </c>
      <c r="AY2346" s="172" t="s">
        <v>252</v>
      </c>
    </row>
    <row r="2347" spans="2:51" s="14" customFormat="1">
      <c r="B2347" s="171"/>
      <c r="D2347" s="164" t="s">
        <v>282</v>
      </c>
      <c r="E2347" s="172" t="s">
        <v>1</v>
      </c>
      <c r="F2347" s="173" t="s">
        <v>3704</v>
      </c>
      <c r="H2347" s="174">
        <v>1012.5</v>
      </c>
      <c r="I2347" s="175"/>
      <c r="L2347" s="171"/>
      <c r="M2347" s="176"/>
      <c r="N2347" s="177"/>
      <c r="O2347" s="177"/>
      <c r="P2347" s="177"/>
      <c r="Q2347" s="177"/>
      <c r="R2347" s="177"/>
      <c r="S2347" s="177"/>
      <c r="T2347" s="178"/>
      <c r="AT2347" s="172" t="s">
        <v>282</v>
      </c>
      <c r="AU2347" s="172" t="s">
        <v>88</v>
      </c>
      <c r="AV2347" s="14" t="s">
        <v>88</v>
      </c>
      <c r="AW2347" s="14" t="s">
        <v>33</v>
      </c>
      <c r="AX2347" s="14" t="s">
        <v>79</v>
      </c>
      <c r="AY2347" s="172" t="s">
        <v>252</v>
      </c>
    </row>
    <row r="2348" spans="2:51" s="14" customFormat="1" ht="22.5">
      <c r="B2348" s="171"/>
      <c r="D2348" s="164" t="s">
        <v>282</v>
      </c>
      <c r="E2348" s="172" t="s">
        <v>1</v>
      </c>
      <c r="F2348" s="173" t="s">
        <v>3705</v>
      </c>
      <c r="H2348" s="174">
        <v>533.20000000000005</v>
      </c>
      <c r="I2348" s="175"/>
      <c r="L2348" s="171"/>
      <c r="M2348" s="176"/>
      <c r="N2348" s="177"/>
      <c r="O2348" s="177"/>
      <c r="P2348" s="177"/>
      <c r="Q2348" s="177"/>
      <c r="R2348" s="177"/>
      <c r="S2348" s="177"/>
      <c r="T2348" s="178"/>
      <c r="AT2348" s="172" t="s">
        <v>282</v>
      </c>
      <c r="AU2348" s="172" t="s">
        <v>88</v>
      </c>
      <c r="AV2348" s="14" t="s">
        <v>88</v>
      </c>
      <c r="AW2348" s="14" t="s">
        <v>33</v>
      </c>
      <c r="AX2348" s="14" t="s">
        <v>79</v>
      </c>
      <c r="AY2348" s="172" t="s">
        <v>252</v>
      </c>
    </row>
    <row r="2349" spans="2:51" s="14" customFormat="1" ht="22.5">
      <c r="B2349" s="171"/>
      <c r="D2349" s="164" t="s">
        <v>282</v>
      </c>
      <c r="E2349" s="172" t="s">
        <v>1</v>
      </c>
      <c r="F2349" s="173" t="s">
        <v>3706</v>
      </c>
      <c r="H2349" s="174">
        <v>434.88</v>
      </c>
      <c r="I2349" s="175"/>
      <c r="L2349" s="171"/>
      <c r="M2349" s="176"/>
      <c r="N2349" s="177"/>
      <c r="O2349" s="177"/>
      <c r="P2349" s="177"/>
      <c r="Q2349" s="177"/>
      <c r="R2349" s="177"/>
      <c r="S2349" s="177"/>
      <c r="T2349" s="178"/>
      <c r="AT2349" s="172" t="s">
        <v>282</v>
      </c>
      <c r="AU2349" s="172" t="s">
        <v>88</v>
      </c>
      <c r="AV2349" s="14" t="s">
        <v>88</v>
      </c>
      <c r="AW2349" s="14" t="s">
        <v>33</v>
      </c>
      <c r="AX2349" s="14" t="s">
        <v>79</v>
      </c>
      <c r="AY2349" s="172" t="s">
        <v>252</v>
      </c>
    </row>
    <row r="2350" spans="2:51" s="14" customFormat="1" ht="22.5">
      <c r="B2350" s="171"/>
      <c r="D2350" s="164" t="s">
        <v>282</v>
      </c>
      <c r="E2350" s="172" t="s">
        <v>1</v>
      </c>
      <c r="F2350" s="173" t="s">
        <v>3707</v>
      </c>
      <c r="H2350" s="174">
        <v>637.96</v>
      </c>
      <c r="I2350" s="175"/>
      <c r="L2350" s="171"/>
      <c r="M2350" s="176"/>
      <c r="N2350" s="177"/>
      <c r="O2350" s="177"/>
      <c r="P2350" s="177"/>
      <c r="Q2350" s="177"/>
      <c r="R2350" s="177"/>
      <c r="S2350" s="177"/>
      <c r="T2350" s="178"/>
      <c r="AT2350" s="172" t="s">
        <v>282</v>
      </c>
      <c r="AU2350" s="172" t="s">
        <v>88</v>
      </c>
      <c r="AV2350" s="14" t="s">
        <v>88</v>
      </c>
      <c r="AW2350" s="14" t="s">
        <v>33</v>
      </c>
      <c r="AX2350" s="14" t="s">
        <v>79</v>
      </c>
      <c r="AY2350" s="172" t="s">
        <v>252</v>
      </c>
    </row>
    <row r="2351" spans="2:51" s="14" customFormat="1" ht="22.5">
      <c r="B2351" s="171"/>
      <c r="D2351" s="164" t="s">
        <v>282</v>
      </c>
      <c r="E2351" s="172" t="s">
        <v>1</v>
      </c>
      <c r="F2351" s="173" t="s">
        <v>3708</v>
      </c>
      <c r="H2351" s="174">
        <v>692.12</v>
      </c>
      <c r="I2351" s="175"/>
      <c r="L2351" s="171"/>
      <c r="M2351" s="176"/>
      <c r="N2351" s="177"/>
      <c r="O2351" s="177"/>
      <c r="P2351" s="177"/>
      <c r="Q2351" s="177"/>
      <c r="R2351" s="177"/>
      <c r="S2351" s="177"/>
      <c r="T2351" s="178"/>
      <c r="AT2351" s="172" t="s">
        <v>282</v>
      </c>
      <c r="AU2351" s="172" t="s">
        <v>88</v>
      </c>
      <c r="AV2351" s="14" t="s">
        <v>88</v>
      </c>
      <c r="AW2351" s="14" t="s">
        <v>33</v>
      </c>
      <c r="AX2351" s="14" t="s">
        <v>79</v>
      </c>
      <c r="AY2351" s="172" t="s">
        <v>252</v>
      </c>
    </row>
    <row r="2352" spans="2:51" s="14" customFormat="1">
      <c r="B2352" s="171"/>
      <c r="D2352" s="164" t="s">
        <v>282</v>
      </c>
      <c r="E2352" s="172" t="s">
        <v>1</v>
      </c>
      <c r="F2352" s="173" t="s">
        <v>3709</v>
      </c>
      <c r="H2352" s="174">
        <v>1021.3</v>
      </c>
      <c r="I2352" s="175"/>
      <c r="L2352" s="171"/>
      <c r="M2352" s="176"/>
      <c r="N2352" s="177"/>
      <c r="O2352" s="177"/>
      <c r="P2352" s="177"/>
      <c r="Q2352" s="177"/>
      <c r="R2352" s="177"/>
      <c r="S2352" s="177"/>
      <c r="T2352" s="178"/>
      <c r="AT2352" s="172" t="s">
        <v>282</v>
      </c>
      <c r="AU2352" s="172" t="s">
        <v>88</v>
      </c>
      <c r="AV2352" s="14" t="s">
        <v>88</v>
      </c>
      <c r="AW2352" s="14" t="s">
        <v>33</v>
      </c>
      <c r="AX2352" s="14" t="s">
        <v>79</v>
      </c>
      <c r="AY2352" s="172" t="s">
        <v>252</v>
      </c>
    </row>
    <row r="2353" spans="2:51" s="14" customFormat="1" ht="33.75">
      <c r="B2353" s="171"/>
      <c r="D2353" s="164" t="s">
        <v>282</v>
      </c>
      <c r="E2353" s="172" t="s">
        <v>1</v>
      </c>
      <c r="F2353" s="173" t="s">
        <v>3710</v>
      </c>
      <c r="H2353" s="174">
        <v>543.6</v>
      </c>
      <c r="I2353" s="175"/>
      <c r="L2353" s="171"/>
      <c r="M2353" s="176"/>
      <c r="N2353" s="177"/>
      <c r="O2353" s="177"/>
      <c r="P2353" s="177"/>
      <c r="Q2353" s="177"/>
      <c r="R2353" s="177"/>
      <c r="S2353" s="177"/>
      <c r="T2353" s="178"/>
      <c r="AT2353" s="172" t="s">
        <v>282</v>
      </c>
      <c r="AU2353" s="172" t="s">
        <v>88</v>
      </c>
      <c r="AV2353" s="14" t="s">
        <v>88</v>
      </c>
      <c r="AW2353" s="14" t="s">
        <v>33</v>
      </c>
      <c r="AX2353" s="14" t="s">
        <v>79</v>
      </c>
      <c r="AY2353" s="172" t="s">
        <v>252</v>
      </c>
    </row>
    <row r="2354" spans="2:51" s="14" customFormat="1" ht="22.5">
      <c r="B2354" s="171"/>
      <c r="D2354" s="164" t="s">
        <v>282</v>
      </c>
      <c r="E2354" s="172" t="s">
        <v>1</v>
      </c>
      <c r="F2354" s="173" t="s">
        <v>1101</v>
      </c>
      <c r="H2354" s="174">
        <v>653.4</v>
      </c>
      <c r="I2354" s="175"/>
      <c r="L2354" s="171"/>
      <c r="M2354" s="176"/>
      <c r="N2354" s="177"/>
      <c r="O2354" s="177"/>
      <c r="P2354" s="177"/>
      <c r="Q2354" s="177"/>
      <c r="R2354" s="177"/>
      <c r="S2354" s="177"/>
      <c r="T2354" s="178"/>
      <c r="AT2354" s="172" t="s">
        <v>282</v>
      </c>
      <c r="AU2354" s="172" t="s">
        <v>88</v>
      </c>
      <c r="AV2354" s="14" t="s">
        <v>88</v>
      </c>
      <c r="AW2354" s="14" t="s">
        <v>33</v>
      </c>
      <c r="AX2354" s="14" t="s">
        <v>79</v>
      </c>
      <c r="AY2354" s="172" t="s">
        <v>252</v>
      </c>
    </row>
    <row r="2355" spans="2:51" s="14" customFormat="1" ht="22.5">
      <c r="B2355" s="171"/>
      <c r="D2355" s="164" t="s">
        <v>282</v>
      </c>
      <c r="E2355" s="172" t="s">
        <v>1</v>
      </c>
      <c r="F2355" s="173" t="s">
        <v>1102</v>
      </c>
      <c r="H2355" s="174">
        <v>647.24</v>
      </c>
      <c r="I2355" s="175"/>
      <c r="L2355" s="171"/>
      <c r="M2355" s="176"/>
      <c r="N2355" s="177"/>
      <c r="O2355" s="177"/>
      <c r="P2355" s="177"/>
      <c r="Q2355" s="177"/>
      <c r="R2355" s="177"/>
      <c r="S2355" s="177"/>
      <c r="T2355" s="178"/>
      <c r="AT2355" s="172" t="s">
        <v>282</v>
      </c>
      <c r="AU2355" s="172" t="s">
        <v>88</v>
      </c>
      <c r="AV2355" s="14" t="s">
        <v>88</v>
      </c>
      <c r="AW2355" s="14" t="s">
        <v>33</v>
      </c>
      <c r="AX2355" s="14" t="s">
        <v>79</v>
      </c>
      <c r="AY2355" s="172" t="s">
        <v>252</v>
      </c>
    </row>
    <row r="2356" spans="2:51" s="14" customFormat="1" ht="22.5">
      <c r="B2356" s="171"/>
      <c r="D2356" s="164" t="s">
        <v>282</v>
      </c>
      <c r="E2356" s="172" t="s">
        <v>1</v>
      </c>
      <c r="F2356" s="173" t="s">
        <v>1103</v>
      </c>
      <c r="H2356" s="174">
        <v>1454.32</v>
      </c>
      <c r="I2356" s="175"/>
      <c r="L2356" s="171"/>
      <c r="M2356" s="176"/>
      <c r="N2356" s="177"/>
      <c r="O2356" s="177"/>
      <c r="P2356" s="177"/>
      <c r="Q2356" s="177"/>
      <c r="R2356" s="177"/>
      <c r="S2356" s="177"/>
      <c r="T2356" s="178"/>
      <c r="AT2356" s="172" t="s">
        <v>282</v>
      </c>
      <c r="AU2356" s="172" t="s">
        <v>88</v>
      </c>
      <c r="AV2356" s="14" t="s">
        <v>88</v>
      </c>
      <c r="AW2356" s="14" t="s">
        <v>33</v>
      </c>
      <c r="AX2356" s="14" t="s">
        <v>79</v>
      </c>
      <c r="AY2356" s="172" t="s">
        <v>252</v>
      </c>
    </row>
    <row r="2357" spans="2:51" s="14" customFormat="1" ht="22.5">
      <c r="B2357" s="171"/>
      <c r="D2357" s="164" t="s">
        <v>282</v>
      </c>
      <c r="E2357" s="172" t="s">
        <v>1</v>
      </c>
      <c r="F2357" s="173" t="s">
        <v>3711</v>
      </c>
      <c r="H2357" s="174">
        <v>329</v>
      </c>
      <c r="I2357" s="175"/>
      <c r="L2357" s="171"/>
      <c r="M2357" s="176"/>
      <c r="N2357" s="177"/>
      <c r="O2357" s="177"/>
      <c r="P2357" s="177"/>
      <c r="Q2357" s="177"/>
      <c r="R2357" s="177"/>
      <c r="S2357" s="177"/>
      <c r="T2357" s="178"/>
      <c r="AT2357" s="172" t="s">
        <v>282</v>
      </c>
      <c r="AU2357" s="172" t="s">
        <v>88</v>
      </c>
      <c r="AV2357" s="14" t="s">
        <v>88</v>
      </c>
      <c r="AW2357" s="14" t="s">
        <v>33</v>
      </c>
      <c r="AX2357" s="14" t="s">
        <v>79</v>
      </c>
      <c r="AY2357" s="172" t="s">
        <v>252</v>
      </c>
    </row>
    <row r="2358" spans="2:51" s="14" customFormat="1" ht="33.75">
      <c r="B2358" s="171"/>
      <c r="D2358" s="164" t="s">
        <v>282</v>
      </c>
      <c r="E2358" s="172" t="s">
        <v>1</v>
      </c>
      <c r="F2358" s="173" t="s">
        <v>3712</v>
      </c>
      <c r="H2358" s="174">
        <v>263.49</v>
      </c>
      <c r="I2358" s="175"/>
      <c r="L2358" s="171"/>
      <c r="M2358" s="176"/>
      <c r="N2358" s="177"/>
      <c r="O2358" s="177"/>
      <c r="P2358" s="177"/>
      <c r="Q2358" s="177"/>
      <c r="R2358" s="177"/>
      <c r="S2358" s="177"/>
      <c r="T2358" s="178"/>
      <c r="AT2358" s="172" t="s">
        <v>282</v>
      </c>
      <c r="AU2358" s="172" t="s">
        <v>88</v>
      </c>
      <c r="AV2358" s="14" t="s">
        <v>88</v>
      </c>
      <c r="AW2358" s="14" t="s">
        <v>33</v>
      </c>
      <c r="AX2358" s="14" t="s">
        <v>79</v>
      </c>
      <c r="AY2358" s="172" t="s">
        <v>252</v>
      </c>
    </row>
    <row r="2359" spans="2:51" s="14" customFormat="1">
      <c r="B2359" s="171"/>
      <c r="D2359" s="164" t="s">
        <v>282</v>
      </c>
      <c r="E2359" s="172" t="s">
        <v>1</v>
      </c>
      <c r="F2359" s="173" t="s">
        <v>3713</v>
      </c>
      <c r="H2359" s="174">
        <v>209.78</v>
      </c>
      <c r="I2359" s="175"/>
      <c r="L2359" s="171"/>
      <c r="M2359" s="176"/>
      <c r="N2359" s="177"/>
      <c r="O2359" s="177"/>
      <c r="P2359" s="177"/>
      <c r="Q2359" s="177"/>
      <c r="R2359" s="177"/>
      <c r="S2359" s="177"/>
      <c r="T2359" s="178"/>
      <c r="AT2359" s="172" t="s">
        <v>282</v>
      </c>
      <c r="AU2359" s="172" t="s">
        <v>88</v>
      </c>
      <c r="AV2359" s="14" t="s">
        <v>88</v>
      </c>
      <c r="AW2359" s="14" t="s">
        <v>33</v>
      </c>
      <c r="AX2359" s="14" t="s">
        <v>79</v>
      </c>
      <c r="AY2359" s="172" t="s">
        <v>252</v>
      </c>
    </row>
    <row r="2360" spans="2:51" s="13" customFormat="1" ht="22.5">
      <c r="B2360" s="163"/>
      <c r="D2360" s="164" t="s">
        <v>282</v>
      </c>
      <c r="E2360" s="165" t="s">
        <v>1</v>
      </c>
      <c r="F2360" s="166" t="s">
        <v>3714</v>
      </c>
      <c r="H2360" s="165" t="s">
        <v>1</v>
      </c>
      <c r="I2360" s="167"/>
      <c r="L2360" s="163"/>
      <c r="M2360" s="168"/>
      <c r="N2360" s="169"/>
      <c r="O2360" s="169"/>
      <c r="P2360" s="169"/>
      <c r="Q2360" s="169"/>
      <c r="R2360" s="169"/>
      <c r="S2360" s="169"/>
      <c r="T2360" s="170"/>
      <c r="AT2360" s="165" t="s">
        <v>282</v>
      </c>
      <c r="AU2360" s="165" t="s">
        <v>88</v>
      </c>
      <c r="AV2360" s="13" t="s">
        <v>86</v>
      </c>
      <c r="AW2360" s="13" t="s">
        <v>33</v>
      </c>
      <c r="AX2360" s="13" t="s">
        <v>79</v>
      </c>
      <c r="AY2360" s="165" t="s">
        <v>252</v>
      </c>
    </row>
    <row r="2361" spans="2:51" s="14" customFormat="1">
      <c r="B2361" s="171"/>
      <c r="D2361" s="164" t="s">
        <v>282</v>
      </c>
      <c r="E2361" s="172" t="s">
        <v>1</v>
      </c>
      <c r="F2361" s="173" t="s">
        <v>3715</v>
      </c>
      <c r="H2361" s="174">
        <v>103.37</v>
      </c>
      <c r="I2361" s="175"/>
      <c r="L2361" s="171"/>
      <c r="M2361" s="176"/>
      <c r="N2361" s="177"/>
      <c r="O2361" s="177"/>
      <c r="P2361" s="177"/>
      <c r="Q2361" s="177"/>
      <c r="R2361" s="177"/>
      <c r="S2361" s="177"/>
      <c r="T2361" s="178"/>
      <c r="AT2361" s="172" t="s">
        <v>282</v>
      </c>
      <c r="AU2361" s="172" t="s">
        <v>88</v>
      </c>
      <c r="AV2361" s="14" t="s">
        <v>88</v>
      </c>
      <c r="AW2361" s="14" t="s">
        <v>33</v>
      </c>
      <c r="AX2361" s="14" t="s">
        <v>79</v>
      </c>
      <c r="AY2361" s="172" t="s">
        <v>252</v>
      </c>
    </row>
    <row r="2362" spans="2:51" s="14" customFormat="1" ht="22.5">
      <c r="B2362" s="171"/>
      <c r="D2362" s="164" t="s">
        <v>282</v>
      </c>
      <c r="E2362" s="172" t="s">
        <v>1</v>
      </c>
      <c r="F2362" s="173" t="s">
        <v>3716</v>
      </c>
      <c r="H2362" s="174">
        <v>14.472</v>
      </c>
      <c r="I2362" s="175"/>
      <c r="L2362" s="171"/>
      <c r="M2362" s="176"/>
      <c r="N2362" s="177"/>
      <c r="O2362" s="177"/>
      <c r="P2362" s="177"/>
      <c r="Q2362" s="177"/>
      <c r="R2362" s="177"/>
      <c r="S2362" s="177"/>
      <c r="T2362" s="178"/>
      <c r="AT2362" s="172" t="s">
        <v>282</v>
      </c>
      <c r="AU2362" s="172" t="s">
        <v>88</v>
      </c>
      <c r="AV2362" s="14" t="s">
        <v>88</v>
      </c>
      <c r="AW2362" s="14" t="s">
        <v>33</v>
      </c>
      <c r="AX2362" s="14" t="s">
        <v>79</v>
      </c>
      <c r="AY2362" s="172" t="s">
        <v>252</v>
      </c>
    </row>
    <row r="2363" spans="2:51" s="14" customFormat="1" ht="22.5">
      <c r="B2363" s="171"/>
      <c r="D2363" s="164" t="s">
        <v>282</v>
      </c>
      <c r="E2363" s="172" t="s">
        <v>1</v>
      </c>
      <c r="F2363" s="173" t="s">
        <v>3717</v>
      </c>
      <c r="H2363" s="174">
        <v>13.4</v>
      </c>
      <c r="I2363" s="175"/>
      <c r="L2363" s="171"/>
      <c r="M2363" s="176"/>
      <c r="N2363" s="177"/>
      <c r="O2363" s="177"/>
      <c r="P2363" s="177"/>
      <c r="Q2363" s="177"/>
      <c r="R2363" s="177"/>
      <c r="S2363" s="177"/>
      <c r="T2363" s="178"/>
      <c r="AT2363" s="172" t="s">
        <v>282</v>
      </c>
      <c r="AU2363" s="172" t="s">
        <v>88</v>
      </c>
      <c r="AV2363" s="14" t="s">
        <v>88</v>
      </c>
      <c r="AW2363" s="14" t="s">
        <v>33</v>
      </c>
      <c r="AX2363" s="14" t="s">
        <v>79</v>
      </c>
      <c r="AY2363" s="172" t="s">
        <v>252</v>
      </c>
    </row>
    <row r="2364" spans="2:51" s="14" customFormat="1" ht="22.5">
      <c r="B2364" s="171"/>
      <c r="D2364" s="164" t="s">
        <v>282</v>
      </c>
      <c r="E2364" s="172" t="s">
        <v>1</v>
      </c>
      <c r="F2364" s="173" t="s">
        <v>3718</v>
      </c>
      <c r="H2364" s="174">
        <v>105</v>
      </c>
      <c r="I2364" s="175"/>
      <c r="L2364" s="171"/>
      <c r="M2364" s="176"/>
      <c r="N2364" s="177"/>
      <c r="O2364" s="177"/>
      <c r="P2364" s="177"/>
      <c r="Q2364" s="177"/>
      <c r="R2364" s="177"/>
      <c r="S2364" s="177"/>
      <c r="T2364" s="178"/>
      <c r="AT2364" s="172" t="s">
        <v>282</v>
      </c>
      <c r="AU2364" s="172" t="s">
        <v>88</v>
      </c>
      <c r="AV2364" s="14" t="s">
        <v>88</v>
      </c>
      <c r="AW2364" s="14" t="s">
        <v>33</v>
      </c>
      <c r="AX2364" s="14" t="s">
        <v>79</v>
      </c>
      <c r="AY2364" s="172" t="s">
        <v>252</v>
      </c>
    </row>
    <row r="2365" spans="2:51" s="14" customFormat="1" ht="22.5">
      <c r="B2365" s="171"/>
      <c r="D2365" s="164" t="s">
        <v>282</v>
      </c>
      <c r="E2365" s="172" t="s">
        <v>1</v>
      </c>
      <c r="F2365" s="173" t="s">
        <v>3719</v>
      </c>
      <c r="H2365" s="174">
        <v>212.4</v>
      </c>
      <c r="I2365" s="175"/>
      <c r="L2365" s="171"/>
      <c r="M2365" s="176"/>
      <c r="N2365" s="177"/>
      <c r="O2365" s="177"/>
      <c r="P2365" s="177"/>
      <c r="Q2365" s="177"/>
      <c r="R2365" s="177"/>
      <c r="S2365" s="177"/>
      <c r="T2365" s="178"/>
      <c r="AT2365" s="172" t="s">
        <v>282</v>
      </c>
      <c r="AU2365" s="172" t="s">
        <v>88</v>
      </c>
      <c r="AV2365" s="14" t="s">
        <v>88</v>
      </c>
      <c r="AW2365" s="14" t="s">
        <v>33</v>
      </c>
      <c r="AX2365" s="14" t="s">
        <v>79</v>
      </c>
      <c r="AY2365" s="172" t="s">
        <v>252</v>
      </c>
    </row>
    <row r="2366" spans="2:51" s="14" customFormat="1" ht="22.5">
      <c r="B2366" s="171"/>
      <c r="D2366" s="164" t="s">
        <v>282</v>
      </c>
      <c r="E2366" s="172" t="s">
        <v>1</v>
      </c>
      <c r="F2366" s="173" t="s">
        <v>3720</v>
      </c>
      <c r="H2366" s="174">
        <v>94.8</v>
      </c>
      <c r="I2366" s="175"/>
      <c r="L2366" s="171"/>
      <c r="M2366" s="176"/>
      <c r="N2366" s="177"/>
      <c r="O2366" s="177"/>
      <c r="P2366" s="177"/>
      <c r="Q2366" s="177"/>
      <c r="R2366" s="177"/>
      <c r="S2366" s="177"/>
      <c r="T2366" s="178"/>
      <c r="AT2366" s="172" t="s">
        <v>282</v>
      </c>
      <c r="AU2366" s="172" t="s">
        <v>88</v>
      </c>
      <c r="AV2366" s="14" t="s">
        <v>88</v>
      </c>
      <c r="AW2366" s="14" t="s">
        <v>33</v>
      </c>
      <c r="AX2366" s="14" t="s">
        <v>79</v>
      </c>
      <c r="AY2366" s="172" t="s">
        <v>252</v>
      </c>
    </row>
    <row r="2367" spans="2:51" s="14" customFormat="1" ht="22.5">
      <c r="B2367" s="171"/>
      <c r="D2367" s="164" t="s">
        <v>282</v>
      </c>
      <c r="E2367" s="172" t="s">
        <v>1</v>
      </c>
      <c r="F2367" s="173" t="s">
        <v>3721</v>
      </c>
      <c r="H2367" s="174">
        <v>43.6</v>
      </c>
      <c r="I2367" s="175"/>
      <c r="L2367" s="171"/>
      <c r="M2367" s="176"/>
      <c r="N2367" s="177"/>
      <c r="O2367" s="177"/>
      <c r="P2367" s="177"/>
      <c r="Q2367" s="177"/>
      <c r="R2367" s="177"/>
      <c r="S2367" s="177"/>
      <c r="T2367" s="178"/>
      <c r="AT2367" s="172" t="s">
        <v>282</v>
      </c>
      <c r="AU2367" s="172" t="s">
        <v>88</v>
      </c>
      <c r="AV2367" s="14" t="s">
        <v>88</v>
      </c>
      <c r="AW2367" s="14" t="s">
        <v>33</v>
      </c>
      <c r="AX2367" s="14" t="s">
        <v>79</v>
      </c>
      <c r="AY2367" s="172" t="s">
        <v>252</v>
      </c>
    </row>
    <row r="2368" spans="2:51" s="14" customFormat="1" ht="22.5">
      <c r="B2368" s="171"/>
      <c r="D2368" s="164" t="s">
        <v>282</v>
      </c>
      <c r="E2368" s="172" t="s">
        <v>1</v>
      </c>
      <c r="F2368" s="173" t="s">
        <v>3722</v>
      </c>
      <c r="H2368" s="174">
        <v>54.5</v>
      </c>
      <c r="I2368" s="175"/>
      <c r="L2368" s="171"/>
      <c r="M2368" s="176"/>
      <c r="N2368" s="177"/>
      <c r="O2368" s="177"/>
      <c r="P2368" s="177"/>
      <c r="Q2368" s="177"/>
      <c r="R2368" s="177"/>
      <c r="S2368" s="177"/>
      <c r="T2368" s="178"/>
      <c r="AT2368" s="172" t="s">
        <v>282</v>
      </c>
      <c r="AU2368" s="172" t="s">
        <v>88</v>
      </c>
      <c r="AV2368" s="14" t="s">
        <v>88</v>
      </c>
      <c r="AW2368" s="14" t="s">
        <v>33</v>
      </c>
      <c r="AX2368" s="14" t="s">
        <v>79</v>
      </c>
      <c r="AY2368" s="172" t="s">
        <v>252</v>
      </c>
    </row>
    <row r="2369" spans="1:65" s="14" customFormat="1" ht="22.5">
      <c r="B2369" s="171"/>
      <c r="D2369" s="164" t="s">
        <v>282</v>
      </c>
      <c r="E2369" s="172" t="s">
        <v>1</v>
      </c>
      <c r="F2369" s="173" t="s">
        <v>3723</v>
      </c>
      <c r="H2369" s="174">
        <v>33.4</v>
      </c>
      <c r="I2369" s="175"/>
      <c r="L2369" s="171"/>
      <c r="M2369" s="176"/>
      <c r="N2369" s="177"/>
      <c r="O2369" s="177"/>
      <c r="P2369" s="177"/>
      <c r="Q2369" s="177"/>
      <c r="R2369" s="177"/>
      <c r="S2369" s="177"/>
      <c r="T2369" s="178"/>
      <c r="AT2369" s="172" t="s">
        <v>282</v>
      </c>
      <c r="AU2369" s="172" t="s">
        <v>88</v>
      </c>
      <c r="AV2369" s="14" t="s">
        <v>88</v>
      </c>
      <c r="AW2369" s="14" t="s">
        <v>33</v>
      </c>
      <c r="AX2369" s="14" t="s">
        <v>79</v>
      </c>
      <c r="AY2369" s="172" t="s">
        <v>252</v>
      </c>
    </row>
    <row r="2370" spans="1:65" s="14" customFormat="1" ht="22.5">
      <c r="B2370" s="171"/>
      <c r="D2370" s="164" t="s">
        <v>282</v>
      </c>
      <c r="E2370" s="172" t="s">
        <v>1</v>
      </c>
      <c r="F2370" s="173" t="s">
        <v>3724</v>
      </c>
      <c r="H2370" s="174">
        <v>48.3</v>
      </c>
      <c r="I2370" s="175"/>
      <c r="L2370" s="171"/>
      <c r="M2370" s="176"/>
      <c r="N2370" s="177"/>
      <c r="O2370" s="177"/>
      <c r="P2370" s="177"/>
      <c r="Q2370" s="177"/>
      <c r="R2370" s="177"/>
      <c r="S2370" s="177"/>
      <c r="T2370" s="178"/>
      <c r="AT2370" s="172" t="s">
        <v>282</v>
      </c>
      <c r="AU2370" s="172" t="s">
        <v>88</v>
      </c>
      <c r="AV2370" s="14" t="s">
        <v>88</v>
      </c>
      <c r="AW2370" s="14" t="s">
        <v>33</v>
      </c>
      <c r="AX2370" s="14" t="s">
        <v>79</v>
      </c>
      <c r="AY2370" s="172" t="s">
        <v>252</v>
      </c>
    </row>
    <row r="2371" spans="1:65" s="14" customFormat="1" ht="22.5">
      <c r="B2371" s="171"/>
      <c r="D2371" s="164" t="s">
        <v>282</v>
      </c>
      <c r="E2371" s="172" t="s">
        <v>1</v>
      </c>
      <c r="F2371" s="173" t="s">
        <v>3725</v>
      </c>
      <c r="H2371" s="174">
        <v>10.4</v>
      </c>
      <c r="I2371" s="175"/>
      <c r="L2371" s="171"/>
      <c r="M2371" s="176"/>
      <c r="N2371" s="177"/>
      <c r="O2371" s="177"/>
      <c r="P2371" s="177"/>
      <c r="Q2371" s="177"/>
      <c r="R2371" s="177"/>
      <c r="S2371" s="177"/>
      <c r="T2371" s="178"/>
      <c r="AT2371" s="172" t="s">
        <v>282</v>
      </c>
      <c r="AU2371" s="172" t="s">
        <v>88</v>
      </c>
      <c r="AV2371" s="14" t="s">
        <v>88</v>
      </c>
      <c r="AW2371" s="14" t="s">
        <v>33</v>
      </c>
      <c r="AX2371" s="14" t="s">
        <v>79</v>
      </c>
      <c r="AY2371" s="172" t="s">
        <v>252</v>
      </c>
    </row>
    <row r="2372" spans="1:65" s="13" customFormat="1">
      <c r="B2372" s="163"/>
      <c r="D2372" s="164" t="s">
        <v>282</v>
      </c>
      <c r="E2372" s="165" t="s">
        <v>1</v>
      </c>
      <c r="F2372" s="166" t="s">
        <v>3726</v>
      </c>
      <c r="H2372" s="165" t="s">
        <v>1</v>
      </c>
      <c r="I2372" s="167"/>
      <c r="L2372" s="163"/>
      <c r="M2372" s="168"/>
      <c r="N2372" s="169"/>
      <c r="O2372" s="169"/>
      <c r="P2372" s="169"/>
      <c r="Q2372" s="169"/>
      <c r="R2372" s="169"/>
      <c r="S2372" s="169"/>
      <c r="T2372" s="170"/>
      <c r="AT2372" s="165" t="s">
        <v>282</v>
      </c>
      <c r="AU2372" s="165" t="s">
        <v>88</v>
      </c>
      <c r="AV2372" s="13" t="s">
        <v>86</v>
      </c>
      <c r="AW2372" s="13" t="s">
        <v>33</v>
      </c>
      <c r="AX2372" s="13" t="s">
        <v>79</v>
      </c>
      <c r="AY2372" s="165" t="s">
        <v>252</v>
      </c>
    </row>
    <row r="2373" spans="1:65" s="14" customFormat="1" ht="22.5">
      <c r="B2373" s="171"/>
      <c r="D2373" s="164" t="s">
        <v>282</v>
      </c>
      <c r="E2373" s="172" t="s">
        <v>1</v>
      </c>
      <c r="F2373" s="173" t="s">
        <v>3727</v>
      </c>
      <c r="H2373" s="174">
        <v>1179.2</v>
      </c>
      <c r="I2373" s="175"/>
      <c r="L2373" s="171"/>
      <c r="M2373" s="176"/>
      <c r="N2373" s="177"/>
      <c r="O2373" s="177"/>
      <c r="P2373" s="177"/>
      <c r="Q2373" s="177"/>
      <c r="R2373" s="177"/>
      <c r="S2373" s="177"/>
      <c r="T2373" s="178"/>
      <c r="AT2373" s="172" t="s">
        <v>282</v>
      </c>
      <c r="AU2373" s="172" t="s">
        <v>88</v>
      </c>
      <c r="AV2373" s="14" t="s">
        <v>88</v>
      </c>
      <c r="AW2373" s="14" t="s">
        <v>33</v>
      </c>
      <c r="AX2373" s="14" t="s">
        <v>79</v>
      </c>
      <c r="AY2373" s="172" t="s">
        <v>252</v>
      </c>
    </row>
    <row r="2374" spans="1:65" s="13" customFormat="1">
      <c r="B2374" s="163"/>
      <c r="D2374" s="164" t="s">
        <v>282</v>
      </c>
      <c r="E2374" s="165" t="s">
        <v>1</v>
      </c>
      <c r="F2374" s="166" t="s">
        <v>3728</v>
      </c>
      <c r="H2374" s="165" t="s">
        <v>1</v>
      </c>
      <c r="I2374" s="167"/>
      <c r="L2374" s="163"/>
      <c r="M2374" s="168"/>
      <c r="N2374" s="169"/>
      <c r="O2374" s="169"/>
      <c r="P2374" s="169"/>
      <c r="Q2374" s="169"/>
      <c r="R2374" s="169"/>
      <c r="S2374" s="169"/>
      <c r="T2374" s="170"/>
      <c r="AT2374" s="165" t="s">
        <v>282</v>
      </c>
      <c r="AU2374" s="165" t="s">
        <v>88</v>
      </c>
      <c r="AV2374" s="13" t="s">
        <v>86</v>
      </c>
      <c r="AW2374" s="13" t="s">
        <v>33</v>
      </c>
      <c r="AX2374" s="13" t="s">
        <v>79</v>
      </c>
      <c r="AY2374" s="165" t="s">
        <v>252</v>
      </c>
    </row>
    <row r="2375" spans="1:65" s="14" customFormat="1" ht="22.5">
      <c r="B2375" s="171"/>
      <c r="D2375" s="164" t="s">
        <v>282</v>
      </c>
      <c r="E2375" s="172" t="s">
        <v>1</v>
      </c>
      <c r="F2375" s="173" t="s">
        <v>3729</v>
      </c>
      <c r="H2375" s="174">
        <v>991.2</v>
      </c>
      <c r="I2375" s="175"/>
      <c r="L2375" s="171"/>
      <c r="M2375" s="176"/>
      <c r="N2375" s="177"/>
      <c r="O2375" s="177"/>
      <c r="P2375" s="177"/>
      <c r="Q2375" s="177"/>
      <c r="R2375" s="177"/>
      <c r="S2375" s="177"/>
      <c r="T2375" s="178"/>
      <c r="AT2375" s="172" t="s">
        <v>282</v>
      </c>
      <c r="AU2375" s="172" t="s">
        <v>88</v>
      </c>
      <c r="AV2375" s="14" t="s">
        <v>88</v>
      </c>
      <c r="AW2375" s="14" t="s">
        <v>33</v>
      </c>
      <c r="AX2375" s="14" t="s">
        <v>79</v>
      </c>
      <c r="AY2375" s="172" t="s">
        <v>252</v>
      </c>
    </row>
    <row r="2376" spans="1:65" s="13" customFormat="1">
      <c r="B2376" s="163"/>
      <c r="D2376" s="164" t="s">
        <v>282</v>
      </c>
      <c r="E2376" s="165" t="s">
        <v>1</v>
      </c>
      <c r="F2376" s="166" t="s">
        <v>3730</v>
      </c>
      <c r="H2376" s="165" t="s">
        <v>1</v>
      </c>
      <c r="I2376" s="167"/>
      <c r="L2376" s="163"/>
      <c r="M2376" s="168"/>
      <c r="N2376" s="169"/>
      <c r="O2376" s="169"/>
      <c r="P2376" s="169"/>
      <c r="Q2376" s="169"/>
      <c r="R2376" s="169"/>
      <c r="S2376" s="169"/>
      <c r="T2376" s="170"/>
      <c r="AT2376" s="165" t="s">
        <v>282</v>
      </c>
      <c r="AU2376" s="165" t="s">
        <v>88</v>
      </c>
      <c r="AV2376" s="13" t="s">
        <v>86</v>
      </c>
      <c r="AW2376" s="13" t="s">
        <v>33</v>
      </c>
      <c r="AX2376" s="13" t="s">
        <v>79</v>
      </c>
      <c r="AY2376" s="165" t="s">
        <v>252</v>
      </c>
    </row>
    <row r="2377" spans="1:65" s="14" customFormat="1">
      <c r="B2377" s="171"/>
      <c r="D2377" s="164" t="s">
        <v>282</v>
      </c>
      <c r="E2377" s="172" t="s">
        <v>1</v>
      </c>
      <c r="F2377" s="173" t="s">
        <v>3731</v>
      </c>
      <c r="H2377" s="174">
        <v>1181.0999999999999</v>
      </c>
      <c r="I2377" s="175"/>
      <c r="L2377" s="171"/>
      <c r="M2377" s="176"/>
      <c r="N2377" s="177"/>
      <c r="O2377" s="177"/>
      <c r="P2377" s="177"/>
      <c r="Q2377" s="177"/>
      <c r="R2377" s="177"/>
      <c r="S2377" s="177"/>
      <c r="T2377" s="178"/>
      <c r="AT2377" s="172" t="s">
        <v>282</v>
      </c>
      <c r="AU2377" s="172" t="s">
        <v>88</v>
      </c>
      <c r="AV2377" s="14" t="s">
        <v>88</v>
      </c>
      <c r="AW2377" s="14" t="s">
        <v>33</v>
      </c>
      <c r="AX2377" s="14" t="s">
        <v>79</v>
      </c>
      <c r="AY2377" s="172" t="s">
        <v>252</v>
      </c>
    </row>
    <row r="2378" spans="1:65" s="14" customFormat="1">
      <c r="B2378" s="171"/>
      <c r="D2378" s="164" t="s">
        <v>282</v>
      </c>
      <c r="E2378" s="172" t="s">
        <v>1</v>
      </c>
      <c r="F2378" s="173" t="s">
        <v>3732</v>
      </c>
      <c r="H2378" s="174">
        <v>18.2</v>
      </c>
      <c r="I2378" s="175"/>
      <c r="L2378" s="171"/>
      <c r="M2378" s="176"/>
      <c r="N2378" s="177"/>
      <c r="O2378" s="177"/>
      <c r="P2378" s="177"/>
      <c r="Q2378" s="177"/>
      <c r="R2378" s="177"/>
      <c r="S2378" s="177"/>
      <c r="T2378" s="178"/>
      <c r="AT2378" s="172" t="s">
        <v>282</v>
      </c>
      <c r="AU2378" s="172" t="s">
        <v>88</v>
      </c>
      <c r="AV2378" s="14" t="s">
        <v>88</v>
      </c>
      <c r="AW2378" s="14" t="s">
        <v>33</v>
      </c>
      <c r="AX2378" s="14" t="s">
        <v>79</v>
      </c>
      <c r="AY2378" s="172" t="s">
        <v>252</v>
      </c>
    </row>
    <row r="2379" spans="1:65" s="14" customFormat="1" ht="22.5">
      <c r="B2379" s="171"/>
      <c r="D2379" s="164" t="s">
        <v>282</v>
      </c>
      <c r="E2379" s="172" t="s">
        <v>1</v>
      </c>
      <c r="F2379" s="173" t="s">
        <v>3733</v>
      </c>
      <c r="H2379" s="174">
        <v>357.7</v>
      </c>
      <c r="I2379" s="175"/>
      <c r="L2379" s="171"/>
      <c r="M2379" s="176"/>
      <c r="N2379" s="177"/>
      <c r="O2379" s="177"/>
      <c r="P2379" s="177"/>
      <c r="Q2379" s="177"/>
      <c r="R2379" s="177"/>
      <c r="S2379" s="177"/>
      <c r="T2379" s="178"/>
      <c r="AT2379" s="172" t="s">
        <v>282</v>
      </c>
      <c r="AU2379" s="172" t="s">
        <v>88</v>
      </c>
      <c r="AV2379" s="14" t="s">
        <v>88</v>
      </c>
      <c r="AW2379" s="14" t="s">
        <v>33</v>
      </c>
      <c r="AX2379" s="14" t="s">
        <v>79</v>
      </c>
      <c r="AY2379" s="172" t="s">
        <v>252</v>
      </c>
    </row>
    <row r="2380" spans="1:65" s="14" customFormat="1">
      <c r="B2380" s="171"/>
      <c r="D2380" s="164" t="s">
        <v>282</v>
      </c>
      <c r="E2380" s="172" t="s">
        <v>1</v>
      </c>
      <c r="F2380" s="173" t="s">
        <v>3734</v>
      </c>
      <c r="H2380" s="174">
        <v>369.1</v>
      </c>
      <c r="I2380" s="175"/>
      <c r="L2380" s="171"/>
      <c r="M2380" s="176"/>
      <c r="N2380" s="177"/>
      <c r="O2380" s="177"/>
      <c r="P2380" s="177"/>
      <c r="Q2380" s="177"/>
      <c r="R2380" s="177"/>
      <c r="S2380" s="177"/>
      <c r="T2380" s="178"/>
      <c r="AT2380" s="172" t="s">
        <v>282</v>
      </c>
      <c r="AU2380" s="172" t="s">
        <v>88</v>
      </c>
      <c r="AV2380" s="14" t="s">
        <v>88</v>
      </c>
      <c r="AW2380" s="14" t="s">
        <v>33</v>
      </c>
      <c r="AX2380" s="14" t="s">
        <v>79</v>
      </c>
      <c r="AY2380" s="172" t="s">
        <v>252</v>
      </c>
    </row>
    <row r="2381" spans="1:65" s="14" customFormat="1">
      <c r="B2381" s="171"/>
      <c r="D2381" s="164" t="s">
        <v>282</v>
      </c>
      <c r="E2381" s="172" t="s">
        <v>1</v>
      </c>
      <c r="F2381" s="173" t="s">
        <v>3735</v>
      </c>
      <c r="H2381" s="174">
        <v>383.4</v>
      </c>
      <c r="I2381" s="175"/>
      <c r="L2381" s="171"/>
      <c r="M2381" s="176"/>
      <c r="N2381" s="177"/>
      <c r="O2381" s="177"/>
      <c r="P2381" s="177"/>
      <c r="Q2381" s="177"/>
      <c r="R2381" s="177"/>
      <c r="S2381" s="177"/>
      <c r="T2381" s="178"/>
      <c r="AT2381" s="172" t="s">
        <v>282</v>
      </c>
      <c r="AU2381" s="172" t="s">
        <v>88</v>
      </c>
      <c r="AV2381" s="14" t="s">
        <v>88</v>
      </c>
      <c r="AW2381" s="14" t="s">
        <v>33</v>
      </c>
      <c r="AX2381" s="14" t="s">
        <v>79</v>
      </c>
      <c r="AY2381" s="172" t="s">
        <v>252</v>
      </c>
    </row>
    <row r="2382" spans="1:65" s="14" customFormat="1" ht="22.5">
      <c r="B2382" s="171"/>
      <c r="D2382" s="164" t="s">
        <v>282</v>
      </c>
      <c r="E2382" s="172" t="s">
        <v>1</v>
      </c>
      <c r="F2382" s="173" t="s">
        <v>3736</v>
      </c>
      <c r="H2382" s="174">
        <v>38.5</v>
      </c>
      <c r="I2382" s="175"/>
      <c r="L2382" s="171"/>
      <c r="M2382" s="176"/>
      <c r="N2382" s="177"/>
      <c r="O2382" s="177"/>
      <c r="P2382" s="177"/>
      <c r="Q2382" s="177"/>
      <c r="R2382" s="177"/>
      <c r="S2382" s="177"/>
      <c r="T2382" s="178"/>
      <c r="AT2382" s="172" t="s">
        <v>282</v>
      </c>
      <c r="AU2382" s="172" t="s">
        <v>88</v>
      </c>
      <c r="AV2382" s="14" t="s">
        <v>88</v>
      </c>
      <c r="AW2382" s="14" t="s">
        <v>33</v>
      </c>
      <c r="AX2382" s="14" t="s">
        <v>79</v>
      </c>
      <c r="AY2382" s="172" t="s">
        <v>252</v>
      </c>
    </row>
    <row r="2383" spans="1:65" s="15" customFormat="1">
      <c r="B2383" s="179"/>
      <c r="D2383" s="164" t="s">
        <v>282</v>
      </c>
      <c r="E2383" s="180" t="s">
        <v>1</v>
      </c>
      <c r="F2383" s="181" t="s">
        <v>286</v>
      </c>
      <c r="H2383" s="182">
        <v>21036.45</v>
      </c>
      <c r="I2383" s="183"/>
      <c r="L2383" s="179"/>
      <c r="M2383" s="184"/>
      <c r="N2383" s="185"/>
      <c r="O2383" s="185"/>
      <c r="P2383" s="185"/>
      <c r="Q2383" s="185"/>
      <c r="R2383" s="185"/>
      <c r="S2383" s="185"/>
      <c r="T2383" s="186"/>
      <c r="AT2383" s="180" t="s">
        <v>282</v>
      </c>
      <c r="AU2383" s="180" t="s">
        <v>88</v>
      </c>
      <c r="AV2383" s="15" t="s">
        <v>258</v>
      </c>
      <c r="AW2383" s="15" t="s">
        <v>33</v>
      </c>
      <c r="AX2383" s="15" t="s">
        <v>86</v>
      </c>
      <c r="AY2383" s="180" t="s">
        <v>252</v>
      </c>
    </row>
    <row r="2384" spans="1:65" s="2" customFormat="1" ht="16.5" customHeight="1">
      <c r="A2384" s="31"/>
      <c r="B2384" s="148"/>
      <c r="C2384" s="149" t="s">
        <v>3737</v>
      </c>
      <c r="D2384" s="149" t="s">
        <v>254</v>
      </c>
      <c r="E2384" s="150" t="s">
        <v>3738</v>
      </c>
      <c r="F2384" s="151" t="s">
        <v>3739</v>
      </c>
      <c r="G2384" s="152" t="s">
        <v>465</v>
      </c>
      <c r="H2384" s="153">
        <v>3954.97</v>
      </c>
      <c r="I2384" s="154"/>
      <c r="J2384" s="155">
        <f>ROUND(I2384*H2384,2)</f>
        <v>0</v>
      </c>
      <c r="K2384" s="156"/>
      <c r="L2384" s="32"/>
      <c r="M2384" s="157" t="s">
        <v>1</v>
      </c>
      <c r="N2384" s="158" t="s">
        <v>44</v>
      </c>
      <c r="O2384" s="57"/>
      <c r="P2384" s="159">
        <f>O2384*H2384</f>
        <v>0</v>
      </c>
      <c r="Q2384" s="159">
        <v>0</v>
      </c>
      <c r="R2384" s="159">
        <f>Q2384*H2384</f>
        <v>0</v>
      </c>
      <c r="S2384" s="159">
        <v>0</v>
      </c>
      <c r="T2384" s="160">
        <f>S2384*H2384</f>
        <v>0</v>
      </c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R2384" s="161" t="s">
        <v>289</v>
      </c>
      <c r="AT2384" s="161" t="s">
        <v>254</v>
      </c>
      <c r="AU2384" s="161" t="s">
        <v>88</v>
      </c>
      <c r="AY2384" s="17" t="s">
        <v>252</v>
      </c>
      <c r="BE2384" s="162">
        <f>IF(N2384="základní",J2384,0)</f>
        <v>0</v>
      </c>
      <c r="BF2384" s="162">
        <f>IF(N2384="snížená",J2384,0)</f>
        <v>0</v>
      </c>
      <c r="BG2384" s="162">
        <f>IF(N2384="zákl. přenesená",J2384,0)</f>
        <v>0</v>
      </c>
      <c r="BH2384" s="162">
        <f>IF(N2384="sníž. přenesená",J2384,0)</f>
        <v>0</v>
      </c>
      <c r="BI2384" s="162">
        <f>IF(N2384="nulová",J2384,0)</f>
        <v>0</v>
      </c>
      <c r="BJ2384" s="17" t="s">
        <v>86</v>
      </c>
      <c r="BK2384" s="162">
        <f>ROUND(I2384*H2384,2)</f>
        <v>0</v>
      </c>
      <c r="BL2384" s="17" t="s">
        <v>289</v>
      </c>
      <c r="BM2384" s="161" t="s">
        <v>3740</v>
      </c>
    </row>
    <row r="2385" spans="2:51" s="14" customFormat="1" ht="22.5">
      <c r="B2385" s="171"/>
      <c r="D2385" s="164" t="s">
        <v>282</v>
      </c>
      <c r="E2385" s="172" t="s">
        <v>1</v>
      </c>
      <c r="F2385" s="173" t="s">
        <v>3741</v>
      </c>
      <c r="H2385" s="174">
        <v>356.39</v>
      </c>
      <c r="I2385" s="175"/>
      <c r="L2385" s="171"/>
      <c r="M2385" s="176"/>
      <c r="N2385" s="177"/>
      <c r="O2385" s="177"/>
      <c r="P2385" s="177"/>
      <c r="Q2385" s="177"/>
      <c r="R2385" s="177"/>
      <c r="S2385" s="177"/>
      <c r="T2385" s="178"/>
      <c r="AT2385" s="172" t="s">
        <v>282</v>
      </c>
      <c r="AU2385" s="172" t="s">
        <v>88</v>
      </c>
      <c r="AV2385" s="14" t="s">
        <v>88</v>
      </c>
      <c r="AW2385" s="14" t="s">
        <v>33</v>
      </c>
      <c r="AX2385" s="14" t="s">
        <v>79</v>
      </c>
      <c r="AY2385" s="172" t="s">
        <v>252</v>
      </c>
    </row>
    <row r="2386" spans="2:51" s="14" customFormat="1" ht="22.5">
      <c r="B2386" s="171"/>
      <c r="D2386" s="164" t="s">
        <v>282</v>
      </c>
      <c r="E2386" s="172" t="s">
        <v>1</v>
      </c>
      <c r="F2386" s="173" t="s">
        <v>3742</v>
      </c>
      <c r="H2386" s="174">
        <v>245.16</v>
      </c>
      <c r="I2386" s="175"/>
      <c r="L2386" s="171"/>
      <c r="M2386" s="176"/>
      <c r="N2386" s="177"/>
      <c r="O2386" s="177"/>
      <c r="P2386" s="177"/>
      <c r="Q2386" s="177"/>
      <c r="R2386" s="177"/>
      <c r="S2386" s="177"/>
      <c r="T2386" s="178"/>
      <c r="AT2386" s="172" t="s">
        <v>282</v>
      </c>
      <c r="AU2386" s="172" t="s">
        <v>88</v>
      </c>
      <c r="AV2386" s="14" t="s">
        <v>88</v>
      </c>
      <c r="AW2386" s="14" t="s">
        <v>33</v>
      </c>
      <c r="AX2386" s="14" t="s">
        <v>79</v>
      </c>
      <c r="AY2386" s="172" t="s">
        <v>252</v>
      </c>
    </row>
    <row r="2387" spans="2:51" s="14" customFormat="1" ht="22.5">
      <c r="B2387" s="171"/>
      <c r="D2387" s="164" t="s">
        <v>282</v>
      </c>
      <c r="E2387" s="172" t="s">
        <v>1</v>
      </c>
      <c r="F2387" s="173" t="s">
        <v>3743</v>
      </c>
      <c r="H2387" s="174">
        <v>8.16</v>
      </c>
      <c r="I2387" s="175"/>
      <c r="L2387" s="171"/>
      <c r="M2387" s="176"/>
      <c r="N2387" s="177"/>
      <c r="O2387" s="177"/>
      <c r="P2387" s="177"/>
      <c r="Q2387" s="177"/>
      <c r="R2387" s="177"/>
      <c r="S2387" s="177"/>
      <c r="T2387" s="178"/>
      <c r="AT2387" s="172" t="s">
        <v>282</v>
      </c>
      <c r="AU2387" s="172" t="s">
        <v>88</v>
      </c>
      <c r="AV2387" s="14" t="s">
        <v>88</v>
      </c>
      <c r="AW2387" s="14" t="s">
        <v>33</v>
      </c>
      <c r="AX2387" s="14" t="s">
        <v>79</v>
      </c>
      <c r="AY2387" s="172" t="s">
        <v>252</v>
      </c>
    </row>
    <row r="2388" spans="2:51" s="14" customFormat="1" ht="22.5">
      <c r="B2388" s="171"/>
      <c r="D2388" s="164" t="s">
        <v>282</v>
      </c>
      <c r="E2388" s="172" t="s">
        <v>1</v>
      </c>
      <c r="F2388" s="173" t="s">
        <v>3744</v>
      </c>
      <c r="H2388" s="174">
        <v>11.016</v>
      </c>
      <c r="I2388" s="175"/>
      <c r="L2388" s="171"/>
      <c r="M2388" s="176"/>
      <c r="N2388" s="177"/>
      <c r="O2388" s="177"/>
      <c r="P2388" s="177"/>
      <c r="Q2388" s="177"/>
      <c r="R2388" s="177"/>
      <c r="S2388" s="177"/>
      <c r="T2388" s="178"/>
      <c r="AT2388" s="172" t="s">
        <v>282</v>
      </c>
      <c r="AU2388" s="172" t="s">
        <v>88</v>
      </c>
      <c r="AV2388" s="14" t="s">
        <v>88</v>
      </c>
      <c r="AW2388" s="14" t="s">
        <v>33</v>
      </c>
      <c r="AX2388" s="14" t="s">
        <v>79</v>
      </c>
      <c r="AY2388" s="172" t="s">
        <v>252</v>
      </c>
    </row>
    <row r="2389" spans="2:51" s="14" customFormat="1" ht="22.5">
      <c r="B2389" s="171"/>
      <c r="D2389" s="164" t="s">
        <v>282</v>
      </c>
      <c r="E2389" s="172" t="s">
        <v>1</v>
      </c>
      <c r="F2389" s="173" t="s">
        <v>3745</v>
      </c>
      <c r="H2389" s="174">
        <v>171.2</v>
      </c>
      <c r="I2389" s="175"/>
      <c r="L2389" s="171"/>
      <c r="M2389" s="176"/>
      <c r="N2389" s="177"/>
      <c r="O2389" s="177"/>
      <c r="P2389" s="177"/>
      <c r="Q2389" s="177"/>
      <c r="R2389" s="177"/>
      <c r="S2389" s="177"/>
      <c r="T2389" s="178"/>
      <c r="AT2389" s="172" t="s">
        <v>282</v>
      </c>
      <c r="AU2389" s="172" t="s">
        <v>88</v>
      </c>
      <c r="AV2389" s="14" t="s">
        <v>88</v>
      </c>
      <c r="AW2389" s="14" t="s">
        <v>33</v>
      </c>
      <c r="AX2389" s="14" t="s">
        <v>79</v>
      </c>
      <c r="AY2389" s="172" t="s">
        <v>252</v>
      </c>
    </row>
    <row r="2390" spans="2:51" s="14" customFormat="1" ht="22.5">
      <c r="B2390" s="171"/>
      <c r="D2390" s="164" t="s">
        <v>282</v>
      </c>
      <c r="E2390" s="172" t="s">
        <v>1</v>
      </c>
      <c r="F2390" s="173" t="s">
        <v>3746</v>
      </c>
      <c r="H2390" s="174">
        <v>257.07600000000002</v>
      </c>
      <c r="I2390" s="175"/>
      <c r="L2390" s="171"/>
      <c r="M2390" s="176"/>
      <c r="N2390" s="177"/>
      <c r="O2390" s="177"/>
      <c r="P2390" s="177"/>
      <c r="Q2390" s="177"/>
      <c r="R2390" s="177"/>
      <c r="S2390" s="177"/>
      <c r="T2390" s="178"/>
      <c r="AT2390" s="172" t="s">
        <v>282</v>
      </c>
      <c r="AU2390" s="172" t="s">
        <v>88</v>
      </c>
      <c r="AV2390" s="14" t="s">
        <v>88</v>
      </c>
      <c r="AW2390" s="14" t="s">
        <v>33</v>
      </c>
      <c r="AX2390" s="14" t="s">
        <v>79</v>
      </c>
      <c r="AY2390" s="172" t="s">
        <v>252</v>
      </c>
    </row>
    <row r="2391" spans="2:51" s="14" customFormat="1" ht="22.5">
      <c r="B2391" s="171"/>
      <c r="D2391" s="164" t="s">
        <v>282</v>
      </c>
      <c r="E2391" s="172" t="s">
        <v>1</v>
      </c>
      <c r="F2391" s="173" t="s">
        <v>3747</v>
      </c>
      <c r="H2391" s="174">
        <v>8.16</v>
      </c>
      <c r="I2391" s="175"/>
      <c r="L2391" s="171"/>
      <c r="M2391" s="176"/>
      <c r="N2391" s="177"/>
      <c r="O2391" s="177"/>
      <c r="P2391" s="177"/>
      <c r="Q2391" s="177"/>
      <c r="R2391" s="177"/>
      <c r="S2391" s="177"/>
      <c r="T2391" s="178"/>
      <c r="AT2391" s="172" t="s">
        <v>282</v>
      </c>
      <c r="AU2391" s="172" t="s">
        <v>88</v>
      </c>
      <c r="AV2391" s="14" t="s">
        <v>88</v>
      </c>
      <c r="AW2391" s="14" t="s">
        <v>33</v>
      </c>
      <c r="AX2391" s="14" t="s">
        <v>79</v>
      </c>
      <c r="AY2391" s="172" t="s">
        <v>252</v>
      </c>
    </row>
    <row r="2392" spans="2:51" s="14" customFormat="1" ht="22.5">
      <c r="B2392" s="171"/>
      <c r="D2392" s="164" t="s">
        <v>282</v>
      </c>
      <c r="E2392" s="172" t="s">
        <v>1</v>
      </c>
      <c r="F2392" s="173" t="s">
        <v>3748</v>
      </c>
      <c r="H2392" s="174">
        <v>11.016</v>
      </c>
      <c r="I2392" s="175"/>
      <c r="L2392" s="171"/>
      <c r="M2392" s="176"/>
      <c r="N2392" s="177"/>
      <c r="O2392" s="177"/>
      <c r="P2392" s="177"/>
      <c r="Q2392" s="177"/>
      <c r="R2392" s="177"/>
      <c r="S2392" s="177"/>
      <c r="T2392" s="178"/>
      <c r="AT2392" s="172" t="s">
        <v>282</v>
      </c>
      <c r="AU2392" s="172" t="s">
        <v>88</v>
      </c>
      <c r="AV2392" s="14" t="s">
        <v>88</v>
      </c>
      <c r="AW2392" s="14" t="s">
        <v>33</v>
      </c>
      <c r="AX2392" s="14" t="s">
        <v>79</v>
      </c>
      <c r="AY2392" s="172" t="s">
        <v>252</v>
      </c>
    </row>
    <row r="2393" spans="2:51" s="14" customFormat="1" ht="22.5">
      <c r="B2393" s="171"/>
      <c r="D2393" s="164" t="s">
        <v>282</v>
      </c>
      <c r="E2393" s="172" t="s">
        <v>1</v>
      </c>
      <c r="F2393" s="173" t="s">
        <v>3749</v>
      </c>
      <c r="H2393" s="174">
        <v>171.2</v>
      </c>
      <c r="I2393" s="175"/>
      <c r="L2393" s="171"/>
      <c r="M2393" s="176"/>
      <c r="N2393" s="177"/>
      <c r="O2393" s="177"/>
      <c r="P2393" s="177"/>
      <c r="Q2393" s="177"/>
      <c r="R2393" s="177"/>
      <c r="S2393" s="177"/>
      <c r="T2393" s="178"/>
      <c r="AT2393" s="172" t="s">
        <v>282</v>
      </c>
      <c r="AU2393" s="172" t="s">
        <v>88</v>
      </c>
      <c r="AV2393" s="14" t="s">
        <v>88</v>
      </c>
      <c r="AW2393" s="14" t="s">
        <v>33</v>
      </c>
      <c r="AX2393" s="14" t="s">
        <v>79</v>
      </c>
      <c r="AY2393" s="172" t="s">
        <v>252</v>
      </c>
    </row>
    <row r="2394" spans="2:51" s="14" customFormat="1" ht="22.5">
      <c r="B2394" s="171"/>
      <c r="D2394" s="164" t="s">
        <v>282</v>
      </c>
      <c r="E2394" s="172" t="s">
        <v>1</v>
      </c>
      <c r="F2394" s="173" t="s">
        <v>3750</v>
      </c>
      <c r="H2394" s="174">
        <v>46.92</v>
      </c>
      <c r="I2394" s="175"/>
      <c r="L2394" s="171"/>
      <c r="M2394" s="176"/>
      <c r="N2394" s="177"/>
      <c r="O2394" s="177"/>
      <c r="P2394" s="177"/>
      <c r="Q2394" s="177"/>
      <c r="R2394" s="177"/>
      <c r="S2394" s="177"/>
      <c r="T2394" s="178"/>
      <c r="AT2394" s="172" t="s">
        <v>282</v>
      </c>
      <c r="AU2394" s="172" t="s">
        <v>88</v>
      </c>
      <c r="AV2394" s="14" t="s">
        <v>88</v>
      </c>
      <c r="AW2394" s="14" t="s">
        <v>33</v>
      </c>
      <c r="AX2394" s="14" t="s">
        <v>79</v>
      </c>
      <c r="AY2394" s="172" t="s">
        <v>252</v>
      </c>
    </row>
    <row r="2395" spans="2:51" s="14" customFormat="1" ht="22.5">
      <c r="B2395" s="171"/>
      <c r="D2395" s="164" t="s">
        <v>282</v>
      </c>
      <c r="E2395" s="172" t="s">
        <v>1</v>
      </c>
      <c r="F2395" s="173" t="s">
        <v>3751</v>
      </c>
      <c r="H2395" s="174">
        <v>8.16</v>
      </c>
      <c r="I2395" s="175"/>
      <c r="L2395" s="171"/>
      <c r="M2395" s="176"/>
      <c r="N2395" s="177"/>
      <c r="O2395" s="177"/>
      <c r="P2395" s="177"/>
      <c r="Q2395" s="177"/>
      <c r="R2395" s="177"/>
      <c r="S2395" s="177"/>
      <c r="T2395" s="178"/>
      <c r="AT2395" s="172" t="s">
        <v>282</v>
      </c>
      <c r="AU2395" s="172" t="s">
        <v>88</v>
      </c>
      <c r="AV2395" s="14" t="s">
        <v>88</v>
      </c>
      <c r="AW2395" s="14" t="s">
        <v>33</v>
      </c>
      <c r="AX2395" s="14" t="s">
        <v>79</v>
      </c>
      <c r="AY2395" s="172" t="s">
        <v>252</v>
      </c>
    </row>
    <row r="2396" spans="2:51" s="14" customFormat="1" ht="22.5">
      <c r="B2396" s="171"/>
      <c r="D2396" s="164" t="s">
        <v>282</v>
      </c>
      <c r="E2396" s="172" t="s">
        <v>1</v>
      </c>
      <c r="F2396" s="173" t="s">
        <v>3752</v>
      </c>
      <c r="H2396" s="174">
        <v>11.016</v>
      </c>
      <c r="I2396" s="175"/>
      <c r="L2396" s="171"/>
      <c r="M2396" s="176"/>
      <c r="N2396" s="177"/>
      <c r="O2396" s="177"/>
      <c r="P2396" s="177"/>
      <c r="Q2396" s="177"/>
      <c r="R2396" s="177"/>
      <c r="S2396" s="177"/>
      <c r="T2396" s="178"/>
      <c r="AT2396" s="172" t="s">
        <v>282</v>
      </c>
      <c r="AU2396" s="172" t="s">
        <v>88</v>
      </c>
      <c r="AV2396" s="14" t="s">
        <v>88</v>
      </c>
      <c r="AW2396" s="14" t="s">
        <v>33</v>
      </c>
      <c r="AX2396" s="14" t="s">
        <v>79</v>
      </c>
      <c r="AY2396" s="172" t="s">
        <v>252</v>
      </c>
    </row>
    <row r="2397" spans="2:51" s="14" customFormat="1" ht="22.5">
      <c r="B2397" s="171"/>
      <c r="D2397" s="164" t="s">
        <v>282</v>
      </c>
      <c r="E2397" s="172" t="s">
        <v>1</v>
      </c>
      <c r="F2397" s="173" t="s">
        <v>3753</v>
      </c>
      <c r="H2397" s="174">
        <v>192.98</v>
      </c>
      <c r="I2397" s="175"/>
      <c r="L2397" s="171"/>
      <c r="M2397" s="176"/>
      <c r="N2397" s="177"/>
      <c r="O2397" s="177"/>
      <c r="P2397" s="177"/>
      <c r="Q2397" s="177"/>
      <c r="R2397" s="177"/>
      <c r="S2397" s="177"/>
      <c r="T2397" s="178"/>
      <c r="AT2397" s="172" t="s">
        <v>282</v>
      </c>
      <c r="AU2397" s="172" t="s">
        <v>88</v>
      </c>
      <c r="AV2397" s="14" t="s">
        <v>88</v>
      </c>
      <c r="AW2397" s="14" t="s">
        <v>33</v>
      </c>
      <c r="AX2397" s="14" t="s">
        <v>79</v>
      </c>
      <c r="AY2397" s="172" t="s">
        <v>252</v>
      </c>
    </row>
    <row r="2398" spans="2:51" s="14" customFormat="1" ht="22.5">
      <c r="B2398" s="171"/>
      <c r="D2398" s="164" t="s">
        <v>282</v>
      </c>
      <c r="E2398" s="172" t="s">
        <v>1</v>
      </c>
      <c r="F2398" s="173" t="s">
        <v>3691</v>
      </c>
      <c r="H2398" s="174">
        <v>490.52</v>
      </c>
      <c r="I2398" s="175"/>
      <c r="L2398" s="171"/>
      <c r="M2398" s="176"/>
      <c r="N2398" s="177"/>
      <c r="O2398" s="177"/>
      <c r="P2398" s="177"/>
      <c r="Q2398" s="177"/>
      <c r="R2398" s="177"/>
      <c r="S2398" s="177"/>
      <c r="T2398" s="178"/>
      <c r="AT2398" s="172" t="s">
        <v>282</v>
      </c>
      <c r="AU2398" s="172" t="s">
        <v>88</v>
      </c>
      <c r="AV2398" s="14" t="s">
        <v>88</v>
      </c>
      <c r="AW2398" s="14" t="s">
        <v>33</v>
      </c>
      <c r="AX2398" s="14" t="s">
        <v>79</v>
      </c>
      <c r="AY2398" s="172" t="s">
        <v>252</v>
      </c>
    </row>
    <row r="2399" spans="2:51" s="14" customFormat="1" ht="22.5">
      <c r="B2399" s="171"/>
      <c r="D2399" s="164" t="s">
        <v>282</v>
      </c>
      <c r="E2399" s="172" t="s">
        <v>1</v>
      </c>
      <c r="F2399" s="173" t="s">
        <v>3754</v>
      </c>
      <c r="H2399" s="174">
        <v>285.39</v>
      </c>
      <c r="I2399" s="175"/>
      <c r="L2399" s="171"/>
      <c r="M2399" s="176"/>
      <c r="N2399" s="177"/>
      <c r="O2399" s="177"/>
      <c r="P2399" s="177"/>
      <c r="Q2399" s="177"/>
      <c r="R2399" s="177"/>
      <c r="S2399" s="177"/>
      <c r="T2399" s="178"/>
      <c r="AT2399" s="172" t="s">
        <v>282</v>
      </c>
      <c r="AU2399" s="172" t="s">
        <v>88</v>
      </c>
      <c r="AV2399" s="14" t="s">
        <v>88</v>
      </c>
      <c r="AW2399" s="14" t="s">
        <v>33</v>
      </c>
      <c r="AX2399" s="14" t="s">
        <v>79</v>
      </c>
      <c r="AY2399" s="172" t="s">
        <v>252</v>
      </c>
    </row>
    <row r="2400" spans="2:51" s="14" customFormat="1">
      <c r="B2400" s="171"/>
      <c r="D2400" s="164" t="s">
        <v>282</v>
      </c>
      <c r="E2400" s="172" t="s">
        <v>1</v>
      </c>
      <c r="F2400" s="173" t="s">
        <v>3693</v>
      </c>
      <c r="H2400" s="174">
        <v>453.24</v>
      </c>
      <c r="I2400" s="175"/>
      <c r="L2400" s="171"/>
      <c r="M2400" s="176"/>
      <c r="N2400" s="177"/>
      <c r="O2400" s="177"/>
      <c r="P2400" s="177"/>
      <c r="Q2400" s="177"/>
      <c r="R2400" s="177"/>
      <c r="S2400" s="177"/>
      <c r="T2400" s="178"/>
      <c r="AT2400" s="172" t="s">
        <v>282</v>
      </c>
      <c r="AU2400" s="172" t="s">
        <v>88</v>
      </c>
      <c r="AV2400" s="14" t="s">
        <v>88</v>
      </c>
      <c r="AW2400" s="14" t="s">
        <v>33</v>
      </c>
      <c r="AX2400" s="14" t="s">
        <v>79</v>
      </c>
      <c r="AY2400" s="172" t="s">
        <v>252</v>
      </c>
    </row>
    <row r="2401" spans="1:65" s="14" customFormat="1" ht="22.5">
      <c r="B2401" s="171"/>
      <c r="D2401" s="164" t="s">
        <v>282</v>
      </c>
      <c r="E2401" s="172" t="s">
        <v>1</v>
      </c>
      <c r="F2401" s="173" t="s">
        <v>3755</v>
      </c>
      <c r="H2401" s="174">
        <v>387.14</v>
      </c>
      <c r="I2401" s="175"/>
      <c r="L2401" s="171"/>
      <c r="M2401" s="176"/>
      <c r="N2401" s="177"/>
      <c r="O2401" s="177"/>
      <c r="P2401" s="177"/>
      <c r="Q2401" s="177"/>
      <c r="R2401" s="177"/>
      <c r="S2401" s="177"/>
      <c r="T2401" s="178"/>
      <c r="AT2401" s="172" t="s">
        <v>282</v>
      </c>
      <c r="AU2401" s="172" t="s">
        <v>88</v>
      </c>
      <c r="AV2401" s="14" t="s">
        <v>88</v>
      </c>
      <c r="AW2401" s="14" t="s">
        <v>33</v>
      </c>
      <c r="AX2401" s="14" t="s">
        <v>79</v>
      </c>
      <c r="AY2401" s="172" t="s">
        <v>252</v>
      </c>
    </row>
    <row r="2402" spans="1:65" s="14" customFormat="1">
      <c r="B2402" s="171"/>
      <c r="D2402" s="164" t="s">
        <v>282</v>
      </c>
      <c r="E2402" s="172" t="s">
        <v>1</v>
      </c>
      <c r="F2402" s="173" t="s">
        <v>3695</v>
      </c>
      <c r="H2402" s="174">
        <v>531.36</v>
      </c>
      <c r="I2402" s="175"/>
      <c r="L2402" s="171"/>
      <c r="M2402" s="176"/>
      <c r="N2402" s="177"/>
      <c r="O2402" s="177"/>
      <c r="P2402" s="177"/>
      <c r="Q2402" s="177"/>
      <c r="R2402" s="177"/>
      <c r="S2402" s="177"/>
      <c r="T2402" s="178"/>
      <c r="AT2402" s="172" t="s">
        <v>282</v>
      </c>
      <c r="AU2402" s="172" t="s">
        <v>88</v>
      </c>
      <c r="AV2402" s="14" t="s">
        <v>88</v>
      </c>
      <c r="AW2402" s="14" t="s">
        <v>33</v>
      </c>
      <c r="AX2402" s="14" t="s">
        <v>79</v>
      </c>
      <c r="AY2402" s="172" t="s">
        <v>252</v>
      </c>
    </row>
    <row r="2403" spans="1:65" s="14" customFormat="1" ht="22.5">
      <c r="B2403" s="171"/>
      <c r="D2403" s="164" t="s">
        <v>282</v>
      </c>
      <c r="E2403" s="172" t="s">
        <v>1</v>
      </c>
      <c r="F2403" s="173" t="s">
        <v>3756</v>
      </c>
      <c r="H2403" s="174">
        <v>256.94400000000002</v>
      </c>
      <c r="I2403" s="175"/>
      <c r="L2403" s="171"/>
      <c r="M2403" s="176"/>
      <c r="N2403" s="177"/>
      <c r="O2403" s="177"/>
      <c r="P2403" s="177"/>
      <c r="Q2403" s="177"/>
      <c r="R2403" s="177"/>
      <c r="S2403" s="177"/>
      <c r="T2403" s="178"/>
      <c r="AT2403" s="172" t="s">
        <v>282</v>
      </c>
      <c r="AU2403" s="172" t="s">
        <v>88</v>
      </c>
      <c r="AV2403" s="14" t="s">
        <v>88</v>
      </c>
      <c r="AW2403" s="14" t="s">
        <v>33</v>
      </c>
      <c r="AX2403" s="14" t="s">
        <v>79</v>
      </c>
      <c r="AY2403" s="172" t="s">
        <v>252</v>
      </c>
    </row>
    <row r="2404" spans="1:65" s="14" customFormat="1" ht="22.5">
      <c r="B2404" s="171"/>
      <c r="D2404" s="164" t="s">
        <v>282</v>
      </c>
      <c r="E2404" s="172" t="s">
        <v>1</v>
      </c>
      <c r="F2404" s="173" t="s">
        <v>3757</v>
      </c>
      <c r="H2404" s="174">
        <v>51.921999999999997</v>
      </c>
      <c r="I2404" s="175"/>
      <c r="L2404" s="171"/>
      <c r="M2404" s="176"/>
      <c r="N2404" s="177"/>
      <c r="O2404" s="177"/>
      <c r="P2404" s="177"/>
      <c r="Q2404" s="177"/>
      <c r="R2404" s="177"/>
      <c r="S2404" s="177"/>
      <c r="T2404" s="178"/>
      <c r="AT2404" s="172" t="s">
        <v>282</v>
      </c>
      <c r="AU2404" s="172" t="s">
        <v>88</v>
      </c>
      <c r="AV2404" s="14" t="s">
        <v>88</v>
      </c>
      <c r="AW2404" s="14" t="s">
        <v>33</v>
      </c>
      <c r="AX2404" s="14" t="s">
        <v>79</v>
      </c>
      <c r="AY2404" s="172" t="s">
        <v>252</v>
      </c>
    </row>
    <row r="2405" spans="1:65" s="15" customFormat="1">
      <c r="B2405" s="179"/>
      <c r="D2405" s="164" t="s">
        <v>282</v>
      </c>
      <c r="E2405" s="180" t="s">
        <v>1</v>
      </c>
      <c r="F2405" s="181" t="s">
        <v>286</v>
      </c>
      <c r="H2405" s="182">
        <v>3954.9700000000003</v>
      </c>
      <c r="I2405" s="183"/>
      <c r="L2405" s="179"/>
      <c r="M2405" s="184"/>
      <c r="N2405" s="185"/>
      <c r="O2405" s="185"/>
      <c r="P2405" s="185"/>
      <c r="Q2405" s="185"/>
      <c r="R2405" s="185"/>
      <c r="S2405" s="185"/>
      <c r="T2405" s="186"/>
      <c r="AT2405" s="180" t="s">
        <v>282</v>
      </c>
      <c r="AU2405" s="180" t="s">
        <v>88</v>
      </c>
      <c r="AV2405" s="15" t="s">
        <v>258</v>
      </c>
      <c r="AW2405" s="15" t="s">
        <v>33</v>
      </c>
      <c r="AX2405" s="15" t="s">
        <v>86</v>
      </c>
      <c r="AY2405" s="180" t="s">
        <v>252</v>
      </c>
    </row>
    <row r="2406" spans="1:65" s="2" customFormat="1" ht="24.2" customHeight="1">
      <c r="A2406" s="31"/>
      <c r="B2406" s="148"/>
      <c r="C2406" s="149" t="s">
        <v>1378</v>
      </c>
      <c r="D2406" s="149" t="s">
        <v>254</v>
      </c>
      <c r="E2406" s="150" t="s">
        <v>3758</v>
      </c>
      <c r="F2406" s="151" t="s">
        <v>3759</v>
      </c>
      <c r="G2406" s="152" t="s">
        <v>465</v>
      </c>
      <c r="H2406" s="153">
        <v>3954.97</v>
      </c>
      <c r="I2406" s="154"/>
      <c r="J2406" s="155">
        <f>ROUND(I2406*H2406,2)</f>
        <v>0</v>
      </c>
      <c r="K2406" s="156"/>
      <c r="L2406" s="32"/>
      <c r="M2406" s="157" t="s">
        <v>1</v>
      </c>
      <c r="N2406" s="158" t="s">
        <v>44</v>
      </c>
      <c r="O2406" s="57"/>
      <c r="P2406" s="159">
        <f>O2406*H2406</f>
        <v>0</v>
      </c>
      <c r="Q2406" s="159">
        <v>0</v>
      </c>
      <c r="R2406" s="159">
        <f>Q2406*H2406</f>
        <v>0</v>
      </c>
      <c r="S2406" s="159">
        <v>0</v>
      </c>
      <c r="T2406" s="160">
        <f>S2406*H2406</f>
        <v>0</v>
      </c>
      <c r="U2406" s="31"/>
      <c r="V2406" s="31"/>
      <c r="W2406" s="31"/>
      <c r="X2406" s="31"/>
      <c r="Y2406" s="31"/>
      <c r="Z2406" s="31"/>
      <c r="AA2406" s="31"/>
      <c r="AB2406" s="31"/>
      <c r="AC2406" s="31"/>
      <c r="AD2406" s="31"/>
      <c r="AE2406" s="31"/>
      <c r="AR2406" s="161" t="s">
        <v>289</v>
      </c>
      <c r="AT2406" s="161" t="s">
        <v>254</v>
      </c>
      <c r="AU2406" s="161" t="s">
        <v>88</v>
      </c>
      <c r="AY2406" s="17" t="s">
        <v>252</v>
      </c>
      <c r="BE2406" s="162">
        <f>IF(N2406="základní",J2406,0)</f>
        <v>0</v>
      </c>
      <c r="BF2406" s="162">
        <f>IF(N2406="snížená",J2406,0)</f>
        <v>0</v>
      </c>
      <c r="BG2406" s="162">
        <f>IF(N2406="zákl. přenesená",J2406,0)</f>
        <v>0</v>
      </c>
      <c r="BH2406" s="162">
        <f>IF(N2406="sníž. přenesená",J2406,0)</f>
        <v>0</v>
      </c>
      <c r="BI2406" s="162">
        <f>IF(N2406="nulová",J2406,0)</f>
        <v>0</v>
      </c>
      <c r="BJ2406" s="17" t="s">
        <v>86</v>
      </c>
      <c r="BK2406" s="162">
        <f>ROUND(I2406*H2406,2)</f>
        <v>0</v>
      </c>
      <c r="BL2406" s="17" t="s">
        <v>289</v>
      </c>
      <c r="BM2406" s="161" t="s">
        <v>3760</v>
      </c>
    </row>
    <row r="2407" spans="1:65" s="14" customFormat="1" ht="22.5">
      <c r="B2407" s="171"/>
      <c r="D2407" s="164" t="s">
        <v>282</v>
      </c>
      <c r="E2407" s="172" t="s">
        <v>1</v>
      </c>
      <c r="F2407" s="173" t="s">
        <v>3678</v>
      </c>
      <c r="H2407" s="174">
        <v>356.39</v>
      </c>
      <c r="I2407" s="175"/>
      <c r="L2407" s="171"/>
      <c r="M2407" s="176"/>
      <c r="N2407" s="177"/>
      <c r="O2407" s="177"/>
      <c r="P2407" s="177"/>
      <c r="Q2407" s="177"/>
      <c r="R2407" s="177"/>
      <c r="S2407" s="177"/>
      <c r="T2407" s="178"/>
      <c r="AT2407" s="172" t="s">
        <v>282</v>
      </c>
      <c r="AU2407" s="172" t="s">
        <v>88</v>
      </c>
      <c r="AV2407" s="14" t="s">
        <v>88</v>
      </c>
      <c r="AW2407" s="14" t="s">
        <v>33</v>
      </c>
      <c r="AX2407" s="14" t="s">
        <v>79</v>
      </c>
      <c r="AY2407" s="172" t="s">
        <v>252</v>
      </c>
    </row>
    <row r="2408" spans="1:65" s="14" customFormat="1" ht="22.5">
      <c r="B2408" s="171"/>
      <c r="D2408" s="164" t="s">
        <v>282</v>
      </c>
      <c r="E2408" s="172" t="s">
        <v>1</v>
      </c>
      <c r="F2408" s="173" t="s">
        <v>3679</v>
      </c>
      <c r="H2408" s="174">
        <v>245.16</v>
      </c>
      <c r="I2408" s="175"/>
      <c r="L2408" s="171"/>
      <c r="M2408" s="176"/>
      <c r="N2408" s="177"/>
      <c r="O2408" s="177"/>
      <c r="P2408" s="177"/>
      <c r="Q2408" s="177"/>
      <c r="R2408" s="177"/>
      <c r="S2408" s="177"/>
      <c r="T2408" s="178"/>
      <c r="AT2408" s="172" t="s">
        <v>282</v>
      </c>
      <c r="AU2408" s="172" t="s">
        <v>88</v>
      </c>
      <c r="AV2408" s="14" t="s">
        <v>88</v>
      </c>
      <c r="AW2408" s="14" t="s">
        <v>33</v>
      </c>
      <c r="AX2408" s="14" t="s">
        <v>79</v>
      </c>
      <c r="AY2408" s="172" t="s">
        <v>252</v>
      </c>
    </row>
    <row r="2409" spans="1:65" s="14" customFormat="1" ht="22.5">
      <c r="B2409" s="171"/>
      <c r="D2409" s="164" t="s">
        <v>282</v>
      </c>
      <c r="E2409" s="172" t="s">
        <v>1</v>
      </c>
      <c r="F2409" s="173" t="s">
        <v>3680</v>
      </c>
      <c r="H2409" s="174">
        <v>8.16</v>
      </c>
      <c r="I2409" s="175"/>
      <c r="L2409" s="171"/>
      <c r="M2409" s="176"/>
      <c r="N2409" s="177"/>
      <c r="O2409" s="177"/>
      <c r="P2409" s="177"/>
      <c r="Q2409" s="177"/>
      <c r="R2409" s="177"/>
      <c r="S2409" s="177"/>
      <c r="T2409" s="178"/>
      <c r="AT2409" s="172" t="s">
        <v>282</v>
      </c>
      <c r="AU2409" s="172" t="s">
        <v>88</v>
      </c>
      <c r="AV2409" s="14" t="s">
        <v>88</v>
      </c>
      <c r="AW2409" s="14" t="s">
        <v>33</v>
      </c>
      <c r="AX2409" s="14" t="s">
        <v>79</v>
      </c>
      <c r="AY2409" s="172" t="s">
        <v>252</v>
      </c>
    </row>
    <row r="2410" spans="1:65" s="14" customFormat="1" ht="22.5">
      <c r="B2410" s="171"/>
      <c r="D2410" s="164" t="s">
        <v>282</v>
      </c>
      <c r="E2410" s="172" t="s">
        <v>1</v>
      </c>
      <c r="F2410" s="173" t="s">
        <v>3681</v>
      </c>
      <c r="H2410" s="174">
        <v>11.016</v>
      </c>
      <c r="I2410" s="175"/>
      <c r="L2410" s="171"/>
      <c r="M2410" s="176"/>
      <c r="N2410" s="177"/>
      <c r="O2410" s="177"/>
      <c r="P2410" s="177"/>
      <c r="Q2410" s="177"/>
      <c r="R2410" s="177"/>
      <c r="S2410" s="177"/>
      <c r="T2410" s="178"/>
      <c r="AT2410" s="172" t="s">
        <v>282</v>
      </c>
      <c r="AU2410" s="172" t="s">
        <v>88</v>
      </c>
      <c r="AV2410" s="14" t="s">
        <v>88</v>
      </c>
      <c r="AW2410" s="14" t="s">
        <v>33</v>
      </c>
      <c r="AX2410" s="14" t="s">
        <v>79</v>
      </c>
      <c r="AY2410" s="172" t="s">
        <v>252</v>
      </c>
    </row>
    <row r="2411" spans="1:65" s="14" customFormat="1" ht="22.5">
      <c r="B2411" s="171"/>
      <c r="D2411" s="164" t="s">
        <v>282</v>
      </c>
      <c r="E2411" s="172" t="s">
        <v>1</v>
      </c>
      <c r="F2411" s="173" t="s">
        <v>3682</v>
      </c>
      <c r="H2411" s="174">
        <v>171.2</v>
      </c>
      <c r="I2411" s="175"/>
      <c r="L2411" s="171"/>
      <c r="M2411" s="176"/>
      <c r="N2411" s="177"/>
      <c r="O2411" s="177"/>
      <c r="P2411" s="177"/>
      <c r="Q2411" s="177"/>
      <c r="R2411" s="177"/>
      <c r="S2411" s="177"/>
      <c r="T2411" s="178"/>
      <c r="AT2411" s="172" t="s">
        <v>282</v>
      </c>
      <c r="AU2411" s="172" t="s">
        <v>88</v>
      </c>
      <c r="AV2411" s="14" t="s">
        <v>88</v>
      </c>
      <c r="AW2411" s="14" t="s">
        <v>33</v>
      </c>
      <c r="AX2411" s="14" t="s">
        <v>79</v>
      </c>
      <c r="AY2411" s="172" t="s">
        <v>252</v>
      </c>
    </row>
    <row r="2412" spans="1:65" s="14" customFormat="1" ht="22.5">
      <c r="B2412" s="171"/>
      <c r="D2412" s="164" t="s">
        <v>282</v>
      </c>
      <c r="E2412" s="172" t="s">
        <v>1</v>
      </c>
      <c r="F2412" s="173" t="s">
        <v>3683</v>
      </c>
      <c r="H2412" s="174">
        <v>257.07600000000002</v>
      </c>
      <c r="I2412" s="175"/>
      <c r="L2412" s="171"/>
      <c r="M2412" s="176"/>
      <c r="N2412" s="177"/>
      <c r="O2412" s="177"/>
      <c r="P2412" s="177"/>
      <c r="Q2412" s="177"/>
      <c r="R2412" s="177"/>
      <c r="S2412" s="177"/>
      <c r="T2412" s="178"/>
      <c r="AT2412" s="172" t="s">
        <v>282</v>
      </c>
      <c r="AU2412" s="172" t="s">
        <v>88</v>
      </c>
      <c r="AV2412" s="14" t="s">
        <v>88</v>
      </c>
      <c r="AW2412" s="14" t="s">
        <v>33</v>
      </c>
      <c r="AX2412" s="14" t="s">
        <v>79</v>
      </c>
      <c r="AY2412" s="172" t="s">
        <v>252</v>
      </c>
    </row>
    <row r="2413" spans="1:65" s="14" customFormat="1" ht="22.5">
      <c r="B2413" s="171"/>
      <c r="D2413" s="164" t="s">
        <v>282</v>
      </c>
      <c r="E2413" s="172" t="s">
        <v>1</v>
      </c>
      <c r="F2413" s="173" t="s">
        <v>3684</v>
      </c>
      <c r="H2413" s="174">
        <v>8.16</v>
      </c>
      <c r="I2413" s="175"/>
      <c r="L2413" s="171"/>
      <c r="M2413" s="176"/>
      <c r="N2413" s="177"/>
      <c r="O2413" s="177"/>
      <c r="P2413" s="177"/>
      <c r="Q2413" s="177"/>
      <c r="R2413" s="177"/>
      <c r="S2413" s="177"/>
      <c r="T2413" s="178"/>
      <c r="AT2413" s="172" t="s">
        <v>282</v>
      </c>
      <c r="AU2413" s="172" t="s">
        <v>88</v>
      </c>
      <c r="AV2413" s="14" t="s">
        <v>88</v>
      </c>
      <c r="AW2413" s="14" t="s">
        <v>33</v>
      </c>
      <c r="AX2413" s="14" t="s">
        <v>79</v>
      </c>
      <c r="AY2413" s="172" t="s">
        <v>252</v>
      </c>
    </row>
    <row r="2414" spans="1:65" s="14" customFormat="1" ht="22.5">
      <c r="B2414" s="171"/>
      <c r="D2414" s="164" t="s">
        <v>282</v>
      </c>
      <c r="E2414" s="172" t="s">
        <v>1</v>
      </c>
      <c r="F2414" s="173" t="s">
        <v>3685</v>
      </c>
      <c r="H2414" s="174">
        <v>11.016</v>
      </c>
      <c r="I2414" s="175"/>
      <c r="L2414" s="171"/>
      <c r="M2414" s="176"/>
      <c r="N2414" s="177"/>
      <c r="O2414" s="177"/>
      <c r="P2414" s="177"/>
      <c r="Q2414" s="177"/>
      <c r="R2414" s="177"/>
      <c r="S2414" s="177"/>
      <c r="T2414" s="178"/>
      <c r="AT2414" s="172" t="s">
        <v>282</v>
      </c>
      <c r="AU2414" s="172" t="s">
        <v>88</v>
      </c>
      <c r="AV2414" s="14" t="s">
        <v>88</v>
      </c>
      <c r="AW2414" s="14" t="s">
        <v>33</v>
      </c>
      <c r="AX2414" s="14" t="s">
        <v>79</v>
      </c>
      <c r="AY2414" s="172" t="s">
        <v>252</v>
      </c>
    </row>
    <row r="2415" spans="1:65" s="14" customFormat="1" ht="22.5">
      <c r="B2415" s="171"/>
      <c r="D2415" s="164" t="s">
        <v>282</v>
      </c>
      <c r="E2415" s="172" t="s">
        <v>1</v>
      </c>
      <c r="F2415" s="173" t="s">
        <v>3686</v>
      </c>
      <c r="H2415" s="174">
        <v>171.2</v>
      </c>
      <c r="I2415" s="175"/>
      <c r="L2415" s="171"/>
      <c r="M2415" s="176"/>
      <c r="N2415" s="177"/>
      <c r="O2415" s="177"/>
      <c r="P2415" s="177"/>
      <c r="Q2415" s="177"/>
      <c r="R2415" s="177"/>
      <c r="S2415" s="177"/>
      <c r="T2415" s="178"/>
      <c r="AT2415" s="172" t="s">
        <v>282</v>
      </c>
      <c r="AU2415" s="172" t="s">
        <v>88</v>
      </c>
      <c r="AV2415" s="14" t="s">
        <v>88</v>
      </c>
      <c r="AW2415" s="14" t="s">
        <v>33</v>
      </c>
      <c r="AX2415" s="14" t="s">
        <v>79</v>
      </c>
      <c r="AY2415" s="172" t="s">
        <v>252</v>
      </c>
    </row>
    <row r="2416" spans="1:65" s="14" customFormat="1" ht="22.5">
      <c r="B2416" s="171"/>
      <c r="D2416" s="164" t="s">
        <v>282</v>
      </c>
      <c r="E2416" s="172" t="s">
        <v>1</v>
      </c>
      <c r="F2416" s="173" t="s">
        <v>3687</v>
      </c>
      <c r="H2416" s="174">
        <v>46.92</v>
      </c>
      <c r="I2416" s="175"/>
      <c r="L2416" s="171"/>
      <c r="M2416" s="176"/>
      <c r="N2416" s="177"/>
      <c r="O2416" s="177"/>
      <c r="P2416" s="177"/>
      <c r="Q2416" s="177"/>
      <c r="R2416" s="177"/>
      <c r="S2416" s="177"/>
      <c r="T2416" s="178"/>
      <c r="AT2416" s="172" t="s">
        <v>282</v>
      </c>
      <c r="AU2416" s="172" t="s">
        <v>88</v>
      </c>
      <c r="AV2416" s="14" t="s">
        <v>88</v>
      </c>
      <c r="AW2416" s="14" t="s">
        <v>33</v>
      </c>
      <c r="AX2416" s="14" t="s">
        <v>79</v>
      </c>
      <c r="AY2416" s="172" t="s">
        <v>252</v>
      </c>
    </row>
    <row r="2417" spans="1:65" s="14" customFormat="1" ht="22.5">
      <c r="B2417" s="171"/>
      <c r="D2417" s="164" t="s">
        <v>282</v>
      </c>
      <c r="E2417" s="172" t="s">
        <v>1</v>
      </c>
      <c r="F2417" s="173" t="s">
        <v>3688</v>
      </c>
      <c r="H2417" s="174">
        <v>8.16</v>
      </c>
      <c r="I2417" s="175"/>
      <c r="L2417" s="171"/>
      <c r="M2417" s="176"/>
      <c r="N2417" s="177"/>
      <c r="O2417" s="177"/>
      <c r="P2417" s="177"/>
      <c r="Q2417" s="177"/>
      <c r="R2417" s="177"/>
      <c r="S2417" s="177"/>
      <c r="T2417" s="178"/>
      <c r="AT2417" s="172" t="s">
        <v>282</v>
      </c>
      <c r="AU2417" s="172" t="s">
        <v>88</v>
      </c>
      <c r="AV2417" s="14" t="s">
        <v>88</v>
      </c>
      <c r="AW2417" s="14" t="s">
        <v>33</v>
      </c>
      <c r="AX2417" s="14" t="s">
        <v>79</v>
      </c>
      <c r="AY2417" s="172" t="s">
        <v>252</v>
      </c>
    </row>
    <row r="2418" spans="1:65" s="14" customFormat="1" ht="22.5">
      <c r="B2418" s="171"/>
      <c r="D2418" s="164" t="s">
        <v>282</v>
      </c>
      <c r="E2418" s="172" t="s">
        <v>1</v>
      </c>
      <c r="F2418" s="173" t="s">
        <v>3689</v>
      </c>
      <c r="H2418" s="174">
        <v>11.016</v>
      </c>
      <c r="I2418" s="175"/>
      <c r="L2418" s="171"/>
      <c r="M2418" s="176"/>
      <c r="N2418" s="177"/>
      <c r="O2418" s="177"/>
      <c r="P2418" s="177"/>
      <c r="Q2418" s="177"/>
      <c r="R2418" s="177"/>
      <c r="S2418" s="177"/>
      <c r="T2418" s="178"/>
      <c r="AT2418" s="172" t="s">
        <v>282</v>
      </c>
      <c r="AU2418" s="172" t="s">
        <v>88</v>
      </c>
      <c r="AV2418" s="14" t="s">
        <v>88</v>
      </c>
      <c r="AW2418" s="14" t="s">
        <v>33</v>
      </c>
      <c r="AX2418" s="14" t="s">
        <v>79</v>
      </c>
      <c r="AY2418" s="172" t="s">
        <v>252</v>
      </c>
    </row>
    <row r="2419" spans="1:65" s="14" customFormat="1" ht="22.5">
      <c r="B2419" s="171"/>
      <c r="D2419" s="164" t="s">
        <v>282</v>
      </c>
      <c r="E2419" s="172" t="s">
        <v>1</v>
      </c>
      <c r="F2419" s="173" t="s">
        <v>3690</v>
      </c>
      <c r="H2419" s="174">
        <v>192.98</v>
      </c>
      <c r="I2419" s="175"/>
      <c r="L2419" s="171"/>
      <c r="M2419" s="176"/>
      <c r="N2419" s="177"/>
      <c r="O2419" s="177"/>
      <c r="P2419" s="177"/>
      <c r="Q2419" s="177"/>
      <c r="R2419" s="177"/>
      <c r="S2419" s="177"/>
      <c r="T2419" s="178"/>
      <c r="AT2419" s="172" t="s">
        <v>282</v>
      </c>
      <c r="AU2419" s="172" t="s">
        <v>88</v>
      </c>
      <c r="AV2419" s="14" t="s">
        <v>88</v>
      </c>
      <c r="AW2419" s="14" t="s">
        <v>33</v>
      </c>
      <c r="AX2419" s="14" t="s">
        <v>79</v>
      </c>
      <c r="AY2419" s="172" t="s">
        <v>252</v>
      </c>
    </row>
    <row r="2420" spans="1:65" s="14" customFormat="1" ht="22.5">
      <c r="B2420" s="171"/>
      <c r="D2420" s="164" t="s">
        <v>282</v>
      </c>
      <c r="E2420" s="172" t="s">
        <v>1</v>
      </c>
      <c r="F2420" s="173" t="s">
        <v>3691</v>
      </c>
      <c r="H2420" s="174">
        <v>490.52</v>
      </c>
      <c r="I2420" s="175"/>
      <c r="L2420" s="171"/>
      <c r="M2420" s="176"/>
      <c r="N2420" s="177"/>
      <c r="O2420" s="177"/>
      <c r="P2420" s="177"/>
      <c r="Q2420" s="177"/>
      <c r="R2420" s="177"/>
      <c r="S2420" s="177"/>
      <c r="T2420" s="178"/>
      <c r="AT2420" s="172" t="s">
        <v>282</v>
      </c>
      <c r="AU2420" s="172" t="s">
        <v>88</v>
      </c>
      <c r="AV2420" s="14" t="s">
        <v>88</v>
      </c>
      <c r="AW2420" s="14" t="s">
        <v>33</v>
      </c>
      <c r="AX2420" s="14" t="s">
        <v>79</v>
      </c>
      <c r="AY2420" s="172" t="s">
        <v>252</v>
      </c>
    </row>
    <row r="2421" spans="1:65" s="14" customFormat="1" ht="22.5">
      <c r="B2421" s="171"/>
      <c r="D2421" s="164" t="s">
        <v>282</v>
      </c>
      <c r="E2421" s="172" t="s">
        <v>1</v>
      </c>
      <c r="F2421" s="173" t="s">
        <v>3692</v>
      </c>
      <c r="H2421" s="174">
        <v>285.39</v>
      </c>
      <c r="I2421" s="175"/>
      <c r="L2421" s="171"/>
      <c r="M2421" s="176"/>
      <c r="N2421" s="177"/>
      <c r="O2421" s="177"/>
      <c r="P2421" s="177"/>
      <c r="Q2421" s="177"/>
      <c r="R2421" s="177"/>
      <c r="S2421" s="177"/>
      <c r="T2421" s="178"/>
      <c r="AT2421" s="172" t="s">
        <v>282</v>
      </c>
      <c r="AU2421" s="172" t="s">
        <v>88</v>
      </c>
      <c r="AV2421" s="14" t="s">
        <v>88</v>
      </c>
      <c r="AW2421" s="14" t="s">
        <v>33</v>
      </c>
      <c r="AX2421" s="14" t="s">
        <v>79</v>
      </c>
      <c r="AY2421" s="172" t="s">
        <v>252</v>
      </c>
    </row>
    <row r="2422" spans="1:65" s="14" customFormat="1">
      <c r="B2422" s="171"/>
      <c r="D2422" s="164" t="s">
        <v>282</v>
      </c>
      <c r="E2422" s="172" t="s">
        <v>1</v>
      </c>
      <c r="F2422" s="173" t="s">
        <v>3693</v>
      </c>
      <c r="H2422" s="174">
        <v>453.24</v>
      </c>
      <c r="I2422" s="175"/>
      <c r="L2422" s="171"/>
      <c r="M2422" s="176"/>
      <c r="N2422" s="177"/>
      <c r="O2422" s="177"/>
      <c r="P2422" s="177"/>
      <c r="Q2422" s="177"/>
      <c r="R2422" s="177"/>
      <c r="S2422" s="177"/>
      <c r="T2422" s="178"/>
      <c r="AT2422" s="172" t="s">
        <v>282</v>
      </c>
      <c r="AU2422" s="172" t="s">
        <v>88</v>
      </c>
      <c r="AV2422" s="14" t="s">
        <v>88</v>
      </c>
      <c r="AW2422" s="14" t="s">
        <v>33</v>
      </c>
      <c r="AX2422" s="14" t="s">
        <v>79</v>
      </c>
      <c r="AY2422" s="172" t="s">
        <v>252</v>
      </c>
    </row>
    <row r="2423" spans="1:65" s="14" customFormat="1" ht="22.5">
      <c r="B2423" s="171"/>
      <c r="D2423" s="164" t="s">
        <v>282</v>
      </c>
      <c r="E2423" s="172" t="s">
        <v>1</v>
      </c>
      <c r="F2423" s="173" t="s">
        <v>3761</v>
      </c>
      <c r="H2423" s="174">
        <v>453.64</v>
      </c>
      <c r="I2423" s="175"/>
      <c r="L2423" s="171"/>
      <c r="M2423" s="176"/>
      <c r="N2423" s="177"/>
      <c r="O2423" s="177"/>
      <c r="P2423" s="177"/>
      <c r="Q2423" s="177"/>
      <c r="R2423" s="177"/>
      <c r="S2423" s="177"/>
      <c r="T2423" s="178"/>
      <c r="AT2423" s="172" t="s">
        <v>282</v>
      </c>
      <c r="AU2423" s="172" t="s">
        <v>88</v>
      </c>
      <c r="AV2423" s="14" t="s">
        <v>88</v>
      </c>
      <c r="AW2423" s="14" t="s">
        <v>33</v>
      </c>
      <c r="AX2423" s="14" t="s">
        <v>79</v>
      </c>
      <c r="AY2423" s="172" t="s">
        <v>252</v>
      </c>
    </row>
    <row r="2424" spans="1:65" s="14" customFormat="1">
      <c r="B2424" s="171"/>
      <c r="D2424" s="164" t="s">
        <v>282</v>
      </c>
      <c r="E2424" s="172" t="s">
        <v>1</v>
      </c>
      <c r="F2424" s="173" t="s">
        <v>2454</v>
      </c>
      <c r="H2424" s="174">
        <v>464.86</v>
      </c>
      <c r="I2424" s="175"/>
      <c r="L2424" s="171"/>
      <c r="M2424" s="176"/>
      <c r="N2424" s="177"/>
      <c r="O2424" s="177"/>
      <c r="P2424" s="177"/>
      <c r="Q2424" s="177"/>
      <c r="R2424" s="177"/>
      <c r="S2424" s="177"/>
      <c r="T2424" s="178"/>
      <c r="AT2424" s="172" t="s">
        <v>282</v>
      </c>
      <c r="AU2424" s="172" t="s">
        <v>88</v>
      </c>
      <c r="AV2424" s="14" t="s">
        <v>88</v>
      </c>
      <c r="AW2424" s="14" t="s">
        <v>33</v>
      </c>
      <c r="AX2424" s="14" t="s">
        <v>79</v>
      </c>
      <c r="AY2424" s="172" t="s">
        <v>252</v>
      </c>
    </row>
    <row r="2425" spans="1:65" s="14" customFormat="1" ht="22.5">
      <c r="B2425" s="171"/>
      <c r="D2425" s="164" t="s">
        <v>282</v>
      </c>
      <c r="E2425" s="172" t="s">
        <v>1</v>
      </c>
      <c r="F2425" s="173" t="s">
        <v>3696</v>
      </c>
      <c r="H2425" s="174">
        <v>256.94400000000002</v>
      </c>
      <c r="I2425" s="175"/>
      <c r="L2425" s="171"/>
      <c r="M2425" s="176"/>
      <c r="N2425" s="177"/>
      <c r="O2425" s="177"/>
      <c r="P2425" s="177"/>
      <c r="Q2425" s="177"/>
      <c r="R2425" s="177"/>
      <c r="S2425" s="177"/>
      <c r="T2425" s="178"/>
      <c r="AT2425" s="172" t="s">
        <v>282</v>
      </c>
      <c r="AU2425" s="172" t="s">
        <v>88</v>
      </c>
      <c r="AV2425" s="14" t="s">
        <v>88</v>
      </c>
      <c r="AW2425" s="14" t="s">
        <v>33</v>
      </c>
      <c r="AX2425" s="14" t="s">
        <v>79</v>
      </c>
      <c r="AY2425" s="172" t="s">
        <v>252</v>
      </c>
    </row>
    <row r="2426" spans="1:65" s="14" customFormat="1" ht="22.5">
      <c r="B2426" s="171"/>
      <c r="D2426" s="164" t="s">
        <v>282</v>
      </c>
      <c r="E2426" s="172" t="s">
        <v>1</v>
      </c>
      <c r="F2426" s="173" t="s">
        <v>3697</v>
      </c>
      <c r="H2426" s="174">
        <v>51.921999999999997</v>
      </c>
      <c r="I2426" s="175"/>
      <c r="L2426" s="171"/>
      <c r="M2426" s="176"/>
      <c r="N2426" s="177"/>
      <c r="O2426" s="177"/>
      <c r="P2426" s="177"/>
      <c r="Q2426" s="177"/>
      <c r="R2426" s="177"/>
      <c r="S2426" s="177"/>
      <c r="T2426" s="178"/>
      <c r="AT2426" s="172" t="s">
        <v>282</v>
      </c>
      <c r="AU2426" s="172" t="s">
        <v>88</v>
      </c>
      <c r="AV2426" s="14" t="s">
        <v>88</v>
      </c>
      <c r="AW2426" s="14" t="s">
        <v>33</v>
      </c>
      <c r="AX2426" s="14" t="s">
        <v>79</v>
      </c>
      <c r="AY2426" s="172" t="s">
        <v>252</v>
      </c>
    </row>
    <row r="2427" spans="1:65" s="15" customFormat="1">
      <c r="B2427" s="179"/>
      <c r="D2427" s="164" t="s">
        <v>282</v>
      </c>
      <c r="E2427" s="180" t="s">
        <v>1</v>
      </c>
      <c r="F2427" s="181" t="s">
        <v>286</v>
      </c>
      <c r="H2427" s="182">
        <v>3954.9700000000003</v>
      </c>
      <c r="I2427" s="183"/>
      <c r="L2427" s="179"/>
      <c r="M2427" s="184"/>
      <c r="N2427" s="185"/>
      <c r="O2427" s="185"/>
      <c r="P2427" s="185"/>
      <c r="Q2427" s="185"/>
      <c r="R2427" s="185"/>
      <c r="S2427" s="185"/>
      <c r="T2427" s="186"/>
      <c r="AT2427" s="180" t="s">
        <v>282</v>
      </c>
      <c r="AU2427" s="180" t="s">
        <v>88</v>
      </c>
      <c r="AV2427" s="15" t="s">
        <v>258</v>
      </c>
      <c r="AW2427" s="15" t="s">
        <v>33</v>
      </c>
      <c r="AX2427" s="15" t="s">
        <v>86</v>
      </c>
      <c r="AY2427" s="180" t="s">
        <v>252</v>
      </c>
    </row>
    <row r="2428" spans="1:65" s="2" customFormat="1" ht="33" customHeight="1">
      <c r="A2428" s="31"/>
      <c r="B2428" s="148"/>
      <c r="C2428" s="149" t="s">
        <v>3762</v>
      </c>
      <c r="D2428" s="149" t="s">
        <v>254</v>
      </c>
      <c r="E2428" s="150" t="s">
        <v>3763</v>
      </c>
      <c r="F2428" s="151" t="s">
        <v>3764</v>
      </c>
      <c r="G2428" s="152" t="s">
        <v>465</v>
      </c>
      <c r="H2428" s="153">
        <v>1525.8789999999999</v>
      </c>
      <c r="I2428" s="154"/>
      <c r="J2428" s="155">
        <f>ROUND(I2428*H2428,2)</f>
        <v>0</v>
      </c>
      <c r="K2428" s="156"/>
      <c r="L2428" s="32"/>
      <c r="M2428" s="157" t="s">
        <v>1</v>
      </c>
      <c r="N2428" s="158" t="s">
        <v>44</v>
      </c>
      <c r="O2428" s="57"/>
      <c r="P2428" s="159">
        <f>O2428*H2428</f>
        <v>0</v>
      </c>
      <c r="Q2428" s="159">
        <v>0</v>
      </c>
      <c r="R2428" s="159">
        <f>Q2428*H2428</f>
        <v>0</v>
      </c>
      <c r="S2428" s="159">
        <v>0</v>
      </c>
      <c r="T2428" s="160">
        <f>S2428*H2428</f>
        <v>0</v>
      </c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R2428" s="161" t="s">
        <v>289</v>
      </c>
      <c r="AT2428" s="161" t="s">
        <v>254</v>
      </c>
      <c r="AU2428" s="161" t="s">
        <v>88</v>
      </c>
      <c r="AY2428" s="17" t="s">
        <v>252</v>
      </c>
      <c r="BE2428" s="162">
        <f>IF(N2428="základní",J2428,0)</f>
        <v>0</v>
      </c>
      <c r="BF2428" s="162">
        <f>IF(N2428="snížená",J2428,0)</f>
        <v>0</v>
      </c>
      <c r="BG2428" s="162">
        <f>IF(N2428="zákl. přenesená",J2428,0)</f>
        <v>0</v>
      </c>
      <c r="BH2428" s="162">
        <f>IF(N2428="sníž. přenesená",J2428,0)</f>
        <v>0</v>
      </c>
      <c r="BI2428" s="162">
        <f>IF(N2428="nulová",J2428,0)</f>
        <v>0</v>
      </c>
      <c r="BJ2428" s="17" t="s">
        <v>86</v>
      </c>
      <c r="BK2428" s="162">
        <f>ROUND(I2428*H2428,2)</f>
        <v>0</v>
      </c>
      <c r="BL2428" s="17" t="s">
        <v>289</v>
      </c>
      <c r="BM2428" s="161" t="s">
        <v>3765</v>
      </c>
    </row>
    <row r="2429" spans="1:65" s="14" customFormat="1" ht="33.75">
      <c r="B2429" s="171"/>
      <c r="D2429" s="164" t="s">
        <v>282</v>
      </c>
      <c r="E2429" s="172" t="s">
        <v>1</v>
      </c>
      <c r="F2429" s="173" t="s">
        <v>3766</v>
      </c>
      <c r="H2429" s="174">
        <v>240.56700000000001</v>
      </c>
      <c r="I2429" s="175"/>
      <c r="L2429" s="171"/>
      <c r="M2429" s="176"/>
      <c r="N2429" s="177"/>
      <c r="O2429" s="177"/>
      <c r="P2429" s="177"/>
      <c r="Q2429" s="177"/>
      <c r="R2429" s="177"/>
      <c r="S2429" s="177"/>
      <c r="T2429" s="178"/>
      <c r="AT2429" s="172" t="s">
        <v>282</v>
      </c>
      <c r="AU2429" s="172" t="s">
        <v>88</v>
      </c>
      <c r="AV2429" s="14" t="s">
        <v>88</v>
      </c>
      <c r="AW2429" s="14" t="s">
        <v>33</v>
      </c>
      <c r="AX2429" s="14" t="s">
        <v>79</v>
      </c>
      <c r="AY2429" s="172" t="s">
        <v>252</v>
      </c>
    </row>
    <row r="2430" spans="1:65" s="14" customFormat="1" ht="22.5">
      <c r="B2430" s="171"/>
      <c r="D2430" s="164" t="s">
        <v>282</v>
      </c>
      <c r="E2430" s="172" t="s">
        <v>1</v>
      </c>
      <c r="F2430" s="173" t="s">
        <v>3767</v>
      </c>
      <c r="H2430" s="174">
        <v>312.81700000000001</v>
      </c>
      <c r="I2430" s="175"/>
      <c r="L2430" s="171"/>
      <c r="M2430" s="176"/>
      <c r="N2430" s="177"/>
      <c r="O2430" s="177"/>
      <c r="P2430" s="177"/>
      <c r="Q2430" s="177"/>
      <c r="R2430" s="177"/>
      <c r="S2430" s="177"/>
      <c r="T2430" s="178"/>
      <c r="AT2430" s="172" t="s">
        <v>282</v>
      </c>
      <c r="AU2430" s="172" t="s">
        <v>88</v>
      </c>
      <c r="AV2430" s="14" t="s">
        <v>88</v>
      </c>
      <c r="AW2430" s="14" t="s">
        <v>33</v>
      </c>
      <c r="AX2430" s="14" t="s">
        <v>79</v>
      </c>
      <c r="AY2430" s="172" t="s">
        <v>252</v>
      </c>
    </row>
    <row r="2431" spans="1:65" s="14" customFormat="1" ht="22.5">
      <c r="B2431" s="171"/>
      <c r="D2431" s="164" t="s">
        <v>282</v>
      </c>
      <c r="E2431" s="172" t="s">
        <v>1</v>
      </c>
      <c r="F2431" s="173" t="s">
        <v>2462</v>
      </c>
      <c r="H2431" s="174">
        <v>367.339</v>
      </c>
      <c r="I2431" s="175"/>
      <c r="L2431" s="171"/>
      <c r="M2431" s="176"/>
      <c r="N2431" s="177"/>
      <c r="O2431" s="177"/>
      <c r="P2431" s="177"/>
      <c r="Q2431" s="177"/>
      <c r="R2431" s="177"/>
      <c r="S2431" s="177"/>
      <c r="T2431" s="178"/>
      <c r="AT2431" s="172" t="s">
        <v>282</v>
      </c>
      <c r="AU2431" s="172" t="s">
        <v>88</v>
      </c>
      <c r="AV2431" s="14" t="s">
        <v>88</v>
      </c>
      <c r="AW2431" s="14" t="s">
        <v>33</v>
      </c>
      <c r="AX2431" s="14" t="s">
        <v>79</v>
      </c>
      <c r="AY2431" s="172" t="s">
        <v>252</v>
      </c>
    </row>
    <row r="2432" spans="1:65" s="14" customFormat="1" ht="22.5">
      <c r="B2432" s="171"/>
      <c r="D2432" s="164" t="s">
        <v>282</v>
      </c>
      <c r="E2432" s="172" t="s">
        <v>1</v>
      </c>
      <c r="F2432" s="173" t="s">
        <v>2463</v>
      </c>
      <c r="H2432" s="174">
        <v>352.44</v>
      </c>
      <c r="I2432" s="175"/>
      <c r="L2432" s="171"/>
      <c r="M2432" s="176"/>
      <c r="N2432" s="177"/>
      <c r="O2432" s="177"/>
      <c r="P2432" s="177"/>
      <c r="Q2432" s="177"/>
      <c r="R2432" s="177"/>
      <c r="S2432" s="177"/>
      <c r="T2432" s="178"/>
      <c r="AT2432" s="172" t="s">
        <v>282</v>
      </c>
      <c r="AU2432" s="172" t="s">
        <v>88</v>
      </c>
      <c r="AV2432" s="14" t="s">
        <v>88</v>
      </c>
      <c r="AW2432" s="14" t="s">
        <v>33</v>
      </c>
      <c r="AX2432" s="14" t="s">
        <v>79</v>
      </c>
      <c r="AY2432" s="172" t="s">
        <v>252</v>
      </c>
    </row>
    <row r="2433" spans="1:65" s="14" customFormat="1" ht="22.5">
      <c r="B2433" s="171"/>
      <c r="D2433" s="164" t="s">
        <v>282</v>
      </c>
      <c r="E2433" s="172" t="s">
        <v>1</v>
      </c>
      <c r="F2433" s="173" t="s">
        <v>2464</v>
      </c>
      <c r="H2433" s="174">
        <v>552.29</v>
      </c>
      <c r="I2433" s="175"/>
      <c r="L2433" s="171"/>
      <c r="M2433" s="176"/>
      <c r="N2433" s="177"/>
      <c r="O2433" s="177"/>
      <c r="P2433" s="177"/>
      <c r="Q2433" s="177"/>
      <c r="R2433" s="177"/>
      <c r="S2433" s="177"/>
      <c r="T2433" s="178"/>
      <c r="AT2433" s="172" t="s">
        <v>282</v>
      </c>
      <c r="AU2433" s="172" t="s">
        <v>88</v>
      </c>
      <c r="AV2433" s="14" t="s">
        <v>88</v>
      </c>
      <c r="AW2433" s="14" t="s">
        <v>33</v>
      </c>
      <c r="AX2433" s="14" t="s">
        <v>79</v>
      </c>
      <c r="AY2433" s="172" t="s">
        <v>252</v>
      </c>
    </row>
    <row r="2434" spans="1:65" s="14" customFormat="1" ht="22.5">
      <c r="B2434" s="171"/>
      <c r="D2434" s="164" t="s">
        <v>282</v>
      </c>
      <c r="E2434" s="172" t="s">
        <v>1</v>
      </c>
      <c r="F2434" s="173" t="s">
        <v>2465</v>
      </c>
      <c r="H2434" s="174">
        <v>-299.57400000000001</v>
      </c>
      <c r="I2434" s="175"/>
      <c r="L2434" s="171"/>
      <c r="M2434" s="176"/>
      <c r="N2434" s="177"/>
      <c r="O2434" s="177"/>
      <c r="P2434" s="177"/>
      <c r="Q2434" s="177"/>
      <c r="R2434" s="177"/>
      <c r="S2434" s="177"/>
      <c r="T2434" s="178"/>
      <c r="AT2434" s="172" t="s">
        <v>282</v>
      </c>
      <c r="AU2434" s="172" t="s">
        <v>88</v>
      </c>
      <c r="AV2434" s="14" t="s">
        <v>88</v>
      </c>
      <c r="AW2434" s="14" t="s">
        <v>33</v>
      </c>
      <c r="AX2434" s="14" t="s">
        <v>79</v>
      </c>
      <c r="AY2434" s="172" t="s">
        <v>252</v>
      </c>
    </row>
    <row r="2435" spans="1:65" s="15" customFormat="1">
      <c r="B2435" s="179"/>
      <c r="D2435" s="164" t="s">
        <v>282</v>
      </c>
      <c r="E2435" s="180" t="s">
        <v>1</v>
      </c>
      <c r="F2435" s="181" t="s">
        <v>286</v>
      </c>
      <c r="H2435" s="182">
        <v>1525.8789999999999</v>
      </c>
      <c r="I2435" s="183"/>
      <c r="L2435" s="179"/>
      <c r="M2435" s="184"/>
      <c r="N2435" s="185"/>
      <c r="O2435" s="185"/>
      <c r="P2435" s="185"/>
      <c r="Q2435" s="185"/>
      <c r="R2435" s="185"/>
      <c r="S2435" s="185"/>
      <c r="T2435" s="186"/>
      <c r="AT2435" s="180" t="s">
        <v>282</v>
      </c>
      <c r="AU2435" s="180" t="s">
        <v>88</v>
      </c>
      <c r="AV2435" s="15" t="s">
        <v>258</v>
      </c>
      <c r="AW2435" s="15" t="s">
        <v>33</v>
      </c>
      <c r="AX2435" s="15" t="s">
        <v>86</v>
      </c>
      <c r="AY2435" s="180" t="s">
        <v>252</v>
      </c>
    </row>
    <row r="2436" spans="1:65" s="2" customFormat="1" ht="49.15" customHeight="1">
      <c r="A2436" s="31"/>
      <c r="B2436" s="148"/>
      <c r="C2436" s="149" t="s">
        <v>1385</v>
      </c>
      <c r="D2436" s="149" t="s">
        <v>254</v>
      </c>
      <c r="E2436" s="150" t="s">
        <v>3768</v>
      </c>
      <c r="F2436" s="151" t="s">
        <v>3769</v>
      </c>
      <c r="G2436" s="152" t="s">
        <v>465</v>
      </c>
      <c r="H2436" s="153">
        <v>21036.45</v>
      </c>
      <c r="I2436" s="154"/>
      <c r="J2436" s="155">
        <f>ROUND(I2436*H2436,2)</f>
        <v>0</v>
      </c>
      <c r="K2436" s="156"/>
      <c r="L2436" s="32"/>
      <c r="M2436" s="157" t="s">
        <v>1</v>
      </c>
      <c r="N2436" s="158" t="s">
        <v>44</v>
      </c>
      <c r="O2436" s="57"/>
      <c r="P2436" s="159">
        <f>O2436*H2436</f>
        <v>0</v>
      </c>
      <c r="Q2436" s="159">
        <v>0</v>
      </c>
      <c r="R2436" s="159">
        <f>Q2436*H2436</f>
        <v>0</v>
      </c>
      <c r="S2436" s="159">
        <v>0</v>
      </c>
      <c r="T2436" s="160">
        <f>S2436*H2436</f>
        <v>0</v>
      </c>
      <c r="U2436" s="31"/>
      <c r="V2436" s="31"/>
      <c r="W2436" s="31"/>
      <c r="X2436" s="31"/>
      <c r="Y2436" s="31"/>
      <c r="Z2436" s="31"/>
      <c r="AA2436" s="31"/>
      <c r="AB2436" s="31"/>
      <c r="AC2436" s="31"/>
      <c r="AD2436" s="31"/>
      <c r="AE2436" s="31"/>
      <c r="AR2436" s="161" t="s">
        <v>289</v>
      </c>
      <c r="AT2436" s="161" t="s">
        <v>254</v>
      </c>
      <c r="AU2436" s="161" t="s">
        <v>88</v>
      </c>
      <c r="AY2436" s="17" t="s">
        <v>252</v>
      </c>
      <c r="BE2436" s="162">
        <f>IF(N2436="základní",J2436,0)</f>
        <v>0</v>
      </c>
      <c r="BF2436" s="162">
        <f>IF(N2436="snížená",J2436,0)</f>
        <v>0</v>
      </c>
      <c r="BG2436" s="162">
        <f>IF(N2436="zákl. přenesená",J2436,0)</f>
        <v>0</v>
      </c>
      <c r="BH2436" s="162">
        <f>IF(N2436="sníž. přenesená",J2436,0)</f>
        <v>0</v>
      </c>
      <c r="BI2436" s="162">
        <f>IF(N2436="nulová",J2436,0)</f>
        <v>0</v>
      </c>
      <c r="BJ2436" s="17" t="s">
        <v>86</v>
      </c>
      <c r="BK2436" s="162">
        <f>ROUND(I2436*H2436,2)</f>
        <v>0</v>
      </c>
      <c r="BL2436" s="17" t="s">
        <v>289</v>
      </c>
      <c r="BM2436" s="161" t="s">
        <v>3770</v>
      </c>
    </row>
    <row r="2437" spans="1:65" s="14" customFormat="1" ht="22.5">
      <c r="B2437" s="171"/>
      <c r="D2437" s="164" t="s">
        <v>282</v>
      </c>
      <c r="E2437" s="172" t="s">
        <v>1</v>
      </c>
      <c r="F2437" s="173" t="s">
        <v>3771</v>
      </c>
      <c r="H2437" s="174">
        <v>332.18400000000003</v>
      </c>
      <c r="I2437" s="175"/>
      <c r="L2437" s="171"/>
      <c r="M2437" s="176"/>
      <c r="N2437" s="177"/>
      <c r="O2437" s="177"/>
      <c r="P2437" s="177"/>
      <c r="Q2437" s="177"/>
      <c r="R2437" s="177"/>
      <c r="S2437" s="177"/>
      <c r="T2437" s="178"/>
      <c r="AT2437" s="172" t="s">
        <v>282</v>
      </c>
      <c r="AU2437" s="172" t="s">
        <v>88</v>
      </c>
      <c r="AV2437" s="14" t="s">
        <v>88</v>
      </c>
      <c r="AW2437" s="14" t="s">
        <v>33</v>
      </c>
      <c r="AX2437" s="14" t="s">
        <v>79</v>
      </c>
      <c r="AY2437" s="172" t="s">
        <v>252</v>
      </c>
    </row>
    <row r="2438" spans="1:65" s="14" customFormat="1" ht="22.5">
      <c r="B2438" s="171"/>
      <c r="D2438" s="164" t="s">
        <v>282</v>
      </c>
      <c r="E2438" s="172" t="s">
        <v>1</v>
      </c>
      <c r="F2438" s="173" t="s">
        <v>3772</v>
      </c>
      <c r="H2438" s="174">
        <v>520.76400000000001</v>
      </c>
      <c r="I2438" s="175"/>
      <c r="L2438" s="171"/>
      <c r="M2438" s="176"/>
      <c r="N2438" s="177"/>
      <c r="O2438" s="177"/>
      <c r="P2438" s="177"/>
      <c r="Q2438" s="177"/>
      <c r="R2438" s="177"/>
      <c r="S2438" s="177"/>
      <c r="T2438" s="178"/>
      <c r="AT2438" s="172" t="s">
        <v>282</v>
      </c>
      <c r="AU2438" s="172" t="s">
        <v>88</v>
      </c>
      <c r="AV2438" s="14" t="s">
        <v>88</v>
      </c>
      <c r="AW2438" s="14" t="s">
        <v>33</v>
      </c>
      <c r="AX2438" s="14" t="s">
        <v>79</v>
      </c>
      <c r="AY2438" s="172" t="s">
        <v>252</v>
      </c>
    </row>
    <row r="2439" spans="1:65" s="14" customFormat="1" ht="22.5">
      <c r="B2439" s="171"/>
      <c r="D2439" s="164" t="s">
        <v>282</v>
      </c>
      <c r="E2439" s="172" t="s">
        <v>1</v>
      </c>
      <c r="F2439" s="173" t="s">
        <v>3773</v>
      </c>
      <c r="H2439" s="174">
        <v>356.39</v>
      </c>
      <c r="I2439" s="175"/>
      <c r="L2439" s="171"/>
      <c r="M2439" s="176"/>
      <c r="N2439" s="177"/>
      <c r="O2439" s="177"/>
      <c r="P2439" s="177"/>
      <c r="Q2439" s="177"/>
      <c r="R2439" s="177"/>
      <c r="S2439" s="177"/>
      <c r="T2439" s="178"/>
      <c r="AT2439" s="172" t="s">
        <v>282</v>
      </c>
      <c r="AU2439" s="172" t="s">
        <v>88</v>
      </c>
      <c r="AV2439" s="14" t="s">
        <v>88</v>
      </c>
      <c r="AW2439" s="14" t="s">
        <v>33</v>
      </c>
      <c r="AX2439" s="14" t="s">
        <v>79</v>
      </c>
      <c r="AY2439" s="172" t="s">
        <v>252</v>
      </c>
    </row>
    <row r="2440" spans="1:65" s="14" customFormat="1" ht="22.5">
      <c r="B2440" s="171"/>
      <c r="D2440" s="164" t="s">
        <v>282</v>
      </c>
      <c r="E2440" s="172" t="s">
        <v>1</v>
      </c>
      <c r="F2440" s="173" t="s">
        <v>3774</v>
      </c>
      <c r="H2440" s="174">
        <v>297.08199999999999</v>
      </c>
      <c r="I2440" s="175"/>
      <c r="L2440" s="171"/>
      <c r="M2440" s="176"/>
      <c r="N2440" s="177"/>
      <c r="O2440" s="177"/>
      <c r="P2440" s="177"/>
      <c r="Q2440" s="177"/>
      <c r="R2440" s="177"/>
      <c r="S2440" s="177"/>
      <c r="T2440" s="178"/>
      <c r="AT2440" s="172" t="s">
        <v>282</v>
      </c>
      <c r="AU2440" s="172" t="s">
        <v>88</v>
      </c>
      <c r="AV2440" s="14" t="s">
        <v>88</v>
      </c>
      <c r="AW2440" s="14" t="s">
        <v>33</v>
      </c>
      <c r="AX2440" s="14" t="s">
        <v>79</v>
      </c>
      <c r="AY2440" s="172" t="s">
        <v>252</v>
      </c>
    </row>
    <row r="2441" spans="1:65" s="14" customFormat="1" ht="22.5">
      <c r="B2441" s="171"/>
      <c r="D2441" s="164" t="s">
        <v>282</v>
      </c>
      <c r="E2441" s="172" t="s">
        <v>1</v>
      </c>
      <c r="F2441" s="173" t="s">
        <v>3775</v>
      </c>
      <c r="H2441" s="174">
        <v>8.16</v>
      </c>
      <c r="I2441" s="175"/>
      <c r="L2441" s="171"/>
      <c r="M2441" s="176"/>
      <c r="N2441" s="177"/>
      <c r="O2441" s="177"/>
      <c r="P2441" s="177"/>
      <c r="Q2441" s="177"/>
      <c r="R2441" s="177"/>
      <c r="S2441" s="177"/>
      <c r="T2441" s="178"/>
      <c r="AT2441" s="172" t="s">
        <v>282</v>
      </c>
      <c r="AU2441" s="172" t="s">
        <v>88</v>
      </c>
      <c r="AV2441" s="14" t="s">
        <v>88</v>
      </c>
      <c r="AW2441" s="14" t="s">
        <v>33</v>
      </c>
      <c r="AX2441" s="14" t="s">
        <v>79</v>
      </c>
      <c r="AY2441" s="172" t="s">
        <v>252</v>
      </c>
    </row>
    <row r="2442" spans="1:65" s="14" customFormat="1" ht="22.5">
      <c r="B2442" s="171"/>
      <c r="D2442" s="164" t="s">
        <v>282</v>
      </c>
      <c r="E2442" s="172" t="s">
        <v>1</v>
      </c>
      <c r="F2442" s="173" t="s">
        <v>3776</v>
      </c>
      <c r="H2442" s="174">
        <v>11.016</v>
      </c>
      <c r="I2442" s="175"/>
      <c r="L2442" s="171"/>
      <c r="M2442" s="176"/>
      <c r="N2442" s="177"/>
      <c r="O2442" s="177"/>
      <c r="P2442" s="177"/>
      <c r="Q2442" s="177"/>
      <c r="R2442" s="177"/>
      <c r="S2442" s="177"/>
      <c r="T2442" s="178"/>
      <c r="AT2442" s="172" t="s">
        <v>282</v>
      </c>
      <c r="AU2442" s="172" t="s">
        <v>88</v>
      </c>
      <c r="AV2442" s="14" t="s">
        <v>88</v>
      </c>
      <c r="AW2442" s="14" t="s">
        <v>33</v>
      </c>
      <c r="AX2442" s="14" t="s">
        <v>79</v>
      </c>
      <c r="AY2442" s="172" t="s">
        <v>252</v>
      </c>
    </row>
    <row r="2443" spans="1:65" s="14" customFormat="1" ht="22.5">
      <c r="B2443" s="171"/>
      <c r="D2443" s="164" t="s">
        <v>282</v>
      </c>
      <c r="E2443" s="172" t="s">
        <v>1</v>
      </c>
      <c r="F2443" s="173" t="s">
        <v>3777</v>
      </c>
      <c r="H2443" s="174">
        <v>171.2</v>
      </c>
      <c r="I2443" s="175"/>
      <c r="L2443" s="171"/>
      <c r="M2443" s="176"/>
      <c r="N2443" s="177"/>
      <c r="O2443" s="177"/>
      <c r="P2443" s="177"/>
      <c r="Q2443" s="177"/>
      <c r="R2443" s="177"/>
      <c r="S2443" s="177"/>
      <c r="T2443" s="178"/>
      <c r="AT2443" s="172" t="s">
        <v>282</v>
      </c>
      <c r="AU2443" s="172" t="s">
        <v>88</v>
      </c>
      <c r="AV2443" s="14" t="s">
        <v>88</v>
      </c>
      <c r="AW2443" s="14" t="s">
        <v>33</v>
      </c>
      <c r="AX2443" s="14" t="s">
        <v>79</v>
      </c>
      <c r="AY2443" s="172" t="s">
        <v>252</v>
      </c>
    </row>
    <row r="2444" spans="1:65" s="14" customFormat="1" ht="22.5">
      <c r="B2444" s="171"/>
      <c r="D2444" s="164" t="s">
        <v>282</v>
      </c>
      <c r="E2444" s="172" t="s">
        <v>1</v>
      </c>
      <c r="F2444" s="173" t="s">
        <v>3778</v>
      </c>
      <c r="H2444" s="174">
        <v>257.07600000000002</v>
      </c>
      <c r="I2444" s="175"/>
      <c r="L2444" s="171"/>
      <c r="M2444" s="176"/>
      <c r="N2444" s="177"/>
      <c r="O2444" s="177"/>
      <c r="P2444" s="177"/>
      <c r="Q2444" s="177"/>
      <c r="R2444" s="177"/>
      <c r="S2444" s="177"/>
      <c r="T2444" s="178"/>
      <c r="AT2444" s="172" t="s">
        <v>282</v>
      </c>
      <c r="AU2444" s="172" t="s">
        <v>88</v>
      </c>
      <c r="AV2444" s="14" t="s">
        <v>88</v>
      </c>
      <c r="AW2444" s="14" t="s">
        <v>33</v>
      </c>
      <c r="AX2444" s="14" t="s">
        <v>79</v>
      </c>
      <c r="AY2444" s="172" t="s">
        <v>252</v>
      </c>
    </row>
    <row r="2445" spans="1:65" s="14" customFormat="1" ht="22.5">
      <c r="B2445" s="171"/>
      <c r="D2445" s="164" t="s">
        <v>282</v>
      </c>
      <c r="E2445" s="172" t="s">
        <v>1</v>
      </c>
      <c r="F2445" s="173" t="s">
        <v>3779</v>
      </c>
      <c r="H2445" s="174">
        <v>8.16</v>
      </c>
      <c r="I2445" s="175"/>
      <c r="L2445" s="171"/>
      <c r="M2445" s="176"/>
      <c r="N2445" s="177"/>
      <c r="O2445" s="177"/>
      <c r="P2445" s="177"/>
      <c r="Q2445" s="177"/>
      <c r="R2445" s="177"/>
      <c r="S2445" s="177"/>
      <c r="T2445" s="178"/>
      <c r="AT2445" s="172" t="s">
        <v>282</v>
      </c>
      <c r="AU2445" s="172" t="s">
        <v>88</v>
      </c>
      <c r="AV2445" s="14" t="s">
        <v>88</v>
      </c>
      <c r="AW2445" s="14" t="s">
        <v>33</v>
      </c>
      <c r="AX2445" s="14" t="s">
        <v>79</v>
      </c>
      <c r="AY2445" s="172" t="s">
        <v>252</v>
      </c>
    </row>
    <row r="2446" spans="1:65" s="14" customFormat="1" ht="22.5">
      <c r="B2446" s="171"/>
      <c r="D2446" s="164" t="s">
        <v>282</v>
      </c>
      <c r="E2446" s="172" t="s">
        <v>1</v>
      </c>
      <c r="F2446" s="173" t="s">
        <v>3780</v>
      </c>
      <c r="H2446" s="174">
        <v>11.016</v>
      </c>
      <c r="I2446" s="175"/>
      <c r="L2446" s="171"/>
      <c r="M2446" s="176"/>
      <c r="N2446" s="177"/>
      <c r="O2446" s="177"/>
      <c r="P2446" s="177"/>
      <c r="Q2446" s="177"/>
      <c r="R2446" s="177"/>
      <c r="S2446" s="177"/>
      <c r="T2446" s="178"/>
      <c r="AT2446" s="172" t="s">
        <v>282</v>
      </c>
      <c r="AU2446" s="172" t="s">
        <v>88</v>
      </c>
      <c r="AV2446" s="14" t="s">
        <v>88</v>
      </c>
      <c r="AW2446" s="14" t="s">
        <v>33</v>
      </c>
      <c r="AX2446" s="14" t="s">
        <v>79</v>
      </c>
      <c r="AY2446" s="172" t="s">
        <v>252</v>
      </c>
    </row>
    <row r="2447" spans="1:65" s="14" customFormat="1" ht="22.5">
      <c r="B2447" s="171"/>
      <c r="D2447" s="164" t="s">
        <v>282</v>
      </c>
      <c r="E2447" s="172" t="s">
        <v>1</v>
      </c>
      <c r="F2447" s="173" t="s">
        <v>3781</v>
      </c>
      <c r="H2447" s="174">
        <v>171.2</v>
      </c>
      <c r="I2447" s="175"/>
      <c r="L2447" s="171"/>
      <c r="M2447" s="176"/>
      <c r="N2447" s="177"/>
      <c r="O2447" s="177"/>
      <c r="P2447" s="177"/>
      <c r="Q2447" s="177"/>
      <c r="R2447" s="177"/>
      <c r="S2447" s="177"/>
      <c r="T2447" s="178"/>
      <c r="AT2447" s="172" t="s">
        <v>282</v>
      </c>
      <c r="AU2447" s="172" t="s">
        <v>88</v>
      </c>
      <c r="AV2447" s="14" t="s">
        <v>88</v>
      </c>
      <c r="AW2447" s="14" t="s">
        <v>33</v>
      </c>
      <c r="AX2447" s="14" t="s">
        <v>79</v>
      </c>
      <c r="AY2447" s="172" t="s">
        <v>252</v>
      </c>
    </row>
    <row r="2448" spans="1:65" s="14" customFormat="1">
      <c r="B2448" s="171"/>
      <c r="D2448" s="164" t="s">
        <v>282</v>
      </c>
      <c r="E2448" s="172" t="s">
        <v>1</v>
      </c>
      <c r="F2448" s="173" t="s">
        <v>3782</v>
      </c>
      <c r="H2448" s="174">
        <v>46.92</v>
      </c>
      <c r="I2448" s="175"/>
      <c r="L2448" s="171"/>
      <c r="M2448" s="176"/>
      <c r="N2448" s="177"/>
      <c r="O2448" s="177"/>
      <c r="P2448" s="177"/>
      <c r="Q2448" s="177"/>
      <c r="R2448" s="177"/>
      <c r="S2448" s="177"/>
      <c r="T2448" s="178"/>
      <c r="AT2448" s="172" t="s">
        <v>282</v>
      </c>
      <c r="AU2448" s="172" t="s">
        <v>88</v>
      </c>
      <c r="AV2448" s="14" t="s">
        <v>88</v>
      </c>
      <c r="AW2448" s="14" t="s">
        <v>33</v>
      </c>
      <c r="AX2448" s="14" t="s">
        <v>79</v>
      </c>
      <c r="AY2448" s="172" t="s">
        <v>252</v>
      </c>
    </row>
    <row r="2449" spans="2:51" s="14" customFormat="1" ht="22.5">
      <c r="B2449" s="171"/>
      <c r="D2449" s="164" t="s">
        <v>282</v>
      </c>
      <c r="E2449" s="172" t="s">
        <v>1</v>
      </c>
      <c r="F2449" s="173" t="s">
        <v>3783</v>
      </c>
      <c r="H2449" s="174">
        <v>8.16</v>
      </c>
      <c r="I2449" s="175"/>
      <c r="L2449" s="171"/>
      <c r="M2449" s="176"/>
      <c r="N2449" s="177"/>
      <c r="O2449" s="177"/>
      <c r="P2449" s="177"/>
      <c r="Q2449" s="177"/>
      <c r="R2449" s="177"/>
      <c r="S2449" s="177"/>
      <c r="T2449" s="178"/>
      <c r="AT2449" s="172" t="s">
        <v>282</v>
      </c>
      <c r="AU2449" s="172" t="s">
        <v>88</v>
      </c>
      <c r="AV2449" s="14" t="s">
        <v>88</v>
      </c>
      <c r="AW2449" s="14" t="s">
        <v>33</v>
      </c>
      <c r="AX2449" s="14" t="s">
        <v>79</v>
      </c>
      <c r="AY2449" s="172" t="s">
        <v>252</v>
      </c>
    </row>
    <row r="2450" spans="2:51" s="14" customFormat="1" ht="22.5">
      <c r="B2450" s="171"/>
      <c r="D2450" s="164" t="s">
        <v>282</v>
      </c>
      <c r="E2450" s="172" t="s">
        <v>1</v>
      </c>
      <c r="F2450" s="173" t="s">
        <v>3784</v>
      </c>
      <c r="H2450" s="174">
        <v>11.016</v>
      </c>
      <c r="I2450" s="175"/>
      <c r="L2450" s="171"/>
      <c r="M2450" s="176"/>
      <c r="N2450" s="177"/>
      <c r="O2450" s="177"/>
      <c r="P2450" s="177"/>
      <c r="Q2450" s="177"/>
      <c r="R2450" s="177"/>
      <c r="S2450" s="177"/>
      <c r="T2450" s="178"/>
      <c r="AT2450" s="172" t="s">
        <v>282</v>
      </c>
      <c r="AU2450" s="172" t="s">
        <v>88</v>
      </c>
      <c r="AV2450" s="14" t="s">
        <v>88</v>
      </c>
      <c r="AW2450" s="14" t="s">
        <v>33</v>
      </c>
      <c r="AX2450" s="14" t="s">
        <v>79</v>
      </c>
      <c r="AY2450" s="172" t="s">
        <v>252</v>
      </c>
    </row>
    <row r="2451" spans="2:51" s="14" customFormat="1" ht="22.5">
      <c r="B2451" s="171"/>
      <c r="D2451" s="164" t="s">
        <v>282</v>
      </c>
      <c r="E2451" s="172" t="s">
        <v>1</v>
      </c>
      <c r="F2451" s="173" t="s">
        <v>3785</v>
      </c>
      <c r="H2451" s="174">
        <v>260.77999999999997</v>
      </c>
      <c r="I2451" s="175"/>
      <c r="L2451" s="171"/>
      <c r="M2451" s="176"/>
      <c r="N2451" s="177"/>
      <c r="O2451" s="177"/>
      <c r="P2451" s="177"/>
      <c r="Q2451" s="177"/>
      <c r="R2451" s="177"/>
      <c r="S2451" s="177"/>
      <c r="T2451" s="178"/>
      <c r="AT2451" s="172" t="s">
        <v>282</v>
      </c>
      <c r="AU2451" s="172" t="s">
        <v>88</v>
      </c>
      <c r="AV2451" s="14" t="s">
        <v>88</v>
      </c>
      <c r="AW2451" s="14" t="s">
        <v>33</v>
      </c>
      <c r="AX2451" s="14" t="s">
        <v>79</v>
      </c>
      <c r="AY2451" s="172" t="s">
        <v>252</v>
      </c>
    </row>
    <row r="2452" spans="2:51" s="14" customFormat="1" ht="22.5">
      <c r="B2452" s="171"/>
      <c r="D2452" s="164" t="s">
        <v>282</v>
      </c>
      <c r="E2452" s="172" t="s">
        <v>1</v>
      </c>
      <c r="F2452" s="173" t="s">
        <v>1067</v>
      </c>
      <c r="H2452" s="174">
        <v>422.72</v>
      </c>
      <c r="I2452" s="175"/>
      <c r="L2452" s="171"/>
      <c r="M2452" s="176"/>
      <c r="N2452" s="177"/>
      <c r="O2452" s="177"/>
      <c r="P2452" s="177"/>
      <c r="Q2452" s="177"/>
      <c r="R2452" s="177"/>
      <c r="S2452" s="177"/>
      <c r="T2452" s="178"/>
      <c r="AT2452" s="172" t="s">
        <v>282</v>
      </c>
      <c r="AU2452" s="172" t="s">
        <v>88</v>
      </c>
      <c r="AV2452" s="14" t="s">
        <v>88</v>
      </c>
      <c r="AW2452" s="14" t="s">
        <v>33</v>
      </c>
      <c r="AX2452" s="14" t="s">
        <v>79</v>
      </c>
      <c r="AY2452" s="172" t="s">
        <v>252</v>
      </c>
    </row>
    <row r="2453" spans="2:51" s="14" customFormat="1" ht="22.5">
      <c r="B2453" s="171"/>
      <c r="D2453" s="164" t="s">
        <v>282</v>
      </c>
      <c r="E2453" s="172" t="s">
        <v>1</v>
      </c>
      <c r="F2453" s="173" t="s">
        <v>3786</v>
      </c>
      <c r="H2453" s="174">
        <v>421.42</v>
      </c>
      <c r="I2453" s="175"/>
      <c r="L2453" s="171"/>
      <c r="M2453" s="176"/>
      <c r="N2453" s="177"/>
      <c r="O2453" s="177"/>
      <c r="P2453" s="177"/>
      <c r="Q2453" s="177"/>
      <c r="R2453" s="177"/>
      <c r="S2453" s="177"/>
      <c r="T2453" s="178"/>
      <c r="AT2453" s="172" t="s">
        <v>282</v>
      </c>
      <c r="AU2453" s="172" t="s">
        <v>88</v>
      </c>
      <c r="AV2453" s="14" t="s">
        <v>88</v>
      </c>
      <c r="AW2453" s="14" t="s">
        <v>33</v>
      </c>
      <c r="AX2453" s="14" t="s">
        <v>79</v>
      </c>
      <c r="AY2453" s="172" t="s">
        <v>252</v>
      </c>
    </row>
    <row r="2454" spans="2:51" s="14" customFormat="1">
      <c r="B2454" s="171"/>
      <c r="D2454" s="164" t="s">
        <v>282</v>
      </c>
      <c r="E2454" s="172" t="s">
        <v>1</v>
      </c>
      <c r="F2454" s="173" t="s">
        <v>1069</v>
      </c>
      <c r="H2454" s="174">
        <v>317.20999999999998</v>
      </c>
      <c r="I2454" s="175"/>
      <c r="L2454" s="171"/>
      <c r="M2454" s="176"/>
      <c r="N2454" s="177"/>
      <c r="O2454" s="177"/>
      <c r="P2454" s="177"/>
      <c r="Q2454" s="177"/>
      <c r="R2454" s="177"/>
      <c r="S2454" s="177"/>
      <c r="T2454" s="178"/>
      <c r="AT2454" s="172" t="s">
        <v>282</v>
      </c>
      <c r="AU2454" s="172" t="s">
        <v>88</v>
      </c>
      <c r="AV2454" s="14" t="s">
        <v>88</v>
      </c>
      <c r="AW2454" s="14" t="s">
        <v>33</v>
      </c>
      <c r="AX2454" s="14" t="s">
        <v>79</v>
      </c>
      <c r="AY2454" s="172" t="s">
        <v>252</v>
      </c>
    </row>
    <row r="2455" spans="2:51" s="14" customFormat="1" ht="22.5">
      <c r="B2455" s="171"/>
      <c r="D2455" s="164" t="s">
        <v>282</v>
      </c>
      <c r="E2455" s="172" t="s">
        <v>1</v>
      </c>
      <c r="F2455" s="173" t="s">
        <v>3787</v>
      </c>
      <c r="H2455" s="174">
        <v>453.64</v>
      </c>
      <c r="I2455" s="175"/>
      <c r="L2455" s="171"/>
      <c r="M2455" s="176"/>
      <c r="N2455" s="177"/>
      <c r="O2455" s="177"/>
      <c r="P2455" s="177"/>
      <c r="Q2455" s="177"/>
      <c r="R2455" s="177"/>
      <c r="S2455" s="177"/>
      <c r="T2455" s="178"/>
      <c r="AT2455" s="172" t="s">
        <v>282</v>
      </c>
      <c r="AU2455" s="172" t="s">
        <v>88</v>
      </c>
      <c r="AV2455" s="14" t="s">
        <v>88</v>
      </c>
      <c r="AW2455" s="14" t="s">
        <v>33</v>
      </c>
      <c r="AX2455" s="14" t="s">
        <v>79</v>
      </c>
      <c r="AY2455" s="172" t="s">
        <v>252</v>
      </c>
    </row>
    <row r="2456" spans="2:51" s="14" customFormat="1">
      <c r="B2456" s="171"/>
      <c r="D2456" s="164" t="s">
        <v>282</v>
      </c>
      <c r="E2456" s="172" t="s">
        <v>1</v>
      </c>
      <c r="F2456" s="173" t="s">
        <v>2454</v>
      </c>
      <c r="H2456" s="174">
        <v>464.86</v>
      </c>
      <c r="I2456" s="175"/>
      <c r="L2456" s="171"/>
      <c r="M2456" s="176"/>
      <c r="N2456" s="177"/>
      <c r="O2456" s="177"/>
      <c r="P2456" s="177"/>
      <c r="Q2456" s="177"/>
      <c r="R2456" s="177"/>
      <c r="S2456" s="177"/>
      <c r="T2456" s="178"/>
      <c r="AT2456" s="172" t="s">
        <v>282</v>
      </c>
      <c r="AU2456" s="172" t="s">
        <v>88</v>
      </c>
      <c r="AV2456" s="14" t="s">
        <v>88</v>
      </c>
      <c r="AW2456" s="14" t="s">
        <v>33</v>
      </c>
      <c r="AX2456" s="14" t="s">
        <v>79</v>
      </c>
      <c r="AY2456" s="172" t="s">
        <v>252</v>
      </c>
    </row>
    <row r="2457" spans="2:51" s="14" customFormat="1" ht="22.5">
      <c r="B2457" s="171"/>
      <c r="D2457" s="164" t="s">
        <v>282</v>
      </c>
      <c r="E2457" s="172" t="s">
        <v>1</v>
      </c>
      <c r="F2457" s="173" t="s">
        <v>3788</v>
      </c>
      <c r="H2457" s="174">
        <v>256.94400000000002</v>
      </c>
      <c r="I2457" s="175"/>
      <c r="L2457" s="171"/>
      <c r="M2457" s="176"/>
      <c r="N2457" s="177"/>
      <c r="O2457" s="177"/>
      <c r="P2457" s="177"/>
      <c r="Q2457" s="177"/>
      <c r="R2457" s="177"/>
      <c r="S2457" s="177"/>
      <c r="T2457" s="178"/>
      <c r="AT2457" s="172" t="s">
        <v>282</v>
      </c>
      <c r="AU2457" s="172" t="s">
        <v>88</v>
      </c>
      <c r="AV2457" s="14" t="s">
        <v>88</v>
      </c>
      <c r="AW2457" s="14" t="s">
        <v>33</v>
      </c>
      <c r="AX2457" s="14" t="s">
        <v>79</v>
      </c>
      <c r="AY2457" s="172" t="s">
        <v>252</v>
      </c>
    </row>
    <row r="2458" spans="2:51" s="14" customFormat="1" ht="22.5">
      <c r="B2458" s="171"/>
      <c r="D2458" s="164" t="s">
        <v>282</v>
      </c>
      <c r="E2458" s="172" t="s">
        <v>1</v>
      </c>
      <c r="F2458" s="173" t="s">
        <v>3789</v>
      </c>
      <c r="H2458" s="174">
        <v>569.46</v>
      </c>
      <c r="I2458" s="175"/>
      <c r="L2458" s="171"/>
      <c r="M2458" s="176"/>
      <c r="N2458" s="177"/>
      <c r="O2458" s="177"/>
      <c r="P2458" s="177"/>
      <c r="Q2458" s="177"/>
      <c r="R2458" s="177"/>
      <c r="S2458" s="177"/>
      <c r="T2458" s="178"/>
      <c r="AT2458" s="172" t="s">
        <v>282</v>
      </c>
      <c r="AU2458" s="172" t="s">
        <v>88</v>
      </c>
      <c r="AV2458" s="14" t="s">
        <v>88</v>
      </c>
      <c r="AW2458" s="14" t="s">
        <v>33</v>
      </c>
      <c r="AX2458" s="14" t="s">
        <v>79</v>
      </c>
      <c r="AY2458" s="172" t="s">
        <v>252</v>
      </c>
    </row>
    <row r="2459" spans="2:51" s="14" customFormat="1" ht="22.5">
      <c r="B2459" s="171"/>
      <c r="D2459" s="164" t="s">
        <v>282</v>
      </c>
      <c r="E2459" s="172" t="s">
        <v>1</v>
      </c>
      <c r="F2459" s="173" t="s">
        <v>3790</v>
      </c>
      <c r="H2459" s="174">
        <v>601.44000000000005</v>
      </c>
      <c r="I2459" s="175"/>
      <c r="L2459" s="171"/>
      <c r="M2459" s="176"/>
      <c r="N2459" s="177"/>
      <c r="O2459" s="177"/>
      <c r="P2459" s="177"/>
      <c r="Q2459" s="177"/>
      <c r="R2459" s="177"/>
      <c r="S2459" s="177"/>
      <c r="T2459" s="178"/>
      <c r="AT2459" s="172" t="s">
        <v>282</v>
      </c>
      <c r="AU2459" s="172" t="s">
        <v>88</v>
      </c>
      <c r="AV2459" s="14" t="s">
        <v>88</v>
      </c>
      <c r="AW2459" s="14" t="s">
        <v>33</v>
      </c>
      <c r="AX2459" s="14" t="s">
        <v>79</v>
      </c>
      <c r="AY2459" s="172" t="s">
        <v>252</v>
      </c>
    </row>
    <row r="2460" spans="2:51" s="14" customFormat="1" ht="22.5">
      <c r="B2460" s="171"/>
      <c r="D2460" s="164" t="s">
        <v>282</v>
      </c>
      <c r="E2460" s="172" t="s">
        <v>1</v>
      </c>
      <c r="F2460" s="173" t="s">
        <v>3791</v>
      </c>
      <c r="H2460" s="174">
        <v>361.4</v>
      </c>
      <c r="I2460" s="175"/>
      <c r="L2460" s="171"/>
      <c r="M2460" s="176"/>
      <c r="N2460" s="177"/>
      <c r="O2460" s="177"/>
      <c r="P2460" s="177"/>
      <c r="Q2460" s="177"/>
      <c r="R2460" s="177"/>
      <c r="S2460" s="177"/>
      <c r="T2460" s="178"/>
      <c r="AT2460" s="172" t="s">
        <v>282</v>
      </c>
      <c r="AU2460" s="172" t="s">
        <v>88</v>
      </c>
      <c r="AV2460" s="14" t="s">
        <v>88</v>
      </c>
      <c r="AW2460" s="14" t="s">
        <v>33</v>
      </c>
      <c r="AX2460" s="14" t="s">
        <v>79</v>
      </c>
      <c r="AY2460" s="172" t="s">
        <v>252</v>
      </c>
    </row>
    <row r="2461" spans="2:51" s="14" customFormat="1" ht="22.5">
      <c r="B2461" s="171"/>
      <c r="D2461" s="164" t="s">
        <v>282</v>
      </c>
      <c r="E2461" s="172" t="s">
        <v>1</v>
      </c>
      <c r="F2461" s="173" t="s">
        <v>3792</v>
      </c>
      <c r="H2461" s="174">
        <v>579.6</v>
      </c>
      <c r="I2461" s="175"/>
      <c r="L2461" s="171"/>
      <c r="M2461" s="176"/>
      <c r="N2461" s="177"/>
      <c r="O2461" s="177"/>
      <c r="P2461" s="177"/>
      <c r="Q2461" s="177"/>
      <c r="R2461" s="177"/>
      <c r="S2461" s="177"/>
      <c r="T2461" s="178"/>
      <c r="AT2461" s="172" t="s">
        <v>282</v>
      </c>
      <c r="AU2461" s="172" t="s">
        <v>88</v>
      </c>
      <c r="AV2461" s="14" t="s">
        <v>88</v>
      </c>
      <c r="AW2461" s="14" t="s">
        <v>33</v>
      </c>
      <c r="AX2461" s="14" t="s">
        <v>79</v>
      </c>
      <c r="AY2461" s="172" t="s">
        <v>252</v>
      </c>
    </row>
    <row r="2462" spans="2:51" s="14" customFormat="1" ht="22.5">
      <c r="B2462" s="171"/>
      <c r="D2462" s="164" t="s">
        <v>282</v>
      </c>
      <c r="E2462" s="172" t="s">
        <v>1</v>
      </c>
      <c r="F2462" s="173" t="s">
        <v>3793</v>
      </c>
      <c r="H2462" s="174">
        <v>641.4</v>
      </c>
      <c r="I2462" s="175"/>
      <c r="L2462" s="171"/>
      <c r="M2462" s="176"/>
      <c r="N2462" s="177"/>
      <c r="O2462" s="177"/>
      <c r="P2462" s="177"/>
      <c r="Q2462" s="177"/>
      <c r="R2462" s="177"/>
      <c r="S2462" s="177"/>
      <c r="T2462" s="178"/>
      <c r="AT2462" s="172" t="s">
        <v>282</v>
      </c>
      <c r="AU2462" s="172" t="s">
        <v>88</v>
      </c>
      <c r="AV2462" s="14" t="s">
        <v>88</v>
      </c>
      <c r="AW2462" s="14" t="s">
        <v>33</v>
      </c>
      <c r="AX2462" s="14" t="s">
        <v>79</v>
      </c>
      <c r="AY2462" s="172" t="s">
        <v>252</v>
      </c>
    </row>
    <row r="2463" spans="2:51" s="14" customFormat="1">
      <c r="B2463" s="171"/>
      <c r="D2463" s="164" t="s">
        <v>282</v>
      </c>
      <c r="E2463" s="172" t="s">
        <v>1</v>
      </c>
      <c r="F2463" s="173" t="s">
        <v>3794</v>
      </c>
      <c r="H2463" s="174">
        <v>802.9</v>
      </c>
      <c r="I2463" s="175"/>
      <c r="L2463" s="171"/>
      <c r="M2463" s="176"/>
      <c r="N2463" s="177"/>
      <c r="O2463" s="177"/>
      <c r="P2463" s="177"/>
      <c r="Q2463" s="177"/>
      <c r="R2463" s="177"/>
      <c r="S2463" s="177"/>
      <c r="T2463" s="178"/>
      <c r="AT2463" s="172" t="s">
        <v>282</v>
      </c>
      <c r="AU2463" s="172" t="s">
        <v>88</v>
      </c>
      <c r="AV2463" s="14" t="s">
        <v>88</v>
      </c>
      <c r="AW2463" s="14" t="s">
        <v>33</v>
      </c>
      <c r="AX2463" s="14" t="s">
        <v>79</v>
      </c>
      <c r="AY2463" s="172" t="s">
        <v>252</v>
      </c>
    </row>
    <row r="2464" spans="2:51" s="14" customFormat="1" ht="33.75">
      <c r="B2464" s="171"/>
      <c r="D2464" s="164" t="s">
        <v>282</v>
      </c>
      <c r="E2464" s="172" t="s">
        <v>1</v>
      </c>
      <c r="F2464" s="173" t="s">
        <v>3795</v>
      </c>
      <c r="H2464" s="174">
        <v>572.79999999999995</v>
      </c>
      <c r="I2464" s="175"/>
      <c r="L2464" s="171"/>
      <c r="M2464" s="176"/>
      <c r="N2464" s="177"/>
      <c r="O2464" s="177"/>
      <c r="P2464" s="177"/>
      <c r="Q2464" s="177"/>
      <c r="R2464" s="177"/>
      <c r="S2464" s="177"/>
      <c r="T2464" s="178"/>
      <c r="AT2464" s="172" t="s">
        <v>282</v>
      </c>
      <c r="AU2464" s="172" t="s">
        <v>88</v>
      </c>
      <c r="AV2464" s="14" t="s">
        <v>88</v>
      </c>
      <c r="AW2464" s="14" t="s">
        <v>33</v>
      </c>
      <c r="AX2464" s="14" t="s">
        <v>79</v>
      </c>
      <c r="AY2464" s="172" t="s">
        <v>252</v>
      </c>
    </row>
    <row r="2465" spans="2:51" s="14" customFormat="1" ht="22.5">
      <c r="B2465" s="171"/>
      <c r="D2465" s="164" t="s">
        <v>282</v>
      </c>
      <c r="E2465" s="172" t="s">
        <v>1</v>
      </c>
      <c r="F2465" s="173" t="s">
        <v>1096</v>
      </c>
      <c r="H2465" s="174">
        <v>506.24</v>
      </c>
      <c r="I2465" s="175"/>
      <c r="L2465" s="171"/>
      <c r="M2465" s="176"/>
      <c r="N2465" s="177"/>
      <c r="O2465" s="177"/>
      <c r="P2465" s="177"/>
      <c r="Q2465" s="177"/>
      <c r="R2465" s="177"/>
      <c r="S2465" s="177"/>
      <c r="T2465" s="178"/>
      <c r="AT2465" s="172" t="s">
        <v>282</v>
      </c>
      <c r="AU2465" s="172" t="s">
        <v>88</v>
      </c>
      <c r="AV2465" s="14" t="s">
        <v>88</v>
      </c>
      <c r="AW2465" s="14" t="s">
        <v>33</v>
      </c>
      <c r="AX2465" s="14" t="s">
        <v>79</v>
      </c>
      <c r="AY2465" s="172" t="s">
        <v>252</v>
      </c>
    </row>
    <row r="2466" spans="2:51" s="14" customFormat="1" ht="22.5">
      <c r="B2466" s="171"/>
      <c r="D2466" s="164" t="s">
        <v>282</v>
      </c>
      <c r="E2466" s="172" t="s">
        <v>1</v>
      </c>
      <c r="F2466" s="173" t="s">
        <v>1097</v>
      </c>
      <c r="H2466" s="174">
        <v>673.8</v>
      </c>
      <c r="I2466" s="175"/>
      <c r="L2466" s="171"/>
      <c r="M2466" s="176"/>
      <c r="N2466" s="177"/>
      <c r="O2466" s="177"/>
      <c r="P2466" s="177"/>
      <c r="Q2466" s="177"/>
      <c r="R2466" s="177"/>
      <c r="S2466" s="177"/>
      <c r="T2466" s="178"/>
      <c r="AT2466" s="172" t="s">
        <v>282</v>
      </c>
      <c r="AU2466" s="172" t="s">
        <v>88</v>
      </c>
      <c r="AV2466" s="14" t="s">
        <v>88</v>
      </c>
      <c r="AW2466" s="14" t="s">
        <v>33</v>
      </c>
      <c r="AX2466" s="14" t="s">
        <v>79</v>
      </c>
      <c r="AY2466" s="172" t="s">
        <v>252</v>
      </c>
    </row>
    <row r="2467" spans="2:51" s="14" customFormat="1" ht="22.5">
      <c r="B2467" s="171"/>
      <c r="D2467" s="164" t="s">
        <v>282</v>
      </c>
      <c r="E2467" s="172" t="s">
        <v>1</v>
      </c>
      <c r="F2467" s="173" t="s">
        <v>3796</v>
      </c>
      <c r="H2467" s="174">
        <v>614.52</v>
      </c>
      <c r="I2467" s="175"/>
      <c r="L2467" s="171"/>
      <c r="M2467" s="176"/>
      <c r="N2467" s="177"/>
      <c r="O2467" s="177"/>
      <c r="P2467" s="177"/>
      <c r="Q2467" s="177"/>
      <c r="R2467" s="177"/>
      <c r="S2467" s="177"/>
      <c r="T2467" s="178"/>
      <c r="AT2467" s="172" t="s">
        <v>282</v>
      </c>
      <c r="AU2467" s="172" t="s">
        <v>88</v>
      </c>
      <c r="AV2467" s="14" t="s">
        <v>88</v>
      </c>
      <c r="AW2467" s="14" t="s">
        <v>33</v>
      </c>
      <c r="AX2467" s="14" t="s">
        <v>79</v>
      </c>
      <c r="AY2467" s="172" t="s">
        <v>252</v>
      </c>
    </row>
    <row r="2468" spans="2:51" s="14" customFormat="1">
      <c r="B2468" s="171"/>
      <c r="D2468" s="164" t="s">
        <v>282</v>
      </c>
      <c r="E2468" s="172" t="s">
        <v>1</v>
      </c>
      <c r="F2468" s="173" t="s">
        <v>3797</v>
      </c>
      <c r="H2468" s="174">
        <v>952.1</v>
      </c>
      <c r="I2468" s="175"/>
      <c r="L2468" s="171"/>
      <c r="M2468" s="176"/>
      <c r="N2468" s="177"/>
      <c r="O2468" s="177"/>
      <c r="P2468" s="177"/>
      <c r="Q2468" s="177"/>
      <c r="R2468" s="177"/>
      <c r="S2468" s="177"/>
      <c r="T2468" s="178"/>
      <c r="AT2468" s="172" t="s">
        <v>282</v>
      </c>
      <c r="AU2468" s="172" t="s">
        <v>88</v>
      </c>
      <c r="AV2468" s="14" t="s">
        <v>88</v>
      </c>
      <c r="AW2468" s="14" t="s">
        <v>33</v>
      </c>
      <c r="AX2468" s="14" t="s">
        <v>79</v>
      </c>
      <c r="AY2468" s="172" t="s">
        <v>252</v>
      </c>
    </row>
    <row r="2469" spans="2:51" s="14" customFormat="1" ht="33.75">
      <c r="B2469" s="171"/>
      <c r="D2469" s="164" t="s">
        <v>282</v>
      </c>
      <c r="E2469" s="172" t="s">
        <v>1</v>
      </c>
      <c r="F2469" s="173" t="s">
        <v>3798</v>
      </c>
      <c r="H2469" s="174">
        <v>543.6</v>
      </c>
      <c r="I2469" s="175"/>
      <c r="L2469" s="171"/>
      <c r="M2469" s="176"/>
      <c r="N2469" s="177"/>
      <c r="O2469" s="177"/>
      <c r="P2469" s="177"/>
      <c r="Q2469" s="177"/>
      <c r="R2469" s="177"/>
      <c r="S2469" s="177"/>
      <c r="T2469" s="178"/>
      <c r="AT2469" s="172" t="s">
        <v>282</v>
      </c>
      <c r="AU2469" s="172" t="s">
        <v>88</v>
      </c>
      <c r="AV2469" s="14" t="s">
        <v>88</v>
      </c>
      <c r="AW2469" s="14" t="s">
        <v>33</v>
      </c>
      <c r="AX2469" s="14" t="s">
        <v>79</v>
      </c>
      <c r="AY2469" s="172" t="s">
        <v>252</v>
      </c>
    </row>
    <row r="2470" spans="2:51" s="14" customFormat="1" ht="22.5">
      <c r="B2470" s="171"/>
      <c r="D2470" s="164" t="s">
        <v>282</v>
      </c>
      <c r="E2470" s="172" t="s">
        <v>1</v>
      </c>
      <c r="F2470" s="173" t="s">
        <v>3799</v>
      </c>
      <c r="H2470" s="174">
        <v>609.4</v>
      </c>
      <c r="I2470" s="175"/>
      <c r="L2470" s="171"/>
      <c r="M2470" s="176"/>
      <c r="N2470" s="177"/>
      <c r="O2470" s="177"/>
      <c r="P2470" s="177"/>
      <c r="Q2470" s="177"/>
      <c r="R2470" s="177"/>
      <c r="S2470" s="177"/>
      <c r="T2470" s="178"/>
      <c r="AT2470" s="172" t="s">
        <v>282</v>
      </c>
      <c r="AU2470" s="172" t="s">
        <v>88</v>
      </c>
      <c r="AV2470" s="14" t="s">
        <v>88</v>
      </c>
      <c r="AW2470" s="14" t="s">
        <v>33</v>
      </c>
      <c r="AX2470" s="14" t="s">
        <v>79</v>
      </c>
      <c r="AY2470" s="172" t="s">
        <v>252</v>
      </c>
    </row>
    <row r="2471" spans="2:51" s="14" customFormat="1" ht="22.5">
      <c r="B2471" s="171"/>
      <c r="D2471" s="164" t="s">
        <v>282</v>
      </c>
      <c r="E2471" s="172" t="s">
        <v>1</v>
      </c>
      <c r="F2471" s="173" t="s">
        <v>3800</v>
      </c>
      <c r="H2471" s="174">
        <v>626.79999999999995</v>
      </c>
      <c r="I2471" s="175"/>
      <c r="L2471" s="171"/>
      <c r="M2471" s="176"/>
      <c r="N2471" s="177"/>
      <c r="O2471" s="177"/>
      <c r="P2471" s="177"/>
      <c r="Q2471" s="177"/>
      <c r="R2471" s="177"/>
      <c r="S2471" s="177"/>
      <c r="T2471" s="178"/>
      <c r="AT2471" s="172" t="s">
        <v>282</v>
      </c>
      <c r="AU2471" s="172" t="s">
        <v>88</v>
      </c>
      <c r="AV2471" s="14" t="s">
        <v>88</v>
      </c>
      <c r="AW2471" s="14" t="s">
        <v>33</v>
      </c>
      <c r="AX2471" s="14" t="s">
        <v>79</v>
      </c>
      <c r="AY2471" s="172" t="s">
        <v>252</v>
      </c>
    </row>
    <row r="2472" spans="2:51" s="14" customFormat="1" ht="22.5">
      <c r="B2472" s="171"/>
      <c r="D2472" s="164" t="s">
        <v>282</v>
      </c>
      <c r="E2472" s="172" t="s">
        <v>1</v>
      </c>
      <c r="F2472" s="173" t="s">
        <v>3801</v>
      </c>
      <c r="H2472" s="174">
        <v>687.76</v>
      </c>
      <c r="I2472" s="175"/>
      <c r="L2472" s="171"/>
      <c r="M2472" s="176"/>
      <c r="N2472" s="177"/>
      <c r="O2472" s="177"/>
      <c r="P2472" s="177"/>
      <c r="Q2472" s="177"/>
      <c r="R2472" s="177"/>
      <c r="S2472" s="177"/>
      <c r="T2472" s="178"/>
      <c r="AT2472" s="172" t="s">
        <v>282</v>
      </c>
      <c r="AU2472" s="172" t="s">
        <v>88</v>
      </c>
      <c r="AV2472" s="14" t="s">
        <v>88</v>
      </c>
      <c r="AW2472" s="14" t="s">
        <v>33</v>
      </c>
      <c r="AX2472" s="14" t="s">
        <v>79</v>
      </c>
      <c r="AY2472" s="172" t="s">
        <v>252</v>
      </c>
    </row>
    <row r="2473" spans="2:51" s="14" customFormat="1">
      <c r="B2473" s="171"/>
      <c r="D2473" s="164" t="s">
        <v>282</v>
      </c>
      <c r="E2473" s="172" t="s">
        <v>1</v>
      </c>
      <c r="F2473" s="173" t="s">
        <v>3802</v>
      </c>
      <c r="H2473" s="174">
        <v>831</v>
      </c>
      <c r="I2473" s="175"/>
      <c r="L2473" s="171"/>
      <c r="M2473" s="176"/>
      <c r="N2473" s="177"/>
      <c r="O2473" s="177"/>
      <c r="P2473" s="177"/>
      <c r="Q2473" s="177"/>
      <c r="R2473" s="177"/>
      <c r="S2473" s="177"/>
      <c r="T2473" s="178"/>
      <c r="AT2473" s="172" t="s">
        <v>282</v>
      </c>
      <c r="AU2473" s="172" t="s">
        <v>88</v>
      </c>
      <c r="AV2473" s="14" t="s">
        <v>88</v>
      </c>
      <c r="AW2473" s="14" t="s">
        <v>33</v>
      </c>
      <c r="AX2473" s="14" t="s">
        <v>79</v>
      </c>
      <c r="AY2473" s="172" t="s">
        <v>252</v>
      </c>
    </row>
    <row r="2474" spans="2:51" s="14" customFormat="1" ht="33.75">
      <c r="B2474" s="171"/>
      <c r="D2474" s="164" t="s">
        <v>282</v>
      </c>
      <c r="E2474" s="172" t="s">
        <v>1</v>
      </c>
      <c r="F2474" s="173" t="s">
        <v>3803</v>
      </c>
      <c r="H2474" s="174">
        <v>393.17</v>
      </c>
      <c r="I2474" s="175"/>
      <c r="L2474" s="171"/>
      <c r="M2474" s="176"/>
      <c r="N2474" s="177"/>
      <c r="O2474" s="177"/>
      <c r="P2474" s="177"/>
      <c r="Q2474" s="177"/>
      <c r="R2474" s="177"/>
      <c r="S2474" s="177"/>
      <c r="T2474" s="178"/>
      <c r="AT2474" s="172" t="s">
        <v>282</v>
      </c>
      <c r="AU2474" s="172" t="s">
        <v>88</v>
      </c>
      <c r="AV2474" s="14" t="s">
        <v>88</v>
      </c>
      <c r="AW2474" s="14" t="s">
        <v>33</v>
      </c>
      <c r="AX2474" s="14" t="s">
        <v>79</v>
      </c>
      <c r="AY2474" s="172" t="s">
        <v>252</v>
      </c>
    </row>
    <row r="2475" spans="2:51" s="14" customFormat="1" ht="33.75">
      <c r="B2475" s="171"/>
      <c r="D2475" s="164" t="s">
        <v>282</v>
      </c>
      <c r="E2475" s="172" t="s">
        <v>1</v>
      </c>
      <c r="F2475" s="173" t="s">
        <v>2491</v>
      </c>
      <c r="H2475" s="174">
        <v>213</v>
      </c>
      <c r="I2475" s="175"/>
      <c r="L2475" s="171"/>
      <c r="M2475" s="176"/>
      <c r="N2475" s="177"/>
      <c r="O2475" s="177"/>
      <c r="P2475" s="177"/>
      <c r="Q2475" s="177"/>
      <c r="R2475" s="177"/>
      <c r="S2475" s="177"/>
      <c r="T2475" s="178"/>
      <c r="AT2475" s="172" t="s">
        <v>282</v>
      </c>
      <c r="AU2475" s="172" t="s">
        <v>88</v>
      </c>
      <c r="AV2475" s="14" t="s">
        <v>88</v>
      </c>
      <c r="AW2475" s="14" t="s">
        <v>33</v>
      </c>
      <c r="AX2475" s="14" t="s">
        <v>79</v>
      </c>
      <c r="AY2475" s="172" t="s">
        <v>252</v>
      </c>
    </row>
    <row r="2476" spans="2:51" s="14" customFormat="1">
      <c r="B2476" s="171"/>
      <c r="D2476" s="164" t="s">
        <v>282</v>
      </c>
      <c r="E2476" s="172" t="s">
        <v>1</v>
      </c>
      <c r="F2476" s="173" t="s">
        <v>2492</v>
      </c>
      <c r="H2476" s="174">
        <v>196.1</v>
      </c>
      <c r="I2476" s="175"/>
      <c r="L2476" s="171"/>
      <c r="M2476" s="176"/>
      <c r="N2476" s="177"/>
      <c r="O2476" s="177"/>
      <c r="P2476" s="177"/>
      <c r="Q2476" s="177"/>
      <c r="R2476" s="177"/>
      <c r="S2476" s="177"/>
      <c r="T2476" s="178"/>
      <c r="AT2476" s="172" t="s">
        <v>282</v>
      </c>
      <c r="AU2476" s="172" t="s">
        <v>88</v>
      </c>
      <c r="AV2476" s="14" t="s">
        <v>88</v>
      </c>
      <c r="AW2476" s="14" t="s">
        <v>33</v>
      </c>
      <c r="AX2476" s="14" t="s">
        <v>79</v>
      </c>
      <c r="AY2476" s="172" t="s">
        <v>252</v>
      </c>
    </row>
    <row r="2477" spans="2:51" s="14" customFormat="1" ht="22.5">
      <c r="B2477" s="171"/>
      <c r="D2477" s="164" t="s">
        <v>282</v>
      </c>
      <c r="E2477" s="172" t="s">
        <v>1</v>
      </c>
      <c r="F2477" s="173" t="s">
        <v>3804</v>
      </c>
      <c r="H2477" s="174">
        <v>103.37</v>
      </c>
      <c r="I2477" s="175"/>
      <c r="L2477" s="171"/>
      <c r="M2477" s="176"/>
      <c r="N2477" s="177"/>
      <c r="O2477" s="177"/>
      <c r="P2477" s="177"/>
      <c r="Q2477" s="177"/>
      <c r="R2477" s="177"/>
      <c r="S2477" s="177"/>
      <c r="T2477" s="178"/>
      <c r="AT2477" s="172" t="s">
        <v>282</v>
      </c>
      <c r="AU2477" s="172" t="s">
        <v>88</v>
      </c>
      <c r="AV2477" s="14" t="s">
        <v>88</v>
      </c>
      <c r="AW2477" s="14" t="s">
        <v>33</v>
      </c>
      <c r="AX2477" s="14" t="s">
        <v>79</v>
      </c>
      <c r="AY2477" s="172" t="s">
        <v>252</v>
      </c>
    </row>
    <row r="2478" spans="2:51" s="14" customFormat="1" ht="22.5">
      <c r="B2478" s="171"/>
      <c r="D2478" s="164" t="s">
        <v>282</v>
      </c>
      <c r="E2478" s="172" t="s">
        <v>1</v>
      </c>
      <c r="F2478" s="173" t="s">
        <v>3805</v>
      </c>
      <c r="H2478" s="174">
        <v>14.472</v>
      </c>
      <c r="I2478" s="175"/>
      <c r="L2478" s="171"/>
      <c r="M2478" s="176"/>
      <c r="N2478" s="177"/>
      <c r="O2478" s="177"/>
      <c r="P2478" s="177"/>
      <c r="Q2478" s="177"/>
      <c r="R2478" s="177"/>
      <c r="S2478" s="177"/>
      <c r="T2478" s="178"/>
      <c r="AT2478" s="172" t="s">
        <v>282</v>
      </c>
      <c r="AU2478" s="172" t="s">
        <v>88</v>
      </c>
      <c r="AV2478" s="14" t="s">
        <v>88</v>
      </c>
      <c r="AW2478" s="14" t="s">
        <v>33</v>
      </c>
      <c r="AX2478" s="14" t="s">
        <v>79</v>
      </c>
      <c r="AY2478" s="172" t="s">
        <v>252</v>
      </c>
    </row>
    <row r="2479" spans="2:51" s="14" customFormat="1">
      <c r="B2479" s="171"/>
      <c r="D2479" s="164" t="s">
        <v>282</v>
      </c>
      <c r="E2479" s="172" t="s">
        <v>1</v>
      </c>
      <c r="F2479" s="173" t="s">
        <v>3806</v>
      </c>
      <c r="H2479" s="174">
        <v>13.4</v>
      </c>
      <c r="I2479" s="175"/>
      <c r="L2479" s="171"/>
      <c r="M2479" s="176"/>
      <c r="N2479" s="177"/>
      <c r="O2479" s="177"/>
      <c r="P2479" s="177"/>
      <c r="Q2479" s="177"/>
      <c r="R2479" s="177"/>
      <c r="S2479" s="177"/>
      <c r="T2479" s="178"/>
      <c r="AT2479" s="172" t="s">
        <v>282</v>
      </c>
      <c r="AU2479" s="172" t="s">
        <v>88</v>
      </c>
      <c r="AV2479" s="14" t="s">
        <v>88</v>
      </c>
      <c r="AW2479" s="14" t="s">
        <v>33</v>
      </c>
      <c r="AX2479" s="14" t="s">
        <v>79</v>
      </c>
      <c r="AY2479" s="172" t="s">
        <v>252</v>
      </c>
    </row>
    <row r="2480" spans="2:51" s="14" customFormat="1" ht="22.5">
      <c r="B2480" s="171"/>
      <c r="D2480" s="164" t="s">
        <v>282</v>
      </c>
      <c r="E2480" s="172" t="s">
        <v>1</v>
      </c>
      <c r="F2480" s="173" t="s">
        <v>3807</v>
      </c>
      <c r="H2480" s="174">
        <v>105</v>
      </c>
      <c r="I2480" s="175"/>
      <c r="L2480" s="171"/>
      <c r="M2480" s="176"/>
      <c r="N2480" s="177"/>
      <c r="O2480" s="177"/>
      <c r="P2480" s="177"/>
      <c r="Q2480" s="177"/>
      <c r="R2480" s="177"/>
      <c r="S2480" s="177"/>
      <c r="T2480" s="178"/>
      <c r="AT2480" s="172" t="s">
        <v>282</v>
      </c>
      <c r="AU2480" s="172" t="s">
        <v>88</v>
      </c>
      <c r="AV2480" s="14" t="s">
        <v>88</v>
      </c>
      <c r="AW2480" s="14" t="s">
        <v>33</v>
      </c>
      <c r="AX2480" s="14" t="s">
        <v>79</v>
      </c>
      <c r="AY2480" s="172" t="s">
        <v>252</v>
      </c>
    </row>
    <row r="2481" spans="2:51" s="14" customFormat="1" ht="22.5">
      <c r="B2481" s="171"/>
      <c r="D2481" s="164" t="s">
        <v>282</v>
      </c>
      <c r="E2481" s="172" t="s">
        <v>1</v>
      </c>
      <c r="F2481" s="173" t="s">
        <v>3808</v>
      </c>
      <c r="H2481" s="174">
        <v>212.4</v>
      </c>
      <c r="I2481" s="175"/>
      <c r="L2481" s="171"/>
      <c r="M2481" s="176"/>
      <c r="N2481" s="177"/>
      <c r="O2481" s="177"/>
      <c r="P2481" s="177"/>
      <c r="Q2481" s="177"/>
      <c r="R2481" s="177"/>
      <c r="S2481" s="177"/>
      <c r="T2481" s="178"/>
      <c r="AT2481" s="172" t="s">
        <v>282</v>
      </c>
      <c r="AU2481" s="172" t="s">
        <v>88</v>
      </c>
      <c r="AV2481" s="14" t="s">
        <v>88</v>
      </c>
      <c r="AW2481" s="14" t="s">
        <v>33</v>
      </c>
      <c r="AX2481" s="14" t="s">
        <v>79</v>
      </c>
      <c r="AY2481" s="172" t="s">
        <v>252</v>
      </c>
    </row>
    <row r="2482" spans="2:51" s="14" customFormat="1" ht="22.5">
      <c r="B2482" s="171"/>
      <c r="D2482" s="164" t="s">
        <v>282</v>
      </c>
      <c r="E2482" s="172" t="s">
        <v>1</v>
      </c>
      <c r="F2482" s="173" t="s">
        <v>3809</v>
      </c>
      <c r="H2482" s="174">
        <v>94.8</v>
      </c>
      <c r="I2482" s="175"/>
      <c r="L2482" s="171"/>
      <c r="M2482" s="176"/>
      <c r="N2482" s="177"/>
      <c r="O2482" s="177"/>
      <c r="P2482" s="177"/>
      <c r="Q2482" s="177"/>
      <c r="R2482" s="177"/>
      <c r="S2482" s="177"/>
      <c r="T2482" s="178"/>
      <c r="AT2482" s="172" t="s">
        <v>282</v>
      </c>
      <c r="AU2482" s="172" t="s">
        <v>88</v>
      </c>
      <c r="AV2482" s="14" t="s">
        <v>88</v>
      </c>
      <c r="AW2482" s="14" t="s">
        <v>33</v>
      </c>
      <c r="AX2482" s="14" t="s">
        <v>79</v>
      </c>
      <c r="AY2482" s="172" t="s">
        <v>252</v>
      </c>
    </row>
    <row r="2483" spans="2:51" s="14" customFormat="1">
      <c r="B2483" s="171"/>
      <c r="D2483" s="164" t="s">
        <v>282</v>
      </c>
      <c r="E2483" s="172" t="s">
        <v>1</v>
      </c>
      <c r="F2483" s="173" t="s">
        <v>3810</v>
      </c>
      <c r="H2483" s="174">
        <v>43.6</v>
      </c>
      <c r="I2483" s="175"/>
      <c r="L2483" s="171"/>
      <c r="M2483" s="176"/>
      <c r="N2483" s="177"/>
      <c r="O2483" s="177"/>
      <c r="P2483" s="177"/>
      <c r="Q2483" s="177"/>
      <c r="R2483" s="177"/>
      <c r="S2483" s="177"/>
      <c r="T2483" s="178"/>
      <c r="AT2483" s="172" t="s">
        <v>282</v>
      </c>
      <c r="AU2483" s="172" t="s">
        <v>88</v>
      </c>
      <c r="AV2483" s="14" t="s">
        <v>88</v>
      </c>
      <c r="AW2483" s="14" t="s">
        <v>33</v>
      </c>
      <c r="AX2483" s="14" t="s">
        <v>79</v>
      </c>
      <c r="AY2483" s="172" t="s">
        <v>252</v>
      </c>
    </row>
    <row r="2484" spans="2:51" s="14" customFormat="1" ht="22.5">
      <c r="B2484" s="171"/>
      <c r="D2484" s="164" t="s">
        <v>282</v>
      </c>
      <c r="E2484" s="172" t="s">
        <v>1</v>
      </c>
      <c r="F2484" s="173" t="s">
        <v>3811</v>
      </c>
      <c r="H2484" s="174">
        <v>54.5</v>
      </c>
      <c r="I2484" s="175"/>
      <c r="L2484" s="171"/>
      <c r="M2484" s="176"/>
      <c r="N2484" s="177"/>
      <c r="O2484" s="177"/>
      <c r="P2484" s="177"/>
      <c r="Q2484" s="177"/>
      <c r="R2484" s="177"/>
      <c r="S2484" s="177"/>
      <c r="T2484" s="178"/>
      <c r="AT2484" s="172" t="s">
        <v>282</v>
      </c>
      <c r="AU2484" s="172" t="s">
        <v>88</v>
      </c>
      <c r="AV2484" s="14" t="s">
        <v>88</v>
      </c>
      <c r="AW2484" s="14" t="s">
        <v>33</v>
      </c>
      <c r="AX2484" s="14" t="s">
        <v>79</v>
      </c>
      <c r="AY2484" s="172" t="s">
        <v>252</v>
      </c>
    </row>
    <row r="2485" spans="2:51" s="14" customFormat="1">
      <c r="B2485" s="171"/>
      <c r="D2485" s="164" t="s">
        <v>282</v>
      </c>
      <c r="E2485" s="172" t="s">
        <v>1</v>
      </c>
      <c r="F2485" s="173" t="s">
        <v>3812</v>
      </c>
      <c r="H2485" s="174">
        <v>33.4</v>
      </c>
      <c r="I2485" s="175"/>
      <c r="L2485" s="171"/>
      <c r="M2485" s="176"/>
      <c r="N2485" s="177"/>
      <c r="O2485" s="177"/>
      <c r="P2485" s="177"/>
      <c r="Q2485" s="177"/>
      <c r="R2485" s="177"/>
      <c r="S2485" s="177"/>
      <c r="T2485" s="178"/>
      <c r="AT2485" s="172" t="s">
        <v>282</v>
      </c>
      <c r="AU2485" s="172" t="s">
        <v>88</v>
      </c>
      <c r="AV2485" s="14" t="s">
        <v>88</v>
      </c>
      <c r="AW2485" s="14" t="s">
        <v>33</v>
      </c>
      <c r="AX2485" s="14" t="s">
        <v>79</v>
      </c>
      <c r="AY2485" s="172" t="s">
        <v>252</v>
      </c>
    </row>
    <row r="2486" spans="2:51" s="14" customFormat="1" ht="22.5">
      <c r="B2486" s="171"/>
      <c r="D2486" s="164" t="s">
        <v>282</v>
      </c>
      <c r="E2486" s="172" t="s">
        <v>1</v>
      </c>
      <c r="F2486" s="173" t="s">
        <v>3813</v>
      </c>
      <c r="H2486" s="174">
        <v>48.3</v>
      </c>
      <c r="I2486" s="175"/>
      <c r="L2486" s="171"/>
      <c r="M2486" s="176"/>
      <c r="N2486" s="177"/>
      <c r="O2486" s="177"/>
      <c r="P2486" s="177"/>
      <c r="Q2486" s="177"/>
      <c r="R2486" s="177"/>
      <c r="S2486" s="177"/>
      <c r="T2486" s="178"/>
      <c r="AT2486" s="172" t="s">
        <v>282</v>
      </c>
      <c r="AU2486" s="172" t="s">
        <v>88</v>
      </c>
      <c r="AV2486" s="14" t="s">
        <v>88</v>
      </c>
      <c r="AW2486" s="14" t="s">
        <v>33</v>
      </c>
      <c r="AX2486" s="14" t="s">
        <v>79</v>
      </c>
      <c r="AY2486" s="172" t="s">
        <v>252</v>
      </c>
    </row>
    <row r="2487" spans="2:51" s="14" customFormat="1">
      <c r="B2487" s="171"/>
      <c r="D2487" s="164" t="s">
        <v>282</v>
      </c>
      <c r="E2487" s="172" t="s">
        <v>1</v>
      </c>
      <c r="F2487" s="173" t="s">
        <v>3814</v>
      </c>
      <c r="H2487" s="174">
        <v>10.4</v>
      </c>
      <c r="I2487" s="175"/>
      <c r="L2487" s="171"/>
      <c r="M2487" s="176"/>
      <c r="N2487" s="177"/>
      <c r="O2487" s="177"/>
      <c r="P2487" s="177"/>
      <c r="Q2487" s="177"/>
      <c r="R2487" s="177"/>
      <c r="S2487" s="177"/>
      <c r="T2487" s="178"/>
      <c r="AT2487" s="172" t="s">
        <v>282</v>
      </c>
      <c r="AU2487" s="172" t="s">
        <v>88</v>
      </c>
      <c r="AV2487" s="14" t="s">
        <v>88</v>
      </c>
      <c r="AW2487" s="14" t="s">
        <v>33</v>
      </c>
      <c r="AX2487" s="14" t="s">
        <v>79</v>
      </c>
      <c r="AY2487" s="172" t="s">
        <v>252</v>
      </c>
    </row>
    <row r="2488" spans="2:51" s="14" customFormat="1" ht="33.75">
      <c r="B2488" s="171"/>
      <c r="D2488" s="164" t="s">
        <v>282</v>
      </c>
      <c r="E2488" s="172" t="s">
        <v>1</v>
      </c>
      <c r="F2488" s="173" t="s">
        <v>3815</v>
      </c>
      <c r="H2488" s="174">
        <v>1179.2</v>
      </c>
      <c r="I2488" s="175"/>
      <c r="L2488" s="171"/>
      <c r="M2488" s="176"/>
      <c r="N2488" s="177"/>
      <c r="O2488" s="177"/>
      <c r="P2488" s="177"/>
      <c r="Q2488" s="177"/>
      <c r="R2488" s="177"/>
      <c r="S2488" s="177"/>
      <c r="T2488" s="178"/>
      <c r="AT2488" s="172" t="s">
        <v>282</v>
      </c>
      <c r="AU2488" s="172" t="s">
        <v>88</v>
      </c>
      <c r="AV2488" s="14" t="s">
        <v>88</v>
      </c>
      <c r="AW2488" s="14" t="s">
        <v>33</v>
      </c>
      <c r="AX2488" s="14" t="s">
        <v>79</v>
      </c>
      <c r="AY2488" s="172" t="s">
        <v>252</v>
      </c>
    </row>
    <row r="2489" spans="2:51" s="14" customFormat="1" ht="33.75">
      <c r="B2489" s="171"/>
      <c r="D2489" s="164" t="s">
        <v>282</v>
      </c>
      <c r="E2489" s="172" t="s">
        <v>1</v>
      </c>
      <c r="F2489" s="173" t="s">
        <v>3816</v>
      </c>
      <c r="H2489" s="174">
        <v>991.2</v>
      </c>
      <c r="I2489" s="175"/>
      <c r="L2489" s="171"/>
      <c r="M2489" s="176"/>
      <c r="N2489" s="177"/>
      <c r="O2489" s="177"/>
      <c r="P2489" s="177"/>
      <c r="Q2489" s="177"/>
      <c r="R2489" s="177"/>
      <c r="S2489" s="177"/>
      <c r="T2489" s="178"/>
      <c r="AT2489" s="172" t="s">
        <v>282</v>
      </c>
      <c r="AU2489" s="172" t="s">
        <v>88</v>
      </c>
      <c r="AV2489" s="14" t="s">
        <v>88</v>
      </c>
      <c r="AW2489" s="14" t="s">
        <v>33</v>
      </c>
      <c r="AX2489" s="14" t="s">
        <v>79</v>
      </c>
      <c r="AY2489" s="172" t="s">
        <v>252</v>
      </c>
    </row>
    <row r="2490" spans="2:51" s="14" customFormat="1" ht="22.5">
      <c r="B2490" s="171"/>
      <c r="D2490" s="164" t="s">
        <v>282</v>
      </c>
      <c r="E2490" s="172" t="s">
        <v>1</v>
      </c>
      <c r="F2490" s="173" t="s">
        <v>3817</v>
      </c>
      <c r="H2490" s="174">
        <v>1181.0999999999999</v>
      </c>
      <c r="I2490" s="175"/>
      <c r="L2490" s="171"/>
      <c r="M2490" s="176"/>
      <c r="N2490" s="177"/>
      <c r="O2490" s="177"/>
      <c r="P2490" s="177"/>
      <c r="Q2490" s="177"/>
      <c r="R2490" s="177"/>
      <c r="S2490" s="177"/>
      <c r="T2490" s="178"/>
      <c r="AT2490" s="172" t="s">
        <v>282</v>
      </c>
      <c r="AU2490" s="172" t="s">
        <v>88</v>
      </c>
      <c r="AV2490" s="14" t="s">
        <v>88</v>
      </c>
      <c r="AW2490" s="14" t="s">
        <v>33</v>
      </c>
      <c r="AX2490" s="14" t="s">
        <v>79</v>
      </c>
      <c r="AY2490" s="172" t="s">
        <v>252</v>
      </c>
    </row>
    <row r="2491" spans="2:51" s="14" customFormat="1">
      <c r="B2491" s="171"/>
      <c r="D2491" s="164" t="s">
        <v>282</v>
      </c>
      <c r="E2491" s="172" t="s">
        <v>1</v>
      </c>
      <c r="F2491" s="173" t="s">
        <v>3818</v>
      </c>
      <c r="H2491" s="174">
        <v>18.2</v>
      </c>
      <c r="I2491" s="175"/>
      <c r="L2491" s="171"/>
      <c r="M2491" s="176"/>
      <c r="N2491" s="177"/>
      <c r="O2491" s="177"/>
      <c r="P2491" s="177"/>
      <c r="Q2491" s="177"/>
      <c r="R2491" s="177"/>
      <c r="S2491" s="177"/>
      <c r="T2491" s="178"/>
      <c r="AT2491" s="172" t="s">
        <v>282</v>
      </c>
      <c r="AU2491" s="172" t="s">
        <v>88</v>
      </c>
      <c r="AV2491" s="14" t="s">
        <v>88</v>
      </c>
      <c r="AW2491" s="14" t="s">
        <v>33</v>
      </c>
      <c r="AX2491" s="14" t="s">
        <v>79</v>
      </c>
      <c r="AY2491" s="172" t="s">
        <v>252</v>
      </c>
    </row>
    <row r="2492" spans="2:51" s="14" customFormat="1">
      <c r="B2492" s="171"/>
      <c r="D2492" s="164" t="s">
        <v>282</v>
      </c>
      <c r="E2492" s="172" t="s">
        <v>1</v>
      </c>
      <c r="F2492" s="173" t="s">
        <v>3819</v>
      </c>
      <c r="H2492" s="174">
        <v>357.7</v>
      </c>
      <c r="I2492" s="175"/>
      <c r="L2492" s="171"/>
      <c r="M2492" s="176"/>
      <c r="N2492" s="177"/>
      <c r="O2492" s="177"/>
      <c r="P2492" s="177"/>
      <c r="Q2492" s="177"/>
      <c r="R2492" s="177"/>
      <c r="S2492" s="177"/>
      <c r="T2492" s="178"/>
      <c r="AT2492" s="172" t="s">
        <v>282</v>
      </c>
      <c r="AU2492" s="172" t="s">
        <v>88</v>
      </c>
      <c r="AV2492" s="14" t="s">
        <v>88</v>
      </c>
      <c r="AW2492" s="14" t="s">
        <v>33</v>
      </c>
      <c r="AX2492" s="14" t="s">
        <v>79</v>
      </c>
      <c r="AY2492" s="172" t="s">
        <v>252</v>
      </c>
    </row>
    <row r="2493" spans="2:51" s="14" customFormat="1">
      <c r="B2493" s="171"/>
      <c r="D2493" s="164" t="s">
        <v>282</v>
      </c>
      <c r="E2493" s="172" t="s">
        <v>1</v>
      </c>
      <c r="F2493" s="173" t="s">
        <v>3820</v>
      </c>
      <c r="H2493" s="174">
        <v>369.1</v>
      </c>
      <c r="I2493" s="175"/>
      <c r="L2493" s="171"/>
      <c r="M2493" s="176"/>
      <c r="N2493" s="177"/>
      <c r="O2493" s="177"/>
      <c r="P2493" s="177"/>
      <c r="Q2493" s="177"/>
      <c r="R2493" s="177"/>
      <c r="S2493" s="177"/>
      <c r="T2493" s="178"/>
      <c r="AT2493" s="172" t="s">
        <v>282</v>
      </c>
      <c r="AU2493" s="172" t="s">
        <v>88</v>
      </c>
      <c r="AV2493" s="14" t="s">
        <v>88</v>
      </c>
      <c r="AW2493" s="14" t="s">
        <v>33</v>
      </c>
      <c r="AX2493" s="14" t="s">
        <v>79</v>
      </c>
      <c r="AY2493" s="172" t="s">
        <v>252</v>
      </c>
    </row>
    <row r="2494" spans="2:51" s="14" customFormat="1">
      <c r="B2494" s="171"/>
      <c r="D2494" s="164" t="s">
        <v>282</v>
      </c>
      <c r="E2494" s="172" t="s">
        <v>1</v>
      </c>
      <c r="F2494" s="173" t="s">
        <v>3821</v>
      </c>
      <c r="H2494" s="174">
        <v>383.4</v>
      </c>
      <c r="I2494" s="175"/>
      <c r="L2494" s="171"/>
      <c r="M2494" s="176"/>
      <c r="N2494" s="177"/>
      <c r="O2494" s="177"/>
      <c r="P2494" s="177"/>
      <c r="Q2494" s="177"/>
      <c r="R2494" s="177"/>
      <c r="S2494" s="177"/>
      <c r="T2494" s="178"/>
      <c r="AT2494" s="172" t="s">
        <v>282</v>
      </c>
      <c r="AU2494" s="172" t="s">
        <v>88</v>
      </c>
      <c r="AV2494" s="14" t="s">
        <v>88</v>
      </c>
      <c r="AW2494" s="14" t="s">
        <v>33</v>
      </c>
      <c r="AX2494" s="14" t="s">
        <v>79</v>
      </c>
      <c r="AY2494" s="172" t="s">
        <v>252</v>
      </c>
    </row>
    <row r="2495" spans="2:51" s="14" customFormat="1">
      <c r="B2495" s="171"/>
      <c r="D2495" s="164" t="s">
        <v>282</v>
      </c>
      <c r="E2495" s="172" t="s">
        <v>1</v>
      </c>
      <c r="F2495" s="173" t="s">
        <v>3822</v>
      </c>
      <c r="H2495" s="174">
        <v>38.5</v>
      </c>
      <c r="I2495" s="175"/>
      <c r="L2495" s="171"/>
      <c r="M2495" s="176"/>
      <c r="N2495" s="177"/>
      <c r="O2495" s="177"/>
      <c r="P2495" s="177"/>
      <c r="Q2495" s="177"/>
      <c r="R2495" s="177"/>
      <c r="S2495" s="177"/>
      <c r="T2495" s="178"/>
      <c r="AT2495" s="172" t="s">
        <v>282</v>
      </c>
      <c r="AU2495" s="172" t="s">
        <v>88</v>
      </c>
      <c r="AV2495" s="14" t="s">
        <v>88</v>
      </c>
      <c r="AW2495" s="14" t="s">
        <v>33</v>
      </c>
      <c r="AX2495" s="14" t="s">
        <v>79</v>
      </c>
      <c r="AY2495" s="172" t="s">
        <v>252</v>
      </c>
    </row>
    <row r="2496" spans="2:51" s="15" customFormat="1">
      <c r="B2496" s="179"/>
      <c r="D2496" s="164" t="s">
        <v>282</v>
      </c>
      <c r="E2496" s="180" t="s">
        <v>1</v>
      </c>
      <c r="F2496" s="181" t="s">
        <v>286</v>
      </c>
      <c r="H2496" s="182">
        <v>21036.45</v>
      </c>
      <c r="I2496" s="183"/>
      <c r="L2496" s="179"/>
      <c r="M2496" s="184"/>
      <c r="N2496" s="185"/>
      <c r="O2496" s="185"/>
      <c r="P2496" s="185"/>
      <c r="Q2496" s="185"/>
      <c r="R2496" s="185"/>
      <c r="S2496" s="185"/>
      <c r="T2496" s="186"/>
      <c r="AT2496" s="180" t="s">
        <v>282</v>
      </c>
      <c r="AU2496" s="180" t="s">
        <v>88</v>
      </c>
      <c r="AV2496" s="15" t="s">
        <v>258</v>
      </c>
      <c r="AW2496" s="15" t="s">
        <v>33</v>
      </c>
      <c r="AX2496" s="15" t="s">
        <v>86</v>
      </c>
      <c r="AY2496" s="180" t="s">
        <v>252</v>
      </c>
    </row>
    <row r="2497" spans="1:65" s="2" customFormat="1" ht="37.9" customHeight="1">
      <c r="A2497" s="31"/>
      <c r="B2497" s="148"/>
      <c r="C2497" s="149" t="s">
        <v>3823</v>
      </c>
      <c r="D2497" s="149" t="s">
        <v>254</v>
      </c>
      <c r="E2497" s="150" t="s">
        <v>3824</v>
      </c>
      <c r="F2497" s="151" t="s">
        <v>3825</v>
      </c>
      <c r="G2497" s="152" t="s">
        <v>465</v>
      </c>
      <c r="H2497" s="153">
        <v>1525.8789999999999</v>
      </c>
      <c r="I2497" s="154"/>
      <c r="J2497" s="155">
        <f>ROUND(I2497*H2497,2)</f>
        <v>0</v>
      </c>
      <c r="K2497" s="156"/>
      <c r="L2497" s="32"/>
      <c r="M2497" s="157" t="s">
        <v>1</v>
      </c>
      <c r="N2497" s="158" t="s">
        <v>44</v>
      </c>
      <c r="O2497" s="57"/>
      <c r="P2497" s="159">
        <f>O2497*H2497</f>
        <v>0</v>
      </c>
      <c r="Q2497" s="159">
        <v>0</v>
      </c>
      <c r="R2497" s="159">
        <f>Q2497*H2497</f>
        <v>0</v>
      </c>
      <c r="S2497" s="159">
        <v>0</v>
      </c>
      <c r="T2497" s="160">
        <f>S2497*H2497</f>
        <v>0</v>
      </c>
      <c r="U2497" s="31"/>
      <c r="V2497" s="31"/>
      <c r="W2497" s="31"/>
      <c r="X2497" s="31"/>
      <c r="Y2497" s="31"/>
      <c r="Z2497" s="31"/>
      <c r="AA2497" s="31"/>
      <c r="AB2497" s="31"/>
      <c r="AC2497" s="31"/>
      <c r="AD2497" s="31"/>
      <c r="AE2497" s="31"/>
      <c r="AR2497" s="161" t="s">
        <v>289</v>
      </c>
      <c r="AT2497" s="161" t="s">
        <v>254</v>
      </c>
      <c r="AU2497" s="161" t="s">
        <v>88</v>
      </c>
      <c r="AY2497" s="17" t="s">
        <v>252</v>
      </c>
      <c r="BE2497" s="162">
        <f>IF(N2497="základní",J2497,0)</f>
        <v>0</v>
      </c>
      <c r="BF2497" s="162">
        <f>IF(N2497="snížená",J2497,0)</f>
        <v>0</v>
      </c>
      <c r="BG2497" s="162">
        <f>IF(N2497="zákl. přenesená",J2497,0)</f>
        <v>0</v>
      </c>
      <c r="BH2497" s="162">
        <f>IF(N2497="sníž. přenesená",J2497,0)</f>
        <v>0</v>
      </c>
      <c r="BI2497" s="162">
        <f>IF(N2497="nulová",J2497,0)</f>
        <v>0</v>
      </c>
      <c r="BJ2497" s="17" t="s">
        <v>86</v>
      </c>
      <c r="BK2497" s="162">
        <f>ROUND(I2497*H2497,2)</f>
        <v>0</v>
      </c>
      <c r="BL2497" s="17" t="s">
        <v>289</v>
      </c>
      <c r="BM2497" s="161" t="s">
        <v>3826</v>
      </c>
    </row>
    <row r="2498" spans="1:65" s="14" customFormat="1" ht="33.75">
      <c r="B2498" s="171"/>
      <c r="D2498" s="164" t="s">
        <v>282</v>
      </c>
      <c r="E2498" s="172" t="s">
        <v>1</v>
      </c>
      <c r="F2498" s="173" t="s">
        <v>3766</v>
      </c>
      <c r="H2498" s="174">
        <v>240.56700000000001</v>
      </c>
      <c r="I2498" s="175"/>
      <c r="L2498" s="171"/>
      <c r="M2498" s="176"/>
      <c r="N2498" s="177"/>
      <c r="O2498" s="177"/>
      <c r="P2498" s="177"/>
      <c r="Q2498" s="177"/>
      <c r="R2498" s="177"/>
      <c r="S2498" s="177"/>
      <c r="T2498" s="178"/>
      <c r="AT2498" s="172" t="s">
        <v>282</v>
      </c>
      <c r="AU2498" s="172" t="s">
        <v>88</v>
      </c>
      <c r="AV2498" s="14" t="s">
        <v>88</v>
      </c>
      <c r="AW2498" s="14" t="s">
        <v>33</v>
      </c>
      <c r="AX2498" s="14" t="s">
        <v>79</v>
      </c>
      <c r="AY2498" s="172" t="s">
        <v>252</v>
      </c>
    </row>
    <row r="2499" spans="1:65" s="14" customFormat="1" ht="22.5">
      <c r="B2499" s="171"/>
      <c r="D2499" s="164" t="s">
        <v>282</v>
      </c>
      <c r="E2499" s="172" t="s">
        <v>1</v>
      </c>
      <c r="F2499" s="173" t="s">
        <v>1086</v>
      </c>
      <c r="H2499" s="174">
        <v>315.96800000000002</v>
      </c>
      <c r="I2499" s="175"/>
      <c r="L2499" s="171"/>
      <c r="M2499" s="176"/>
      <c r="N2499" s="177"/>
      <c r="O2499" s="177"/>
      <c r="P2499" s="177"/>
      <c r="Q2499" s="177"/>
      <c r="R2499" s="177"/>
      <c r="S2499" s="177"/>
      <c r="T2499" s="178"/>
      <c r="AT2499" s="172" t="s">
        <v>282</v>
      </c>
      <c r="AU2499" s="172" t="s">
        <v>88</v>
      </c>
      <c r="AV2499" s="14" t="s">
        <v>88</v>
      </c>
      <c r="AW2499" s="14" t="s">
        <v>33</v>
      </c>
      <c r="AX2499" s="14" t="s">
        <v>79</v>
      </c>
      <c r="AY2499" s="172" t="s">
        <v>252</v>
      </c>
    </row>
    <row r="2500" spans="1:65" s="14" customFormat="1" ht="22.5">
      <c r="B2500" s="171"/>
      <c r="D2500" s="164" t="s">
        <v>282</v>
      </c>
      <c r="E2500" s="172" t="s">
        <v>1</v>
      </c>
      <c r="F2500" s="173" t="s">
        <v>1087</v>
      </c>
      <c r="H2500" s="174">
        <v>414.91800000000001</v>
      </c>
      <c r="I2500" s="175"/>
      <c r="L2500" s="171"/>
      <c r="M2500" s="176"/>
      <c r="N2500" s="177"/>
      <c r="O2500" s="177"/>
      <c r="P2500" s="177"/>
      <c r="Q2500" s="177"/>
      <c r="R2500" s="177"/>
      <c r="S2500" s="177"/>
      <c r="T2500" s="178"/>
      <c r="AT2500" s="172" t="s">
        <v>282</v>
      </c>
      <c r="AU2500" s="172" t="s">
        <v>88</v>
      </c>
      <c r="AV2500" s="14" t="s">
        <v>88</v>
      </c>
      <c r="AW2500" s="14" t="s">
        <v>33</v>
      </c>
      <c r="AX2500" s="14" t="s">
        <v>79</v>
      </c>
      <c r="AY2500" s="172" t="s">
        <v>252</v>
      </c>
    </row>
    <row r="2501" spans="1:65" s="14" customFormat="1" ht="22.5">
      <c r="B2501" s="171"/>
      <c r="D2501" s="164" t="s">
        <v>282</v>
      </c>
      <c r="E2501" s="172" t="s">
        <v>1</v>
      </c>
      <c r="F2501" s="173" t="s">
        <v>1088</v>
      </c>
      <c r="H2501" s="174">
        <v>378.60599999999999</v>
      </c>
      <c r="I2501" s="175"/>
      <c r="L2501" s="171"/>
      <c r="M2501" s="176"/>
      <c r="N2501" s="177"/>
      <c r="O2501" s="177"/>
      <c r="P2501" s="177"/>
      <c r="Q2501" s="177"/>
      <c r="R2501" s="177"/>
      <c r="S2501" s="177"/>
      <c r="T2501" s="178"/>
      <c r="AT2501" s="172" t="s">
        <v>282</v>
      </c>
      <c r="AU2501" s="172" t="s">
        <v>88</v>
      </c>
      <c r="AV2501" s="14" t="s">
        <v>88</v>
      </c>
      <c r="AW2501" s="14" t="s">
        <v>33</v>
      </c>
      <c r="AX2501" s="14" t="s">
        <v>79</v>
      </c>
      <c r="AY2501" s="172" t="s">
        <v>252</v>
      </c>
    </row>
    <row r="2502" spans="1:65" s="14" customFormat="1">
      <c r="B2502" s="171"/>
      <c r="D2502" s="164" t="s">
        <v>282</v>
      </c>
      <c r="E2502" s="172" t="s">
        <v>1</v>
      </c>
      <c r="F2502" s="173" t="s">
        <v>1089</v>
      </c>
      <c r="H2502" s="174">
        <v>475.39400000000001</v>
      </c>
      <c r="I2502" s="175"/>
      <c r="L2502" s="171"/>
      <c r="M2502" s="176"/>
      <c r="N2502" s="177"/>
      <c r="O2502" s="177"/>
      <c r="P2502" s="177"/>
      <c r="Q2502" s="177"/>
      <c r="R2502" s="177"/>
      <c r="S2502" s="177"/>
      <c r="T2502" s="178"/>
      <c r="AT2502" s="172" t="s">
        <v>282</v>
      </c>
      <c r="AU2502" s="172" t="s">
        <v>88</v>
      </c>
      <c r="AV2502" s="14" t="s">
        <v>88</v>
      </c>
      <c r="AW2502" s="14" t="s">
        <v>33</v>
      </c>
      <c r="AX2502" s="14" t="s">
        <v>79</v>
      </c>
      <c r="AY2502" s="172" t="s">
        <v>252</v>
      </c>
    </row>
    <row r="2503" spans="1:65" s="14" customFormat="1" ht="22.5">
      <c r="B2503" s="171"/>
      <c r="D2503" s="164" t="s">
        <v>282</v>
      </c>
      <c r="E2503" s="172" t="s">
        <v>1</v>
      </c>
      <c r="F2503" s="173" t="s">
        <v>2465</v>
      </c>
      <c r="H2503" s="174">
        <v>-299.57400000000001</v>
      </c>
      <c r="I2503" s="175"/>
      <c r="L2503" s="171"/>
      <c r="M2503" s="176"/>
      <c r="N2503" s="177"/>
      <c r="O2503" s="177"/>
      <c r="P2503" s="177"/>
      <c r="Q2503" s="177"/>
      <c r="R2503" s="177"/>
      <c r="S2503" s="177"/>
      <c r="T2503" s="178"/>
      <c r="AT2503" s="172" t="s">
        <v>282</v>
      </c>
      <c r="AU2503" s="172" t="s">
        <v>88</v>
      </c>
      <c r="AV2503" s="14" t="s">
        <v>88</v>
      </c>
      <c r="AW2503" s="14" t="s">
        <v>33</v>
      </c>
      <c r="AX2503" s="14" t="s">
        <v>79</v>
      </c>
      <c r="AY2503" s="172" t="s">
        <v>252</v>
      </c>
    </row>
    <row r="2504" spans="1:65" s="15" customFormat="1">
      <c r="B2504" s="179"/>
      <c r="D2504" s="164" t="s">
        <v>282</v>
      </c>
      <c r="E2504" s="180" t="s">
        <v>1</v>
      </c>
      <c r="F2504" s="181" t="s">
        <v>286</v>
      </c>
      <c r="H2504" s="182">
        <v>1525.8790000000001</v>
      </c>
      <c r="I2504" s="183"/>
      <c r="L2504" s="179"/>
      <c r="M2504" s="184"/>
      <c r="N2504" s="185"/>
      <c r="O2504" s="185"/>
      <c r="P2504" s="185"/>
      <c r="Q2504" s="185"/>
      <c r="R2504" s="185"/>
      <c r="S2504" s="185"/>
      <c r="T2504" s="186"/>
      <c r="AT2504" s="180" t="s">
        <v>282</v>
      </c>
      <c r="AU2504" s="180" t="s">
        <v>88</v>
      </c>
      <c r="AV2504" s="15" t="s">
        <v>258</v>
      </c>
      <c r="AW2504" s="15" t="s">
        <v>33</v>
      </c>
      <c r="AX2504" s="15" t="s">
        <v>86</v>
      </c>
      <c r="AY2504" s="180" t="s">
        <v>252</v>
      </c>
    </row>
    <row r="2505" spans="1:65" s="2" customFormat="1" ht="37.9" customHeight="1">
      <c r="A2505" s="31"/>
      <c r="B2505" s="148"/>
      <c r="C2505" s="149" t="s">
        <v>1392</v>
      </c>
      <c r="D2505" s="149" t="s">
        <v>254</v>
      </c>
      <c r="E2505" s="150" t="s">
        <v>3827</v>
      </c>
      <c r="F2505" s="151" t="s">
        <v>3828</v>
      </c>
      <c r="G2505" s="152" t="s">
        <v>465</v>
      </c>
      <c r="H2505" s="153">
        <v>21036.45</v>
      </c>
      <c r="I2505" s="154"/>
      <c r="J2505" s="155">
        <f>ROUND(I2505*H2505,2)</f>
        <v>0</v>
      </c>
      <c r="K2505" s="156"/>
      <c r="L2505" s="32"/>
      <c r="M2505" s="157" t="s">
        <v>1</v>
      </c>
      <c r="N2505" s="158" t="s">
        <v>44</v>
      </c>
      <c r="O2505" s="57"/>
      <c r="P2505" s="159">
        <f>O2505*H2505</f>
        <v>0</v>
      </c>
      <c r="Q2505" s="159">
        <v>0</v>
      </c>
      <c r="R2505" s="159">
        <f>Q2505*H2505</f>
        <v>0</v>
      </c>
      <c r="S2505" s="159">
        <v>0</v>
      </c>
      <c r="T2505" s="160">
        <f>S2505*H2505</f>
        <v>0</v>
      </c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R2505" s="161" t="s">
        <v>289</v>
      </c>
      <c r="AT2505" s="161" t="s">
        <v>254</v>
      </c>
      <c r="AU2505" s="161" t="s">
        <v>88</v>
      </c>
      <c r="AY2505" s="17" t="s">
        <v>252</v>
      </c>
      <c r="BE2505" s="162">
        <f>IF(N2505="základní",J2505,0)</f>
        <v>0</v>
      </c>
      <c r="BF2505" s="162">
        <f>IF(N2505="snížená",J2505,0)</f>
        <v>0</v>
      </c>
      <c r="BG2505" s="162">
        <f>IF(N2505="zákl. přenesená",J2505,0)</f>
        <v>0</v>
      </c>
      <c r="BH2505" s="162">
        <f>IF(N2505="sníž. přenesená",J2505,0)</f>
        <v>0</v>
      </c>
      <c r="BI2505" s="162">
        <f>IF(N2505="nulová",J2505,0)</f>
        <v>0</v>
      </c>
      <c r="BJ2505" s="17" t="s">
        <v>86</v>
      </c>
      <c r="BK2505" s="162">
        <f>ROUND(I2505*H2505,2)</f>
        <v>0</v>
      </c>
      <c r="BL2505" s="17" t="s">
        <v>289</v>
      </c>
      <c r="BM2505" s="161" t="s">
        <v>3829</v>
      </c>
    </row>
    <row r="2506" spans="1:65" s="14" customFormat="1" ht="22.5">
      <c r="B2506" s="171"/>
      <c r="D2506" s="164" t="s">
        <v>282</v>
      </c>
      <c r="E2506" s="172" t="s">
        <v>1</v>
      </c>
      <c r="F2506" s="173" t="s">
        <v>3771</v>
      </c>
      <c r="H2506" s="174">
        <v>332.18400000000003</v>
      </c>
      <c r="I2506" s="175"/>
      <c r="L2506" s="171"/>
      <c r="M2506" s="176"/>
      <c r="N2506" s="177"/>
      <c r="O2506" s="177"/>
      <c r="P2506" s="177"/>
      <c r="Q2506" s="177"/>
      <c r="R2506" s="177"/>
      <c r="S2506" s="177"/>
      <c r="T2506" s="178"/>
      <c r="AT2506" s="172" t="s">
        <v>282</v>
      </c>
      <c r="AU2506" s="172" t="s">
        <v>88</v>
      </c>
      <c r="AV2506" s="14" t="s">
        <v>88</v>
      </c>
      <c r="AW2506" s="14" t="s">
        <v>33</v>
      </c>
      <c r="AX2506" s="14" t="s">
        <v>79</v>
      </c>
      <c r="AY2506" s="172" t="s">
        <v>252</v>
      </c>
    </row>
    <row r="2507" spans="1:65" s="14" customFormat="1" ht="22.5">
      <c r="B2507" s="171"/>
      <c r="D2507" s="164" t="s">
        <v>282</v>
      </c>
      <c r="E2507" s="172" t="s">
        <v>1</v>
      </c>
      <c r="F2507" s="173" t="s">
        <v>3772</v>
      </c>
      <c r="H2507" s="174">
        <v>520.76400000000001</v>
      </c>
      <c r="I2507" s="175"/>
      <c r="L2507" s="171"/>
      <c r="M2507" s="176"/>
      <c r="N2507" s="177"/>
      <c r="O2507" s="177"/>
      <c r="P2507" s="177"/>
      <c r="Q2507" s="177"/>
      <c r="R2507" s="177"/>
      <c r="S2507" s="177"/>
      <c r="T2507" s="178"/>
      <c r="AT2507" s="172" t="s">
        <v>282</v>
      </c>
      <c r="AU2507" s="172" t="s">
        <v>88</v>
      </c>
      <c r="AV2507" s="14" t="s">
        <v>88</v>
      </c>
      <c r="AW2507" s="14" t="s">
        <v>33</v>
      </c>
      <c r="AX2507" s="14" t="s">
        <v>79</v>
      </c>
      <c r="AY2507" s="172" t="s">
        <v>252</v>
      </c>
    </row>
    <row r="2508" spans="1:65" s="14" customFormat="1" ht="22.5">
      <c r="B2508" s="171"/>
      <c r="D2508" s="164" t="s">
        <v>282</v>
      </c>
      <c r="E2508" s="172" t="s">
        <v>1</v>
      </c>
      <c r="F2508" s="173" t="s">
        <v>3773</v>
      </c>
      <c r="H2508" s="174">
        <v>356.39</v>
      </c>
      <c r="I2508" s="175"/>
      <c r="L2508" s="171"/>
      <c r="M2508" s="176"/>
      <c r="N2508" s="177"/>
      <c r="O2508" s="177"/>
      <c r="P2508" s="177"/>
      <c r="Q2508" s="177"/>
      <c r="R2508" s="177"/>
      <c r="S2508" s="177"/>
      <c r="T2508" s="178"/>
      <c r="AT2508" s="172" t="s">
        <v>282</v>
      </c>
      <c r="AU2508" s="172" t="s">
        <v>88</v>
      </c>
      <c r="AV2508" s="14" t="s">
        <v>88</v>
      </c>
      <c r="AW2508" s="14" t="s">
        <v>33</v>
      </c>
      <c r="AX2508" s="14" t="s">
        <v>79</v>
      </c>
      <c r="AY2508" s="172" t="s">
        <v>252</v>
      </c>
    </row>
    <row r="2509" spans="1:65" s="14" customFormat="1" ht="22.5">
      <c r="B2509" s="171"/>
      <c r="D2509" s="164" t="s">
        <v>282</v>
      </c>
      <c r="E2509" s="172" t="s">
        <v>1</v>
      </c>
      <c r="F2509" s="173" t="s">
        <v>3774</v>
      </c>
      <c r="H2509" s="174">
        <v>297.08199999999999</v>
      </c>
      <c r="I2509" s="175"/>
      <c r="L2509" s="171"/>
      <c r="M2509" s="176"/>
      <c r="N2509" s="177"/>
      <c r="O2509" s="177"/>
      <c r="P2509" s="177"/>
      <c r="Q2509" s="177"/>
      <c r="R2509" s="177"/>
      <c r="S2509" s="177"/>
      <c r="T2509" s="178"/>
      <c r="AT2509" s="172" t="s">
        <v>282</v>
      </c>
      <c r="AU2509" s="172" t="s">
        <v>88</v>
      </c>
      <c r="AV2509" s="14" t="s">
        <v>88</v>
      </c>
      <c r="AW2509" s="14" t="s">
        <v>33</v>
      </c>
      <c r="AX2509" s="14" t="s">
        <v>79</v>
      </c>
      <c r="AY2509" s="172" t="s">
        <v>252</v>
      </c>
    </row>
    <row r="2510" spans="1:65" s="14" customFormat="1" ht="22.5">
      <c r="B2510" s="171"/>
      <c r="D2510" s="164" t="s">
        <v>282</v>
      </c>
      <c r="E2510" s="172" t="s">
        <v>1</v>
      </c>
      <c r="F2510" s="173" t="s">
        <v>3775</v>
      </c>
      <c r="H2510" s="174">
        <v>8.16</v>
      </c>
      <c r="I2510" s="175"/>
      <c r="L2510" s="171"/>
      <c r="M2510" s="176"/>
      <c r="N2510" s="177"/>
      <c r="O2510" s="177"/>
      <c r="P2510" s="177"/>
      <c r="Q2510" s="177"/>
      <c r="R2510" s="177"/>
      <c r="S2510" s="177"/>
      <c r="T2510" s="178"/>
      <c r="AT2510" s="172" t="s">
        <v>282</v>
      </c>
      <c r="AU2510" s="172" t="s">
        <v>88</v>
      </c>
      <c r="AV2510" s="14" t="s">
        <v>88</v>
      </c>
      <c r="AW2510" s="14" t="s">
        <v>33</v>
      </c>
      <c r="AX2510" s="14" t="s">
        <v>79</v>
      </c>
      <c r="AY2510" s="172" t="s">
        <v>252</v>
      </c>
    </row>
    <row r="2511" spans="1:65" s="14" customFormat="1" ht="22.5">
      <c r="B2511" s="171"/>
      <c r="D2511" s="164" t="s">
        <v>282</v>
      </c>
      <c r="E2511" s="172" t="s">
        <v>1</v>
      </c>
      <c r="F2511" s="173" t="s">
        <v>3776</v>
      </c>
      <c r="H2511" s="174">
        <v>11.016</v>
      </c>
      <c r="I2511" s="175"/>
      <c r="L2511" s="171"/>
      <c r="M2511" s="176"/>
      <c r="N2511" s="177"/>
      <c r="O2511" s="177"/>
      <c r="P2511" s="177"/>
      <c r="Q2511" s="177"/>
      <c r="R2511" s="177"/>
      <c r="S2511" s="177"/>
      <c r="T2511" s="178"/>
      <c r="AT2511" s="172" t="s">
        <v>282</v>
      </c>
      <c r="AU2511" s="172" t="s">
        <v>88</v>
      </c>
      <c r="AV2511" s="14" t="s">
        <v>88</v>
      </c>
      <c r="AW2511" s="14" t="s">
        <v>33</v>
      </c>
      <c r="AX2511" s="14" t="s">
        <v>79</v>
      </c>
      <c r="AY2511" s="172" t="s">
        <v>252</v>
      </c>
    </row>
    <row r="2512" spans="1:65" s="14" customFormat="1" ht="22.5">
      <c r="B2512" s="171"/>
      <c r="D2512" s="164" t="s">
        <v>282</v>
      </c>
      <c r="E2512" s="172" t="s">
        <v>1</v>
      </c>
      <c r="F2512" s="173" t="s">
        <v>3777</v>
      </c>
      <c r="H2512" s="174">
        <v>171.2</v>
      </c>
      <c r="I2512" s="175"/>
      <c r="L2512" s="171"/>
      <c r="M2512" s="176"/>
      <c r="N2512" s="177"/>
      <c r="O2512" s="177"/>
      <c r="P2512" s="177"/>
      <c r="Q2512" s="177"/>
      <c r="R2512" s="177"/>
      <c r="S2512" s="177"/>
      <c r="T2512" s="178"/>
      <c r="AT2512" s="172" t="s">
        <v>282</v>
      </c>
      <c r="AU2512" s="172" t="s">
        <v>88</v>
      </c>
      <c r="AV2512" s="14" t="s">
        <v>88</v>
      </c>
      <c r="AW2512" s="14" t="s">
        <v>33</v>
      </c>
      <c r="AX2512" s="14" t="s">
        <v>79</v>
      </c>
      <c r="AY2512" s="172" t="s">
        <v>252</v>
      </c>
    </row>
    <row r="2513" spans="2:51" s="14" customFormat="1" ht="22.5">
      <c r="B2513" s="171"/>
      <c r="D2513" s="164" t="s">
        <v>282</v>
      </c>
      <c r="E2513" s="172" t="s">
        <v>1</v>
      </c>
      <c r="F2513" s="173" t="s">
        <v>3778</v>
      </c>
      <c r="H2513" s="174">
        <v>257.07600000000002</v>
      </c>
      <c r="I2513" s="175"/>
      <c r="L2513" s="171"/>
      <c r="M2513" s="176"/>
      <c r="N2513" s="177"/>
      <c r="O2513" s="177"/>
      <c r="P2513" s="177"/>
      <c r="Q2513" s="177"/>
      <c r="R2513" s="177"/>
      <c r="S2513" s="177"/>
      <c r="T2513" s="178"/>
      <c r="AT2513" s="172" t="s">
        <v>282</v>
      </c>
      <c r="AU2513" s="172" t="s">
        <v>88</v>
      </c>
      <c r="AV2513" s="14" t="s">
        <v>88</v>
      </c>
      <c r="AW2513" s="14" t="s">
        <v>33</v>
      </c>
      <c r="AX2513" s="14" t="s">
        <v>79</v>
      </c>
      <c r="AY2513" s="172" t="s">
        <v>252</v>
      </c>
    </row>
    <row r="2514" spans="2:51" s="14" customFormat="1" ht="22.5">
      <c r="B2514" s="171"/>
      <c r="D2514" s="164" t="s">
        <v>282</v>
      </c>
      <c r="E2514" s="172" t="s">
        <v>1</v>
      </c>
      <c r="F2514" s="173" t="s">
        <v>3779</v>
      </c>
      <c r="H2514" s="174">
        <v>8.16</v>
      </c>
      <c r="I2514" s="175"/>
      <c r="L2514" s="171"/>
      <c r="M2514" s="176"/>
      <c r="N2514" s="177"/>
      <c r="O2514" s="177"/>
      <c r="P2514" s="177"/>
      <c r="Q2514" s="177"/>
      <c r="R2514" s="177"/>
      <c r="S2514" s="177"/>
      <c r="T2514" s="178"/>
      <c r="AT2514" s="172" t="s">
        <v>282</v>
      </c>
      <c r="AU2514" s="172" t="s">
        <v>88</v>
      </c>
      <c r="AV2514" s="14" t="s">
        <v>88</v>
      </c>
      <c r="AW2514" s="14" t="s">
        <v>33</v>
      </c>
      <c r="AX2514" s="14" t="s">
        <v>79</v>
      </c>
      <c r="AY2514" s="172" t="s">
        <v>252</v>
      </c>
    </row>
    <row r="2515" spans="2:51" s="14" customFormat="1" ht="22.5">
      <c r="B2515" s="171"/>
      <c r="D2515" s="164" t="s">
        <v>282</v>
      </c>
      <c r="E2515" s="172" t="s">
        <v>1</v>
      </c>
      <c r="F2515" s="173" t="s">
        <v>3780</v>
      </c>
      <c r="H2515" s="174">
        <v>11.016</v>
      </c>
      <c r="I2515" s="175"/>
      <c r="L2515" s="171"/>
      <c r="M2515" s="176"/>
      <c r="N2515" s="177"/>
      <c r="O2515" s="177"/>
      <c r="P2515" s="177"/>
      <c r="Q2515" s="177"/>
      <c r="R2515" s="177"/>
      <c r="S2515" s="177"/>
      <c r="T2515" s="178"/>
      <c r="AT2515" s="172" t="s">
        <v>282</v>
      </c>
      <c r="AU2515" s="172" t="s">
        <v>88</v>
      </c>
      <c r="AV2515" s="14" t="s">
        <v>88</v>
      </c>
      <c r="AW2515" s="14" t="s">
        <v>33</v>
      </c>
      <c r="AX2515" s="14" t="s">
        <v>79</v>
      </c>
      <c r="AY2515" s="172" t="s">
        <v>252</v>
      </c>
    </row>
    <row r="2516" spans="2:51" s="14" customFormat="1" ht="22.5">
      <c r="B2516" s="171"/>
      <c r="D2516" s="164" t="s">
        <v>282</v>
      </c>
      <c r="E2516" s="172" t="s">
        <v>1</v>
      </c>
      <c r="F2516" s="173" t="s">
        <v>3781</v>
      </c>
      <c r="H2516" s="174">
        <v>171.2</v>
      </c>
      <c r="I2516" s="175"/>
      <c r="L2516" s="171"/>
      <c r="M2516" s="176"/>
      <c r="N2516" s="177"/>
      <c r="O2516" s="177"/>
      <c r="P2516" s="177"/>
      <c r="Q2516" s="177"/>
      <c r="R2516" s="177"/>
      <c r="S2516" s="177"/>
      <c r="T2516" s="178"/>
      <c r="AT2516" s="172" t="s">
        <v>282</v>
      </c>
      <c r="AU2516" s="172" t="s">
        <v>88</v>
      </c>
      <c r="AV2516" s="14" t="s">
        <v>88</v>
      </c>
      <c r="AW2516" s="14" t="s">
        <v>33</v>
      </c>
      <c r="AX2516" s="14" t="s">
        <v>79</v>
      </c>
      <c r="AY2516" s="172" t="s">
        <v>252</v>
      </c>
    </row>
    <row r="2517" spans="2:51" s="14" customFormat="1">
      <c r="B2517" s="171"/>
      <c r="D2517" s="164" t="s">
        <v>282</v>
      </c>
      <c r="E2517" s="172" t="s">
        <v>1</v>
      </c>
      <c r="F2517" s="173" t="s">
        <v>3782</v>
      </c>
      <c r="H2517" s="174">
        <v>46.92</v>
      </c>
      <c r="I2517" s="175"/>
      <c r="L2517" s="171"/>
      <c r="M2517" s="176"/>
      <c r="N2517" s="177"/>
      <c r="O2517" s="177"/>
      <c r="P2517" s="177"/>
      <c r="Q2517" s="177"/>
      <c r="R2517" s="177"/>
      <c r="S2517" s="177"/>
      <c r="T2517" s="178"/>
      <c r="AT2517" s="172" t="s">
        <v>282</v>
      </c>
      <c r="AU2517" s="172" t="s">
        <v>88</v>
      </c>
      <c r="AV2517" s="14" t="s">
        <v>88</v>
      </c>
      <c r="AW2517" s="14" t="s">
        <v>33</v>
      </c>
      <c r="AX2517" s="14" t="s">
        <v>79</v>
      </c>
      <c r="AY2517" s="172" t="s">
        <v>252</v>
      </c>
    </row>
    <row r="2518" spans="2:51" s="14" customFormat="1" ht="22.5">
      <c r="B2518" s="171"/>
      <c r="D2518" s="164" t="s">
        <v>282</v>
      </c>
      <c r="E2518" s="172" t="s">
        <v>1</v>
      </c>
      <c r="F2518" s="173" t="s">
        <v>3783</v>
      </c>
      <c r="H2518" s="174">
        <v>8.16</v>
      </c>
      <c r="I2518" s="175"/>
      <c r="L2518" s="171"/>
      <c r="M2518" s="176"/>
      <c r="N2518" s="177"/>
      <c r="O2518" s="177"/>
      <c r="P2518" s="177"/>
      <c r="Q2518" s="177"/>
      <c r="R2518" s="177"/>
      <c r="S2518" s="177"/>
      <c r="T2518" s="178"/>
      <c r="AT2518" s="172" t="s">
        <v>282</v>
      </c>
      <c r="AU2518" s="172" t="s">
        <v>88</v>
      </c>
      <c r="AV2518" s="14" t="s">
        <v>88</v>
      </c>
      <c r="AW2518" s="14" t="s">
        <v>33</v>
      </c>
      <c r="AX2518" s="14" t="s">
        <v>79</v>
      </c>
      <c r="AY2518" s="172" t="s">
        <v>252</v>
      </c>
    </row>
    <row r="2519" spans="2:51" s="14" customFormat="1" ht="22.5">
      <c r="B2519" s="171"/>
      <c r="D2519" s="164" t="s">
        <v>282</v>
      </c>
      <c r="E2519" s="172" t="s">
        <v>1</v>
      </c>
      <c r="F2519" s="173" t="s">
        <v>3784</v>
      </c>
      <c r="H2519" s="174">
        <v>11.016</v>
      </c>
      <c r="I2519" s="175"/>
      <c r="L2519" s="171"/>
      <c r="M2519" s="176"/>
      <c r="N2519" s="177"/>
      <c r="O2519" s="177"/>
      <c r="P2519" s="177"/>
      <c r="Q2519" s="177"/>
      <c r="R2519" s="177"/>
      <c r="S2519" s="177"/>
      <c r="T2519" s="178"/>
      <c r="AT2519" s="172" t="s">
        <v>282</v>
      </c>
      <c r="AU2519" s="172" t="s">
        <v>88</v>
      </c>
      <c r="AV2519" s="14" t="s">
        <v>88</v>
      </c>
      <c r="AW2519" s="14" t="s">
        <v>33</v>
      </c>
      <c r="AX2519" s="14" t="s">
        <v>79</v>
      </c>
      <c r="AY2519" s="172" t="s">
        <v>252</v>
      </c>
    </row>
    <row r="2520" spans="2:51" s="14" customFormat="1" ht="22.5">
      <c r="B2520" s="171"/>
      <c r="D2520" s="164" t="s">
        <v>282</v>
      </c>
      <c r="E2520" s="172" t="s">
        <v>1</v>
      </c>
      <c r="F2520" s="173" t="s">
        <v>3785</v>
      </c>
      <c r="H2520" s="174">
        <v>260.77999999999997</v>
      </c>
      <c r="I2520" s="175"/>
      <c r="L2520" s="171"/>
      <c r="M2520" s="176"/>
      <c r="N2520" s="177"/>
      <c r="O2520" s="177"/>
      <c r="P2520" s="177"/>
      <c r="Q2520" s="177"/>
      <c r="R2520" s="177"/>
      <c r="S2520" s="177"/>
      <c r="T2520" s="178"/>
      <c r="AT2520" s="172" t="s">
        <v>282</v>
      </c>
      <c r="AU2520" s="172" t="s">
        <v>88</v>
      </c>
      <c r="AV2520" s="14" t="s">
        <v>88</v>
      </c>
      <c r="AW2520" s="14" t="s">
        <v>33</v>
      </c>
      <c r="AX2520" s="14" t="s">
        <v>79</v>
      </c>
      <c r="AY2520" s="172" t="s">
        <v>252</v>
      </c>
    </row>
    <row r="2521" spans="2:51" s="14" customFormat="1" ht="22.5">
      <c r="B2521" s="171"/>
      <c r="D2521" s="164" t="s">
        <v>282</v>
      </c>
      <c r="E2521" s="172" t="s">
        <v>1</v>
      </c>
      <c r="F2521" s="173" t="s">
        <v>1067</v>
      </c>
      <c r="H2521" s="174">
        <v>422.72</v>
      </c>
      <c r="I2521" s="175"/>
      <c r="L2521" s="171"/>
      <c r="M2521" s="176"/>
      <c r="N2521" s="177"/>
      <c r="O2521" s="177"/>
      <c r="P2521" s="177"/>
      <c r="Q2521" s="177"/>
      <c r="R2521" s="177"/>
      <c r="S2521" s="177"/>
      <c r="T2521" s="178"/>
      <c r="AT2521" s="172" t="s">
        <v>282</v>
      </c>
      <c r="AU2521" s="172" t="s">
        <v>88</v>
      </c>
      <c r="AV2521" s="14" t="s">
        <v>88</v>
      </c>
      <c r="AW2521" s="14" t="s">
        <v>33</v>
      </c>
      <c r="AX2521" s="14" t="s">
        <v>79</v>
      </c>
      <c r="AY2521" s="172" t="s">
        <v>252</v>
      </c>
    </row>
    <row r="2522" spans="2:51" s="14" customFormat="1" ht="22.5">
      <c r="B2522" s="171"/>
      <c r="D2522" s="164" t="s">
        <v>282</v>
      </c>
      <c r="E2522" s="172" t="s">
        <v>1</v>
      </c>
      <c r="F2522" s="173" t="s">
        <v>3786</v>
      </c>
      <c r="H2522" s="174">
        <v>421.42</v>
      </c>
      <c r="I2522" s="175"/>
      <c r="L2522" s="171"/>
      <c r="M2522" s="176"/>
      <c r="N2522" s="177"/>
      <c r="O2522" s="177"/>
      <c r="P2522" s="177"/>
      <c r="Q2522" s="177"/>
      <c r="R2522" s="177"/>
      <c r="S2522" s="177"/>
      <c r="T2522" s="178"/>
      <c r="AT2522" s="172" t="s">
        <v>282</v>
      </c>
      <c r="AU2522" s="172" t="s">
        <v>88</v>
      </c>
      <c r="AV2522" s="14" t="s">
        <v>88</v>
      </c>
      <c r="AW2522" s="14" t="s">
        <v>33</v>
      </c>
      <c r="AX2522" s="14" t="s">
        <v>79</v>
      </c>
      <c r="AY2522" s="172" t="s">
        <v>252</v>
      </c>
    </row>
    <row r="2523" spans="2:51" s="14" customFormat="1">
      <c r="B2523" s="171"/>
      <c r="D2523" s="164" t="s">
        <v>282</v>
      </c>
      <c r="E2523" s="172" t="s">
        <v>1</v>
      </c>
      <c r="F2523" s="173" t="s">
        <v>1069</v>
      </c>
      <c r="H2523" s="174">
        <v>317.20999999999998</v>
      </c>
      <c r="I2523" s="175"/>
      <c r="L2523" s="171"/>
      <c r="M2523" s="176"/>
      <c r="N2523" s="177"/>
      <c r="O2523" s="177"/>
      <c r="P2523" s="177"/>
      <c r="Q2523" s="177"/>
      <c r="R2523" s="177"/>
      <c r="S2523" s="177"/>
      <c r="T2523" s="178"/>
      <c r="AT2523" s="172" t="s">
        <v>282</v>
      </c>
      <c r="AU2523" s="172" t="s">
        <v>88</v>
      </c>
      <c r="AV2523" s="14" t="s">
        <v>88</v>
      </c>
      <c r="AW2523" s="14" t="s">
        <v>33</v>
      </c>
      <c r="AX2523" s="14" t="s">
        <v>79</v>
      </c>
      <c r="AY2523" s="172" t="s">
        <v>252</v>
      </c>
    </row>
    <row r="2524" spans="2:51" s="14" customFormat="1" ht="22.5">
      <c r="B2524" s="171"/>
      <c r="D2524" s="164" t="s">
        <v>282</v>
      </c>
      <c r="E2524" s="172" t="s">
        <v>1</v>
      </c>
      <c r="F2524" s="173" t="s">
        <v>3830</v>
      </c>
      <c r="H2524" s="174">
        <v>523.39</v>
      </c>
      <c r="I2524" s="175"/>
      <c r="L2524" s="171"/>
      <c r="M2524" s="176"/>
      <c r="N2524" s="177"/>
      <c r="O2524" s="177"/>
      <c r="P2524" s="177"/>
      <c r="Q2524" s="177"/>
      <c r="R2524" s="177"/>
      <c r="S2524" s="177"/>
      <c r="T2524" s="178"/>
      <c r="AT2524" s="172" t="s">
        <v>282</v>
      </c>
      <c r="AU2524" s="172" t="s">
        <v>88</v>
      </c>
      <c r="AV2524" s="14" t="s">
        <v>88</v>
      </c>
      <c r="AW2524" s="14" t="s">
        <v>33</v>
      </c>
      <c r="AX2524" s="14" t="s">
        <v>79</v>
      </c>
      <c r="AY2524" s="172" t="s">
        <v>252</v>
      </c>
    </row>
    <row r="2525" spans="2:51" s="14" customFormat="1">
      <c r="B2525" s="171"/>
      <c r="D2525" s="164" t="s">
        <v>282</v>
      </c>
      <c r="E2525" s="172" t="s">
        <v>1</v>
      </c>
      <c r="F2525" s="173" t="s">
        <v>1071</v>
      </c>
      <c r="H2525" s="174">
        <v>395.11</v>
      </c>
      <c r="I2525" s="175"/>
      <c r="L2525" s="171"/>
      <c r="M2525" s="176"/>
      <c r="N2525" s="177"/>
      <c r="O2525" s="177"/>
      <c r="P2525" s="177"/>
      <c r="Q2525" s="177"/>
      <c r="R2525" s="177"/>
      <c r="S2525" s="177"/>
      <c r="T2525" s="178"/>
      <c r="AT2525" s="172" t="s">
        <v>282</v>
      </c>
      <c r="AU2525" s="172" t="s">
        <v>88</v>
      </c>
      <c r="AV2525" s="14" t="s">
        <v>88</v>
      </c>
      <c r="AW2525" s="14" t="s">
        <v>33</v>
      </c>
      <c r="AX2525" s="14" t="s">
        <v>79</v>
      </c>
      <c r="AY2525" s="172" t="s">
        <v>252</v>
      </c>
    </row>
    <row r="2526" spans="2:51" s="14" customFormat="1" ht="22.5">
      <c r="B2526" s="171"/>
      <c r="D2526" s="164" t="s">
        <v>282</v>
      </c>
      <c r="E2526" s="172" t="s">
        <v>1</v>
      </c>
      <c r="F2526" s="173" t="s">
        <v>3788</v>
      </c>
      <c r="H2526" s="174">
        <v>256.94400000000002</v>
      </c>
      <c r="I2526" s="175"/>
      <c r="L2526" s="171"/>
      <c r="M2526" s="176"/>
      <c r="N2526" s="177"/>
      <c r="O2526" s="177"/>
      <c r="P2526" s="177"/>
      <c r="Q2526" s="177"/>
      <c r="R2526" s="177"/>
      <c r="S2526" s="177"/>
      <c r="T2526" s="178"/>
      <c r="AT2526" s="172" t="s">
        <v>282</v>
      </c>
      <c r="AU2526" s="172" t="s">
        <v>88</v>
      </c>
      <c r="AV2526" s="14" t="s">
        <v>88</v>
      </c>
      <c r="AW2526" s="14" t="s">
        <v>33</v>
      </c>
      <c r="AX2526" s="14" t="s">
        <v>79</v>
      </c>
      <c r="AY2526" s="172" t="s">
        <v>252</v>
      </c>
    </row>
    <row r="2527" spans="2:51" s="14" customFormat="1" ht="33.75">
      <c r="B2527" s="171"/>
      <c r="D2527" s="164" t="s">
        <v>282</v>
      </c>
      <c r="E2527" s="172" t="s">
        <v>1</v>
      </c>
      <c r="F2527" s="173" t="s">
        <v>3831</v>
      </c>
      <c r="H2527" s="174">
        <v>624.26</v>
      </c>
      <c r="I2527" s="175"/>
      <c r="L2527" s="171"/>
      <c r="M2527" s="176"/>
      <c r="N2527" s="177"/>
      <c r="O2527" s="177"/>
      <c r="P2527" s="177"/>
      <c r="Q2527" s="177"/>
      <c r="R2527" s="177"/>
      <c r="S2527" s="177"/>
      <c r="T2527" s="178"/>
      <c r="AT2527" s="172" t="s">
        <v>282</v>
      </c>
      <c r="AU2527" s="172" t="s">
        <v>88</v>
      </c>
      <c r="AV2527" s="14" t="s">
        <v>88</v>
      </c>
      <c r="AW2527" s="14" t="s">
        <v>33</v>
      </c>
      <c r="AX2527" s="14" t="s">
        <v>79</v>
      </c>
      <c r="AY2527" s="172" t="s">
        <v>252</v>
      </c>
    </row>
    <row r="2528" spans="2:51" s="14" customFormat="1" ht="22.5">
      <c r="B2528" s="171"/>
      <c r="D2528" s="164" t="s">
        <v>282</v>
      </c>
      <c r="E2528" s="172" t="s">
        <v>1</v>
      </c>
      <c r="F2528" s="173" t="s">
        <v>1091</v>
      </c>
      <c r="H2528" s="174">
        <v>584.24</v>
      </c>
      <c r="I2528" s="175"/>
      <c r="L2528" s="171"/>
      <c r="M2528" s="176"/>
      <c r="N2528" s="177"/>
      <c r="O2528" s="177"/>
      <c r="P2528" s="177"/>
      <c r="Q2528" s="177"/>
      <c r="R2528" s="177"/>
      <c r="S2528" s="177"/>
      <c r="T2528" s="178"/>
      <c r="AT2528" s="172" t="s">
        <v>282</v>
      </c>
      <c r="AU2528" s="172" t="s">
        <v>88</v>
      </c>
      <c r="AV2528" s="14" t="s">
        <v>88</v>
      </c>
      <c r="AW2528" s="14" t="s">
        <v>33</v>
      </c>
      <c r="AX2528" s="14" t="s">
        <v>79</v>
      </c>
      <c r="AY2528" s="172" t="s">
        <v>252</v>
      </c>
    </row>
    <row r="2529" spans="2:51" s="14" customFormat="1" ht="22.5">
      <c r="B2529" s="171"/>
      <c r="D2529" s="164" t="s">
        <v>282</v>
      </c>
      <c r="E2529" s="172" t="s">
        <v>1</v>
      </c>
      <c r="F2529" s="173" t="s">
        <v>1092</v>
      </c>
      <c r="H2529" s="174">
        <v>389</v>
      </c>
      <c r="I2529" s="175"/>
      <c r="L2529" s="171"/>
      <c r="M2529" s="176"/>
      <c r="N2529" s="177"/>
      <c r="O2529" s="177"/>
      <c r="P2529" s="177"/>
      <c r="Q2529" s="177"/>
      <c r="R2529" s="177"/>
      <c r="S2529" s="177"/>
      <c r="T2529" s="178"/>
      <c r="AT2529" s="172" t="s">
        <v>282</v>
      </c>
      <c r="AU2529" s="172" t="s">
        <v>88</v>
      </c>
      <c r="AV2529" s="14" t="s">
        <v>88</v>
      </c>
      <c r="AW2529" s="14" t="s">
        <v>33</v>
      </c>
      <c r="AX2529" s="14" t="s">
        <v>79</v>
      </c>
      <c r="AY2529" s="172" t="s">
        <v>252</v>
      </c>
    </row>
    <row r="2530" spans="2:51" s="14" customFormat="1" ht="22.5">
      <c r="B2530" s="171"/>
      <c r="D2530" s="164" t="s">
        <v>282</v>
      </c>
      <c r="E2530" s="172" t="s">
        <v>1</v>
      </c>
      <c r="F2530" s="173" t="s">
        <v>1093</v>
      </c>
      <c r="H2530" s="174">
        <v>742.4</v>
      </c>
      <c r="I2530" s="175"/>
      <c r="L2530" s="171"/>
      <c r="M2530" s="176"/>
      <c r="N2530" s="177"/>
      <c r="O2530" s="177"/>
      <c r="P2530" s="177"/>
      <c r="Q2530" s="177"/>
      <c r="R2530" s="177"/>
      <c r="S2530" s="177"/>
      <c r="T2530" s="178"/>
      <c r="AT2530" s="172" t="s">
        <v>282</v>
      </c>
      <c r="AU2530" s="172" t="s">
        <v>88</v>
      </c>
      <c r="AV2530" s="14" t="s">
        <v>88</v>
      </c>
      <c r="AW2530" s="14" t="s">
        <v>33</v>
      </c>
      <c r="AX2530" s="14" t="s">
        <v>79</v>
      </c>
      <c r="AY2530" s="172" t="s">
        <v>252</v>
      </c>
    </row>
    <row r="2531" spans="2:51" s="14" customFormat="1" ht="22.5">
      <c r="B2531" s="171"/>
      <c r="D2531" s="164" t="s">
        <v>282</v>
      </c>
      <c r="E2531" s="172" t="s">
        <v>1</v>
      </c>
      <c r="F2531" s="173" t="s">
        <v>1094</v>
      </c>
      <c r="H2531" s="174">
        <v>1216.3</v>
      </c>
      <c r="I2531" s="175"/>
      <c r="L2531" s="171"/>
      <c r="M2531" s="176"/>
      <c r="N2531" s="177"/>
      <c r="O2531" s="177"/>
      <c r="P2531" s="177"/>
      <c r="Q2531" s="177"/>
      <c r="R2531" s="177"/>
      <c r="S2531" s="177"/>
      <c r="T2531" s="178"/>
      <c r="AT2531" s="172" t="s">
        <v>282</v>
      </c>
      <c r="AU2531" s="172" t="s">
        <v>88</v>
      </c>
      <c r="AV2531" s="14" t="s">
        <v>88</v>
      </c>
      <c r="AW2531" s="14" t="s">
        <v>33</v>
      </c>
      <c r="AX2531" s="14" t="s">
        <v>79</v>
      </c>
      <c r="AY2531" s="172" t="s">
        <v>252</v>
      </c>
    </row>
    <row r="2532" spans="2:51" s="14" customFormat="1" ht="33.75">
      <c r="B2532" s="171"/>
      <c r="D2532" s="164" t="s">
        <v>282</v>
      </c>
      <c r="E2532" s="172" t="s">
        <v>1</v>
      </c>
      <c r="F2532" s="173" t="s">
        <v>3795</v>
      </c>
      <c r="H2532" s="174">
        <v>572.79999999999995</v>
      </c>
      <c r="I2532" s="175"/>
      <c r="L2532" s="171"/>
      <c r="M2532" s="176"/>
      <c r="N2532" s="177"/>
      <c r="O2532" s="177"/>
      <c r="P2532" s="177"/>
      <c r="Q2532" s="177"/>
      <c r="R2532" s="177"/>
      <c r="S2532" s="177"/>
      <c r="T2532" s="178"/>
      <c r="AT2532" s="172" t="s">
        <v>282</v>
      </c>
      <c r="AU2532" s="172" t="s">
        <v>88</v>
      </c>
      <c r="AV2532" s="14" t="s">
        <v>88</v>
      </c>
      <c r="AW2532" s="14" t="s">
        <v>33</v>
      </c>
      <c r="AX2532" s="14" t="s">
        <v>79</v>
      </c>
      <c r="AY2532" s="172" t="s">
        <v>252</v>
      </c>
    </row>
    <row r="2533" spans="2:51" s="14" customFormat="1" ht="22.5">
      <c r="B2533" s="171"/>
      <c r="D2533" s="164" t="s">
        <v>282</v>
      </c>
      <c r="E2533" s="172" t="s">
        <v>1</v>
      </c>
      <c r="F2533" s="173" t="s">
        <v>3832</v>
      </c>
      <c r="H2533" s="174">
        <v>506.24</v>
      </c>
      <c r="I2533" s="175"/>
      <c r="L2533" s="171"/>
      <c r="M2533" s="176"/>
      <c r="N2533" s="177"/>
      <c r="O2533" s="177"/>
      <c r="P2533" s="177"/>
      <c r="Q2533" s="177"/>
      <c r="R2533" s="177"/>
      <c r="S2533" s="177"/>
      <c r="T2533" s="178"/>
      <c r="AT2533" s="172" t="s">
        <v>282</v>
      </c>
      <c r="AU2533" s="172" t="s">
        <v>88</v>
      </c>
      <c r="AV2533" s="14" t="s">
        <v>88</v>
      </c>
      <c r="AW2533" s="14" t="s">
        <v>33</v>
      </c>
      <c r="AX2533" s="14" t="s">
        <v>79</v>
      </c>
      <c r="AY2533" s="172" t="s">
        <v>252</v>
      </c>
    </row>
    <row r="2534" spans="2:51" s="14" customFormat="1" ht="22.5">
      <c r="B2534" s="171"/>
      <c r="D2534" s="164" t="s">
        <v>282</v>
      </c>
      <c r="E2534" s="172" t="s">
        <v>1</v>
      </c>
      <c r="F2534" s="173" t="s">
        <v>1097</v>
      </c>
      <c r="H2534" s="174">
        <v>673.8</v>
      </c>
      <c r="I2534" s="175"/>
      <c r="L2534" s="171"/>
      <c r="M2534" s="176"/>
      <c r="N2534" s="177"/>
      <c r="O2534" s="177"/>
      <c r="P2534" s="177"/>
      <c r="Q2534" s="177"/>
      <c r="R2534" s="177"/>
      <c r="S2534" s="177"/>
      <c r="T2534" s="178"/>
      <c r="AT2534" s="172" t="s">
        <v>282</v>
      </c>
      <c r="AU2534" s="172" t="s">
        <v>88</v>
      </c>
      <c r="AV2534" s="14" t="s">
        <v>88</v>
      </c>
      <c r="AW2534" s="14" t="s">
        <v>33</v>
      </c>
      <c r="AX2534" s="14" t="s">
        <v>79</v>
      </c>
      <c r="AY2534" s="172" t="s">
        <v>252</v>
      </c>
    </row>
    <row r="2535" spans="2:51" s="14" customFormat="1" ht="22.5">
      <c r="B2535" s="171"/>
      <c r="D2535" s="164" t="s">
        <v>282</v>
      </c>
      <c r="E2535" s="172" t="s">
        <v>1</v>
      </c>
      <c r="F2535" s="173" t="s">
        <v>1098</v>
      </c>
      <c r="H2535" s="174">
        <v>628.91999999999996</v>
      </c>
      <c r="I2535" s="175"/>
      <c r="L2535" s="171"/>
      <c r="M2535" s="176"/>
      <c r="N2535" s="177"/>
      <c r="O2535" s="177"/>
      <c r="P2535" s="177"/>
      <c r="Q2535" s="177"/>
      <c r="R2535" s="177"/>
      <c r="S2535" s="177"/>
      <c r="T2535" s="178"/>
      <c r="AT2535" s="172" t="s">
        <v>282</v>
      </c>
      <c r="AU2535" s="172" t="s">
        <v>88</v>
      </c>
      <c r="AV2535" s="14" t="s">
        <v>88</v>
      </c>
      <c r="AW2535" s="14" t="s">
        <v>33</v>
      </c>
      <c r="AX2535" s="14" t="s">
        <v>79</v>
      </c>
      <c r="AY2535" s="172" t="s">
        <v>252</v>
      </c>
    </row>
    <row r="2536" spans="2:51" s="14" customFormat="1">
      <c r="B2536" s="171"/>
      <c r="D2536" s="164" t="s">
        <v>282</v>
      </c>
      <c r="E2536" s="172" t="s">
        <v>1</v>
      </c>
      <c r="F2536" s="173" t="s">
        <v>1099</v>
      </c>
      <c r="H2536" s="174">
        <v>937.7</v>
      </c>
      <c r="I2536" s="175"/>
      <c r="L2536" s="171"/>
      <c r="M2536" s="176"/>
      <c r="N2536" s="177"/>
      <c r="O2536" s="177"/>
      <c r="P2536" s="177"/>
      <c r="Q2536" s="177"/>
      <c r="R2536" s="177"/>
      <c r="S2536" s="177"/>
      <c r="T2536" s="178"/>
      <c r="AT2536" s="172" t="s">
        <v>282</v>
      </c>
      <c r="AU2536" s="172" t="s">
        <v>88</v>
      </c>
      <c r="AV2536" s="14" t="s">
        <v>88</v>
      </c>
      <c r="AW2536" s="14" t="s">
        <v>33</v>
      </c>
      <c r="AX2536" s="14" t="s">
        <v>79</v>
      </c>
      <c r="AY2536" s="172" t="s">
        <v>252</v>
      </c>
    </row>
    <row r="2537" spans="2:51" s="14" customFormat="1" ht="33.75">
      <c r="B2537" s="171"/>
      <c r="D2537" s="164" t="s">
        <v>282</v>
      </c>
      <c r="E2537" s="172" t="s">
        <v>1</v>
      </c>
      <c r="F2537" s="173" t="s">
        <v>3798</v>
      </c>
      <c r="H2537" s="174">
        <v>543.6</v>
      </c>
      <c r="I2537" s="175"/>
      <c r="L2537" s="171"/>
      <c r="M2537" s="176"/>
      <c r="N2537" s="177"/>
      <c r="O2537" s="177"/>
      <c r="P2537" s="177"/>
      <c r="Q2537" s="177"/>
      <c r="R2537" s="177"/>
      <c r="S2537" s="177"/>
      <c r="T2537" s="178"/>
      <c r="AT2537" s="172" t="s">
        <v>282</v>
      </c>
      <c r="AU2537" s="172" t="s">
        <v>88</v>
      </c>
      <c r="AV2537" s="14" t="s">
        <v>88</v>
      </c>
      <c r="AW2537" s="14" t="s">
        <v>33</v>
      </c>
      <c r="AX2537" s="14" t="s">
        <v>79</v>
      </c>
      <c r="AY2537" s="172" t="s">
        <v>252</v>
      </c>
    </row>
    <row r="2538" spans="2:51" s="14" customFormat="1" ht="22.5">
      <c r="B2538" s="171"/>
      <c r="D2538" s="164" t="s">
        <v>282</v>
      </c>
      <c r="E2538" s="172" t="s">
        <v>1</v>
      </c>
      <c r="F2538" s="173" t="s">
        <v>1101</v>
      </c>
      <c r="H2538" s="174">
        <v>653.4</v>
      </c>
      <c r="I2538" s="175"/>
      <c r="L2538" s="171"/>
      <c r="M2538" s="176"/>
      <c r="N2538" s="177"/>
      <c r="O2538" s="177"/>
      <c r="P2538" s="177"/>
      <c r="Q2538" s="177"/>
      <c r="R2538" s="177"/>
      <c r="S2538" s="177"/>
      <c r="T2538" s="178"/>
      <c r="AT2538" s="172" t="s">
        <v>282</v>
      </c>
      <c r="AU2538" s="172" t="s">
        <v>88</v>
      </c>
      <c r="AV2538" s="14" t="s">
        <v>88</v>
      </c>
      <c r="AW2538" s="14" t="s">
        <v>33</v>
      </c>
      <c r="AX2538" s="14" t="s">
        <v>79</v>
      </c>
      <c r="AY2538" s="172" t="s">
        <v>252</v>
      </c>
    </row>
    <row r="2539" spans="2:51" s="14" customFormat="1" ht="22.5">
      <c r="B2539" s="171"/>
      <c r="D2539" s="164" t="s">
        <v>282</v>
      </c>
      <c r="E2539" s="172" t="s">
        <v>1</v>
      </c>
      <c r="F2539" s="173" t="s">
        <v>1102</v>
      </c>
      <c r="H2539" s="174">
        <v>647.24</v>
      </c>
      <c r="I2539" s="175"/>
      <c r="L2539" s="171"/>
      <c r="M2539" s="176"/>
      <c r="N2539" s="177"/>
      <c r="O2539" s="177"/>
      <c r="P2539" s="177"/>
      <c r="Q2539" s="177"/>
      <c r="R2539" s="177"/>
      <c r="S2539" s="177"/>
      <c r="T2539" s="178"/>
      <c r="AT2539" s="172" t="s">
        <v>282</v>
      </c>
      <c r="AU2539" s="172" t="s">
        <v>88</v>
      </c>
      <c r="AV2539" s="14" t="s">
        <v>88</v>
      </c>
      <c r="AW2539" s="14" t="s">
        <v>33</v>
      </c>
      <c r="AX2539" s="14" t="s">
        <v>79</v>
      </c>
      <c r="AY2539" s="172" t="s">
        <v>252</v>
      </c>
    </row>
    <row r="2540" spans="2:51" s="14" customFormat="1" ht="22.5">
      <c r="B2540" s="171"/>
      <c r="D2540" s="164" t="s">
        <v>282</v>
      </c>
      <c r="E2540" s="172" t="s">
        <v>1</v>
      </c>
      <c r="F2540" s="173" t="s">
        <v>1103</v>
      </c>
      <c r="H2540" s="174">
        <v>1454.32</v>
      </c>
      <c r="I2540" s="175"/>
      <c r="L2540" s="171"/>
      <c r="M2540" s="176"/>
      <c r="N2540" s="177"/>
      <c r="O2540" s="177"/>
      <c r="P2540" s="177"/>
      <c r="Q2540" s="177"/>
      <c r="R2540" s="177"/>
      <c r="S2540" s="177"/>
      <c r="T2540" s="178"/>
      <c r="AT2540" s="172" t="s">
        <v>282</v>
      </c>
      <c r="AU2540" s="172" t="s">
        <v>88</v>
      </c>
      <c r="AV2540" s="14" t="s">
        <v>88</v>
      </c>
      <c r="AW2540" s="14" t="s">
        <v>33</v>
      </c>
      <c r="AX2540" s="14" t="s">
        <v>79</v>
      </c>
      <c r="AY2540" s="172" t="s">
        <v>252</v>
      </c>
    </row>
    <row r="2541" spans="2:51" s="14" customFormat="1" ht="33.75">
      <c r="B2541" s="171"/>
      <c r="D2541" s="164" t="s">
        <v>282</v>
      </c>
      <c r="E2541" s="172" t="s">
        <v>1</v>
      </c>
      <c r="F2541" s="173" t="s">
        <v>3803</v>
      </c>
      <c r="H2541" s="174">
        <v>393.17</v>
      </c>
      <c r="I2541" s="175"/>
      <c r="L2541" s="171"/>
      <c r="M2541" s="176"/>
      <c r="N2541" s="177"/>
      <c r="O2541" s="177"/>
      <c r="P2541" s="177"/>
      <c r="Q2541" s="177"/>
      <c r="R2541" s="177"/>
      <c r="S2541" s="177"/>
      <c r="T2541" s="178"/>
      <c r="AT2541" s="172" t="s">
        <v>282</v>
      </c>
      <c r="AU2541" s="172" t="s">
        <v>88</v>
      </c>
      <c r="AV2541" s="14" t="s">
        <v>88</v>
      </c>
      <c r="AW2541" s="14" t="s">
        <v>33</v>
      </c>
      <c r="AX2541" s="14" t="s">
        <v>79</v>
      </c>
      <c r="AY2541" s="172" t="s">
        <v>252</v>
      </c>
    </row>
    <row r="2542" spans="2:51" s="14" customFormat="1" ht="33.75">
      <c r="B2542" s="171"/>
      <c r="D2542" s="164" t="s">
        <v>282</v>
      </c>
      <c r="E2542" s="172" t="s">
        <v>1</v>
      </c>
      <c r="F2542" s="173" t="s">
        <v>2491</v>
      </c>
      <c r="H2542" s="174">
        <v>213</v>
      </c>
      <c r="I2542" s="175"/>
      <c r="L2542" s="171"/>
      <c r="M2542" s="176"/>
      <c r="N2542" s="177"/>
      <c r="O2542" s="177"/>
      <c r="P2542" s="177"/>
      <c r="Q2542" s="177"/>
      <c r="R2542" s="177"/>
      <c r="S2542" s="177"/>
      <c r="T2542" s="178"/>
      <c r="AT2542" s="172" t="s">
        <v>282</v>
      </c>
      <c r="AU2542" s="172" t="s">
        <v>88</v>
      </c>
      <c r="AV2542" s="14" t="s">
        <v>88</v>
      </c>
      <c r="AW2542" s="14" t="s">
        <v>33</v>
      </c>
      <c r="AX2542" s="14" t="s">
        <v>79</v>
      </c>
      <c r="AY2542" s="172" t="s">
        <v>252</v>
      </c>
    </row>
    <row r="2543" spans="2:51" s="14" customFormat="1">
      <c r="B2543" s="171"/>
      <c r="D2543" s="164" t="s">
        <v>282</v>
      </c>
      <c r="E2543" s="172" t="s">
        <v>1</v>
      </c>
      <c r="F2543" s="173" t="s">
        <v>2492</v>
      </c>
      <c r="H2543" s="174">
        <v>196.1</v>
      </c>
      <c r="I2543" s="175"/>
      <c r="L2543" s="171"/>
      <c r="M2543" s="176"/>
      <c r="N2543" s="177"/>
      <c r="O2543" s="177"/>
      <c r="P2543" s="177"/>
      <c r="Q2543" s="177"/>
      <c r="R2543" s="177"/>
      <c r="S2543" s="177"/>
      <c r="T2543" s="178"/>
      <c r="AT2543" s="172" t="s">
        <v>282</v>
      </c>
      <c r="AU2543" s="172" t="s">
        <v>88</v>
      </c>
      <c r="AV2543" s="14" t="s">
        <v>88</v>
      </c>
      <c r="AW2543" s="14" t="s">
        <v>33</v>
      </c>
      <c r="AX2543" s="14" t="s">
        <v>79</v>
      </c>
      <c r="AY2543" s="172" t="s">
        <v>252</v>
      </c>
    </row>
    <row r="2544" spans="2:51" s="14" customFormat="1" ht="22.5">
      <c r="B2544" s="171"/>
      <c r="D2544" s="164" t="s">
        <v>282</v>
      </c>
      <c r="E2544" s="172" t="s">
        <v>1</v>
      </c>
      <c r="F2544" s="173" t="s">
        <v>3833</v>
      </c>
      <c r="H2544" s="174">
        <v>103.37</v>
      </c>
      <c r="I2544" s="175"/>
      <c r="L2544" s="171"/>
      <c r="M2544" s="176"/>
      <c r="N2544" s="177"/>
      <c r="O2544" s="177"/>
      <c r="P2544" s="177"/>
      <c r="Q2544" s="177"/>
      <c r="R2544" s="177"/>
      <c r="S2544" s="177"/>
      <c r="T2544" s="178"/>
      <c r="AT2544" s="172" t="s">
        <v>282</v>
      </c>
      <c r="AU2544" s="172" t="s">
        <v>88</v>
      </c>
      <c r="AV2544" s="14" t="s">
        <v>88</v>
      </c>
      <c r="AW2544" s="14" t="s">
        <v>33</v>
      </c>
      <c r="AX2544" s="14" t="s">
        <v>79</v>
      </c>
      <c r="AY2544" s="172" t="s">
        <v>252</v>
      </c>
    </row>
    <row r="2545" spans="2:51" s="14" customFormat="1" ht="22.5">
      <c r="B2545" s="171"/>
      <c r="D2545" s="164" t="s">
        <v>282</v>
      </c>
      <c r="E2545" s="172" t="s">
        <v>1</v>
      </c>
      <c r="F2545" s="173" t="s">
        <v>3805</v>
      </c>
      <c r="H2545" s="174">
        <v>14.472</v>
      </c>
      <c r="I2545" s="175"/>
      <c r="L2545" s="171"/>
      <c r="M2545" s="176"/>
      <c r="N2545" s="177"/>
      <c r="O2545" s="177"/>
      <c r="P2545" s="177"/>
      <c r="Q2545" s="177"/>
      <c r="R2545" s="177"/>
      <c r="S2545" s="177"/>
      <c r="T2545" s="178"/>
      <c r="AT2545" s="172" t="s">
        <v>282</v>
      </c>
      <c r="AU2545" s="172" t="s">
        <v>88</v>
      </c>
      <c r="AV2545" s="14" t="s">
        <v>88</v>
      </c>
      <c r="AW2545" s="14" t="s">
        <v>33</v>
      </c>
      <c r="AX2545" s="14" t="s">
        <v>79</v>
      </c>
      <c r="AY2545" s="172" t="s">
        <v>252</v>
      </c>
    </row>
    <row r="2546" spans="2:51" s="14" customFormat="1">
      <c r="B2546" s="171"/>
      <c r="D2546" s="164" t="s">
        <v>282</v>
      </c>
      <c r="E2546" s="172" t="s">
        <v>1</v>
      </c>
      <c r="F2546" s="173" t="s">
        <v>3806</v>
      </c>
      <c r="H2546" s="174">
        <v>13.4</v>
      </c>
      <c r="I2546" s="175"/>
      <c r="L2546" s="171"/>
      <c r="M2546" s="176"/>
      <c r="N2546" s="177"/>
      <c r="O2546" s="177"/>
      <c r="P2546" s="177"/>
      <c r="Q2546" s="177"/>
      <c r="R2546" s="177"/>
      <c r="S2546" s="177"/>
      <c r="T2546" s="178"/>
      <c r="AT2546" s="172" t="s">
        <v>282</v>
      </c>
      <c r="AU2546" s="172" t="s">
        <v>88</v>
      </c>
      <c r="AV2546" s="14" t="s">
        <v>88</v>
      </c>
      <c r="AW2546" s="14" t="s">
        <v>33</v>
      </c>
      <c r="AX2546" s="14" t="s">
        <v>79</v>
      </c>
      <c r="AY2546" s="172" t="s">
        <v>252</v>
      </c>
    </row>
    <row r="2547" spans="2:51" s="14" customFormat="1" ht="22.5">
      <c r="B2547" s="171"/>
      <c r="D2547" s="164" t="s">
        <v>282</v>
      </c>
      <c r="E2547" s="172" t="s">
        <v>1</v>
      </c>
      <c r="F2547" s="173" t="s">
        <v>3807</v>
      </c>
      <c r="H2547" s="174">
        <v>105</v>
      </c>
      <c r="I2547" s="175"/>
      <c r="L2547" s="171"/>
      <c r="M2547" s="176"/>
      <c r="N2547" s="177"/>
      <c r="O2547" s="177"/>
      <c r="P2547" s="177"/>
      <c r="Q2547" s="177"/>
      <c r="R2547" s="177"/>
      <c r="S2547" s="177"/>
      <c r="T2547" s="178"/>
      <c r="AT2547" s="172" t="s">
        <v>282</v>
      </c>
      <c r="AU2547" s="172" t="s">
        <v>88</v>
      </c>
      <c r="AV2547" s="14" t="s">
        <v>88</v>
      </c>
      <c r="AW2547" s="14" t="s">
        <v>33</v>
      </c>
      <c r="AX2547" s="14" t="s">
        <v>79</v>
      </c>
      <c r="AY2547" s="172" t="s">
        <v>252</v>
      </c>
    </row>
    <row r="2548" spans="2:51" s="14" customFormat="1" ht="22.5">
      <c r="B2548" s="171"/>
      <c r="D2548" s="164" t="s">
        <v>282</v>
      </c>
      <c r="E2548" s="172" t="s">
        <v>1</v>
      </c>
      <c r="F2548" s="173" t="s">
        <v>3834</v>
      </c>
      <c r="H2548" s="174">
        <v>212.4</v>
      </c>
      <c r="I2548" s="175"/>
      <c r="L2548" s="171"/>
      <c r="M2548" s="176"/>
      <c r="N2548" s="177"/>
      <c r="O2548" s="177"/>
      <c r="P2548" s="177"/>
      <c r="Q2548" s="177"/>
      <c r="R2548" s="177"/>
      <c r="S2548" s="177"/>
      <c r="T2548" s="178"/>
      <c r="AT2548" s="172" t="s">
        <v>282</v>
      </c>
      <c r="AU2548" s="172" t="s">
        <v>88</v>
      </c>
      <c r="AV2548" s="14" t="s">
        <v>88</v>
      </c>
      <c r="AW2548" s="14" t="s">
        <v>33</v>
      </c>
      <c r="AX2548" s="14" t="s">
        <v>79</v>
      </c>
      <c r="AY2548" s="172" t="s">
        <v>252</v>
      </c>
    </row>
    <row r="2549" spans="2:51" s="14" customFormat="1" ht="22.5">
      <c r="B2549" s="171"/>
      <c r="D2549" s="164" t="s">
        <v>282</v>
      </c>
      <c r="E2549" s="172" t="s">
        <v>1</v>
      </c>
      <c r="F2549" s="173" t="s">
        <v>3809</v>
      </c>
      <c r="H2549" s="174">
        <v>94.8</v>
      </c>
      <c r="I2549" s="175"/>
      <c r="L2549" s="171"/>
      <c r="M2549" s="176"/>
      <c r="N2549" s="177"/>
      <c r="O2549" s="177"/>
      <c r="P2549" s="177"/>
      <c r="Q2549" s="177"/>
      <c r="R2549" s="177"/>
      <c r="S2549" s="177"/>
      <c r="T2549" s="178"/>
      <c r="AT2549" s="172" t="s">
        <v>282</v>
      </c>
      <c r="AU2549" s="172" t="s">
        <v>88</v>
      </c>
      <c r="AV2549" s="14" t="s">
        <v>88</v>
      </c>
      <c r="AW2549" s="14" t="s">
        <v>33</v>
      </c>
      <c r="AX2549" s="14" t="s">
        <v>79</v>
      </c>
      <c r="AY2549" s="172" t="s">
        <v>252</v>
      </c>
    </row>
    <row r="2550" spans="2:51" s="14" customFormat="1">
      <c r="B2550" s="171"/>
      <c r="D2550" s="164" t="s">
        <v>282</v>
      </c>
      <c r="E2550" s="172" t="s">
        <v>1</v>
      </c>
      <c r="F2550" s="173" t="s">
        <v>3810</v>
      </c>
      <c r="H2550" s="174">
        <v>43.6</v>
      </c>
      <c r="I2550" s="175"/>
      <c r="L2550" s="171"/>
      <c r="M2550" s="176"/>
      <c r="N2550" s="177"/>
      <c r="O2550" s="177"/>
      <c r="P2550" s="177"/>
      <c r="Q2550" s="177"/>
      <c r="R2550" s="177"/>
      <c r="S2550" s="177"/>
      <c r="T2550" s="178"/>
      <c r="AT2550" s="172" t="s">
        <v>282</v>
      </c>
      <c r="AU2550" s="172" t="s">
        <v>88</v>
      </c>
      <c r="AV2550" s="14" t="s">
        <v>88</v>
      </c>
      <c r="AW2550" s="14" t="s">
        <v>33</v>
      </c>
      <c r="AX2550" s="14" t="s">
        <v>79</v>
      </c>
      <c r="AY2550" s="172" t="s">
        <v>252</v>
      </c>
    </row>
    <row r="2551" spans="2:51" s="14" customFormat="1" ht="22.5">
      <c r="B2551" s="171"/>
      <c r="D2551" s="164" t="s">
        <v>282</v>
      </c>
      <c r="E2551" s="172" t="s">
        <v>1</v>
      </c>
      <c r="F2551" s="173" t="s">
        <v>3811</v>
      </c>
      <c r="H2551" s="174">
        <v>54.5</v>
      </c>
      <c r="I2551" s="175"/>
      <c r="L2551" s="171"/>
      <c r="M2551" s="176"/>
      <c r="N2551" s="177"/>
      <c r="O2551" s="177"/>
      <c r="P2551" s="177"/>
      <c r="Q2551" s="177"/>
      <c r="R2551" s="177"/>
      <c r="S2551" s="177"/>
      <c r="T2551" s="178"/>
      <c r="AT2551" s="172" t="s">
        <v>282</v>
      </c>
      <c r="AU2551" s="172" t="s">
        <v>88</v>
      </c>
      <c r="AV2551" s="14" t="s">
        <v>88</v>
      </c>
      <c r="AW2551" s="14" t="s">
        <v>33</v>
      </c>
      <c r="AX2551" s="14" t="s">
        <v>79</v>
      </c>
      <c r="AY2551" s="172" t="s">
        <v>252</v>
      </c>
    </row>
    <row r="2552" spans="2:51" s="14" customFormat="1">
      <c r="B2552" s="171"/>
      <c r="D2552" s="164" t="s">
        <v>282</v>
      </c>
      <c r="E2552" s="172" t="s">
        <v>1</v>
      </c>
      <c r="F2552" s="173" t="s">
        <v>3812</v>
      </c>
      <c r="H2552" s="174">
        <v>33.4</v>
      </c>
      <c r="I2552" s="175"/>
      <c r="L2552" s="171"/>
      <c r="M2552" s="176"/>
      <c r="N2552" s="177"/>
      <c r="O2552" s="177"/>
      <c r="P2552" s="177"/>
      <c r="Q2552" s="177"/>
      <c r="R2552" s="177"/>
      <c r="S2552" s="177"/>
      <c r="T2552" s="178"/>
      <c r="AT2552" s="172" t="s">
        <v>282</v>
      </c>
      <c r="AU2552" s="172" t="s">
        <v>88</v>
      </c>
      <c r="AV2552" s="14" t="s">
        <v>88</v>
      </c>
      <c r="AW2552" s="14" t="s">
        <v>33</v>
      </c>
      <c r="AX2552" s="14" t="s">
        <v>79</v>
      </c>
      <c r="AY2552" s="172" t="s">
        <v>252</v>
      </c>
    </row>
    <row r="2553" spans="2:51" s="14" customFormat="1" ht="22.5">
      <c r="B2553" s="171"/>
      <c r="D2553" s="164" t="s">
        <v>282</v>
      </c>
      <c r="E2553" s="172" t="s">
        <v>1</v>
      </c>
      <c r="F2553" s="173" t="s">
        <v>3813</v>
      </c>
      <c r="H2553" s="174">
        <v>48.3</v>
      </c>
      <c r="I2553" s="175"/>
      <c r="L2553" s="171"/>
      <c r="M2553" s="176"/>
      <c r="N2553" s="177"/>
      <c r="O2553" s="177"/>
      <c r="P2553" s="177"/>
      <c r="Q2553" s="177"/>
      <c r="R2553" s="177"/>
      <c r="S2553" s="177"/>
      <c r="T2553" s="178"/>
      <c r="AT2553" s="172" t="s">
        <v>282</v>
      </c>
      <c r="AU2553" s="172" t="s">
        <v>88</v>
      </c>
      <c r="AV2553" s="14" t="s">
        <v>88</v>
      </c>
      <c r="AW2553" s="14" t="s">
        <v>33</v>
      </c>
      <c r="AX2553" s="14" t="s">
        <v>79</v>
      </c>
      <c r="AY2553" s="172" t="s">
        <v>252</v>
      </c>
    </row>
    <row r="2554" spans="2:51" s="14" customFormat="1">
      <c r="B2554" s="171"/>
      <c r="D2554" s="164" t="s">
        <v>282</v>
      </c>
      <c r="E2554" s="172" t="s">
        <v>1</v>
      </c>
      <c r="F2554" s="173" t="s">
        <v>3814</v>
      </c>
      <c r="H2554" s="174">
        <v>10.4</v>
      </c>
      <c r="I2554" s="175"/>
      <c r="L2554" s="171"/>
      <c r="M2554" s="176"/>
      <c r="N2554" s="177"/>
      <c r="O2554" s="177"/>
      <c r="P2554" s="177"/>
      <c r="Q2554" s="177"/>
      <c r="R2554" s="177"/>
      <c r="S2554" s="177"/>
      <c r="T2554" s="178"/>
      <c r="AT2554" s="172" t="s">
        <v>282</v>
      </c>
      <c r="AU2554" s="172" t="s">
        <v>88</v>
      </c>
      <c r="AV2554" s="14" t="s">
        <v>88</v>
      </c>
      <c r="AW2554" s="14" t="s">
        <v>33</v>
      </c>
      <c r="AX2554" s="14" t="s">
        <v>79</v>
      </c>
      <c r="AY2554" s="172" t="s">
        <v>252</v>
      </c>
    </row>
    <row r="2555" spans="2:51" s="14" customFormat="1" ht="22.5">
      <c r="B2555" s="171"/>
      <c r="D2555" s="164" t="s">
        <v>282</v>
      </c>
      <c r="E2555" s="172" t="s">
        <v>1</v>
      </c>
      <c r="F2555" s="173" t="s">
        <v>3835</v>
      </c>
      <c r="H2555" s="174">
        <v>1081.5999999999999</v>
      </c>
      <c r="I2555" s="175"/>
      <c r="L2555" s="171"/>
      <c r="M2555" s="176"/>
      <c r="N2555" s="177"/>
      <c r="O2555" s="177"/>
      <c r="P2555" s="177"/>
      <c r="Q2555" s="177"/>
      <c r="R2555" s="177"/>
      <c r="S2555" s="177"/>
      <c r="T2555" s="178"/>
      <c r="AT2555" s="172" t="s">
        <v>282</v>
      </c>
      <c r="AU2555" s="172" t="s">
        <v>88</v>
      </c>
      <c r="AV2555" s="14" t="s">
        <v>88</v>
      </c>
      <c r="AW2555" s="14" t="s">
        <v>33</v>
      </c>
      <c r="AX2555" s="14" t="s">
        <v>79</v>
      </c>
      <c r="AY2555" s="172" t="s">
        <v>252</v>
      </c>
    </row>
    <row r="2556" spans="2:51" s="14" customFormat="1">
      <c r="B2556" s="171"/>
      <c r="D2556" s="164" t="s">
        <v>282</v>
      </c>
      <c r="E2556" s="172" t="s">
        <v>1</v>
      </c>
      <c r="F2556" s="173" t="s">
        <v>3836</v>
      </c>
      <c r="H2556" s="174">
        <v>97.6</v>
      </c>
      <c r="I2556" s="175"/>
      <c r="L2556" s="171"/>
      <c r="M2556" s="176"/>
      <c r="N2556" s="177"/>
      <c r="O2556" s="177"/>
      <c r="P2556" s="177"/>
      <c r="Q2556" s="177"/>
      <c r="R2556" s="177"/>
      <c r="S2556" s="177"/>
      <c r="T2556" s="178"/>
      <c r="AT2556" s="172" t="s">
        <v>282</v>
      </c>
      <c r="AU2556" s="172" t="s">
        <v>88</v>
      </c>
      <c r="AV2556" s="14" t="s">
        <v>88</v>
      </c>
      <c r="AW2556" s="14" t="s">
        <v>33</v>
      </c>
      <c r="AX2556" s="14" t="s">
        <v>79</v>
      </c>
      <c r="AY2556" s="172" t="s">
        <v>252</v>
      </c>
    </row>
    <row r="2557" spans="2:51" s="14" customFormat="1" ht="33.75">
      <c r="B2557" s="171"/>
      <c r="D2557" s="164" t="s">
        <v>282</v>
      </c>
      <c r="E2557" s="172" t="s">
        <v>1</v>
      </c>
      <c r="F2557" s="173" t="s">
        <v>3816</v>
      </c>
      <c r="H2557" s="174">
        <v>991.2</v>
      </c>
      <c r="I2557" s="175"/>
      <c r="L2557" s="171"/>
      <c r="M2557" s="176"/>
      <c r="N2557" s="177"/>
      <c r="O2557" s="177"/>
      <c r="P2557" s="177"/>
      <c r="Q2557" s="177"/>
      <c r="R2557" s="177"/>
      <c r="S2557" s="177"/>
      <c r="T2557" s="178"/>
      <c r="AT2557" s="172" t="s">
        <v>282</v>
      </c>
      <c r="AU2557" s="172" t="s">
        <v>88</v>
      </c>
      <c r="AV2557" s="14" t="s">
        <v>88</v>
      </c>
      <c r="AW2557" s="14" t="s">
        <v>33</v>
      </c>
      <c r="AX2557" s="14" t="s">
        <v>79</v>
      </c>
      <c r="AY2557" s="172" t="s">
        <v>252</v>
      </c>
    </row>
    <row r="2558" spans="2:51" s="14" customFormat="1" ht="22.5">
      <c r="B2558" s="171"/>
      <c r="D2558" s="164" t="s">
        <v>282</v>
      </c>
      <c r="E2558" s="172" t="s">
        <v>1</v>
      </c>
      <c r="F2558" s="173" t="s">
        <v>3817</v>
      </c>
      <c r="H2558" s="174">
        <v>1181.0999999999999</v>
      </c>
      <c r="I2558" s="175"/>
      <c r="L2558" s="171"/>
      <c r="M2558" s="176"/>
      <c r="N2558" s="177"/>
      <c r="O2558" s="177"/>
      <c r="P2558" s="177"/>
      <c r="Q2558" s="177"/>
      <c r="R2558" s="177"/>
      <c r="S2558" s="177"/>
      <c r="T2558" s="178"/>
      <c r="AT2558" s="172" t="s">
        <v>282</v>
      </c>
      <c r="AU2558" s="172" t="s">
        <v>88</v>
      </c>
      <c r="AV2558" s="14" t="s">
        <v>88</v>
      </c>
      <c r="AW2558" s="14" t="s">
        <v>33</v>
      </c>
      <c r="AX2558" s="14" t="s">
        <v>79</v>
      </c>
      <c r="AY2558" s="172" t="s">
        <v>252</v>
      </c>
    </row>
    <row r="2559" spans="2:51" s="14" customFormat="1">
      <c r="B2559" s="171"/>
      <c r="D2559" s="164" t="s">
        <v>282</v>
      </c>
      <c r="E2559" s="172" t="s">
        <v>1</v>
      </c>
      <c r="F2559" s="173" t="s">
        <v>3818</v>
      </c>
      <c r="H2559" s="174">
        <v>18.2</v>
      </c>
      <c r="I2559" s="175"/>
      <c r="L2559" s="171"/>
      <c r="M2559" s="176"/>
      <c r="N2559" s="177"/>
      <c r="O2559" s="177"/>
      <c r="P2559" s="177"/>
      <c r="Q2559" s="177"/>
      <c r="R2559" s="177"/>
      <c r="S2559" s="177"/>
      <c r="T2559" s="178"/>
      <c r="AT2559" s="172" t="s">
        <v>282</v>
      </c>
      <c r="AU2559" s="172" t="s">
        <v>88</v>
      </c>
      <c r="AV2559" s="14" t="s">
        <v>88</v>
      </c>
      <c r="AW2559" s="14" t="s">
        <v>33</v>
      </c>
      <c r="AX2559" s="14" t="s">
        <v>79</v>
      </c>
      <c r="AY2559" s="172" t="s">
        <v>252</v>
      </c>
    </row>
    <row r="2560" spans="2:51" s="14" customFormat="1">
      <c r="B2560" s="171"/>
      <c r="D2560" s="164" t="s">
        <v>282</v>
      </c>
      <c r="E2560" s="172" t="s">
        <v>1</v>
      </c>
      <c r="F2560" s="173" t="s">
        <v>3837</v>
      </c>
      <c r="H2560" s="174">
        <v>357.7</v>
      </c>
      <c r="I2560" s="175"/>
      <c r="L2560" s="171"/>
      <c r="M2560" s="176"/>
      <c r="N2560" s="177"/>
      <c r="O2560" s="177"/>
      <c r="P2560" s="177"/>
      <c r="Q2560" s="177"/>
      <c r="R2560" s="177"/>
      <c r="S2560" s="177"/>
      <c r="T2560" s="178"/>
      <c r="AT2560" s="172" t="s">
        <v>282</v>
      </c>
      <c r="AU2560" s="172" t="s">
        <v>88</v>
      </c>
      <c r="AV2560" s="14" t="s">
        <v>88</v>
      </c>
      <c r="AW2560" s="14" t="s">
        <v>33</v>
      </c>
      <c r="AX2560" s="14" t="s">
        <v>79</v>
      </c>
      <c r="AY2560" s="172" t="s">
        <v>252</v>
      </c>
    </row>
    <row r="2561" spans="1:65" s="14" customFormat="1">
      <c r="B2561" s="171"/>
      <c r="D2561" s="164" t="s">
        <v>282</v>
      </c>
      <c r="E2561" s="172" t="s">
        <v>1</v>
      </c>
      <c r="F2561" s="173" t="s">
        <v>3820</v>
      </c>
      <c r="H2561" s="174">
        <v>369.1</v>
      </c>
      <c r="I2561" s="175"/>
      <c r="L2561" s="171"/>
      <c r="M2561" s="176"/>
      <c r="N2561" s="177"/>
      <c r="O2561" s="177"/>
      <c r="P2561" s="177"/>
      <c r="Q2561" s="177"/>
      <c r="R2561" s="177"/>
      <c r="S2561" s="177"/>
      <c r="T2561" s="178"/>
      <c r="AT2561" s="172" t="s">
        <v>282</v>
      </c>
      <c r="AU2561" s="172" t="s">
        <v>88</v>
      </c>
      <c r="AV2561" s="14" t="s">
        <v>88</v>
      </c>
      <c r="AW2561" s="14" t="s">
        <v>33</v>
      </c>
      <c r="AX2561" s="14" t="s">
        <v>79</v>
      </c>
      <c r="AY2561" s="172" t="s">
        <v>252</v>
      </c>
    </row>
    <row r="2562" spans="1:65" s="14" customFormat="1">
      <c r="B2562" s="171"/>
      <c r="D2562" s="164" t="s">
        <v>282</v>
      </c>
      <c r="E2562" s="172" t="s">
        <v>1</v>
      </c>
      <c r="F2562" s="173" t="s">
        <v>3821</v>
      </c>
      <c r="H2562" s="174">
        <v>383.4</v>
      </c>
      <c r="I2562" s="175"/>
      <c r="L2562" s="171"/>
      <c r="M2562" s="176"/>
      <c r="N2562" s="177"/>
      <c r="O2562" s="177"/>
      <c r="P2562" s="177"/>
      <c r="Q2562" s="177"/>
      <c r="R2562" s="177"/>
      <c r="S2562" s="177"/>
      <c r="T2562" s="178"/>
      <c r="AT2562" s="172" t="s">
        <v>282</v>
      </c>
      <c r="AU2562" s="172" t="s">
        <v>88</v>
      </c>
      <c r="AV2562" s="14" t="s">
        <v>88</v>
      </c>
      <c r="AW2562" s="14" t="s">
        <v>33</v>
      </c>
      <c r="AX2562" s="14" t="s">
        <v>79</v>
      </c>
      <c r="AY2562" s="172" t="s">
        <v>252</v>
      </c>
    </row>
    <row r="2563" spans="1:65" s="14" customFormat="1">
      <c r="B2563" s="171"/>
      <c r="D2563" s="164" t="s">
        <v>282</v>
      </c>
      <c r="E2563" s="172" t="s">
        <v>1</v>
      </c>
      <c r="F2563" s="173" t="s">
        <v>3822</v>
      </c>
      <c r="H2563" s="174">
        <v>38.5</v>
      </c>
      <c r="I2563" s="175"/>
      <c r="L2563" s="171"/>
      <c r="M2563" s="176"/>
      <c r="N2563" s="177"/>
      <c r="O2563" s="177"/>
      <c r="P2563" s="177"/>
      <c r="Q2563" s="177"/>
      <c r="R2563" s="177"/>
      <c r="S2563" s="177"/>
      <c r="T2563" s="178"/>
      <c r="AT2563" s="172" t="s">
        <v>282</v>
      </c>
      <c r="AU2563" s="172" t="s">
        <v>88</v>
      </c>
      <c r="AV2563" s="14" t="s">
        <v>88</v>
      </c>
      <c r="AW2563" s="14" t="s">
        <v>33</v>
      </c>
      <c r="AX2563" s="14" t="s">
        <v>79</v>
      </c>
      <c r="AY2563" s="172" t="s">
        <v>252</v>
      </c>
    </row>
    <row r="2564" spans="1:65" s="15" customFormat="1">
      <c r="B2564" s="179"/>
      <c r="D2564" s="164" t="s">
        <v>282</v>
      </c>
      <c r="E2564" s="180" t="s">
        <v>1</v>
      </c>
      <c r="F2564" s="181" t="s">
        <v>286</v>
      </c>
      <c r="H2564" s="182">
        <v>21036.449999999997</v>
      </c>
      <c r="I2564" s="183"/>
      <c r="L2564" s="179"/>
      <c r="M2564" s="184"/>
      <c r="N2564" s="185"/>
      <c r="O2564" s="185"/>
      <c r="P2564" s="185"/>
      <c r="Q2564" s="185"/>
      <c r="R2564" s="185"/>
      <c r="S2564" s="185"/>
      <c r="T2564" s="186"/>
      <c r="AT2564" s="180" t="s">
        <v>282</v>
      </c>
      <c r="AU2564" s="180" t="s">
        <v>88</v>
      </c>
      <c r="AV2564" s="15" t="s">
        <v>258</v>
      </c>
      <c r="AW2564" s="15" t="s">
        <v>33</v>
      </c>
      <c r="AX2564" s="15" t="s">
        <v>86</v>
      </c>
      <c r="AY2564" s="180" t="s">
        <v>252</v>
      </c>
    </row>
    <row r="2565" spans="1:65" s="2" customFormat="1" ht="33" customHeight="1">
      <c r="A2565" s="31"/>
      <c r="B2565" s="148"/>
      <c r="C2565" s="149" t="s">
        <v>3838</v>
      </c>
      <c r="D2565" s="149" t="s">
        <v>254</v>
      </c>
      <c r="E2565" s="150" t="s">
        <v>3839</v>
      </c>
      <c r="F2565" s="151" t="s">
        <v>3840</v>
      </c>
      <c r="G2565" s="152" t="s">
        <v>465</v>
      </c>
      <c r="H2565" s="153">
        <v>517.53399999999999</v>
      </c>
      <c r="I2565" s="154"/>
      <c r="J2565" s="155">
        <f>ROUND(I2565*H2565,2)</f>
        <v>0</v>
      </c>
      <c r="K2565" s="156"/>
      <c r="L2565" s="32"/>
      <c r="M2565" s="157" t="s">
        <v>1</v>
      </c>
      <c r="N2565" s="158" t="s">
        <v>44</v>
      </c>
      <c r="O2565" s="57"/>
      <c r="P2565" s="159">
        <f>O2565*H2565</f>
        <v>0</v>
      </c>
      <c r="Q2565" s="159">
        <v>0</v>
      </c>
      <c r="R2565" s="159">
        <f>Q2565*H2565</f>
        <v>0</v>
      </c>
      <c r="S2565" s="159">
        <v>0</v>
      </c>
      <c r="T2565" s="160">
        <f>S2565*H2565</f>
        <v>0</v>
      </c>
      <c r="U2565" s="31"/>
      <c r="V2565" s="31"/>
      <c r="W2565" s="31"/>
      <c r="X2565" s="31"/>
      <c r="Y2565" s="31"/>
      <c r="Z2565" s="31"/>
      <c r="AA2565" s="31"/>
      <c r="AB2565" s="31"/>
      <c r="AC2565" s="31"/>
      <c r="AD2565" s="31"/>
      <c r="AE2565" s="31"/>
      <c r="AR2565" s="161" t="s">
        <v>289</v>
      </c>
      <c r="AT2565" s="161" t="s">
        <v>254</v>
      </c>
      <c r="AU2565" s="161" t="s">
        <v>88</v>
      </c>
      <c r="AY2565" s="17" t="s">
        <v>252</v>
      </c>
      <c r="BE2565" s="162">
        <f>IF(N2565="základní",J2565,0)</f>
        <v>0</v>
      </c>
      <c r="BF2565" s="162">
        <f>IF(N2565="snížená",J2565,0)</f>
        <v>0</v>
      </c>
      <c r="BG2565" s="162">
        <f>IF(N2565="zákl. přenesená",J2565,0)</f>
        <v>0</v>
      </c>
      <c r="BH2565" s="162">
        <f>IF(N2565="sníž. přenesená",J2565,0)</f>
        <v>0</v>
      </c>
      <c r="BI2565" s="162">
        <f>IF(N2565="nulová",J2565,0)</f>
        <v>0</v>
      </c>
      <c r="BJ2565" s="17" t="s">
        <v>86</v>
      </c>
      <c r="BK2565" s="162">
        <f>ROUND(I2565*H2565,2)</f>
        <v>0</v>
      </c>
      <c r="BL2565" s="17" t="s">
        <v>289</v>
      </c>
      <c r="BM2565" s="161" t="s">
        <v>3841</v>
      </c>
    </row>
    <row r="2566" spans="1:65" s="14" customFormat="1" ht="22.5">
      <c r="B2566" s="171"/>
      <c r="D2566" s="164" t="s">
        <v>282</v>
      </c>
      <c r="E2566" s="172" t="s">
        <v>1</v>
      </c>
      <c r="F2566" s="173" t="s">
        <v>3842</v>
      </c>
      <c r="H2566" s="174">
        <v>356.39</v>
      </c>
      <c r="I2566" s="175"/>
      <c r="L2566" s="171"/>
      <c r="M2566" s="176"/>
      <c r="N2566" s="177"/>
      <c r="O2566" s="177"/>
      <c r="P2566" s="177"/>
      <c r="Q2566" s="177"/>
      <c r="R2566" s="177"/>
      <c r="S2566" s="177"/>
      <c r="T2566" s="178"/>
      <c r="AT2566" s="172" t="s">
        <v>282</v>
      </c>
      <c r="AU2566" s="172" t="s">
        <v>88</v>
      </c>
      <c r="AV2566" s="14" t="s">
        <v>88</v>
      </c>
      <c r="AW2566" s="14" t="s">
        <v>33</v>
      </c>
      <c r="AX2566" s="14" t="s">
        <v>79</v>
      </c>
      <c r="AY2566" s="172" t="s">
        <v>252</v>
      </c>
    </row>
    <row r="2567" spans="1:65" s="14" customFormat="1" ht="22.5">
      <c r="B2567" s="171"/>
      <c r="D2567" s="164" t="s">
        <v>282</v>
      </c>
      <c r="E2567" s="172" t="s">
        <v>1</v>
      </c>
      <c r="F2567" s="173" t="s">
        <v>3843</v>
      </c>
      <c r="H2567" s="174">
        <v>146.84399999999999</v>
      </c>
      <c r="I2567" s="175"/>
      <c r="L2567" s="171"/>
      <c r="M2567" s="176"/>
      <c r="N2567" s="177"/>
      <c r="O2567" s="177"/>
      <c r="P2567" s="177"/>
      <c r="Q2567" s="177"/>
      <c r="R2567" s="177"/>
      <c r="S2567" s="177"/>
      <c r="T2567" s="178"/>
      <c r="AT2567" s="172" t="s">
        <v>282</v>
      </c>
      <c r="AU2567" s="172" t="s">
        <v>88</v>
      </c>
      <c r="AV2567" s="14" t="s">
        <v>88</v>
      </c>
      <c r="AW2567" s="14" t="s">
        <v>33</v>
      </c>
      <c r="AX2567" s="14" t="s">
        <v>79</v>
      </c>
      <c r="AY2567" s="172" t="s">
        <v>252</v>
      </c>
    </row>
    <row r="2568" spans="1:65" s="14" customFormat="1" ht="22.5">
      <c r="B2568" s="171"/>
      <c r="D2568" s="164" t="s">
        <v>282</v>
      </c>
      <c r="E2568" s="172" t="s">
        <v>1</v>
      </c>
      <c r="F2568" s="173" t="s">
        <v>3844</v>
      </c>
      <c r="H2568" s="174">
        <v>14.3</v>
      </c>
      <c r="I2568" s="175"/>
      <c r="L2568" s="171"/>
      <c r="M2568" s="176"/>
      <c r="N2568" s="177"/>
      <c r="O2568" s="177"/>
      <c r="P2568" s="177"/>
      <c r="Q2568" s="177"/>
      <c r="R2568" s="177"/>
      <c r="S2568" s="177"/>
      <c r="T2568" s="178"/>
      <c r="AT2568" s="172" t="s">
        <v>282</v>
      </c>
      <c r="AU2568" s="172" t="s">
        <v>88</v>
      </c>
      <c r="AV2568" s="14" t="s">
        <v>88</v>
      </c>
      <c r="AW2568" s="14" t="s">
        <v>33</v>
      </c>
      <c r="AX2568" s="14" t="s">
        <v>79</v>
      </c>
      <c r="AY2568" s="172" t="s">
        <v>252</v>
      </c>
    </row>
    <row r="2569" spans="1:65" s="15" customFormat="1">
      <c r="B2569" s="179"/>
      <c r="D2569" s="164" t="s">
        <v>282</v>
      </c>
      <c r="E2569" s="180" t="s">
        <v>1</v>
      </c>
      <c r="F2569" s="181" t="s">
        <v>286</v>
      </c>
      <c r="H2569" s="182">
        <v>517.53399999999999</v>
      </c>
      <c r="I2569" s="183"/>
      <c r="L2569" s="179"/>
      <c r="M2569" s="184"/>
      <c r="N2569" s="185"/>
      <c r="O2569" s="185"/>
      <c r="P2569" s="185"/>
      <c r="Q2569" s="185"/>
      <c r="R2569" s="185"/>
      <c r="S2569" s="185"/>
      <c r="T2569" s="186"/>
      <c r="AT2569" s="180" t="s">
        <v>282</v>
      </c>
      <c r="AU2569" s="180" t="s">
        <v>88</v>
      </c>
      <c r="AV2569" s="15" t="s">
        <v>258</v>
      </c>
      <c r="AW2569" s="15" t="s">
        <v>33</v>
      </c>
      <c r="AX2569" s="15" t="s">
        <v>86</v>
      </c>
      <c r="AY2569" s="180" t="s">
        <v>252</v>
      </c>
    </row>
    <row r="2570" spans="1:65" s="2" customFormat="1" ht="16.5" customHeight="1">
      <c r="A2570" s="31"/>
      <c r="B2570" s="148"/>
      <c r="C2570" s="149" t="s">
        <v>1398</v>
      </c>
      <c r="D2570" s="149" t="s">
        <v>254</v>
      </c>
      <c r="E2570" s="150" t="s">
        <v>3669</v>
      </c>
      <c r="F2570" s="151" t="s">
        <v>3670</v>
      </c>
      <c r="G2570" s="152" t="s">
        <v>257</v>
      </c>
      <c r="H2570" s="153">
        <v>70</v>
      </c>
      <c r="I2570" s="154"/>
      <c r="J2570" s="155">
        <f>ROUND(I2570*H2570,2)</f>
        <v>0</v>
      </c>
      <c r="K2570" s="156"/>
      <c r="L2570" s="32"/>
      <c r="M2570" s="157" t="s">
        <v>1</v>
      </c>
      <c r="N2570" s="158" t="s">
        <v>44</v>
      </c>
      <c r="O2570" s="57"/>
      <c r="P2570" s="159">
        <f>O2570*H2570</f>
        <v>0</v>
      </c>
      <c r="Q2570" s="159">
        <v>0</v>
      </c>
      <c r="R2570" s="159">
        <f>Q2570*H2570</f>
        <v>0</v>
      </c>
      <c r="S2570" s="159">
        <v>0</v>
      </c>
      <c r="T2570" s="160">
        <f>S2570*H2570</f>
        <v>0</v>
      </c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R2570" s="161" t="s">
        <v>289</v>
      </c>
      <c r="AT2570" s="161" t="s">
        <v>254</v>
      </c>
      <c r="AU2570" s="161" t="s">
        <v>88</v>
      </c>
      <c r="AY2570" s="17" t="s">
        <v>252</v>
      </c>
      <c r="BE2570" s="162">
        <f>IF(N2570="základní",J2570,0)</f>
        <v>0</v>
      </c>
      <c r="BF2570" s="162">
        <f>IF(N2570="snížená",J2570,0)</f>
        <v>0</v>
      </c>
      <c r="BG2570" s="162">
        <f>IF(N2570="zákl. přenesená",J2570,0)</f>
        <v>0</v>
      </c>
      <c r="BH2570" s="162">
        <f>IF(N2570="sníž. přenesená",J2570,0)</f>
        <v>0</v>
      </c>
      <c r="BI2570" s="162">
        <f>IF(N2570="nulová",J2570,0)</f>
        <v>0</v>
      </c>
      <c r="BJ2570" s="17" t="s">
        <v>86</v>
      </c>
      <c r="BK2570" s="162">
        <f>ROUND(I2570*H2570,2)</f>
        <v>0</v>
      </c>
      <c r="BL2570" s="17" t="s">
        <v>289</v>
      </c>
      <c r="BM2570" s="161" t="s">
        <v>3845</v>
      </c>
    </row>
    <row r="2571" spans="1:65" s="14" customFormat="1" ht="22.5">
      <c r="B2571" s="171"/>
      <c r="D2571" s="164" t="s">
        <v>282</v>
      </c>
      <c r="E2571" s="172" t="s">
        <v>1</v>
      </c>
      <c r="F2571" s="173" t="s">
        <v>3846</v>
      </c>
      <c r="H2571" s="174">
        <v>70</v>
      </c>
      <c r="I2571" s="175"/>
      <c r="L2571" s="171"/>
      <c r="M2571" s="176"/>
      <c r="N2571" s="177"/>
      <c r="O2571" s="177"/>
      <c r="P2571" s="177"/>
      <c r="Q2571" s="177"/>
      <c r="R2571" s="177"/>
      <c r="S2571" s="177"/>
      <c r="T2571" s="178"/>
      <c r="AT2571" s="172" t="s">
        <v>282</v>
      </c>
      <c r="AU2571" s="172" t="s">
        <v>88</v>
      </c>
      <c r="AV2571" s="14" t="s">
        <v>88</v>
      </c>
      <c r="AW2571" s="14" t="s">
        <v>33</v>
      </c>
      <c r="AX2571" s="14" t="s">
        <v>79</v>
      </c>
      <c r="AY2571" s="172" t="s">
        <v>252</v>
      </c>
    </row>
    <row r="2572" spans="1:65" s="13" customFormat="1" ht="22.5">
      <c r="B2572" s="163"/>
      <c r="D2572" s="164" t="s">
        <v>282</v>
      </c>
      <c r="E2572" s="165" t="s">
        <v>1</v>
      </c>
      <c r="F2572" s="166" t="s">
        <v>3847</v>
      </c>
      <c r="H2572" s="165" t="s">
        <v>1</v>
      </c>
      <c r="I2572" s="167"/>
      <c r="L2572" s="163"/>
      <c r="M2572" s="168"/>
      <c r="N2572" s="169"/>
      <c r="O2572" s="169"/>
      <c r="P2572" s="169"/>
      <c r="Q2572" s="169"/>
      <c r="R2572" s="169"/>
      <c r="S2572" s="169"/>
      <c r="T2572" s="170"/>
      <c r="AT2572" s="165" t="s">
        <v>282</v>
      </c>
      <c r="AU2572" s="165" t="s">
        <v>88</v>
      </c>
      <c r="AV2572" s="13" t="s">
        <v>86</v>
      </c>
      <c r="AW2572" s="13" t="s">
        <v>33</v>
      </c>
      <c r="AX2572" s="13" t="s">
        <v>79</v>
      </c>
      <c r="AY2572" s="165" t="s">
        <v>252</v>
      </c>
    </row>
    <row r="2573" spans="1:65" s="13" customFormat="1">
      <c r="B2573" s="163"/>
      <c r="D2573" s="164" t="s">
        <v>282</v>
      </c>
      <c r="E2573" s="165" t="s">
        <v>1</v>
      </c>
      <c r="F2573" s="166" t="s">
        <v>3848</v>
      </c>
      <c r="H2573" s="165" t="s">
        <v>1</v>
      </c>
      <c r="I2573" s="167"/>
      <c r="L2573" s="163"/>
      <c r="M2573" s="168"/>
      <c r="N2573" s="169"/>
      <c r="O2573" s="169"/>
      <c r="P2573" s="169"/>
      <c r="Q2573" s="169"/>
      <c r="R2573" s="169"/>
      <c r="S2573" s="169"/>
      <c r="T2573" s="170"/>
      <c r="AT2573" s="165" t="s">
        <v>282</v>
      </c>
      <c r="AU2573" s="165" t="s">
        <v>88</v>
      </c>
      <c r="AV2573" s="13" t="s">
        <v>86</v>
      </c>
      <c r="AW2573" s="13" t="s">
        <v>33</v>
      </c>
      <c r="AX2573" s="13" t="s">
        <v>79</v>
      </c>
      <c r="AY2573" s="165" t="s">
        <v>252</v>
      </c>
    </row>
    <row r="2574" spans="1:65" s="15" customFormat="1">
      <c r="B2574" s="179"/>
      <c r="D2574" s="164" t="s">
        <v>282</v>
      </c>
      <c r="E2574" s="180" t="s">
        <v>1</v>
      </c>
      <c r="F2574" s="181" t="s">
        <v>286</v>
      </c>
      <c r="H2574" s="182">
        <v>70</v>
      </c>
      <c r="I2574" s="183"/>
      <c r="L2574" s="179"/>
      <c r="M2574" s="184"/>
      <c r="N2574" s="185"/>
      <c r="O2574" s="185"/>
      <c r="P2574" s="185"/>
      <c r="Q2574" s="185"/>
      <c r="R2574" s="185"/>
      <c r="S2574" s="185"/>
      <c r="T2574" s="186"/>
      <c r="AT2574" s="180" t="s">
        <v>282</v>
      </c>
      <c r="AU2574" s="180" t="s">
        <v>88</v>
      </c>
      <c r="AV2574" s="15" t="s">
        <v>258</v>
      </c>
      <c r="AW2574" s="15" t="s">
        <v>33</v>
      </c>
      <c r="AX2574" s="15" t="s">
        <v>86</v>
      </c>
      <c r="AY2574" s="180" t="s">
        <v>252</v>
      </c>
    </row>
    <row r="2575" spans="1:65" s="12" customFormat="1" ht="22.9" customHeight="1">
      <c r="B2575" s="135"/>
      <c r="D2575" s="136" t="s">
        <v>78</v>
      </c>
      <c r="E2575" s="146" t="s">
        <v>3849</v>
      </c>
      <c r="F2575" s="146" t="s">
        <v>3850</v>
      </c>
      <c r="I2575" s="138"/>
      <c r="J2575" s="147">
        <f>BK2575</f>
        <v>0</v>
      </c>
      <c r="L2575" s="135"/>
      <c r="M2575" s="140"/>
      <c r="N2575" s="141"/>
      <c r="O2575" s="141"/>
      <c r="P2575" s="142">
        <f>SUM(P2576:P2596)</f>
        <v>0</v>
      </c>
      <c r="Q2575" s="141"/>
      <c r="R2575" s="142">
        <f>SUM(R2576:R2596)</f>
        <v>0</v>
      </c>
      <c r="S2575" s="141"/>
      <c r="T2575" s="143">
        <f>SUM(T2576:T2596)</f>
        <v>0</v>
      </c>
      <c r="AR2575" s="136" t="s">
        <v>86</v>
      </c>
      <c r="AT2575" s="144" t="s">
        <v>78</v>
      </c>
      <c r="AU2575" s="144" t="s">
        <v>86</v>
      </c>
      <c r="AY2575" s="136" t="s">
        <v>252</v>
      </c>
      <c r="BK2575" s="145">
        <f>SUM(BK2576:BK2596)</f>
        <v>0</v>
      </c>
    </row>
    <row r="2576" spans="1:65" s="2" customFormat="1" ht="33" customHeight="1">
      <c r="A2576" s="31"/>
      <c r="B2576" s="148"/>
      <c r="C2576" s="149" t="s">
        <v>3851</v>
      </c>
      <c r="D2576" s="149" t="s">
        <v>254</v>
      </c>
      <c r="E2576" s="150" t="s">
        <v>3852</v>
      </c>
      <c r="F2576" s="151" t="s">
        <v>3853</v>
      </c>
      <c r="G2576" s="152" t="s">
        <v>1198</v>
      </c>
      <c r="H2576" s="153">
        <v>1</v>
      </c>
      <c r="I2576" s="154"/>
      <c r="J2576" s="155">
        <f>ROUND(I2576*H2576,2)</f>
        <v>0</v>
      </c>
      <c r="K2576" s="156"/>
      <c r="L2576" s="32"/>
      <c r="M2576" s="157" t="s">
        <v>1</v>
      </c>
      <c r="N2576" s="158" t="s">
        <v>44</v>
      </c>
      <c r="O2576" s="57"/>
      <c r="P2576" s="159">
        <f>O2576*H2576</f>
        <v>0</v>
      </c>
      <c r="Q2576" s="159">
        <v>0</v>
      </c>
      <c r="R2576" s="159">
        <f>Q2576*H2576</f>
        <v>0</v>
      </c>
      <c r="S2576" s="159">
        <v>0</v>
      </c>
      <c r="T2576" s="160">
        <f>S2576*H2576</f>
        <v>0</v>
      </c>
      <c r="U2576" s="31"/>
      <c r="V2576" s="31"/>
      <c r="W2576" s="31"/>
      <c r="X2576" s="31"/>
      <c r="Y2576" s="31"/>
      <c r="Z2576" s="31"/>
      <c r="AA2576" s="31"/>
      <c r="AB2576" s="31"/>
      <c r="AC2576" s="31"/>
      <c r="AD2576" s="31"/>
      <c r="AE2576" s="31"/>
      <c r="AR2576" s="161" t="s">
        <v>258</v>
      </c>
      <c r="AT2576" s="161" t="s">
        <v>254</v>
      </c>
      <c r="AU2576" s="161" t="s">
        <v>88</v>
      </c>
      <c r="AY2576" s="17" t="s">
        <v>252</v>
      </c>
      <c r="BE2576" s="162">
        <f>IF(N2576="základní",J2576,0)</f>
        <v>0</v>
      </c>
      <c r="BF2576" s="162">
        <f>IF(N2576="snížená",J2576,0)</f>
        <v>0</v>
      </c>
      <c r="BG2576" s="162">
        <f>IF(N2576="zákl. přenesená",J2576,0)</f>
        <v>0</v>
      </c>
      <c r="BH2576" s="162">
        <f>IF(N2576="sníž. přenesená",J2576,0)</f>
        <v>0</v>
      </c>
      <c r="BI2576" s="162">
        <f>IF(N2576="nulová",J2576,0)</f>
        <v>0</v>
      </c>
      <c r="BJ2576" s="17" t="s">
        <v>86</v>
      </c>
      <c r="BK2576" s="162">
        <f>ROUND(I2576*H2576,2)</f>
        <v>0</v>
      </c>
      <c r="BL2576" s="17" t="s">
        <v>258</v>
      </c>
      <c r="BM2576" s="161" t="s">
        <v>3854</v>
      </c>
    </row>
    <row r="2577" spans="1:65" s="2" customFormat="1" ht="24.2" customHeight="1">
      <c r="A2577" s="31"/>
      <c r="B2577" s="148"/>
      <c r="C2577" s="149" t="s">
        <v>1406</v>
      </c>
      <c r="D2577" s="149" t="s">
        <v>254</v>
      </c>
      <c r="E2577" s="150" t="s">
        <v>3855</v>
      </c>
      <c r="F2577" s="151" t="s">
        <v>3856</v>
      </c>
      <c r="G2577" s="152" t="s">
        <v>1198</v>
      </c>
      <c r="H2577" s="153">
        <v>1</v>
      </c>
      <c r="I2577" s="154"/>
      <c r="J2577" s="155">
        <f>ROUND(I2577*H2577,2)</f>
        <v>0</v>
      </c>
      <c r="K2577" s="156"/>
      <c r="L2577" s="32"/>
      <c r="M2577" s="157" t="s">
        <v>1</v>
      </c>
      <c r="N2577" s="158" t="s">
        <v>44</v>
      </c>
      <c r="O2577" s="57"/>
      <c r="P2577" s="159">
        <f>O2577*H2577</f>
        <v>0</v>
      </c>
      <c r="Q2577" s="159">
        <v>0</v>
      </c>
      <c r="R2577" s="159">
        <f>Q2577*H2577</f>
        <v>0</v>
      </c>
      <c r="S2577" s="159">
        <v>0</v>
      </c>
      <c r="T2577" s="160">
        <f>S2577*H2577</f>
        <v>0</v>
      </c>
      <c r="U2577" s="31"/>
      <c r="V2577" s="31"/>
      <c r="W2577" s="31"/>
      <c r="X2577" s="31"/>
      <c r="Y2577" s="31"/>
      <c r="Z2577" s="31"/>
      <c r="AA2577" s="31"/>
      <c r="AB2577" s="31"/>
      <c r="AC2577" s="31"/>
      <c r="AD2577" s="31"/>
      <c r="AE2577" s="31"/>
      <c r="AR2577" s="161" t="s">
        <v>258</v>
      </c>
      <c r="AT2577" s="161" t="s">
        <v>254</v>
      </c>
      <c r="AU2577" s="161" t="s">
        <v>88</v>
      </c>
      <c r="AY2577" s="17" t="s">
        <v>252</v>
      </c>
      <c r="BE2577" s="162">
        <f>IF(N2577="základní",J2577,0)</f>
        <v>0</v>
      </c>
      <c r="BF2577" s="162">
        <f>IF(N2577="snížená",J2577,0)</f>
        <v>0</v>
      </c>
      <c r="BG2577" s="162">
        <f>IF(N2577="zákl. přenesená",J2577,0)</f>
        <v>0</v>
      </c>
      <c r="BH2577" s="162">
        <f>IF(N2577="sníž. přenesená",J2577,0)</f>
        <v>0</v>
      </c>
      <c r="BI2577" s="162">
        <f>IF(N2577="nulová",J2577,0)</f>
        <v>0</v>
      </c>
      <c r="BJ2577" s="17" t="s">
        <v>86</v>
      </c>
      <c r="BK2577" s="162">
        <f>ROUND(I2577*H2577,2)</f>
        <v>0</v>
      </c>
      <c r="BL2577" s="17" t="s">
        <v>258</v>
      </c>
      <c r="BM2577" s="161" t="s">
        <v>3857</v>
      </c>
    </row>
    <row r="2578" spans="1:65" s="2" customFormat="1" ht="33" customHeight="1">
      <c r="A2578" s="31"/>
      <c r="B2578" s="148"/>
      <c r="C2578" s="149" t="s">
        <v>3858</v>
      </c>
      <c r="D2578" s="149" t="s">
        <v>254</v>
      </c>
      <c r="E2578" s="150" t="s">
        <v>3859</v>
      </c>
      <c r="F2578" s="151" t="s">
        <v>3860</v>
      </c>
      <c r="G2578" s="152" t="s">
        <v>265</v>
      </c>
      <c r="H2578" s="153">
        <v>11.2</v>
      </c>
      <c r="I2578" s="154"/>
      <c r="J2578" s="155">
        <f>ROUND(I2578*H2578,2)</f>
        <v>0</v>
      </c>
      <c r="K2578" s="156"/>
      <c r="L2578" s="32"/>
      <c r="M2578" s="157" t="s">
        <v>1</v>
      </c>
      <c r="N2578" s="158" t="s">
        <v>44</v>
      </c>
      <c r="O2578" s="57"/>
      <c r="P2578" s="159">
        <f>O2578*H2578</f>
        <v>0</v>
      </c>
      <c r="Q2578" s="159">
        <v>0</v>
      </c>
      <c r="R2578" s="159">
        <f>Q2578*H2578</f>
        <v>0</v>
      </c>
      <c r="S2578" s="159">
        <v>0</v>
      </c>
      <c r="T2578" s="160">
        <f>S2578*H2578</f>
        <v>0</v>
      </c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R2578" s="161" t="s">
        <v>258</v>
      </c>
      <c r="AT2578" s="161" t="s">
        <v>254</v>
      </c>
      <c r="AU2578" s="161" t="s">
        <v>88</v>
      </c>
      <c r="AY2578" s="17" t="s">
        <v>252</v>
      </c>
      <c r="BE2578" s="162">
        <f>IF(N2578="základní",J2578,0)</f>
        <v>0</v>
      </c>
      <c r="BF2578" s="162">
        <f>IF(N2578="snížená",J2578,0)</f>
        <v>0</v>
      </c>
      <c r="BG2578" s="162">
        <f>IF(N2578="zákl. přenesená",J2578,0)</f>
        <v>0</v>
      </c>
      <c r="BH2578" s="162">
        <f>IF(N2578="sníž. přenesená",J2578,0)</f>
        <v>0</v>
      </c>
      <c r="BI2578" s="162">
        <f>IF(N2578="nulová",J2578,0)</f>
        <v>0</v>
      </c>
      <c r="BJ2578" s="17" t="s">
        <v>86</v>
      </c>
      <c r="BK2578" s="162">
        <f>ROUND(I2578*H2578,2)</f>
        <v>0</v>
      </c>
      <c r="BL2578" s="17" t="s">
        <v>258</v>
      </c>
      <c r="BM2578" s="161" t="s">
        <v>3861</v>
      </c>
    </row>
    <row r="2579" spans="1:65" s="14" customFormat="1">
      <c r="B2579" s="171"/>
      <c r="D2579" s="164" t="s">
        <v>282</v>
      </c>
      <c r="E2579" s="172" t="s">
        <v>1</v>
      </c>
      <c r="F2579" s="173" t="s">
        <v>3862</v>
      </c>
      <c r="H2579" s="174">
        <v>0.8</v>
      </c>
      <c r="I2579" s="175"/>
      <c r="L2579" s="171"/>
      <c r="M2579" s="176"/>
      <c r="N2579" s="177"/>
      <c r="O2579" s="177"/>
      <c r="P2579" s="177"/>
      <c r="Q2579" s="177"/>
      <c r="R2579" s="177"/>
      <c r="S2579" s="177"/>
      <c r="T2579" s="178"/>
      <c r="AT2579" s="172" t="s">
        <v>282</v>
      </c>
      <c r="AU2579" s="172" t="s">
        <v>88</v>
      </c>
      <c r="AV2579" s="14" t="s">
        <v>88</v>
      </c>
      <c r="AW2579" s="14" t="s">
        <v>33</v>
      </c>
      <c r="AX2579" s="14" t="s">
        <v>79</v>
      </c>
      <c r="AY2579" s="172" t="s">
        <v>252</v>
      </c>
    </row>
    <row r="2580" spans="1:65" s="14" customFormat="1">
      <c r="B2580" s="171"/>
      <c r="D2580" s="164" t="s">
        <v>282</v>
      </c>
      <c r="E2580" s="172" t="s">
        <v>1</v>
      </c>
      <c r="F2580" s="173" t="s">
        <v>3863</v>
      </c>
      <c r="H2580" s="174">
        <v>2.4</v>
      </c>
      <c r="I2580" s="175"/>
      <c r="L2580" s="171"/>
      <c r="M2580" s="176"/>
      <c r="N2580" s="177"/>
      <c r="O2580" s="177"/>
      <c r="P2580" s="177"/>
      <c r="Q2580" s="177"/>
      <c r="R2580" s="177"/>
      <c r="S2580" s="177"/>
      <c r="T2580" s="178"/>
      <c r="AT2580" s="172" t="s">
        <v>282</v>
      </c>
      <c r="AU2580" s="172" t="s">
        <v>88</v>
      </c>
      <c r="AV2580" s="14" t="s">
        <v>88</v>
      </c>
      <c r="AW2580" s="14" t="s">
        <v>33</v>
      </c>
      <c r="AX2580" s="14" t="s">
        <v>79</v>
      </c>
      <c r="AY2580" s="172" t="s">
        <v>252</v>
      </c>
    </row>
    <row r="2581" spans="1:65" s="14" customFormat="1">
      <c r="B2581" s="171"/>
      <c r="D2581" s="164" t="s">
        <v>282</v>
      </c>
      <c r="E2581" s="172" t="s">
        <v>1</v>
      </c>
      <c r="F2581" s="173" t="s">
        <v>3864</v>
      </c>
      <c r="H2581" s="174">
        <v>1.6</v>
      </c>
      <c r="I2581" s="175"/>
      <c r="L2581" s="171"/>
      <c r="M2581" s="176"/>
      <c r="N2581" s="177"/>
      <c r="O2581" s="177"/>
      <c r="P2581" s="177"/>
      <c r="Q2581" s="177"/>
      <c r="R2581" s="177"/>
      <c r="S2581" s="177"/>
      <c r="T2581" s="178"/>
      <c r="AT2581" s="172" t="s">
        <v>282</v>
      </c>
      <c r="AU2581" s="172" t="s">
        <v>88</v>
      </c>
      <c r="AV2581" s="14" t="s">
        <v>88</v>
      </c>
      <c r="AW2581" s="14" t="s">
        <v>33</v>
      </c>
      <c r="AX2581" s="14" t="s">
        <v>79</v>
      </c>
      <c r="AY2581" s="172" t="s">
        <v>252</v>
      </c>
    </row>
    <row r="2582" spans="1:65" s="14" customFormat="1">
      <c r="B2582" s="171"/>
      <c r="D2582" s="164" t="s">
        <v>282</v>
      </c>
      <c r="E2582" s="172" t="s">
        <v>1</v>
      </c>
      <c r="F2582" s="173" t="s">
        <v>3865</v>
      </c>
      <c r="H2582" s="174">
        <v>1.6</v>
      </c>
      <c r="I2582" s="175"/>
      <c r="L2582" s="171"/>
      <c r="M2582" s="176"/>
      <c r="N2582" s="177"/>
      <c r="O2582" s="177"/>
      <c r="P2582" s="177"/>
      <c r="Q2582" s="177"/>
      <c r="R2582" s="177"/>
      <c r="S2582" s="177"/>
      <c r="T2582" s="178"/>
      <c r="AT2582" s="172" t="s">
        <v>282</v>
      </c>
      <c r="AU2582" s="172" t="s">
        <v>88</v>
      </c>
      <c r="AV2582" s="14" t="s">
        <v>88</v>
      </c>
      <c r="AW2582" s="14" t="s">
        <v>33</v>
      </c>
      <c r="AX2582" s="14" t="s">
        <v>79</v>
      </c>
      <c r="AY2582" s="172" t="s">
        <v>252</v>
      </c>
    </row>
    <row r="2583" spans="1:65" s="14" customFormat="1">
      <c r="B2583" s="171"/>
      <c r="D2583" s="164" t="s">
        <v>282</v>
      </c>
      <c r="E2583" s="172" t="s">
        <v>1</v>
      </c>
      <c r="F2583" s="173" t="s">
        <v>3866</v>
      </c>
      <c r="H2583" s="174">
        <v>1.6</v>
      </c>
      <c r="I2583" s="175"/>
      <c r="L2583" s="171"/>
      <c r="M2583" s="176"/>
      <c r="N2583" s="177"/>
      <c r="O2583" s="177"/>
      <c r="P2583" s="177"/>
      <c r="Q2583" s="177"/>
      <c r="R2583" s="177"/>
      <c r="S2583" s="177"/>
      <c r="T2583" s="178"/>
      <c r="AT2583" s="172" t="s">
        <v>282</v>
      </c>
      <c r="AU2583" s="172" t="s">
        <v>88</v>
      </c>
      <c r="AV2583" s="14" t="s">
        <v>88</v>
      </c>
      <c r="AW2583" s="14" t="s">
        <v>33</v>
      </c>
      <c r="AX2583" s="14" t="s">
        <v>79</v>
      </c>
      <c r="AY2583" s="172" t="s">
        <v>252</v>
      </c>
    </row>
    <row r="2584" spans="1:65" s="14" customFormat="1">
      <c r="B2584" s="171"/>
      <c r="D2584" s="164" t="s">
        <v>282</v>
      </c>
      <c r="E2584" s="172" t="s">
        <v>1</v>
      </c>
      <c r="F2584" s="173" t="s">
        <v>3867</v>
      </c>
      <c r="H2584" s="174">
        <v>3.2</v>
      </c>
      <c r="I2584" s="175"/>
      <c r="L2584" s="171"/>
      <c r="M2584" s="176"/>
      <c r="N2584" s="177"/>
      <c r="O2584" s="177"/>
      <c r="P2584" s="177"/>
      <c r="Q2584" s="177"/>
      <c r="R2584" s="177"/>
      <c r="S2584" s="177"/>
      <c r="T2584" s="178"/>
      <c r="AT2584" s="172" t="s">
        <v>282</v>
      </c>
      <c r="AU2584" s="172" t="s">
        <v>88</v>
      </c>
      <c r="AV2584" s="14" t="s">
        <v>88</v>
      </c>
      <c r="AW2584" s="14" t="s">
        <v>33</v>
      </c>
      <c r="AX2584" s="14" t="s">
        <v>79</v>
      </c>
      <c r="AY2584" s="172" t="s">
        <v>252</v>
      </c>
    </row>
    <row r="2585" spans="1:65" s="13" customFormat="1" ht="22.5">
      <c r="B2585" s="163"/>
      <c r="D2585" s="164" t="s">
        <v>282</v>
      </c>
      <c r="E2585" s="165" t="s">
        <v>1</v>
      </c>
      <c r="F2585" s="166" t="s">
        <v>3868</v>
      </c>
      <c r="H2585" s="165" t="s">
        <v>1</v>
      </c>
      <c r="I2585" s="167"/>
      <c r="L2585" s="163"/>
      <c r="M2585" s="168"/>
      <c r="N2585" s="169"/>
      <c r="O2585" s="169"/>
      <c r="P2585" s="169"/>
      <c r="Q2585" s="169"/>
      <c r="R2585" s="169"/>
      <c r="S2585" s="169"/>
      <c r="T2585" s="170"/>
      <c r="AT2585" s="165" t="s">
        <v>282</v>
      </c>
      <c r="AU2585" s="165" t="s">
        <v>88</v>
      </c>
      <c r="AV2585" s="13" t="s">
        <v>86</v>
      </c>
      <c r="AW2585" s="13" t="s">
        <v>33</v>
      </c>
      <c r="AX2585" s="13" t="s">
        <v>79</v>
      </c>
      <c r="AY2585" s="165" t="s">
        <v>252</v>
      </c>
    </row>
    <row r="2586" spans="1:65" s="15" customFormat="1">
      <c r="B2586" s="179"/>
      <c r="D2586" s="164" t="s">
        <v>282</v>
      </c>
      <c r="E2586" s="180" t="s">
        <v>1</v>
      </c>
      <c r="F2586" s="181" t="s">
        <v>286</v>
      </c>
      <c r="H2586" s="182">
        <v>11.2</v>
      </c>
      <c r="I2586" s="183"/>
      <c r="L2586" s="179"/>
      <c r="M2586" s="184"/>
      <c r="N2586" s="185"/>
      <c r="O2586" s="185"/>
      <c r="P2586" s="185"/>
      <c r="Q2586" s="185"/>
      <c r="R2586" s="185"/>
      <c r="S2586" s="185"/>
      <c r="T2586" s="186"/>
      <c r="AT2586" s="180" t="s">
        <v>282</v>
      </c>
      <c r="AU2586" s="180" t="s">
        <v>88</v>
      </c>
      <c r="AV2586" s="15" t="s">
        <v>258</v>
      </c>
      <c r="AW2586" s="15" t="s">
        <v>33</v>
      </c>
      <c r="AX2586" s="15" t="s">
        <v>86</v>
      </c>
      <c r="AY2586" s="180" t="s">
        <v>252</v>
      </c>
    </row>
    <row r="2587" spans="1:65" s="2" customFormat="1" ht="24.2" customHeight="1">
      <c r="A2587" s="31"/>
      <c r="B2587" s="148"/>
      <c r="C2587" s="149" t="s">
        <v>1410</v>
      </c>
      <c r="D2587" s="149" t="s">
        <v>254</v>
      </c>
      <c r="E2587" s="150" t="s">
        <v>3869</v>
      </c>
      <c r="F2587" s="151" t="s">
        <v>3870</v>
      </c>
      <c r="G2587" s="152" t="s">
        <v>1198</v>
      </c>
      <c r="H2587" s="153">
        <v>1</v>
      </c>
      <c r="I2587" s="154"/>
      <c r="J2587" s="155">
        <f>ROUND(I2587*H2587,2)</f>
        <v>0</v>
      </c>
      <c r="K2587" s="156"/>
      <c r="L2587" s="32"/>
      <c r="M2587" s="157" t="s">
        <v>1</v>
      </c>
      <c r="N2587" s="158" t="s">
        <v>44</v>
      </c>
      <c r="O2587" s="57"/>
      <c r="P2587" s="159">
        <f>O2587*H2587</f>
        <v>0</v>
      </c>
      <c r="Q2587" s="159">
        <v>0</v>
      </c>
      <c r="R2587" s="159">
        <f>Q2587*H2587</f>
        <v>0</v>
      </c>
      <c r="S2587" s="159">
        <v>0</v>
      </c>
      <c r="T2587" s="160">
        <f>S2587*H2587</f>
        <v>0</v>
      </c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R2587" s="161" t="s">
        <v>258</v>
      </c>
      <c r="AT2587" s="161" t="s">
        <v>254</v>
      </c>
      <c r="AU2587" s="161" t="s">
        <v>88</v>
      </c>
      <c r="AY2587" s="17" t="s">
        <v>252</v>
      </c>
      <c r="BE2587" s="162">
        <f>IF(N2587="základní",J2587,0)</f>
        <v>0</v>
      </c>
      <c r="BF2587" s="162">
        <f>IF(N2587="snížená",J2587,0)</f>
        <v>0</v>
      </c>
      <c r="BG2587" s="162">
        <f>IF(N2587="zákl. přenesená",J2587,0)</f>
        <v>0</v>
      </c>
      <c r="BH2587" s="162">
        <f>IF(N2587="sníž. přenesená",J2587,0)</f>
        <v>0</v>
      </c>
      <c r="BI2587" s="162">
        <f>IF(N2587="nulová",J2587,0)</f>
        <v>0</v>
      </c>
      <c r="BJ2587" s="17" t="s">
        <v>86</v>
      </c>
      <c r="BK2587" s="162">
        <f>ROUND(I2587*H2587,2)</f>
        <v>0</v>
      </c>
      <c r="BL2587" s="17" t="s">
        <v>258</v>
      </c>
      <c r="BM2587" s="161" t="s">
        <v>3871</v>
      </c>
    </row>
    <row r="2588" spans="1:65" s="13" customFormat="1" ht="22.5">
      <c r="B2588" s="163"/>
      <c r="D2588" s="164" t="s">
        <v>282</v>
      </c>
      <c r="E2588" s="165" t="s">
        <v>1</v>
      </c>
      <c r="F2588" s="166" t="s">
        <v>3872</v>
      </c>
      <c r="H2588" s="165" t="s">
        <v>1</v>
      </c>
      <c r="I2588" s="167"/>
      <c r="L2588" s="163"/>
      <c r="M2588" s="168"/>
      <c r="N2588" s="169"/>
      <c r="O2588" s="169"/>
      <c r="P2588" s="169"/>
      <c r="Q2588" s="169"/>
      <c r="R2588" s="169"/>
      <c r="S2588" s="169"/>
      <c r="T2588" s="170"/>
      <c r="AT2588" s="165" t="s">
        <v>282</v>
      </c>
      <c r="AU2588" s="165" t="s">
        <v>88</v>
      </c>
      <c r="AV2588" s="13" t="s">
        <v>86</v>
      </c>
      <c r="AW2588" s="13" t="s">
        <v>33</v>
      </c>
      <c r="AX2588" s="13" t="s">
        <v>79</v>
      </c>
      <c r="AY2588" s="165" t="s">
        <v>252</v>
      </c>
    </row>
    <row r="2589" spans="1:65" s="13" customFormat="1" ht="22.5">
      <c r="B2589" s="163"/>
      <c r="D2589" s="164" t="s">
        <v>282</v>
      </c>
      <c r="E2589" s="165" t="s">
        <v>1</v>
      </c>
      <c r="F2589" s="166" t="s">
        <v>3873</v>
      </c>
      <c r="H2589" s="165" t="s">
        <v>1</v>
      </c>
      <c r="I2589" s="167"/>
      <c r="L2589" s="163"/>
      <c r="M2589" s="168"/>
      <c r="N2589" s="169"/>
      <c r="O2589" s="169"/>
      <c r="P2589" s="169"/>
      <c r="Q2589" s="169"/>
      <c r="R2589" s="169"/>
      <c r="S2589" s="169"/>
      <c r="T2589" s="170"/>
      <c r="AT2589" s="165" t="s">
        <v>282</v>
      </c>
      <c r="AU2589" s="165" t="s">
        <v>88</v>
      </c>
      <c r="AV2589" s="13" t="s">
        <v>86</v>
      </c>
      <c r="AW2589" s="13" t="s">
        <v>33</v>
      </c>
      <c r="AX2589" s="13" t="s">
        <v>79</v>
      </c>
      <c r="AY2589" s="165" t="s">
        <v>252</v>
      </c>
    </row>
    <row r="2590" spans="1:65" s="14" customFormat="1">
      <c r="B2590" s="171"/>
      <c r="D2590" s="164" t="s">
        <v>282</v>
      </c>
      <c r="E2590" s="172" t="s">
        <v>1</v>
      </c>
      <c r="F2590" s="173" t="s">
        <v>86</v>
      </c>
      <c r="H2590" s="174">
        <v>1</v>
      </c>
      <c r="I2590" s="175"/>
      <c r="L2590" s="171"/>
      <c r="M2590" s="176"/>
      <c r="N2590" s="177"/>
      <c r="O2590" s="177"/>
      <c r="P2590" s="177"/>
      <c r="Q2590" s="177"/>
      <c r="R2590" s="177"/>
      <c r="S2590" s="177"/>
      <c r="T2590" s="178"/>
      <c r="AT2590" s="172" t="s">
        <v>282</v>
      </c>
      <c r="AU2590" s="172" t="s">
        <v>88</v>
      </c>
      <c r="AV2590" s="14" t="s">
        <v>88</v>
      </c>
      <c r="AW2590" s="14" t="s">
        <v>33</v>
      </c>
      <c r="AX2590" s="14" t="s">
        <v>79</v>
      </c>
      <c r="AY2590" s="172" t="s">
        <v>252</v>
      </c>
    </row>
    <row r="2591" spans="1:65" s="15" customFormat="1">
      <c r="B2591" s="179"/>
      <c r="D2591" s="164" t="s">
        <v>282</v>
      </c>
      <c r="E2591" s="180" t="s">
        <v>1</v>
      </c>
      <c r="F2591" s="181" t="s">
        <v>286</v>
      </c>
      <c r="H2591" s="182">
        <v>1</v>
      </c>
      <c r="I2591" s="183"/>
      <c r="L2591" s="179"/>
      <c r="M2591" s="184"/>
      <c r="N2591" s="185"/>
      <c r="O2591" s="185"/>
      <c r="P2591" s="185"/>
      <c r="Q2591" s="185"/>
      <c r="R2591" s="185"/>
      <c r="S2591" s="185"/>
      <c r="T2591" s="186"/>
      <c r="AT2591" s="180" t="s">
        <v>282</v>
      </c>
      <c r="AU2591" s="180" t="s">
        <v>88</v>
      </c>
      <c r="AV2591" s="15" t="s">
        <v>258</v>
      </c>
      <c r="AW2591" s="15" t="s">
        <v>33</v>
      </c>
      <c r="AX2591" s="15" t="s">
        <v>86</v>
      </c>
      <c r="AY2591" s="180" t="s">
        <v>252</v>
      </c>
    </row>
    <row r="2592" spans="1:65" s="2" customFormat="1" ht="24.2" customHeight="1">
      <c r="A2592" s="31"/>
      <c r="B2592" s="148"/>
      <c r="C2592" s="149" t="s">
        <v>3874</v>
      </c>
      <c r="D2592" s="149" t="s">
        <v>254</v>
      </c>
      <c r="E2592" s="150" t="s">
        <v>3875</v>
      </c>
      <c r="F2592" s="151" t="s">
        <v>3876</v>
      </c>
      <c r="G2592" s="152" t="s">
        <v>1727</v>
      </c>
      <c r="H2592" s="187"/>
      <c r="I2592" s="154"/>
      <c r="J2592" s="155">
        <f>ROUND(I2592*H2592,2)</f>
        <v>0</v>
      </c>
      <c r="K2592" s="156"/>
      <c r="L2592" s="32"/>
      <c r="M2592" s="157" t="s">
        <v>1</v>
      </c>
      <c r="N2592" s="158" t="s">
        <v>44</v>
      </c>
      <c r="O2592" s="57"/>
      <c r="P2592" s="159">
        <f>O2592*H2592</f>
        <v>0</v>
      </c>
      <c r="Q2592" s="159">
        <v>0</v>
      </c>
      <c r="R2592" s="159">
        <f>Q2592*H2592</f>
        <v>0</v>
      </c>
      <c r="S2592" s="159">
        <v>0</v>
      </c>
      <c r="T2592" s="160">
        <f>S2592*H2592</f>
        <v>0</v>
      </c>
      <c r="U2592" s="31"/>
      <c r="V2592" s="31"/>
      <c r="W2592" s="31"/>
      <c r="X2592" s="31"/>
      <c r="Y2592" s="31"/>
      <c r="Z2592" s="31"/>
      <c r="AA2592" s="31"/>
      <c r="AB2592" s="31"/>
      <c r="AC2592" s="31"/>
      <c r="AD2592" s="31"/>
      <c r="AE2592" s="31"/>
      <c r="AR2592" s="161" t="s">
        <v>258</v>
      </c>
      <c r="AT2592" s="161" t="s">
        <v>254</v>
      </c>
      <c r="AU2592" s="161" t="s">
        <v>88</v>
      </c>
      <c r="AY2592" s="17" t="s">
        <v>252</v>
      </c>
      <c r="BE2592" s="162">
        <f>IF(N2592="základní",J2592,0)</f>
        <v>0</v>
      </c>
      <c r="BF2592" s="162">
        <f>IF(N2592="snížená",J2592,0)</f>
        <v>0</v>
      </c>
      <c r="BG2592" s="162">
        <f>IF(N2592="zákl. přenesená",J2592,0)</f>
        <v>0</v>
      </c>
      <c r="BH2592" s="162">
        <f>IF(N2592="sníž. přenesená",J2592,0)</f>
        <v>0</v>
      </c>
      <c r="BI2592" s="162">
        <f>IF(N2592="nulová",J2592,0)</f>
        <v>0</v>
      </c>
      <c r="BJ2592" s="17" t="s">
        <v>86</v>
      </c>
      <c r="BK2592" s="162">
        <f>ROUND(I2592*H2592,2)</f>
        <v>0</v>
      </c>
      <c r="BL2592" s="17" t="s">
        <v>258</v>
      </c>
      <c r="BM2592" s="161" t="s">
        <v>3877</v>
      </c>
    </row>
    <row r="2593" spans="1:65" s="2" customFormat="1" ht="16.5" customHeight="1">
      <c r="A2593" s="31"/>
      <c r="B2593" s="148"/>
      <c r="C2593" s="149" t="s">
        <v>1416</v>
      </c>
      <c r="D2593" s="149" t="s">
        <v>254</v>
      </c>
      <c r="E2593" s="150" t="s">
        <v>1313</v>
      </c>
      <c r="F2593" s="151" t="s">
        <v>1314</v>
      </c>
      <c r="G2593" s="152" t="s">
        <v>257</v>
      </c>
      <c r="H2593" s="153">
        <v>5</v>
      </c>
      <c r="I2593" s="154"/>
      <c r="J2593" s="155">
        <f>ROUND(I2593*H2593,2)</f>
        <v>0</v>
      </c>
      <c r="K2593" s="156"/>
      <c r="L2593" s="32"/>
      <c r="M2593" s="157" t="s">
        <v>1</v>
      </c>
      <c r="N2593" s="158" t="s">
        <v>44</v>
      </c>
      <c r="O2593" s="57"/>
      <c r="P2593" s="159">
        <f>O2593*H2593</f>
        <v>0</v>
      </c>
      <c r="Q2593" s="159">
        <v>0</v>
      </c>
      <c r="R2593" s="159">
        <f>Q2593*H2593</f>
        <v>0</v>
      </c>
      <c r="S2593" s="159">
        <v>0</v>
      </c>
      <c r="T2593" s="160">
        <f>S2593*H2593</f>
        <v>0</v>
      </c>
      <c r="U2593" s="31"/>
      <c r="V2593" s="31"/>
      <c r="W2593" s="31"/>
      <c r="X2593" s="31"/>
      <c r="Y2593" s="31"/>
      <c r="Z2593" s="31"/>
      <c r="AA2593" s="31"/>
      <c r="AB2593" s="31"/>
      <c r="AC2593" s="31"/>
      <c r="AD2593" s="31"/>
      <c r="AE2593" s="31"/>
      <c r="AR2593" s="161" t="s">
        <v>258</v>
      </c>
      <c r="AT2593" s="161" t="s">
        <v>254</v>
      </c>
      <c r="AU2593" s="161" t="s">
        <v>88</v>
      </c>
      <c r="AY2593" s="17" t="s">
        <v>252</v>
      </c>
      <c r="BE2593" s="162">
        <f>IF(N2593="základní",J2593,0)</f>
        <v>0</v>
      </c>
      <c r="BF2593" s="162">
        <f>IF(N2593="snížená",J2593,0)</f>
        <v>0</v>
      </c>
      <c r="BG2593" s="162">
        <f>IF(N2593="zákl. přenesená",J2593,0)</f>
        <v>0</v>
      </c>
      <c r="BH2593" s="162">
        <f>IF(N2593="sníž. přenesená",J2593,0)</f>
        <v>0</v>
      </c>
      <c r="BI2593" s="162">
        <f>IF(N2593="nulová",J2593,0)</f>
        <v>0</v>
      </c>
      <c r="BJ2593" s="17" t="s">
        <v>86</v>
      </c>
      <c r="BK2593" s="162">
        <f>ROUND(I2593*H2593,2)</f>
        <v>0</v>
      </c>
      <c r="BL2593" s="17" t="s">
        <v>258</v>
      </c>
      <c r="BM2593" s="161" t="s">
        <v>3878</v>
      </c>
    </row>
    <row r="2594" spans="1:65" s="14" customFormat="1" ht="22.5">
      <c r="B2594" s="171"/>
      <c r="D2594" s="164" t="s">
        <v>282</v>
      </c>
      <c r="E2594" s="172" t="s">
        <v>1</v>
      </c>
      <c r="F2594" s="173" t="s">
        <v>3879</v>
      </c>
      <c r="H2594" s="174">
        <v>5</v>
      </c>
      <c r="I2594" s="175"/>
      <c r="L2594" s="171"/>
      <c r="M2594" s="176"/>
      <c r="N2594" s="177"/>
      <c r="O2594" s="177"/>
      <c r="P2594" s="177"/>
      <c r="Q2594" s="177"/>
      <c r="R2594" s="177"/>
      <c r="S2594" s="177"/>
      <c r="T2594" s="178"/>
      <c r="AT2594" s="172" t="s">
        <v>282</v>
      </c>
      <c r="AU2594" s="172" t="s">
        <v>88</v>
      </c>
      <c r="AV2594" s="14" t="s">
        <v>88</v>
      </c>
      <c r="AW2594" s="14" t="s">
        <v>33</v>
      </c>
      <c r="AX2594" s="14" t="s">
        <v>79</v>
      </c>
      <c r="AY2594" s="172" t="s">
        <v>252</v>
      </c>
    </row>
    <row r="2595" spans="1:65" s="13" customFormat="1">
      <c r="B2595" s="163"/>
      <c r="D2595" s="164" t="s">
        <v>282</v>
      </c>
      <c r="E2595" s="165" t="s">
        <v>1</v>
      </c>
      <c r="F2595" s="166" t="s">
        <v>2831</v>
      </c>
      <c r="H2595" s="165" t="s">
        <v>1</v>
      </c>
      <c r="I2595" s="167"/>
      <c r="L2595" s="163"/>
      <c r="M2595" s="168"/>
      <c r="N2595" s="169"/>
      <c r="O2595" s="169"/>
      <c r="P2595" s="169"/>
      <c r="Q2595" s="169"/>
      <c r="R2595" s="169"/>
      <c r="S2595" s="169"/>
      <c r="T2595" s="170"/>
      <c r="AT2595" s="165" t="s">
        <v>282</v>
      </c>
      <c r="AU2595" s="165" t="s">
        <v>88</v>
      </c>
      <c r="AV2595" s="13" t="s">
        <v>86</v>
      </c>
      <c r="AW2595" s="13" t="s">
        <v>33</v>
      </c>
      <c r="AX2595" s="13" t="s">
        <v>79</v>
      </c>
      <c r="AY2595" s="165" t="s">
        <v>252</v>
      </c>
    </row>
    <row r="2596" spans="1:65" s="15" customFormat="1">
      <c r="B2596" s="179"/>
      <c r="D2596" s="164" t="s">
        <v>282</v>
      </c>
      <c r="E2596" s="180" t="s">
        <v>1</v>
      </c>
      <c r="F2596" s="181" t="s">
        <v>286</v>
      </c>
      <c r="H2596" s="182">
        <v>5</v>
      </c>
      <c r="I2596" s="183"/>
      <c r="L2596" s="179"/>
      <c r="M2596" s="184"/>
      <c r="N2596" s="185"/>
      <c r="O2596" s="185"/>
      <c r="P2596" s="185"/>
      <c r="Q2596" s="185"/>
      <c r="R2596" s="185"/>
      <c r="S2596" s="185"/>
      <c r="T2596" s="186"/>
      <c r="AT2596" s="180" t="s">
        <v>282</v>
      </c>
      <c r="AU2596" s="180" t="s">
        <v>88</v>
      </c>
      <c r="AV2596" s="15" t="s">
        <v>258</v>
      </c>
      <c r="AW2596" s="15" t="s">
        <v>33</v>
      </c>
      <c r="AX2596" s="15" t="s">
        <v>86</v>
      </c>
      <c r="AY2596" s="180" t="s">
        <v>252</v>
      </c>
    </row>
    <row r="2597" spans="1:65" s="12" customFormat="1" ht="25.9" customHeight="1">
      <c r="B2597" s="135"/>
      <c r="D2597" s="136" t="s">
        <v>78</v>
      </c>
      <c r="E2597" s="137" t="s">
        <v>1891</v>
      </c>
      <c r="F2597" s="137" t="s">
        <v>1892</v>
      </c>
      <c r="I2597" s="138"/>
      <c r="J2597" s="139">
        <f>BK2597</f>
        <v>0</v>
      </c>
      <c r="L2597" s="135"/>
      <c r="M2597" s="140"/>
      <c r="N2597" s="141"/>
      <c r="O2597" s="141"/>
      <c r="P2597" s="142">
        <f>P2598+P2648</f>
        <v>0</v>
      </c>
      <c r="Q2597" s="141"/>
      <c r="R2597" s="142">
        <f>R2598+R2648</f>
        <v>0</v>
      </c>
      <c r="S2597" s="141"/>
      <c r="T2597" s="143">
        <f>T2598+T2648</f>
        <v>0</v>
      </c>
      <c r="AR2597" s="136" t="s">
        <v>262</v>
      </c>
      <c r="AT2597" s="144" t="s">
        <v>78</v>
      </c>
      <c r="AU2597" s="144" t="s">
        <v>79</v>
      </c>
      <c r="AY2597" s="136" t="s">
        <v>252</v>
      </c>
      <c r="BK2597" s="145">
        <f>BK2598+BK2648</f>
        <v>0</v>
      </c>
    </row>
    <row r="2598" spans="1:65" s="12" customFormat="1" ht="22.9" customHeight="1">
      <c r="B2598" s="135"/>
      <c r="D2598" s="136" t="s">
        <v>78</v>
      </c>
      <c r="E2598" s="146" t="s">
        <v>1893</v>
      </c>
      <c r="F2598" s="146" t="s">
        <v>1894</v>
      </c>
      <c r="I2598" s="138"/>
      <c r="J2598" s="147">
        <f>BK2598</f>
        <v>0</v>
      </c>
      <c r="L2598" s="135"/>
      <c r="M2598" s="140"/>
      <c r="N2598" s="141"/>
      <c r="O2598" s="141"/>
      <c r="P2598" s="142">
        <f>SUM(P2599:P2647)</f>
        <v>0</v>
      </c>
      <c r="Q2598" s="141"/>
      <c r="R2598" s="142">
        <f>SUM(R2599:R2647)</f>
        <v>0</v>
      </c>
      <c r="S2598" s="141"/>
      <c r="T2598" s="143">
        <f>SUM(T2599:T2647)</f>
        <v>0</v>
      </c>
      <c r="AR2598" s="136" t="s">
        <v>262</v>
      </c>
      <c r="AT2598" s="144" t="s">
        <v>78</v>
      </c>
      <c r="AU2598" s="144" t="s">
        <v>86</v>
      </c>
      <c r="AY2598" s="136" t="s">
        <v>252</v>
      </c>
      <c r="BK2598" s="145">
        <f>SUM(BK2599:BK2647)</f>
        <v>0</v>
      </c>
    </row>
    <row r="2599" spans="1:65" s="2" customFormat="1" ht="24.2" customHeight="1">
      <c r="A2599" s="31"/>
      <c r="B2599" s="148"/>
      <c r="C2599" s="149" t="s">
        <v>3880</v>
      </c>
      <c r="D2599" s="149" t="s">
        <v>254</v>
      </c>
      <c r="E2599" s="150" t="s">
        <v>1896</v>
      </c>
      <c r="F2599" s="151" t="s">
        <v>3881</v>
      </c>
      <c r="G2599" s="152" t="s">
        <v>347</v>
      </c>
      <c r="H2599" s="153">
        <v>1</v>
      </c>
      <c r="I2599" s="154"/>
      <c r="J2599" s="155">
        <f>ROUND(I2599*H2599,2)</f>
        <v>0</v>
      </c>
      <c r="K2599" s="156"/>
      <c r="L2599" s="32"/>
      <c r="M2599" s="157" t="s">
        <v>1</v>
      </c>
      <c r="N2599" s="158" t="s">
        <v>44</v>
      </c>
      <c r="O2599" s="57"/>
      <c r="P2599" s="159">
        <f>O2599*H2599</f>
        <v>0</v>
      </c>
      <c r="Q2599" s="159">
        <v>0</v>
      </c>
      <c r="R2599" s="159">
        <f>Q2599*H2599</f>
        <v>0</v>
      </c>
      <c r="S2599" s="159">
        <v>0</v>
      </c>
      <c r="T2599" s="160">
        <f>S2599*H2599</f>
        <v>0</v>
      </c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R2599" s="161" t="s">
        <v>406</v>
      </c>
      <c r="AT2599" s="161" t="s">
        <v>254</v>
      </c>
      <c r="AU2599" s="161" t="s">
        <v>88</v>
      </c>
      <c r="AY2599" s="17" t="s">
        <v>252</v>
      </c>
      <c r="BE2599" s="162">
        <f>IF(N2599="základní",J2599,0)</f>
        <v>0</v>
      </c>
      <c r="BF2599" s="162">
        <f>IF(N2599="snížená",J2599,0)</f>
        <v>0</v>
      </c>
      <c r="BG2599" s="162">
        <f>IF(N2599="zákl. přenesená",J2599,0)</f>
        <v>0</v>
      </c>
      <c r="BH2599" s="162">
        <f>IF(N2599="sníž. přenesená",J2599,0)</f>
        <v>0</v>
      </c>
      <c r="BI2599" s="162">
        <f>IF(N2599="nulová",J2599,0)</f>
        <v>0</v>
      </c>
      <c r="BJ2599" s="17" t="s">
        <v>86</v>
      </c>
      <c r="BK2599" s="162">
        <f>ROUND(I2599*H2599,2)</f>
        <v>0</v>
      </c>
      <c r="BL2599" s="17" t="s">
        <v>406</v>
      </c>
      <c r="BM2599" s="161" t="s">
        <v>3882</v>
      </c>
    </row>
    <row r="2600" spans="1:65" s="13" customFormat="1" ht="22.5">
      <c r="B2600" s="163"/>
      <c r="D2600" s="164" t="s">
        <v>282</v>
      </c>
      <c r="E2600" s="165" t="s">
        <v>1</v>
      </c>
      <c r="F2600" s="166" t="s">
        <v>3883</v>
      </c>
      <c r="H2600" s="165" t="s">
        <v>1</v>
      </c>
      <c r="I2600" s="167"/>
      <c r="L2600" s="163"/>
      <c r="M2600" s="168"/>
      <c r="N2600" s="169"/>
      <c r="O2600" s="169"/>
      <c r="P2600" s="169"/>
      <c r="Q2600" s="169"/>
      <c r="R2600" s="169"/>
      <c r="S2600" s="169"/>
      <c r="T2600" s="170"/>
      <c r="AT2600" s="165" t="s">
        <v>282</v>
      </c>
      <c r="AU2600" s="165" t="s">
        <v>88</v>
      </c>
      <c r="AV2600" s="13" t="s">
        <v>86</v>
      </c>
      <c r="AW2600" s="13" t="s">
        <v>33</v>
      </c>
      <c r="AX2600" s="13" t="s">
        <v>79</v>
      </c>
      <c r="AY2600" s="165" t="s">
        <v>252</v>
      </c>
    </row>
    <row r="2601" spans="1:65" s="13" customFormat="1" ht="22.5">
      <c r="B2601" s="163"/>
      <c r="D2601" s="164" t="s">
        <v>282</v>
      </c>
      <c r="E2601" s="165" t="s">
        <v>1</v>
      </c>
      <c r="F2601" s="166" t="s">
        <v>3884</v>
      </c>
      <c r="H2601" s="165" t="s">
        <v>1</v>
      </c>
      <c r="I2601" s="167"/>
      <c r="L2601" s="163"/>
      <c r="M2601" s="168"/>
      <c r="N2601" s="169"/>
      <c r="O2601" s="169"/>
      <c r="P2601" s="169"/>
      <c r="Q2601" s="169"/>
      <c r="R2601" s="169"/>
      <c r="S2601" s="169"/>
      <c r="T2601" s="170"/>
      <c r="AT2601" s="165" t="s">
        <v>282</v>
      </c>
      <c r="AU2601" s="165" t="s">
        <v>88</v>
      </c>
      <c r="AV2601" s="13" t="s">
        <v>86</v>
      </c>
      <c r="AW2601" s="13" t="s">
        <v>33</v>
      </c>
      <c r="AX2601" s="13" t="s">
        <v>79</v>
      </c>
      <c r="AY2601" s="165" t="s">
        <v>252</v>
      </c>
    </row>
    <row r="2602" spans="1:65" s="13" customFormat="1" ht="22.5">
      <c r="B2602" s="163"/>
      <c r="D2602" s="164" t="s">
        <v>282</v>
      </c>
      <c r="E2602" s="165" t="s">
        <v>1</v>
      </c>
      <c r="F2602" s="166" t="s">
        <v>3885</v>
      </c>
      <c r="H2602" s="165" t="s">
        <v>1</v>
      </c>
      <c r="I2602" s="167"/>
      <c r="L2602" s="163"/>
      <c r="M2602" s="168"/>
      <c r="N2602" s="169"/>
      <c r="O2602" s="169"/>
      <c r="P2602" s="169"/>
      <c r="Q2602" s="169"/>
      <c r="R2602" s="169"/>
      <c r="S2602" s="169"/>
      <c r="T2602" s="170"/>
      <c r="AT2602" s="165" t="s">
        <v>282</v>
      </c>
      <c r="AU2602" s="165" t="s">
        <v>88</v>
      </c>
      <c r="AV2602" s="13" t="s">
        <v>86</v>
      </c>
      <c r="AW2602" s="13" t="s">
        <v>33</v>
      </c>
      <c r="AX2602" s="13" t="s">
        <v>79</v>
      </c>
      <c r="AY2602" s="165" t="s">
        <v>252</v>
      </c>
    </row>
    <row r="2603" spans="1:65" s="13" customFormat="1" ht="22.5">
      <c r="B2603" s="163"/>
      <c r="D2603" s="164" t="s">
        <v>282</v>
      </c>
      <c r="E2603" s="165" t="s">
        <v>1</v>
      </c>
      <c r="F2603" s="166" t="s">
        <v>3886</v>
      </c>
      <c r="H2603" s="165" t="s">
        <v>1</v>
      </c>
      <c r="I2603" s="167"/>
      <c r="L2603" s="163"/>
      <c r="M2603" s="168"/>
      <c r="N2603" s="169"/>
      <c r="O2603" s="169"/>
      <c r="P2603" s="169"/>
      <c r="Q2603" s="169"/>
      <c r="R2603" s="169"/>
      <c r="S2603" s="169"/>
      <c r="T2603" s="170"/>
      <c r="AT2603" s="165" t="s">
        <v>282</v>
      </c>
      <c r="AU2603" s="165" t="s">
        <v>88</v>
      </c>
      <c r="AV2603" s="13" t="s">
        <v>86</v>
      </c>
      <c r="AW2603" s="13" t="s">
        <v>33</v>
      </c>
      <c r="AX2603" s="13" t="s">
        <v>79</v>
      </c>
      <c r="AY2603" s="165" t="s">
        <v>252</v>
      </c>
    </row>
    <row r="2604" spans="1:65" s="13" customFormat="1" ht="22.5">
      <c r="B2604" s="163"/>
      <c r="D2604" s="164" t="s">
        <v>282</v>
      </c>
      <c r="E2604" s="165" t="s">
        <v>1</v>
      </c>
      <c r="F2604" s="166" t="s">
        <v>3887</v>
      </c>
      <c r="H2604" s="165" t="s">
        <v>1</v>
      </c>
      <c r="I2604" s="167"/>
      <c r="L2604" s="163"/>
      <c r="M2604" s="168"/>
      <c r="N2604" s="169"/>
      <c r="O2604" s="169"/>
      <c r="P2604" s="169"/>
      <c r="Q2604" s="169"/>
      <c r="R2604" s="169"/>
      <c r="S2604" s="169"/>
      <c r="T2604" s="170"/>
      <c r="AT2604" s="165" t="s">
        <v>282</v>
      </c>
      <c r="AU2604" s="165" t="s">
        <v>88</v>
      </c>
      <c r="AV2604" s="13" t="s">
        <v>86</v>
      </c>
      <c r="AW2604" s="13" t="s">
        <v>33</v>
      </c>
      <c r="AX2604" s="13" t="s">
        <v>79</v>
      </c>
      <c r="AY2604" s="165" t="s">
        <v>252</v>
      </c>
    </row>
    <row r="2605" spans="1:65" s="13" customFormat="1" ht="22.5">
      <c r="B2605" s="163"/>
      <c r="D2605" s="164" t="s">
        <v>282</v>
      </c>
      <c r="E2605" s="165" t="s">
        <v>1</v>
      </c>
      <c r="F2605" s="166" t="s">
        <v>3888</v>
      </c>
      <c r="H2605" s="165" t="s">
        <v>1</v>
      </c>
      <c r="I2605" s="167"/>
      <c r="L2605" s="163"/>
      <c r="M2605" s="168"/>
      <c r="N2605" s="169"/>
      <c r="O2605" s="169"/>
      <c r="P2605" s="169"/>
      <c r="Q2605" s="169"/>
      <c r="R2605" s="169"/>
      <c r="S2605" s="169"/>
      <c r="T2605" s="170"/>
      <c r="AT2605" s="165" t="s">
        <v>282</v>
      </c>
      <c r="AU2605" s="165" t="s">
        <v>88</v>
      </c>
      <c r="AV2605" s="13" t="s">
        <v>86</v>
      </c>
      <c r="AW2605" s="13" t="s">
        <v>33</v>
      </c>
      <c r="AX2605" s="13" t="s">
        <v>79</v>
      </c>
      <c r="AY2605" s="165" t="s">
        <v>252</v>
      </c>
    </row>
    <row r="2606" spans="1:65" s="13" customFormat="1" ht="22.5">
      <c r="B2606" s="163"/>
      <c r="D2606" s="164" t="s">
        <v>282</v>
      </c>
      <c r="E2606" s="165" t="s">
        <v>1</v>
      </c>
      <c r="F2606" s="166" t="s">
        <v>3889</v>
      </c>
      <c r="H2606" s="165" t="s">
        <v>1</v>
      </c>
      <c r="I2606" s="167"/>
      <c r="L2606" s="163"/>
      <c r="M2606" s="168"/>
      <c r="N2606" s="169"/>
      <c r="O2606" s="169"/>
      <c r="P2606" s="169"/>
      <c r="Q2606" s="169"/>
      <c r="R2606" s="169"/>
      <c r="S2606" s="169"/>
      <c r="T2606" s="170"/>
      <c r="AT2606" s="165" t="s">
        <v>282</v>
      </c>
      <c r="AU2606" s="165" t="s">
        <v>88</v>
      </c>
      <c r="AV2606" s="13" t="s">
        <v>86</v>
      </c>
      <c r="AW2606" s="13" t="s">
        <v>33</v>
      </c>
      <c r="AX2606" s="13" t="s">
        <v>79</v>
      </c>
      <c r="AY2606" s="165" t="s">
        <v>252</v>
      </c>
    </row>
    <row r="2607" spans="1:65" s="13" customFormat="1" ht="22.5">
      <c r="B2607" s="163"/>
      <c r="D2607" s="164" t="s">
        <v>282</v>
      </c>
      <c r="E2607" s="165" t="s">
        <v>1</v>
      </c>
      <c r="F2607" s="166" t="s">
        <v>3890</v>
      </c>
      <c r="H2607" s="165" t="s">
        <v>1</v>
      </c>
      <c r="I2607" s="167"/>
      <c r="L2607" s="163"/>
      <c r="M2607" s="168"/>
      <c r="N2607" s="169"/>
      <c r="O2607" s="169"/>
      <c r="P2607" s="169"/>
      <c r="Q2607" s="169"/>
      <c r="R2607" s="169"/>
      <c r="S2607" s="169"/>
      <c r="T2607" s="170"/>
      <c r="AT2607" s="165" t="s">
        <v>282</v>
      </c>
      <c r="AU2607" s="165" t="s">
        <v>88</v>
      </c>
      <c r="AV2607" s="13" t="s">
        <v>86</v>
      </c>
      <c r="AW2607" s="13" t="s">
        <v>33</v>
      </c>
      <c r="AX2607" s="13" t="s">
        <v>79</v>
      </c>
      <c r="AY2607" s="165" t="s">
        <v>252</v>
      </c>
    </row>
    <row r="2608" spans="1:65" s="13" customFormat="1" ht="22.5">
      <c r="B2608" s="163"/>
      <c r="D2608" s="164" t="s">
        <v>282</v>
      </c>
      <c r="E2608" s="165" t="s">
        <v>1</v>
      </c>
      <c r="F2608" s="166" t="s">
        <v>3891</v>
      </c>
      <c r="H2608" s="165" t="s">
        <v>1</v>
      </c>
      <c r="I2608" s="167"/>
      <c r="L2608" s="163"/>
      <c r="M2608" s="168"/>
      <c r="N2608" s="169"/>
      <c r="O2608" s="169"/>
      <c r="P2608" s="169"/>
      <c r="Q2608" s="169"/>
      <c r="R2608" s="169"/>
      <c r="S2608" s="169"/>
      <c r="T2608" s="170"/>
      <c r="AT2608" s="165" t="s">
        <v>282</v>
      </c>
      <c r="AU2608" s="165" t="s">
        <v>88</v>
      </c>
      <c r="AV2608" s="13" t="s">
        <v>86</v>
      </c>
      <c r="AW2608" s="13" t="s">
        <v>33</v>
      </c>
      <c r="AX2608" s="13" t="s">
        <v>79</v>
      </c>
      <c r="AY2608" s="165" t="s">
        <v>252</v>
      </c>
    </row>
    <row r="2609" spans="1:65" s="14" customFormat="1" ht="22.5">
      <c r="B2609" s="171"/>
      <c r="D2609" s="164" t="s">
        <v>282</v>
      </c>
      <c r="E2609" s="172" t="s">
        <v>1</v>
      </c>
      <c r="F2609" s="173" t="s">
        <v>3892</v>
      </c>
      <c r="H2609" s="174">
        <v>1</v>
      </c>
      <c r="I2609" s="175"/>
      <c r="L2609" s="171"/>
      <c r="M2609" s="176"/>
      <c r="N2609" s="177"/>
      <c r="O2609" s="177"/>
      <c r="P2609" s="177"/>
      <c r="Q2609" s="177"/>
      <c r="R2609" s="177"/>
      <c r="S2609" s="177"/>
      <c r="T2609" s="178"/>
      <c r="AT2609" s="172" t="s">
        <v>282</v>
      </c>
      <c r="AU2609" s="172" t="s">
        <v>88</v>
      </c>
      <c r="AV2609" s="14" t="s">
        <v>88</v>
      </c>
      <c r="AW2609" s="14" t="s">
        <v>33</v>
      </c>
      <c r="AX2609" s="14" t="s">
        <v>79</v>
      </c>
      <c r="AY2609" s="172" t="s">
        <v>252</v>
      </c>
    </row>
    <row r="2610" spans="1:65" s="15" customFormat="1">
      <c r="B2610" s="179"/>
      <c r="D2610" s="164" t="s">
        <v>282</v>
      </c>
      <c r="E2610" s="180" t="s">
        <v>1</v>
      </c>
      <c r="F2610" s="181" t="s">
        <v>286</v>
      </c>
      <c r="H2610" s="182">
        <v>1</v>
      </c>
      <c r="I2610" s="183"/>
      <c r="L2610" s="179"/>
      <c r="M2610" s="184"/>
      <c r="N2610" s="185"/>
      <c r="O2610" s="185"/>
      <c r="P2610" s="185"/>
      <c r="Q2610" s="185"/>
      <c r="R2610" s="185"/>
      <c r="S2610" s="185"/>
      <c r="T2610" s="186"/>
      <c r="AT2610" s="180" t="s">
        <v>282</v>
      </c>
      <c r="AU2610" s="180" t="s">
        <v>88</v>
      </c>
      <c r="AV2610" s="15" t="s">
        <v>258</v>
      </c>
      <c r="AW2610" s="15" t="s">
        <v>33</v>
      </c>
      <c r="AX2610" s="15" t="s">
        <v>86</v>
      </c>
      <c r="AY2610" s="180" t="s">
        <v>252</v>
      </c>
    </row>
    <row r="2611" spans="1:65" s="2" customFormat="1" ht="24.2" customHeight="1">
      <c r="A2611" s="31"/>
      <c r="B2611" s="148"/>
      <c r="C2611" s="149" t="s">
        <v>1420</v>
      </c>
      <c r="D2611" s="149" t="s">
        <v>254</v>
      </c>
      <c r="E2611" s="150" t="s">
        <v>3893</v>
      </c>
      <c r="F2611" s="151" t="s">
        <v>3894</v>
      </c>
      <c r="G2611" s="152" t="s">
        <v>347</v>
      </c>
      <c r="H2611" s="153">
        <v>1</v>
      </c>
      <c r="I2611" s="154"/>
      <c r="J2611" s="155">
        <f>ROUND(I2611*H2611,2)</f>
        <v>0</v>
      </c>
      <c r="K2611" s="156"/>
      <c r="L2611" s="32"/>
      <c r="M2611" s="157" t="s">
        <v>1</v>
      </c>
      <c r="N2611" s="158" t="s">
        <v>44</v>
      </c>
      <c r="O2611" s="57"/>
      <c r="P2611" s="159">
        <f>O2611*H2611</f>
        <v>0</v>
      </c>
      <c r="Q2611" s="159">
        <v>0</v>
      </c>
      <c r="R2611" s="159">
        <f>Q2611*H2611</f>
        <v>0</v>
      </c>
      <c r="S2611" s="159">
        <v>0</v>
      </c>
      <c r="T2611" s="160">
        <f>S2611*H2611</f>
        <v>0</v>
      </c>
      <c r="U2611" s="31"/>
      <c r="V2611" s="31"/>
      <c r="W2611" s="31"/>
      <c r="X2611" s="31"/>
      <c r="Y2611" s="31"/>
      <c r="Z2611" s="31"/>
      <c r="AA2611" s="31"/>
      <c r="AB2611" s="31"/>
      <c r="AC2611" s="31"/>
      <c r="AD2611" s="31"/>
      <c r="AE2611" s="31"/>
      <c r="AR2611" s="161" t="s">
        <v>406</v>
      </c>
      <c r="AT2611" s="161" t="s">
        <v>254</v>
      </c>
      <c r="AU2611" s="161" t="s">
        <v>88</v>
      </c>
      <c r="AY2611" s="17" t="s">
        <v>252</v>
      </c>
      <c r="BE2611" s="162">
        <f>IF(N2611="základní",J2611,0)</f>
        <v>0</v>
      </c>
      <c r="BF2611" s="162">
        <f>IF(N2611="snížená",J2611,0)</f>
        <v>0</v>
      </c>
      <c r="BG2611" s="162">
        <f>IF(N2611="zákl. přenesená",J2611,0)</f>
        <v>0</v>
      </c>
      <c r="BH2611" s="162">
        <f>IF(N2611="sníž. přenesená",J2611,0)</f>
        <v>0</v>
      </c>
      <c r="BI2611" s="162">
        <f>IF(N2611="nulová",J2611,0)</f>
        <v>0</v>
      </c>
      <c r="BJ2611" s="17" t="s">
        <v>86</v>
      </c>
      <c r="BK2611" s="162">
        <f>ROUND(I2611*H2611,2)</f>
        <v>0</v>
      </c>
      <c r="BL2611" s="17" t="s">
        <v>406</v>
      </c>
      <c r="BM2611" s="161" t="s">
        <v>1318</v>
      </c>
    </row>
    <row r="2612" spans="1:65" s="13" customFormat="1" ht="22.5">
      <c r="B2612" s="163"/>
      <c r="D2612" s="164" t="s">
        <v>282</v>
      </c>
      <c r="E2612" s="165" t="s">
        <v>1</v>
      </c>
      <c r="F2612" s="166" t="s">
        <v>3895</v>
      </c>
      <c r="H2612" s="165" t="s">
        <v>1</v>
      </c>
      <c r="I2612" s="167"/>
      <c r="L2612" s="163"/>
      <c r="M2612" s="168"/>
      <c r="N2612" s="169"/>
      <c r="O2612" s="169"/>
      <c r="P2612" s="169"/>
      <c r="Q2612" s="169"/>
      <c r="R2612" s="169"/>
      <c r="S2612" s="169"/>
      <c r="T2612" s="170"/>
      <c r="AT2612" s="165" t="s">
        <v>282</v>
      </c>
      <c r="AU2612" s="165" t="s">
        <v>88</v>
      </c>
      <c r="AV2612" s="13" t="s">
        <v>86</v>
      </c>
      <c r="AW2612" s="13" t="s">
        <v>33</v>
      </c>
      <c r="AX2612" s="13" t="s">
        <v>79</v>
      </c>
      <c r="AY2612" s="165" t="s">
        <v>252</v>
      </c>
    </row>
    <row r="2613" spans="1:65" s="13" customFormat="1" ht="22.5">
      <c r="B2613" s="163"/>
      <c r="D2613" s="164" t="s">
        <v>282</v>
      </c>
      <c r="E2613" s="165" t="s">
        <v>1</v>
      </c>
      <c r="F2613" s="166" t="s">
        <v>3896</v>
      </c>
      <c r="H2613" s="165" t="s">
        <v>1</v>
      </c>
      <c r="I2613" s="167"/>
      <c r="L2613" s="163"/>
      <c r="M2613" s="168"/>
      <c r="N2613" s="169"/>
      <c r="O2613" s="169"/>
      <c r="P2613" s="169"/>
      <c r="Q2613" s="169"/>
      <c r="R2613" s="169"/>
      <c r="S2613" s="169"/>
      <c r="T2613" s="170"/>
      <c r="AT2613" s="165" t="s">
        <v>282</v>
      </c>
      <c r="AU2613" s="165" t="s">
        <v>88</v>
      </c>
      <c r="AV2613" s="13" t="s">
        <v>86</v>
      </c>
      <c r="AW2613" s="13" t="s">
        <v>33</v>
      </c>
      <c r="AX2613" s="13" t="s">
        <v>79</v>
      </c>
      <c r="AY2613" s="165" t="s">
        <v>252</v>
      </c>
    </row>
    <row r="2614" spans="1:65" s="13" customFormat="1">
      <c r="B2614" s="163"/>
      <c r="D2614" s="164" t="s">
        <v>282</v>
      </c>
      <c r="E2614" s="165" t="s">
        <v>1</v>
      </c>
      <c r="F2614" s="166" t="s">
        <v>3897</v>
      </c>
      <c r="H2614" s="165" t="s">
        <v>1</v>
      </c>
      <c r="I2614" s="167"/>
      <c r="L2614" s="163"/>
      <c r="M2614" s="168"/>
      <c r="N2614" s="169"/>
      <c r="O2614" s="169"/>
      <c r="P2614" s="169"/>
      <c r="Q2614" s="169"/>
      <c r="R2614" s="169"/>
      <c r="S2614" s="169"/>
      <c r="T2614" s="170"/>
      <c r="AT2614" s="165" t="s">
        <v>282</v>
      </c>
      <c r="AU2614" s="165" t="s">
        <v>88</v>
      </c>
      <c r="AV2614" s="13" t="s">
        <v>86</v>
      </c>
      <c r="AW2614" s="13" t="s">
        <v>33</v>
      </c>
      <c r="AX2614" s="13" t="s">
        <v>79</v>
      </c>
      <c r="AY2614" s="165" t="s">
        <v>252</v>
      </c>
    </row>
    <row r="2615" spans="1:65" s="13" customFormat="1" ht="22.5">
      <c r="B2615" s="163"/>
      <c r="D2615" s="164" t="s">
        <v>282</v>
      </c>
      <c r="E2615" s="165" t="s">
        <v>1</v>
      </c>
      <c r="F2615" s="166" t="s">
        <v>3898</v>
      </c>
      <c r="H2615" s="165" t="s">
        <v>1</v>
      </c>
      <c r="I2615" s="167"/>
      <c r="L2615" s="163"/>
      <c r="M2615" s="168"/>
      <c r="N2615" s="169"/>
      <c r="O2615" s="169"/>
      <c r="P2615" s="169"/>
      <c r="Q2615" s="169"/>
      <c r="R2615" s="169"/>
      <c r="S2615" s="169"/>
      <c r="T2615" s="170"/>
      <c r="AT2615" s="165" t="s">
        <v>282</v>
      </c>
      <c r="AU2615" s="165" t="s">
        <v>88</v>
      </c>
      <c r="AV2615" s="13" t="s">
        <v>86</v>
      </c>
      <c r="AW2615" s="13" t="s">
        <v>33</v>
      </c>
      <c r="AX2615" s="13" t="s">
        <v>79</v>
      </c>
      <c r="AY2615" s="165" t="s">
        <v>252</v>
      </c>
    </row>
    <row r="2616" spans="1:65" s="13" customFormat="1" ht="22.5">
      <c r="B2616" s="163"/>
      <c r="D2616" s="164" t="s">
        <v>282</v>
      </c>
      <c r="E2616" s="165" t="s">
        <v>1</v>
      </c>
      <c r="F2616" s="166" t="s">
        <v>3899</v>
      </c>
      <c r="H2616" s="165" t="s">
        <v>1</v>
      </c>
      <c r="I2616" s="167"/>
      <c r="L2616" s="163"/>
      <c r="M2616" s="168"/>
      <c r="N2616" s="169"/>
      <c r="O2616" s="169"/>
      <c r="P2616" s="169"/>
      <c r="Q2616" s="169"/>
      <c r="R2616" s="169"/>
      <c r="S2616" s="169"/>
      <c r="T2616" s="170"/>
      <c r="AT2616" s="165" t="s">
        <v>282</v>
      </c>
      <c r="AU2616" s="165" t="s">
        <v>88</v>
      </c>
      <c r="AV2616" s="13" t="s">
        <v>86</v>
      </c>
      <c r="AW2616" s="13" t="s">
        <v>33</v>
      </c>
      <c r="AX2616" s="13" t="s">
        <v>79</v>
      </c>
      <c r="AY2616" s="165" t="s">
        <v>252</v>
      </c>
    </row>
    <row r="2617" spans="1:65" s="13" customFormat="1" ht="22.5">
      <c r="B2617" s="163"/>
      <c r="D2617" s="164" t="s">
        <v>282</v>
      </c>
      <c r="E2617" s="165" t="s">
        <v>1</v>
      </c>
      <c r="F2617" s="166" t="s">
        <v>3900</v>
      </c>
      <c r="H2617" s="165" t="s">
        <v>1</v>
      </c>
      <c r="I2617" s="167"/>
      <c r="L2617" s="163"/>
      <c r="M2617" s="168"/>
      <c r="N2617" s="169"/>
      <c r="O2617" s="169"/>
      <c r="P2617" s="169"/>
      <c r="Q2617" s="169"/>
      <c r="R2617" s="169"/>
      <c r="S2617" s="169"/>
      <c r="T2617" s="170"/>
      <c r="AT2617" s="165" t="s">
        <v>282</v>
      </c>
      <c r="AU2617" s="165" t="s">
        <v>88</v>
      </c>
      <c r="AV2617" s="13" t="s">
        <v>86</v>
      </c>
      <c r="AW2617" s="13" t="s">
        <v>33</v>
      </c>
      <c r="AX2617" s="13" t="s">
        <v>79</v>
      </c>
      <c r="AY2617" s="165" t="s">
        <v>252</v>
      </c>
    </row>
    <row r="2618" spans="1:65" s="13" customFormat="1" ht="22.5">
      <c r="B2618" s="163"/>
      <c r="D2618" s="164" t="s">
        <v>282</v>
      </c>
      <c r="E2618" s="165" t="s">
        <v>1</v>
      </c>
      <c r="F2618" s="166" t="s">
        <v>3901</v>
      </c>
      <c r="H2618" s="165" t="s">
        <v>1</v>
      </c>
      <c r="I2618" s="167"/>
      <c r="L2618" s="163"/>
      <c r="M2618" s="168"/>
      <c r="N2618" s="169"/>
      <c r="O2618" s="169"/>
      <c r="P2618" s="169"/>
      <c r="Q2618" s="169"/>
      <c r="R2618" s="169"/>
      <c r="S2618" s="169"/>
      <c r="T2618" s="170"/>
      <c r="AT2618" s="165" t="s">
        <v>282</v>
      </c>
      <c r="AU2618" s="165" t="s">
        <v>88</v>
      </c>
      <c r="AV2618" s="13" t="s">
        <v>86</v>
      </c>
      <c r="AW2618" s="13" t="s">
        <v>33</v>
      </c>
      <c r="AX2618" s="13" t="s">
        <v>79</v>
      </c>
      <c r="AY2618" s="165" t="s">
        <v>252</v>
      </c>
    </row>
    <row r="2619" spans="1:65" s="13" customFormat="1">
      <c r="B2619" s="163"/>
      <c r="D2619" s="164" t="s">
        <v>282</v>
      </c>
      <c r="E2619" s="165" t="s">
        <v>1</v>
      </c>
      <c r="F2619" s="166" t="s">
        <v>3902</v>
      </c>
      <c r="H2619" s="165" t="s">
        <v>1</v>
      </c>
      <c r="I2619" s="167"/>
      <c r="L2619" s="163"/>
      <c r="M2619" s="168"/>
      <c r="N2619" s="169"/>
      <c r="O2619" s="169"/>
      <c r="P2619" s="169"/>
      <c r="Q2619" s="169"/>
      <c r="R2619" s="169"/>
      <c r="S2619" s="169"/>
      <c r="T2619" s="170"/>
      <c r="AT2619" s="165" t="s">
        <v>282</v>
      </c>
      <c r="AU2619" s="165" t="s">
        <v>88</v>
      </c>
      <c r="AV2619" s="13" t="s">
        <v>86</v>
      </c>
      <c r="AW2619" s="13" t="s">
        <v>33</v>
      </c>
      <c r="AX2619" s="13" t="s">
        <v>79</v>
      </c>
      <c r="AY2619" s="165" t="s">
        <v>252</v>
      </c>
    </row>
    <row r="2620" spans="1:65" s="13" customFormat="1" ht="22.5">
      <c r="B2620" s="163"/>
      <c r="D2620" s="164" t="s">
        <v>282</v>
      </c>
      <c r="E2620" s="165" t="s">
        <v>1</v>
      </c>
      <c r="F2620" s="166" t="s">
        <v>3903</v>
      </c>
      <c r="H2620" s="165" t="s">
        <v>1</v>
      </c>
      <c r="I2620" s="167"/>
      <c r="L2620" s="163"/>
      <c r="M2620" s="168"/>
      <c r="N2620" s="169"/>
      <c r="O2620" s="169"/>
      <c r="P2620" s="169"/>
      <c r="Q2620" s="169"/>
      <c r="R2620" s="169"/>
      <c r="S2620" s="169"/>
      <c r="T2620" s="170"/>
      <c r="AT2620" s="165" t="s">
        <v>282</v>
      </c>
      <c r="AU2620" s="165" t="s">
        <v>88</v>
      </c>
      <c r="AV2620" s="13" t="s">
        <v>86</v>
      </c>
      <c r="AW2620" s="13" t="s">
        <v>33</v>
      </c>
      <c r="AX2620" s="13" t="s">
        <v>79</v>
      </c>
      <c r="AY2620" s="165" t="s">
        <v>252</v>
      </c>
    </row>
    <row r="2621" spans="1:65" s="13" customFormat="1" ht="22.5">
      <c r="B2621" s="163"/>
      <c r="D2621" s="164" t="s">
        <v>282</v>
      </c>
      <c r="E2621" s="165" t="s">
        <v>1</v>
      </c>
      <c r="F2621" s="166" t="s">
        <v>3904</v>
      </c>
      <c r="H2621" s="165" t="s">
        <v>1</v>
      </c>
      <c r="I2621" s="167"/>
      <c r="L2621" s="163"/>
      <c r="M2621" s="168"/>
      <c r="N2621" s="169"/>
      <c r="O2621" s="169"/>
      <c r="P2621" s="169"/>
      <c r="Q2621" s="169"/>
      <c r="R2621" s="169"/>
      <c r="S2621" s="169"/>
      <c r="T2621" s="170"/>
      <c r="AT2621" s="165" t="s">
        <v>282</v>
      </c>
      <c r="AU2621" s="165" t="s">
        <v>88</v>
      </c>
      <c r="AV2621" s="13" t="s">
        <v>86</v>
      </c>
      <c r="AW2621" s="13" t="s">
        <v>33</v>
      </c>
      <c r="AX2621" s="13" t="s">
        <v>79</v>
      </c>
      <c r="AY2621" s="165" t="s">
        <v>252</v>
      </c>
    </row>
    <row r="2622" spans="1:65" s="13" customFormat="1" ht="22.5">
      <c r="B2622" s="163"/>
      <c r="D2622" s="164" t="s">
        <v>282</v>
      </c>
      <c r="E2622" s="165" t="s">
        <v>1</v>
      </c>
      <c r="F2622" s="166" t="s">
        <v>3905</v>
      </c>
      <c r="H2622" s="165" t="s">
        <v>1</v>
      </c>
      <c r="I2622" s="167"/>
      <c r="L2622" s="163"/>
      <c r="M2622" s="168"/>
      <c r="N2622" s="169"/>
      <c r="O2622" s="169"/>
      <c r="P2622" s="169"/>
      <c r="Q2622" s="169"/>
      <c r="R2622" s="169"/>
      <c r="S2622" s="169"/>
      <c r="T2622" s="170"/>
      <c r="AT2622" s="165" t="s">
        <v>282</v>
      </c>
      <c r="AU2622" s="165" t="s">
        <v>88</v>
      </c>
      <c r="AV2622" s="13" t="s">
        <v>86</v>
      </c>
      <c r="AW2622" s="13" t="s">
        <v>33</v>
      </c>
      <c r="AX2622" s="13" t="s">
        <v>79</v>
      </c>
      <c r="AY2622" s="165" t="s">
        <v>252</v>
      </c>
    </row>
    <row r="2623" spans="1:65" s="13" customFormat="1">
      <c r="B2623" s="163"/>
      <c r="D2623" s="164" t="s">
        <v>282</v>
      </c>
      <c r="E2623" s="165" t="s">
        <v>1</v>
      </c>
      <c r="F2623" s="166" t="s">
        <v>3906</v>
      </c>
      <c r="H2623" s="165" t="s">
        <v>1</v>
      </c>
      <c r="I2623" s="167"/>
      <c r="L2623" s="163"/>
      <c r="M2623" s="168"/>
      <c r="N2623" s="169"/>
      <c r="O2623" s="169"/>
      <c r="P2623" s="169"/>
      <c r="Q2623" s="169"/>
      <c r="R2623" s="169"/>
      <c r="S2623" s="169"/>
      <c r="T2623" s="170"/>
      <c r="AT2623" s="165" t="s">
        <v>282</v>
      </c>
      <c r="AU2623" s="165" t="s">
        <v>88</v>
      </c>
      <c r="AV2623" s="13" t="s">
        <v>86</v>
      </c>
      <c r="AW2623" s="13" t="s">
        <v>33</v>
      </c>
      <c r="AX2623" s="13" t="s">
        <v>79</v>
      </c>
      <c r="AY2623" s="165" t="s">
        <v>252</v>
      </c>
    </row>
    <row r="2624" spans="1:65" s="14" customFormat="1" ht="22.5">
      <c r="B2624" s="171"/>
      <c r="D2624" s="164" t="s">
        <v>282</v>
      </c>
      <c r="E2624" s="172" t="s">
        <v>1</v>
      </c>
      <c r="F2624" s="173" t="s">
        <v>3907</v>
      </c>
      <c r="H2624" s="174">
        <v>1</v>
      </c>
      <c r="I2624" s="175"/>
      <c r="L2624" s="171"/>
      <c r="M2624" s="176"/>
      <c r="N2624" s="177"/>
      <c r="O2624" s="177"/>
      <c r="P2624" s="177"/>
      <c r="Q2624" s="177"/>
      <c r="R2624" s="177"/>
      <c r="S2624" s="177"/>
      <c r="T2624" s="178"/>
      <c r="AT2624" s="172" t="s">
        <v>282</v>
      </c>
      <c r="AU2624" s="172" t="s">
        <v>88</v>
      </c>
      <c r="AV2624" s="14" t="s">
        <v>88</v>
      </c>
      <c r="AW2624" s="14" t="s">
        <v>33</v>
      </c>
      <c r="AX2624" s="14" t="s">
        <v>79</v>
      </c>
      <c r="AY2624" s="172" t="s">
        <v>252</v>
      </c>
    </row>
    <row r="2625" spans="1:65" s="15" customFormat="1">
      <c r="B2625" s="179"/>
      <c r="D2625" s="164" t="s">
        <v>282</v>
      </c>
      <c r="E2625" s="180" t="s">
        <v>1</v>
      </c>
      <c r="F2625" s="181" t="s">
        <v>286</v>
      </c>
      <c r="H2625" s="182">
        <v>1</v>
      </c>
      <c r="I2625" s="183"/>
      <c r="L2625" s="179"/>
      <c r="M2625" s="184"/>
      <c r="N2625" s="185"/>
      <c r="O2625" s="185"/>
      <c r="P2625" s="185"/>
      <c r="Q2625" s="185"/>
      <c r="R2625" s="185"/>
      <c r="S2625" s="185"/>
      <c r="T2625" s="186"/>
      <c r="AT2625" s="180" t="s">
        <v>282</v>
      </c>
      <c r="AU2625" s="180" t="s">
        <v>88</v>
      </c>
      <c r="AV2625" s="15" t="s">
        <v>258</v>
      </c>
      <c r="AW2625" s="15" t="s">
        <v>33</v>
      </c>
      <c r="AX2625" s="15" t="s">
        <v>86</v>
      </c>
      <c r="AY2625" s="180" t="s">
        <v>252</v>
      </c>
    </row>
    <row r="2626" spans="1:65" s="2" customFormat="1" ht="37.9" customHeight="1">
      <c r="A2626" s="31"/>
      <c r="B2626" s="148"/>
      <c r="C2626" s="149" t="s">
        <v>3908</v>
      </c>
      <c r="D2626" s="149" t="s">
        <v>254</v>
      </c>
      <c r="E2626" s="150" t="s">
        <v>3909</v>
      </c>
      <c r="F2626" s="151" t="s">
        <v>3910</v>
      </c>
      <c r="G2626" s="152" t="s">
        <v>347</v>
      </c>
      <c r="H2626" s="153">
        <v>1</v>
      </c>
      <c r="I2626" s="154"/>
      <c r="J2626" s="155">
        <f>ROUND(I2626*H2626,2)</f>
        <v>0</v>
      </c>
      <c r="K2626" s="156"/>
      <c r="L2626" s="32"/>
      <c r="M2626" s="157" t="s">
        <v>1</v>
      </c>
      <c r="N2626" s="158" t="s">
        <v>44</v>
      </c>
      <c r="O2626" s="57"/>
      <c r="P2626" s="159">
        <f>O2626*H2626</f>
        <v>0</v>
      </c>
      <c r="Q2626" s="159">
        <v>0</v>
      </c>
      <c r="R2626" s="159">
        <f>Q2626*H2626</f>
        <v>0</v>
      </c>
      <c r="S2626" s="159">
        <v>0</v>
      </c>
      <c r="T2626" s="160">
        <f>S2626*H2626</f>
        <v>0</v>
      </c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R2626" s="161" t="s">
        <v>406</v>
      </c>
      <c r="AT2626" s="161" t="s">
        <v>254</v>
      </c>
      <c r="AU2626" s="161" t="s">
        <v>88</v>
      </c>
      <c r="AY2626" s="17" t="s">
        <v>252</v>
      </c>
      <c r="BE2626" s="162">
        <f>IF(N2626="základní",J2626,0)</f>
        <v>0</v>
      </c>
      <c r="BF2626" s="162">
        <f>IF(N2626="snížená",J2626,0)</f>
        <v>0</v>
      </c>
      <c r="BG2626" s="162">
        <f>IF(N2626="zákl. přenesená",J2626,0)</f>
        <v>0</v>
      </c>
      <c r="BH2626" s="162">
        <f>IF(N2626="sníž. přenesená",J2626,0)</f>
        <v>0</v>
      </c>
      <c r="BI2626" s="162">
        <f>IF(N2626="nulová",J2626,0)</f>
        <v>0</v>
      </c>
      <c r="BJ2626" s="17" t="s">
        <v>86</v>
      </c>
      <c r="BK2626" s="162">
        <f>ROUND(I2626*H2626,2)</f>
        <v>0</v>
      </c>
      <c r="BL2626" s="17" t="s">
        <v>406</v>
      </c>
      <c r="BM2626" s="161" t="s">
        <v>2914</v>
      </c>
    </row>
    <row r="2627" spans="1:65" s="13" customFormat="1" ht="22.5">
      <c r="B2627" s="163"/>
      <c r="D2627" s="164" t="s">
        <v>282</v>
      </c>
      <c r="E2627" s="165" t="s">
        <v>1</v>
      </c>
      <c r="F2627" s="166" t="s">
        <v>3911</v>
      </c>
      <c r="H2627" s="165" t="s">
        <v>1</v>
      </c>
      <c r="I2627" s="167"/>
      <c r="L2627" s="163"/>
      <c r="M2627" s="168"/>
      <c r="N2627" s="169"/>
      <c r="O2627" s="169"/>
      <c r="P2627" s="169"/>
      <c r="Q2627" s="169"/>
      <c r="R2627" s="169"/>
      <c r="S2627" s="169"/>
      <c r="T2627" s="170"/>
      <c r="AT2627" s="165" t="s">
        <v>282</v>
      </c>
      <c r="AU2627" s="165" t="s">
        <v>88</v>
      </c>
      <c r="AV2627" s="13" t="s">
        <v>86</v>
      </c>
      <c r="AW2627" s="13" t="s">
        <v>33</v>
      </c>
      <c r="AX2627" s="13" t="s">
        <v>79</v>
      </c>
      <c r="AY2627" s="165" t="s">
        <v>252</v>
      </c>
    </row>
    <row r="2628" spans="1:65" s="13" customFormat="1" ht="22.5">
      <c r="B2628" s="163"/>
      <c r="D2628" s="164" t="s">
        <v>282</v>
      </c>
      <c r="E2628" s="165" t="s">
        <v>1</v>
      </c>
      <c r="F2628" s="166" t="s">
        <v>3912</v>
      </c>
      <c r="H2628" s="165" t="s">
        <v>1</v>
      </c>
      <c r="I2628" s="167"/>
      <c r="L2628" s="163"/>
      <c r="M2628" s="168"/>
      <c r="N2628" s="169"/>
      <c r="O2628" s="169"/>
      <c r="P2628" s="169"/>
      <c r="Q2628" s="169"/>
      <c r="R2628" s="169"/>
      <c r="S2628" s="169"/>
      <c r="T2628" s="170"/>
      <c r="AT2628" s="165" t="s">
        <v>282</v>
      </c>
      <c r="AU2628" s="165" t="s">
        <v>88</v>
      </c>
      <c r="AV2628" s="13" t="s">
        <v>86</v>
      </c>
      <c r="AW2628" s="13" t="s">
        <v>33</v>
      </c>
      <c r="AX2628" s="13" t="s">
        <v>79</v>
      </c>
      <c r="AY2628" s="165" t="s">
        <v>252</v>
      </c>
    </row>
    <row r="2629" spans="1:65" s="13" customFormat="1">
      <c r="B2629" s="163"/>
      <c r="D2629" s="164" t="s">
        <v>282</v>
      </c>
      <c r="E2629" s="165" t="s">
        <v>1</v>
      </c>
      <c r="F2629" s="166" t="s">
        <v>3913</v>
      </c>
      <c r="H2629" s="165" t="s">
        <v>1</v>
      </c>
      <c r="I2629" s="167"/>
      <c r="L2629" s="163"/>
      <c r="M2629" s="168"/>
      <c r="N2629" s="169"/>
      <c r="O2629" s="169"/>
      <c r="P2629" s="169"/>
      <c r="Q2629" s="169"/>
      <c r="R2629" s="169"/>
      <c r="S2629" s="169"/>
      <c r="T2629" s="170"/>
      <c r="AT2629" s="165" t="s">
        <v>282</v>
      </c>
      <c r="AU2629" s="165" t="s">
        <v>88</v>
      </c>
      <c r="AV2629" s="13" t="s">
        <v>86</v>
      </c>
      <c r="AW2629" s="13" t="s">
        <v>33</v>
      </c>
      <c r="AX2629" s="13" t="s">
        <v>79</v>
      </c>
      <c r="AY2629" s="165" t="s">
        <v>252</v>
      </c>
    </row>
    <row r="2630" spans="1:65" s="13" customFormat="1" ht="22.5">
      <c r="B2630" s="163"/>
      <c r="D2630" s="164" t="s">
        <v>282</v>
      </c>
      <c r="E2630" s="165" t="s">
        <v>1</v>
      </c>
      <c r="F2630" s="166" t="s">
        <v>3914</v>
      </c>
      <c r="H2630" s="165" t="s">
        <v>1</v>
      </c>
      <c r="I2630" s="167"/>
      <c r="L2630" s="163"/>
      <c r="M2630" s="168"/>
      <c r="N2630" s="169"/>
      <c r="O2630" s="169"/>
      <c r="P2630" s="169"/>
      <c r="Q2630" s="169"/>
      <c r="R2630" s="169"/>
      <c r="S2630" s="169"/>
      <c r="T2630" s="170"/>
      <c r="AT2630" s="165" t="s">
        <v>282</v>
      </c>
      <c r="AU2630" s="165" t="s">
        <v>88</v>
      </c>
      <c r="AV2630" s="13" t="s">
        <v>86</v>
      </c>
      <c r="AW2630" s="13" t="s">
        <v>33</v>
      </c>
      <c r="AX2630" s="13" t="s">
        <v>79</v>
      </c>
      <c r="AY2630" s="165" t="s">
        <v>252</v>
      </c>
    </row>
    <row r="2631" spans="1:65" s="13" customFormat="1" ht="22.5">
      <c r="B2631" s="163"/>
      <c r="D2631" s="164" t="s">
        <v>282</v>
      </c>
      <c r="E2631" s="165" t="s">
        <v>1</v>
      </c>
      <c r="F2631" s="166" t="s">
        <v>3915</v>
      </c>
      <c r="H2631" s="165" t="s">
        <v>1</v>
      </c>
      <c r="I2631" s="167"/>
      <c r="L2631" s="163"/>
      <c r="M2631" s="168"/>
      <c r="N2631" s="169"/>
      <c r="O2631" s="169"/>
      <c r="P2631" s="169"/>
      <c r="Q2631" s="169"/>
      <c r="R2631" s="169"/>
      <c r="S2631" s="169"/>
      <c r="T2631" s="170"/>
      <c r="AT2631" s="165" t="s">
        <v>282</v>
      </c>
      <c r="AU2631" s="165" t="s">
        <v>88</v>
      </c>
      <c r="AV2631" s="13" t="s">
        <v>86</v>
      </c>
      <c r="AW2631" s="13" t="s">
        <v>33</v>
      </c>
      <c r="AX2631" s="13" t="s">
        <v>79</v>
      </c>
      <c r="AY2631" s="165" t="s">
        <v>252</v>
      </c>
    </row>
    <row r="2632" spans="1:65" s="13" customFormat="1" ht="22.5">
      <c r="B2632" s="163"/>
      <c r="D2632" s="164" t="s">
        <v>282</v>
      </c>
      <c r="E2632" s="165" t="s">
        <v>1</v>
      </c>
      <c r="F2632" s="166" t="s">
        <v>3916</v>
      </c>
      <c r="H2632" s="165" t="s">
        <v>1</v>
      </c>
      <c r="I2632" s="167"/>
      <c r="L2632" s="163"/>
      <c r="M2632" s="168"/>
      <c r="N2632" s="169"/>
      <c r="O2632" s="169"/>
      <c r="P2632" s="169"/>
      <c r="Q2632" s="169"/>
      <c r="R2632" s="169"/>
      <c r="S2632" s="169"/>
      <c r="T2632" s="170"/>
      <c r="AT2632" s="165" t="s">
        <v>282</v>
      </c>
      <c r="AU2632" s="165" t="s">
        <v>88</v>
      </c>
      <c r="AV2632" s="13" t="s">
        <v>86</v>
      </c>
      <c r="AW2632" s="13" t="s">
        <v>33</v>
      </c>
      <c r="AX2632" s="13" t="s">
        <v>79</v>
      </c>
      <c r="AY2632" s="165" t="s">
        <v>252</v>
      </c>
    </row>
    <row r="2633" spans="1:65" s="14" customFormat="1">
      <c r="B2633" s="171"/>
      <c r="D2633" s="164" t="s">
        <v>282</v>
      </c>
      <c r="E2633" s="172" t="s">
        <v>1</v>
      </c>
      <c r="F2633" s="173" t="s">
        <v>3917</v>
      </c>
      <c r="H2633" s="174">
        <v>1</v>
      </c>
      <c r="I2633" s="175"/>
      <c r="L2633" s="171"/>
      <c r="M2633" s="176"/>
      <c r="N2633" s="177"/>
      <c r="O2633" s="177"/>
      <c r="P2633" s="177"/>
      <c r="Q2633" s="177"/>
      <c r="R2633" s="177"/>
      <c r="S2633" s="177"/>
      <c r="T2633" s="178"/>
      <c r="AT2633" s="172" t="s">
        <v>282</v>
      </c>
      <c r="AU2633" s="172" t="s">
        <v>88</v>
      </c>
      <c r="AV2633" s="14" t="s">
        <v>88</v>
      </c>
      <c r="AW2633" s="14" t="s">
        <v>33</v>
      </c>
      <c r="AX2633" s="14" t="s">
        <v>79</v>
      </c>
      <c r="AY2633" s="172" t="s">
        <v>252</v>
      </c>
    </row>
    <row r="2634" spans="1:65" s="15" customFormat="1">
      <c r="B2634" s="179"/>
      <c r="D2634" s="164" t="s">
        <v>282</v>
      </c>
      <c r="E2634" s="180" t="s">
        <v>1</v>
      </c>
      <c r="F2634" s="181" t="s">
        <v>286</v>
      </c>
      <c r="H2634" s="182">
        <v>1</v>
      </c>
      <c r="I2634" s="183"/>
      <c r="L2634" s="179"/>
      <c r="M2634" s="184"/>
      <c r="N2634" s="185"/>
      <c r="O2634" s="185"/>
      <c r="P2634" s="185"/>
      <c r="Q2634" s="185"/>
      <c r="R2634" s="185"/>
      <c r="S2634" s="185"/>
      <c r="T2634" s="186"/>
      <c r="AT2634" s="180" t="s">
        <v>282</v>
      </c>
      <c r="AU2634" s="180" t="s">
        <v>88</v>
      </c>
      <c r="AV2634" s="15" t="s">
        <v>258</v>
      </c>
      <c r="AW2634" s="15" t="s">
        <v>33</v>
      </c>
      <c r="AX2634" s="15" t="s">
        <v>86</v>
      </c>
      <c r="AY2634" s="180" t="s">
        <v>252</v>
      </c>
    </row>
    <row r="2635" spans="1:65" s="2" customFormat="1" ht="37.9" customHeight="1">
      <c r="A2635" s="31"/>
      <c r="B2635" s="148"/>
      <c r="C2635" s="149" t="s">
        <v>1427</v>
      </c>
      <c r="D2635" s="149" t="s">
        <v>254</v>
      </c>
      <c r="E2635" s="150" t="s">
        <v>3918</v>
      </c>
      <c r="F2635" s="151" t="s">
        <v>3919</v>
      </c>
      <c r="G2635" s="152" t="s">
        <v>347</v>
      </c>
      <c r="H2635" s="153">
        <v>1</v>
      </c>
      <c r="I2635" s="154"/>
      <c r="J2635" s="155">
        <f>ROUND(I2635*H2635,2)</f>
        <v>0</v>
      </c>
      <c r="K2635" s="156"/>
      <c r="L2635" s="32"/>
      <c r="M2635" s="157" t="s">
        <v>1</v>
      </c>
      <c r="N2635" s="158" t="s">
        <v>44</v>
      </c>
      <c r="O2635" s="57"/>
      <c r="P2635" s="159">
        <f>O2635*H2635</f>
        <v>0</v>
      </c>
      <c r="Q2635" s="159">
        <v>0</v>
      </c>
      <c r="R2635" s="159">
        <f>Q2635*H2635</f>
        <v>0</v>
      </c>
      <c r="S2635" s="159">
        <v>0</v>
      </c>
      <c r="T2635" s="160">
        <f>S2635*H2635</f>
        <v>0</v>
      </c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1"/>
      <c r="AE2635" s="31"/>
      <c r="AR2635" s="161" t="s">
        <v>406</v>
      </c>
      <c r="AT2635" s="161" t="s">
        <v>254</v>
      </c>
      <c r="AU2635" s="161" t="s">
        <v>88</v>
      </c>
      <c r="AY2635" s="17" t="s">
        <v>252</v>
      </c>
      <c r="BE2635" s="162">
        <f>IF(N2635="základní",J2635,0)</f>
        <v>0</v>
      </c>
      <c r="BF2635" s="162">
        <f>IF(N2635="snížená",J2635,0)</f>
        <v>0</v>
      </c>
      <c r="BG2635" s="162">
        <f>IF(N2635="zákl. přenesená",J2635,0)</f>
        <v>0</v>
      </c>
      <c r="BH2635" s="162">
        <f>IF(N2635="sníž. přenesená",J2635,0)</f>
        <v>0</v>
      </c>
      <c r="BI2635" s="162">
        <f>IF(N2635="nulová",J2635,0)</f>
        <v>0</v>
      </c>
      <c r="BJ2635" s="17" t="s">
        <v>86</v>
      </c>
      <c r="BK2635" s="162">
        <f>ROUND(I2635*H2635,2)</f>
        <v>0</v>
      </c>
      <c r="BL2635" s="17" t="s">
        <v>406</v>
      </c>
      <c r="BM2635" s="161" t="s">
        <v>3920</v>
      </c>
    </row>
    <row r="2636" spans="1:65" s="13" customFormat="1" ht="22.5">
      <c r="B2636" s="163"/>
      <c r="D2636" s="164" t="s">
        <v>282</v>
      </c>
      <c r="E2636" s="165" t="s">
        <v>1</v>
      </c>
      <c r="F2636" s="166" t="s">
        <v>3911</v>
      </c>
      <c r="H2636" s="165" t="s">
        <v>1</v>
      </c>
      <c r="I2636" s="167"/>
      <c r="L2636" s="163"/>
      <c r="M2636" s="168"/>
      <c r="N2636" s="169"/>
      <c r="O2636" s="169"/>
      <c r="P2636" s="169"/>
      <c r="Q2636" s="169"/>
      <c r="R2636" s="169"/>
      <c r="S2636" s="169"/>
      <c r="T2636" s="170"/>
      <c r="AT2636" s="165" t="s">
        <v>282</v>
      </c>
      <c r="AU2636" s="165" t="s">
        <v>88</v>
      </c>
      <c r="AV2636" s="13" t="s">
        <v>86</v>
      </c>
      <c r="AW2636" s="13" t="s">
        <v>33</v>
      </c>
      <c r="AX2636" s="13" t="s">
        <v>79</v>
      </c>
      <c r="AY2636" s="165" t="s">
        <v>252</v>
      </c>
    </row>
    <row r="2637" spans="1:65" s="13" customFormat="1" ht="22.5">
      <c r="B2637" s="163"/>
      <c r="D2637" s="164" t="s">
        <v>282</v>
      </c>
      <c r="E2637" s="165" t="s">
        <v>1</v>
      </c>
      <c r="F2637" s="166" t="s">
        <v>3912</v>
      </c>
      <c r="H2637" s="165" t="s">
        <v>1</v>
      </c>
      <c r="I2637" s="167"/>
      <c r="L2637" s="163"/>
      <c r="M2637" s="168"/>
      <c r="N2637" s="169"/>
      <c r="O2637" s="169"/>
      <c r="P2637" s="169"/>
      <c r="Q2637" s="169"/>
      <c r="R2637" s="169"/>
      <c r="S2637" s="169"/>
      <c r="T2637" s="170"/>
      <c r="AT2637" s="165" t="s">
        <v>282</v>
      </c>
      <c r="AU2637" s="165" t="s">
        <v>88</v>
      </c>
      <c r="AV2637" s="13" t="s">
        <v>86</v>
      </c>
      <c r="AW2637" s="13" t="s">
        <v>33</v>
      </c>
      <c r="AX2637" s="13" t="s">
        <v>79</v>
      </c>
      <c r="AY2637" s="165" t="s">
        <v>252</v>
      </c>
    </row>
    <row r="2638" spans="1:65" s="13" customFormat="1">
      <c r="B2638" s="163"/>
      <c r="D2638" s="164" t="s">
        <v>282</v>
      </c>
      <c r="E2638" s="165" t="s">
        <v>1</v>
      </c>
      <c r="F2638" s="166" t="s">
        <v>3921</v>
      </c>
      <c r="H2638" s="165" t="s">
        <v>1</v>
      </c>
      <c r="I2638" s="167"/>
      <c r="L2638" s="163"/>
      <c r="M2638" s="168"/>
      <c r="N2638" s="169"/>
      <c r="O2638" s="169"/>
      <c r="P2638" s="169"/>
      <c r="Q2638" s="169"/>
      <c r="R2638" s="169"/>
      <c r="S2638" s="169"/>
      <c r="T2638" s="170"/>
      <c r="AT2638" s="165" t="s">
        <v>282</v>
      </c>
      <c r="AU2638" s="165" t="s">
        <v>88</v>
      </c>
      <c r="AV2638" s="13" t="s">
        <v>86</v>
      </c>
      <c r="AW2638" s="13" t="s">
        <v>33</v>
      </c>
      <c r="AX2638" s="13" t="s">
        <v>79</v>
      </c>
      <c r="AY2638" s="165" t="s">
        <v>252</v>
      </c>
    </row>
    <row r="2639" spans="1:65" s="13" customFormat="1" ht="22.5">
      <c r="B2639" s="163"/>
      <c r="D2639" s="164" t="s">
        <v>282</v>
      </c>
      <c r="E2639" s="165" t="s">
        <v>1</v>
      </c>
      <c r="F2639" s="166" t="s">
        <v>3922</v>
      </c>
      <c r="H2639" s="165" t="s">
        <v>1</v>
      </c>
      <c r="I2639" s="167"/>
      <c r="L2639" s="163"/>
      <c r="M2639" s="168"/>
      <c r="N2639" s="169"/>
      <c r="O2639" s="169"/>
      <c r="P2639" s="169"/>
      <c r="Q2639" s="169"/>
      <c r="R2639" s="169"/>
      <c r="S2639" s="169"/>
      <c r="T2639" s="170"/>
      <c r="AT2639" s="165" t="s">
        <v>282</v>
      </c>
      <c r="AU2639" s="165" t="s">
        <v>88</v>
      </c>
      <c r="AV2639" s="13" t="s">
        <v>86</v>
      </c>
      <c r="AW2639" s="13" t="s">
        <v>33</v>
      </c>
      <c r="AX2639" s="13" t="s">
        <v>79</v>
      </c>
      <c r="AY2639" s="165" t="s">
        <v>252</v>
      </c>
    </row>
    <row r="2640" spans="1:65" s="13" customFormat="1" ht="33.75">
      <c r="B2640" s="163"/>
      <c r="D2640" s="164" t="s">
        <v>282</v>
      </c>
      <c r="E2640" s="165" t="s">
        <v>1</v>
      </c>
      <c r="F2640" s="166" t="s">
        <v>3923</v>
      </c>
      <c r="H2640" s="165" t="s">
        <v>1</v>
      </c>
      <c r="I2640" s="167"/>
      <c r="L2640" s="163"/>
      <c r="M2640" s="168"/>
      <c r="N2640" s="169"/>
      <c r="O2640" s="169"/>
      <c r="P2640" s="169"/>
      <c r="Q2640" s="169"/>
      <c r="R2640" s="169"/>
      <c r="S2640" s="169"/>
      <c r="T2640" s="170"/>
      <c r="AT2640" s="165" t="s">
        <v>282</v>
      </c>
      <c r="AU2640" s="165" t="s">
        <v>88</v>
      </c>
      <c r="AV2640" s="13" t="s">
        <v>86</v>
      </c>
      <c r="AW2640" s="13" t="s">
        <v>33</v>
      </c>
      <c r="AX2640" s="13" t="s">
        <v>79</v>
      </c>
      <c r="AY2640" s="165" t="s">
        <v>252</v>
      </c>
    </row>
    <row r="2641" spans="1:65" s="13" customFormat="1" ht="22.5">
      <c r="B2641" s="163"/>
      <c r="D2641" s="164" t="s">
        <v>282</v>
      </c>
      <c r="E2641" s="165" t="s">
        <v>1</v>
      </c>
      <c r="F2641" s="166" t="s">
        <v>3924</v>
      </c>
      <c r="H2641" s="165" t="s">
        <v>1</v>
      </c>
      <c r="I2641" s="167"/>
      <c r="L2641" s="163"/>
      <c r="M2641" s="168"/>
      <c r="N2641" s="169"/>
      <c r="O2641" s="169"/>
      <c r="P2641" s="169"/>
      <c r="Q2641" s="169"/>
      <c r="R2641" s="169"/>
      <c r="S2641" s="169"/>
      <c r="T2641" s="170"/>
      <c r="AT2641" s="165" t="s">
        <v>282</v>
      </c>
      <c r="AU2641" s="165" t="s">
        <v>88</v>
      </c>
      <c r="AV2641" s="13" t="s">
        <v>86</v>
      </c>
      <c r="AW2641" s="13" t="s">
        <v>33</v>
      </c>
      <c r="AX2641" s="13" t="s">
        <v>79</v>
      </c>
      <c r="AY2641" s="165" t="s">
        <v>252</v>
      </c>
    </row>
    <row r="2642" spans="1:65" s="14" customFormat="1">
      <c r="B2642" s="171"/>
      <c r="D2642" s="164" t="s">
        <v>282</v>
      </c>
      <c r="E2642" s="172" t="s">
        <v>1</v>
      </c>
      <c r="F2642" s="173" t="s">
        <v>3917</v>
      </c>
      <c r="H2642" s="174">
        <v>1</v>
      </c>
      <c r="I2642" s="175"/>
      <c r="L2642" s="171"/>
      <c r="M2642" s="176"/>
      <c r="N2642" s="177"/>
      <c r="O2642" s="177"/>
      <c r="P2642" s="177"/>
      <c r="Q2642" s="177"/>
      <c r="R2642" s="177"/>
      <c r="S2642" s="177"/>
      <c r="T2642" s="178"/>
      <c r="AT2642" s="172" t="s">
        <v>282</v>
      </c>
      <c r="AU2642" s="172" t="s">
        <v>88</v>
      </c>
      <c r="AV2642" s="14" t="s">
        <v>88</v>
      </c>
      <c r="AW2642" s="14" t="s">
        <v>33</v>
      </c>
      <c r="AX2642" s="14" t="s">
        <v>79</v>
      </c>
      <c r="AY2642" s="172" t="s">
        <v>252</v>
      </c>
    </row>
    <row r="2643" spans="1:65" s="15" customFormat="1">
      <c r="B2643" s="179"/>
      <c r="D2643" s="164" t="s">
        <v>282</v>
      </c>
      <c r="E2643" s="180" t="s">
        <v>1</v>
      </c>
      <c r="F2643" s="181" t="s">
        <v>286</v>
      </c>
      <c r="H2643" s="182">
        <v>1</v>
      </c>
      <c r="I2643" s="183"/>
      <c r="L2643" s="179"/>
      <c r="M2643" s="184"/>
      <c r="N2643" s="185"/>
      <c r="O2643" s="185"/>
      <c r="P2643" s="185"/>
      <c r="Q2643" s="185"/>
      <c r="R2643" s="185"/>
      <c r="S2643" s="185"/>
      <c r="T2643" s="186"/>
      <c r="AT2643" s="180" t="s">
        <v>282</v>
      </c>
      <c r="AU2643" s="180" t="s">
        <v>88</v>
      </c>
      <c r="AV2643" s="15" t="s">
        <v>258</v>
      </c>
      <c r="AW2643" s="15" t="s">
        <v>33</v>
      </c>
      <c r="AX2643" s="15" t="s">
        <v>86</v>
      </c>
      <c r="AY2643" s="180" t="s">
        <v>252</v>
      </c>
    </row>
    <row r="2644" spans="1:65" s="2" customFormat="1" ht="16.5" customHeight="1">
      <c r="A2644" s="31"/>
      <c r="B2644" s="148"/>
      <c r="C2644" s="149" t="s">
        <v>3925</v>
      </c>
      <c r="D2644" s="149" t="s">
        <v>254</v>
      </c>
      <c r="E2644" s="150" t="s">
        <v>3926</v>
      </c>
      <c r="F2644" s="151" t="s">
        <v>3927</v>
      </c>
      <c r="G2644" s="152" t="s">
        <v>257</v>
      </c>
      <c r="H2644" s="153">
        <v>15</v>
      </c>
      <c r="I2644" s="154"/>
      <c r="J2644" s="155">
        <f>ROUND(I2644*H2644,2)</f>
        <v>0</v>
      </c>
      <c r="K2644" s="156"/>
      <c r="L2644" s="32"/>
      <c r="M2644" s="157" t="s">
        <v>1</v>
      </c>
      <c r="N2644" s="158" t="s">
        <v>44</v>
      </c>
      <c r="O2644" s="57"/>
      <c r="P2644" s="159">
        <f>O2644*H2644</f>
        <v>0</v>
      </c>
      <c r="Q2644" s="159">
        <v>0</v>
      </c>
      <c r="R2644" s="159">
        <f>Q2644*H2644</f>
        <v>0</v>
      </c>
      <c r="S2644" s="159">
        <v>0</v>
      </c>
      <c r="T2644" s="160">
        <f>S2644*H2644</f>
        <v>0</v>
      </c>
      <c r="U2644" s="31"/>
      <c r="V2644" s="31"/>
      <c r="W2644" s="31"/>
      <c r="X2644" s="31"/>
      <c r="Y2644" s="31"/>
      <c r="Z2644" s="31"/>
      <c r="AA2644" s="31"/>
      <c r="AB2644" s="31"/>
      <c r="AC2644" s="31"/>
      <c r="AD2644" s="31"/>
      <c r="AE2644" s="31"/>
      <c r="AR2644" s="161" t="s">
        <v>406</v>
      </c>
      <c r="AT2644" s="161" t="s">
        <v>254</v>
      </c>
      <c r="AU2644" s="161" t="s">
        <v>88</v>
      </c>
      <c r="AY2644" s="17" t="s">
        <v>252</v>
      </c>
      <c r="BE2644" s="162">
        <f>IF(N2644="základní",J2644,0)</f>
        <v>0</v>
      </c>
      <c r="BF2644" s="162">
        <f>IF(N2644="snížená",J2644,0)</f>
        <v>0</v>
      </c>
      <c r="BG2644" s="162">
        <f>IF(N2644="zákl. přenesená",J2644,0)</f>
        <v>0</v>
      </c>
      <c r="BH2644" s="162">
        <f>IF(N2644="sníž. přenesená",J2644,0)</f>
        <v>0</v>
      </c>
      <c r="BI2644" s="162">
        <f>IF(N2644="nulová",J2644,0)</f>
        <v>0</v>
      </c>
      <c r="BJ2644" s="17" t="s">
        <v>86</v>
      </c>
      <c r="BK2644" s="162">
        <f>ROUND(I2644*H2644,2)</f>
        <v>0</v>
      </c>
      <c r="BL2644" s="17" t="s">
        <v>406</v>
      </c>
      <c r="BM2644" s="161" t="s">
        <v>3928</v>
      </c>
    </row>
    <row r="2645" spans="1:65" s="14" customFormat="1" ht="22.5">
      <c r="B2645" s="171"/>
      <c r="D2645" s="164" t="s">
        <v>282</v>
      </c>
      <c r="E2645" s="172" t="s">
        <v>1</v>
      </c>
      <c r="F2645" s="173" t="s">
        <v>3929</v>
      </c>
      <c r="H2645" s="174">
        <v>15</v>
      </c>
      <c r="I2645" s="175"/>
      <c r="L2645" s="171"/>
      <c r="M2645" s="176"/>
      <c r="N2645" s="177"/>
      <c r="O2645" s="177"/>
      <c r="P2645" s="177"/>
      <c r="Q2645" s="177"/>
      <c r="R2645" s="177"/>
      <c r="S2645" s="177"/>
      <c r="T2645" s="178"/>
      <c r="AT2645" s="172" t="s">
        <v>282</v>
      </c>
      <c r="AU2645" s="172" t="s">
        <v>88</v>
      </c>
      <c r="AV2645" s="14" t="s">
        <v>88</v>
      </c>
      <c r="AW2645" s="14" t="s">
        <v>33</v>
      </c>
      <c r="AX2645" s="14" t="s">
        <v>79</v>
      </c>
      <c r="AY2645" s="172" t="s">
        <v>252</v>
      </c>
    </row>
    <row r="2646" spans="1:65" s="13" customFormat="1">
      <c r="B2646" s="163"/>
      <c r="D2646" s="164" t="s">
        <v>282</v>
      </c>
      <c r="E2646" s="165" t="s">
        <v>1</v>
      </c>
      <c r="F2646" s="166" t="s">
        <v>2831</v>
      </c>
      <c r="H2646" s="165" t="s">
        <v>1</v>
      </c>
      <c r="I2646" s="167"/>
      <c r="L2646" s="163"/>
      <c r="M2646" s="168"/>
      <c r="N2646" s="169"/>
      <c r="O2646" s="169"/>
      <c r="P2646" s="169"/>
      <c r="Q2646" s="169"/>
      <c r="R2646" s="169"/>
      <c r="S2646" s="169"/>
      <c r="T2646" s="170"/>
      <c r="AT2646" s="165" t="s">
        <v>282</v>
      </c>
      <c r="AU2646" s="165" t="s">
        <v>88</v>
      </c>
      <c r="AV2646" s="13" t="s">
        <v>86</v>
      </c>
      <c r="AW2646" s="13" t="s">
        <v>33</v>
      </c>
      <c r="AX2646" s="13" t="s">
        <v>79</v>
      </c>
      <c r="AY2646" s="165" t="s">
        <v>252</v>
      </c>
    </row>
    <row r="2647" spans="1:65" s="15" customFormat="1">
      <c r="B2647" s="179"/>
      <c r="D2647" s="164" t="s">
        <v>282</v>
      </c>
      <c r="E2647" s="180" t="s">
        <v>1</v>
      </c>
      <c r="F2647" s="181" t="s">
        <v>286</v>
      </c>
      <c r="H2647" s="182">
        <v>15</v>
      </c>
      <c r="I2647" s="183"/>
      <c r="L2647" s="179"/>
      <c r="M2647" s="184"/>
      <c r="N2647" s="185"/>
      <c r="O2647" s="185"/>
      <c r="P2647" s="185"/>
      <c r="Q2647" s="185"/>
      <c r="R2647" s="185"/>
      <c r="S2647" s="185"/>
      <c r="T2647" s="186"/>
      <c r="AT2647" s="180" t="s">
        <v>282</v>
      </c>
      <c r="AU2647" s="180" t="s">
        <v>88</v>
      </c>
      <c r="AV2647" s="15" t="s">
        <v>258</v>
      </c>
      <c r="AW2647" s="15" t="s">
        <v>33</v>
      </c>
      <c r="AX2647" s="15" t="s">
        <v>86</v>
      </c>
      <c r="AY2647" s="180" t="s">
        <v>252</v>
      </c>
    </row>
    <row r="2648" spans="1:65" s="12" customFormat="1" ht="22.9" customHeight="1">
      <c r="B2648" s="135"/>
      <c r="D2648" s="136" t="s">
        <v>78</v>
      </c>
      <c r="E2648" s="146" t="s">
        <v>3930</v>
      </c>
      <c r="F2648" s="146" t="s">
        <v>3931</v>
      </c>
      <c r="I2648" s="138"/>
      <c r="J2648" s="147">
        <f>BK2648</f>
        <v>0</v>
      </c>
      <c r="L2648" s="135"/>
      <c r="M2648" s="140"/>
      <c r="N2648" s="141"/>
      <c r="O2648" s="141"/>
      <c r="P2648" s="142">
        <f>SUM(P2649:P2721)</f>
        <v>0</v>
      </c>
      <c r="Q2648" s="141"/>
      <c r="R2648" s="142">
        <f>SUM(R2649:R2721)</f>
        <v>0</v>
      </c>
      <c r="S2648" s="141"/>
      <c r="T2648" s="143">
        <f>SUM(T2649:T2721)</f>
        <v>0</v>
      </c>
      <c r="AR2648" s="136" t="s">
        <v>262</v>
      </c>
      <c r="AT2648" s="144" t="s">
        <v>78</v>
      </c>
      <c r="AU2648" s="144" t="s">
        <v>86</v>
      </c>
      <c r="AY2648" s="136" t="s">
        <v>252</v>
      </c>
      <c r="BK2648" s="145">
        <f>SUM(BK2649:BK2721)</f>
        <v>0</v>
      </c>
    </row>
    <row r="2649" spans="1:65" s="2" customFormat="1" ht="33" customHeight="1">
      <c r="A2649" s="31"/>
      <c r="B2649" s="148"/>
      <c r="C2649" s="149" t="s">
        <v>1438</v>
      </c>
      <c r="D2649" s="149" t="s">
        <v>254</v>
      </c>
      <c r="E2649" s="150" t="s">
        <v>3932</v>
      </c>
      <c r="F2649" s="151" t="s">
        <v>3933</v>
      </c>
      <c r="G2649" s="152" t="s">
        <v>3934</v>
      </c>
      <c r="H2649" s="153">
        <v>6800</v>
      </c>
      <c r="I2649" s="154"/>
      <c r="J2649" s="155">
        <f>ROUND(I2649*H2649,2)</f>
        <v>0</v>
      </c>
      <c r="K2649" s="156"/>
      <c r="L2649" s="32"/>
      <c r="M2649" s="157" t="s">
        <v>1</v>
      </c>
      <c r="N2649" s="158" t="s">
        <v>44</v>
      </c>
      <c r="O2649" s="57"/>
      <c r="P2649" s="159">
        <f>O2649*H2649</f>
        <v>0</v>
      </c>
      <c r="Q2649" s="159">
        <v>0</v>
      </c>
      <c r="R2649" s="159">
        <f>Q2649*H2649</f>
        <v>0</v>
      </c>
      <c r="S2649" s="159">
        <v>0</v>
      </c>
      <c r="T2649" s="160">
        <f>S2649*H2649</f>
        <v>0</v>
      </c>
      <c r="U2649" s="31"/>
      <c r="V2649" s="31"/>
      <c r="W2649" s="31"/>
      <c r="X2649" s="31"/>
      <c r="Y2649" s="31"/>
      <c r="Z2649" s="31"/>
      <c r="AA2649" s="31"/>
      <c r="AB2649" s="31"/>
      <c r="AC2649" s="31"/>
      <c r="AD2649" s="31"/>
      <c r="AE2649" s="31"/>
      <c r="AR2649" s="161" t="s">
        <v>406</v>
      </c>
      <c r="AT2649" s="161" t="s">
        <v>254</v>
      </c>
      <c r="AU2649" s="161" t="s">
        <v>88</v>
      </c>
      <c r="AY2649" s="17" t="s">
        <v>252</v>
      </c>
      <c r="BE2649" s="162">
        <f>IF(N2649="základní",J2649,0)</f>
        <v>0</v>
      </c>
      <c r="BF2649" s="162">
        <f>IF(N2649="snížená",J2649,0)</f>
        <v>0</v>
      </c>
      <c r="BG2649" s="162">
        <f>IF(N2649="zákl. přenesená",J2649,0)</f>
        <v>0</v>
      </c>
      <c r="BH2649" s="162">
        <f>IF(N2649="sníž. přenesená",J2649,0)</f>
        <v>0</v>
      </c>
      <c r="BI2649" s="162">
        <f>IF(N2649="nulová",J2649,0)</f>
        <v>0</v>
      </c>
      <c r="BJ2649" s="17" t="s">
        <v>86</v>
      </c>
      <c r="BK2649" s="162">
        <f>ROUND(I2649*H2649,2)</f>
        <v>0</v>
      </c>
      <c r="BL2649" s="17" t="s">
        <v>406</v>
      </c>
      <c r="BM2649" s="161" t="s">
        <v>3935</v>
      </c>
    </row>
    <row r="2650" spans="1:65" s="14" customFormat="1">
      <c r="B2650" s="171"/>
      <c r="D2650" s="164" t="s">
        <v>282</v>
      </c>
      <c r="E2650" s="172" t="s">
        <v>1</v>
      </c>
      <c r="F2650" s="173" t="s">
        <v>3936</v>
      </c>
      <c r="H2650" s="174">
        <v>6800</v>
      </c>
      <c r="I2650" s="175"/>
      <c r="L2650" s="171"/>
      <c r="M2650" s="176"/>
      <c r="N2650" s="177"/>
      <c r="O2650" s="177"/>
      <c r="P2650" s="177"/>
      <c r="Q2650" s="177"/>
      <c r="R2650" s="177"/>
      <c r="S2650" s="177"/>
      <c r="T2650" s="178"/>
      <c r="AT2650" s="172" t="s">
        <v>282</v>
      </c>
      <c r="AU2650" s="172" t="s">
        <v>88</v>
      </c>
      <c r="AV2650" s="14" t="s">
        <v>88</v>
      </c>
      <c r="AW2650" s="14" t="s">
        <v>33</v>
      </c>
      <c r="AX2650" s="14" t="s">
        <v>79</v>
      </c>
      <c r="AY2650" s="172" t="s">
        <v>252</v>
      </c>
    </row>
    <row r="2651" spans="1:65" s="13" customFormat="1" ht="22.5">
      <c r="B2651" s="163"/>
      <c r="D2651" s="164" t="s">
        <v>282</v>
      </c>
      <c r="E2651" s="165" t="s">
        <v>1</v>
      </c>
      <c r="F2651" s="166" t="s">
        <v>3937</v>
      </c>
      <c r="H2651" s="165" t="s">
        <v>1</v>
      </c>
      <c r="I2651" s="167"/>
      <c r="L2651" s="163"/>
      <c r="M2651" s="168"/>
      <c r="N2651" s="169"/>
      <c r="O2651" s="169"/>
      <c r="P2651" s="169"/>
      <c r="Q2651" s="169"/>
      <c r="R2651" s="169"/>
      <c r="S2651" s="169"/>
      <c r="T2651" s="170"/>
      <c r="AT2651" s="165" t="s">
        <v>282</v>
      </c>
      <c r="AU2651" s="165" t="s">
        <v>88</v>
      </c>
      <c r="AV2651" s="13" t="s">
        <v>86</v>
      </c>
      <c r="AW2651" s="13" t="s">
        <v>33</v>
      </c>
      <c r="AX2651" s="13" t="s">
        <v>79</v>
      </c>
      <c r="AY2651" s="165" t="s">
        <v>252</v>
      </c>
    </row>
    <row r="2652" spans="1:65" s="13" customFormat="1" ht="22.5">
      <c r="B2652" s="163"/>
      <c r="D2652" s="164" t="s">
        <v>282</v>
      </c>
      <c r="E2652" s="165" t="s">
        <v>1</v>
      </c>
      <c r="F2652" s="166" t="s">
        <v>3938</v>
      </c>
      <c r="H2652" s="165" t="s">
        <v>1</v>
      </c>
      <c r="I2652" s="167"/>
      <c r="L2652" s="163"/>
      <c r="M2652" s="168"/>
      <c r="N2652" s="169"/>
      <c r="O2652" s="169"/>
      <c r="P2652" s="169"/>
      <c r="Q2652" s="169"/>
      <c r="R2652" s="169"/>
      <c r="S2652" s="169"/>
      <c r="T2652" s="170"/>
      <c r="AT2652" s="165" t="s">
        <v>282</v>
      </c>
      <c r="AU2652" s="165" t="s">
        <v>88</v>
      </c>
      <c r="AV2652" s="13" t="s">
        <v>86</v>
      </c>
      <c r="AW2652" s="13" t="s">
        <v>33</v>
      </c>
      <c r="AX2652" s="13" t="s">
        <v>79</v>
      </c>
      <c r="AY2652" s="165" t="s">
        <v>252</v>
      </c>
    </row>
    <row r="2653" spans="1:65" s="13" customFormat="1" ht="22.5">
      <c r="B2653" s="163"/>
      <c r="D2653" s="164" t="s">
        <v>282</v>
      </c>
      <c r="E2653" s="165" t="s">
        <v>1</v>
      </c>
      <c r="F2653" s="166" t="s">
        <v>3939</v>
      </c>
      <c r="H2653" s="165" t="s">
        <v>1</v>
      </c>
      <c r="I2653" s="167"/>
      <c r="L2653" s="163"/>
      <c r="M2653" s="168"/>
      <c r="N2653" s="169"/>
      <c r="O2653" s="169"/>
      <c r="P2653" s="169"/>
      <c r="Q2653" s="169"/>
      <c r="R2653" s="169"/>
      <c r="S2653" s="169"/>
      <c r="T2653" s="170"/>
      <c r="AT2653" s="165" t="s">
        <v>282</v>
      </c>
      <c r="AU2653" s="165" t="s">
        <v>88</v>
      </c>
      <c r="AV2653" s="13" t="s">
        <v>86</v>
      </c>
      <c r="AW2653" s="13" t="s">
        <v>33</v>
      </c>
      <c r="AX2653" s="13" t="s">
        <v>79</v>
      </c>
      <c r="AY2653" s="165" t="s">
        <v>252</v>
      </c>
    </row>
    <row r="2654" spans="1:65" s="13" customFormat="1" ht="22.5">
      <c r="B2654" s="163"/>
      <c r="D2654" s="164" t="s">
        <v>282</v>
      </c>
      <c r="E2654" s="165" t="s">
        <v>1</v>
      </c>
      <c r="F2654" s="166" t="s">
        <v>3940</v>
      </c>
      <c r="H2654" s="165" t="s">
        <v>1</v>
      </c>
      <c r="I2654" s="167"/>
      <c r="L2654" s="163"/>
      <c r="M2654" s="168"/>
      <c r="N2654" s="169"/>
      <c r="O2654" s="169"/>
      <c r="P2654" s="169"/>
      <c r="Q2654" s="169"/>
      <c r="R2654" s="169"/>
      <c r="S2654" s="169"/>
      <c r="T2654" s="170"/>
      <c r="AT2654" s="165" t="s">
        <v>282</v>
      </c>
      <c r="AU2654" s="165" t="s">
        <v>88</v>
      </c>
      <c r="AV2654" s="13" t="s">
        <v>86</v>
      </c>
      <c r="AW2654" s="13" t="s">
        <v>33</v>
      </c>
      <c r="AX2654" s="13" t="s">
        <v>79</v>
      </c>
      <c r="AY2654" s="165" t="s">
        <v>252</v>
      </c>
    </row>
    <row r="2655" spans="1:65" s="13" customFormat="1" ht="22.5">
      <c r="B2655" s="163"/>
      <c r="D2655" s="164" t="s">
        <v>282</v>
      </c>
      <c r="E2655" s="165" t="s">
        <v>1</v>
      </c>
      <c r="F2655" s="166" t="s">
        <v>3941</v>
      </c>
      <c r="H2655" s="165" t="s">
        <v>1</v>
      </c>
      <c r="I2655" s="167"/>
      <c r="L2655" s="163"/>
      <c r="M2655" s="168"/>
      <c r="N2655" s="169"/>
      <c r="O2655" s="169"/>
      <c r="P2655" s="169"/>
      <c r="Q2655" s="169"/>
      <c r="R2655" s="169"/>
      <c r="S2655" s="169"/>
      <c r="T2655" s="170"/>
      <c r="AT2655" s="165" t="s">
        <v>282</v>
      </c>
      <c r="AU2655" s="165" t="s">
        <v>88</v>
      </c>
      <c r="AV2655" s="13" t="s">
        <v>86</v>
      </c>
      <c r="AW2655" s="13" t="s">
        <v>33</v>
      </c>
      <c r="AX2655" s="13" t="s">
        <v>79</v>
      </c>
      <c r="AY2655" s="165" t="s">
        <v>252</v>
      </c>
    </row>
    <row r="2656" spans="1:65" s="13" customFormat="1">
      <c r="B2656" s="163"/>
      <c r="D2656" s="164" t="s">
        <v>282</v>
      </c>
      <c r="E2656" s="165" t="s">
        <v>1</v>
      </c>
      <c r="F2656" s="166" t="s">
        <v>3942</v>
      </c>
      <c r="H2656" s="165" t="s">
        <v>1</v>
      </c>
      <c r="I2656" s="167"/>
      <c r="L2656" s="163"/>
      <c r="M2656" s="168"/>
      <c r="N2656" s="169"/>
      <c r="O2656" s="169"/>
      <c r="P2656" s="169"/>
      <c r="Q2656" s="169"/>
      <c r="R2656" s="169"/>
      <c r="S2656" s="169"/>
      <c r="T2656" s="170"/>
      <c r="AT2656" s="165" t="s">
        <v>282</v>
      </c>
      <c r="AU2656" s="165" t="s">
        <v>88</v>
      </c>
      <c r="AV2656" s="13" t="s">
        <v>86</v>
      </c>
      <c r="AW2656" s="13" t="s">
        <v>33</v>
      </c>
      <c r="AX2656" s="13" t="s">
        <v>79</v>
      </c>
      <c r="AY2656" s="165" t="s">
        <v>252</v>
      </c>
    </row>
    <row r="2657" spans="1:65" s="13" customFormat="1" ht="22.5">
      <c r="B2657" s="163"/>
      <c r="D2657" s="164" t="s">
        <v>282</v>
      </c>
      <c r="E2657" s="165" t="s">
        <v>1</v>
      </c>
      <c r="F2657" s="166" t="s">
        <v>3943</v>
      </c>
      <c r="H2657" s="165" t="s">
        <v>1</v>
      </c>
      <c r="I2657" s="167"/>
      <c r="L2657" s="163"/>
      <c r="M2657" s="168"/>
      <c r="N2657" s="169"/>
      <c r="O2657" s="169"/>
      <c r="P2657" s="169"/>
      <c r="Q2657" s="169"/>
      <c r="R2657" s="169"/>
      <c r="S2657" s="169"/>
      <c r="T2657" s="170"/>
      <c r="AT2657" s="165" t="s">
        <v>282</v>
      </c>
      <c r="AU2657" s="165" t="s">
        <v>88</v>
      </c>
      <c r="AV2657" s="13" t="s">
        <v>86</v>
      </c>
      <c r="AW2657" s="13" t="s">
        <v>33</v>
      </c>
      <c r="AX2657" s="13" t="s">
        <v>79</v>
      </c>
      <c r="AY2657" s="165" t="s">
        <v>252</v>
      </c>
    </row>
    <row r="2658" spans="1:65" s="13" customFormat="1" ht="22.5">
      <c r="B2658" s="163"/>
      <c r="D2658" s="164" t="s">
        <v>282</v>
      </c>
      <c r="E2658" s="165" t="s">
        <v>1</v>
      </c>
      <c r="F2658" s="166" t="s">
        <v>3944</v>
      </c>
      <c r="H2658" s="165" t="s">
        <v>1</v>
      </c>
      <c r="I2658" s="167"/>
      <c r="L2658" s="163"/>
      <c r="M2658" s="168"/>
      <c r="N2658" s="169"/>
      <c r="O2658" s="169"/>
      <c r="P2658" s="169"/>
      <c r="Q2658" s="169"/>
      <c r="R2658" s="169"/>
      <c r="S2658" s="169"/>
      <c r="T2658" s="170"/>
      <c r="AT2658" s="165" t="s">
        <v>282</v>
      </c>
      <c r="AU2658" s="165" t="s">
        <v>88</v>
      </c>
      <c r="AV2658" s="13" t="s">
        <v>86</v>
      </c>
      <c r="AW2658" s="13" t="s">
        <v>33</v>
      </c>
      <c r="AX2658" s="13" t="s">
        <v>79</v>
      </c>
      <c r="AY2658" s="165" t="s">
        <v>252</v>
      </c>
    </row>
    <row r="2659" spans="1:65" s="13" customFormat="1" ht="22.5">
      <c r="B2659" s="163"/>
      <c r="D2659" s="164" t="s">
        <v>282</v>
      </c>
      <c r="E2659" s="165" t="s">
        <v>1</v>
      </c>
      <c r="F2659" s="166" t="s">
        <v>3945</v>
      </c>
      <c r="H2659" s="165" t="s">
        <v>1</v>
      </c>
      <c r="I2659" s="167"/>
      <c r="L2659" s="163"/>
      <c r="M2659" s="168"/>
      <c r="N2659" s="169"/>
      <c r="O2659" s="169"/>
      <c r="P2659" s="169"/>
      <c r="Q2659" s="169"/>
      <c r="R2659" s="169"/>
      <c r="S2659" s="169"/>
      <c r="T2659" s="170"/>
      <c r="AT2659" s="165" t="s">
        <v>282</v>
      </c>
      <c r="AU2659" s="165" t="s">
        <v>88</v>
      </c>
      <c r="AV2659" s="13" t="s">
        <v>86</v>
      </c>
      <c r="AW2659" s="13" t="s">
        <v>33</v>
      </c>
      <c r="AX2659" s="13" t="s">
        <v>79</v>
      </c>
      <c r="AY2659" s="165" t="s">
        <v>252</v>
      </c>
    </row>
    <row r="2660" spans="1:65" s="13" customFormat="1">
      <c r="B2660" s="163"/>
      <c r="D2660" s="164" t="s">
        <v>282</v>
      </c>
      <c r="E2660" s="165" t="s">
        <v>1</v>
      </c>
      <c r="F2660" s="166" t="s">
        <v>3946</v>
      </c>
      <c r="H2660" s="165" t="s">
        <v>1</v>
      </c>
      <c r="I2660" s="167"/>
      <c r="L2660" s="163"/>
      <c r="M2660" s="168"/>
      <c r="N2660" s="169"/>
      <c r="O2660" s="169"/>
      <c r="P2660" s="169"/>
      <c r="Q2660" s="169"/>
      <c r="R2660" s="169"/>
      <c r="S2660" s="169"/>
      <c r="T2660" s="170"/>
      <c r="AT2660" s="165" t="s">
        <v>282</v>
      </c>
      <c r="AU2660" s="165" t="s">
        <v>88</v>
      </c>
      <c r="AV2660" s="13" t="s">
        <v>86</v>
      </c>
      <c r="AW2660" s="13" t="s">
        <v>33</v>
      </c>
      <c r="AX2660" s="13" t="s">
        <v>79</v>
      </c>
      <c r="AY2660" s="165" t="s">
        <v>252</v>
      </c>
    </row>
    <row r="2661" spans="1:65" s="15" customFormat="1">
      <c r="B2661" s="179"/>
      <c r="D2661" s="164" t="s">
        <v>282</v>
      </c>
      <c r="E2661" s="180" t="s">
        <v>1</v>
      </c>
      <c r="F2661" s="181" t="s">
        <v>286</v>
      </c>
      <c r="H2661" s="182">
        <v>6800</v>
      </c>
      <c r="I2661" s="183"/>
      <c r="L2661" s="179"/>
      <c r="M2661" s="184"/>
      <c r="N2661" s="185"/>
      <c r="O2661" s="185"/>
      <c r="P2661" s="185"/>
      <c r="Q2661" s="185"/>
      <c r="R2661" s="185"/>
      <c r="S2661" s="185"/>
      <c r="T2661" s="186"/>
      <c r="AT2661" s="180" t="s">
        <v>282</v>
      </c>
      <c r="AU2661" s="180" t="s">
        <v>88</v>
      </c>
      <c r="AV2661" s="15" t="s">
        <v>258</v>
      </c>
      <c r="AW2661" s="15" t="s">
        <v>33</v>
      </c>
      <c r="AX2661" s="15" t="s">
        <v>86</v>
      </c>
      <c r="AY2661" s="180" t="s">
        <v>252</v>
      </c>
    </row>
    <row r="2662" spans="1:65" s="2" customFormat="1" ht="33" customHeight="1">
      <c r="A2662" s="31"/>
      <c r="B2662" s="148"/>
      <c r="C2662" s="149" t="s">
        <v>3947</v>
      </c>
      <c r="D2662" s="149" t="s">
        <v>254</v>
      </c>
      <c r="E2662" s="150" t="s">
        <v>3948</v>
      </c>
      <c r="F2662" s="151" t="s">
        <v>3949</v>
      </c>
      <c r="G2662" s="152" t="s">
        <v>1198</v>
      </c>
      <c r="H2662" s="153">
        <v>1</v>
      </c>
      <c r="I2662" s="154"/>
      <c r="J2662" s="155">
        <f>ROUND(I2662*H2662,2)</f>
        <v>0</v>
      </c>
      <c r="K2662" s="156"/>
      <c r="L2662" s="32"/>
      <c r="M2662" s="157" t="s">
        <v>1</v>
      </c>
      <c r="N2662" s="158" t="s">
        <v>44</v>
      </c>
      <c r="O2662" s="57"/>
      <c r="P2662" s="159">
        <f>O2662*H2662</f>
        <v>0</v>
      </c>
      <c r="Q2662" s="159">
        <v>0</v>
      </c>
      <c r="R2662" s="159">
        <f>Q2662*H2662</f>
        <v>0</v>
      </c>
      <c r="S2662" s="159">
        <v>0</v>
      </c>
      <c r="T2662" s="160">
        <f>S2662*H2662</f>
        <v>0</v>
      </c>
      <c r="U2662" s="31"/>
      <c r="V2662" s="31"/>
      <c r="W2662" s="31"/>
      <c r="X2662" s="31"/>
      <c r="Y2662" s="31"/>
      <c r="Z2662" s="31"/>
      <c r="AA2662" s="31"/>
      <c r="AB2662" s="31"/>
      <c r="AC2662" s="31"/>
      <c r="AD2662" s="31"/>
      <c r="AE2662" s="31"/>
      <c r="AR2662" s="161" t="s">
        <v>406</v>
      </c>
      <c r="AT2662" s="161" t="s">
        <v>254</v>
      </c>
      <c r="AU2662" s="161" t="s">
        <v>88</v>
      </c>
      <c r="AY2662" s="17" t="s">
        <v>252</v>
      </c>
      <c r="BE2662" s="162">
        <f>IF(N2662="základní",J2662,0)</f>
        <v>0</v>
      </c>
      <c r="BF2662" s="162">
        <f>IF(N2662="snížená",J2662,0)</f>
        <v>0</v>
      </c>
      <c r="BG2662" s="162">
        <f>IF(N2662="zákl. přenesená",J2662,0)</f>
        <v>0</v>
      </c>
      <c r="BH2662" s="162">
        <f>IF(N2662="sníž. přenesená",J2662,0)</f>
        <v>0</v>
      </c>
      <c r="BI2662" s="162">
        <f>IF(N2662="nulová",J2662,0)</f>
        <v>0</v>
      </c>
      <c r="BJ2662" s="17" t="s">
        <v>86</v>
      </c>
      <c r="BK2662" s="162">
        <f>ROUND(I2662*H2662,2)</f>
        <v>0</v>
      </c>
      <c r="BL2662" s="17" t="s">
        <v>406</v>
      </c>
      <c r="BM2662" s="161" t="s">
        <v>1353</v>
      </c>
    </row>
    <row r="2663" spans="1:65" s="14" customFormat="1" ht="22.5">
      <c r="B2663" s="171"/>
      <c r="D2663" s="164" t="s">
        <v>282</v>
      </c>
      <c r="E2663" s="172" t="s">
        <v>1</v>
      </c>
      <c r="F2663" s="173" t="s">
        <v>3950</v>
      </c>
      <c r="H2663" s="174">
        <v>1</v>
      </c>
      <c r="I2663" s="175"/>
      <c r="L2663" s="171"/>
      <c r="M2663" s="176"/>
      <c r="N2663" s="177"/>
      <c r="O2663" s="177"/>
      <c r="P2663" s="177"/>
      <c r="Q2663" s="177"/>
      <c r="R2663" s="177"/>
      <c r="S2663" s="177"/>
      <c r="T2663" s="178"/>
      <c r="AT2663" s="172" t="s">
        <v>282</v>
      </c>
      <c r="AU2663" s="172" t="s">
        <v>88</v>
      </c>
      <c r="AV2663" s="14" t="s">
        <v>88</v>
      </c>
      <c r="AW2663" s="14" t="s">
        <v>33</v>
      </c>
      <c r="AX2663" s="14" t="s">
        <v>79</v>
      </c>
      <c r="AY2663" s="172" t="s">
        <v>252</v>
      </c>
    </row>
    <row r="2664" spans="1:65" s="13" customFormat="1" ht="22.5">
      <c r="B2664" s="163"/>
      <c r="D2664" s="164" t="s">
        <v>282</v>
      </c>
      <c r="E2664" s="165" t="s">
        <v>1</v>
      </c>
      <c r="F2664" s="166" t="s">
        <v>3951</v>
      </c>
      <c r="H2664" s="165" t="s">
        <v>1</v>
      </c>
      <c r="I2664" s="167"/>
      <c r="L2664" s="163"/>
      <c r="M2664" s="168"/>
      <c r="N2664" s="169"/>
      <c r="O2664" s="169"/>
      <c r="P2664" s="169"/>
      <c r="Q2664" s="169"/>
      <c r="R2664" s="169"/>
      <c r="S2664" s="169"/>
      <c r="T2664" s="170"/>
      <c r="AT2664" s="165" t="s">
        <v>282</v>
      </c>
      <c r="AU2664" s="165" t="s">
        <v>88</v>
      </c>
      <c r="AV2664" s="13" t="s">
        <v>86</v>
      </c>
      <c r="AW2664" s="13" t="s">
        <v>33</v>
      </c>
      <c r="AX2664" s="13" t="s">
        <v>79</v>
      </c>
      <c r="AY2664" s="165" t="s">
        <v>252</v>
      </c>
    </row>
    <row r="2665" spans="1:65" s="13" customFormat="1" ht="22.5">
      <c r="B2665" s="163"/>
      <c r="D2665" s="164" t="s">
        <v>282</v>
      </c>
      <c r="E2665" s="165" t="s">
        <v>1</v>
      </c>
      <c r="F2665" s="166" t="s">
        <v>3952</v>
      </c>
      <c r="H2665" s="165" t="s">
        <v>1</v>
      </c>
      <c r="I2665" s="167"/>
      <c r="L2665" s="163"/>
      <c r="M2665" s="168"/>
      <c r="N2665" s="169"/>
      <c r="O2665" s="169"/>
      <c r="P2665" s="169"/>
      <c r="Q2665" s="169"/>
      <c r="R2665" s="169"/>
      <c r="S2665" s="169"/>
      <c r="T2665" s="170"/>
      <c r="AT2665" s="165" t="s">
        <v>282</v>
      </c>
      <c r="AU2665" s="165" t="s">
        <v>88</v>
      </c>
      <c r="AV2665" s="13" t="s">
        <v>86</v>
      </c>
      <c r="AW2665" s="13" t="s">
        <v>33</v>
      </c>
      <c r="AX2665" s="13" t="s">
        <v>79</v>
      </c>
      <c r="AY2665" s="165" t="s">
        <v>252</v>
      </c>
    </row>
    <row r="2666" spans="1:65" s="15" customFormat="1">
      <c r="B2666" s="179"/>
      <c r="D2666" s="164" t="s">
        <v>282</v>
      </c>
      <c r="E2666" s="180" t="s">
        <v>1</v>
      </c>
      <c r="F2666" s="181" t="s">
        <v>286</v>
      </c>
      <c r="H2666" s="182">
        <v>1</v>
      </c>
      <c r="I2666" s="183"/>
      <c r="L2666" s="179"/>
      <c r="M2666" s="184"/>
      <c r="N2666" s="185"/>
      <c r="O2666" s="185"/>
      <c r="P2666" s="185"/>
      <c r="Q2666" s="185"/>
      <c r="R2666" s="185"/>
      <c r="S2666" s="185"/>
      <c r="T2666" s="186"/>
      <c r="AT2666" s="180" t="s">
        <v>282</v>
      </c>
      <c r="AU2666" s="180" t="s">
        <v>88</v>
      </c>
      <c r="AV2666" s="15" t="s">
        <v>258</v>
      </c>
      <c r="AW2666" s="15" t="s">
        <v>33</v>
      </c>
      <c r="AX2666" s="15" t="s">
        <v>86</v>
      </c>
      <c r="AY2666" s="180" t="s">
        <v>252</v>
      </c>
    </row>
    <row r="2667" spans="1:65" s="2" customFormat="1" ht="24.2" customHeight="1">
      <c r="A2667" s="31"/>
      <c r="B2667" s="148"/>
      <c r="C2667" s="149" t="s">
        <v>1444</v>
      </c>
      <c r="D2667" s="149" t="s">
        <v>254</v>
      </c>
      <c r="E2667" s="150" t="s">
        <v>3953</v>
      </c>
      <c r="F2667" s="151" t="s">
        <v>3954</v>
      </c>
      <c r="G2667" s="152" t="s">
        <v>465</v>
      </c>
      <c r="H2667" s="153">
        <v>47.52</v>
      </c>
      <c r="I2667" s="154"/>
      <c r="J2667" s="155">
        <f>ROUND(I2667*H2667,2)</f>
        <v>0</v>
      </c>
      <c r="K2667" s="156"/>
      <c r="L2667" s="32"/>
      <c r="M2667" s="157" t="s">
        <v>1</v>
      </c>
      <c r="N2667" s="158" t="s">
        <v>44</v>
      </c>
      <c r="O2667" s="57"/>
      <c r="P2667" s="159">
        <f>O2667*H2667</f>
        <v>0</v>
      </c>
      <c r="Q2667" s="159">
        <v>0</v>
      </c>
      <c r="R2667" s="159">
        <f>Q2667*H2667</f>
        <v>0</v>
      </c>
      <c r="S2667" s="159">
        <v>0</v>
      </c>
      <c r="T2667" s="160">
        <f>S2667*H2667</f>
        <v>0</v>
      </c>
      <c r="U2667" s="31"/>
      <c r="V2667" s="31"/>
      <c r="W2667" s="31"/>
      <c r="X2667" s="31"/>
      <c r="Y2667" s="31"/>
      <c r="Z2667" s="31"/>
      <c r="AA2667" s="31"/>
      <c r="AB2667" s="31"/>
      <c r="AC2667" s="31"/>
      <c r="AD2667" s="31"/>
      <c r="AE2667" s="31"/>
      <c r="AR2667" s="161" t="s">
        <v>406</v>
      </c>
      <c r="AT2667" s="161" t="s">
        <v>254</v>
      </c>
      <c r="AU2667" s="161" t="s">
        <v>88</v>
      </c>
      <c r="AY2667" s="17" t="s">
        <v>252</v>
      </c>
      <c r="BE2667" s="162">
        <f>IF(N2667="základní",J2667,0)</f>
        <v>0</v>
      </c>
      <c r="BF2667" s="162">
        <f>IF(N2667="snížená",J2667,0)</f>
        <v>0</v>
      </c>
      <c r="BG2667" s="162">
        <f>IF(N2667="zákl. přenesená",J2667,0)</f>
        <v>0</v>
      </c>
      <c r="BH2667" s="162">
        <f>IF(N2667="sníž. přenesená",J2667,0)</f>
        <v>0</v>
      </c>
      <c r="BI2667" s="162">
        <f>IF(N2667="nulová",J2667,0)</f>
        <v>0</v>
      </c>
      <c r="BJ2667" s="17" t="s">
        <v>86</v>
      </c>
      <c r="BK2667" s="162">
        <f>ROUND(I2667*H2667,2)</f>
        <v>0</v>
      </c>
      <c r="BL2667" s="17" t="s">
        <v>406</v>
      </c>
      <c r="BM2667" s="161" t="s">
        <v>3955</v>
      </c>
    </row>
    <row r="2668" spans="1:65" s="13" customFormat="1" ht="22.5">
      <c r="B2668" s="163"/>
      <c r="D2668" s="164" t="s">
        <v>282</v>
      </c>
      <c r="E2668" s="165" t="s">
        <v>1</v>
      </c>
      <c r="F2668" s="166" t="s">
        <v>3956</v>
      </c>
      <c r="H2668" s="165" t="s">
        <v>1</v>
      </c>
      <c r="I2668" s="167"/>
      <c r="L2668" s="163"/>
      <c r="M2668" s="168"/>
      <c r="N2668" s="169"/>
      <c r="O2668" s="169"/>
      <c r="P2668" s="169"/>
      <c r="Q2668" s="169"/>
      <c r="R2668" s="169"/>
      <c r="S2668" s="169"/>
      <c r="T2668" s="170"/>
      <c r="AT2668" s="165" t="s">
        <v>282</v>
      </c>
      <c r="AU2668" s="165" t="s">
        <v>88</v>
      </c>
      <c r="AV2668" s="13" t="s">
        <v>86</v>
      </c>
      <c r="AW2668" s="13" t="s">
        <v>33</v>
      </c>
      <c r="AX2668" s="13" t="s">
        <v>79</v>
      </c>
      <c r="AY2668" s="165" t="s">
        <v>252</v>
      </c>
    </row>
    <row r="2669" spans="1:65" s="13" customFormat="1">
      <c r="B2669" s="163"/>
      <c r="D2669" s="164" t="s">
        <v>282</v>
      </c>
      <c r="E2669" s="165" t="s">
        <v>1</v>
      </c>
      <c r="F2669" s="166" t="s">
        <v>3957</v>
      </c>
      <c r="H2669" s="165" t="s">
        <v>1</v>
      </c>
      <c r="I2669" s="167"/>
      <c r="L2669" s="163"/>
      <c r="M2669" s="168"/>
      <c r="N2669" s="169"/>
      <c r="O2669" s="169"/>
      <c r="P2669" s="169"/>
      <c r="Q2669" s="169"/>
      <c r="R2669" s="169"/>
      <c r="S2669" s="169"/>
      <c r="T2669" s="170"/>
      <c r="AT2669" s="165" t="s">
        <v>282</v>
      </c>
      <c r="AU2669" s="165" t="s">
        <v>88</v>
      </c>
      <c r="AV2669" s="13" t="s">
        <v>86</v>
      </c>
      <c r="AW2669" s="13" t="s">
        <v>33</v>
      </c>
      <c r="AX2669" s="13" t="s">
        <v>79</v>
      </c>
      <c r="AY2669" s="165" t="s">
        <v>252</v>
      </c>
    </row>
    <row r="2670" spans="1:65" s="14" customFormat="1">
      <c r="B2670" s="171"/>
      <c r="D2670" s="164" t="s">
        <v>282</v>
      </c>
      <c r="E2670" s="172" t="s">
        <v>1</v>
      </c>
      <c r="F2670" s="173" t="s">
        <v>3958</v>
      </c>
      <c r="H2670" s="174">
        <v>47.52</v>
      </c>
      <c r="I2670" s="175"/>
      <c r="L2670" s="171"/>
      <c r="M2670" s="176"/>
      <c r="N2670" s="177"/>
      <c r="O2670" s="177"/>
      <c r="P2670" s="177"/>
      <c r="Q2670" s="177"/>
      <c r="R2670" s="177"/>
      <c r="S2670" s="177"/>
      <c r="T2670" s="178"/>
      <c r="AT2670" s="172" t="s">
        <v>282</v>
      </c>
      <c r="AU2670" s="172" t="s">
        <v>88</v>
      </c>
      <c r="AV2670" s="14" t="s">
        <v>88</v>
      </c>
      <c r="AW2670" s="14" t="s">
        <v>33</v>
      </c>
      <c r="AX2670" s="14" t="s">
        <v>79</v>
      </c>
      <c r="AY2670" s="172" t="s">
        <v>252</v>
      </c>
    </row>
    <row r="2671" spans="1:65" s="15" customFormat="1">
      <c r="B2671" s="179"/>
      <c r="D2671" s="164" t="s">
        <v>282</v>
      </c>
      <c r="E2671" s="180" t="s">
        <v>1</v>
      </c>
      <c r="F2671" s="181" t="s">
        <v>286</v>
      </c>
      <c r="H2671" s="182">
        <v>47.52</v>
      </c>
      <c r="I2671" s="183"/>
      <c r="L2671" s="179"/>
      <c r="M2671" s="184"/>
      <c r="N2671" s="185"/>
      <c r="O2671" s="185"/>
      <c r="P2671" s="185"/>
      <c r="Q2671" s="185"/>
      <c r="R2671" s="185"/>
      <c r="S2671" s="185"/>
      <c r="T2671" s="186"/>
      <c r="AT2671" s="180" t="s">
        <v>282</v>
      </c>
      <c r="AU2671" s="180" t="s">
        <v>88</v>
      </c>
      <c r="AV2671" s="15" t="s">
        <v>258</v>
      </c>
      <c r="AW2671" s="15" t="s">
        <v>33</v>
      </c>
      <c r="AX2671" s="15" t="s">
        <v>86</v>
      </c>
      <c r="AY2671" s="180" t="s">
        <v>252</v>
      </c>
    </row>
    <row r="2672" spans="1:65" s="2" customFormat="1" ht="24.2" customHeight="1">
      <c r="A2672" s="31"/>
      <c r="B2672" s="148"/>
      <c r="C2672" s="149" t="s">
        <v>3959</v>
      </c>
      <c r="D2672" s="149" t="s">
        <v>254</v>
      </c>
      <c r="E2672" s="150" t="s">
        <v>3960</v>
      </c>
      <c r="F2672" s="151" t="s">
        <v>3961</v>
      </c>
      <c r="G2672" s="152" t="s">
        <v>465</v>
      </c>
      <c r="H2672" s="153">
        <v>174</v>
      </c>
      <c r="I2672" s="154"/>
      <c r="J2672" s="155">
        <f>ROUND(I2672*H2672,2)</f>
        <v>0</v>
      </c>
      <c r="K2672" s="156"/>
      <c r="L2672" s="32"/>
      <c r="M2672" s="157" t="s">
        <v>1</v>
      </c>
      <c r="N2672" s="158" t="s">
        <v>44</v>
      </c>
      <c r="O2672" s="57"/>
      <c r="P2672" s="159">
        <f>O2672*H2672</f>
        <v>0</v>
      </c>
      <c r="Q2672" s="159">
        <v>0</v>
      </c>
      <c r="R2672" s="159">
        <f>Q2672*H2672</f>
        <v>0</v>
      </c>
      <c r="S2672" s="159">
        <v>0</v>
      </c>
      <c r="T2672" s="160">
        <f>S2672*H2672</f>
        <v>0</v>
      </c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R2672" s="161" t="s">
        <v>406</v>
      </c>
      <c r="AT2672" s="161" t="s">
        <v>254</v>
      </c>
      <c r="AU2672" s="161" t="s">
        <v>88</v>
      </c>
      <c r="AY2672" s="17" t="s">
        <v>252</v>
      </c>
      <c r="BE2672" s="162">
        <f>IF(N2672="základní",J2672,0)</f>
        <v>0</v>
      </c>
      <c r="BF2672" s="162">
        <f>IF(N2672="snížená",J2672,0)</f>
        <v>0</v>
      </c>
      <c r="BG2672" s="162">
        <f>IF(N2672="zákl. přenesená",J2672,0)</f>
        <v>0</v>
      </c>
      <c r="BH2672" s="162">
        <f>IF(N2672="sníž. přenesená",J2672,0)</f>
        <v>0</v>
      </c>
      <c r="BI2672" s="162">
        <f>IF(N2672="nulová",J2672,0)</f>
        <v>0</v>
      </c>
      <c r="BJ2672" s="17" t="s">
        <v>86</v>
      </c>
      <c r="BK2672" s="162">
        <f>ROUND(I2672*H2672,2)</f>
        <v>0</v>
      </c>
      <c r="BL2672" s="17" t="s">
        <v>406</v>
      </c>
      <c r="BM2672" s="161" t="s">
        <v>3962</v>
      </c>
    </row>
    <row r="2673" spans="1:65" s="13" customFormat="1" ht="22.5">
      <c r="B2673" s="163"/>
      <c r="D2673" s="164" t="s">
        <v>282</v>
      </c>
      <c r="E2673" s="165" t="s">
        <v>1</v>
      </c>
      <c r="F2673" s="166" t="s">
        <v>3956</v>
      </c>
      <c r="H2673" s="165" t="s">
        <v>1</v>
      </c>
      <c r="I2673" s="167"/>
      <c r="L2673" s="163"/>
      <c r="M2673" s="168"/>
      <c r="N2673" s="169"/>
      <c r="O2673" s="169"/>
      <c r="P2673" s="169"/>
      <c r="Q2673" s="169"/>
      <c r="R2673" s="169"/>
      <c r="S2673" s="169"/>
      <c r="T2673" s="170"/>
      <c r="AT2673" s="165" t="s">
        <v>282</v>
      </c>
      <c r="AU2673" s="165" t="s">
        <v>88</v>
      </c>
      <c r="AV2673" s="13" t="s">
        <v>86</v>
      </c>
      <c r="AW2673" s="13" t="s">
        <v>33</v>
      </c>
      <c r="AX2673" s="13" t="s">
        <v>79</v>
      </c>
      <c r="AY2673" s="165" t="s">
        <v>252</v>
      </c>
    </row>
    <row r="2674" spans="1:65" s="13" customFormat="1" ht="22.5">
      <c r="B2674" s="163"/>
      <c r="D2674" s="164" t="s">
        <v>282</v>
      </c>
      <c r="E2674" s="165" t="s">
        <v>1</v>
      </c>
      <c r="F2674" s="166" t="s">
        <v>3963</v>
      </c>
      <c r="H2674" s="165" t="s">
        <v>1</v>
      </c>
      <c r="I2674" s="167"/>
      <c r="L2674" s="163"/>
      <c r="M2674" s="168"/>
      <c r="N2674" s="169"/>
      <c r="O2674" s="169"/>
      <c r="P2674" s="169"/>
      <c r="Q2674" s="169"/>
      <c r="R2674" s="169"/>
      <c r="S2674" s="169"/>
      <c r="T2674" s="170"/>
      <c r="AT2674" s="165" t="s">
        <v>282</v>
      </c>
      <c r="AU2674" s="165" t="s">
        <v>88</v>
      </c>
      <c r="AV2674" s="13" t="s">
        <v>86</v>
      </c>
      <c r="AW2674" s="13" t="s">
        <v>33</v>
      </c>
      <c r="AX2674" s="13" t="s">
        <v>79</v>
      </c>
      <c r="AY2674" s="165" t="s">
        <v>252</v>
      </c>
    </row>
    <row r="2675" spans="1:65" s="14" customFormat="1">
      <c r="B2675" s="171"/>
      <c r="D2675" s="164" t="s">
        <v>282</v>
      </c>
      <c r="E2675" s="172" t="s">
        <v>1</v>
      </c>
      <c r="F2675" s="173" t="s">
        <v>3964</v>
      </c>
      <c r="H2675" s="174">
        <v>174</v>
      </c>
      <c r="I2675" s="175"/>
      <c r="L2675" s="171"/>
      <c r="M2675" s="176"/>
      <c r="N2675" s="177"/>
      <c r="O2675" s="177"/>
      <c r="P2675" s="177"/>
      <c r="Q2675" s="177"/>
      <c r="R2675" s="177"/>
      <c r="S2675" s="177"/>
      <c r="T2675" s="178"/>
      <c r="AT2675" s="172" t="s">
        <v>282</v>
      </c>
      <c r="AU2675" s="172" t="s">
        <v>88</v>
      </c>
      <c r="AV2675" s="14" t="s">
        <v>88</v>
      </c>
      <c r="AW2675" s="14" t="s">
        <v>33</v>
      </c>
      <c r="AX2675" s="14" t="s">
        <v>79</v>
      </c>
      <c r="AY2675" s="172" t="s">
        <v>252</v>
      </c>
    </row>
    <row r="2676" spans="1:65" s="15" customFormat="1">
      <c r="B2676" s="179"/>
      <c r="D2676" s="164" t="s">
        <v>282</v>
      </c>
      <c r="E2676" s="180" t="s">
        <v>1</v>
      </c>
      <c r="F2676" s="181" t="s">
        <v>286</v>
      </c>
      <c r="H2676" s="182">
        <v>174</v>
      </c>
      <c r="I2676" s="183"/>
      <c r="L2676" s="179"/>
      <c r="M2676" s="184"/>
      <c r="N2676" s="185"/>
      <c r="O2676" s="185"/>
      <c r="P2676" s="185"/>
      <c r="Q2676" s="185"/>
      <c r="R2676" s="185"/>
      <c r="S2676" s="185"/>
      <c r="T2676" s="186"/>
      <c r="AT2676" s="180" t="s">
        <v>282</v>
      </c>
      <c r="AU2676" s="180" t="s">
        <v>88</v>
      </c>
      <c r="AV2676" s="15" t="s">
        <v>258</v>
      </c>
      <c r="AW2676" s="15" t="s">
        <v>33</v>
      </c>
      <c r="AX2676" s="15" t="s">
        <v>86</v>
      </c>
      <c r="AY2676" s="180" t="s">
        <v>252</v>
      </c>
    </row>
    <row r="2677" spans="1:65" s="2" customFormat="1" ht="37.9" customHeight="1">
      <c r="A2677" s="31"/>
      <c r="B2677" s="148"/>
      <c r="C2677" s="149" t="s">
        <v>1447</v>
      </c>
      <c r="D2677" s="149" t="s">
        <v>254</v>
      </c>
      <c r="E2677" s="150" t="s">
        <v>3965</v>
      </c>
      <c r="F2677" s="151" t="s">
        <v>3966</v>
      </c>
      <c r="G2677" s="152" t="s">
        <v>3934</v>
      </c>
      <c r="H2677" s="153">
        <v>2950</v>
      </c>
      <c r="I2677" s="154"/>
      <c r="J2677" s="155">
        <f>ROUND(I2677*H2677,2)</f>
        <v>0</v>
      </c>
      <c r="K2677" s="156"/>
      <c r="L2677" s="32"/>
      <c r="M2677" s="157" t="s">
        <v>1</v>
      </c>
      <c r="N2677" s="158" t="s">
        <v>44</v>
      </c>
      <c r="O2677" s="57"/>
      <c r="P2677" s="159">
        <f>O2677*H2677</f>
        <v>0</v>
      </c>
      <c r="Q2677" s="159">
        <v>0</v>
      </c>
      <c r="R2677" s="159">
        <f>Q2677*H2677</f>
        <v>0</v>
      </c>
      <c r="S2677" s="159">
        <v>0</v>
      </c>
      <c r="T2677" s="160">
        <f>S2677*H2677</f>
        <v>0</v>
      </c>
      <c r="U2677" s="31"/>
      <c r="V2677" s="31"/>
      <c r="W2677" s="31"/>
      <c r="X2677" s="31"/>
      <c r="Y2677" s="31"/>
      <c r="Z2677" s="31"/>
      <c r="AA2677" s="31"/>
      <c r="AB2677" s="31"/>
      <c r="AC2677" s="31"/>
      <c r="AD2677" s="31"/>
      <c r="AE2677" s="31"/>
      <c r="AR2677" s="161" t="s">
        <v>406</v>
      </c>
      <c r="AT2677" s="161" t="s">
        <v>254</v>
      </c>
      <c r="AU2677" s="161" t="s">
        <v>88</v>
      </c>
      <c r="AY2677" s="17" t="s">
        <v>252</v>
      </c>
      <c r="BE2677" s="162">
        <f>IF(N2677="základní",J2677,0)</f>
        <v>0</v>
      </c>
      <c r="BF2677" s="162">
        <f>IF(N2677="snížená",J2677,0)</f>
        <v>0</v>
      </c>
      <c r="BG2677" s="162">
        <f>IF(N2677="zákl. přenesená",J2677,0)</f>
        <v>0</v>
      </c>
      <c r="BH2677" s="162">
        <f>IF(N2677="sníž. přenesená",J2677,0)</f>
        <v>0</v>
      </c>
      <c r="BI2677" s="162">
        <f>IF(N2677="nulová",J2677,0)</f>
        <v>0</v>
      </c>
      <c r="BJ2677" s="17" t="s">
        <v>86</v>
      </c>
      <c r="BK2677" s="162">
        <f>ROUND(I2677*H2677,2)</f>
        <v>0</v>
      </c>
      <c r="BL2677" s="17" t="s">
        <v>406</v>
      </c>
      <c r="BM2677" s="161" t="s">
        <v>3967</v>
      </c>
    </row>
    <row r="2678" spans="1:65" s="14" customFormat="1" ht="22.5">
      <c r="B2678" s="171"/>
      <c r="D2678" s="164" t="s">
        <v>282</v>
      </c>
      <c r="E2678" s="172" t="s">
        <v>1</v>
      </c>
      <c r="F2678" s="173" t="s">
        <v>3968</v>
      </c>
      <c r="H2678" s="174">
        <v>2950</v>
      </c>
      <c r="I2678" s="175"/>
      <c r="L2678" s="171"/>
      <c r="M2678" s="176"/>
      <c r="N2678" s="177"/>
      <c r="O2678" s="177"/>
      <c r="P2678" s="177"/>
      <c r="Q2678" s="177"/>
      <c r="R2678" s="177"/>
      <c r="S2678" s="177"/>
      <c r="T2678" s="178"/>
      <c r="AT2678" s="172" t="s">
        <v>282</v>
      </c>
      <c r="AU2678" s="172" t="s">
        <v>88</v>
      </c>
      <c r="AV2678" s="14" t="s">
        <v>88</v>
      </c>
      <c r="AW2678" s="14" t="s">
        <v>33</v>
      </c>
      <c r="AX2678" s="14" t="s">
        <v>79</v>
      </c>
      <c r="AY2678" s="172" t="s">
        <v>252</v>
      </c>
    </row>
    <row r="2679" spans="1:65" s="13" customFormat="1" ht="22.5">
      <c r="B2679" s="163"/>
      <c r="D2679" s="164" t="s">
        <v>282</v>
      </c>
      <c r="E2679" s="165" t="s">
        <v>1</v>
      </c>
      <c r="F2679" s="166" t="s">
        <v>3969</v>
      </c>
      <c r="H2679" s="165" t="s">
        <v>1</v>
      </c>
      <c r="I2679" s="167"/>
      <c r="L2679" s="163"/>
      <c r="M2679" s="168"/>
      <c r="N2679" s="169"/>
      <c r="O2679" s="169"/>
      <c r="P2679" s="169"/>
      <c r="Q2679" s="169"/>
      <c r="R2679" s="169"/>
      <c r="S2679" s="169"/>
      <c r="T2679" s="170"/>
      <c r="AT2679" s="165" t="s">
        <v>282</v>
      </c>
      <c r="AU2679" s="165" t="s">
        <v>88</v>
      </c>
      <c r="AV2679" s="13" t="s">
        <v>86</v>
      </c>
      <c r="AW2679" s="13" t="s">
        <v>33</v>
      </c>
      <c r="AX2679" s="13" t="s">
        <v>79</v>
      </c>
      <c r="AY2679" s="165" t="s">
        <v>252</v>
      </c>
    </row>
    <row r="2680" spans="1:65" s="13" customFormat="1" ht="22.5">
      <c r="B2680" s="163"/>
      <c r="D2680" s="164" t="s">
        <v>282</v>
      </c>
      <c r="E2680" s="165" t="s">
        <v>1</v>
      </c>
      <c r="F2680" s="166" t="s">
        <v>3970</v>
      </c>
      <c r="H2680" s="165" t="s">
        <v>1</v>
      </c>
      <c r="I2680" s="167"/>
      <c r="L2680" s="163"/>
      <c r="M2680" s="168"/>
      <c r="N2680" s="169"/>
      <c r="O2680" s="169"/>
      <c r="P2680" s="169"/>
      <c r="Q2680" s="169"/>
      <c r="R2680" s="169"/>
      <c r="S2680" s="169"/>
      <c r="T2680" s="170"/>
      <c r="AT2680" s="165" t="s">
        <v>282</v>
      </c>
      <c r="AU2680" s="165" t="s">
        <v>88</v>
      </c>
      <c r="AV2680" s="13" t="s">
        <v>86</v>
      </c>
      <c r="AW2680" s="13" t="s">
        <v>33</v>
      </c>
      <c r="AX2680" s="13" t="s">
        <v>79</v>
      </c>
      <c r="AY2680" s="165" t="s">
        <v>252</v>
      </c>
    </row>
    <row r="2681" spans="1:65" s="13" customFormat="1" ht="22.5">
      <c r="B2681" s="163"/>
      <c r="D2681" s="164" t="s">
        <v>282</v>
      </c>
      <c r="E2681" s="165" t="s">
        <v>1</v>
      </c>
      <c r="F2681" s="166" t="s">
        <v>3971</v>
      </c>
      <c r="H2681" s="165" t="s">
        <v>1</v>
      </c>
      <c r="I2681" s="167"/>
      <c r="L2681" s="163"/>
      <c r="M2681" s="168"/>
      <c r="N2681" s="169"/>
      <c r="O2681" s="169"/>
      <c r="P2681" s="169"/>
      <c r="Q2681" s="169"/>
      <c r="R2681" s="169"/>
      <c r="S2681" s="169"/>
      <c r="T2681" s="170"/>
      <c r="AT2681" s="165" t="s">
        <v>282</v>
      </c>
      <c r="AU2681" s="165" t="s">
        <v>88</v>
      </c>
      <c r="AV2681" s="13" t="s">
        <v>86</v>
      </c>
      <c r="AW2681" s="13" t="s">
        <v>33</v>
      </c>
      <c r="AX2681" s="13" t="s">
        <v>79</v>
      </c>
      <c r="AY2681" s="165" t="s">
        <v>252</v>
      </c>
    </row>
    <row r="2682" spans="1:65" s="13" customFormat="1" ht="22.5">
      <c r="B2682" s="163"/>
      <c r="D2682" s="164" t="s">
        <v>282</v>
      </c>
      <c r="E2682" s="165" t="s">
        <v>1</v>
      </c>
      <c r="F2682" s="166" t="s">
        <v>3941</v>
      </c>
      <c r="H2682" s="165" t="s">
        <v>1</v>
      </c>
      <c r="I2682" s="167"/>
      <c r="L2682" s="163"/>
      <c r="M2682" s="168"/>
      <c r="N2682" s="169"/>
      <c r="O2682" s="169"/>
      <c r="P2682" s="169"/>
      <c r="Q2682" s="169"/>
      <c r="R2682" s="169"/>
      <c r="S2682" s="169"/>
      <c r="T2682" s="170"/>
      <c r="AT2682" s="165" t="s">
        <v>282</v>
      </c>
      <c r="AU2682" s="165" t="s">
        <v>88</v>
      </c>
      <c r="AV2682" s="13" t="s">
        <v>86</v>
      </c>
      <c r="AW2682" s="13" t="s">
        <v>33</v>
      </c>
      <c r="AX2682" s="13" t="s">
        <v>79</v>
      </c>
      <c r="AY2682" s="165" t="s">
        <v>252</v>
      </c>
    </row>
    <row r="2683" spans="1:65" s="13" customFormat="1">
      <c r="B2683" s="163"/>
      <c r="D2683" s="164" t="s">
        <v>282</v>
      </c>
      <c r="E2683" s="165" t="s">
        <v>1</v>
      </c>
      <c r="F2683" s="166" t="s">
        <v>3942</v>
      </c>
      <c r="H2683" s="165" t="s">
        <v>1</v>
      </c>
      <c r="I2683" s="167"/>
      <c r="L2683" s="163"/>
      <c r="M2683" s="168"/>
      <c r="N2683" s="169"/>
      <c r="O2683" s="169"/>
      <c r="P2683" s="169"/>
      <c r="Q2683" s="169"/>
      <c r="R2683" s="169"/>
      <c r="S2683" s="169"/>
      <c r="T2683" s="170"/>
      <c r="AT2683" s="165" t="s">
        <v>282</v>
      </c>
      <c r="AU2683" s="165" t="s">
        <v>88</v>
      </c>
      <c r="AV2683" s="13" t="s">
        <v>86</v>
      </c>
      <c r="AW2683" s="13" t="s">
        <v>33</v>
      </c>
      <c r="AX2683" s="13" t="s">
        <v>79</v>
      </c>
      <c r="AY2683" s="165" t="s">
        <v>252</v>
      </c>
    </row>
    <row r="2684" spans="1:65" s="13" customFormat="1" ht="22.5">
      <c r="B2684" s="163"/>
      <c r="D2684" s="164" t="s">
        <v>282</v>
      </c>
      <c r="E2684" s="165" t="s">
        <v>1</v>
      </c>
      <c r="F2684" s="166" t="s">
        <v>3972</v>
      </c>
      <c r="H2684" s="165" t="s">
        <v>1</v>
      </c>
      <c r="I2684" s="167"/>
      <c r="L2684" s="163"/>
      <c r="M2684" s="168"/>
      <c r="N2684" s="169"/>
      <c r="O2684" s="169"/>
      <c r="P2684" s="169"/>
      <c r="Q2684" s="169"/>
      <c r="R2684" s="169"/>
      <c r="S2684" s="169"/>
      <c r="T2684" s="170"/>
      <c r="AT2684" s="165" t="s">
        <v>282</v>
      </c>
      <c r="AU2684" s="165" t="s">
        <v>88</v>
      </c>
      <c r="AV2684" s="13" t="s">
        <v>86</v>
      </c>
      <c r="AW2684" s="13" t="s">
        <v>33</v>
      </c>
      <c r="AX2684" s="13" t="s">
        <v>79</v>
      </c>
      <c r="AY2684" s="165" t="s">
        <v>252</v>
      </c>
    </row>
    <row r="2685" spans="1:65" s="13" customFormat="1" ht="22.5">
      <c r="B2685" s="163"/>
      <c r="D2685" s="164" t="s">
        <v>282</v>
      </c>
      <c r="E2685" s="165" t="s">
        <v>1</v>
      </c>
      <c r="F2685" s="166" t="s">
        <v>3973</v>
      </c>
      <c r="H2685" s="165" t="s">
        <v>1</v>
      </c>
      <c r="I2685" s="167"/>
      <c r="L2685" s="163"/>
      <c r="M2685" s="168"/>
      <c r="N2685" s="169"/>
      <c r="O2685" s="169"/>
      <c r="P2685" s="169"/>
      <c r="Q2685" s="169"/>
      <c r="R2685" s="169"/>
      <c r="S2685" s="169"/>
      <c r="T2685" s="170"/>
      <c r="AT2685" s="165" t="s">
        <v>282</v>
      </c>
      <c r="AU2685" s="165" t="s">
        <v>88</v>
      </c>
      <c r="AV2685" s="13" t="s">
        <v>86</v>
      </c>
      <c r="AW2685" s="13" t="s">
        <v>33</v>
      </c>
      <c r="AX2685" s="13" t="s">
        <v>79</v>
      </c>
      <c r="AY2685" s="165" t="s">
        <v>252</v>
      </c>
    </row>
    <row r="2686" spans="1:65" s="13" customFormat="1" ht="22.5">
      <c r="B2686" s="163"/>
      <c r="D2686" s="164" t="s">
        <v>282</v>
      </c>
      <c r="E2686" s="165" t="s">
        <v>1</v>
      </c>
      <c r="F2686" s="166" t="s">
        <v>3974</v>
      </c>
      <c r="H2686" s="165" t="s">
        <v>1</v>
      </c>
      <c r="I2686" s="167"/>
      <c r="L2686" s="163"/>
      <c r="M2686" s="168"/>
      <c r="N2686" s="169"/>
      <c r="O2686" s="169"/>
      <c r="P2686" s="169"/>
      <c r="Q2686" s="169"/>
      <c r="R2686" s="169"/>
      <c r="S2686" s="169"/>
      <c r="T2686" s="170"/>
      <c r="AT2686" s="165" t="s">
        <v>282</v>
      </c>
      <c r="AU2686" s="165" t="s">
        <v>88</v>
      </c>
      <c r="AV2686" s="13" t="s">
        <v>86</v>
      </c>
      <c r="AW2686" s="13" t="s">
        <v>33</v>
      </c>
      <c r="AX2686" s="13" t="s">
        <v>79</v>
      </c>
      <c r="AY2686" s="165" t="s">
        <v>252</v>
      </c>
    </row>
    <row r="2687" spans="1:65" s="13" customFormat="1">
      <c r="B2687" s="163"/>
      <c r="D2687" s="164" t="s">
        <v>282</v>
      </c>
      <c r="E2687" s="165" t="s">
        <v>1</v>
      </c>
      <c r="F2687" s="166" t="s">
        <v>3975</v>
      </c>
      <c r="H2687" s="165" t="s">
        <v>1</v>
      </c>
      <c r="I2687" s="167"/>
      <c r="L2687" s="163"/>
      <c r="M2687" s="168"/>
      <c r="N2687" s="169"/>
      <c r="O2687" s="169"/>
      <c r="P2687" s="169"/>
      <c r="Q2687" s="169"/>
      <c r="R2687" s="169"/>
      <c r="S2687" s="169"/>
      <c r="T2687" s="170"/>
      <c r="AT2687" s="165" t="s">
        <v>282</v>
      </c>
      <c r="AU2687" s="165" t="s">
        <v>88</v>
      </c>
      <c r="AV2687" s="13" t="s">
        <v>86</v>
      </c>
      <c r="AW2687" s="13" t="s">
        <v>33</v>
      </c>
      <c r="AX2687" s="13" t="s">
        <v>79</v>
      </c>
      <c r="AY2687" s="165" t="s">
        <v>252</v>
      </c>
    </row>
    <row r="2688" spans="1:65" s="15" customFormat="1">
      <c r="B2688" s="179"/>
      <c r="D2688" s="164" t="s">
        <v>282</v>
      </c>
      <c r="E2688" s="180" t="s">
        <v>1</v>
      </c>
      <c r="F2688" s="181" t="s">
        <v>286</v>
      </c>
      <c r="H2688" s="182">
        <v>2950</v>
      </c>
      <c r="I2688" s="183"/>
      <c r="L2688" s="179"/>
      <c r="M2688" s="184"/>
      <c r="N2688" s="185"/>
      <c r="O2688" s="185"/>
      <c r="P2688" s="185"/>
      <c r="Q2688" s="185"/>
      <c r="R2688" s="185"/>
      <c r="S2688" s="185"/>
      <c r="T2688" s="186"/>
      <c r="AT2688" s="180" t="s">
        <v>282</v>
      </c>
      <c r="AU2688" s="180" t="s">
        <v>88</v>
      </c>
      <c r="AV2688" s="15" t="s">
        <v>258</v>
      </c>
      <c r="AW2688" s="15" t="s">
        <v>33</v>
      </c>
      <c r="AX2688" s="15" t="s">
        <v>86</v>
      </c>
      <c r="AY2688" s="180" t="s">
        <v>252</v>
      </c>
    </row>
    <row r="2689" spans="1:65" s="2" customFormat="1" ht="33" customHeight="1">
      <c r="A2689" s="31"/>
      <c r="B2689" s="148"/>
      <c r="C2689" s="149" t="s">
        <v>3976</v>
      </c>
      <c r="D2689" s="149" t="s">
        <v>254</v>
      </c>
      <c r="E2689" s="150" t="s">
        <v>3977</v>
      </c>
      <c r="F2689" s="151" t="s">
        <v>3978</v>
      </c>
      <c r="G2689" s="152" t="s">
        <v>3934</v>
      </c>
      <c r="H2689" s="153">
        <v>7750</v>
      </c>
      <c r="I2689" s="154"/>
      <c r="J2689" s="155">
        <f>ROUND(I2689*H2689,2)</f>
        <v>0</v>
      </c>
      <c r="K2689" s="156"/>
      <c r="L2689" s="32"/>
      <c r="M2689" s="157" t="s">
        <v>1</v>
      </c>
      <c r="N2689" s="158" t="s">
        <v>44</v>
      </c>
      <c r="O2689" s="57"/>
      <c r="P2689" s="159">
        <f>O2689*H2689</f>
        <v>0</v>
      </c>
      <c r="Q2689" s="159">
        <v>0</v>
      </c>
      <c r="R2689" s="159">
        <f>Q2689*H2689</f>
        <v>0</v>
      </c>
      <c r="S2689" s="159">
        <v>0</v>
      </c>
      <c r="T2689" s="160">
        <f>S2689*H2689</f>
        <v>0</v>
      </c>
      <c r="U2689" s="31"/>
      <c r="V2689" s="31"/>
      <c r="W2689" s="31"/>
      <c r="X2689" s="31"/>
      <c r="Y2689" s="31"/>
      <c r="Z2689" s="31"/>
      <c r="AA2689" s="31"/>
      <c r="AB2689" s="31"/>
      <c r="AC2689" s="31"/>
      <c r="AD2689" s="31"/>
      <c r="AE2689" s="31"/>
      <c r="AR2689" s="161" t="s">
        <v>406</v>
      </c>
      <c r="AT2689" s="161" t="s">
        <v>254</v>
      </c>
      <c r="AU2689" s="161" t="s">
        <v>88</v>
      </c>
      <c r="AY2689" s="17" t="s">
        <v>252</v>
      </c>
      <c r="BE2689" s="162">
        <f>IF(N2689="základní",J2689,0)</f>
        <v>0</v>
      </c>
      <c r="BF2689" s="162">
        <f>IF(N2689="snížená",J2689,0)</f>
        <v>0</v>
      </c>
      <c r="BG2689" s="162">
        <f>IF(N2689="zákl. přenesená",J2689,0)</f>
        <v>0</v>
      </c>
      <c r="BH2689" s="162">
        <f>IF(N2689="sníž. přenesená",J2689,0)</f>
        <v>0</v>
      </c>
      <c r="BI2689" s="162">
        <f>IF(N2689="nulová",J2689,0)</f>
        <v>0</v>
      </c>
      <c r="BJ2689" s="17" t="s">
        <v>86</v>
      </c>
      <c r="BK2689" s="162">
        <f>ROUND(I2689*H2689,2)</f>
        <v>0</v>
      </c>
      <c r="BL2689" s="17" t="s">
        <v>406</v>
      </c>
      <c r="BM2689" s="161" t="s">
        <v>3979</v>
      </c>
    </row>
    <row r="2690" spans="1:65" s="14" customFormat="1">
      <c r="B2690" s="171"/>
      <c r="D2690" s="164" t="s">
        <v>282</v>
      </c>
      <c r="E2690" s="172" t="s">
        <v>1</v>
      </c>
      <c r="F2690" s="173" t="s">
        <v>3980</v>
      </c>
      <c r="H2690" s="174">
        <v>7750</v>
      </c>
      <c r="I2690" s="175"/>
      <c r="L2690" s="171"/>
      <c r="M2690" s="176"/>
      <c r="N2690" s="177"/>
      <c r="O2690" s="177"/>
      <c r="P2690" s="177"/>
      <c r="Q2690" s="177"/>
      <c r="R2690" s="177"/>
      <c r="S2690" s="177"/>
      <c r="T2690" s="178"/>
      <c r="AT2690" s="172" t="s">
        <v>282</v>
      </c>
      <c r="AU2690" s="172" t="s">
        <v>88</v>
      </c>
      <c r="AV2690" s="14" t="s">
        <v>88</v>
      </c>
      <c r="AW2690" s="14" t="s">
        <v>33</v>
      </c>
      <c r="AX2690" s="14" t="s">
        <v>79</v>
      </c>
      <c r="AY2690" s="172" t="s">
        <v>252</v>
      </c>
    </row>
    <row r="2691" spans="1:65" s="13" customFormat="1" ht="22.5">
      <c r="B2691" s="163"/>
      <c r="D2691" s="164" t="s">
        <v>282</v>
      </c>
      <c r="E2691" s="165" t="s">
        <v>1</v>
      </c>
      <c r="F2691" s="166" t="s">
        <v>3981</v>
      </c>
      <c r="H2691" s="165" t="s">
        <v>1</v>
      </c>
      <c r="I2691" s="167"/>
      <c r="L2691" s="163"/>
      <c r="M2691" s="168"/>
      <c r="N2691" s="169"/>
      <c r="O2691" s="169"/>
      <c r="P2691" s="169"/>
      <c r="Q2691" s="169"/>
      <c r="R2691" s="169"/>
      <c r="S2691" s="169"/>
      <c r="T2691" s="170"/>
      <c r="AT2691" s="165" t="s">
        <v>282</v>
      </c>
      <c r="AU2691" s="165" t="s">
        <v>88</v>
      </c>
      <c r="AV2691" s="13" t="s">
        <v>86</v>
      </c>
      <c r="AW2691" s="13" t="s">
        <v>33</v>
      </c>
      <c r="AX2691" s="13" t="s">
        <v>79</v>
      </c>
      <c r="AY2691" s="165" t="s">
        <v>252</v>
      </c>
    </row>
    <row r="2692" spans="1:65" s="13" customFormat="1" ht="22.5">
      <c r="B2692" s="163"/>
      <c r="D2692" s="164" t="s">
        <v>282</v>
      </c>
      <c r="E2692" s="165" t="s">
        <v>1</v>
      </c>
      <c r="F2692" s="166" t="s">
        <v>3982</v>
      </c>
      <c r="H2692" s="165" t="s">
        <v>1</v>
      </c>
      <c r="I2692" s="167"/>
      <c r="L2692" s="163"/>
      <c r="M2692" s="168"/>
      <c r="N2692" s="169"/>
      <c r="O2692" s="169"/>
      <c r="P2692" s="169"/>
      <c r="Q2692" s="169"/>
      <c r="R2692" s="169"/>
      <c r="S2692" s="169"/>
      <c r="T2692" s="170"/>
      <c r="AT2692" s="165" t="s">
        <v>282</v>
      </c>
      <c r="AU2692" s="165" t="s">
        <v>88</v>
      </c>
      <c r="AV2692" s="13" t="s">
        <v>86</v>
      </c>
      <c r="AW2692" s="13" t="s">
        <v>33</v>
      </c>
      <c r="AX2692" s="13" t="s">
        <v>79</v>
      </c>
      <c r="AY2692" s="165" t="s">
        <v>252</v>
      </c>
    </row>
    <row r="2693" spans="1:65" s="13" customFormat="1" ht="22.5">
      <c r="B2693" s="163"/>
      <c r="D2693" s="164" t="s">
        <v>282</v>
      </c>
      <c r="E2693" s="165" t="s">
        <v>1</v>
      </c>
      <c r="F2693" s="166" t="s">
        <v>3941</v>
      </c>
      <c r="H2693" s="165" t="s">
        <v>1</v>
      </c>
      <c r="I2693" s="167"/>
      <c r="L2693" s="163"/>
      <c r="M2693" s="168"/>
      <c r="N2693" s="169"/>
      <c r="O2693" s="169"/>
      <c r="P2693" s="169"/>
      <c r="Q2693" s="169"/>
      <c r="R2693" s="169"/>
      <c r="S2693" s="169"/>
      <c r="T2693" s="170"/>
      <c r="AT2693" s="165" t="s">
        <v>282</v>
      </c>
      <c r="AU2693" s="165" t="s">
        <v>88</v>
      </c>
      <c r="AV2693" s="13" t="s">
        <v>86</v>
      </c>
      <c r="AW2693" s="13" t="s">
        <v>33</v>
      </c>
      <c r="AX2693" s="13" t="s">
        <v>79</v>
      </c>
      <c r="AY2693" s="165" t="s">
        <v>252</v>
      </c>
    </row>
    <row r="2694" spans="1:65" s="13" customFormat="1">
      <c r="B2694" s="163"/>
      <c r="D2694" s="164" t="s">
        <v>282</v>
      </c>
      <c r="E2694" s="165" t="s">
        <v>1</v>
      </c>
      <c r="F2694" s="166" t="s">
        <v>3942</v>
      </c>
      <c r="H2694" s="165" t="s">
        <v>1</v>
      </c>
      <c r="I2694" s="167"/>
      <c r="L2694" s="163"/>
      <c r="M2694" s="168"/>
      <c r="N2694" s="169"/>
      <c r="O2694" s="169"/>
      <c r="P2694" s="169"/>
      <c r="Q2694" s="169"/>
      <c r="R2694" s="169"/>
      <c r="S2694" s="169"/>
      <c r="T2694" s="170"/>
      <c r="AT2694" s="165" t="s">
        <v>282</v>
      </c>
      <c r="AU2694" s="165" t="s">
        <v>88</v>
      </c>
      <c r="AV2694" s="13" t="s">
        <v>86</v>
      </c>
      <c r="AW2694" s="13" t="s">
        <v>33</v>
      </c>
      <c r="AX2694" s="13" t="s">
        <v>79</v>
      </c>
      <c r="AY2694" s="165" t="s">
        <v>252</v>
      </c>
    </row>
    <row r="2695" spans="1:65" s="13" customFormat="1" ht="22.5">
      <c r="B2695" s="163"/>
      <c r="D2695" s="164" t="s">
        <v>282</v>
      </c>
      <c r="E2695" s="165" t="s">
        <v>1</v>
      </c>
      <c r="F2695" s="166" t="s">
        <v>3983</v>
      </c>
      <c r="H2695" s="165" t="s">
        <v>1</v>
      </c>
      <c r="I2695" s="167"/>
      <c r="L2695" s="163"/>
      <c r="M2695" s="168"/>
      <c r="N2695" s="169"/>
      <c r="O2695" s="169"/>
      <c r="P2695" s="169"/>
      <c r="Q2695" s="169"/>
      <c r="R2695" s="169"/>
      <c r="S2695" s="169"/>
      <c r="T2695" s="170"/>
      <c r="AT2695" s="165" t="s">
        <v>282</v>
      </c>
      <c r="AU2695" s="165" t="s">
        <v>88</v>
      </c>
      <c r="AV2695" s="13" t="s">
        <v>86</v>
      </c>
      <c r="AW2695" s="13" t="s">
        <v>33</v>
      </c>
      <c r="AX2695" s="13" t="s">
        <v>79</v>
      </c>
      <c r="AY2695" s="165" t="s">
        <v>252</v>
      </c>
    </row>
    <row r="2696" spans="1:65" s="13" customFormat="1">
      <c r="B2696" s="163"/>
      <c r="D2696" s="164" t="s">
        <v>282</v>
      </c>
      <c r="E2696" s="165" t="s">
        <v>1</v>
      </c>
      <c r="F2696" s="166" t="s">
        <v>3984</v>
      </c>
      <c r="H2696" s="165" t="s">
        <v>1</v>
      </c>
      <c r="I2696" s="167"/>
      <c r="L2696" s="163"/>
      <c r="M2696" s="168"/>
      <c r="N2696" s="169"/>
      <c r="O2696" s="169"/>
      <c r="P2696" s="169"/>
      <c r="Q2696" s="169"/>
      <c r="R2696" s="169"/>
      <c r="S2696" s="169"/>
      <c r="T2696" s="170"/>
      <c r="AT2696" s="165" t="s">
        <v>282</v>
      </c>
      <c r="AU2696" s="165" t="s">
        <v>88</v>
      </c>
      <c r="AV2696" s="13" t="s">
        <v>86</v>
      </c>
      <c r="AW2696" s="13" t="s">
        <v>33</v>
      </c>
      <c r="AX2696" s="13" t="s">
        <v>79</v>
      </c>
      <c r="AY2696" s="165" t="s">
        <v>252</v>
      </c>
    </row>
    <row r="2697" spans="1:65" s="13" customFormat="1" ht="22.5">
      <c r="B2697" s="163"/>
      <c r="D2697" s="164" t="s">
        <v>282</v>
      </c>
      <c r="E2697" s="165" t="s">
        <v>1</v>
      </c>
      <c r="F2697" s="166" t="s">
        <v>3985</v>
      </c>
      <c r="H2697" s="165" t="s">
        <v>1</v>
      </c>
      <c r="I2697" s="167"/>
      <c r="L2697" s="163"/>
      <c r="M2697" s="168"/>
      <c r="N2697" s="169"/>
      <c r="O2697" s="169"/>
      <c r="P2697" s="169"/>
      <c r="Q2697" s="169"/>
      <c r="R2697" s="169"/>
      <c r="S2697" s="169"/>
      <c r="T2697" s="170"/>
      <c r="AT2697" s="165" t="s">
        <v>282</v>
      </c>
      <c r="AU2697" s="165" t="s">
        <v>88</v>
      </c>
      <c r="AV2697" s="13" t="s">
        <v>86</v>
      </c>
      <c r="AW2697" s="13" t="s">
        <v>33</v>
      </c>
      <c r="AX2697" s="13" t="s">
        <v>79</v>
      </c>
      <c r="AY2697" s="165" t="s">
        <v>252</v>
      </c>
    </row>
    <row r="2698" spans="1:65" s="13" customFormat="1">
      <c r="B2698" s="163"/>
      <c r="D2698" s="164" t="s">
        <v>282</v>
      </c>
      <c r="E2698" s="165" t="s">
        <v>1</v>
      </c>
      <c r="F2698" s="166" t="s">
        <v>3986</v>
      </c>
      <c r="H2698" s="165" t="s">
        <v>1</v>
      </c>
      <c r="I2698" s="167"/>
      <c r="L2698" s="163"/>
      <c r="M2698" s="168"/>
      <c r="N2698" s="169"/>
      <c r="O2698" s="169"/>
      <c r="P2698" s="169"/>
      <c r="Q2698" s="169"/>
      <c r="R2698" s="169"/>
      <c r="S2698" s="169"/>
      <c r="T2698" s="170"/>
      <c r="AT2698" s="165" t="s">
        <v>282</v>
      </c>
      <c r="AU2698" s="165" t="s">
        <v>88</v>
      </c>
      <c r="AV2698" s="13" t="s">
        <v>86</v>
      </c>
      <c r="AW2698" s="13" t="s">
        <v>33</v>
      </c>
      <c r="AX2698" s="13" t="s">
        <v>79</v>
      </c>
      <c r="AY2698" s="165" t="s">
        <v>252</v>
      </c>
    </row>
    <row r="2699" spans="1:65" s="15" customFormat="1">
      <c r="B2699" s="179"/>
      <c r="D2699" s="164" t="s">
        <v>282</v>
      </c>
      <c r="E2699" s="180" t="s">
        <v>1</v>
      </c>
      <c r="F2699" s="181" t="s">
        <v>286</v>
      </c>
      <c r="H2699" s="182">
        <v>7750</v>
      </c>
      <c r="I2699" s="183"/>
      <c r="L2699" s="179"/>
      <c r="M2699" s="184"/>
      <c r="N2699" s="185"/>
      <c r="O2699" s="185"/>
      <c r="P2699" s="185"/>
      <c r="Q2699" s="185"/>
      <c r="R2699" s="185"/>
      <c r="S2699" s="185"/>
      <c r="T2699" s="186"/>
      <c r="AT2699" s="180" t="s">
        <v>282</v>
      </c>
      <c r="AU2699" s="180" t="s">
        <v>88</v>
      </c>
      <c r="AV2699" s="15" t="s">
        <v>258</v>
      </c>
      <c r="AW2699" s="15" t="s">
        <v>33</v>
      </c>
      <c r="AX2699" s="15" t="s">
        <v>86</v>
      </c>
      <c r="AY2699" s="180" t="s">
        <v>252</v>
      </c>
    </row>
    <row r="2700" spans="1:65" s="2" customFormat="1" ht="24.2" customHeight="1">
      <c r="A2700" s="31"/>
      <c r="B2700" s="148"/>
      <c r="C2700" s="149" t="s">
        <v>1454</v>
      </c>
      <c r="D2700" s="149" t="s">
        <v>254</v>
      </c>
      <c r="E2700" s="150" t="s">
        <v>3987</v>
      </c>
      <c r="F2700" s="151" t="s">
        <v>3988</v>
      </c>
      <c r="G2700" s="152" t="s">
        <v>465</v>
      </c>
      <c r="H2700" s="153">
        <v>42.6</v>
      </c>
      <c r="I2700" s="154"/>
      <c r="J2700" s="155">
        <f>ROUND(I2700*H2700,2)</f>
        <v>0</v>
      </c>
      <c r="K2700" s="156"/>
      <c r="L2700" s="32"/>
      <c r="M2700" s="157" t="s">
        <v>1</v>
      </c>
      <c r="N2700" s="158" t="s">
        <v>44</v>
      </c>
      <c r="O2700" s="57"/>
      <c r="P2700" s="159">
        <f>O2700*H2700</f>
        <v>0</v>
      </c>
      <c r="Q2700" s="159">
        <v>0</v>
      </c>
      <c r="R2700" s="159">
        <f>Q2700*H2700</f>
        <v>0</v>
      </c>
      <c r="S2700" s="159">
        <v>0</v>
      </c>
      <c r="T2700" s="160">
        <f>S2700*H2700</f>
        <v>0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R2700" s="161" t="s">
        <v>406</v>
      </c>
      <c r="AT2700" s="161" t="s">
        <v>254</v>
      </c>
      <c r="AU2700" s="161" t="s">
        <v>88</v>
      </c>
      <c r="AY2700" s="17" t="s">
        <v>252</v>
      </c>
      <c r="BE2700" s="162">
        <f>IF(N2700="základní",J2700,0)</f>
        <v>0</v>
      </c>
      <c r="BF2700" s="162">
        <f>IF(N2700="snížená",J2700,0)</f>
        <v>0</v>
      </c>
      <c r="BG2700" s="162">
        <f>IF(N2700="zákl. přenesená",J2700,0)</f>
        <v>0</v>
      </c>
      <c r="BH2700" s="162">
        <f>IF(N2700="sníž. přenesená",J2700,0)</f>
        <v>0</v>
      </c>
      <c r="BI2700" s="162">
        <f>IF(N2700="nulová",J2700,0)</f>
        <v>0</v>
      </c>
      <c r="BJ2700" s="17" t="s">
        <v>86</v>
      </c>
      <c r="BK2700" s="162">
        <f>ROUND(I2700*H2700,2)</f>
        <v>0</v>
      </c>
      <c r="BL2700" s="17" t="s">
        <v>406</v>
      </c>
      <c r="BM2700" s="161" t="s">
        <v>3989</v>
      </c>
    </row>
    <row r="2701" spans="1:65" s="13" customFormat="1" ht="22.5">
      <c r="B2701" s="163"/>
      <c r="D2701" s="164" t="s">
        <v>282</v>
      </c>
      <c r="E2701" s="165" t="s">
        <v>1</v>
      </c>
      <c r="F2701" s="166" t="s">
        <v>3956</v>
      </c>
      <c r="H2701" s="165" t="s">
        <v>1</v>
      </c>
      <c r="I2701" s="167"/>
      <c r="L2701" s="163"/>
      <c r="M2701" s="168"/>
      <c r="N2701" s="169"/>
      <c r="O2701" s="169"/>
      <c r="P2701" s="169"/>
      <c r="Q2701" s="169"/>
      <c r="R2701" s="169"/>
      <c r="S2701" s="169"/>
      <c r="T2701" s="170"/>
      <c r="AT2701" s="165" t="s">
        <v>282</v>
      </c>
      <c r="AU2701" s="165" t="s">
        <v>88</v>
      </c>
      <c r="AV2701" s="13" t="s">
        <v>86</v>
      </c>
      <c r="AW2701" s="13" t="s">
        <v>33</v>
      </c>
      <c r="AX2701" s="13" t="s">
        <v>79</v>
      </c>
      <c r="AY2701" s="165" t="s">
        <v>252</v>
      </c>
    </row>
    <row r="2702" spans="1:65" s="13" customFormat="1">
      <c r="B2702" s="163"/>
      <c r="D2702" s="164" t="s">
        <v>282</v>
      </c>
      <c r="E2702" s="165" t="s">
        <v>1</v>
      </c>
      <c r="F2702" s="166" t="s">
        <v>3957</v>
      </c>
      <c r="H2702" s="165" t="s">
        <v>1</v>
      </c>
      <c r="I2702" s="167"/>
      <c r="L2702" s="163"/>
      <c r="M2702" s="168"/>
      <c r="N2702" s="169"/>
      <c r="O2702" s="169"/>
      <c r="P2702" s="169"/>
      <c r="Q2702" s="169"/>
      <c r="R2702" s="169"/>
      <c r="S2702" s="169"/>
      <c r="T2702" s="170"/>
      <c r="AT2702" s="165" t="s">
        <v>282</v>
      </c>
      <c r="AU2702" s="165" t="s">
        <v>88</v>
      </c>
      <c r="AV2702" s="13" t="s">
        <v>86</v>
      </c>
      <c r="AW2702" s="13" t="s">
        <v>33</v>
      </c>
      <c r="AX2702" s="13" t="s">
        <v>79</v>
      </c>
      <c r="AY2702" s="165" t="s">
        <v>252</v>
      </c>
    </row>
    <row r="2703" spans="1:65" s="14" customFormat="1">
      <c r="B2703" s="171"/>
      <c r="D2703" s="164" t="s">
        <v>282</v>
      </c>
      <c r="E2703" s="172" t="s">
        <v>1</v>
      </c>
      <c r="F2703" s="173" t="s">
        <v>3990</v>
      </c>
      <c r="H2703" s="174">
        <v>42.6</v>
      </c>
      <c r="I2703" s="175"/>
      <c r="L2703" s="171"/>
      <c r="M2703" s="176"/>
      <c r="N2703" s="177"/>
      <c r="O2703" s="177"/>
      <c r="P2703" s="177"/>
      <c r="Q2703" s="177"/>
      <c r="R2703" s="177"/>
      <c r="S2703" s="177"/>
      <c r="T2703" s="178"/>
      <c r="AT2703" s="172" t="s">
        <v>282</v>
      </c>
      <c r="AU2703" s="172" t="s">
        <v>88</v>
      </c>
      <c r="AV2703" s="14" t="s">
        <v>88</v>
      </c>
      <c r="AW2703" s="14" t="s">
        <v>33</v>
      </c>
      <c r="AX2703" s="14" t="s">
        <v>79</v>
      </c>
      <c r="AY2703" s="172" t="s">
        <v>252</v>
      </c>
    </row>
    <row r="2704" spans="1:65" s="15" customFormat="1">
      <c r="B2704" s="179"/>
      <c r="D2704" s="164" t="s">
        <v>282</v>
      </c>
      <c r="E2704" s="180" t="s">
        <v>1</v>
      </c>
      <c r="F2704" s="181" t="s">
        <v>286</v>
      </c>
      <c r="H2704" s="182">
        <v>42.6</v>
      </c>
      <c r="I2704" s="183"/>
      <c r="L2704" s="179"/>
      <c r="M2704" s="184"/>
      <c r="N2704" s="185"/>
      <c r="O2704" s="185"/>
      <c r="P2704" s="185"/>
      <c r="Q2704" s="185"/>
      <c r="R2704" s="185"/>
      <c r="S2704" s="185"/>
      <c r="T2704" s="186"/>
      <c r="AT2704" s="180" t="s">
        <v>282</v>
      </c>
      <c r="AU2704" s="180" t="s">
        <v>88</v>
      </c>
      <c r="AV2704" s="15" t="s">
        <v>258</v>
      </c>
      <c r="AW2704" s="15" t="s">
        <v>33</v>
      </c>
      <c r="AX2704" s="15" t="s">
        <v>86</v>
      </c>
      <c r="AY2704" s="180" t="s">
        <v>252</v>
      </c>
    </row>
    <row r="2705" spans="1:65" s="2" customFormat="1" ht="24.2" customHeight="1">
      <c r="A2705" s="31"/>
      <c r="B2705" s="148"/>
      <c r="C2705" s="149" t="s">
        <v>3991</v>
      </c>
      <c r="D2705" s="149" t="s">
        <v>254</v>
      </c>
      <c r="E2705" s="150" t="s">
        <v>3992</v>
      </c>
      <c r="F2705" s="151" t="s">
        <v>3993</v>
      </c>
      <c r="G2705" s="152" t="s">
        <v>265</v>
      </c>
      <c r="H2705" s="153">
        <v>40.835000000000001</v>
      </c>
      <c r="I2705" s="154"/>
      <c r="J2705" s="155">
        <f>ROUND(I2705*H2705,2)</f>
        <v>0</v>
      </c>
      <c r="K2705" s="156"/>
      <c r="L2705" s="32"/>
      <c r="M2705" s="157" t="s">
        <v>1</v>
      </c>
      <c r="N2705" s="158" t="s">
        <v>44</v>
      </c>
      <c r="O2705" s="57"/>
      <c r="P2705" s="159">
        <f>O2705*H2705</f>
        <v>0</v>
      </c>
      <c r="Q2705" s="159">
        <v>0</v>
      </c>
      <c r="R2705" s="159">
        <f>Q2705*H2705</f>
        <v>0</v>
      </c>
      <c r="S2705" s="159">
        <v>0</v>
      </c>
      <c r="T2705" s="160">
        <f>S2705*H2705</f>
        <v>0</v>
      </c>
      <c r="U2705" s="31"/>
      <c r="V2705" s="31"/>
      <c r="W2705" s="31"/>
      <c r="X2705" s="31"/>
      <c r="Y2705" s="31"/>
      <c r="Z2705" s="31"/>
      <c r="AA2705" s="31"/>
      <c r="AB2705" s="31"/>
      <c r="AC2705" s="31"/>
      <c r="AD2705" s="31"/>
      <c r="AE2705" s="31"/>
      <c r="AR2705" s="161" t="s">
        <v>406</v>
      </c>
      <c r="AT2705" s="161" t="s">
        <v>254</v>
      </c>
      <c r="AU2705" s="161" t="s">
        <v>88</v>
      </c>
      <c r="AY2705" s="17" t="s">
        <v>252</v>
      </c>
      <c r="BE2705" s="162">
        <f>IF(N2705="základní",J2705,0)</f>
        <v>0</v>
      </c>
      <c r="BF2705" s="162">
        <f>IF(N2705="snížená",J2705,0)</f>
        <v>0</v>
      </c>
      <c r="BG2705" s="162">
        <f>IF(N2705="zákl. přenesená",J2705,0)</f>
        <v>0</v>
      </c>
      <c r="BH2705" s="162">
        <f>IF(N2705="sníž. přenesená",J2705,0)</f>
        <v>0</v>
      </c>
      <c r="BI2705" s="162">
        <f>IF(N2705="nulová",J2705,0)</f>
        <v>0</v>
      </c>
      <c r="BJ2705" s="17" t="s">
        <v>86</v>
      </c>
      <c r="BK2705" s="162">
        <f>ROUND(I2705*H2705,2)</f>
        <v>0</v>
      </c>
      <c r="BL2705" s="17" t="s">
        <v>406</v>
      </c>
      <c r="BM2705" s="161" t="s">
        <v>3994</v>
      </c>
    </row>
    <row r="2706" spans="1:65" s="13" customFormat="1" ht="22.5">
      <c r="B2706" s="163"/>
      <c r="D2706" s="164" t="s">
        <v>282</v>
      </c>
      <c r="E2706" s="165" t="s">
        <v>1</v>
      </c>
      <c r="F2706" s="166" t="s">
        <v>3995</v>
      </c>
      <c r="H2706" s="165" t="s">
        <v>1</v>
      </c>
      <c r="I2706" s="167"/>
      <c r="L2706" s="163"/>
      <c r="M2706" s="168"/>
      <c r="N2706" s="169"/>
      <c r="O2706" s="169"/>
      <c r="P2706" s="169"/>
      <c r="Q2706" s="169"/>
      <c r="R2706" s="169"/>
      <c r="S2706" s="169"/>
      <c r="T2706" s="170"/>
      <c r="AT2706" s="165" t="s">
        <v>282</v>
      </c>
      <c r="AU2706" s="165" t="s">
        <v>88</v>
      </c>
      <c r="AV2706" s="13" t="s">
        <v>86</v>
      </c>
      <c r="AW2706" s="13" t="s">
        <v>33</v>
      </c>
      <c r="AX2706" s="13" t="s">
        <v>79</v>
      </c>
      <c r="AY2706" s="165" t="s">
        <v>252</v>
      </c>
    </row>
    <row r="2707" spans="1:65" s="13" customFormat="1">
      <c r="B2707" s="163"/>
      <c r="D2707" s="164" t="s">
        <v>282</v>
      </c>
      <c r="E2707" s="165" t="s">
        <v>1</v>
      </c>
      <c r="F2707" s="166" t="s">
        <v>3996</v>
      </c>
      <c r="H2707" s="165" t="s">
        <v>1</v>
      </c>
      <c r="I2707" s="167"/>
      <c r="L2707" s="163"/>
      <c r="M2707" s="168"/>
      <c r="N2707" s="169"/>
      <c r="O2707" s="169"/>
      <c r="P2707" s="169"/>
      <c r="Q2707" s="169"/>
      <c r="R2707" s="169"/>
      <c r="S2707" s="169"/>
      <c r="T2707" s="170"/>
      <c r="AT2707" s="165" t="s">
        <v>282</v>
      </c>
      <c r="AU2707" s="165" t="s">
        <v>88</v>
      </c>
      <c r="AV2707" s="13" t="s">
        <v>86</v>
      </c>
      <c r="AW2707" s="13" t="s">
        <v>33</v>
      </c>
      <c r="AX2707" s="13" t="s">
        <v>79</v>
      </c>
      <c r="AY2707" s="165" t="s">
        <v>252</v>
      </c>
    </row>
    <row r="2708" spans="1:65" s="13" customFormat="1" ht="22.5">
      <c r="B2708" s="163"/>
      <c r="D2708" s="164" t="s">
        <v>282</v>
      </c>
      <c r="E2708" s="165" t="s">
        <v>1</v>
      </c>
      <c r="F2708" s="166" t="s">
        <v>3997</v>
      </c>
      <c r="H2708" s="165" t="s">
        <v>1</v>
      </c>
      <c r="I2708" s="167"/>
      <c r="L2708" s="163"/>
      <c r="M2708" s="168"/>
      <c r="N2708" s="169"/>
      <c r="O2708" s="169"/>
      <c r="P2708" s="169"/>
      <c r="Q2708" s="169"/>
      <c r="R2708" s="169"/>
      <c r="S2708" s="169"/>
      <c r="T2708" s="170"/>
      <c r="AT2708" s="165" t="s">
        <v>282</v>
      </c>
      <c r="AU2708" s="165" t="s">
        <v>88</v>
      </c>
      <c r="AV2708" s="13" t="s">
        <v>86</v>
      </c>
      <c r="AW2708" s="13" t="s">
        <v>33</v>
      </c>
      <c r="AX2708" s="13" t="s">
        <v>79</v>
      </c>
      <c r="AY2708" s="165" t="s">
        <v>252</v>
      </c>
    </row>
    <row r="2709" spans="1:65" s="13" customFormat="1">
      <c r="B2709" s="163"/>
      <c r="D2709" s="164" t="s">
        <v>282</v>
      </c>
      <c r="E2709" s="165" t="s">
        <v>1</v>
      </c>
      <c r="F2709" s="166" t="s">
        <v>3998</v>
      </c>
      <c r="H2709" s="165" t="s">
        <v>1</v>
      </c>
      <c r="I2709" s="167"/>
      <c r="L2709" s="163"/>
      <c r="M2709" s="168"/>
      <c r="N2709" s="169"/>
      <c r="O2709" s="169"/>
      <c r="P2709" s="169"/>
      <c r="Q2709" s="169"/>
      <c r="R2709" s="169"/>
      <c r="S2709" s="169"/>
      <c r="T2709" s="170"/>
      <c r="AT2709" s="165" t="s">
        <v>282</v>
      </c>
      <c r="AU2709" s="165" t="s">
        <v>88</v>
      </c>
      <c r="AV2709" s="13" t="s">
        <v>86</v>
      </c>
      <c r="AW2709" s="13" t="s">
        <v>33</v>
      </c>
      <c r="AX2709" s="13" t="s">
        <v>79</v>
      </c>
      <c r="AY2709" s="165" t="s">
        <v>252</v>
      </c>
    </row>
    <row r="2710" spans="1:65" s="14" customFormat="1">
      <c r="B2710" s="171"/>
      <c r="D2710" s="164" t="s">
        <v>282</v>
      </c>
      <c r="E2710" s="172" t="s">
        <v>1</v>
      </c>
      <c r="F2710" s="173" t="s">
        <v>3999</v>
      </c>
      <c r="H2710" s="174">
        <v>40.835000000000001</v>
      </c>
      <c r="I2710" s="175"/>
      <c r="L2710" s="171"/>
      <c r="M2710" s="176"/>
      <c r="N2710" s="177"/>
      <c r="O2710" s="177"/>
      <c r="P2710" s="177"/>
      <c r="Q2710" s="177"/>
      <c r="R2710" s="177"/>
      <c r="S2710" s="177"/>
      <c r="T2710" s="178"/>
      <c r="AT2710" s="172" t="s">
        <v>282</v>
      </c>
      <c r="AU2710" s="172" t="s">
        <v>88</v>
      </c>
      <c r="AV2710" s="14" t="s">
        <v>88</v>
      </c>
      <c r="AW2710" s="14" t="s">
        <v>33</v>
      </c>
      <c r="AX2710" s="14" t="s">
        <v>79</v>
      </c>
      <c r="AY2710" s="172" t="s">
        <v>252</v>
      </c>
    </row>
    <row r="2711" spans="1:65" s="15" customFormat="1">
      <c r="B2711" s="179"/>
      <c r="D2711" s="164" t="s">
        <v>282</v>
      </c>
      <c r="E2711" s="180" t="s">
        <v>1</v>
      </c>
      <c r="F2711" s="181" t="s">
        <v>286</v>
      </c>
      <c r="H2711" s="182">
        <v>40.835000000000001</v>
      </c>
      <c r="I2711" s="183"/>
      <c r="L2711" s="179"/>
      <c r="M2711" s="184"/>
      <c r="N2711" s="185"/>
      <c r="O2711" s="185"/>
      <c r="P2711" s="185"/>
      <c r="Q2711" s="185"/>
      <c r="R2711" s="185"/>
      <c r="S2711" s="185"/>
      <c r="T2711" s="186"/>
      <c r="AT2711" s="180" t="s">
        <v>282</v>
      </c>
      <c r="AU2711" s="180" t="s">
        <v>88</v>
      </c>
      <c r="AV2711" s="15" t="s">
        <v>258</v>
      </c>
      <c r="AW2711" s="15" t="s">
        <v>33</v>
      </c>
      <c r="AX2711" s="15" t="s">
        <v>86</v>
      </c>
      <c r="AY2711" s="180" t="s">
        <v>252</v>
      </c>
    </row>
    <row r="2712" spans="1:65" s="2" customFormat="1" ht="24.2" customHeight="1">
      <c r="A2712" s="31"/>
      <c r="B2712" s="148"/>
      <c r="C2712" s="149" t="s">
        <v>1457</v>
      </c>
      <c r="D2712" s="149" t="s">
        <v>254</v>
      </c>
      <c r="E2712" s="150" t="s">
        <v>4000</v>
      </c>
      <c r="F2712" s="151" t="s">
        <v>4001</v>
      </c>
      <c r="G2712" s="152" t="s">
        <v>265</v>
      </c>
      <c r="H2712" s="153">
        <v>255.2</v>
      </c>
      <c r="I2712" s="154"/>
      <c r="J2712" s="155">
        <f>ROUND(I2712*H2712,2)</f>
        <v>0</v>
      </c>
      <c r="K2712" s="156"/>
      <c r="L2712" s="32"/>
      <c r="M2712" s="157" t="s">
        <v>1</v>
      </c>
      <c r="N2712" s="158" t="s">
        <v>44</v>
      </c>
      <c r="O2712" s="57"/>
      <c r="P2712" s="159">
        <f>O2712*H2712</f>
        <v>0</v>
      </c>
      <c r="Q2712" s="159">
        <v>0</v>
      </c>
      <c r="R2712" s="159">
        <f>Q2712*H2712</f>
        <v>0</v>
      </c>
      <c r="S2712" s="159">
        <v>0</v>
      </c>
      <c r="T2712" s="160">
        <f>S2712*H2712</f>
        <v>0</v>
      </c>
      <c r="U2712" s="31"/>
      <c r="V2712" s="31"/>
      <c r="W2712" s="31"/>
      <c r="X2712" s="31"/>
      <c r="Y2712" s="31"/>
      <c r="Z2712" s="31"/>
      <c r="AA2712" s="31"/>
      <c r="AB2712" s="31"/>
      <c r="AC2712" s="31"/>
      <c r="AD2712" s="31"/>
      <c r="AE2712" s="31"/>
      <c r="AR2712" s="161" t="s">
        <v>406</v>
      </c>
      <c r="AT2712" s="161" t="s">
        <v>254</v>
      </c>
      <c r="AU2712" s="161" t="s">
        <v>88</v>
      </c>
      <c r="AY2712" s="17" t="s">
        <v>252</v>
      </c>
      <c r="BE2712" s="162">
        <f>IF(N2712="základní",J2712,0)</f>
        <v>0</v>
      </c>
      <c r="BF2712" s="162">
        <f>IF(N2712="snížená",J2712,0)</f>
        <v>0</v>
      </c>
      <c r="BG2712" s="162">
        <f>IF(N2712="zákl. přenesená",J2712,0)</f>
        <v>0</v>
      </c>
      <c r="BH2712" s="162">
        <f>IF(N2712="sníž. přenesená",J2712,0)</f>
        <v>0</v>
      </c>
      <c r="BI2712" s="162">
        <f>IF(N2712="nulová",J2712,0)</f>
        <v>0</v>
      </c>
      <c r="BJ2712" s="17" t="s">
        <v>86</v>
      </c>
      <c r="BK2712" s="162">
        <f>ROUND(I2712*H2712,2)</f>
        <v>0</v>
      </c>
      <c r="BL2712" s="17" t="s">
        <v>406</v>
      </c>
      <c r="BM2712" s="161" t="s">
        <v>4002</v>
      </c>
    </row>
    <row r="2713" spans="1:65" s="13" customFormat="1" ht="22.5">
      <c r="B2713" s="163"/>
      <c r="D2713" s="164" t="s">
        <v>282</v>
      </c>
      <c r="E2713" s="165" t="s">
        <v>1</v>
      </c>
      <c r="F2713" s="166" t="s">
        <v>4003</v>
      </c>
      <c r="H2713" s="165" t="s">
        <v>1</v>
      </c>
      <c r="I2713" s="167"/>
      <c r="L2713" s="163"/>
      <c r="M2713" s="168"/>
      <c r="N2713" s="169"/>
      <c r="O2713" s="169"/>
      <c r="P2713" s="169"/>
      <c r="Q2713" s="169"/>
      <c r="R2713" s="169"/>
      <c r="S2713" s="169"/>
      <c r="T2713" s="170"/>
      <c r="AT2713" s="165" t="s">
        <v>282</v>
      </c>
      <c r="AU2713" s="165" t="s">
        <v>88</v>
      </c>
      <c r="AV2713" s="13" t="s">
        <v>86</v>
      </c>
      <c r="AW2713" s="13" t="s">
        <v>33</v>
      </c>
      <c r="AX2713" s="13" t="s">
        <v>79</v>
      </c>
      <c r="AY2713" s="165" t="s">
        <v>252</v>
      </c>
    </row>
    <row r="2714" spans="1:65" s="13" customFormat="1">
      <c r="B2714" s="163"/>
      <c r="D2714" s="164" t="s">
        <v>282</v>
      </c>
      <c r="E2714" s="165" t="s">
        <v>1</v>
      </c>
      <c r="F2714" s="166" t="s">
        <v>4004</v>
      </c>
      <c r="H2714" s="165" t="s">
        <v>1</v>
      </c>
      <c r="I2714" s="167"/>
      <c r="L2714" s="163"/>
      <c r="M2714" s="168"/>
      <c r="N2714" s="169"/>
      <c r="O2714" s="169"/>
      <c r="P2714" s="169"/>
      <c r="Q2714" s="169"/>
      <c r="R2714" s="169"/>
      <c r="S2714" s="169"/>
      <c r="T2714" s="170"/>
      <c r="AT2714" s="165" t="s">
        <v>282</v>
      </c>
      <c r="AU2714" s="165" t="s">
        <v>88</v>
      </c>
      <c r="AV2714" s="13" t="s">
        <v>86</v>
      </c>
      <c r="AW2714" s="13" t="s">
        <v>33</v>
      </c>
      <c r="AX2714" s="13" t="s">
        <v>79</v>
      </c>
      <c r="AY2714" s="165" t="s">
        <v>252</v>
      </c>
    </row>
    <row r="2715" spans="1:65" s="14" customFormat="1" ht="22.5">
      <c r="B2715" s="171"/>
      <c r="D2715" s="164" t="s">
        <v>282</v>
      </c>
      <c r="E2715" s="172" t="s">
        <v>1</v>
      </c>
      <c r="F2715" s="173" t="s">
        <v>4005</v>
      </c>
      <c r="H2715" s="174">
        <v>81.400000000000006</v>
      </c>
      <c r="I2715" s="175"/>
      <c r="L2715" s="171"/>
      <c r="M2715" s="176"/>
      <c r="N2715" s="177"/>
      <c r="O2715" s="177"/>
      <c r="P2715" s="177"/>
      <c r="Q2715" s="177"/>
      <c r="R2715" s="177"/>
      <c r="S2715" s="177"/>
      <c r="T2715" s="178"/>
      <c r="AT2715" s="172" t="s">
        <v>282</v>
      </c>
      <c r="AU2715" s="172" t="s">
        <v>88</v>
      </c>
      <c r="AV2715" s="14" t="s">
        <v>88</v>
      </c>
      <c r="AW2715" s="14" t="s">
        <v>33</v>
      </c>
      <c r="AX2715" s="14" t="s">
        <v>79</v>
      </c>
      <c r="AY2715" s="172" t="s">
        <v>252</v>
      </c>
    </row>
    <row r="2716" spans="1:65" s="14" customFormat="1">
      <c r="B2716" s="171"/>
      <c r="D2716" s="164" t="s">
        <v>282</v>
      </c>
      <c r="E2716" s="172" t="s">
        <v>1</v>
      </c>
      <c r="F2716" s="173" t="s">
        <v>4006</v>
      </c>
      <c r="H2716" s="174">
        <v>173.8</v>
      </c>
      <c r="I2716" s="175"/>
      <c r="L2716" s="171"/>
      <c r="M2716" s="176"/>
      <c r="N2716" s="177"/>
      <c r="O2716" s="177"/>
      <c r="P2716" s="177"/>
      <c r="Q2716" s="177"/>
      <c r="R2716" s="177"/>
      <c r="S2716" s="177"/>
      <c r="T2716" s="178"/>
      <c r="AT2716" s="172" t="s">
        <v>282</v>
      </c>
      <c r="AU2716" s="172" t="s">
        <v>88</v>
      </c>
      <c r="AV2716" s="14" t="s">
        <v>88</v>
      </c>
      <c r="AW2716" s="14" t="s">
        <v>33</v>
      </c>
      <c r="AX2716" s="14" t="s">
        <v>79</v>
      </c>
      <c r="AY2716" s="172" t="s">
        <v>252</v>
      </c>
    </row>
    <row r="2717" spans="1:65" s="15" customFormat="1">
      <c r="B2717" s="179"/>
      <c r="D2717" s="164" t="s">
        <v>282</v>
      </c>
      <c r="E2717" s="180" t="s">
        <v>1</v>
      </c>
      <c r="F2717" s="181" t="s">
        <v>286</v>
      </c>
      <c r="H2717" s="182">
        <v>255.20000000000002</v>
      </c>
      <c r="I2717" s="183"/>
      <c r="L2717" s="179"/>
      <c r="M2717" s="184"/>
      <c r="N2717" s="185"/>
      <c r="O2717" s="185"/>
      <c r="P2717" s="185"/>
      <c r="Q2717" s="185"/>
      <c r="R2717" s="185"/>
      <c r="S2717" s="185"/>
      <c r="T2717" s="186"/>
      <c r="AT2717" s="180" t="s">
        <v>282</v>
      </c>
      <c r="AU2717" s="180" t="s">
        <v>88</v>
      </c>
      <c r="AV2717" s="15" t="s">
        <v>258</v>
      </c>
      <c r="AW2717" s="15" t="s">
        <v>33</v>
      </c>
      <c r="AX2717" s="15" t="s">
        <v>86</v>
      </c>
      <c r="AY2717" s="180" t="s">
        <v>252</v>
      </c>
    </row>
    <row r="2718" spans="1:65" s="2" customFormat="1" ht="21.75" customHeight="1">
      <c r="A2718" s="31"/>
      <c r="B2718" s="148"/>
      <c r="C2718" s="149" t="s">
        <v>4007</v>
      </c>
      <c r="D2718" s="149" t="s">
        <v>254</v>
      </c>
      <c r="E2718" s="150" t="s">
        <v>4008</v>
      </c>
      <c r="F2718" s="151" t="s">
        <v>4009</v>
      </c>
      <c r="G2718" s="152" t="s">
        <v>257</v>
      </c>
      <c r="H2718" s="153">
        <v>10</v>
      </c>
      <c r="I2718" s="154"/>
      <c r="J2718" s="155">
        <f>ROUND(I2718*H2718,2)</f>
        <v>0</v>
      </c>
      <c r="K2718" s="156"/>
      <c r="L2718" s="32"/>
      <c r="M2718" s="157" t="s">
        <v>1</v>
      </c>
      <c r="N2718" s="158" t="s">
        <v>44</v>
      </c>
      <c r="O2718" s="57"/>
      <c r="P2718" s="159">
        <f>O2718*H2718</f>
        <v>0</v>
      </c>
      <c r="Q2718" s="159">
        <v>0</v>
      </c>
      <c r="R2718" s="159">
        <f>Q2718*H2718</f>
        <v>0</v>
      </c>
      <c r="S2718" s="159">
        <v>0</v>
      </c>
      <c r="T2718" s="160">
        <f>S2718*H2718</f>
        <v>0</v>
      </c>
      <c r="U2718" s="31"/>
      <c r="V2718" s="31"/>
      <c r="W2718" s="31"/>
      <c r="X2718" s="31"/>
      <c r="Y2718" s="31"/>
      <c r="Z2718" s="31"/>
      <c r="AA2718" s="31"/>
      <c r="AB2718" s="31"/>
      <c r="AC2718" s="31"/>
      <c r="AD2718" s="31"/>
      <c r="AE2718" s="31"/>
      <c r="AR2718" s="161" t="s">
        <v>406</v>
      </c>
      <c r="AT2718" s="161" t="s">
        <v>254</v>
      </c>
      <c r="AU2718" s="161" t="s">
        <v>88</v>
      </c>
      <c r="AY2718" s="17" t="s">
        <v>252</v>
      </c>
      <c r="BE2718" s="162">
        <f>IF(N2718="základní",J2718,0)</f>
        <v>0</v>
      </c>
      <c r="BF2718" s="162">
        <f>IF(N2718="snížená",J2718,0)</f>
        <v>0</v>
      </c>
      <c r="BG2718" s="162">
        <f>IF(N2718="zákl. přenesená",J2718,0)</f>
        <v>0</v>
      </c>
      <c r="BH2718" s="162">
        <f>IF(N2718="sníž. přenesená",J2718,0)</f>
        <v>0</v>
      </c>
      <c r="BI2718" s="162">
        <f>IF(N2718="nulová",J2718,0)</f>
        <v>0</v>
      </c>
      <c r="BJ2718" s="17" t="s">
        <v>86</v>
      </c>
      <c r="BK2718" s="162">
        <f>ROUND(I2718*H2718,2)</f>
        <v>0</v>
      </c>
      <c r="BL2718" s="17" t="s">
        <v>406</v>
      </c>
      <c r="BM2718" s="161" t="s">
        <v>4010</v>
      </c>
    </row>
    <row r="2719" spans="1:65" s="14" customFormat="1" ht="22.5">
      <c r="B2719" s="171"/>
      <c r="D2719" s="164" t="s">
        <v>282</v>
      </c>
      <c r="E2719" s="172" t="s">
        <v>1</v>
      </c>
      <c r="F2719" s="173" t="s">
        <v>4011</v>
      </c>
      <c r="H2719" s="174">
        <v>10</v>
      </c>
      <c r="I2719" s="175"/>
      <c r="L2719" s="171"/>
      <c r="M2719" s="176"/>
      <c r="N2719" s="177"/>
      <c r="O2719" s="177"/>
      <c r="P2719" s="177"/>
      <c r="Q2719" s="177"/>
      <c r="R2719" s="177"/>
      <c r="S2719" s="177"/>
      <c r="T2719" s="178"/>
      <c r="AT2719" s="172" t="s">
        <v>282</v>
      </c>
      <c r="AU2719" s="172" t="s">
        <v>88</v>
      </c>
      <c r="AV2719" s="14" t="s">
        <v>88</v>
      </c>
      <c r="AW2719" s="14" t="s">
        <v>33</v>
      </c>
      <c r="AX2719" s="14" t="s">
        <v>79</v>
      </c>
      <c r="AY2719" s="172" t="s">
        <v>252</v>
      </c>
    </row>
    <row r="2720" spans="1:65" s="13" customFormat="1">
      <c r="B2720" s="163"/>
      <c r="D2720" s="164" t="s">
        <v>282</v>
      </c>
      <c r="E2720" s="165" t="s">
        <v>1</v>
      </c>
      <c r="F2720" s="166" t="s">
        <v>2831</v>
      </c>
      <c r="H2720" s="165" t="s">
        <v>1</v>
      </c>
      <c r="I2720" s="167"/>
      <c r="L2720" s="163"/>
      <c r="M2720" s="168"/>
      <c r="N2720" s="169"/>
      <c r="O2720" s="169"/>
      <c r="P2720" s="169"/>
      <c r="Q2720" s="169"/>
      <c r="R2720" s="169"/>
      <c r="S2720" s="169"/>
      <c r="T2720" s="170"/>
      <c r="AT2720" s="165" t="s">
        <v>282</v>
      </c>
      <c r="AU2720" s="165" t="s">
        <v>88</v>
      </c>
      <c r="AV2720" s="13" t="s">
        <v>86</v>
      </c>
      <c r="AW2720" s="13" t="s">
        <v>33</v>
      </c>
      <c r="AX2720" s="13" t="s">
        <v>79</v>
      </c>
      <c r="AY2720" s="165" t="s">
        <v>252</v>
      </c>
    </row>
    <row r="2721" spans="1:51" s="15" customFormat="1">
      <c r="B2721" s="179"/>
      <c r="D2721" s="164" t="s">
        <v>282</v>
      </c>
      <c r="E2721" s="180" t="s">
        <v>1</v>
      </c>
      <c r="F2721" s="181" t="s">
        <v>286</v>
      </c>
      <c r="H2721" s="182">
        <v>10</v>
      </c>
      <c r="I2721" s="183"/>
      <c r="L2721" s="179"/>
      <c r="M2721" s="188"/>
      <c r="N2721" s="189"/>
      <c r="O2721" s="189"/>
      <c r="P2721" s="189"/>
      <c r="Q2721" s="189"/>
      <c r="R2721" s="189"/>
      <c r="S2721" s="189"/>
      <c r="T2721" s="190"/>
      <c r="AT2721" s="180" t="s">
        <v>282</v>
      </c>
      <c r="AU2721" s="180" t="s">
        <v>88</v>
      </c>
      <c r="AV2721" s="15" t="s">
        <v>258</v>
      </c>
      <c r="AW2721" s="15" t="s">
        <v>33</v>
      </c>
      <c r="AX2721" s="15" t="s">
        <v>86</v>
      </c>
      <c r="AY2721" s="180" t="s">
        <v>252</v>
      </c>
    </row>
    <row r="2722" spans="1:51" s="2" customFormat="1" ht="6.95" customHeight="1">
      <c r="A2722" s="31"/>
      <c r="B2722" s="46"/>
      <c r="C2722" s="47"/>
      <c r="D2722" s="47"/>
      <c r="E2722" s="47"/>
      <c r="F2722" s="47"/>
      <c r="G2722" s="47"/>
      <c r="H2722" s="47"/>
      <c r="I2722" s="47"/>
      <c r="J2722" s="47"/>
      <c r="K2722" s="47"/>
      <c r="L2722" s="32"/>
      <c r="M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</row>
  </sheetData>
  <autoFilter ref="C148:K2721" xr:uid="{00000000-0009-0000-0000-000002000000}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792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6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4012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ROUND((SUM(BE122:BE791)),  2)</f>
        <v>0</v>
      </c>
      <c r="G35" s="31"/>
      <c r="H35" s="31"/>
      <c r="I35" s="104">
        <v>0.21</v>
      </c>
      <c r="J35" s="103">
        <f>ROUND(((SUM(BE122:BE791))*I35),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ROUND((SUM(BF122:BF791)),  2)</f>
        <v>0</v>
      </c>
      <c r="G36" s="31"/>
      <c r="H36" s="31"/>
      <c r="I36" s="104">
        <v>0.15</v>
      </c>
      <c r="J36" s="103">
        <f>ROUND(((SUM(BF122:BF791))*I36),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ROUND((SUM(BG122:BG791)),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ROUND((SUM(BH122:BH791)),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ROUND((SUM(BI122:BI791)),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Objekt3 - SO D.1.1.c.01.Výpis dveří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229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Objekt3 - SO D.1.1.c.01.Výpis dveří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1731</v>
      </c>
      <c r="F124" s="146" t="s">
        <v>1732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SUM(P125:P791)</f>
        <v>0</v>
      </c>
      <c r="Q124" s="141"/>
      <c r="R124" s="142">
        <f>SUM(R125:R791)</f>
        <v>0</v>
      </c>
      <c r="S124" s="141"/>
      <c r="T124" s="143">
        <f>SUM(T125:T791)</f>
        <v>0</v>
      </c>
      <c r="AR124" s="136" t="s">
        <v>88</v>
      </c>
      <c r="AT124" s="144" t="s">
        <v>78</v>
      </c>
      <c r="AU124" s="144" t="s">
        <v>86</v>
      </c>
      <c r="AY124" s="136" t="s">
        <v>252</v>
      </c>
      <c r="BK124" s="145">
        <f>SUM(BK125:BK791)</f>
        <v>0</v>
      </c>
    </row>
    <row r="125" spans="1:65" s="2" customFormat="1" ht="44.25" customHeight="1">
      <c r="A125" s="31"/>
      <c r="B125" s="148"/>
      <c r="C125" s="149" t="s">
        <v>86</v>
      </c>
      <c r="D125" s="149" t="s">
        <v>254</v>
      </c>
      <c r="E125" s="150" t="s">
        <v>4013</v>
      </c>
      <c r="F125" s="151" t="s">
        <v>4014</v>
      </c>
      <c r="G125" s="152" t="s">
        <v>347</v>
      </c>
      <c r="H125" s="153">
        <v>1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289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289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4015</v>
      </c>
      <c r="H126" s="174">
        <v>1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3" customFormat="1">
      <c r="B127" s="163"/>
      <c r="D127" s="164" t="s">
        <v>282</v>
      </c>
      <c r="E127" s="165" t="s">
        <v>1</v>
      </c>
      <c r="F127" s="166" t="s">
        <v>4016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282</v>
      </c>
      <c r="AU127" s="165" t="s">
        <v>88</v>
      </c>
      <c r="AV127" s="13" t="s">
        <v>86</v>
      </c>
      <c r="AW127" s="13" t="s">
        <v>33</v>
      </c>
      <c r="AX127" s="13" t="s">
        <v>79</v>
      </c>
      <c r="AY127" s="165" t="s">
        <v>252</v>
      </c>
    </row>
    <row r="128" spans="1:65" s="15" customFormat="1">
      <c r="B128" s="179"/>
      <c r="D128" s="164" t="s">
        <v>282</v>
      </c>
      <c r="E128" s="180" t="s">
        <v>1</v>
      </c>
      <c r="F128" s="181" t="s">
        <v>286</v>
      </c>
      <c r="H128" s="182">
        <v>1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282</v>
      </c>
      <c r="AU128" s="180" t="s">
        <v>88</v>
      </c>
      <c r="AV128" s="15" t="s">
        <v>258</v>
      </c>
      <c r="AW128" s="15" t="s">
        <v>33</v>
      </c>
      <c r="AX128" s="15" t="s">
        <v>86</v>
      </c>
      <c r="AY128" s="180" t="s">
        <v>252</v>
      </c>
    </row>
    <row r="129" spans="1:65" s="2" customFormat="1" ht="44.25" customHeight="1">
      <c r="A129" s="31"/>
      <c r="B129" s="148"/>
      <c r="C129" s="149" t="s">
        <v>88</v>
      </c>
      <c r="D129" s="149" t="s">
        <v>254</v>
      </c>
      <c r="E129" s="150" t="s">
        <v>4017</v>
      </c>
      <c r="F129" s="151" t="s">
        <v>4018</v>
      </c>
      <c r="G129" s="152" t="s">
        <v>347</v>
      </c>
      <c r="H129" s="153">
        <v>1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289</v>
      </c>
      <c r="AT129" s="161" t="s">
        <v>254</v>
      </c>
      <c r="AU129" s="161" t="s">
        <v>88</v>
      </c>
      <c r="AY129" s="17" t="s">
        <v>252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289</v>
      </c>
      <c r="BM129" s="161" t="s">
        <v>258</v>
      </c>
    </row>
    <row r="130" spans="1:65" s="14" customFormat="1">
      <c r="B130" s="171"/>
      <c r="D130" s="164" t="s">
        <v>282</v>
      </c>
      <c r="E130" s="172" t="s">
        <v>1</v>
      </c>
      <c r="F130" s="173" t="s">
        <v>4015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3" customFormat="1">
      <c r="B131" s="163"/>
      <c r="D131" s="164" t="s">
        <v>282</v>
      </c>
      <c r="E131" s="165" t="s">
        <v>1</v>
      </c>
      <c r="F131" s="166" t="s">
        <v>4016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1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44.25" customHeight="1">
      <c r="A133" s="31"/>
      <c r="B133" s="148"/>
      <c r="C133" s="149" t="s">
        <v>262</v>
      </c>
      <c r="D133" s="149" t="s">
        <v>254</v>
      </c>
      <c r="E133" s="150" t="s">
        <v>4019</v>
      </c>
      <c r="F133" s="151" t="s">
        <v>4020</v>
      </c>
      <c r="G133" s="152" t="s">
        <v>347</v>
      </c>
      <c r="H133" s="153">
        <v>1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266</v>
      </c>
    </row>
    <row r="134" spans="1:65" s="14" customFormat="1">
      <c r="B134" s="171"/>
      <c r="D134" s="164" t="s">
        <v>282</v>
      </c>
      <c r="E134" s="172" t="s">
        <v>1</v>
      </c>
      <c r="F134" s="173" t="s">
        <v>4015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>
      <c r="B135" s="163"/>
      <c r="D135" s="164" t="s">
        <v>282</v>
      </c>
      <c r="E135" s="165" t="s">
        <v>1</v>
      </c>
      <c r="F135" s="166" t="s">
        <v>4016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1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44.25" customHeight="1">
      <c r="A137" s="31"/>
      <c r="B137" s="148"/>
      <c r="C137" s="149" t="s">
        <v>258</v>
      </c>
      <c r="D137" s="149" t="s">
        <v>254</v>
      </c>
      <c r="E137" s="150" t="s">
        <v>4021</v>
      </c>
      <c r="F137" s="151" t="s">
        <v>4022</v>
      </c>
      <c r="G137" s="152" t="s">
        <v>347</v>
      </c>
      <c r="H137" s="153">
        <v>1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289</v>
      </c>
      <c r="BM137" s="161" t="s">
        <v>269</v>
      </c>
    </row>
    <row r="138" spans="1:65" s="14" customFormat="1">
      <c r="B138" s="171"/>
      <c r="D138" s="164" t="s">
        <v>282</v>
      </c>
      <c r="E138" s="172" t="s">
        <v>1</v>
      </c>
      <c r="F138" s="173" t="s">
        <v>4015</v>
      </c>
      <c r="H138" s="174">
        <v>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>
      <c r="B139" s="163"/>
      <c r="D139" s="164" t="s">
        <v>282</v>
      </c>
      <c r="E139" s="165" t="s">
        <v>1</v>
      </c>
      <c r="F139" s="166" t="s">
        <v>4016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37.9" customHeight="1">
      <c r="A141" s="31"/>
      <c r="B141" s="148"/>
      <c r="C141" s="149" t="s">
        <v>270</v>
      </c>
      <c r="D141" s="149" t="s">
        <v>254</v>
      </c>
      <c r="E141" s="150" t="s">
        <v>4023</v>
      </c>
      <c r="F141" s="151" t="s">
        <v>4024</v>
      </c>
      <c r="G141" s="152" t="s">
        <v>347</v>
      </c>
      <c r="H141" s="153">
        <v>1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273</v>
      </c>
    </row>
    <row r="142" spans="1:65" s="14" customFormat="1">
      <c r="B142" s="171"/>
      <c r="D142" s="164" t="s">
        <v>282</v>
      </c>
      <c r="E142" s="172" t="s">
        <v>1</v>
      </c>
      <c r="F142" s="173" t="s">
        <v>4015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>
      <c r="B143" s="163"/>
      <c r="D143" s="164" t="s">
        <v>282</v>
      </c>
      <c r="E143" s="165" t="s">
        <v>1</v>
      </c>
      <c r="F143" s="166" t="s">
        <v>4016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44.25" customHeight="1">
      <c r="A145" s="31"/>
      <c r="B145" s="148"/>
      <c r="C145" s="149" t="s">
        <v>266</v>
      </c>
      <c r="D145" s="149" t="s">
        <v>254</v>
      </c>
      <c r="E145" s="150" t="s">
        <v>4025</v>
      </c>
      <c r="F145" s="151" t="s">
        <v>4026</v>
      </c>
      <c r="G145" s="152" t="s">
        <v>347</v>
      </c>
      <c r="H145" s="153">
        <v>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276</v>
      </c>
    </row>
    <row r="146" spans="1:65" s="14" customFormat="1">
      <c r="B146" s="171"/>
      <c r="D146" s="164" t="s">
        <v>282</v>
      </c>
      <c r="E146" s="172" t="s">
        <v>1</v>
      </c>
      <c r="F146" s="173" t="s">
        <v>4015</v>
      </c>
      <c r="H146" s="174">
        <v>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3" customFormat="1">
      <c r="B147" s="163"/>
      <c r="D147" s="164" t="s">
        <v>282</v>
      </c>
      <c r="E147" s="165" t="s">
        <v>1</v>
      </c>
      <c r="F147" s="166" t="s">
        <v>4016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282</v>
      </c>
      <c r="AU147" s="165" t="s">
        <v>88</v>
      </c>
      <c r="AV147" s="13" t="s">
        <v>86</v>
      </c>
      <c r="AW147" s="13" t="s">
        <v>33</v>
      </c>
      <c r="AX147" s="13" t="s">
        <v>79</v>
      </c>
      <c r="AY147" s="165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1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44.25" customHeight="1">
      <c r="A149" s="31"/>
      <c r="B149" s="148"/>
      <c r="C149" s="149" t="s">
        <v>277</v>
      </c>
      <c r="D149" s="149" t="s">
        <v>254</v>
      </c>
      <c r="E149" s="150" t="s">
        <v>4027</v>
      </c>
      <c r="F149" s="151" t="s">
        <v>4028</v>
      </c>
      <c r="G149" s="152" t="s">
        <v>347</v>
      </c>
      <c r="H149" s="153">
        <v>1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281</v>
      </c>
    </row>
    <row r="150" spans="1:65" s="14" customFormat="1">
      <c r="B150" s="171"/>
      <c r="D150" s="164" t="s">
        <v>282</v>
      </c>
      <c r="E150" s="172" t="s">
        <v>1</v>
      </c>
      <c r="F150" s="173" t="s">
        <v>4015</v>
      </c>
      <c r="H150" s="174">
        <v>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>
      <c r="B151" s="163"/>
      <c r="D151" s="164" t="s">
        <v>282</v>
      </c>
      <c r="E151" s="165" t="s">
        <v>1</v>
      </c>
      <c r="F151" s="166" t="s">
        <v>4016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1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44.25" customHeight="1">
      <c r="A153" s="31"/>
      <c r="B153" s="148"/>
      <c r="C153" s="149" t="s">
        <v>269</v>
      </c>
      <c r="D153" s="149" t="s">
        <v>254</v>
      </c>
      <c r="E153" s="150" t="s">
        <v>4029</v>
      </c>
      <c r="F153" s="151" t="s">
        <v>4030</v>
      </c>
      <c r="G153" s="152" t="s">
        <v>347</v>
      </c>
      <c r="H153" s="153">
        <v>1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289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289</v>
      </c>
      <c r="BM153" s="161" t="s">
        <v>289</v>
      </c>
    </row>
    <row r="154" spans="1:65" s="14" customFormat="1">
      <c r="B154" s="171"/>
      <c r="D154" s="164" t="s">
        <v>282</v>
      </c>
      <c r="E154" s="172" t="s">
        <v>1</v>
      </c>
      <c r="F154" s="173" t="s">
        <v>4015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3" customFormat="1">
      <c r="B155" s="163"/>
      <c r="D155" s="164" t="s">
        <v>282</v>
      </c>
      <c r="E155" s="165" t="s">
        <v>1</v>
      </c>
      <c r="F155" s="166" t="s">
        <v>4016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44.25" customHeight="1">
      <c r="A157" s="31"/>
      <c r="B157" s="148"/>
      <c r="C157" s="149" t="s">
        <v>291</v>
      </c>
      <c r="D157" s="149" t="s">
        <v>254</v>
      </c>
      <c r="E157" s="150" t="s">
        <v>4031</v>
      </c>
      <c r="F157" s="151" t="s">
        <v>4032</v>
      </c>
      <c r="G157" s="152" t="s">
        <v>347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294</v>
      </c>
    </row>
    <row r="158" spans="1:65" s="14" customFormat="1">
      <c r="B158" s="171"/>
      <c r="D158" s="164" t="s">
        <v>282</v>
      </c>
      <c r="E158" s="172" t="s">
        <v>1</v>
      </c>
      <c r="F158" s="173" t="s">
        <v>4033</v>
      </c>
      <c r="H158" s="174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>
      <c r="B159" s="163"/>
      <c r="D159" s="164" t="s">
        <v>282</v>
      </c>
      <c r="E159" s="165" t="s">
        <v>1</v>
      </c>
      <c r="F159" s="166" t="s">
        <v>4016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44.25" customHeight="1">
      <c r="A161" s="31"/>
      <c r="B161" s="148"/>
      <c r="C161" s="149" t="s">
        <v>273</v>
      </c>
      <c r="D161" s="149" t="s">
        <v>254</v>
      </c>
      <c r="E161" s="150" t="s">
        <v>4034</v>
      </c>
      <c r="F161" s="151" t="s">
        <v>4035</v>
      </c>
      <c r="G161" s="152" t="s">
        <v>347</v>
      </c>
      <c r="H161" s="153">
        <v>1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298</v>
      </c>
    </row>
    <row r="162" spans="1:65" s="14" customFormat="1">
      <c r="B162" s="171"/>
      <c r="D162" s="164" t="s">
        <v>282</v>
      </c>
      <c r="E162" s="172" t="s">
        <v>1</v>
      </c>
      <c r="F162" s="173" t="s">
        <v>4036</v>
      </c>
      <c r="H162" s="174">
        <v>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>
      <c r="B163" s="163"/>
      <c r="D163" s="164" t="s">
        <v>282</v>
      </c>
      <c r="E163" s="165" t="s">
        <v>1</v>
      </c>
      <c r="F163" s="166" t="s">
        <v>4016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55.5" customHeight="1">
      <c r="A165" s="31"/>
      <c r="B165" s="148"/>
      <c r="C165" s="149" t="s">
        <v>299</v>
      </c>
      <c r="D165" s="149" t="s">
        <v>254</v>
      </c>
      <c r="E165" s="150" t="s">
        <v>4037</v>
      </c>
      <c r="F165" s="151" t="s">
        <v>4038</v>
      </c>
      <c r="G165" s="152" t="s">
        <v>347</v>
      </c>
      <c r="H165" s="153">
        <v>1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289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289</v>
      </c>
      <c r="BM165" s="161" t="s">
        <v>302</v>
      </c>
    </row>
    <row r="166" spans="1:65" s="14" customFormat="1">
      <c r="B166" s="171"/>
      <c r="D166" s="164" t="s">
        <v>282</v>
      </c>
      <c r="E166" s="172" t="s">
        <v>1</v>
      </c>
      <c r="F166" s="173" t="s">
        <v>4015</v>
      </c>
      <c r="H166" s="174">
        <v>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>
      <c r="B167" s="163"/>
      <c r="D167" s="164" t="s">
        <v>282</v>
      </c>
      <c r="E167" s="165" t="s">
        <v>1</v>
      </c>
      <c r="F167" s="166" t="s">
        <v>4016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49.15" customHeight="1">
      <c r="A169" s="31"/>
      <c r="B169" s="148"/>
      <c r="C169" s="149" t="s">
        <v>276</v>
      </c>
      <c r="D169" s="149" t="s">
        <v>254</v>
      </c>
      <c r="E169" s="150" t="s">
        <v>4039</v>
      </c>
      <c r="F169" s="151" t="s">
        <v>4040</v>
      </c>
      <c r="G169" s="152" t="s">
        <v>347</v>
      </c>
      <c r="H169" s="153">
        <v>1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289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289</v>
      </c>
      <c r="BM169" s="161" t="s">
        <v>306</v>
      </c>
    </row>
    <row r="170" spans="1:65" s="14" customFormat="1">
      <c r="B170" s="171"/>
      <c r="D170" s="164" t="s">
        <v>282</v>
      </c>
      <c r="E170" s="172" t="s">
        <v>1</v>
      </c>
      <c r="F170" s="173" t="s">
        <v>4015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>
      <c r="B171" s="163"/>
      <c r="D171" s="164" t="s">
        <v>282</v>
      </c>
      <c r="E171" s="165" t="s">
        <v>1</v>
      </c>
      <c r="F171" s="166" t="s">
        <v>4016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55.5" customHeight="1">
      <c r="A173" s="31"/>
      <c r="B173" s="148"/>
      <c r="C173" s="149" t="s">
        <v>308</v>
      </c>
      <c r="D173" s="149" t="s">
        <v>254</v>
      </c>
      <c r="E173" s="150" t="s">
        <v>4041</v>
      </c>
      <c r="F173" s="151" t="s">
        <v>4042</v>
      </c>
      <c r="G173" s="152" t="s">
        <v>347</v>
      </c>
      <c r="H173" s="153">
        <v>1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311</v>
      </c>
    </row>
    <row r="174" spans="1:65" s="14" customFormat="1">
      <c r="B174" s="171"/>
      <c r="D174" s="164" t="s">
        <v>282</v>
      </c>
      <c r="E174" s="172" t="s">
        <v>1</v>
      </c>
      <c r="F174" s="173" t="s">
        <v>4015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3" customFormat="1">
      <c r="B175" s="163"/>
      <c r="D175" s="164" t="s">
        <v>282</v>
      </c>
      <c r="E175" s="165" t="s">
        <v>1</v>
      </c>
      <c r="F175" s="166" t="s">
        <v>4016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1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55.5" customHeight="1">
      <c r="A177" s="31"/>
      <c r="B177" s="148"/>
      <c r="C177" s="149" t="s">
        <v>281</v>
      </c>
      <c r="D177" s="149" t="s">
        <v>254</v>
      </c>
      <c r="E177" s="150" t="s">
        <v>4043</v>
      </c>
      <c r="F177" s="151" t="s">
        <v>4044</v>
      </c>
      <c r="G177" s="152" t="s">
        <v>347</v>
      </c>
      <c r="H177" s="153">
        <v>1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289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289</v>
      </c>
      <c r="BM177" s="161" t="s">
        <v>315</v>
      </c>
    </row>
    <row r="178" spans="1:65" s="14" customFormat="1">
      <c r="B178" s="171"/>
      <c r="D178" s="164" t="s">
        <v>282</v>
      </c>
      <c r="E178" s="172" t="s">
        <v>1</v>
      </c>
      <c r="F178" s="173" t="s">
        <v>4015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>
      <c r="B179" s="163"/>
      <c r="D179" s="164" t="s">
        <v>282</v>
      </c>
      <c r="E179" s="165" t="s">
        <v>1</v>
      </c>
      <c r="F179" s="166" t="s">
        <v>4016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1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55.5" customHeight="1">
      <c r="A181" s="31"/>
      <c r="B181" s="148"/>
      <c r="C181" s="149" t="s">
        <v>8</v>
      </c>
      <c r="D181" s="149" t="s">
        <v>254</v>
      </c>
      <c r="E181" s="150" t="s">
        <v>4045</v>
      </c>
      <c r="F181" s="151" t="s">
        <v>4046</v>
      </c>
      <c r="G181" s="152" t="s">
        <v>347</v>
      </c>
      <c r="H181" s="153">
        <v>1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289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289</v>
      </c>
      <c r="BM181" s="161" t="s">
        <v>319</v>
      </c>
    </row>
    <row r="182" spans="1:65" s="14" customFormat="1">
      <c r="B182" s="171"/>
      <c r="D182" s="164" t="s">
        <v>282</v>
      </c>
      <c r="E182" s="172" t="s">
        <v>1</v>
      </c>
      <c r="F182" s="173" t="s">
        <v>4015</v>
      </c>
      <c r="H182" s="174">
        <v>1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>
      <c r="B183" s="163"/>
      <c r="D183" s="164" t="s">
        <v>282</v>
      </c>
      <c r="E183" s="165" t="s">
        <v>1</v>
      </c>
      <c r="F183" s="166" t="s">
        <v>4016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1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55.5" customHeight="1">
      <c r="A185" s="31"/>
      <c r="B185" s="148"/>
      <c r="C185" s="149" t="s">
        <v>289</v>
      </c>
      <c r="D185" s="149" t="s">
        <v>254</v>
      </c>
      <c r="E185" s="150" t="s">
        <v>4047</v>
      </c>
      <c r="F185" s="151" t="s">
        <v>4048</v>
      </c>
      <c r="G185" s="152" t="s">
        <v>347</v>
      </c>
      <c r="H185" s="153">
        <v>1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289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289</v>
      </c>
      <c r="BM185" s="161" t="s">
        <v>323</v>
      </c>
    </row>
    <row r="186" spans="1:65" s="14" customFormat="1">
      <c r="B186" s="171"/>
      <c r="D186" s="164" t="s">
        <v>282</v>
      </c>
      <c r="E186" s="172" t="s">
        <v>1</v>
      </c>
      <c r="F186" s="173" t="s">
        <v>4015</v>
      </c>
      <c r="H186" s="174">
        <v>1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3" customFormat="1">
      <c r="B187" s="163"/>
      <c r="D187" s="164" t="s">
        <v>282</v>
      </c>
      <c r="E187" s="165" t="s">
        <v>1</v>
      </c>
      <c r="F187" s="166" t="s">
        <v>4016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1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55.5" customHeight="1">
      <c r="A189" s="31"/>
      <c r="B189" s="148"/>
      <c r="C189" s="149" t="s">
        <v>325</v>
      </c>
      <c r="D189" s="149" t="s">
        <v>254</v>
      </c>
      <c r="E189" s="150" t="s">
        <v>4049</v>
      </c>
      <c r="F189" s="151" t="s">
        <v>4050</v>
      </c>
      <c r="G189" s="152" t="s">
        <v>347</v>
      </c>
      <c r="H189" s="153">
        <v>1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289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289</v>
      </c>
      <c r="BM189" s="161" t="s">
        <v>328</v>
      </c>
    </row>
    <row r="190" spans="1:65" s="14" customFormat="1">
      <c r="B190" s="171"/>
      <c r="D190" s="164" t="s">
        <v>282</v>
      </c>
      <c r="E190" s="172" t="s">
        <v>1</v>
      </c>
      <c r="F190" s="173" t="s">
        <v>4015</v>
      </c>
      <c r="H190" s="174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3" customFormat="1">
      <c r="B191" s="163"/>
      <c r="D191" s="164" t="s">
        <v>282</v>
      </c>
      <c r="E191" s="165" t="s">
        <v>1</v>
      </c>
      <c r="F191" s="166" t="s">
        <v>4016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1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49.15" customHeight="1">
      <c r="A193" s="31"/>
      <c r="B193" s="148"/>
      <c r="C193" s="149" t="s">
        <v>294</v>
      </c>
      <c r="D193" s="149" t="s">
        <v>254</v>
      </c>
      <c r="E193" s="150" t="s">
        <v>4051</v>
      </c>
      <c r="F193" s="151" t="s">
        <v>4052</v>
      </c>
      <c r="G193" s="152" t="s">
        <v>347</v>
      </c>
      <c r="H193" s="153">
        <v>1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289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289</v>
      </c>
      <c r="BM193" s="161" t="s">
        <v>335</v>
      </c>
    </row>
    <row r="194" spans="1:65" s="14" customFormat="1">
      <c r="B194" s="171"/>
      <c r="D194" s="164" t="s">
        <v>282</v>
      </c>
      <c r="E194" s="172" t="s">
        <v>1</v>
      </c>
      <c r="F194" s="173" t="s">
        <v>4015</v>
      </c>
      <c r="H194" s="174">
        <v>1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3" customFormat="1">
      <c r="B195" s="163"/>
      <c r="D195" s="164" t="s">
        <v>282</v>
      </c>
      <c r="E195" s="165" t="s">
        <v>1</v>
      </c>
      <c r="F195" s="166" t="s">
        <v>4016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282</v>
      </c>
      <c r="AU195" s="165" t="s">
        <v>88</v>
      </c>
      <c r="AV195" s="13" t="s">
        <v>86</v>
      </c>
      <c r="AW195" s="13" t="s">
        <v>33</v>
      </c>
      <c r="AX195" s="13" t="s">
        <v>79</v>
      </c>
      <c r="AY195" s="165" t="s">
        <v>252</v>
      </c>
    </row>
    <row r="196" spans="1:65" s="15" customFormat="1">
      <c r="B196" s="179"/>
      <c r="D196" s="164" t="s">
        <v>282</v>
      </c>
      <c r="E196" s="180" t="s">
        <v>1</v>
      </c>
      <c r="F196" s="181" t="s">
        <v>286</v>
      </c>
      <c r="H196" s="182">
        <v>1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282</v>
      </c>
      <c r="AU196" s="180" t="s">
        <v>88</v>
      </c>
      <c r="AV196" s="15" t="s">
        <v>258</v>
      </c>
      <c r="AW196" s="15" t="s">
        <v>33</v>
      </c>
      <c r="AX196" s="15" t="s">
        <v>86</v>
      </c>
      <c r="AY196" s="180" t="s">
        <v>252</v>
      </c>
    </row>
    <row r="197" spans="1:65" s="2" customFormat="1" ht="49.15" customHeight="1">
      <c r="A197" s="31"/>
      <c r="B197" s="148"/>
      <c r="C197" s="149" t="s">
        <v>338</v>
      </c>
      <c r="D197" s="149" t="s">
        <v>254</v>
      </c>
      <c r="E197" s="150" t="s">
        <v>4053</v>
      </c>
      <c r="F197" s="151" t="s">
        <v>4054</v>
      </c>
      <c r="G197" s="152" t="s">
        <v>347</v>
      </c>
      <c r="H197" s="153">
        <v>1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289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289</v>
      </c>
      <c r="BM197" s="161" t="s">
        <v>342</v>
      </c>
    </row>
    <row r="198" spans="1:65" s="14" customFormat="1">
      <c r="B198" s="171"/>
      <c r="D198" s="164" t="s">
        <v>282</v>
      </c>
      <c r="E198" s="172" t="s">
        <v>1</v>
      </c>
      <c r="F198" s="173" t="s">
        <v>4015</v>
      </c>
      <c r="H198" s="174">
        <v>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3" customFormat="1">
      <c r="B199" s="163"/>
      <c r="D199" s="164" t="s">
        <v>282</v>
      </c>
      <c r="E199" s="165" t="s">
        <v>1</v>
      </c>
      <c r="F199" s="166" t="s">
        <v>4016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282</v>
      </c>
      <c r="AU199" s="165" t="s">
        <v>88</v>
      </c>
      <c r="AV199" s="13" t="s">
        <v>86</v>
      </c>
      <c r="AW199" s="13" t="s">
        <v>33</v>
      </c>
      <c r="AX199" s="13" t="s">
        <v>79</v>
      </c>
      <c r="AY199" s="165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1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55.5" customHeight="1">
      <c r="A201" s="31"/>
      <c r="B201" s="148"/>
      <c r="C201" s="149" t="s">
        <v>298</v>
      </c>
      <c r="D201" s="149" t="s">
        <v>254</v>
      </c>
      <c r="E201" s="150" t="s">
        <v>4055</v>
      </c>
      <c r="F201" s="151" t="s">
        <v>4056</v>
      </c>
      <c r="G201" s="152" t="s">
        <v>347</v>
      </c>
      <c r="H201" s="153">
        <v>1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289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289</v>
      </c>
      <c r="BM201" s="161" t="s">
        <v>348</v>
      </c>
    </row>
    <row r="202" spans="1:65" s="14" customFormat="1">
      <c r="B202" s="171"/>
      <c r="D202" s="164" t="s">
        <v>282</v>
      </c>
      <c r="E202" s="172" t="s">
        <v>1</v>
      </c>
      <c r="F202" s="173" t="s">
        <v>4033</v>
      </c>
      <c r="H202" s="174">
        <v>1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3" customFormat="1">
      <c r="B203" s="163"/>
      <c r="D203" s="164" t="s">
        <v>282</v>
      </c>
      <c r="E203" s="165" t="s">
        <v>1</v>
      </c>
      <c r="F203" s="166" t="s">
        <v>4016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282</v>
      </c>
      <c r="AU203" s="165" t="s">
        <v>88</v>
      </c>
      <c r="AV203" s="13" t="s">
        <v>86</v>
      </c>
      <c r="AW203" s="13" t="s">
        <v>33</v>
      </c>
      <c r="AX203" s="13" t="s">
        <v>79</v>
      </c>
      <c r="AY203" s="165" t="s">
        <v>252</v>
      </c>
    </row>
    <row r="204" spans="1:65" s="15" customFormat="1">
      <c r="B204" s="179"/>
      <c r="D204" s="164" t="s">
        <v>282</v>
      </c>
      <c r="E204" s="180" t="s">
        <v>1</v>
      </c>
      <c r="F204" s="181" t="s">
        <v>286</v>
      </c>
      <c r="H204" s="182">
        <v>1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282</v>
      </c>
      <c r="AU204" s="180" t="s">
        <v>88</v>
      </c>
      <c r="AV204" s="15" t="s">
        <v>258</v>
      </c>
      <c r="AW204" s="15" t="s">
        <v>33</v>
      </c>
      <c r="AX204" s="15" t="s">
        <v>86</v>
      </c>
      <c r="AY204" s="180" t="s">
        <v>252</v>
      </c>
    </row>
    <row r="205" spans="1:65" s="2" customFormat="1" ht="49.15" customHeight="1">
      <c r="A205" s="31"/>
      <c r="B205" s="148"/>
      <c r="C205" s="149" t="s">
        <v>7</v>
      </c>
      <c r="D205" s="149" t="s">
        <v>254</v>
      </c>
      <c r="E205" s="150" t="s">
        <v>4057</v>
      </c>
      <c r="F205" s="151" t="s">
        <v>4058</v>
      </c>
      <c r="G205" s="152" t="s">
        <v>347</v>
      </c>
      <c r="H205" s="153">
        <v>1</v>
      </c>
      <c r="I205" s="154"/>
      <c r="J205" s="155">
        <f>ROUND(I205*H205,2)</f>
        <v>0</v>
      </c>
      <c r="K205" s="156"/>
      <c r="L205" s="32"/>
      <c r="M205" s="157" t="s">
        <v>1</v>
      </c>
      <c r="N205" s="158" t="s">
        <v>44</v>
      </c>
      <c r="O205" s="57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289</v>
      </c>
      <c r="AT205" s="161" t="s">
        <v>254</v>
      </c>
      <c r="AU205" s="161" t="s">
        <v>88</v>
      </c>
      <c r="AY205" s="17" t="s">
        <v>252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7" t="s">
        <v>86</v>
      </c>
      <c r="BK205" s="162">
        <f>ROUND(I205*H205,2)</f>
        <v>0</v>
      </c>
      <c r="BL205" s="17" t="s">
        <v>289</v>
      </c>
      <c r="BM205" s="161" t="s">
        <v>356</v>
      </c>
    </row>
    <row r="206" spans="1:65" s="14" customFormat="1">
      <c r="B206" s="171"/>
      <c r="D206" s="164" t="s">
        <v>282</v>
      </c>
      <c r="E206" s="172" t="s">
        <v>1</v>
      </c>
      <c r="F206" s="173" t="s">
        <v>4033</v>
      </c>
      <c r="H206" s="174">
        <v>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3" customFormat="1">
      <c r="B207" s="163"/>
      <c r="D207" s="164" t="s">
        <v>282</v>
      </c>
      <c r="E207" s="165" t="s">
        <v>1</v>
      </c>
      <c r="F207" s="166" t="s">
        <v>4016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5" customFormat="1">
      <c r="B208" s="179"/>
      <c r="D208" s="164" t="s">
        <v>282</v>
      </c>
      <c r="E208" s="180" t="s">
        <v>1</v>
      </c>
      <c r="F208" s="181" t="s">
        <v>286</v>
      </c>
      <c r="H208" s="182">
        <v>1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282</v>
      </c>
      <c r="AU208" s="180" t="s">
        <v>88</v>
      </c>
      <c r="AV208" s="15" t="s">
        <v>258</v>
      </c>
      <c r="AW208" s="15" t="s">
        <v>33</v>
      </c>
      <c r="AX208" s="15" t="s">
        <v>86</v>
      </c>
      <c r="AY208" s="180" t="s">
        <v>252</v>
      </c>
    </row>
    <row r="209" spans="1:65" s="2" customFormat="1" ht="55.5" customHeight="1">
      <c r="A209" s="31"/>
      <c r="B209" s="148"/>
      <c r="C209" s="149" t="s">
        <v>302</v>
      </c>
      <c r="D209" s="149" t="s">
        <v>254</v>
      </c>
      <c r="E209" s="150" t="s">
        <v>4059</v>
      </c>
      <c r="F209" s="151" t="s">
        <v>4060</v>
      </c>
      <c r="G209" s="152" t="s">
        <v>347</v>
      </c>
      <c r="H209" s="153">
        <v>1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44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289</v>
      </c>
      <c r="AT209" s="161" t="s">
        <v>254</v>
      </c>
      <c r="AU209" s="161" t="s">
        <v>88</v>
      </c>
      <c r="AY209" s="17" t="s">
        <v>252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86</v>
      </c>
      <c r="BK209" s="162">
        <f>ROUND(I209*H209,2)</f>
        <v>0</v>
      </c>
      <c r="BL209" s="17" t="s">
        <v>289</v>
      </c>
      <c r="BM209" s="161" t="s">
        <v>363</v>
      </c>
    </row>
    <row r="210" spans="1:65" s="14" customFormat="1">
      <c r="B210" s="171"/>
      <c r="D210" s="164" t="s">
        <v>282</v>
      </c>
      <c r="E210" s="172" t="s">
        <v>1</v>
      </c>
      <c r="F210" s="173" t="s">
        <v>4033</v>
      </c>
      <c r="H210" s="174">
        <v>1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3" customFormat="1">
      <c r="B211" s="163"/>
      <c r="D211" s="164" t="s">
        <v>282</v>
      </c>
      <c r="E211" s="165" t="s">
        <v>1</v>
      </c>
      <c r="F211" s="166" t="s">
        <v>4016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282</v>
      </c>
      <c r="AU211" s="165" t="s">
        <v>88</v>
      </c>
      <c r="AV211" s="13" t="s">
        <v>86</v>
      </c>
      <c r="AW211" s="13" t="s">
        <v>33</v>
      </c>
      <c r="AX211" s="13" t="s">
        <v>79</v>
      </c>
      <c r="AY211" s="165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1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55.5" customHeight="1">
      <c r="A213" s="31"/>
      <c r="B213" s="148"/>
      <c r="C213" s="149" t="s">
        <v>366</v>
      </c>
      <c r="D213" s="149" t="s">
        <v>254</v>
      </c>
      <c r="E213" s="150" t="s">
        <v>4061</v>
      </c>
      <c r="F213" s="151" t="s">
        <v>4062</v>
      </c>
      <c r="G213" s="152" t="s">
        <v>347</v>
      </c>
      <c r="H213" s="153">
        <v>1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289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289</v>
      </c>
      <c r="BM213" s="161" t="s">
        <v>369</v>
      </c>
    </row>
    <row r="214" spans="1:65" s="14" customFormat="1">
      <c r="B214" s="171"/>
      <c r="D214" s="164" t="s">
        <v>282</v>
      </c>
      <c r="E214" s="172" t="s">
        <v>1</v>
      </c>
      <c r="F214" s="173" t="s">
        <v>4036</v>
      </c>
      <c r="H214" s="174">
        <v>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3" customFormat="1">
      <c r="B215" s="163"/>
      <c r="D215" s="164" t="s">
        <v>282</v>
      </c>
      <c r="E215" s="165" t="s">
        <v>1</v>
      </c>
      <c r="F215" s="166" t="s">
        <v>4016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282</v>
      </c>
      <c r="AU215" s="165" t="s">
        <v>88</v>
      </c>
      <c r="AV215" s="13" t="s">
        <v>86</v>
      </c>
      <c r="AW215" s="13" t="s">
        <v>33</v>
      </c>
      <c r="AX215" s="13" t="s">
        <v>79</v>
      </c>
      <c r="AY215" s="165" t="s">
        <v>252</v>
      </c>
    </row>
    <row r="216" spans="1:65" s="15" customFormat="1">
      <c r="B216" s="179"/>
      <c r="D216" s="164" t="s">
        <v>282</v>
      </c>
      <c r="E216" s="180" t="s">
        <v>1</v>
      </c>
      <c r="F216" s="181" t="s">
        <v>286</v>
      </c>
      <c r="H216" s="182">
        <v>1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282</v>
      </c>
      <c r="AU216" s="180" t="s">
        <v>88</v>
      </c>
      <c r="AV216" s="15" t="s">
        <v>258</v>
      </c>
      <c r="AW216" s="15" t="s">
        <v>33</v>
      </c>
      <c r="AX216" s="15" t="s">
        <v>86</v>
      </c>
      <c r="AY216" s="180" t="s">
        <v>252</v>
      </c>
    </row>
    <row r="217" spans="1:65" s="2" customFormat="1" ht="49.15" customHeight="1">
      <c r="A217" s="31"/>
      <c r="B217" s="148"/>
      <c r="C217" s="149" t="s">
        <v>306</v>
      </c>
      <c r="D217" s="149" t="s">
        <v>254</v>
      </c>
      <c r="E217" s="150" t="s">
        <v>4063</v>
      </c>
      <c r="F217" s="151" t="s">
        <v>4064</v>
      </c>
      <c r="G217" s="152" t="s">
        <v>347</v>
      </c>
      <c r="H217" s="153">
        <v>1</v>
      </c>
      <c r="I217" s="154"/>
      <c r="J217" s="155">
        <f>ROUND(I217*H217,2)</f>
        <v>0</v>
      </c>
      <c r="K217" s="156"/>
      <c r="L217" s="32"/>
      <c r="M217" s="157" t="s">
        <v>1</v>
      </c>
      <c r="N217" s="158" t="s">
        <v>44</v>
      </c>
      <c r="O217" s="57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1" t="s">
        <v>289</v>
      </c>
      <c r="AT217" s="161" t="s">
        <v>254</v>
      </c>
      <c r="AU217" s="161" t="s">
        <v>88</v>
      </c>
      <c r="AY217" s="17" t="s">
        <v>252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86</v>
      </c>
      <c r="BK217" s="162">
        <f>ROUND(I217*H217,2)</f>
        <v>0</v>
      </c>
      <c r="BL217" s="17" t="s">
        <v>289</v>
      </c>
      <c r="BM217" s="161" t="s">
        <v>373</v>
      </c>
    </row>
    <row r="218" spans="1:65" s="14" customFormat="1">
      <c r="B218" s="171"/>
      <c r="D218" s="164" t="s">
        <v>282</v>
      </c>
      <c r="E218" s="172" t="s">
        <v>1</v>
      </c>
      <c r="F218" s="173" t="s">
        <v>4036</v>
      </c>
      <c r="H218" s="174">
        <v>1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3" customFormat="1">
      <c r="B219" s="163"/>
      <c r="D219" s="164" t="s">
        <v>282</v>
      </c>
      <c r="E219" s="165" t="s">
        <v>1</v>
      </c>
      <c r="F219" s="166" t="s">
        <v>4016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282</v>
      </c>
      <c r="AU219" s="165" t="s">
        <v>88</v>
      </c>
      <c r="AV219" s="13" t="s">
        <v>86</v>
      </c>
      <c r="AW219" s="13" t="s">
        <v>33</v>
      </c>
      <c r="AX219" s="13" t="s">
        <v>79</v>
      </c>
      <c r="AY219" s="165" t="s">
        <v>252</v>
      </c>
    </row>
    <row r="220" spans="1:65" s="15" customFormat="1">
      <c r="B220" s="179"/>
      <c r="D220" s="164" t="s">
        <v>282</v>
      </c>
      <c r="E220" s="180" t="s">
        <v>1</v>
      </c>
      <c r="F220" s="181" t="s">
        <v>286</v>
      </c>
      <c r="H220" s="182">
        <v>1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282</v>
      </c>
      <c r="AU220" s="180" t="s">
        <v>88</v>
      </c>
      <c r="AV220" s="15" t="s">
        <v>258</v>
      </c>
      <c r="AW220" s="15" t="s">
        <v>33</v>
      </c>
      <c r="AX220" s="15" t="s">
        <v>86</v>
      </c>
      <c r="AY220" s="180" t="s">
        <v>252</v>
      </c>
    </row>
    <row r="221" spans="1:65" s="2" customFormat="1" ht="55.5" customHeight="1">
      <c r="A221" s="31"/>
      <c r="B221" s="148"/>
      <c r="C221" s="149" t="s">
        <v>375</v>
      </c>
      <c r="D221" s="149" t="s">
        <v>254</v>
      </c>
      <c r="E221" s="150" t="s">
        <v>4065</v>
      </c>
      <c r="F221" s="151" t="s">
        <v>4066</v>
      </c>
      <c r="G221" s="152" t="s">
        <v>347</v>
      </c>
      <c r="H221" s="153">
        <v>1</v>
      </c>
      <c r="I221" s="154"/>
      <c r="J221" s="155">
        <f>ROUND(I221*H221,2)</f>
        <v>0</v>
      </c>
      <c r="K221" s="156"/>
      <c r="L221" s="32"/>
      <c r="M221" s="157" t="s">
        <v>1</v>
      </c>
      <c r="N221" s="158" t="s">
        <v>44</v>
      </c>
      <c r="O221" s="57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1" t="s">
        <v>289</v>
      </c>
      <c r="AT221" s="161" t="s">
        <v>254</v>
      </c>
      <c r="AU221" s="161" t="s">
        <v>88</v>
      </c>
      <c r="AY221" s="17" t="s">
        <v>252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7" t="s">
        <v>86</v>
      </c>
      <c r="BK221" s="162">
        <f>ROUND(I221*H221,2)</f>
        <v>0</v>
      </c>
      <c r="BL221" s="17" t="s">
        <v>289</v>
      </c>
      <c r="BM221" s="161" t="s">
        <v>378</v>
      </c>
    </row>
    <row r="222" spans="1:65" s="14" customFormat="1">
      <c r="B222" s="171"/>
      <c r="D222" s="164" t="s">
        <v>282</v>
      </c>
      <c r="E222" s="172" t="s">
        <v>1</v>
      </c>
      <c r="F222" s="173" t="s">
        <v>4036</v>
      </c>
      <c r="H222" s="174">
        <v>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3" customFormat="1">
      <c r="B223" s="163"/>
      <c r="D223" s="164" t="s">
        <v>282</v>
      </c>
      <c r="E223" s="165" t="s">
        <v>1</v>
      </c>
      <c r="F223" s="166" t="s">
        <v>4016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282</v>
      </c>
      <c r="AU223" s="165" t="s">
        <v>88</v>
      </c>
      <c r="AV223" s="13" t="s">
        <v>86</v>
      </c>
      <c r="AW223" s="13" t="s">
        <v>33</v>
      </c>
      <c r="AX223" s="13" t="s">
        <v>79</v>
      </c>
      <c r="AY223" s="165" t="s">
        <v>252</v>
      </c>
    </row>
    <row r="224" spans="1:65" s="15" customFormat="1">
      <c r="B224" s="179"/>
      <c r="D224" s="164" t="s">
        <v>282</v>
      </c>
      <c r="E224" s="180" t="s">
        <v>1</v>
      </c>
      <c r="F224" s="181" t="s">
        <v>286</v>
      </c>
      <c r="H224" s="182">
        <v>1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282</v>
      </c>
      <c r="AU224" s="180" t="s">
        <v>88</v>
      </c>
      <c r="AV224" s="15" t="s">
        <v>258</v>
      </c>
      <c r="AW224" s="15" t="s">
        <v>33</v>
      </c>
      <c r="AX224" s="15" t="s">
        <v>86</v>
      </c>
      <c r="AY224" s="180" t="s">
        <v>252</v>
      </c>
    </row>
    <row r="225" spans="1:65" s="2" customFormat="1" ht="44.25" customHeight="1">
      <c r="A225" s="31"/>
      <c r="B225" s="148"/>
      <c r="C225" s="149" t="s">
        <v>311</v>
      </c>
      <c r="D225" s="149" t="s">
        <v>254</v>
      </c>
      <c r="E225" s="150" t="s">
        <v>4067</v>
      </c>
      <c r="F225" s="151" t="s">
        <v>4068</v>
      </c>
      <c r="G225" s="152" t="s">
        <v>347</v>
      </c>
      <c r="H225" s="153">
        <v>1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289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289</v>
      </c>
      <c r="BM225" s="161" t="s">
        <v>384</v>
      </c>
    </row>
    <row r="226" spans="1:65" s="14" customFormat="1">
      <c r="B226" s="171"/>
      <c r="D226" s="164" t="s">
        <v>282</v>
      </c>
      <c r="E226" s="172" t="s">
        <v>1</v>
      </c>
      <c r="F226" s="173" t="s">
        <v>4015</v>
      </c>
      <c r="H226" s="174">
        <v>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282</v>
      </c>
      <c r="AU226" s="172" t="s">
        <v>88</v>
      </c>
      <c r="AV226" s="14" t="s">
        <v>88</v>
      </c>
      <c r="AW226" s="14" t="s">
        <v>33</v>
      </c>
      <c r="AX226" s="14" t="s">
        <v>79</v>
      </c>
      <c r="AY226" s="172" t="s">
        <v>252</v>
      </c>
    </row>
    <row r="227" spans="1:65" s="13" customFormat="1">
      <c r="B227" s="163"/>
      <c r="D227" s="164" t="s">
        <v>282</v>
      </c>
      <c r="E227" s="165" t="s">
        <v>1</v>
      </c>
      <c r="F227" s="166" t="s">
        <v>4016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282</v>
      </c>
      <c r="AU227" s="165" t="s">
        <v>88</v>
      </c>
      <c r="AV227" s="13" t="s">
        <v>86</v>
      </c>
      <c r="AW227" s="13" t="s">
        <v>33</v>
      </c>
      <c r="AX227" s="13" t="s">
        <v>79</v>
      </c>
      <c r="AY227" s="165" t="s">
        <v>252</v>
      </c>
    </row>
    <row r="228" spans="1:65" s="15" customFormat="1">
      <c r="B228" s="179"/>
      <c r="D228" s="164" t="s">
        <v>282</v>
      </c>
      <c r="E228" s="180" t="s">
        <v>1</v>
      </c>
      <c r="F228" s="181" t="s">
        <v>286</v>
      </c>
      <c r="H228" s="182">
        <v>1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282</v>
      </c>
      <c r="AU228" s="180" t="s">
        <v>88</v>
      </c>
      <c r="AV228" s="15" t="s">
        <v>258</v>
      </c>
      <c r="AW228" s="15" t="s">
        <v>33</v>
      </c>
      <c r="AX228" s="15" t="s">
        <v>86</v>
      </c>
      <c r="AY228" s="180" t="s">
        <v>252</v>
      </c>
    </row>
    <row r="229" spans="1:65" s="2" customFormat="1" ht="44.25" customHeight="1">
      <c r="A229" s="31"/>
      <c r="B229" s="148"/>
      <c r="C229" s="149" t="s">
        <v>386</v>
      </c>
      <c r="D229" s="149" t="s">
        <v>254</v>
      </c>
      <c r="E229" s="150" t="s">
        <v>4069</v>
      </c>
      <c r="F229" s="151" t="s">
        <v>4070</v>
      </c>
      <c r="G229" s="152" t="s">
        <v>347</v>
      </c>
      <c r="H229" s="153">
        <v>1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44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289</v>
      </c>
      <c r="AT229" s="161" t="s">
        <v>254</v>
      </c>
      <c r="AU229" s="161" t="s">
        <v>88</v>
      </c>
      <c r="AY229" s="17" t="s">
        <v>252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7" t="s">
        <v>86</v>
      </c>
      <c r="BK229" s="162">
        <f>ROUND(I229*H229,2)</f>
        <v>0</v>
      </c>
      <c r="BL229" s="17" t="s">
        <v>289</v>
      </c>
      <c r="BM229" s="161" t="s">
        <v>389</v>
      </c>
    </row>
    <row r="230" spans="1:65" s="14" customFormat="1">
      <c r="B230" s="171"/>
      <c r="D230" s="164" t="s">
        <v>282</v>
      </c>
      <c r="E230" s="172" t="s">
        <v>1</v>
      </c>
      <c r="F230" s="173" t="s">
        <v>4015</v>
      </c>
      <c r="H230" s="174">
        <v>1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3" customFormat="1">
      <c r="B231" s="163"/>
      <c r="D231" s="164" t="s">
        <v>282</v>
      </c>
      <c r="E231" s="165" t="s">
        <v>1</v>
      </c>
      <c r="F231" s="166" t="s">
        <v>4016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5" customFormat="1">
      <c r="B232" s="179"/>
      <c r="D232" s="164" t="s">
        <v>282</v>
      </c>
      <c r="E232" s="180" t="s">
        <v>1</v>
      </c>
      <c r="F232" s="181" t="s">
        <v>286</v>
      </c>
      <c r="H232" s="182">
        <v>1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282</v>
      </c>
      <c r="AU232" s="180" t="s">
        <v>88</v>
      </c>
      <c r="AV232" s="15" t="s">
        <v>258</v>
      </c>
      <c r="AW232" s="15" t="s">
        <v>33</v>
      </c>
      <c r="AX232" s="15" t="s">
        <v>86</v>
      </c>
      <c r="AY232" s="180" t="s">
        <v>252</v>
      </c>
    </row>
    <row r="233" spans="1:65" s="2" customFormat="1" ht="37.9" customHeight="1">
      <c r="A233" s="31"/>
      <c r="B233" s="148"/>
      <c r="C233" s="149" t="s">
        <v>315</v>
      </c>
      <c r="D233" s="149" t="s">
        <v>254</v>
      </c>
      <c r="E233" s="150" t="s">
        <v>4071</v>
      </c>
      <c r="F233" s="151" t="s">
        <v>4072</v>
      </c>
      <c r="G233" s="152" t="s">
        <v>347</v>
      </c>
      <c r="H233" s="153">
        <v>1</v>
      </c>
      <c r="I233" s="154"/>
      <c r="J233" s="155">
        <f>ROUND(I233*H233,2)</f>
        <v>0</v>
      </c>
      <c r="K233" s="156"/>
      <c r="L233" s="32"/>
      <c r="M233" s="157" t="s">
        <v>1</v>
      </c>
      <c r="N233" s="158" t="s">
        <v>44</v>
      </c>
      <c r="O233" s="57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1" t="s">
        <v>289</v>
      </c>
      <c r="AT233" s="161" t="s">
        <v>254</v>
      </c>
      <c r="AU233" s="161" t="s">
        <v>88</v>
      </c>
      <c r="AY233" s="17" t="s">
        <v>252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86</v>
      </c>
      <c r="BK233" s="162">
        <f>ROUND(I233*H233,2)</f>
        <v>0</v>
      </c>
      <c r="BL233" s="17" t="s">
        <v>289</v>
      </c>
      <c r="BM233" s="161" t="s">
        <v>392</v>
      </c>
    </row>
    <row r="234" spans="1:65" s="14" customFormat="1">
      <c r="B234" s="171"/>
      <c r="D234" s="164" t="s">
        <v>282</v>
      </c>
      <c r="E234" s="172" t="s">
        <v>1</v>
      </c>
      <c r="F234" s="173" t="s">
        <v>4073</v>
      </c>
      <c r="H234" s="174">
        <v>1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3" customFormat="1">
      <c r="B235" s="163"/>
      <c r="D235" s="164" t="s">
        <v>282</v>
      </c>
      <c r="E235" s="165" t="s">
        <v>1</v>
      </c>
      <c r="F235" s="166" t="s">
        <v>4016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282</v>
      </c>
      <c r="AU235" s="165" t="s">
        <v>88</v>
      </c>
      <c r="AV235" s="13" t="s">
        <v>86</v>
      </c>
      <c r="AW235" s="13" t="s">
        <v>33</v>
      </c>
      <c r="AX235" s="13" t="s">
        <v>79</v>
      </c>
      <c r="AY235" s="165" t="s">
        <v>252</v>
      </c>
    </row>
    <row r="236" spans="1:65" s="15" customFormat="1">
      <c r="B236" s="179"/>
      <c r="D236" s="164" t="s">
        <v>282</v>
      </c>
      <c r="E236" s="180" t="s">
        <v>1</v>
      </c>
      <c r="F236" s="181" t="s">
        <v>286</v>
      </c>
      <c r="H236" s="182">
        <v>1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282</v>
      </c>
      <c r="AU236" s="180" t="s">
        <v>88</v>
      </c>
      <c r="AV236" s="15" t="s">
        <v>258</v>
      </c>
      <c r="AW236" s="15" t="s">
        <v>33</v>
      </c>
      <c r="AX236" s="15" t="s">
        <v>86</v>
      </c>
      <c r="AY236" s="180" t="s">
        <v>252</v>
      </c>
    </row>
    <row r="237" spans="1:65" s="2" customFormat="1" ht="37.9" customHeight="1">
      <c r="A237" s="31"/>
      <c r="B237" s="148"/>
      <c r="C237" s="149" t="s">
        <v>393</v>
      </c>
      <c r="D237" s="149" t="s">
        <v>254</v>
      </c>
      <c r="E237" s="150" t="s">
        <v>4074</v>
      </c>
      <c r="F237" s="151" t="s">
        <v>4075</v>
      </c>
      <c r="G237" s="152" t="s">
        <v>347</v>
      </c>
      <c r="H237" s="153">
        <v>1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289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289</v>
      </c>
      <c r="BM237" s="161" t="s">
        <v>396</v>
      </c>
    </row>
    <row r="238" spans="1:65" s="14" customFormat="1">
      <c r="B238" s="171"/>
      <c r="D238" s="164" t="s">
        <v>282</v>
      </c>
      <c r="E238" s="172" t="s">
        <v>1</v>
      </c>
      <c r="F238" s="173" t="s">
        <v>4073</v>
      </c>
      <c r="H238" s="174">
        <v>1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3" customFormat="1">
      <c r="B239" s="163"/>
      <c r="D239" s="164" t="s">
        <v>282</v>
      </c>
      <c r="E239" s="165" t="s">
        <v>1</v>
      </c>
      <c r="F239" s="166" t="s">
        <v>4016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1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37.9" customHeight="1">
      <c r="A241" s="31"/>
      <c r="B241" s="148"/>
      <c r="C241" s="149" t="s">
        <v>319</v>
      </c>
      <c r="D241" s="149" t="s">
        <v>254</v>
      </c>
      <c r="E241" s="150" t="s">
        <v>4076</v>
      </c>
      <c r="F241" s="151" t="s">
        <v>4077</v>
      </c>
      <c r="G241" s="152" t="s">
        <v>347</v>
      </c>
      <c r="H241" s="153">
        <v>1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289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289</v>
      </c>
      <c r="BM241" s="161" t="s">
        <v>399</v>
      </c>
    </row>
    <row r="242" spans="1:65" s="14" customFormat="1">
      <c r="B242" s="171"/>
      <c r="D242" s="164" t="s">
        <v>282</v>
      </c>
      <c r="E242" s="172" t="s">
        <v>1</v>
      </c>
      <c r="F242" s="173" t="s">
        <v>4073</v>
      </c>
      <c r="H242" s="174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3" customFormat="1">
      <c r="B243" s="163"/>
      <c r="D243" s="164" t="s">
        <v>282</v>
      </c>
      <c r="E243" s="165" t="s">
        <v>1</v>
      </c>
      <c r="F243" s="166" t="s">
        <v>4016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1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37.9" customHeight="1">
      <c r="A245" s="31"/>
      <c r="B245" s="148"/>
      <c r="C245" s="149" t="s">
        <v>400</v>
      </c>
      <c r="D245" s="149" t="s">
        <v>254</v>
      </c>
      <c r="E245" s="150" t="s">
        <v>4078</v>
      </c>
      <c r="F245" s="151" t="s">
        <v>4079</v>
      </c>
      <c r="G245" s="152" t="s">
        <v>347</v>
      </c>
      <c r="H245" s="153">
        <v>1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289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289</v>
      </c>
      <c r="BM245" s="161" t="s">
        <v>403</v>
      </c>
    </row>
    <row r="246" spans="1:65" s="14" customFormat="1">
      <c r="B246" s="171"/>
      <c r="D246" s="164" t="s">
        <v>282</v>
      </c>
      <c r="E246" s="172" t="s">
        <v>1</v>
      </c>
      <c r="F246" s="173" t="s">
        <v>4073</v>
      </c>
      <c r="H246" s="174">
        <v>1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3" customFormat="1">
      <c r="B247" s="163"/>
      <c r="D247" s="164" t="s">
        <v>282</v>
      </c>
      <c r="E247" s="165" t="s">
        <v>1</v>
      </c>
      <c r="F247" s="166" t="s">
        <v>4016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1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37.9" customHeight="1">
      <c r="A249" s="31"/>
      <c r="B249" s="148"/>
      <c r="C249" s="149" t="s">
        <v>323</v>
      </c>
      <c r="D249" s="149" t="s">
        <v>254</v>
      </c>
      <c r="E249" s="150" t="s">
        <v>4080</v>
      </c>
      <c r="F249" s="151" t="s">
        <v>4081</v>
      </c>
      <c r="G249" s="152" t="s">
        <v>347</v>
      </c>
      <c r="H249" s="153">
        <v>1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289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289</v>
      </c>
      <c r="BM249" s="161" t="s">
        <v>406</v>
      </c>
    </row>
    <row r="250" spans="1:65" s="14" customFormat="1">
      <c r="B250" s="171"/>
      <c r="D250" s="164" t="s">
        <v>282</v>
      </c>
      <c r="E250" s="172" t="s">
        <v>1</v>
      </c>
      <c r="F250" s="173" t="s">
        <v>4073</v>
      </c>
      <c r="H250" s="174">
        <v>1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3" customFormat="1">
      <c r="B251" s="163"/>
      <c r="D251" s="164" t="s">
        <v>282</v>
      </c>
      <c r="E251" s="165" t="s">
        <v>1</v>
      </c>
      <c r="F251" s="166" t="s">
        <v>4016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5" customFormat="1">
      <c r="B252" s="179"/>
      <c r="D252" s="164" t="s">
        <v>282</v>
      </c>
      <c r="E252" s="180" t="s">
        <v>1</v>
      </c>
      <c r="F252" s="181" t="s">
        <v>286</v>
      </c>
      <c r="H252" s="182">
        <v>1</v>
      </c>
      <c r="I252" s="183"/>
      <c r="L252" s="179"/>
      <c r="M252" s="184"/>
      <c r="N252" s="185"/>
      <c r="O252" s="185"/>
      <c r="P252" s="185"/>
      <c r="Q252" s="185"/>
      <c r="R252" s="185"/>
      <c r="S252" s="185"/>
      <c r="T252" s="186"/>
      <c r="AT252" s="180" t="s">
        <v>282</v>
      </c>
      <c r="AU252" s="180" t="s">
        <v>88</v>
      </c>
      <c r="AV252" s="15" t="s">
        <v>258</v>
      </c>
      <c r="AW252" s="15" t="s">
        <v>33</v>
      </c>
      <c r="AX252" s="15" t="s">
        <v>86</v>
      </c>
      <c r="AY252" s="180" t="s">
        <v>252</v>
      </c>
    </row>
    <row r="253" spans="1:65" s="2" customFormat="1" ht="37.9" customHeight="1">
      <c r="A253" s="31"/>
      <c r="B253" s="148"/>
      <c r="C253" s="149" t="s">
        <v>407</v>
      </c>
      <c r="D253" s="149" t="s">
        <v>254</v>
      </c>
      <c r="E253" s="150" t="s">
        <v>4082</v>
      </c>
      <c r="F253" s="151" t="s">
        <v>4083</v>
      </c>
      <c r="G253" s="152" t="s">
        <v>347</v>
      </c>
      <c r="H253" s="153">
        <v>1</v>
      </c>
      <c r="I253" s="154"/>
      <c r="J253" s="155">
        <f>ROUND(I253*H253,2)</f>
        <v>0</v>
      </c>
      <c r="K253" s="156"/>
      <c r="L253" s="32"/>
      <c r="M253" s="157" t="s">
        <v>1</v>
      </c>
      <c r="N253" s="158" t="s">
        <v>44</v>
      </c>
      <c r="O253" s="57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289</v>
      </c>
      <c r="AT253" s="161" t="s">
        <v>254</v>
      </c>
      <c r="AU253" s="161" t="s">
        <v>88</v>
      </c>
      <c r="AY253" s="17" t="s">
        <v>252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86</v>
      </c>
      <c r="BK253" s="162">
        <f>ROUND(I253*H253,2)</f>
        <v>0</v>
      </c>
      <c r="BL253" s="17" t="s">
        <v>289</v>
      </c>
      <c r="BM253" s="161" t="s">
        <v>410</v>
      </c>
    </row>
    <row r="254" spans="1:65" s="14" customFormat="1">
      <c r="B254" s="171"/>
      <c r="D254" s="164" t="s">
        <v>282</v>
      </c>
      <c r="E254" s="172" t="s">
        <v>1</v>
      </c>
      <c r="F254" s="173" t="s">
        <v>4073</v>
      </c>
      <c r="H254" s="174">
        <v>1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3" customFormat="1">
      <c r="B255" s="163"/>
      <c r="D255" s="164" t="s">
        <v>282</v>
      </c>
      <c r="E255" s="165" t="s">
        <v>1</v>
      </c>
      <c r="F255" s="166" t="s">
        <v>4016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37.9" customHeight="1">
      <c r="A257" s="31"/>
      <c r="B257" s="148"/>
      <c r="C257" s="149" t="s">
        <v>328</v>
      </c>
      <c r="D257" s="149" t="s">
        <v>254</v>
      </c>
      <c r="E257" s="150" t="s">
        <v>4084</v>
      </c>
      <c r="F257" s="151" t="s">
        <v>4085</v>
      </c>
      <c r="G257" s="152" t="s">
        <v>347</v>
      </c>
      <c r="H257" s="153">
        <v>1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289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289</v>
      </c>
      <c r="BM257" s="161" t="s">
        <v>413</v>
      </c>
    </row>
    <row r="258" spans="1:65" s="14" customFormat="1">
      <c r="B258" s="171"/>
      <c r="D258" s="164" t="s">
        <v>282</v>
      </c>
      <c r="E258" s="172" t="s">
        <v>1</v>
      </c>
      <c r="F258" s="173" t="s">
        <v>4073</v>
      </c>
      <c r="H258" s="174">
        <v>1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282</v>
      </c>
      <c r="AU258" s="172" t="s">
        <v>88</v>
      </c>
      <c r="AV258" s="14" t="s">
        <v>88</v>
      </c>
      <c r="AW258" s="14" t="s">
        <v>33</v>
      </c>
      <c r="AX258" s="14" t="s">
        <v>79</v>
      </c>
      <c r="AY258" s="172" t="s">
        <v>252</v>
      </c>
    </row>
    <row r="259" spans="1:65" s="13" customFormat="1">
      <c r="B259" s="163"/>
      <c r="D259" s="164" t="s">
        <v>282</v>
      </c>
      <c r="E259" s="165" t="s">
        <v>1</v>
      </c>
      <c r="F259" s="166" t="s">
        <v>4016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5" customFormat="1">
      <c r="B260" s="179"/>
      <c r="D260" s="164" t="s">
        <v>282</v>
      </c>
      <c r="E260" s="180" t="s">
        <v>1</v>
      </c>
      <c r="F260" s="181" t="s">
        <v>286</v>
      </c>
      <c r="H260" s="182">
        <v>1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282</v>
      </c>
      <c r="AU260" s="180" t="s">
        <v>88</v>
      </c>
      <c r="AV260" s="15" t="s">
        <v>258</v>
      </c>
      <c r="AW260" s="15" t="s">
        <v>33</v>
      </c>
      <c r="AX260" s="15" t="s">
        <v>86</v>
      </c>
      <c r="AY260" s="180" t="s">
        <v>252</v>
      </c>
    </row>
    <row r="261" spans="1:65" s="2" customFormat="1" ht="37.9" customHeight="1">
      <c r="A261" s="31"/>
      <c r="B261" s="148"/>
      <c r="C261" s="149" t="s">
        <v>414</v>
      </c>
      <c r="D261" s="149" t="s">
        <v>254</v>
      </c>
      <c r="E261" s="150" t="s">
        <v>4086</v>
      </c>
      <c r="F261" s="151" t="s">
        <v>4087</v>
      </c>
      <c r="G261" s="152" t="s">
        <v>347</v>
      </c>
      <c r="H261" s="153">
        <v>1</v>
      </c>
      <c r="I261" s="154"/>
      <c r="J261" s="155">
        <f>ROUND(I261*H261,2)</f>
        <v>0</v>
      </c>
      <c r="K261" s="156"/>
      <c r="L261" s="32"/>
      <c r="M261" s="157" t="s">
        <v>1</v>
      </c>
      <c r="N261" s="158" t="s">
        <v>44</v>
      </c>
      <c r="O261" s="57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289</v>
      </c>
      <c r="AT261" s="161" t="s">
        <v>254</v>
      </c>
      <c r="AU261" s="161" t="s">
        <v>88</v>
      </c>
      <c r="AY261" s="17" t="s">
        <v>252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86</v>
      </c>
      <c r="BK261" s="162">
        <f>ROUND(I261*H261,2)</f>
        <v>0</v>
      </c>
      <c r="BL261" s="17" t="s">
        <v>289</v>
      </c>
      <c r="BM261" s="161" t="s">
        <v>417</v>
      </c>
    </row>
    <row r="262" spans="1:65" s="14" customFormat="1">
      <c r="B262" s="171"/>
      <c r="D262" s="164" t="s">
        <v>282</v>
      </c>
      <c r="E262" s="172" t="s">
        <v>1</v>
      </c>
      <c r="F262" s="173" t="s">
        <v>4073</v>
      </c>
      <c r="H262" s="174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3" customFormat="1">
      <c r="B263" s="163"/>
      <c r="D263" s="164" t="s">
        <v>282</v>
      </c>
      <c r="E263" s="165" t="s">
        <v>1</v>
      </c>
      <c r="F263" s="166" t="s">
        <v>4016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282</v>
      </c>
      <c r="AU263" s="165" t="s">
        <v>88</v>
      </c>
      <c r="AV263" s="13" t="s">
        <v>86</v>
      </c>
      <c r="AW263" s="13" t="s">
        <v>33</v>
      </c>
      <c r="AX263" s="13" t="s">
        <v>79</v>
      </c>
      <c r="AY263" s="165" t="s">
        <v>252</v>
      </c>
    </row>
    <row r="264" spans="1:65" s="15" customFormat="1">
      <c r="B264" s="179"/>
      <c r="D264" s="164" t="s">
        <v>282</v>
      </c>
      <c r="E264" s="180" t="s">
        <v>1</v>
      </c>
      <c r="F264" s="181" t="s">
        <v>286</v>
      </c>
      <c r="H264" s="182">
        <v>1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282</v>
      </c>
      <c r="AU264" s="180" t="s">
        <v>88</v>
      </c>
      <c r="AV264" s="15" t="s">
        <v>258</v>
      </c>
      <c r="AW264" s="15" t="s">
        <v>33</v>
      </c>
      <c r="AX264" s="15" t="s">
        <v>86</v>
      </c>
      <c r="AY264" s="180" t="s">
        <v>252</v>
      </c>
    </row>
    <row r="265" spans="1:65" s="2" customFormat="1" ht="37.9" customHeight="1">
      <c r="A265" s="31"/>
      <c r="B265" s="148"/>
      <c r="C265" s="149" t="s">
        <v>335</v>
      </c>
      <c r="D265" s="149" t="s">
        <v>254</v>
      </c>
      <c r="E265" s="150" t="s">
        <v>4088</v>
      </c>
      <c r="F265" s="151" t="s">
        <v>4089</v>
      </c>
      <c r="G265" s="152" t="s">
        <v>347</v>
      </c>
      <c r="H265" s="153">
        <v>1</v>
      </c>
      <c r="I265" s="154"/>
      <c r="J265" s="155">
        <f>ROUND(I265*H265,2)</f>
        <v>0</v>
      </c>
      <c r="K265" s="156"/>
      <c r="L265" s="32"/>
      <c r="M265" s="157" t="s">
        <v>1</v>
      </c>
      <c r="N265" s="158" t="s">
        <v>44</v>
      </c>
      <c r="O265" s="57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1" t="s">
        <v>289</v>
      </c>
      <c r="AT265" s="161" t="s">
        <v>254</v>
      </c>
      <c r="AU265" s="161" t="s">
        <v>88</v>
      </c>
      <c r="AY265" s="17" t="s">
        <v>252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86</v>
      </c>
      <c r="BK265" s="162">
        <f>ROUND(I265*H265,2)</f>
        <v>0</v>
      </c>
      <c r="BL265" s="17" t="s">
        <v>289</v>
      </c>
      <c r="BM265" s="161" t="s">
        <v>421</v>
      </c>
    </row>
    <row r="266" spans="1:65" s="14" customFormat="1">
      <c r="B266" s="171"/>
      <c r="D266" s="164" t="s">
        <v>282</v>
      </c>
      <c r="E266" s="172" t="s">
        <v>1</v>
      </c>
      <c r="F266" s="173" t="s">
        <v>4073</v>
      </c>
      <c r="H266" s="174">
        <v>1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282</v>
      </c>
      <c r="AU266" s="172" t="s">
        <v>88</v>
      </c>
      <c r="AV266" s="14" t="s">
        <v>88</v>
      </c>
      <c r="AW266" s="14" t="s">
        <v>33</v>
      </c>
      <c r="AX266" s="14" t="s">
        <v>79</v>
      </c>
      <c r="AY266" s="172" t="s">
        <v>252</v>
      </c>
    </row>
    <row r="267" spans="1:65" s="13" customFormat="1">
      <c r="B267" s="163"/>
      <c r="D267" s="164" t="s">
        <v>282</v>
      </c>
      <c r="E267" s="165" t="s">
        <v>1</v>
      </c>
      <c r="F267" s="166" t="s">
        <v>4016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282</v>
      </c>
      <c r="AU267" s="165" t="s">
        <v>88</v>
      </c>
      <c r="AV267" s="13" t="s">
        <v>86</v>
      </c>
      <c r="AW267" s="13" t="s">
        <v>33</v>
      </c>
      <c r="AX267" s="13" t="s">
        <v>79</v>
      </c>
      <c r="AY267" s="165" t="s">
        <v>252</v>
      </c>
    </row>
    <row r="268" spans="1:65" s="15" customFormat="1">
      <c r="B268" s="179"/>
      <c r="D268" s="164" t="s">
        <v>282</v>
      </c>
      <c r="E268" s="180" t="s">
        <v>1</v>
      </c>
      <c r="F268" s="181" t="s">
        <v>286</v>
      </c>
      <c r="H268" s="182">
        <v>1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282</v>
      </c>
      <c r="AU268" s="180" t="s">
        <v>88</v>
      </c>
      <c r="AV268" s="15" t="s">
        <v>258</v>
      </c>
      <c r="AW268" s="15" t="s">
        <v>33</v>
      </c>
      <c r="AX268" s="15" t="s">
        <v>86</v>
      </c>
      <c r="AY268" s="180" t="s">
        <v>252</v>
      </c>
    </row>
    <row r="269" spans="1:65" s="2" customFormat="1" ht="44.25" customHeight="1">
      <c r="A269" s="31"/>
      <c r="B269" s="148"/>
      <c r="C269" s="149" t="s">
        <v>422</v>
      </c>
      <c r="D269" s="149" t="s">
        <v>254</v>
      </c>
      <c r="E269" s="150" t="s">
        <v>4090</v>
      </c>
      <c r="F269" s="151" t="s">
        <v>4091</v>
      </c>
      <c r="G269" s="152" t="s">
        <v>347</v>
      </c>
      <c r="H269" s="153">
        <v>1</v>
      </c>
      <c r="I269" s="154"/>
      <c r="J269" s="155">
        <f>ROUND(I269*H269,2)</f>
        <v>0</v>
      </c>
      <c r="K269" s="156"/>
      <c r="L269" s="32"/>
      <c r="M269" s="157" t="s">
        <v>1</v>
      </c>
      <c r="N269" s="158" t="s">
        <v>44</v>
      </c>
      <c r="O269" s="57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1" t="s">
        <v>289</v>
      </c>
      <c r="AT269" s="161" t="s">
        <v>254</v>
      </c>
      <c r="AU269" s="161" t="s">
        <v>88</v>
      </c>
      <c r="AY269" s="17" t="s">
        <v>252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86</v>
      </c>
      <c r="BK269" s="162">
        <f>ROUND(I269*H269,2)</f>
        <v>0</v>
      </c>
      <c r="BL269" s="17" t="s">
        <v>289</v>
      </c>
      <c r="BM269" s="161" t="s">
        <v>425</v>
      </c>
    </row>
    <row r="270" spans="1:65" s="14" customFormat="1">
      <c r="B270" s="171"/>
      <c r="D270" s="164" t="s">
        <v>282</v>
      </c>
      <c r="E270" s="172" t="s">
        <v>1</v>
      </c>
      <c r="F270" s="173" t="s">
        <v>4073</v>
      </c>
      <c r="H270" s="174">
        <v>1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282</v>
      </c>
      <c r="AU270" s="172" t="s">
        <v>88</v>
      </c>
      <c r="AV270" s="14" t="s">
        <v>88</v>
      </c>
      <c r="AW270" s="14" t="s">
        <v>33</v>
      </c>
      <c r="AX270" s="14" t="s">
        <v>79</v>
      </c>
      <c r="AY270" s="172" t="s">
        <v>252</v>
      </c>
    </row>
    <row r="271" spans="1:65" s="13" customFormat="1">
      <c r="B271" s="163"/>
      <c r="D271" s="164" t="s">
        <v>282</v>
      </c>
      <c r="E271" s="165" t="s">
        <v>1</v>
      </c>
      <c r="F271" s="166" t="s">
        <v>4016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282</v>
      </c>
      <c r="AU271" s="165" t="s">
        <v>88</v>
      </c>
      <c r="AV271" s="13" t="s">
        <v>86</v>
      </c>
      <c r="AW271" s="13" t="s">
        <v>33</v>
      </c>
      <c r="AX271" s="13" t="s">
        <v>79</v>
      </c>
      <c r="AY271" s="165" t="s">
        <v>252</v>
      </c>
    </row>
    <row r="272" spans="1:65" s="15" customFormat="1">
      <c r="B272" s="179"/>
      <c r="D272" s="164" t="s">
        <v>282</v>
      </c>
      <c r="E272" s="180" t="s">
        <v>1</v>
      </c>
      <c r="F272" s="181" t="s">
        <v>286</v>
      </c>
      <c r="H272" s="182">
        <v>1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282</v>
      </c>
      <c r="AU272" s="180" t="s">
        <v>88</v>
      </c>
      <c r="AV272" s="15" t="s">
        <v>258</v>
      </c>
      <c r="AW272" s="15" t="s">
        <v>33</v>
      </c>
      <c r="AX272" s="15" t="s">
        <v>86</v>
      </c>
      <c r="AY272" s="180" t="s">
        <v>252</v>
      </c>
    </row>
    <row r="273" spans="1:65" s="2" customFormat="1" ht="44.25" customHeight="1">
      <c r="A273" s="31"/>
      <c r="B273" s="148"/>
      <c r="C273" s="149" t="s">
        <v>342</v>
      </c>
      <c r="D273" s="149" t="s">
        <v>254</v>
      </c>
      <c r="E273" s="150" t="s">
        <v>4092</v>
      </c>
      <c r="F273" s="151" t="s">
        <v>4093</v>
      </c>
      <c r="G273" s="152" t="s">
        <v>347</v>
      </c>
      <c r="H273" s="153">
        <v>1</v>
      </c>
      <c r="I273" s="154"/>
      <c r="J273" s="155">
        <f>ROUND(I273*H273,2)</f>
        <v>0</v>
      </c>
      <c r="K273" s="156"/>
      <c r="L273" s="32"/>
      <c r="M273" s="157" t="s">
        <v>1</v>
      </c>
      <c r="N273" s="158" t="s">
        <v>44</v>
      </c>
      <c r="O273" s="57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289</v>
      </c>
      <c r="AT273" s="161" t="s">
        <v>254</v>
      </c>
      <c r="AU273" s="161" t="s">
        <v>88</v>
      </c>
      <c r="AY273" s="17" t="s">
        <v>252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86</v>
      </c>
      <c r="BK273" s="162">
        <f>ROUND(I273*H273,2)</f>
        <v>0</v>
      </c>
      <c r="BL273" s="17" t="s">
        <v>289</v>
      </c>
      <c r="BM273" s="161" t="s">
        <v>428</v>
      </c>
    </row>
    <row r="274" spans="1:65" s="14" customFormat="1">
      <c r="B274" s="171"/>
      <c r="D274" s="164" t="s">
        <v>282</v>
      </c>
      <c r="E274" s="172" t="s">
        <v>1</v>
      </c>
      <c r="F274" s="173" t="s">
        <v>4073</v>
      </c>
      <c r="H274" s="174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3" customFormat="1">
      <c r="B275" s="163"/>
      <c r="D275" s="164" t="s">
        <v>282</v>
      </c>
      <c r="E275" s="165" t="s">
        <v>1</v>
      </c>
      <c r="F275" s="166" t="s">
        <v>4016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282</v>
      </c>
      <c r="AU275" s="165" t="s">
        <v>88</v>
      </c>
      <c r="AV275" s="13" t="s">
        <v>86</v>
      </c>
      <c r="AW275" s="13" t="s">
        <v>33</v>
      </c>
      <c r="AX275" s="13" t="s">
        <v>79</v>
      </c>
      <c r="AY275" s="165" t="s">
        <v>252</v>
      </c>
    </row>
    <row r="276" spans="1:65" s="15" customFormat="1">
      <c r="B276" s="179"/>
      <c r="D276" s="164" t="s">
        <v>282</v>
      </c>
      <c r="E276" s="180" t="s">
        <v>1</v>
      </c>
      <c r="F276" s="181" t="s">
        <v>286</v>
      </c>
      <c r="H276" s="182">
        <v>1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282</v>
      </c>
      <c r="AU276" s="180" t="s">
        <v>88</v>
      </c>
      <c r="AV276" s="15" t="s">
        <v>258</v>
      </c>
      <c r="AW276" s="15" t="s">
        <v>33</v>
      </c>
      <c r="AX276" s="15" t="s">
        <v>86</v>
      </c>
      <c r="AY276" s="180" t="s">
        <v>252</v>
      </c>
    </row>
    <row r="277" spans="1:65" s="2" customFormat="1" ht="37.9" customHeight="1">
      <c r="A277" s="31"/>
      <c r="B277" s="148"/>
      <c r="C277" s="149" t="s">
        <v>429</v>
      </c>
      <c r="D277" s="149" t="s">
        <v>254</v>
      </c>
      <c r="E277" s="150" t="s">
        <v>4094</v>
      </c>
      <c r="F277" s="151" t="s">
        <v>4095</v>
      </c>
      <c r="G277" s="152" t="s">
        <v>347</v>
      </c>
      <c r="H277" s="153">
        <v>1</v>
      </c>
      <c r="I277" s="154"/>
      <c r="J277" s="155">
        <f>ROUND(I277*H277,2)</f>
        <v>0</v>
      </c>
      <c r="K277" s="156"/>
      <c r="L277" s="32"/>
      <c r="M277" s="157" t="s">
        <v>1</v>
      </c>
      <c r="N277" s="158" t="s">
        <v>44</v>
      </c>
      <c r="O277" s="57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1" t="s">
        <v>289</v>
      </c>
      <c r="AT277" s="161" t="s">
        <v>254</v>
      </c>
      <c r="AU277" s="161" t="s">
        <v>88</v>
      </c>
      <c r="AY277" s="17" t="s">
        <v>252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86</v>
      </c>
      <c r="BK277" s="162">
        <f>ROUND(I277*H277,2)</f>
        <v>0</v>
      </c>
      <c r="BL277" s="17" t="s">
        <v>289</v>
      </c>
      <c r="BM277" s="161" t="s">
        <v>432</v>
      </c>
    </row>
    <row r="278" spans="1:65" s="14" customFormat="1">
      <c r="B278" s="171"/>
      <c r="D278" s="164" t="s">
        <v>282</v>
      </c>
      <c r="E278" s="172" t="s">
        <v>1</v>
      </c>
      <c r="F278" s="173" t="s">
        <v>4073</v>
      </c>
      <c r="H278" s="174">
        <v>1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282</v>
      </c>
      <c r="AU278" s="172" t="s">
        <v>88</v>
      </c>
      <c r="AV278" s="14" t="s">
        <v>88</v>
      </c>
      <c r="AW278" s="14" t="s">
        <v>33</v>
      </c>
      <c r="AX278" s="14" t="s">
        <v>79</v>
      </c>
      <c r="AY278" s="172" t="s">
        <v>252</v>
      </c>
    </row>
    <row r="279" spans="1:65" s="13" customFormat="1">
      <c r="B279" s="163"/>
      <c r="D279" s="164" t="s">
        <v>282</v>
      </c>
      <c r="E279" s="165" t="s">
        <v>1</v>
      </c>
      <c r="F279" s="166" t="s">
        <v>4016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282</v>
      </c>
      <c r="AU279" s="165" t="s">
        <v>88</v>
      </c>
      <c r="AV279" s="13" t="s">
        <v>86</v>
      </c>
      <c r="AW279" s="13" t="s">
        <v>33</v>
      </c>
      <c r="AX279" s="13" t="s">
        <v>79</v>
      </c>
      <c r="AY279" s="165" t="s">
        <v>252</v>
      </c>
    </row>
    <row r="280" spans="1:65" s="15" customFormat="1">
      <c r="B280" s="179"/>
      <c r="D280" s="164" t="s">
        <v>282</v>
      </c>
      <c r="E280" s="180" t="s">
        <v>1</v>
      </c>
      <c r="F280" s="181" t="s">
        <v>286</v>
      </c>
      <c r="H280" s="182">
        <v>1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282</v>
      </c>
      <c r="AU280" s="180" t="s">
        <v>88</v>
      </c>
      <c r="AV280" s="15" t="s">
        <v>258</v>
      </c>
      <c r="AW280" s="15" t="s">
        <v>33</v>
      </c>
      <c r="AX280" s="15" t="s">
        <v>86</v>
      </c>
      <c r="AY280" s="180" t="s">
        <v>252</v>
      </c>
    </row>
    <row r="281" spans="1:65" s="2" customFormat="1" ht="44.25" customHeight="1">
      <c r="A281" s="31"/>
      <c r="B281" s="148"/>
      <c r="C281" s="149" t="s">
        <v>348</v>
      </c>
      <c r="D281" s="149" t="s">
        <v>254</v>
      </c>
      <c r="E281" s="150" t="s">
        <v>4096</v>
      </c>
      <c r="F281" s="151" t="s">
        <v>4097</v>
      </c>
      <c r="G281" s="152" t="s">
        <v>347</v>
      </c>
      <c r="H281" s="153">
        <v>1</v>
      </c>
      <c r="I281" s="154"/>
      <c r="J281" s="155">
        <f>ROUND(I281*H281,2)</f>
        <v>0</v>
      </c>
      <c r="K281" s="156"/>
      <c r="L281" s="32"/>
      <c r="M281" s="157" t="s">
        <v>1</v>
      </c>
      <c r="N281" s="158" t="s">
        <v>44</v>
      </c>
      <c r="O281" s="57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1" t="s">
        <v>289</v>
      </c>
      <c r="AT281" s="161" t="s">
        <v>254</v>
      </c>
      <c r="AU281" s="161" t="s">
        <v>88</v>
      </c>
      <c r="AY281" s="17" t="s">
        <v>252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86</v>
      </c>
      <c r="BK281" s="162">
        <f>ROUND(I281*H281,2)</f>
        <v>0</v>
      </c>
      <c r="BL281" s="17" t="s">
        <v>289</v>
      </c>
      <c r="BM281" s="161" t="s">
        <v>435</v>
      </c>
    </row>
    <row r="282" spans="1:65" s="14" customFormat="1">
      <c r="B282" s="171"/>
      <c r="D282" s="164" t="s">
        <v>282</v>
      </c>
      <c r="E282" s="172" t="s">
        <v>1</v>
      </c>
      <c r="F282" s="173" t="s">
        <v>4073</v>
      </c>
      <c r="H282" s="174">
        <v>1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3" customFormat="1">
      <c r="B283" s="163"/>
      <c r="D283" s="164" t="s">
        <v>282</v>
      </c>
      <c r="E283" s="165" t="s">
        <v>1</v>
      </c>
      <c r="F283" s="166" t="s">
        <v>4016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282</v>
      </c>
      <c r="AU283" s="165" t="s">
        <v>88</v>
      </c>
      <c r="AV283" s="13" t="s">
        <v>86</v>
      </c>
      <c r="AW283" s="13" t="s">
        <v>33</v>
      </c>
      <c r="AX283" s="13" t="s">
        <v>79</v>
      </c>
      <c r="AY283" s="165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37.9" customHeight="1">
      <c r="A285" s="31"/>
      <c r="B285" s="148"/>
      <c r="C285" s="149" t="s">
        <v>436</v>
      </c>
      <c r="D285" s="149" t="s">
        <v>254</v>
      </c>
      <c r="E285" s="150" t="s">
        <v>4098</v>
      </c>
      <c r="F285" s="151" t="s">
        <v>4099</v>
      </c>
      <c r="G285" s="152" t="s">
        <v>347</v>
      </c>
      <c r="H285" s="153">
        <v>1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289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289</v>
      </c>
      <c r="BM285" s="161" t="s">
        <v>439</v>
      </c>
    </row>
    <row r="286" spans="1:65" s="14" customFormat="1">
      <c r="B286" s="171"/>
      <c r="D286" s="164" t="s">
        <v>282</v>
      </c>
      <c r="E286" s="172" t="s">
        <v>1</v>
      </c>
      <c r="F286" s="173" t="s">
        <v>4073</v>
      </c>
      <c r="H286" s="174">
        <v>1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3" customFormat="1">
      <c r="B287" s="163"/>
      <c r="D287" s="164" t="s">
        <v>282</v>
      </c>
      <c r="E287" s="165" t="s">
        <v>1</v>
      </c>
      <c r="F287" s="166" t="s">
        <v>4016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282</v>
      </c>
      <c r="AU287" s="165" t="s">
        <v>88</v>
      </c>
      <c r="AV287" s="13" t="s">
        <v>86</v>
      </c>
      <c r="AW287" s="13" t="s">
        <v>33</v>
      </c>
      <c r="AX287" s="13" t="s">
        <v>79</v>
      </c>
      <c r="AY287" s="165" t="s">
        <v>252</v>
      </c>
    </row>
    <row r="288" spans="1:65" s="15" customFormat="1">
      <c r="B288" s="179"/>
      <c r="D288" s="164" t="s">
        <v>282</v>
      </c>
      <c r="E288" s="180" t="s">
        <v>1</v>
      </c>
      <c r="F288" s="181" t="s">
        <v>286</v>
      </c>
      <c r="H288" s="182">
        <v>1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282</v>
      </c>
      <c r="AU288" s="180" t="s">
        <v>88</v>
      </c>
      <c r="AV288" s="15" t="s">
        <v>258</v>
      </c>
      <c r="AW288" s="15" t="s">
        <v>33</v>
      </c>
      <c r="AX288" s="15" t="s">
        <v>86</v>
      </c>
      <c r="AY288" s="180" t="s">
        <v>252</v>
      </c>
    </row>
    <row r="289" spans="1:65" s="2" customFormat="1" ht="37.9" customHeight="1">
      <c r="A289" s="31"/>
      <c r="B289" s="148"/>
      <c r="C289" s="149" t="s">
        <v>356</v>
      </c>
      <c r="D289" s="149" t="s">
        <v>254</v>
      </c>
      <c r="E289" s="150" t="s">
        <v>4100</v>
      </c>
      <c r="F289" s="151" t="s">
        <v>4101</v>
      </c>
      <c r="G289" s="152" t="s">
        <v>347</v>
      </c>
      <c r="H289" s="153">
        <v>1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289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289</v>
      </c>
      <c r="BM289" s="161" t="s">
        <v>442</v>
      </c>
    </row>
    <row r="290" spans="1:65" s="14" customFormat="1">
      <c r="B290" s="171"/>
      <c r="D290" s="164" t="s">
        <v>282</v>
      </c>
      <c r="E290" s="172" t="s">
        <v>1</v>
      </c>
      <c r="F290" s="173" t="s">
        <v>4073</v>
      </c>
      <c r="H290" s="174">
        <v>1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3" customFormat="1">
      <c r="B291" s="163"/>
      <c r="D291" s="164" t="s">
        <v>282</v>
      </c>
      <c r="E291" s="165" t="s">
        <v>1</v>
      </c>
      <c r="F291" s="166" t="s">
        <v>4016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282</v>
      </c>
      <c r="AU291" s="165" t="s">
        <v>88</v>
      </c>
      <c r="AV291" s="13" t="s">
        <v>86</v>
      </c>
      <c r="AW291" s="13" t="s">
        <v>33</v>
      </c>
      <c r="AX291" s="13" t="s">
        <v>79</v>
      </c>
      <c r="AY291" s="165" t="s">
        <v>252</v>
      </c>
    </row>
    <row r="292" spans="1:65" s="15" customFormat="1">
      <c r="B292" s="179"/>
      <c r="D292" s="164" t="s">
        <v>282</v>
      </c>
      <c r="E292" s="180" t="s">
        <v>1</v>
      </c>
      <c r="F292" s="181" t="s">
        <v>286</v>
      </c>
      <c r="H292" s="182">
        <v>1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282</v>
      </c>
      <c r="AU292" s="180" t="s">
        <v>88</v>
      </c>
      <c r="AV292" s="15" t="s">
        <v>258</v>
      </c>
      <c r="AW292" s="15" t="s">
        <v>33</v>
      </c>
      <c r="AX292" s="15" t="s">
        <v>86</v>
      </c>
      <c r="AY292" s="180" t="s">
        <v>252</v>
      </c>
    </row>
    <row r="293" spans="1:65" s="2" customFormat="1" ht="37.9" customHeight="1">
      <c r="A293" s="31"/>
      <c r="B293" s="148"/>
      <c r="C293" s="149" t="s">
        <v>443</v>
      </c>
      <c r="D293" s="149" t="s">
        <v>254</v>
      </c>
      <c r="E293" s="150" t="s">
        <v>4102</v>
      </c>
      <c r="F293" s="151" t="s">
        <v>4103</v>
      </c>
      <c r="G293" s="152" t="s">
        <v>347</v>
      </c>
      <c r="H293" s="153">
        <v>1</v>
      </c>
      <c r="I293" s="154"/>
      <c r="J293" s="155">
        <f>ROUND(I293*H293,2)</f>
        <v>0</v>
      </c>
      <c r="K293" s="156"/>
      <c r="L293" s="32"/>
      <c r="M293" s="157" t="s">
        <v>1</v>
      </c>
      <c r="N293" s="158" t="s">
        <v>44</v>
      </c>
      <c r="O293" s="57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1" t="s">
        <v>289</v>
      </c>
      <c r="AT293" s="161" t="s">
        <v>254</v>
      </c>
      <c r="AU293" s="161" t="s">
        <v>88</v>
      </c>
      <c r="AY293" s="17" t="s">
        <v>252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86</v>
      </c>
      <c r="BK293" s="162">
        <f>ROUND(I293*H293,2)</f>
        <v>0</v>
      </c>
      <c r="BL293" s="17" t="s">
        <v>289</v>
      </c>
      <c r="BM293" s="161" t="s">
        <v>446</v>
      </c>
    </row>
    <row r="294" spans="1:65" s="14" customFormat="1">
      <c r="B294" s="171"/>
      <c r="D294" s="164" t="s">
        <v>282</v>
      </c>
      <c r="E294" s="172" t="s">
        <v>1</v>
      </c>
      <c r="F294" s="173" t="s">
        <v>4073</v>
      </c>
      <c r="H294" s="174">
        <v>1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3" customFormat="1">
      <c r="B295" s="163"/>
      <c r="D295" s="164" t="s">
        <v>282</v>
      </c>
      <c r="E295" s="165" t="s">
        <v>1</v>
      </c>
      <c r="F295" s="166" t="s">
        <v>4016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282</v>
      </c>
      <c r="AU295" s="165" t="s">
        <v>88</v>
      </c>
      <c r="AV295" s="13" t="s">
        <v>86</v>
      </c>
      <c r="AW295" s="13" t="s">
        <v>33</v>
      </c>
      <c r="AX295" s="13" t="s">
        <v>79</v>
      </c>
      <c r="AY295" s="165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1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37.9" customHeight="1">
      <c r="A297" s="31"/>
      <c r="B297" s="148"/>
      <c r="C297" s="149" t="s">
        <v>363</v>
      </c>
      <c r="D297" s="149" t="s">
        <v>254</v>
      </c>
      <c r="E297" s="150" t="s">
        <v>4104</v>
      </c>
      <c r="F297" s="151" t="s">
        <v>4105</v>
      </c>
      <c r="G297" s="152" t="s">
        <v>347</v>
      </c>
      <c r="H297" s="153">
        <v>1</v>
      </c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289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289</v>
      </c>
      <c r="BM297" s="161" t="s">
        <v>449</v>
      </c>
    </row>
    <row r="298" spans="1:65" s="14" customFormat="1">
      <c r="B298" s="171"/>
      <c r="D298" s="164" t="s">
        <v>282</v>
      </c>
      <c r="E298" s="172" t="s">
        <v>1</v>
      </c>
      <c r="F298" s="173" t="s">
        <v>4015</v>
      </c>
      <c r="H298" s="174">
        <v>1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282</v>
      </c>
      <c r="AU298" s="172" t="s">
        <v>88</v>
      </c>
      <c r="AV298" s="14" t="s">
        <v>88</v>
      </c>
      <c r="AW298" s="14" t="s">
        <v>33</v>
      </c>
      <c r="AX298" s="14" t="s">
        <v>79</v>
      </c>
      <c r="AY298" s="172" t="s">
        <v>252</v>
      </c>
    </row>
    <row r="299" spans="1:65" s="13" customFormat="1">
      <c r="B299" s="163"/>
      <c r="D299" s="164" t="s">
        <v>282</v>
      </c>
      <c r="E299" s="165" t="s">
        <v>1</v>
      </c>
      <c r="F299" s="166" t="s">
        <v>4016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282</v>
      </c>
      <c r="AU299" s="165" t="s">
        <v>88</v>
      </c>
      <c r="AV299" s="13" t="s">
        <v>86</v>
      </c>
      <c r="AW299" s="13" t="s">
        <v>33</v>
      </c>
      <c r="AX299" s="13" t="s">
        <v>79</v>
      </c>
      <c r="AY299" s="165" t="s">
        <v>252</v>
      </c>
    </row>
    <row r="300" spans="1:65" s="15" customFormat="1">
      <c r="B300" s="179"/>
      <c r="D300" s="164" t="s">
        <v>282</v>
      </c>
      <c r="E300" s="180" t="s">
        <v>1</v>
      </c>
      <c r="F300" s="181" t="s">
        <v>286</v>
      </c>
      <c r="H300" s="182">
        <v>1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282</v>
      </c>
      <c r="AU300" s="180" t="s">
        <v>88</v>
      </c>
      <c r="AV300" s="15" t="s">
        <v>258</v>
      </c>
      <c r="AW300" s="15" t="s">
        <v>33</v>
      </c>
      <c r="AX300" s="15" t="s">
        <v>86</v>
      </c>
      <c r="AY300" s="180" t="s">
        <v>252</v>
      </c>
    </row>
    <row r="301" spans="1:65" s="2" customFormat="1" ht="37.9" customHeight="1">
      <c r="A301" s="31"/>
      <c r="B301" s="148"/>
      <c r="C301" s="149" t="s">
        <v>450</v>
      </c>
      <c r="D301" s="149" t="s">
        <v>254</v>
      </c>
      <c r="E301" s="150" t="s">
        <v>4106</v>
      </c>
      <c r="F301" s="151" t="s">
        <v>4107</v>
      </c>
      <c r="G301" s="152" t="s">
        <v>347</v>
      </c>
      <c r="H301" s="153">
        <v>1</v>
      </c>
      <c r="I301" s="154"/>
      <c r="J301" s="155">
        <f>ROUND(I301*H301,2)</f>
        <v>0</v>
      </c>
      <c r="K301" s="156"/>
      <c r="L301" s="32"/>
      <c r="M301" s="157" t="s">
        <v>1</v>
      </c>
      <c r="N301" s="158" t="s">
        <v>44</v>
      </c>
      <c r="O301" s="57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1" t="s">
        <v>289</v>
      </c>
      <c r="AT301" s="161" t="s">
        <v>254</v>
      </c>
      <c r="AU301" s="161" t="s">
        <v>88</v>
      </c>
      <c r="AY301" s="17" t="s">
        <v>252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86</v>
      </c>
      <c r="BK301" s="162">
        <f>ROUND(I301*H301,2)</f>
        <v>0</v>
      </c>
      <c r="BL301" s="17" t="s">
        <v>289</v>
      </c>
      <c r="BM301" s="161" t="s">
        <v>453</v>
      </c>
    </row>
    <row r="302" spans="1:65" s="14" customFormat="1">
      <c r="B302" s="171"/>
      <c r="D302" s="164" t="s">
        <v>282</v>
      </c>
      <c r="E302" s="172" t="s">
        <v>1</v>
      </c>
      <c r="F302" s="173" t="s">
        <v>4015</v>
      </c>
      <c r="H302" s="174">
        <v>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282</v>
      </c>
      <c r="AU302" s="172" t="s">
        <v>88</v>
      </c>
      <c r="AV302" s="14" t="s">
        <v>88</v>
      </c>
      <c r="AW302" s="14" t="s">
        <v>33</v>
      </c>
      <c r="AX302" s="14" t="s">
        <v>79</v>
      </c>
      <c r="AY302" s="172" t="s">
        <v>252</v>
      </c>
    </row>
    <row r="303" spans="1:65" s="13" customFormat="1">
      <c r="B303" s="163"/>
      <c r="D303" s="164" t="s">
        <v>282</v>
      </c>
      <c r="E303" s="165" t="s">
        <v>1</v>
      </c>
      <c r="F303" s="166" t="s">
        <v>4016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282</v>
      </c>
      <c r="AU303" s="165" t="s">
        <v>88</v>
      </c>
      <c r="AV303" s="13" t="s">
        <v>86</v>
      </c>
      <c r="AW303" s="13" t="s">
        <v>33</v>
      </c>
      <c r="AX303" s="13" t="s">
        <v>79</v>
      </c>
      <c r="AY303" s="165" t="s">
        <v>252</v>
      </c>
    </row>
    <row r="304" spans="1:65" s="15" customFormat="1">
      <c r="B304" s="179"/>
      <c r="D304" s="164" t="s">
        <v>282</v>
      </c>
      <c r="E304" s="180" t="s">
        <v>1</v>
      </c>
      <c r="F304" s="181" t="s">
        <v>286</v>
      </c>
      <c r="H304" s="182">
        <v>1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282</v>
      </c>
      <c r="AU304" s="180" t="s">
        <v>88</v>
      </c>
      <c r="AV304" s="15" t="s">
        <v>258</v>
      </c>
      <c r="AW304" s="15" t="s">
        <v>33</v>
      </c>
      <c r="AX304" s="15" t="s">
        <v>86</v>
      </c>
      <c r="AY304" s="180" t="s">
        <v>252</v>
      </c>
    </row>
    <row r="305" spans="1:65" s="2" customFormat="1" ht="37.9" customHeight="1">
      <c r="A305" s="31"/>
      <c r="B305" s="148"/>
      <c r="C305" s="149" t="s">
        <v>369</v>
      </c>
      <c r="D305" s="149" t="s">
        <v>254</v>
      </c>
      <c r="E305" s="150" t="s">
        <v>4108</v>
      </c>
      <c r="F305" s="151" t="s">
        <v>4109</v>
      </c>
      <c r="G305" s="152" t="s">
        <v>347</v>
      </c>
      <c r="H305" s="153">
        <v>1</v>
      </c>
      <c r="I305" s="154"/>
      <c r="J305" s="155">
        <f>ROUND(I305*H305,2)</f>
        <v>0</v>
      </c>
      <c r="K305" s="156"/>
      <c r="L305" s="32"/>
      <c r="M305" s="157" t="s">
        <v>1</v>
      </c>
      <c r="N305" s="158" t="s">
        <v>44</v>
      </c>
      <c r="O305" s="57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61" t="s">
        <v>289</v>
      </c>
      <c r="AT305" s="161" t="s">
        <v>254</v>
      </c>
      <c r="AU305" s="161" t="s">
        <v>88</v>
      </c>
      <c r="AY305" s="17" t="s">
        <v>252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7" t="s">
        <v>86</v>
      </c>
      <c r="BK305" s="162">
        <f>ROUND(I305*H305,2)</f>
        <v>0</v>
      </c>
      <c r="BL305" s="17" t="s">
        <v>289</v>
      </c>
      <c r="BM305" s="161" t="s">
        <v>456</v>
      </c>
    </row>
    <row r="306" spans="1:65" s="14" customFormat="1">
      <c r="B306" s="171"/>
      <c r="D306" s="164" t="s">
        <v>282</v>
      </c>
      <c r="E306" s="172" t="s">
        <v>1</v>
      </c>
      <c r="F306" s="173" t="s">
        <v>4015</v>
      </c>
      <c r="H306" s="174">
        <v>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282</v>
      </c>
      <c r="AU306" s="172" t="s">
        <v>88</v>
      </c>
      <c r="AV306" s="14" t="s">
        <v>88</v>
      </c>
      <c r="AW306" s="14" t="s">
        <v>33</v>
      </c>
      <c r="AX306" s="14" t="s">
        <v>79</v>
      </c>
      <c r="AY306" s="172" t="s">
        <v>252</v>
      </c>
    </row>
    <row r="307" spans="1:65" s="13" customFormat="1">
      <c r="B307" s="163"/>
      <c r="D307" s="164" t="s">
        <v>282</v>
      </c>
      <c r="E307" s="165" t="s">
        <v>1</v>
      </c>
      <c r="F307" s="166" t="s">
        <v>4016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282</v>
      </c>
      <c r="AU307" s="165" t="s">
        <v>88</v>
      </c>
      <c r="AV307" s="13" t="s">
        <v>86</v>
      </c>
      <c r="AW307" s="13" t="s">
        <v>33</v>
      </c>
      <c r="AX307" s="13" t="s">
        <v>79</v>
      </c>
      <c r="AY307" s="165" t="s">
        <v>252</v>
      </c>
    </row>
    <row r="308" spans="1:65" s="15" customFormat="1">
      <c r="B308" s="179"/>
      <c r="D308" s="164" t="s">
        <v>282</v>
      </c>
      <c r="E308" s="180" t="s">
        <v>1</v>
      </c>
      <c r="F308" s="181" t="s">
        <v>286</v>
      </c>
      <c r="H308" s="182">
        <v>1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282</v>
      </c>
      <c r="AU308" s="180" t="s">
        <v>88</v>
      </c>
      <c r="AV308" s="15" t="s">
        <v>258</v>
      </c>
      <c r="AW308" s="15" t="s">
        <v>33</v>
      </c>
      <c r="AX308" s="15" t="s">
        <v>86</v>
      </c>
      <c r="AY308" s="180" t="s">
        <v>252</v>
      </c>
    </row>
    <row r="309" spans="1:65" s="2" customFormat="1" ht="37.9" customHeight="1">
      <c r="A309" s="31"/>
      <c r="B309" s="148"/>
      <c r="C309" s="149" t="s">
        <v>458</v>
      </c>
      <c r="D309" s="149" t="s">
        <v>254</v>
      </c>
      <c r="E309" s="150" t="s">
        <v>4110</v>
      </c>
      <c r="F309" s="151" t="s">
        <v>4111</v>
      </c>
      <c r="G309" s="152" t="s">
        <v>347</v>
      </c>
      <c r="H309" s="153">
        <v>1</v>
      </c>
      <c r="I309" s="154"/>
      <c r="J309" s="155">
        <f>ROUND(I309*H309,2)</f>
        <v>0</v>
      </c>
      <c r="K309" s="156"/>
      <c r="L309" s="32"/>
      <c r="M309" s="157" t="s">
        <v>1</v>
      </c>
      <c r="N309" s="158" t="s">
        <v>44</v>
      </c>
      <c r="O309" s="57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1" t="s">
        <v>289</v>
      </c>
      <c r="AT309" s="161" t="s">
        <v>254</v>
      </c>
      <c r="AU309" s="161" t="s">
        <v>88</v>
      </c>
      <c r="AY309" s="17" t="s">
        <v>252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86</v>
      </c>
      <c r="BK309" s="162">
        <f>ROUND(I309*H309,2)</f>
        <v>0</v>
      </c>
      <c r="BL309" s="17" t="s">
        <v>289</v>
      </c>
      <c r="BM309" s="161" t="s">
        <v>461</v>
      </c>
    </row>
    <row r="310" spans="1:65" s="14" customFormat="1">
      <c r="B310" s="171"/>
      <c r="D310" s="164" t="s">
        <v>282</v>
      </c>
      <c r="E310" s="172" t="s">
        <v>1</v>
      </c>
      <c r="F310" s="173" t="s">
        <v>4015</v>
      </c>
      <c r="H310" s="174">
        <v>1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282</v>
      </c>
      <c r="AU310" s="172" t="s">
        <v>88</v>
      </c>
      <c r="AV310" s="14" t="s">
        <v>88</v>
      </c>
      <c r="AW310" s="14" t="s">
        <v>33</v>
      </c>
      <c r="AX310" s="14" t="s">
        <v>79</v>
      </c>
      <c r="AY310" s="172" t="s">
        <v>252</v>
      </c>
    </row>
    <row r="311" spans="1:65" s="13" customFormat="1">
      <c r="B311" s="163"/>
      <c r="D311" s="164" t="s">
        <v>282</v>
      </c>
      <c r="E311" s="165" t="s">
        <v>1</v>
      </c>
      <c r="F311" s="166" t="s">
        <v>4016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5" customFormat="1">
      <c r="B312" s="179"/>
      <c r="D312" s="164" t="s">
        <v>282</v>
      </c>
      <c r="E312" s="180" t="s">
        <v>1</v>
      </c>
      <c r="F312" s="181" t="s">
        <v>286</v>
      </c>
      <c r="H312" s="182">
        <v>1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282</v>
      </c>
      <c r="AU312" s="180" t="s">
        <v>88</v>
      </c>
      <c r="AV312" s="15" t="s">
        <v>258</v>
      </c>
      <c r="AW312" s="15" t="s">
        <v>33</v>
      </c>
      <c r="AX312" s="15" t="s">
        <v>86</v>
      </c>
      <c r="AY312" s="180" t="s">
        <v>252</v>
      </c>
    </row>
    <row r="313" spans="1:65" s="2" customFormat="1" ht="37.9" customHeight="1">
      <c r="A313" s="31"/>
      <c r="B313" s="148"/>
      <c r="C313" s="149" t="s">
        <v>373</v>
      </c>
      <c r="D313" s="149" t="s">
        <v>254</v>
      </c>
      <c r="E313" s="150" t="s">
        <v>4112</v>
      </c>
      <c r="F313" s="151" t="s">
        <v>4113</v>
      </c>
      <c r="G313" s="152" t="s">
        <v>347</v>
      </c>
      <c r="H313" s="153">
        <v>1</v>
      </c>
      <c r="I313" s="154"/>
      <c r="J313" s="155">
        <f>ROUND(I313*H313,2)</f>
        <v>0</v>
      </c>
      <c r="K313" s="156"/>
      <c r="L313" s="32"/>
      <c r="M313" s="157" t="s">
        <v>1</v>
      </c>
      <c r="N313" s="158" t="s">
        <v>44</v>
      </c>
      <c r="O313" s="57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289</v>
      </c>
      <c r="AT313" s="161" t="s">
        <v>254</v>
      </c>
      <c r="AU313" s="161" t="s">
        <v>88</v>
      </c>
      <c r="AY313" s="17" t="s">
        <v>252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7" t="s">
        <v>86</v>
      </c>
      <c r="BK313" s="162">
        <f>ROUND(I313*H313,2)</f>
        <v>0</v>
      </c>
      <c r="BL313" s="17" t="s">
        <v>289</v>
      </c>
      <c r="BM313" s="161" t="s">
        <v>466</v>
      </c>
    </row>
    <row r="314" spans="1:65" s="14" customFormat="1">
      <c r="B314" s="171"/>
      <c r="D314" s="164" t="s">
        <v>282</v>
      </c>
      <c r="E314" s="172" t="s">
        <v>1</v>
      </c>
      <c r="F314" s="173" t="s">
        <v>4114</v>
      </c>
      <c r="H314" s="174">
        <v>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3" customFormat="1">
      <c r="B315" s="163"/>
      <c r="D315" s="164" t="s">
        <v>282</v>
      </c>
      <c r="E315" s="165" t="s">
        <v>1</v>
      </c>
      <c r="F315" s="166" t="s">
        <v>4016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282</v>
      </c>
      <c r="AU315" s="165" t="s">
        <v>88</v>
      </c>
      <c r="AV315" s="13" t="s">
        <v>86</v>
      </c>
      <c r="AW315" s="13" t="s">
        <v>33</v>
      </c>
      <c r="AX315" s="13" t="s">
        <v>79</v>
      </c>
      <c r="AY315" s="165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1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37.9" customHeight="1">
      <c r="A317" s="31"/>
      <c r="B317" s="148"/>
      <c r="C317" s="149" t="s">
        <v>467</v>
      </c>
      <c r="D317" s="149" t="s">
        <v>254</v>
      </c>
      <c r="E317" s="150" t="s">
        <v>4115</v>
      </c>
      <c r="F317" s="151" t="s">
        <v>4116</v>
      </c>
      <c r="G317" s="152" t="s">
        <v>347</v>
      </c>
      <c r="H317" s="153">
        <v>1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289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289</v>
      </c>
      <c r="BM317" s="161" t="s">
        <v>470</v>
      </c>
    </row>
    <row r="318" spans="1:65" s="14" customFormat="1">
      <c r="B318" s="171"/>
      <c r="D318" s="164" t="s">
        <v>282</v>
      </c>
      <c r="E318" s="172" t="s">
        <v>1</v>
      </c>
      <c r="F318" s="173" t="s">
        <v>4015</v>
      </c>
      <c r="H318" s="174">
        <v>1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3" customFormat="1">
      <c r="B319" s="163"/>
      <c r="D319" s="164" t="s">
        <v>282</v>
      </c>
      <c r="E319" s="165" t="s">
        <v>1</v>
      </c>
      <c r="F319" s="166" t="s">
        <v>4016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282</v>
      </c>
      <c r="AU319" s="165" t="s">
        <v>88</v>
      </c>
      <c r="AV319" s="13" t="s">
        <v>86</v>
      </c>
      <c r="AW319" s="13" t="s">
        <v>33</v>
      </c>
      <c r="AX319" s="13" t="s">
        <v>79</v>
      </c>
      <c r="AY319" s="165" t="s">
        <v>252</v>
      </c>
    </row>
    <row r="320" spans="1:65" s="15" customFormat="1">
      <c r="B320" s="179"/>
      <c r="D320" s="164" t="s">
        <v>282</v>
      </c>
      <c r="E320" s="180" t="s">
        <v>1</v>
      </c>
      <c r="F320" s="181" t="s">
        <v>286</v>
      </c>
      <c r="H320" s="182">
        <v>1</v>
      </c>
      <c r="I320" s="18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0" t="s">
        <v>282</v>
      </c>
      <c r="AU320" s="180" t="s">
        <v>88</v>
      </c>
      <c r="AV320" s="15" t="s">
        <v>258</v>
      </c>
      <c r="AW320" s="15" t="s">
        <v>33</v>
      </c>
      <c r="AX320" s="15" t="s">
        <v>86</v>
      </c>
      <c r="AY320" s="180" t="s">
        <v>252</v>
      </c>
    </row>
    <row r="321" spans="1:65" s="2" customFormat="1" ht="37.9" customHeight="1">
      <c r="A321" s="31"/>
      <c r="B321" s="148"/>
      <c r="C321" s="149" t="s">
        <v>378</v>
      </c>
      <c r="D321" s="149" t="s">
        <v>254</v>
      </c>
      <c r="E321" s="150" t="s">
        <v>4117</v>
      </c>
      <c r="F321" s="151" t="s">
        <v>4118</v>
      </c>
      <c r="G321" s="152" t="s">
        <v>347</v>
      </c>
      <c r="H321" s="153">
        <v>1</v>
      </c>
      <c r="I321" s="154"/>
      <c r="J321" s="155">
        <f>ROUND(I321*H321,2)</f>
        <v>0</v>
      </c>
      <c r="K321" s="156"/>
      <c r="L321" s="32"/>
      <c r="M321" s="157" t="s">
        <v>1</v>
      </c>
      <c r="N321" s="158" t="s">
        <v>44</v>
      </c>
      <c r="O321" s="57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1" t="s">
        <v>289</v>
      </c>
      <c r="AT321" s="161" t="s">
        <v>254</v>
      </c>
      <c r="AU321" s="161" t="s">
        <v>88</v>
      </c>
      <c r="AY321" s="17" t="s">
        <v>252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7" t="s">
        <v>86</v>
      </c>
      <c r="BK321" s="162">
        <f>ROUND(I321*H321,2)</f>
        <v>0</v>
      </c>
      <c r="BL321" s="17" t="s">
        <v>289</v>
      </c>
      <c r="BM321" s="161" t="s">
        <v>474</v>
      </c>
    </row>
    <row r="322" spans="1:65" s="14" customFormat="1">
      <c r="B322" s="171"/>
      <c r="D322" s="164" t="s">
        <v>282</v>
      </c>
      <c r="E322" s="172" t="s">
        <v>1</v>
      </c>
      <c r="F322" s="173" t="s">
        <v>4015</v>
      </c>
      <c r="H322" s="174">
        <v>1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282</v>
      </c>
      <c r="AU322" s="172" t="s">
        <v>88</v>
      </c>
      <c r="AV322" s="14" t="s">
        <v>88</v>
      </c>
      <c r="AW322" s="14" t="s">
        <v>33</v>
      </c>
      <c r="AX322" s="14" t="s">
        <v>79</v>
      </c>
      <c r="AY322" s="172" t="s">
        <v>252</v>
      </c>
    </row>
    <row r="323" spans="1:65" s="13" customFormat="1">
      <c r="B323" s="163"/>
      <c r="D323" s="164" t="s">
        <v>282</v>
      </c>
      <c r="E323" s="165" t="s">
        <v>1</v>
      </c>
      <c r="F323" s="166" t="s">
        <v>4016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282</v>
      </c>
      <c r="AU323" s="165" t="s">
        <v>88</v>
      </c>
      <c r="AV323" s="13" t="s">
        <v>86</v>
      </c>
      <c r="AW323" s="13" t="s">
        <v>33</v>
      </c>
      <c r="AX323" s="13" t="s">
        <v>79</v>
      </c>
      <c r="AY323" s="165" t="s">
        <v>252</v>
      </c>
    </row>
    <row r="324" spans="1:65" s="15" customFormat="1">
      <c r="B324" s="179"/>
      <c r="D324" s="164" t="s">
        <v>282</v>
      </c>
      <c r="E324" s="180" t="s">
        <v>1</v>
      </c>
      <c r="F324" s="181" t="s">
        <v>286</v>
      </c>
      <c r="H324" s="182">
        <v>1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282</v>
      </c>
      <c r="AU324" s="180" t="s">
        <v>88</v>
      </c>
      <c r="AV324" s="15" t="s">
        <v>258</v>
      </c>
      <c r="AW324" s="15" t="s">
        <v>33</v>
      </c>
      <c r="AX324" s="15" t="s">
        <v>86</v>
      </c>
      <c r="AY324" s="180" t="s">
        <v>252</v>
      </c>
    </row>
    <row r="325" spans="1:65" s="2" customFormat="1" ht="37.9" customHeight="1">
      <c r="A325" s="31"/>
      <c r="B325" s="148"/>
      <c r="C325" s="149" t="s">
        <v>480</v>
      </c>
      <c r="D325" s="149" t="s">
        <v>254</v>
      </c>
      <c r="E325" s="150" t="s">
        <v>4119</v>
      </c>
      <c r="F325" s="151" t="s">
        <v>4120</v>
      </c>
      <c r="G325" s="152" t="s">
        <v>347</v>
      </c>
      <c r="H325" s="153">
        <v>1</v>
      </c>
      <c r="I325" s="154"/>
      <c r="J325" s="155">
        <f>ROUND(I325*H325,2)</f>
        <v>0</v>
      </c>
      <c r="K325" s="156"/>
      <c r="L325" s="32"/>
      <c r="M325" s="157" t="s">
        <v>1</v>
      </c>
      <c r="N325" s="158" t="s">
        <v>44</v>
      </c>
      <c r="O325" s="57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61" t="s">
        <v>289</v>
      </c>
      <c r="AT325" s="161" t="s">
        <v>254</v>
      </c>
      <c r="AU325" s="161" t="s">
        <v>88</v>
      </c>
      <c r="AY325" s="17" t="s">
        <v>252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7" t="s">
        <v>86</v>
      </c>
      <c r="BK325" s="162">
        <f>ROUND(I325*H325,2)</f>
        <v>0</v>
      </c>
      <c r="BL325" s="17" t="s">
        <v>289</v>
      </c>
      <c r="BM325" s="161" t="s">
        <v>483</v>
      </c>
    </row>
    <row r="326" spans="1:65" s="14" customFormat="1">
      <c r="B326" s="171"/>
      <c r="D326" s="164" t="s">
        <v>282</v>
      </c>
      <c r="E326" s="172" t="s">
        <v>1</v>
      </c>
      <c r="F326" s="173" t="s">
        <v>4015</v>
      </c>
      <c r="H326" s="174">
        <v>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282</v>
      </c>
      <c r="AU326" s="172" t="s">
        <v>88</v>
      </c>
      <c r="AV326" s="14" t="s">
        <v>88</v>
      </c>
      <c r="AW326" s="14" t="s">
        <v>33</v>
      </c>
      <c r="AX326" s="14" t="s">
        <v>79</v>
      </c>
      <c r="AY326" s="172" t="s">
        <v>252</v>
      </c>
    </row>
    <row r="327" spans="1:65" s="13" customFormat="1">
      <c r="B327" s="163"/>
      <c r="D327" s="164" t="s">
        <v>282</v>
      </c>
      <c r="E327" s="165" t="s">
        <v>1</v>
      </c>
      <c r="F327" s="166" t="s">
        <v>4016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5" customFormat="1">
      <c r="B328" s="179"/>
      <c r="D328" s="164" t="s">
        <v>282</v>
      </c>
      <c r="E328" s="180" t="s">
        <v>1</v>
      </c>
      <c r="F328" s="181" t="s">
        <v>286</v>
      </c>
      <c r="H328" s="182">
        <v>1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282</v>
      </c>
      <c r="AU328" s="180" t="s">
        <v>88</v>
      </c>
      <c r="AV328" s="15" t="s">
        <v>258</v>
      </c>
      <c r="AW328" s="15" t="s">
        <v>33</v>
      </c>
      <c r="AX328" s="15" t="s">
        <v>86</v>
      </c>
      <c r="AY328" s="180" t="s">
        <v>252</v>
      </c>
    </row>
    <row r="329" spans="1:65" s="2" customFormat="1" ht="37.9" customHeight="1">
      <c r="A329" s="31"/>
      <c r="B329" s="148"/>
      <c r="C329" s="149" t="s">
        <v>384</v>
      </c>
      <c r="D329" s="149" t="s">
        <v>254</v>
      </c>
      <c r="E329" s="150" t="s">
        <v>4121</v>
      </c>
      <c r="F329" s="151" t="s">
        <v>4122</v>
      </c>
      <c r="G329" s="152" t="s">
        <v>347</v>
      </c>
      <c r="H329" s="153">
        <v>1</v>
      </c>
      <c r="I329" s="154"/>
      <c r="J329" s="155">
        <f>ROUND(I329*H329,2)</f>
        <v>0</v>
      </c>
      <c r="K329" s="156"/>
      <c r="L329" s="32"/>
      <c r="M329" s="157" t="s">
        <v>1</v>
      </c>
      <c r="N329" s="158" t="s">
        <v>44</v>
      </c>
      <c r="O329" s="57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1" t="s">
        <v>289</v>
      </c>
      <c r="AT329" s="161" t="s">
        <v>254</v>
      </c>
      <c r="AU329" s="161" t="s">
        <v>88</v>
      </c>
      <c r="AY329" s="17" t="s">
        <v>252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86</v>
      </c>
      <c r="BK329" s="162">
        <f>ROUND(I329*H329,2)</f>
        <v>0</v>
      </c>
      <c r="BL329" s="17" t="s">
        <v>289</v>
      </c>
      <c r="BM329" s="161" t="s">
        <v>487</v>
      </c>
    </row>
    <row r="330" spans="1:65" s="14" customFormat="1">
      <c r="B330" s="171"/>
      <c r="D330" s="164" t="s">
        <v>282</v>
      </c>
      <c r="E330" s="172" t="s">
        <v>1</v>
      </c>
      <c r="F330" s="173" t="s">
        <v>4015</v>
      </c>
      <c r="H330" s="174">
        <v>1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282</v>
      </c>
      <c r="AU330" s="172" t="s">
        <v>88</v>
      </c>
      <c r="AV330" s="14" t="s">
        <v>88</v>
      </c>
      <c r="AW330" s="14" t="s">
        <v>33</v>
      </c>
      <c r="AX330" s="14" t="s">
        <v>79</v>
      </c>
      <c r="AY330" s="172" t="s">
        <v>252</v>
      </c>
    </row>
    <row r="331" spans="1:65" s="13" customFormat="1">
      <c r="B331" s="163"/>
      <c r="D331" s="164" t="s">
        <v>282</v>
      </c>
      <c r="E331" s="165" t="s">
        <v>1</v>
      </c>
      <c r="F331" s="166" t="s">
        <v>4016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282</v>
      </c>
      <c r="AU331" s="165" t="s">
        <v>88</v>
      </c>
      <c r="AV331" s="13" t="s">
        <v>86</v>
      </c>
      <c r="AW331" s="13" t="s">
        <v>33</v>
      </c>
      <c r="AX331" s="13" t="s">
        <v>79</v>
      </c>
      <c r="AY331" s="165" t="s">
        <v>252</v>
      </c>
    </row>
    <row r="332" spans="1:65" s="15" customFormat="1">
      <c r="B332" s="179"/>
      <c r="D332" s="164" t="s">
        <v>282</v>
      </c>
      <c r="E332" s="180" t="s">
        <v>1</v>
      </c>
      <c r="F332" s="181" t="s">
        <v>286</v>
      </c>
      <c r="H332" s="182">
        <v>1</v>
      </c>
      <c r="I332" s="18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0" t="s">
        <v>282</v>
      </c>
      <c r="AU332" s="180" t="s">
        <v>88</v>
      </c>
      <c r="AV332" s="15" t="s">
        <v>258</v>
      </c>
      <c r="AW332" s="15" t="s">
        <v>33</v>
      </c>
      <c r="AX332" s="15" t="s">
        <v>86</v>
      </c>
      <c r="AY332" s="180" t="s">
        <v>252</v>
      </c>
    </row>
    <row r="333" spans="1:65" s="2" customFormat="1" ht="37.9" customHeight="1">
      <c r="A333" s="31"/>
      <c r="B333" s="148"/>
      <c r="C333" s="149" t="s">
        <v>488</v>
      </c>
      <c r="D333" s="149" t="s">
        <v>254</v>
      </c>
      <c r="E333" s="150" t="s">
        <v>4123</v>
      </c>
      <c r="F333" s="151" t="s">
        <v>4124</v>
      </c>
      <c r="G333" s="152" t="s">
        <v>347</v>
      </c>
      <c r="H333" s="153">
        <v>1</v>
      </c>
      <c r="I333" s="154"/>
      <c r="J333" s="155">
        <f>ROUND(I333*H333,2)</f>
        <v>0</v>
      </c>
      <c r="K333" s="156"/>
      <c r="L333" s="32"/>
      <c r="M333" s="157" t="s">
        <v>1</v>
      </c>
      <c r="N333" s="158" t="s">
        <v>44</v>
      </c>
      <c r="O333" s="57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61" t="s">
        <v>289</v>
      </c>
      <c r="AT333" s="161" t="s">
        <v>254</v>
      </c>
      <c r="AU333" s="161" t="s">
        <v>88</v>
      </c>
      <c r="AY333" s="17" t="s">
        <v>252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7" t="s">
        <v>86</v>
      </c>
      <c r="BK333" s="162">
        <f>ROUND(I333*H333,2)</f>
        <v>0</v>
      </c>
      <c r="BL333" s="17" t="s">
        <v>289</v>
      </c>
      <c r="BM333" s="161" t="s">
        <v>491</v>
      </c>
    </row>
    <row r="334" spans="1:65" s="14" customFormat="1">
      <c r="B334" s="171"/>
      <c r="D334" s="164" t="s">
        <v>282</v>
      </c>
      <c r="E334" s="172" t="s">
        <v>1</v>
      </c>
      <c r="F334" s="173" t="s">
        <v>4015</v>
      </c>
      <c r="H334" s="174">
        <v>1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282</v>
      </c>
      <c r="AU334" s="172" t="s">
        <v>88</v>
      </c>
      <c r="AV334" s="14" t="s">
        <v>88</v>
      </c>
      <c r="AW334" s="14" t="s">
        <v>33</v>
      </c>
      <c r="AX334" s="14" t="s">
        <v>79</v>
      </c>
      <c r="AY334" s="172" t="s">
        <v>252</v>
      </c>
    </row>
    <row r="335" spans="1:65" s="13" customFormat="1">
      <c r="B335" s="163"/>
      <c r="D335" s="164" t="s">
        <v>282</v>
      </c>
      <c r="E335" s="165" t="s">
        <v>1</v>
      </c>
      <c r="F335" s="166" t="s">
        <v>4016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282</v>
      </c>
      <c r="AU335" s="165" t="s">
        <v>88</v>
      </c>
      <c r="AV335" s="13" t="s">
        <v>86</v>
      </c>
      <c r="AW335" s="13" t="s">
        <v>33</v>
      </c>
      <c r="AX335" s="13" t="s">
        <v>79</v>
      </c>
      <c r="AY335" s="165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2" customFormat="1" ht="37.9" customHeight="1">
      <c r="A337" s="31"/>
      <c r="B337" s="148"/>
      <c r="C337" s="149" t="s">
        <v>389</v>
      </c>
      <c r="D337" s="149" t="s">
        <v>254</v>
      </c>
      <c r="E337" s="150" t="s">
        <v>4125</v>
      </c>
      <c r="F337" s="151" t="s">
        <v>4126</v>
      </c>
      <c r="G337" s="152" t="s">
        <v>347</v>
      </c>
      <c r="H337" s="153">
        <v>1</v>
      </c>
      <c r="I337" s="154"/>
      <c r="J337" s="155">
        <f>ROUND(I337*H337,2)</f>
        <v>0</v>
      </c>
      <c r="K337" s="156"/>
      <c r="L337" s="32"/>
      <c r="M337" s="157" t="s">
        <v>1</v>
      </c>
      <c r="N337" s="158" t="s">
        <v>44</v>
      </c>
      <c r="O337" s="57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1" t="s">
        <v>289</v>
      </c>
      <c r="AT337" s="161" t="s">
        <v>254</v>
      </c>
      <c r="AU337" s="161" t="s">
        <v>88</v>
      </c>
      <c r="AY337" s="17" t="s">
        <v>252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7" t="s">
        <v>86</v>
      </c>
      <c r="BK337" s="162">
        <f>ROUND(I337*H337,2)</f>
        <v>0</v>
      </c>
      <c r="BL337" s="17" t="s">
        <v>289</v>
      </c>
      <c r="BM337" s="161" t="s">
        <v>494</v>
      </c>
    </row>
    <row r="338" spans="1:65" s="14" customFormat="1">
      <c r="B338" s="171"/>
      <c r="D338" s="164" t="s">
        <v>282</v>
      </c>
      <c r="E338" s="172" t="s">
        <v>1</v>
      </c>
      <c r="F338" s="173" t="s">
        <v>4015</v>
      </c>
      <c r="H338" s="174">
        <v>1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3" customFormat="1">
      <c r="B339" s="163"/>
      <c r="D339" s="164" t="s">
        <v>282</v>
      </c>
      <c r="E339" s="165" t="s">
        <v>1</v>
      </c>
      <c r="F339" s="166" t="s">
        <v>4016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282</v>
      </c>
      <c r="AU339" s="165" t="s">
        <v>88</v>
      </c>
      <c r="AV339" s="13" t="s">
        <v>86</v>
      </c>
      <c r="AW339" s="13" t="s">
        <v>33</v>
      </c>
      <c r="AX339" s="13" t="s">
        <v>79</v>
      </c>
      <c r="AY339" s="165" t="s">
        <v>252</v>
      </c>
    </row>
    <row r="340" spans="1:65" s="15" customFormat="1">
      <c r="B340" s="179"/>
      <c r="D340" s="164" t="s">
        <v>282</v>
      </c>
      <c r="E340" s="180" t="s">
        <v>1</v>
      </c>
      <c r="F340" s="181" t="s">
        <v>286</v>
      </c>
      <c r="H340" s="182">
        <v>1</v>
      </c>
      <c r="I340" s="18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0" t="s">
        <v>282</v>
      </c>
      <c r="AU340" s="180" t="s">
        <v>88</v>
      </c>
      <c r="AV340" s="15" t="s">
        <v>258</v>
      </c>
      <c r="AW340" s="15" t="s">
        <v>33</v>
      </c>
      <c r="AX340" s="15" t="s">
        <v>86</v>
      </c>
      <c r="AY340" s="180" t="s">
        <v>252</v>
      </c>
    </row>
    <row r="341" spans="1:65" s="2" customFormat="1" ht="37.9" customHeight="1">
      <c r="A341" s="31"/>
      <c r="B341" s="148"/>
      <c r="C341" s="149" t="s">
        <v>496</v>
      </c>
      <c r="D341" s="149" t="s">
        <v>254</v>
      </c>
      <c r="E341" s="150" t="s">
        <v>4127</v>
      </c>
      <c r="F341" s="151" t="s">
        <v>4128</v>
      </c>
      <c r="G341" s="152" t="s">
        <v>347</v>
      </c>
      <c r="H341" s="153">
        <v>1</v>
      </c>
      <c r="I341" s="154"/>
      <c r="J341" s="155">
        <f>ROUND(I341*H341,2)</f>
        <v>0</v>
      </c>
      <c r="K341" s="156"/>
      <c r="L341" s="32"/>
      <c r="M341" s="157" t="s">
        <v>1</v>
      </c>
      <c r="N341" s="158" t="s">
        <v>44</v>
      </c>
      <c r="O341" s="57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61" t="s">
        <v>289</v>
      </c>
      <c r="AT341" s="161" t="s">
        <v>254</v>
      </c>
      <c r="AU341" s="161" t="s">
        <v>88</v>
      </c>
      <c r="AY341" s="17" t="s">
        <v>252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86</v>
      </c>
      <c r="BK341" s="162">
        <f>ROUND(I341*H341,2)</f>
        <v>0</v>
      </c>
      <c r="BL341" s="17" t="s">
        <v>289</v>
      </c>
      <c r="BM341" s="161" t="s">
        <v>499</v>
      </c>
    </row>
    <row r="342" spans="1:65" s="14" customFormat="1">
      <c r="B342" s="171"/>
      <c r="D342" s="164" t="s">
        <v>282</v>
      </c>
      <c r="E342" s="172" t="s">
        <v>1</v>
      </c>
      <c r="F342" s="173" t="s">
        <v>4015</v>
      </c>
      <c r="H342" s="174">
        <v>1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282</v>
      </c>
      <c r="AU342" s="172" t="s">
        <v>88</v>
      </c>
      <c r="AV342" s="14" t="s">
        <v>88</v>
      </c>
      <c r="AW342" s="14" t="s">
        <v>33</v>
      </c>
      <c r="AX342" s="14" t="s">
        <v>79</v>
      </c>
      <c r="AY342" s="172" t="s">
        <v>252</v>
      </c>
    </row>
    <row r="343" spans="1:65" s="13" customFormat="1">
      <c r="B343" s="163"/>
      <c r="D343" s="164" t="s">
        <v>282</v>
      </c>
      <c r="E343" s="165" t="s">
        <v>1</v>
      </c>
      <c r="F343" s="166" t="s">
        <v>4016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282</v>
      </c>
      <c r="AU343" s="165" t="s">
        <v>88</v>
      </c>
      <c r="AV343" s="13" t="s">
        <v>86</v>
      </c>
      <c r="AW343" s="13" t="s">
        <v>33</v>
      </c>
      <c r="AX343" s="13" t="s">
        <v>79</v>
      </c>
      <c r="AY343" s="165" t="s">
        <v>252</v>
      </c>
    </row>
    <row r="344" spans="1:65" s="15" customFormat="1">
      <c r="B344" s="179"/>
      <c r="D344" s="164" t="s">
        <v>282</v>
      </c>
      <c r="E344" s="180" t="s">
        <v>1</v>
      </c>
      <c r="F344" s="181" t="s">
        <v>286</v>
      </c>
      <c r="H344" s="182">
        <v>1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282</v>
      </c>
      <c r="AU344" s="180" t="s">
        <v>88</v>
      </c>
      <c r="AV344" s="15" t="s">
        <v>258</v>
      </c>
      <c r="AW344" s="15" t="s">
        <v>33</v>
      </c>
      <c r="AX344" s="15" t="s">
        <v>86</v>
      </c>
      <c r="AY344" s="180" t="s">
        <v>252</v>
      </c>
    </row>
    <row r="345" spans="1:65" s="2" customFormat="1" ht="37.9" customHeight="1">
      <c r="A345" s="31"/>
      <c r="B345" s="148"/>
      <c r="C345" s="149" t="s">
        <v>392</v>
      </c>
      <c r="D345" s="149" t="s">
        <v>254</v>
      </c>
      <c r="E345" s="150" t="s">
        <v>4129</v>
      </c>
      <c r="F345" s="151" t="s">
        <v>4130</v>
      </c>
      <c r="G345" s="152" t="s">
        <v>347</v>
      </c>
      <c r="H345" s="153">
        <v>1</v>
      </c>
      <c r="I345" s="154"/>
      <c r="J345" s="155">
        <f>ROUND(I345*H345,2)</f>
        <v>0</v>
      </c>
      <c r="K345" s="156"/>
      <c r="L345" s="32"/>
      <c r="M345" s="157" t="s">
        <v>1</v>
      </c>
      <c r="N345" s="158" t="s">
        <v>44</v>
      </c>
      <c r="O345" s="57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1" t="s">
        <v>289</v>
      </c>
      <c r="AT345" s="161" t="s">
        <v>254</v>
      </c>
      <c r="AU345" s="161" t="s">
        <v>88</v>
      </c>
      <c r="AY345" s="17" t="s">
        <v>252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7" t="s">
        <v>86</v>
      </c>
      <c r="BK345" s="162">
        <f>ROUND(I345*H345,2)</f>
        <v>0</v>
      </c>
      <c r="BL345" s="17" t="s">
        <v>289</v>
      </c>
      <c r="BM345" s="161" t="s">
        <v>502</v>
      </c>
    </row>
    <row r="346" spans="1:65" s="14" customFormat="1">
      <c r="B346" s="171"/>
      <c r="D346" s="164" t="s">
        <v>282</v>
      </c>
      <c r="E346" s="172" t="s">
        <v>1</v>
      </c>
      <c r="F346" s="173" t="s">
        <v>4015</v>
      </c>
      <c r="H346" s="174">
        <v>1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3" customFormat="1">
      <c r="B347" s="163"/>
      <c r="D347" s="164" t="s">
        <v>282</v>
      </c>
      <c r="E347" s="165" t="s">
        <v>1</v>
      </c>
      <c r="F347" s="166" t="s">
        <v>4016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1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37.9" customHeight="1">
      <c r="A349" s="31"/>
      <c r="B349" s="148"/>
      <c r="C349" s="149" t="s">
        <v>506</v>
      </c>
      <c r="D349" s="149" t="s">
        <v>254</v>
      </c>
      <c r="E349" s="150" t="s">
        <v>4131</v>
      </c>
      <c r="F349" s="151" t="s">
        <v>4132</v>
      </c>
      <c r="G349" s="152" t="s">
        <v>347</v>
      </c>
      <c r="H349" s="153">
        <v>1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289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289</v>
      </c>
      <c r="BM349" s="161" t="s">
        <v>509</v>
      </c>
    </row>
    <row r="350" spans="1:65" s="14" customFormat="1">
      <c r="B350" s="171"/>
      <c r="D350" s="164" t="s">
        <v>282</v>
      </c>
      <c r="E350" s="172" t="s">
        <v>1</v>
      </c>
      <c r="F350" s="173" t="s">
        <v>4015</v>
      </c>
      <c r="H350" s="174">
        <v>1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3" customFormat="1">
      <c r="B351" s="163"/>
      <c r="D351" s="164" t="s">
        <v>282</v>
      </c>
      <c r="E351" s="165" t="s">
        <v>1</v>
      </c>
      <c r="F351" s="166" t="s">
        <v>4016</v>
      </c>
      <c r="H351" s="165" t="s">
        <v>1</v>
      </c>
      <c r="I351" s="167"/>
      <c r="L351" s="163"/>
      <c r="M351" s="168"/>
      <c r="N351" s="169"/>
      <c r="O351" s="169"/>
      <c r="P351" s="169"/>
      <c r="Q351" s="169"/>
      <c r="R351" s="169"/>
      <c r="S351" s="169"/>
      <c r="T351" s="170"/>
      <c r="AT351" s="165" t="s">
        <v>282</v>
      </c>
      <c r="AU351" s="165" t="s">
        <v>88</v>
      </c>
      <c r="AV351" s="13" t="s">
        <v>86</v>
      </c>
      <c r="AW351" s="13" t="s">
        <v>33</v>
      </c>
      <c r="AX351" s="13" t="s">
        <v>79</v>
      </c>
      <c r="AY351" s="165" t="s">
        <v>252</v>
      </c>
    </row>
    <row r="352" spans="1:65" s="15" customFormat="1">
      <c r="B352" s="179"/>
      <c r="D352" s="164" t="s">
        <v>282</v>
      </c>
      <c r="E352" s="180" t="s">
        <v>1</v>
      </c>
      <c r="F352" s="181" t="s">
        <v>286</v>
      </c>
      <c r="H352" s="182">
        <v>1</v>
      </c>
      <c r="I352" s="183"/>
      <c r="L352" s="179"/>
      <c r="M352" s="184"/>
      <c r="N352" s="185"/>
      <c r="O352" s="185"/>
      <c r="P352" s="185"/>
      <c r="Q352" s="185"/>
      <c r="R352" s="185"/>
      <c r="S352" s="185"/>
      <c r="T352" s="186"/>
      <c r="AT352" s="180" t="s">
        <v>282</v>
      </c>
      <c r="AU352" s="180" t="s">
        <v>88</v>
      </c>
      <c r="AV352" s="15" t="s">
        <v>258</v>
      </c>
      <c r="AW352" s="15" t="s">
        <v>33</v>
      </c>
      <c r="AX352" s="15" t="s">
        <v>86</v>
      </c>
      <c r="AY352" s="180" t="s">
        <v>252</v>
      </c>
    </row>
    <row r="353" spans="1:65" s="2" customFormat="1" ht="37.9" customHeight="1">
      <c r="A353" s="31"/>
      <c r="B353" s="148"/>
      <c r="C353" s="149" t="s">
        <v>396</v>
      </c>
      <c r="D353" s="149" t="s">
        <v>254</v>
      </c>
      <c r="E353" s="150" t="s">
        <v>4133</v>
      </c>
      <c r="F353" s="151" t="s">
        <v>4134</v>
      </c>
      <c r="G353" s="152" t="s">
        <v>347</v>
      </c>
      <c r="H353" s="153">
        <v>1</v>
      </c>
      <c r="I353" s="154"/>
      <c r="J353" s="155">
        <f>ROUND(I353*H353,2)</f>
        <v>0</v>
      </c>
      <c r="K353" s="156"/>
      <c r="L353" s="32"/>
      <c r="M353" s="157" t="s">
        <v>1</v>
      </c>
      <c r="N353" s="158" t="s">
        <v>44</v>
      </c>
      <c r="O353" s="57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1" t="s">
        <v>289</v>
      </c>
      <c r="AT353" s="161" t="s">
        <v>254</v>
      </c>
      <c r="AU353" s="161" t="s">
        <v>88</v>
      </c>
      <c r="AY353" s="17" t="s">
        <v>252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7" t="s">
        <v>86</v>
      </c>
      <c r="BK353" s="162">
        <f>ROUND(I353*H353,2)</f>
        <v>0</v>
      </c>
      <c r="BL353" s="17" t="s">
        <v>289</v>
      </c>
      <c r="BM353" s="161" t="s">
        <v>513</v>
      </c>
    </row>
    <row r="354" spans="1:65" s="14" customFormat="1">
      <c r="B354" s="171"/>
      <c r="D354" s="164" t="s">
        <v>282</v>
      </c>
      <c r="E354" s="172" t="s">
        <v>1</v>
      </c>
      <c r="F354" s="173" t="s">
        <v>4015</v>
      </c>
      <c r="H354" s="174">
        <v>1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282</v>
      </c>
      <c r="AU354" s="172" t="s">
        <v>88</v>
      </c>
      <c r="AV354" s="14" t="s">
        <v>88</v>
      </c>
      <c r="AW354" s="14" t="s">
        <v>33</v>
      </c>
      <c r="AX354" s="14" t="s">
        <v>79</v>
      </c>
      <c r="AY354" s="172" t="s">
        <v>252</v>
      </c>
    </row>
    <row r="355" spans="1:65" s="13" customFormat="1">
      <c r="B355" s="163"/>
      <c r="D355" s="164" t="s">
        <v>282</v>
      </c>
      <c r="E355" s="165" t="s">
        <v>1</v>
      </c>
      <c r="F355" s="166" t="s">
        <v>4016</v>
      </c>
      <c r="H355" s="165" t="s">
        <v>1</v>
      </c>
      <c r="I355" s="167"/>
      <c r="L355" s="163"/>
      <c r="M355" s="168"/>
      <c r="N355" s="169"/>
      <c r="O355" s="169"/>
      <c r="P355" s="169"/>
      <c r="Q355" s="169"/>
      <c r="R355" s="169"/>
      <c r="S355" s="169"/>
      <c r="T355" s="170"/>
      <c r="AT355" s="165" t="s">
        <v>282</v>
      </c>
      <c r="AU355" s="165" t="s">
        <v>88</v>
      </c>
      <c r="AV355" s="13" t="s">
        <v>86</v>
      </c>
      <c r="AW355" s="13" t="s">
        <v>33</v>
      </c>
      <c r="AX355" s="13" t="s">
        <v>79</v>
      </c>
      <c r="AY355" s="165" t="s">
        <v>252</v>
      </c>
    </row>
    <row r="356" spans="1:65" s="15" customFormat="1">
      <c r="B356" s="179"/>
      <c r="D356" s="164" t="s">
        <v>282</v>
      </c>
      <c r="E356" s="180" t="s">
        <v>1</v>
      </c>
      <c r="F356" s="181" t="s">
        <v>286</v>
      </c>
      <c r="H356" s="182">
        <v>1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282</v>
      </c>
      <c r="AU356" s="180" t="s">
        <v>88</v>
      </c>
      <c r="AV356" s="15" t="s">
        <v>258</v>
      </c>
      <c r="AW356" s="15" t="s">
        <v>33</v>
      </c>
      <c r="AX356" s="15" t="s">
        <v>86</v>
      </c>
      <c r="AY356" s="180" t="s">
        <v>252</v>
      </c>
    </row>
    <row r="357" spans="1:65" s="2" customFormat="1" ht="37.9" customHeight="1">
      <c r="A357" s="31"/>
      <c r="B357" s="148"/>
      <c r="C357" s="149" t="s">
        <v>514</v>
      </c>
      <c r="D357" s="149" t="s">
        <v>254</v>
      </c>
      <c r="E357" s="150" t="s">
        <v>4135</v>
      </c>
      <c r="F357" s="151" t="s">
        <v>4136</v>
      </c>
      <c r="G357" s="152" t="s">
        <v>347</v>
      </c>
      <c r="H357" s="153">
        <v>1</v>
      </c>
      <c r="I357" s="154"/>
      <c r="J357" s="155">
        <f>ROUND(I357*H357,2)</f>
        <v>0</v>
      </c>
      <c r="K357" s="156"/>
      <c r="L357" s="32"/>
      <c r="M357" s="157" t="s">
        <v>1</v>
      </c>
      <c r="N357" s="158" t="s">
        <v>44</v>
      </c>
      <c r="O357" s="57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61" t="s">
        <v>289</v>
      </c>
      <c r="AT357" s="161" t="s">
        <v>254</v>
      </c>
      <c r="AU357" s="161" t="s">
        <v>88</v>
      </c>
      <c r="AY357" s="17" t="s">
        <v>252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86</v>
      </c>
      <c r="BK357" s="162">
        <f>ROUND(I357*H357,2)</f>
        <v>0</v>
      </c>
      <c r="BL357" s="17" t="s">
        <v>289</v>
      </c>
      <c r="BM357" s="161" t="s">
        <v>517</v>
      </c>
    </row>
    <row r="358" spans="1:65" s="14" customFormat="1">
      <c r="B358" s="171"/>
      <c r="D358" s="164" t="s">
        <v>282</v>
      </c>
      <c r="E358" s="172" t="s">
        <v>1</v>
      </c>
      <c r="F358" s="173" t="s">
        <v>4015</v>
      </c>
      <c r="H358" s="174">
        <v>1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282</v>
      </c>
      <c r="AU358" s="172" t="s">
        <v>88</v>
      </c>
      <c r="AV358" s="14" t="s">
        <v>88</v>
      </c>
      <c r="AW358" s="14" t="s">
        <v>33</v>
      </c>
      <c r="AX358" s="14" t="s">
        <v>79</v>
      </c>
      <c r="AY358" s="172" t="s">
        <v>252</v>
      </c>
    </row>
    <row r="359" spans="1:65" s="13" customFormat="1">
      <c r="B359" s="163"/>
      <c r="D359" s="164" t="s">
        <v>282</v>
      </c>
      <c r="E359" s="165" t="s">
        <v>1</v>
      </c>
      <c r="F359" s="166" t="s">
        <v>4016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282</v>
      </c>
      <c r="AU359" s="165" t="s">
        <v>88</v>
      </c>
      <c r="AV359" s="13" t="s">
        <v>86</v>
      </c>
      <c r="AW359" s="13" t="s">
        <v>33</v>
      </c>
      <c r="AX359" s="13" t="s">
        <v>79</v>
      </c>
      <c r="AY359" s="165" t="s">
        <v>252</v>
      </c>
    </row>
    <row r="360" spans="1:65" s="15" customFormat="1">
      <c r="B360" s="179"/>
      <c r="D360" s="164" t="s">
        <v>282</v>
      </c>
      <c r="E360" s="180" t="s">
        <v>1</v>
      </c>
      <c r="F360" s="181" t="s">
        <v>286</v>
      </c>
      <c r="H360" s="182">
        <v>1</v>
      </c>
      <c r="I360" s="18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0" t="s">
        <v>282</v>
      </c>
      <c r="AU360" s="180" t="s">
        <v>88</v>
      </c>
      <c r="AV360" s="15" t="s">
        <v>258</v>
      </c>
      <c r="AW360" s="15" t="s">
        <v>33</v>
      </c>
      <c r="AX360" s="15" t="s">
        <v>86</v>
      </c>
      <c r="AY360" s="180" t="s">
        <v>252</v>
      </c>
    </row>
    <row r="361" spans="1:65" s="2" customFormat="1" ht="37.9" customHeight="1">
      <c r="A361" s="31"/>
      <c r="B361" s="148"/>
      <c r="C361" s="149" t="s">
        <v>399</v>
      </c>
      <c r="D361" s="149" t="s">
        <v>254</v>
      </c>
      <c r="E361" s="150" t="s">
        <v>4137</v>
      </c>
      <c r="F361" s="151" t="s">
        <v>4138</v>
      </c>
      <c r="G361" s="152" t="s">
        <v>347</v>
      </c>
      <c r="H361" s="153">
        <v>1</v>
      </c>
      <c r="I361" s="154"/>
      <c r="J361" s="155">
        <f>ROUND(I361*H361,2)</f>
        <v>0</v>
      </c>
      <c r="K361" s="156"/>
      <c r="L361" s="32"/>
      <c r="M361" s="157" t="s">
        <v>1</v>
      </c>
      <c r="N361" s="158" t="s">
        <v>44</v>
      </c>
      <c r="O361" s="57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1" t="s">
        <v>289</v>
      </c>
      <c r="AT361" s="161" t="s">
        <v>254</v>
      </c>
      <c r="AU361" s="161" t="s">
        <v>88</v>
      </c>
      <c r="AY361" s="17" t="s">
        <v>252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7" t="s">
        <v>86</v>
      </c>
      <c r="BK361" s="162">
        <f>ROUND(I361*H361,2)</f>
        <v>0</v>
      </c>
      <c r="BL361" s="17" t="s">
        <v>289</v>
      </c>
      <c r="BM361" s="161" t="s">
        <v>533</v>
      </c>
    </row>
    <row r="362" spans="1:65" s="14" customFormat="1">
      <c r="B362" s="171"/>
      <c r="D362" s="164" t="s">
        <v>282</v>
      </c>
      <c r="E362" s="172" t="s">
        <v>1</v>
      </c>
      <c r="F362" s="173" t="s">
        <v>4015</v>
      </c>
      <c r="H362" s="174">
        <v>1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282</v>
      </c>
      <c r="AU362" s="172" t="s">
        <v>88</v>
      </c>
      <c r="AV362" s="14" t="s">
        <v>88</v>
      </c>
      <c r="AW362" s="14" t="s">
        <v>33</v>
      </c>
      <c r="AX362" s="14" t="s">
        <v>79</v>
      </c>
      <c r="AY362" s="172" t="s">
        <v>252</v>
      </c>
    </row>
    <row r="363" spans="1:65" s="13" customFormat="1">
      <c r="B363" s="163"/>
      <c r="D363" s="164" t="s">
        <v>282</v>
      </c>
      <c r="E363" s="165" t="s">
        <v>1</v>
      </c>
      <c r="F363" s="166" t="s">
        <v>4016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282</v>
      </c>
      <c r="AU363" s="165" t="s">
        <v>88</v>
      </c>
      <c r="AV363" s="13" t="s">
        <v>86</v>
      </c>
      <c r="AW363" s="13" t="s">
        <v>33</v>
      </c>
      <c r="AX363" s="13" t="s">
        <v>79</v>
      </c>
      <c r="AY363" s="165" t="s">
        <v>252</v>
      </c>
    </row>
    <row r="364" spans="1:65" s="15" customFormat="1">
      <c r="B364" s="179"/>
      <c r="D364" s="164" t="s">
        <v>282</v>
      </c>
      <c r="E364" s="180" t="s">
        <v>1</v>
      </c>
      <c r="F364" s="181" t="s">
        <v>286</v>
      </c>
      <c r="H364" s="182">
        <v>1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282</v>
      </c>
      <c r="AU364" s="180" t="s">
        <v>88</v>
      </c>
      <c r="AV364" s="15" t="s">
        <v>258</v>
      </c>
      <c r="AW364" s="15" t="s">
        <v>33</v>
      </c>
      <c r="AX364" s="15" t="s">
        <v>86</v>
      </c>
      <c r="AY364" s="180" t="s">
        <v>252</v>
      </c>
    </row>
    <row r="365" spans="1:65" s="2" customFormat="1" ht="37.9" customHeight="1">
      <c r="A365" s="31"/>
      <c r="B365" s="148"/>
      <c r="C365" s="149" t="s">
        <v>536</v>
      </c>
      <c r="D365" s="149" t="s">
        <v>254</v>
      </c>
      <c r="E365" s="150" t="s">
        <v>4139</v>
      </c>
      <c r="F365" s="151" t="s">
        <v>4140</v>
      </c>
      <c r="G365" s="152" t="s">
        <v>347</v>
      </c>
      <c r="H365" s="153">
        <v>1</v>
      </c>
      <c r="I365" s="154"/>
      <c r="J365" s="155">
        <f>ROUND(I365*H365,2)</f>
        <v>0</v>
      </c>
      <c r="K365" s="156"/>
      <c r="L365" s="32"/>
      <c r="M365" s="157" t="s">
        <v>1</v>
      </c>
      <c r="N365" s="158" t="s">
        <v>44</v>
      </c>
      <c r="O365" s="57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1" t="s">
        <v>289</v>
      </c>
      <c r="AT365" s="161" t="s">
        <v>254</v>
      </c>
      <c r="AU365" s="161" t="s">
        <v>88</v>
      </c>
      <c r="AY365" s="17" t="s">
        <v>252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7" t="s">
        <v>86</v>
      </c>
      <c r="BK365" s="162">
        <f>ROUND(I365*H365,2)</f>
        <v>0</v>
      </c>
      <c r="BL365" s="17" t="s">
        <v>289</v>
      </c>
      <c r="BM365" s="161" t="s">
        <v>539</v>
      </c>
    </row>
    <row r="366" spans="1:65" s="14" customFormat="1">
      <c r="B366" s="171"/>
      <c r="D366" s="164" t="s">
        <v>282</v>
      </c>
      <c r="E366" s="172" t="s">
        <v>1</v>
      </c>
      <c r="F366" s="173" t="s">
        <v>4015</v>
      </c>
      <c r="H366" s="174">
        <v>1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282</v>
      </c>
      <c r="AU366" s="172" t="s">
        <v>88</v>
      </c>
      <c r="AV366" s="14" t="s">
        <v>88</v>
      </c>
      <c r="AW366" s="14" t="s">
        <v>33</v>
      </c>
      <c r="AX366" s="14" t="s">
        <v>79</v>
      </c>
      <c r="AY366" s="172" t="s">
        <v>252</v>
      </c>
    </row>
    <row r="367" spans="1:65" s="13" customFormat="1">
      <c r="B367" s="163"/>
      <c r="D367" s="164" t="s">
        <v>282</v>
      </c>
      <c r="E367" s="165" t="s">
        <v>1</v>
      </c>
      <c r="F367" s="166" t="s">
        <v>4016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282</v>
      </c>
      <c r="AU367" s="165" t="s">
        <v>88</v>
      </c>
      <c r="AV367" s="13" t="s">
        <v>86</v>
      </c>
      <c r="AW367" s="13" t="s">
        <v>33</v>
      </c>
      <c r="AX367" s="13" t="s">
        <v>79</v>
      </c>
      <c r="AY367" s="165" t="s">
        <v>252</v>
      </c>
    </row>
    <row r="368" spans="1:65" s="15" customFormat="1">
      <c r="B368" s="179"/>
      <c r="D368" s="164" t="s">
        <v>282</v>
      </c>
      <c r="E368" s="180" t="s">
        <v>1</v>
      </c>
      <c r="F368" s="181" t="s">
        <v>286</v>
      </c>
      <c r="H368" s="182">
        <v>1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282</v>
      </c>
      <c r="AU368" s="180" t="s">
        <v>88</v>
      </c>
      <c r="AV368" s="15" t="s">
        <v>258</v>
      </c>
      <c r="AW368" s="15" t="s">
        <v>33</v>
      </c>
      <c r="AX368" s="15" t="s">
        <v>86</v>
      </c>
      <c r="AY368" s="180" t="s">
        <v>252</v>
      </c>
    </row>
    <row r="369" spans="1:65" s="2" customFormat="1" ht="37.9" customHeight="1">
      <c r="A369" s="31"/>
      <c r="B369" s="148"/>
      <c r="C369" s="149" t="s">
        <v>403</v>
      </c>
      <c r="D369" s="149" t="s">
        <v>254</v>
      </c>
      <c r="E369" s="150" t="s">
        <v>4141</v>
      </c>
      <c r="F369" s="151" t="s">
        <v>4142</v>
      </c>
      <c r="G369" s="152" t="s">
        <v>347</v>
      </c>
      <c r="H369" s="153">
        <v>1</v>
      </c>
      <c r="I369" s="154"/>
      <c r="J369" s="155">
        <f>ROUND(I369*H369,2)</f>
        <v>0</v>
      </c>
      <c r="K369" s="156"/>
      <c r="L369" s="32"/>
      <c r="M369" s="157" t="s">
        <v>1</v>
      </c>
      <c r="N369" s="158" t="s">
        <v>44</v>
      </c>
      <c r="O369" s="57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1" t="s">
        <v>289</v>
      </c>
      <c r="AT369" s="161" t="s">
        <v>254</v>
      </c>
      <c r="AU369" s="161" t="s">
        <v>88</v>
      </c>
      <c r="AY369" s="17" t="s">
        <v>252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86</v>
      </c>
      <c r="BK369" s="162">
        <f>ROUND(I369*H369,2)</f>
        <v>0</v>
      </c>
      <c r="BL369" s="17" t="s">
        <v>289</v>
      </c>
      <c r="BM369" s="161" t="s">
        <v>550</v>
      </c>
    </row>
    <row r="370" spans="1:65" s="14" customFormat="1">
      <c r="B370" s="171"/>
      <c r="D370" s="164" t="s">
        <v>282</v>
      </c>
      <c r="E370" s="172" t="s">
        <v>1</v>
      </c>
      <c r="F370" s="173" t="s">
        <v>4015</v>
      </c>
      <c r="H370" s="174">
        <v>1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282</v>
      </c>
      <c r="AU370" s="172" t="s">
        <v>88</v>
      </c>
      <c r="AV370" s="14" t="s">
        <v>88</v>
      </c>
      <c r="AW370" s="14" t="s">
        <v>33</v>
      </c>
      <c r="AX370" s="14" t="s">
        <v>79</v>
      </c>
      <c r="AY370" s="172" t="s">
        <v>252</v>
      </c>
    </row>
    <row r="371" spans="1:65" s="13" customFormat="1">
      <c r="B371" s="163"/>
      <c r="D371" s="164" t="s">
        <v>282</v>
      </c>
      <c r="E371" s="165" t="s">
        <v>1</v>
      </c>
      <c r="F371" s="166" t="s">
        <v>4016</v>
      </c>
      <c r="H371" s="165" t="s">
        <v>1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5" t="s">
        <v>282</v>
      </c>
      <c r="AU371" s="165" t="s">
        <v>88</v>
      </c>
      <c r="AV371" s="13" t="s">
        <v>86</v>
      </c>
      <c r="AW371" s="13" t="s">
        <v>33</v>
      </c>
      <c r="AX371" s="13" t="s">
        <v>79</v>
      </c>
      <c r="AY371" s="165" t="s">
        <v>252</v>
      </c>
    </row>
    <row r="372" spans="1:65" s="15" customFormat="1">
      <c r="B372" s="179"/>
      <c r="D372" s="164" t="s">
        <v>282</v>
      </c>
      <c r="E372" s="180" t="s">
        <v>1</v>
      </c>
      <c r="F372" s="181" t="s">
        <v>286</v>
      </c>
      <c r="H372" s="182">
        <v>1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282</v>
      </c>
      <c r="AU372" s="180" t="s">
        <v>88</v>
      </c>
      <c r="AV372" s="15" t="s">
        <v>258</v>
      </c>
      <c r="AW372" s="15" t="s">
        <v>33</v>
      </c>
      <c r="AX372" s="15" t="s">
        <v>86</v>
      </c>
      <c r="AY372" s="180" t="s">
        <v>252</v>
      </c>
    </row>
    <row r="373" spans="1:65" s="2" customFormat="1" ht="37.9" customHeight="1">
      <c r="A373" s="31"/>
      <c r="B373" s="148"/>
      <c r="C373" s="149" t="s">
        <v>553</v>
      </c>
      <c r="D373" s="149" t="s">
        <v>254</v>
      </c>
      <c r="E373" s="150" t="s">
        <v>4143</v>
      </c>
      <c r="F373" s="151" t="s">
        <v>4144</v>
      </c>
      <c r="G373" s="152" t="s">
        <v>347</v>
      </c>
      <c r="H373" s="153">
        <v>1</v>
      </c>
      <c r="I373" s="154"/>
      <c r="J373" s="155">
        <f>ROUND(I373*H373,2)</f>
        <v>0</v>
      </c>
      <c r="K373" s="156"/>
      <c r="L373" s="32"/>
      <c r="M373" s="157" t="s">
        <v>1</v>
      </c>
      <c r="N373" s="158" t="s">
        <v>44</v>
      </c>
      <c r="O373" s="57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61" t="s">
        <v>289</v>
      </c>
      <c r="AT373" s="161" t="s">
        <v>254</v>
      </c>
      <c r="AU373" s="161" t="s">
        <v>88</v>
      </c>
      <c r="AY373" s="17" t="s">
        <v>252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7" t="s">
        <v>86</v>
      </c>
      <c r="BK373" s="162">
        <f>ROUND(I373*H373,2)</f>
        <v>0</v>
      </c>
      <c r="BL373" s="17" t="s">
        <v>289</v>
      </c>
      <c r="BM373" s="161" t="s">
        <v>556</v>
      </c>
    </row>
    <row r="374" spans="1:65" s="14" customFormat="1">
      <c r="B374" s="171"/>
      <c r="D374" s="164" t="s">
        <v>282</v>
      </c>
      <c r="E374" s="172" t="s">
        <v>1</v>
      </c>
      <c r="F374" s="173" t="s">
        <v>4145</v>
      </c>
      <c r="H374" s="174">
        <v>1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282</v>
      </c>
      <c r="AU374" s="172" t="s">
        <v>88</v>
      </c>
      <c r="AV374" s="14" t="s">
        <v>88</v>
      </c>
      <c r="AW374" s="14" t="s">
        <v>33</v>
      </c>
      <c r="AX374" s="14" t="s">
        <v>79</v>
      </c>
      <c r="AY374" s="172" t="s">
        <v>252</v>
      </c>
    </row>
    <row r="375" spans="1:65" s="13" customFormat="1">
      <c r="B375" s="163"/>
      <c r="D375" s="164" t="s">
        <v>282</v>
      </c>
      <c r="E375" s="165" t="s">
        <v>1</v>
      </c>
      <c r="F375" s="166" t="s">
        <v>4016</v>
      </c>
      <c r="H375" s="165" t="s">
        <v>1</v>
      </c>
      <c r="I375" s="167"/>
      <c r="L375" s="163"/>
      <c r="M375" s="168"/>
      <c r="N375" s="169"/>
      <c r="O375" s="169"/>
      <c r="P375" s="169"/>
      <c r="Q375" s="169"/>
      <c r="R375" s="169"/>
      <c r="S375" s="169"/>
      <c r="T375" s="170"/>
      <c r="AT375" s="165" t="s">
        <v>282</v>
      </c>
      <c r="AU375" s="165" t="s">
        <v>88</v>
      </c>
      <c r="AV375" s="13" t="s">
        <v>86</v>
      </c>
      <c r="AW375" s="13" t="s">
        <v>33</v>
      </c>
      <c r="AX375" s="13" t="s">
        <v>79</v>
      </c>
      <c r="AY375" s="165" t="s">
        <v>252</v>
      </c>
    </row>
    <row r="376" spans="1:65" s="15" customFormat="1">
      <c r="B376" s="179"/>
      <c r="D376" s="164" t="s">
        <v>282</v>
      </c>
      <c r="E376" s="180" t="s">
        <v>1</v>
      </c>
      <c r="F376" s="181" t="s">
        <v>286</v>
      </c>
      <c r="H376" s="182">
        <v>1</v>
      </c>
      <c r="I376" s="183"/>
      <c r="L376" s="179"/>
      <c r="M376" s="184"/>
      <c r="N376" s="185"/>
      <c r="O376" s="185"/>
      <c r="P376" s="185"/>
      <c r="Q376" s="185"/>
      <c r="R376" s="185"/>
      <c r="S376" s="185"/>
      <c r="T376" s="186"/>
      <c r="AT376" s="180" t="s">
        <v>282</v>
      </c>
      <c r="AU376" s="180" t="s">
        <v>88</v>
      </c>
      <c r="AV376" s="15" t="s">
        <v>258</v>
      </c>
      <c r="AW376" s="15" t="s">
        <v>33</v>
      </c>
      <c r="AX376" s="15" t="s">
        <v>86</v>
      </c>
      <c r="AY376" s="180" t="s">
        <v>252</v>
      </c>
    </row>
    <row r="377" spans="1:65" s="2" customFormat="1" ht="37.9" customHeight="1">
      <c r="A377" s="31"/>
      <c r="B377" s="148"/>
      <c r="C377" s="149" t="s">
        <v>406</v>
      </c>
      <c r="D377" s="149" t="s">
        <v>254</v>
      </c>
      <c r="E377" s="150" t="s">
        <v>4146</v>
      </c>
      <c r="F377" s="151" t="s">
        <v>4147</v>
      </c>
      <c r="G377" s="152" t="s">
        <v>347</v>
      </c>
      <c r="H377" s="153">
        <v>1</v>
      </c>
      <c r="I377" s="154"/>
      <c r="J377" s="155">
        <f>ROUND(I377*H377,2)</f>
        <v>0</v>
      </c>
      <c r="K377" s="156"/>
      <c r="L377" s="32"/>
      <c r="M377" s="157" t="s">
        <v>1</v>
      </c>
      <c r="N377" s="158" t="s">
        <v>44</v>
      </c>
      <c r="O377" s="57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61" t="s">
        <v>289</v>
      </c>
      <c r="AT377" s="161" t="s">
        <v>254</v>
      </c>
      <c r="AU377" s="161" t="s">
        <v>88</v>
      </c>
      <c r="AY377" s="17" t="s">
        <v>252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7" t="s">
        <v>86</v>
      </c>
      <c r="BK377" s="162">
        <f>ROUND(I377*H377,2)</f>
        <v>0</v>
      </c>
      <c r="BL377" s="17" t="s">
        <v>289</v>
      </c>
      <c r="BM377" s="161" t="s">
        <v>561</v>
      </c>
    </row>
    <row r="378" spans="1:65" s="14" customFormat="1">
      <c r="B378" s="171"/>
      <c r="D378" s="164" t="s">
        <v>282</v>
      </c>
      <c r="E378" s="172" t="s">
        <v>1</v>
      </c>
      <c r="F378" s="173" t="s">
        <v>4015</v>
      </c>
      <c r="H378" s="174">
        <v>1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282</v>
      </c>
      <c r="AU378" s="172" t="s">
        <v>88</v>
      </c>
      <c r="AV378" s="14" t="s">
        <v>88</v>
      </c>
      <c r="AW378" s="14" t="s">
        <v>33</v>
      </c>
      <c r="AX378" s="14" t="s">
        <v>79</v>
      </c>
      <c r="AY378" s="172" t="s">
        <v>252</v>
      </c>
    </row>
    <row r="379" spans="1:65" s="13" customFormat="1">
      <c r="B379" s="163"/>
      <c r="D379" s="164" t="s">
        <v>282</v>
      </c>
      <c r="E379" s="165" t="s">
        <v>1</v>
      </c>
      <c r="F379" s="166" t="s">
        <v>4016</v>
      </c>
      <c r="H379" s="165" t="s">
        <v>1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5" t="s">
        <v>282</v>
      </c>
      <c r="AU379" s="165" t="s">
        <v>88</v>
      </c>
      <c r="AV379" s="13" t="s">
        <v>86</v>
      </c>
      <c r="AW379" s="13" t="s">
        <v>33</v>
      </c>
      <c r="AX379" s="13" t="s">
        <v>79</v>
      </c>
      <c r="AY379" s="165" t="s">
        <v>252</v>
      </c>
    </row>
    <row r="380" spans="1:65" s="15" customFormat="1">
      <c r="B380" s="179"/>
      <c r="D380" s="164" t="s">
        <v>282</v>
      </c>
      <c r="E380" s="180" t="s">
        <v>1</v>
      </c>
      <c r="F380" s="181" t="s">
        <v>286</v>
      </c>
      <c r="H380" s="182">
        <v>1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282</v>
      </c>
      <c r="AU380" s="180" t="s">
        <v>88</v>
      </c>
      <c r="AV380" s="15" t="s">
        <v>258</v>
      </c>
      <c r="AW380" s="15" t="s">
        <v>33</v>
      </c>
      <c r="AX380" s="15" t="s">
        <v>86</v>
      </c>
      <c r="AY380" s="180" t="s">
        <v>252</v>
      </c>
    </row>
    <row r="381" spans="1:65" s="2" customFormat="1" ht="37.9" customHeight="1">
      <c r="A381" s="31"/>
      <c r="B381" s="148"/>
      <c r="C381" s="149" t="s">
        <v>563</v>
      </c>
      <c r="D381" s="149" t="s">
        <v>254</v>
      </c>
      <c r="E381" s="150" t="s">
        <v>4148</v>
      </c>
      <c r="F381" s="151" t="s">
        <v>4149</v>
      </c>
      <c r="G381" s="152" t="s">
        <v>347</v>
      </c>
      <c r="H381" s="153">
        <v>1</v>
      </c>
      <c r="I381" s="154"/>
      <c r="J381" s="155">
        <f>ROUND(I381*H381,2)</f>
        <v>0</v>
      </c>
      <c r="K381" s="156"/>
      <c r="L381" s="32"/>
      <c r="M381" s="157" t="s">
        <v>1</v>
      </c>
      <c r="N381" s="158" t="s">
        <v>44</v>
      </c>
      <c r="O381" s="57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61" t="s">
        <v>289</v>
      </c>
      <c r="AT381" s="161" t="s">
        <v>254</v>
      </c>
      <c r="AU381" s="161" t="s">
        <v>88</v>
      </c>
      <c r="AY381" s="17" t="s">
        <v>252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7" t="s">
        <v>86</v>
      </c>
      <c r="BK381" s="162">
        <f>ROUND(I381*H381,2)</f>
        <v>0</v>
      </c>
      <c r="BL381" s="17" t="s">
        <v>289</v>
      </c>
      <c r="BM381" s="161" t="s">
        <v>566</v>
      </c>
    </row>
    <row r="382" spans="1:65" s="14" customFormat="1">
      <c r="B382" s="171"/>
      <c r="D382" s="164" t="s">
        <v>282</v>
      </c>
      <c r="E382" s="172" t="s">
        <v>1</v>
      </c>
      <c r="F382" s="173" t="s">
        <v>4015</v>
      </c>
      <c r="H382" s="174">
        <v>1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282</v>
      </c>
      <c r="AU382" s="172" t="s">
        <v>88</v>
      </c>
      <c r="AV382" s="14" t="s">
        <v>88</v>
      </c>
      <c r="AW382" s="14" t="s">
        <v>33</v>
      </c>
      <c r="AX382" s="14" t="s">
        <v>79</v>
      </c>
      <c r="AY382" s="172" t="s">
        <v>252</v>
      </c>
    </row>
    <row r="383" spans="1:65" s="13" customFormat="1">
      <c r="B383" s="163"/>
      <c r="D383" s="164" t="s">
        <v>282</v>
      </c>
      <c r="E383" s="165" t="s">
        <v>1</v>
      </c>
      <c r="F383" s="166" t="s">
        <v>4016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282</v>
      </c>
      <c r="AU383" s="165" t="s">
        <v>88</v>
      </c>
      <c r="AV383" s="13" t="s">
        <v>86</v>
      </c>
      <c r="AW383" s="13" t="s">
        <v>33</v>
      </c>
      <c r="AX383" s="13" t="s">
        <v>79</v>
      </c>
      <c r="AY383" s="165" t="s">
        <v>252</v>
      </c>
    </row>
    <row r="384" spans="1:65" s="15" customFormat="1">
      <c r="B384" s="179"/>
      <c r="D384" s="164" t="s">
        <v>282</v>
      </c>
      <c r="E384" s="180" t="s">
        <v>1</v>
      </c>
      <c r="F384" s="181" t="s">
        <v>286</v>
      </c>
      <c r="H384" s="182">
        <v>1</v>
      </c>
      <c r="I384" s="183"/>
      <c r="L384" s="179"/>
      <c r="M384" s="184"/>
      <c r="N384" s="185"/>
      <c r="O384" s="185"/>
      <c r="P384" s="185"/>
      <c r="Q384" s="185"/>
      <c r="R384" s="185"/>
      <c r="S384" s="185"/>
      <c r="T384" s="186"/>
      <c r="AT384" s="180" t="s">
        <v>282</v>
      </c>
      <c r="AU384" s="180" t="s">
        <v>88</v>
      </c>
      <c r="AV384" s="15" t="s">
        <v>258</v>
      </c>
      <c r="AW384" s="15" t="s">
        <v>33</v>
      </c>
      <c r="AX384" s="15" t="s">
        <v>86</v>
      </c>
      <c r="AY384" s="180" t="s">
        <v>252</v>
      </c>
    </row>
    <row r="385" spans="1:65" s="2" customFormat="1" ht="37.9" customHeight="1">
      <c r="A385" s="31"/>
      <c r="B385" s="148"/>
      <c r="C385" s="149" t="s">
        <v>410</v>
      </c>
      <c r="D385" s="149" t="s">
        <v>254</v>
      </c>
      <c r="E385" s="150" t="s">
        <v>4150</v>
      </c>
      <c r="F385" s="151" t="s">
        <v>4151</v>
      </c>
      <c r="G385" s="152" t="s">
        <v>347</v>
      </c>
      <c r="H385" s="153">
        <v>1</v>
      </c>
      <c r="I385" s="154"/>
      <c r="J385" s="155">
        <f>ROUND(I385*H385,2)</f>
        <v>0</v>
      </c>
      <c r="K385" s="156"/>
      <c r="L385" s="32"/>
      <c r="M385" s="157" t="s">
        <v>1</v>
      </c>
      <c r="N385" s="158" t="s">
        <v>44</v>
      </c>
      <c r="O385" s="57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61" t="s">
        <v>289</v>
      </c>
      <c r="AT385" s="161" t="s">
        <v>254</v>
      </c>
      <c r="AU385" s="161" t="s">
        <v>88</v>
      </c>
      <c r="AY385" s="17" t="s">
        <v>252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7" t="s">
        <v>86</v>
      </c>
      <c r="BK385" s="162">
        <f>ROUND(I385*H385,2)</f>
        <v>0</v>
      </c>
      <c r="BL385" s="17" t="s">
        <v>289</v>
      </c>
      <c r="BM385" s="161" t="s">
        <v>574</v>
      </c>
    </row>
    <row r="386" spans="1:65" s="14" customFormat="1">
      <c r="B386" s="171"/>
      <c r="D386" s="164" t="s">
        <v>282</v>
      </c>
      <c r="E386" s="172" t="s">
        <v>1</v>
      </c>
      <c r="F386" s="173" t="s">
        <v>4152</v>
      </c>
      <c r="H386" s="174">
        <v>1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282</v>
      </c>
      <c r="AU386" s="172" t="s">
        <v>88</v>
      </c>
      <c r="AV386" s="14" t="s">
        <v>88</v>
      </c>
      <c r="AW386" s="14" t="s">
        <v>33</v>
      </c>
      <c r="AX386" s="14" t="s">
        <v>79</v>
      </c>
      <c r="AY386" s="172" t="s">
        <v>252</v>
      </c>
    </row>
    <row r="387" spans="1:65" s="13" customFormat="1">
      <c r="B387" s="163"/>
      <c r="D387" s="164" t="s">
        <v>282</v>
      </c>
      <c r="E387" s="165" t="s">
        <v>1</v>
      </c>
      <c r="F387" s="166" t="s">
        <v>4016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282</v>
      </c>
      <c r="AU387" s="165" t="s">
        <v>88</v>
      </c>
      <c r="AV387" s="13" t="s">
        <v>86</v>
      </c>
      <c r="AW387" s="13" t="s">
        <v>33</v>
      </c>
      <c r="AX387" s="13" t="s">
        <v>79</v>
      </c>
      <c r="AY387" s="165" t="s">
        <v>252</v>
      </c>
    </row>
    <row r="388" spans="1:65" s="15" customFormat="1">
      <c r="B388" s="179"/>
      <c r="D388" s="164" t="s">
        <v>282</v>
      </c>
      <c r="E388" s="180" t="s">
        <v>1</v>
      </c>
      <c r="F388" s="181" t="s">
        <v>286</v>
      </c>
      <c r="H388" s="182">
        <v>1</v>
      </c>
      <c r="I388" s="183"/>
      <c r="L388" s="179"/>
      <c r="M388" s="184"/>
      <c r="N388" s="185"/>
      <c r="O388" s="185"/>
      <c r="P388" s="185"/>
      <c r="Q388" s="185"/>
      <c r="R388" s="185"/>
      <c r="S388" s="185"/>
      <c r="T388" s="186"/>
      <c r="AT388" s="180" t="s">
        <v>282</v>
      </c>
      <c r="AU388" s="180" t="s">
        <v>88</v>
      </c>
      <c r="AV388" s="15" t="s">
        <v>258</v>
      </c>
      <c r="AW388" s="15" t="s">
        <v>33</v>
      </c>
      <c r="AX388" s="15" t="s">
        <v>86</v>
      </c>
      <c r="AY388" s="180" t="s">
        <v>252</v>
      </c>
    </row>
    <row r="389" spans="1:65" s="2" customFormat="1" ht="37.9" customHeight="1">
      <c r="A389" s="31"/>
      <c r="B389" s="148"/>
      <c r="C389" s="149" t="s">
        <v>579</v>
      </c>
      <c r="D389" s="149" t="s">
        <v>254</v>
      </c>
      <c r="E389" s="150" t="s">
        <v>4153</v>
      </c>
      <c r="F389" s="151" t="s">
        <v>4154</v>
      </c>
      <c r="G389" s="152" t="s">
        <v>347</v>
      </c>
      <c r="H389" s="153">
        <v>1</v>
      </c>
      <c r="I389" s="154"/>
      <c r="J389" s="155">
        <f>ROUND(I389*H389,2)</f>
        <v>0</v>
      </c>
      <c r="K389" s="156"/>
      <c r="L389" s="32"/>
      <c r="M389" s="157" t="s">
        <v>1</v>
      </c>
      <c r="N389" s="158" t="s">
        <v>44</v>
      </c>
      <c r="O389" s="57"/>
      <c r="P389" s="159">
        <f>O389*H389</f>
        <v>0</v>
      </c>
      <c r="Q389" s="159">
        <v>0</v>
      </c>
      <c r="R389" s="159">
        <f>Q389*H389</f>
        <v>0</v>
      </c>
      <c r="S389" s="159">
        <v>0</v>
      </c>
      <c r="T389" s="16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61" t="s">
        <v>289</v>
      </c>
      <c r="AT389" s="161" t="s">
        <v>254</v>
      </c>
      <c r="AU389" s="161" t="s">
        <v>88</v>
      </c>
      <c r="AY389" s="17" t="s">
        <v>252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7" t="s">
        <v>86</v>
      </c>
      <c r="BK389" s="162">
        <f>ROUND(I389*H389,2)</f>
        <v>0</v>
      </c>
      <c r="BL389" s="17" t="s">
        <v>289</v>
      </c>
      <c r="BM389" s="161" t="s">
        <v>582</v>
      </c>
    </row>
    <row r="390" spans="1:65" s="14" customFormat="1">
      <c r="B390" s="171"/>
      <c r="D390" s="164" t="s">
        <v>282</v>
      </c>
      <c r="E390" s="172" t="s">
        <v>1</v>
      </c>
      <c r="F390" s="173" t="s">
        <v>4015</v>
      </c>
      <c r="H390" s="174">
        <v>1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282</v>
      </c>
      <c r="AU390" s="172" t="s">
        <v>88</v>
      </c>
      <c r="AV390" s="14" t="s">
        <v>88</v>
      </c>
      <c r="AW390" s="14" t="s">
        <v>33</v>
      </c>
      <c r="AX390" s="14" t="s">
        <v>79</v>
      </c>
      <c r="AY390" s="172" t="s">
        <v>252</v>
      </c>
    </row>
    <row r="391" spans="1:65" s="13" customFormat="1">
      <c r="B391" s="163"/>
      <c r="D391" s="164" t="s">
        <v>282</v>
      </c>
      <c r="E391" s="165" t="s">
        <v>1</v>
      </c>
      <c r="F391" s="166" t="s">
        <v>4016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282</v>
      </c>
      <c r="AU391" s="165" t="s">
        <v>88</v>
      </c>
      <c r="AV391" s="13" t="s">
        <v>86</v>
      </c>
      <c r="AW391" s="13" t="s">
        <v>33</v>
      </c>
      <c r="AX391" s="13" t="s">
        <v>79</v>
      </c>
      <c r="AY391" s="165" t="s">
        <v>252</v>
      </c>
    </row>
    <row r="392" spans="1:65" s="15" customFormat="1">
      <c r="B392" s="179"/>
      <c r="D392" s="164" t="s">
        <v>282</v>
      </c>
      <c r="E392" s="180" t="s">
        <v>1</v>
      </c>
      <c r="F392" s="181" t="s">
        <v>286</v>
      </c>
      <c r="H392" s="182">
        <v>1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282</v>
      </c>
      <c r="AU392" s="180" t="s">
        <v>88</v>
      </c>
      <c r="AV392" s="15" t="s">
        <v>258</v>
      </c>
      <c r="AW392" s="15" t="s">
        <v>33</v>
      </c>
      <c r="AX392" s="15" t="s">
        <v>86</v>
      </c>
      <c r="AY392" s="180" t="s">
        <v>252</v>
      </c>
    </row>
    <row r="393" spans="1:65" s="2" customFormat="1" ht="37.9" customHeight="1">
      <c r="A393" s="31"/>
      <c r="B393" s="148"/>
      <c r="C393" s="149" t="s">
        <v>413</v>
      </c>
      <c r="D393" s="149" t="s">
        <v>254</v>
      </c>
      <c r="E393" s="150" t="s">
        <v>4155</v>
      </c>
      <c r="F393" s="151" t="s">
        <v>4156</v>
      </c>
      <c r="G393" s="152" t="s">
        <v>347</v>
      </c>
      <c r="H393" s="153">
        <v>1</v>
      </c>
      <c r="I393" s="154"/>
      <c r="J393" s="155">
        <f>ROUND(I393*H393,2)</f>
        <v>0</v>
      </c>
      <c r="K393" s="156"/>
      <c r="L393" s="32"/>
      <c r="M393" s="157" t="s">
        <v>1</v>
      </c>
      <c r="N393" s="158" t="s">
        <v>44</v>
      </c>
      <c r="O393" s="57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61" t="s">
        <v>289</v>
      </c>
      <c r="AT393" s="161" t="s">
        <v>254</v>
      </c>
      <c r="AU393" s="161" t="s">
        <v>88</v>
      </c>
      <c r="AY393" s="17" t="s">
        <v>252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7" t="s">
        <v>86</v>
      </c>
      <c r="BK393" s="162">
        <f>ROUND(I393*H393,2)</f>
        <v>0</v>
      </c>
      <c r="BL393" s="17" t="s">
        <v>289</v>
      </c>
      <c r="BM393" s="161" t="s">
        <v>586</v>
      </c>
    </row>
    <row r="394" spans="1:65" s="14" customFormat="1">
      <c r="B394" s="171"/>
      <c r="D394" s="164" t="s">
        <v>282</v>
      </c>
      <c r="E394" s="172" t="s">
        <v>1</v>
      </c>
      <c r="F394" s="173" t="s">
        <v>4015</v>
      </c>
      <c r="H394" s="174">
        <v>1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282</v>
      </c>
      <c r="AU394" s="172" t="s">
        <v>88</v>
      </c>
      <c r="AV394" s="14" t="s">
        <v>88</v>
      </c>
      <c r="AW394" s="14" t="s">
        <v>33</v>
      </c>
      <c r="AX394" s="14" t="s">
        <v>79</v>
      </c>
      <c r="AY394" s="172" t="s">
        <v>252</v>
      </c>
    </row>
    <row r="395" spans="1:65" s="13" customFormat="1">
      <c r="B395" s="163"/>
      <c r="D395" s="164" t="s">
        <v>282</v>
      </c>
      <c r="E395" s="165" t="s">
        <v>1</v>
      </c>
      <c r="F395" s="166" t="s">
        <v>4016</v>
      </c>
      <c r="H395" s="165" t="s">
        <v>1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282</v>
      </c>
      <c r="AU395" s="165" t="s">
        <v>88</v>
      </c>
      <c r="AV395" s="13" t="s">
        <v>86</v>
      </c>
      <c r="AW395" s="13" t="s">
        <v>33</v>
      </c>
      <c r="AX395" s="13" t="s">
        <v>79</v>
      </c>
      <c r="AY395" s="165" t="s">
        <v>252</v>
      </c>
    </row>
    <row r="396" spans="1:65" s="15" customFormat="1">
      <c r="B396" s="179"/>
      <c r="D396" s="164" t="s">
        <v>282</v>
      </c>
      <c r="E396" s="180" t="s">
        <v>1</v>
      </c>
      <c r="F396" s="181" t="s">
        <v>286</v>
      </c>
      <c r="H396" s="182">
        <v>1</v>
      </c>
      <c r="I396" s="183"/>
      <c r="L396" s="179"/>
      <c r="M396" s="184"/>
      <c r="N396" s="185"/>
      <c r="O396" s="185"/>
      <c r="P396" s="185"/>
      <c r="Q396" s="185"/>
      <c r="R396" s="185"/>
      <c r="S396" s="185"/>
      <c r="T396" s="186"/>
      <c r="AT396" s="180" t="s">
        <v>282</v>
      </c>
      <c r="AU396" s="180" t="s">
        <v>88</v>
      </c>
      <c r="AV396" s="15" t="s">
        <v>258</v>
      </c>
      <c r="AW396" s="15" t="s">
        <v>33</v>
      </c>
      <c r="AX396" s="15" t="s">
        <v>86</v>
      </c>
      <c r="AY396" s="180" t="s">
        <v>252</v>
      </c>
    </row>
    <row r="397" spans="1:65" s="2" customFormat="1" ht="37.9" customHeight="1">
      <c r="A397" s="31"/>
      <c r="B397" s="148"/>
      <c r="C397" s="149" t="s">
        <v>591</v>
      </c>
      <c r="D397" s="149" t="s">
        <v>254</v>
      </c>
      <c r="E397" s="150" t="s">
        <v>4157</v>
      </c>
      <c r="F397" s="151" t="s">
        <v>4158</v>
      </c>
      <c r="G397" s="152" t="s">
        <v>347</v>
      </c>
      <c r="H397" s="153">
        <v>1</v>
      </c>
      <c r="I397" s="154"/>
      <c r="J397" s="155">
        <f>ROUND(I397*H397,2)</f>
        <v>0</v>
      </c>
      <c r="K397" s="156"/>
      <c r="L397" s="32"/>
      <c r="M397" s="157" t="s">
        <v>1</v>
      </c>
      <c r="N397" s="158" t="s">
        <v>44</v>
      </c>
      <c r="O397" s="57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61" t="s">
        <v>289</v>
      </c>
      <c r="AT397" s="161" t="s">
        <v>254</v>
      </c>
      <c r="AU397" s="161" t="s">
        <v>88</v>
      </c>
      <c r="AY397" s="17" t="s">
        <v>252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7" t="s">
        <v>86</v>
      </c>
      <c r="BK397" s="162">
        <f>ROUND(I397*H397,2)</f>
        <v>0</v>
      </c>
      <c r="BL397" s="17" t="s">
        <v>289</v>
      </c>
      <c r="BM397" s="161" t="s">
        <v>594</v>
      </c>
    </row>
    <row r="398" spans="1:65" s="14" customFormat="1">
      <c r="B398" s="171"/>
      <c r="D398" s="164" t="s">
        <v>282</v>
      </c>
      <c r="E398" s="172" t="s">
        <v>1</v>
      </c>
      <c r="F398" s="173" t="s">
        <v>4015</v>
      </c>
      <c r="H398" s="174">
        <v>1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282</v>
      </c>
      <c r="AU398" s="172" t="s">
        <v>88</v>
      </c>
      <c r="AV398" s="14" t="s">
        <v>88</v>
      </c>
      <c r="AW398" s="14" t="s">
        <v>33</v>
      </c>
      <c r="AX398" s="14" t="s">
        <v>79</v>
      </c>
      <c r="AY398" s="172" t="s">
        <v>252</v>
      </c>
    </row>
    <row r="399" spans="1:65" s="13" customFormat="1">
      <c r="B399" s="163"/>
      <c r="D399" s="164" t="s">
        <v>282</v>
      </c>
      <c r="E399" s="165" t="s">
        <v>1</v>
      </c>
      <c r="F399" s="166" t="s">
        <v>4016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282</v>
      </c>
      <c r="AU399" s="165" t="s">
        <v>88</v>
      </c>
      <c r="AV399" s="13" t="s">
        <v>86</v>
      </c>
      <c r="AW399" s="13" t="s">
        <v>33</v>
      </c>
      <c r="AX399" s="13" t="s">
        <v>79</v>
      </c>
      <c r="AY399" s="165" t="s">
        <v>252</v>
      </c>
    </row>
    <row r="400" spans="1:65" s="15" customFormat="1">
      <c r="B400" s="179"/>
      <c r="D400" s="164" t="s">
        <v>282</v>
      </c>
      <c r="E400" s="180" t="s">
        <v>1</v>
      </c>
      <c r="F400" s="181" t="s">
        <v>286</v>
      </c>
      <c r="H400" s="182">
        <v>1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282</v>
      </c>
      <c r="AU400" s="180" t="s">
        <v>88</v>
      </c>
      <c r="AV400" s="15" t="s">
        <v>258</v>
      </c>
      <c r="AW400" s="15" t="s">
        <v>33</v>
      </c>
      <c r="AX400" s="15" t="s">
        <v>86</v>
      </c>
      <c r="AY400" s="180" t="s">
        <v>252</v>
      </c>
    </row>
    <row r="401" spans="1:65" s="2" customFormat="1" ht="37.9" customHeight="1">
      <c r="A401" s="31"/>
      <c r="B401" s="148"/>
      <c r="C401" s="149" t="s">
        <v>417</v>
      </c>
      <c r="D401" s="149" t="s">
        <v>254</v>
      </c>
      <c r="E401" s="150" t="s">
        <v>4159</v>
      </c>
      <c r="F401" s="151" t="s">
        <v>4160</v>
      </c>
      <c r="G401" s="152" t="s">
        <v>347</v>
      </c>
      <c r="H401" s="153">
        <v>1</v>
      </c>
      <c r="I401" s="154"/>
      <c r="J401" s="155">
        <f>ROUND(I401*H401,2)</f>
        <v>0</v>
      </c>
      <c r="K401" s="156"/>
      <c r="L401" s="32"/>
      <c r="M401" s="157" t="s">
        <v>1</v>
      </c>
      <c r="N401" s="158" t="s">
        <v>44</v>
      </c>
      <c r="O401" s="57"/>
      <c r="P401" s="159">
        <f>O401*H401</f>
        <v>0</v>
      </c>
      <c r="Q401" s="159">
        <v>0</v>
      </c>
      <c r="R401" s="159">
        <f>Q401*H401</f>
        <v>0</v>
      </c>
      <c r="S401" s="159">
        <v>0</v>
      </c>
      <c r="T401" s="16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61" t="s">
        <v>289</v>
      </c>
      <c r="AT401" s="161" t="s">
        <v>254</v>
      </c>
      <c r="AU401" s="161" t="s">
        <v>88</v>
      </c>
      <c r="AY401" s="17" t="s">
        <v>252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7" t="s">
        <v>86</v>
      </c>
      <c r="BK401" s="162">
        <f>ROUND(I401*H401,2)</f>
        <v>0</v>
      </c>
      <c r="BL401" s="17" t="s">
        <v>289</v>
      </c>
      <c r="BM401" s="161" t="s">
        <v>600</v>
      </c>
    </row>
    <row r="402" spans="1:65" s="14" customFormat="1">
      <c r="B402" s="171"/>
      <c r="D402" s="164" t="s">
        <v>282</v>
      </c>
      <c r="E402" s="172" t="s">
        <v>1</v>
      </c>
      <c r="F402" s="173" t="s">
        <v>4015</v>
      </c>
      <c r="H402" s="174">
        <v>1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282</v>
      </c>
      <c r="AU402" s="172" t="s">
        <v>88</v>
      </c>
      <c r="AV402" s="14" t="s">
        <v>88</v>
      </c>
      <c r="AW402" s="14" t="s">
        <v>33</v>
      </c>
      <c r="AX402" s="14" t="s">
        <v>79</v>
      </c>
      <c r="AY402" s="172" t="s">
        <v>252</v>
      </c>
    </row>
    <row r="403" spans="1:65" s="13" customFormat="1">
      <c r="B403" s="163"/>
      <c r="D403" s="164" t="s">
        <v>282</v>
      </c>
      <c r="E403" s="165" t="s">
        <v>1</v>
      </c>
      <c r="F403" s="166" t="s">
        <v>4016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282</v>
      </c>
      <c r="AU403" s="165" t="s">
        <v>88</v>
      </c>
      <c r="AV403" s="13" t="s">
        <v>86</v>
      </c>
      <c r="AW403" s="13" t="s">
        <v>33</v>
      </c>
      <c r="AX403" s="13" t="s">
        <v>79</v>
      </c>
      <c r="AY403" s="165" t="s">
        <v>252</v>
      </c>
    </row>
    <row r="404" spans="1:65" s="15" customFormat="1">
      <c r="B404" s="179"/>
      <c r="D404" s="164" t="s">
        <v>282</v>
      </c>
      <c r="E404" s="180" t="s">
        <v>1</v>
      </c>
      <c r="F404" s="181" t="s">
        <v>286</v>
      </c>
      <c r="H404" s="182">
        <v>1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282</v>
      </c>
      <c r="AU404" s="180" t="s">
        <v>88</v>
      </c>
      <c r="AV404" s="15" t="s">
        <v>258</v>
      </c>
      <c r="AW404" s="15" t="s">
        <v>33</v>
      </c>
      <c r="AX404" s="15" t="s">
        <v>86</v>
      </c>
      <c r="AY404" s="180" t="s">
        <v>252</v>
      </c>
    </row>
    <row r="405" spans="1:65" s="2" customFormat="1" ht="37.9" customHeight="1">
      <c r="A405" s="31"/>
      <c r="B405" s="148"/>
      <c r="C405" s="149" t="s">
        <v>606</v>
      </c>
      <c r="D405" s="149" t="s">
        <v>254</v>
      </c>
      <c r="E405" s="150" t="s">
        <v>4161</v>
      </c>
      <c r="F405" s="151" t="s">
        <v>4162</v>
      </c>
      <c r="G405" s="152" t="s">
        <v>347</v>
      </c>
      <c r="H405" s="153">
        <v>1</v>
      </c>
      <c r="I405" s="154"/>
      <c r="J405" s="155">
        <f>ROUND(I405*H405,2)</f>
        <v>0</v>
      </c>
      <c r="K405" s="156"/>
      <c r="L405" s="32"/>
      <c r="M405" s="157" t="s">
        <v>1</v>
      </c>
      <c r="N405" s="158" t="s">
        <v>44</v>
      </c>
      <c r="O405" s="57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61" t="s">
        <v>289</v>
      </c>
      <c r="AT405" s="161" t="s">
        <v>254</v>
      </c>
      <c r="AU405" s="161" t="s">
        <v>88</v>
      </c>
      <c r="AY405" s="17" t="s">
        <v>252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7" t="s">
        <v>86</v>
      </c>
      <c r="BK405" s="162">
        <f>ROUND(I405*H405,2)</f>
        <v>0</v>
      </c>
      <c r="BL405" s="17" t="s">
        <v>289</v>
      </c>
      <c r="BM405" s="161" t="s">
        <v>609</v>
      </c>
    </row>
    <row r="406" spans="1:65" s="14" customFormat="1">
      <c r="B406" s="171"/>
      <c r="D406" s="164" t="s">
        <v>282</v>
      </c>
      <c r="E406" s="172" t="s">
        <v>1</v>
      </c>
      <c r="F406" s="173" t="s">
        <v>4015</v>
      </c>
      <c r="H406" s="174">
        <v>1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282</v>
      </c>
      <c r="AU406" s="172" t="s">
        <v>88</v>
      </c>
      <c r="AV406" s="14" t="s">
        <v>88</v>
      </c>
      <c r="AW406" s="14" t="s">
        <v>33</v>
      </c>
      <c r="AX406" s="14" t="s">
        <v>79</v>
      </c>
      <c r="AY406" s="172" t="s">
        <v>252</v>
      </c>
    </row>
    <row r="407" spans="1:65" s="13" customFormat="1">
      <c r="B407" s="163"/>
      <c r="D407" s="164" t="s">
        <v>282</v>
      </c>
      <c r="E407" s="165" t="s">
        <v>1</v>
      </c>
      <c r="F407" s="166" t="s">
        <v>4016</v>
      </c>
      <c r="H407" s="165" t="s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5" t="s">
        <v>282</v>
      </c>
      <c r="AU407" s="165" t="s">
        <v>88</v>
      </c>
      <c r="AV407" s="13" t="s">
        <v>86</v>
      </c>
      <c r="AW407" s="13" t="s">
        <v>33</v>
      </c>
      <c r="AX407" s="13" t="s">
        <v>79</v>
      </c>
      <c r="AY407" s="165" t="s">
        <v>252</v>
      </c>
    </row>
    <row r="408" spans="1:65" s="15" customFormat="1">
      <c r="B408" s="179"/>
      <c r="D408" s="164" t="s">
        <v>282</v>
      </c>
      <c r="E408" s="180" t="s">
        <v>1</v>
      </c>
      <c r="F408" s="181" t="s">
        <v>286</v>
      </c>
      <c r="H408" s="182">
        <v>1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282</v>
      </c>
      <c r="AU408" s="180" t="s">
        <v>88</v>
      </c>
      <c r="AV408" s="15" t="s">
        <v>258</v>
      </c>
      <c r="AW408" s="15" t="s">
        <v>33</v>
      </c>
      <c r="AX408" s="15" t="s">
        <v>86</v>
      </c>
      <c r="AY408" s="180" t="s">
        <v>252</v>
      </c>
    </row>
    <row r="409" spans="1:65" s="2" customFormat="1" ht="37.9" customHeight="1">
      <c r="A409" s="31"/>
      <c r="B409" s="148"/>
      <c r="C409" s="149" t="s">
        <v>421</v>
      </c>
      <c r="D409" s="149" t="s">
        <v>254</v>
      </c>
      <c r="E409" s="150" t="s">
        <v>4163</v>
      </c>
      <c r="F409" s="151" t="s">
        <v>4164</v>
      </c>
      <c r="G409" s="152" t="s">
        <v>347</v>
      </c>
      <c r="H409" s="153">
        <v>1</v>
      </c>
      <c r="I409" s="154"/>
      <c r="J409" s="155">
        <f>ROUND(I409*H409,2)</f>
        <v>0</v>
      </c>
      <c r="K409" s="156"/>
      <c r="L409" s="32"/>
      <c r="M409" s="157" t="s">
        <v>1</v>
      </c>
      <c r="N409" s="158" t="s">
        <v>44</v>
      </c>
      <c r="O409" s="57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61" t="s">
        <v>289</v>
      </c>
      <c r="AT409" s="161" t="s">
        <v>254</v>
      </c>
      <c r="AU409" s="161" t="s">
        <v>88</v>
      </c>
      <c r="AY409" s="17" t="s">
        <v>252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7" t="s">
        <v>86</v>
      </c>
      <c r="BK409" s="162">
        <f>ROUND(I409*H409,2)</f>
        <v>0</v>
      </c>
      <c r="BL409" s="17" t="s">
        <v>289</v>
      </c>
      <c r="BM409" s="161" t="s">
        <v>613</v>
      </c>
    </row>
    <row r="410" spans="1:65" s="14" customFormat="1">
      <c r="B410" s="171"/>
      <c r="D410" s="164" t="s">
        <v>282</v>
      </c>
      <c r="E410" s="172" t="s">
        <v>1</v>
      </c>
      <c r="F410" s="173" t="s">
        <v>4015</v>
      </c>
      <c r="H410" s="174">
        <v>1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282</v>
      </c>
      <c r="AU410" s="172" t="s">
        <v>88</v>
      </c>
      <c r="AV410" s="14" t="s">
        <v>88</v>
      </c>
      <c r="AW410" s="14" t="s">
        <v>33</v>
      </c>
      <c r="AX410" s="14" t="s">
        <v>79</v>
      </c>
      <c r="AY410" s="172" t="s">
        <v>252</v>
      </c>
    </row>
    <row r="411" spans="1:65" s="13" customFormat="1">
      <c r="B411" s="163"/>
      <c r="D411" s="164" t="s">
        <v>282</v>
      </c>
      <c r="E411" s="165" t="s">
        <v>1</v>
      </c>
      <c r="F411" s="166" t="s">
        <v>4016</v>
      </c>
      <c r="H411" s="165" t="s">
        <v>1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5" t="s">
        <v>282</v>
      </c>
      <c r="AU411" s="165" t="s">
        <v>88</v>
      </c>
      <c r="AV411" s="13" t="s">
        <v>86</v>
      </c>
      <c r="AW411" s="13" t="s">
        <v>33</v>
      </c>
      <c r="AX411" s="13" t="s">
        <v>79</v>
      </c>
      <c r="AY411" s="165" t="s">
        <v>252</v>
      </c>
    </row>
    <row r="412" spans="1:65" s="15" customFormat="1">
      <c r="B412" s="179"/>
      <c r="D412" s="164" t="s">
        <v>282</v>
      </c>
      <c r="E412" s="180" t="s">
        <v>1</v>
      </c>
      <c r="F412" s="181" t="s">
        <v>286</v>
      </c>
      <c r="H412" s="182">
        <v>1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282</v>
      </c>
      <c r="AU412" s="180" t="s">
        <v>88</v>
      </c>
      <c r="AV412" s="15" t="s">
        <v>258</v>
      </c>
      <c r="AW412" s="15" t="s">
        <v>33</v>
      </c>
      <c r="AX412" s="15" t="s">
        <v>86</v>
      </c>
      <c r="AY412" s="180" t="s">
        <v>252</v>
      </c>
    </row>
    <row r="413" spans="1:65" s="2" customFormat="1" ht="37.9" customHeight="1">
      <c r="A413" s="31"/>
      <c r="B413" s="148"/>
      <c r="C413" s="149" t="s">
        <v>617</v>
      </c>
      <c r="D413" s="149" t="s">
        <v>254</v>
      </c>
      <c r="E413" s="150" t="s">
        <v>4165</v>
      </c>
      <c r="F413" s="151" t="s">
        <v>4166</v>
      </c>
      <c r="G413" s="152" t="s">
        <v>347</v>
      </c>
      <c r="H413" s="153">
        <v>1</v>
      </c>
      <c r="I413" s="154"/>
      <c r="J413" s="155">
        <f>ROUND(I413*H413,2)</f>
        <v>0</v>
      </c>
      <c r="K413" s="156"/>
      <c r="L413" s="32"/>
      <c r="M413" s="157" t="s">
        <v>1</v>
      </c>
      <c r="N413" s="158" t="s">
        <v>44</v>
      </c>
      <c r="O413" s="57"/>
      <c r="P413" s="159">
        <f>O413*H413</f>
        <v>0</v>
      </c>
      <c r="Q413" s="159">
        <v>0</v>
      </c>
      <c r="R413" s="159">
        <f>Q413*H413</f>
        <v>0</v>
      </c>
      <c r="S413" s="159">
        <v>0</v>
      </c>
      <c r="T413" s="160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61" t="s">
        <v>289</v>
      </c>
      <c r="AT413" s="161" t="s">
        <v>254</v>
      </c>
      <c r="AU413" s="161" t="s">
        <v>88</v>
      </c>
      <c r="AY413" s="17" t="s">
        <v>252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7" t="s">
        <v>86</v>
      </c>
      <c r="BK413" s="162">
        <f>ROUND(I413*H413,2)</f>
        <v>0</v>
      </c>
      <c r="BL413" s="17" t="s">
        <v>289</v>
      </c>
      <c r="BM413" s="161" t="s">
        <v>620</v>
      </c>
    </row>
    <row r="414" spans="1:65" s="14" customFormat="1">
      <c r="B414" s="171"/>
      <c r="D414" s="164" t="s">
        <v>282</v>
      </c>
      <c r="E414" s="172" t="s">
        <v>1</v>
      </c>
      <c r="F414" s="173" t="s">
        <v>4015</v>
      </c>
      <c r="H414" s="174">
        <v>1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2" t="s">
        <v>282</v>
      </c>
      <c r="AU414" s="172" t="s">
        <v>88</v>
      </c>
      <c r="AV414" s="14" t="s">
        <v>88</v>
      </c>
      <c r="AW414" s="14" t="s">
        <v>33</v>
      </c>
      <c r="AX414" s="14" t="s">
        <v>79</v>
      </c>
      <c r="AY414" s="172" t="s">
        <v>252</v>
      </c>
    </row>
    <row r="415" spans="1:65" s="13" customFormat="1">
      <c r="B415" s="163"/>
      <c r="D415" s="164" t="s">
        <v>282</v>
      </c>
      <c r="E415" s="165" t="s">
        <v>1</v>
      </c>
      <c r="F415" s="166" t="s">
        <v>4016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282</v>
      </c>
      <c r="AU415" s="165" t="s">
        <v>88</v>
      </c>
      <c r="AV415" s="13" t="s">
        <v>86</v>
      </c>
      <c r="AW415" s="13" t="s">
        <v>33</v>
      </c>
      <c r="AX415" s="13" t="s">
        <v>79</v>
      </c>
      <c r="AY415" s="165" t="s">
        <v>252</v>
      </c>
    </row>
    <row r="416" spans="1:65" s="15" customFormat="1">
      <c r="B416" s="179"/>
      <c r="D416" s="164" t="s">
        <v>282</v>
      </c>
      <c r="E416" s="180" t="s">
        <v>1</v>
      </c>
      <c r="F416" s="181" t="s">
        <v>286</v>
      </c>
      <c r="H416" s="182">
        <v>1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282</v>
      </c>
      <c r="AU416" s="180" t="s">
        <v>88</v>
      </c>
      <c r="AV416" s="15" t="s">
        <v>258</v>
      </c>
      <c r="AW416" s="15" t="s">
        <v>33</v>
      </c>
      <c r="AX416" s="15" t="s">
        <v>86</v>
      </c>
      <c r="AY416" s="180" t="s">
        <v>252</v>
      </c>
    </row>
    <row r="417" spans="1:65" s="2" customFormat="1" ht="37.9" customHeight="1">
      <c r="A417" s="31"/>
      <c r="B417" s="148"/>
      <c r="C417" s="149" t="s">
        <v>425</v>
      </c>
      <c r="D417" s="149" t="s">
        <v>254</v>
      </c>
      <c r="E417" s="150" t="s">
        <v>4167</v>
      </c>
      <c r="F417" s="151" t="s">
        <v>4168</v>
      </c>
      <c r="G417" s="152" t="s">
        <v>347</v>
      </c>
      <c r="H417" s="153">
        <v>1</v>
      </c>
      <c r="I417" s="154"/>
      <c r="J417" s="155">
        <f>ROUND(I417*H417,2)</f>
        <v>0</v>
      </c>
      <c r="K417" s="156"/>
      <c r="L417" s="32"/>
      <c r="M417" s="157" t="s">
        <v>1</v>
      </c>
      <c r="N417" s="158" t="s">
        <v>44</v>
      </c>
      <c r="O417" s="57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61" t="s">
        <v>289</v>
      </c>
      <c r="AT417" s="161" t="s">
        <v>254</v>
      </c>
      <c r="AU417" s="161" t="s">
        <v>88</v>
      </c>
      <c r="AY417" s="17" t="s">
        <v>252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7" t="s">
        <v>86</v>
      </c>
      <c r="BK417" s="162">
        <f>ROUND(I417*H417,2)</f>
        <v>0</v>
      </c>
      <c r="BL417" s="17" t="s">
        <v>289</v>
      </c>
      <c r="BM417" s="161" t="s">
        <v>631</v>
      </c>
    </row>
    <row r="418" spans="1:65" s="14" customFormat="1">
      <c r="B418" s="171"/>
      <c r="D418" s="164" t="s">
        <v>282</v>
      </c>
      <c r="E418" s="172" t="s">
        <v>1</v>
      </c>
      <c r="F418" s="173" t="s">
        <v>4015</v>
      </c>
      <c r="H418" s="174">
        <v>1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282</v>
      </c>
      <c r="AU418" s="172" t="s">
        <v>88</v>
      </c>
      <c r="AV418" s="14" t="s">
        <v>88</v>
      </c>
      <c r="AW418" s="14" t="s">
        <v>33</v>
      </c>
      <c r="AX418" s="14" t="s">
        <v>79</v>
      </c>
      <c r="AY418" s="172" t="s">
        <v>252</v>
      </c>
    </row>
    <row r="419" spans="1:65" s="13" customFormat="1">
      <c r="B419" s="163"/>
      <c r="D419" s="164" t="s">
        <v>282</v>
      </c>
      <c r="E419" s="165" t="s">
        <v>1</v>
      </c>
      <c r="F419" s="166" t="s">
        <v>4016</v>
      </c>
      <c r="H419" s="165" t="s">
        <v>1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282</v>
      </c>
      <c r="AU419" s="165" t="s">
        <v>88</v>
      </c>
      <c r="AV419" s="13" t="s">
        <v>86</v>
      </c>
      <c r="AW419" s="13" t="s">
        <v>33</v>
      </c>
      <c r="AX419" s="13" t="s">
        <v>79</v>
      </c>
      <c r="AY419" s="165" t="s">
        <v>252</v>
      </c>
    </row>
    <row r="420" spans="1:65" s="15" customFormat="1">
      <c r="B420" s="179"/>
      <c r="D420" s="164" t="s">
        <v>282</v>
      </c>
      <c r="E420" s="180" t="s">
        <v>1</v>
      </c>
      <c r="F420" s="181" t="s">
        <v>286</v>
      </c>
      <c r="H420" s="182">
        <v>1</v>
      </c>
      <c r="I420" s="183"/>
      <c r="L420" s="179"/>
      <c r="M420" s="184"/>
      <c r="N420" s="185"/>
      <c r="O420" s="185"/>
      <c r="P420" s="185"/>
      <c r="Q420" s="185"/>
      <c r="R420" s="185"/>
      <c r="S420" s="185"/>
      <c r="T420" s="186"/>
      <c r="AT420" s="180" t="s">
        <v>282</v>
      </c>
      <c r="AU420" s="180" t="s">
        <v>88</v>
      </c>
      <c r="AV420" s="15" t="s">
        <v>258</v>
      </c>
      <c r="AW420" s="15" t="s">
        <v>33</v>
      </c>
      <c r="AX420" s="15" t="s">
        <v>86</v>
      </c>
      <c r="AY420" s="180" t="s">
        <v>252</v>
      </c>
    </row>
    <row r="421" spans="1:65" s="2" customFormat="1" ht="37.9" customHeight="1">
      <c r="A421" s="31"/>
      <c r="B421" s="148"/>
      <c r="C421" s="149" t="s">
        <v>638</v>
      </c>
      <c r="D421" s="149" t="s">
        <v>254</v>
      </c>
      <c r="E421" s="150" t="s">
        <v>4169</v>
      </c>
      <c r="F421" s="151" t="s">
        <v>4170</v>
      </c>
      <c r="G421" s="152" t="s">
        <v>347</v>
      </c>
      <c r="H421" s="153">
        <v>1</v>
      </c>
      <c r="I421" s="154"/>
      <c r="J421" s="155">
        <f>ROUND(I421*H421,2)</f>
        <v>0</v>
      </c>
      <c r="K421" s="156"/>
      <c r="L421" s="32"/>
      <c r="M421" s="157" t="s">
        <v>1</v>
      </c>
      <c r="N421" s="158" t="s">
        <v>44</v>
      </c>
      <c r="O421" s="57"/>
      <c r="P421" s="159">
        <f>O421*H421</f>
        <v>0</v>
      </c>
      <c r="Q421" s="159">
        <v>0</v>
      </c>
      <c r="R421" s="159">
        <f>Q421*H421</f>
        <v>0</v>
      </c>
      <c r="S421" s="159">
        <v>0</v>
      </c>
      <c r="T421" s="160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1" t="s">
        <v>289</v>
      </c>
      <c r="AT421" s="161" t="s">
        <v>254</v>
      </c>
      <c r="AU421" s="161" t="s">
        <v>88</v>
      </c>
      <c r="AY421" s="17" t="s">
        <v>252</v>
      </c>
      <c r="BE421" s="162">
        <f>IF(N421="základní",J421,0)</f>
        <v>0</v>
      </c>
      <c r="BF421" s="162">
        <f>IF(N421="snížená",J421,0)</f>
        <v>0</v>
      </c>
      <c r="BG421" s="162">
        <f>IF(N421="zákl. přenesená",J421,0)</f>
        <v>0</v>
      </c>
      <c r="BH421" s="162">
        <f>IF(N421="sníž. přenesená",J421,0)</f>
        <v>0</v>
      </c>
      <c r="BI421" s="162">
        <f>IF(N421="nulová",J421,0)</f>
        <v>0</v>
      </c>
      <c r="BJ421" s="17" t="s">
        <v>86</v>
      </c>
      <c r="BK421" s="162">
        <f>ROUND(I421*H421,2)</f>
        <v>0</v>
      </c>
      <c r="BL421" s="17" t="s">
        <v>289</v>
      </c>
      <c r="BM421" s="161" t="s">
        <v>641</v>
      </c>
    </row>
    <row r="422" spans="1:65" s="14" customFormat="1">
      <c r="B422" s="171"/>
      <c r="D422" s="164" t="s">
        <v>282</v>
      </c>
      <c r="E422" s="172" t="s">
        <v>1</v>
      </c>
      <c r="F422" s="173" t="s">
        <v>4015</v>
      </c>
      <c r="H422" s="174">
        <v>1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282</v>
      </c>
      <c r="AU422" s="172" t="s">
        <v>88</v>
      </c>
      <c r="AV422" s="14" t="s">
        <v>88</v>
      </c>
      <c r="AW422" s="14" t="s">
        <v>33</v>
      </c>
      <c r="AX422" s="14" t="s">
        <v>79</v>
      </c>
      <c r="AY422" s="172" t="s">
        <v>252</v>
      </c>
    </row>
    <row r="423" spans="1:65" s="13" customFormat="1">
      <c r="B423" s="163"/>
      <c r="D423" s="164" t="s">
        <v>282</v>
      </c>
      <c r="E423" s="165" t="s">
        <v>1</v>
      </c>
      <c r="F423" s="166" t="s">
        <v>4016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282</v>
      </c>
      <c r="AU423" s="165" t="s">
        <v>88</v>
      </c>
      <c r="AV423" s="13" t="s">
        <v>86</v>
      </c>
      <c r="AW423" s="13" t="s">
        <v>33</v>
      </c>
      <c r="AX423" s="13" t="s">
        <v>79</v>
      </c>
      <c r="AY423" s="165" t="s">
        <v>252</v>
      </c>
    </row>
    <row r="424" spans="1:65" s="15" customFormat="1">
      <c r="B424" s="179"/>
      <c r="D424" s="164" t="s">
        <v>282</v>
      </c>
      <c r="E424" s="180" t="s">
        <v>1</v>
      </c>
      <c r="F424" s="181" t="s">
        <v>286</v>
      </c>
      <c r="H424" s="182">
        <v>1</v>
      </c>
      <c r="I424" s="183"/>
      <c r="L424" s="179"/>
      <c r="M424" s="184"/>
      <c r="N424" s="185"/>
      <c r="O424" s="185"/>
      <c r="P424" s="185"/>
      <c r="Q424" s="185"/>
      <c r="R424" s="185"/>
      <c r="S424" s="185"/>
      <c r="T424" s="186"/>
      <c r="AT424" s="180" t="s">
        <v>282</v>
      </c>
      <c r="AU424" s="180" t="s">
        <v>88</v>
      </c>
      <c r="AV424" s="15" t="s">
        <v>258</v>
      </c>
      <c r="AW424" s="15" t="s">
        <v>33</v>
      </c>
      <c r="AX424" s="15" t="s">
        <v>86</v>
      </c>
      <c r="AY424" s="180" t="s">
        <v>252</v>
      </c>
    </row>
    <row r="425" spans="1:65" s="2" customFormat="1" ht="37.9" customHeight="1">
      <c r="A425" s="31"/>
      <c r="B425" s="148"/>
      <c r="C425" s="149" t="s">
        <v>428</v>
      </c>
      <c r="D425" s="149" t="s">
        <v>254</v>
      </c>
      <c r="E425" s="150" t="s">
        <v>4171</v>
      </c>
      <c r="F425" s="151" t="s">
        <v>4172</v>
      </c>
      <c r="G425" s="152" t="s">
        <v>347</v>
      </c>
      <c r="H425" s="153">
        <v>1</v>
      </c>
      <c r="I425" s="154"/>
      <c r="J425" s="155">
        <f>ROUND(I425*H425,2)</f>
        <v>0</v>
      </c>
      <c r="K425" s="156"/>
      <c r="L425" s="32"/>
      <c r="M425" s="157" t="s">
        <v>1</v>
      </c>
      <c r="N425" s="158" t="s">
        <v>44</v>
      </c>
      <c r="O425" s="57"/>
      <c r="P425" s="159">
        <f>O425*H425</f>
        <v>0</v>
      </c>
      <c r="Q425" s="159">
        <v>0</v>
      </c>
      <c r="R425" s="159">
        <f>Q425*H425</f>
        <v>0</v>
      </c>
      <c r="S425" s="159">
        <v>0</v>
      </c>
      <c r="T425" s="160">
        <f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61" t="s">
        <v>289</v>
      </c>
      <c r="AT425" s="161" t="s">
        <v>254</v>
      </c>
      <c r="AU425" s="161" t="s">
        <v>88</v>
      </c>
      <c r="AY425" s="17" t="s">
        <v>252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7" t="s">
        <v>86</v>
      </c>
      <c r="BK425" s="162">
        <f>ROUND(I425*H425,2)</f>
        <v>0</v>
      </c>
      <c r="BL425" s="17" t="s">
        <v>289</v>
      </c>
      <c r="BM425" s="161" t="s">
        <v>649</v>
      </c>
    </row>
    <row r="426" spans="1:65" s="14" customFormat="1">
      <c r="B426" s="171"/>
      <c r="D426" s="164" t="s">
        <v>282</v>
      </c>
      <c r="E426" s="172" t="s">
        <v>1</v>
      </c>
      <c r="F426" s="173" t="s">
        <v>4015</v>
      </c>
      <c r="H426" s="174">
        <v>1</v>
      </c>
      <c r="I426" s="175"/>
      <c r="L426" s="171"/>
      <c r="M426" s="176"/>
      <c r="N426" s="177"/>
      <c r="O426" s="177"/>
      <c r="P426" s="177"/>
      <c r="Q426" s="177"/>
      <c r="R426" s="177"/>
      <c r="S426" s="177"/>
      <c r="T426" s="178"/>
      <c r="AT426" s="172" t="s">
        <v>282</v>
      </c>
      <c r="AU426" s="172" t="s">
        <v>88</v>
      </c>
      <c r="AV426" s="14" t="s">
        <v>88</v>
      </c>
      <c r="AW426" s="14" t="s">
        <v>33</v>
      </c>
      <c r="AX426" s="14" t="s">
        <v>79</v>
      </c>
      <c r="AY426" s="172" t="s">
        <v>252</v>
      </c>
    </row>
    <row r="427" spans="1:65" s="13" customFormat="1">
      <c r="B427" s="163"/>
      <c r="D427" s="164" t="s">
        <v>282</v>
      </c>
      <c r="E427" s="165" t="s">
        <v>1</v>
      </c>
      <c r="F427" s="166" t="s">
        <v>4016</v>
      </c>
      <c r="H427" s="165" t="s">
        <v>1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5" t="s">
        <v>282</v>
      </c>
      <c r="AU427" s="165" t="s">
        <v>88</v>
      </c>
      <c r="AV427" s="13" t="s">
        <v>86</v>
      </c>
      <c r="AW427" s="13" t="s">
        <v>33</v>
      </c>
      <c r="AX427" s="13" t="s">
        <v>79</v>
      </c>
      <c r="AY427" s="165" t="s">
        <v>252</v>
      </c>
    </row>
    <row r="428" spans="1:65" s="15" customFormat="1">
      <c r="B428" s="179"/>
      <c r="D428" s="164" t="s">
        <v>282</v>
      </c>
      <c r="E428" s="180" t="s">
        <v>1</v>
      </c>
      <c r="F428" s="181" t="s">
        <v>286</v>
      </c>
      <c r="H428" s="182">
        <v>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282</v>
      </c>
      <c r="AU428" s="180" t="s">
        <v>88</v>
      </c>
      <c r="AV428" s="15" t="s">
        <v>258</v>
      </c>
      <c r="AW428" s="15" t="s">
        <v>33</v>
      </c>
      <c r="AX428" s="15" t="s">
        <v>86</v>
      </c>
      <c r="AY428" s="180" t="s">
        <v>252</v>
      </c>
    </row>
    <row r="429" spans="1:65" s="2" customFormat="1" ht="37.9" customHeight="1">
      <c r="A429" s="31"/>
      <c r="B429" s="148"/>
      <c r="C429" s="149" t="s">
        <v>652</v>
      </c>
      <c r="D429" s="149" t="s">
        <v>254</v>
      </c>
      <c r="E429" s="150" t="s">
        <v>4173</v>
      </c>
      <c r="F429" s="151" t="s">
        <v>4174</v>
      </c>
      <c r="G429" s="152" t="s">
        <v>347</v>
      </c>
      <c r="H429" s="153">
        <v>1</v>
      </c>
      <c r="I429" s="154"/>
      <c r="J429" s="155">
        <f>ROUND(I429*H429,2)</f>
        <v>0</v>
      </c>
      <c r="K429" s="156"/>
      <c r="L429" s="32"/>
      <c r="M429" s="157" t="s">
        <v>1</v>
      </c>
      <c r="N429" s="158" t="s">
        <v>44</v>
      </c>
      <c r="O429" s="57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61" t="s">
        <v>289</v>
      </c>
      <c r="AT429" s="161" t="s">
        <v>254</v>
      </c>
      <c r="AU429" s="161" t="s">
        <v>88</v>
      </c>
      <c r="AY429" s="17" t="s">
        <v>252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86</v>
      </c>
      <c r="BK429" s="162">
        <f>ROUND(I429*H429,2)</f>
        <v>0</v>
      </c>
      <c r="BL429" s="17" t="s">
        <v>289</v>
      </c>
      <c r="BM429" s="161" t="s">
        <v>655</v>
      </c>
    </row>
    <row r="430" spans="1:65" s="14" customFormat="1">
      <c r="B430" s="171"/>
      <c r="D430" s="164" t="s">
        <v>282</v>
      </c>
      <c r="E430" s="172" t="s">
        <v>1</v>
      </c>
      <c r="F430" s="173" t="s">
        <v>4015</v>
      </c>
      <c r="H430" s="174">
        <v>1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3" customFormat="1">
      <c r="B431" s="163"/>
      <c r="D431" s="164" t="s">
        <v>282</v>
      </c>
      <c r="E431" s="165" t="s">
        <v>1</v>
      </c>
      <c r="F431" s="166" t="s">
        <v>4016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282</v>
      </c>
      <c r="AU431" s="165" t="s">
        <v>88</v>
      </c>
      <c r="AV431" s="13" t="s">
        <v>86</v>
      </c>
      <c r="AW431" s="13" t="s">
        <v>33</v>
      </c>
      <c r="AX431" s="13" t="s">
        <v>79</v>
      </c>
      <c r="AY431" s="165" t="s">
        <v>252</v>
      </c>
    </row>
    <row r="432" spans="1:65" s="15" customFormat="1">
      <c r="B432" s="179"/>
      <c r="D432" s="164" t="s">
        <v>282</v>
      </c>
      <c r="E432" s="180" t="s">
        <v>1</v>
      </c>
      <c r="F432" s="181" t="s">
        <v>286</v>
      </c>
      <c r="H432" s="182">
        <v>1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282</v>
      </c>
      <c r="AU432" s="180" t="s">
        <v>88</v>
      </c>
      <c r="AV432" s="15" t="s">
        <v>258</v>
      </c>
      <c r="AW432" s="15" t="s">
        <v>33</v>
      </c>
      <c r="AX432" s="15" t="s">
        <v>86</v>
      </c>
      <c r="AY432" s="180" t="s">
        <v>252</v>
      </c>
    </row>
    <row r="433" spans="1:65" s="2" customFormat="1" ht="37.9" customHeight="1">
      <c r="A433" s="31"/>
      <c r="B433" s="148"/>
      <c r="C433" s="149" t="s">
        <v>432</v>
      </c>
      <c r="D433" s="149" t="s">
        <v>254</v>
      </c>
      <c r="E433" s="150" t="s">
        <v>4175</v>
      </c>
      <c r="F433" s="151" t="s">
        <v>4176</v>
      </c>
      <c r="G433" s="152" t="s">
        <v>347</v>
      </c>
      <c r="H433" s="153">
        <v>1</v>
      </c>
      <c r="I433" s="154"/>
      <c r="J433" s="155">
        <f>ROUND(I433*H433,2)</f>
        <v>0</v>
      </c>
      <c r="K433" s="156"/>
      <c r="L433" s="32"/>
      <c r="M433" s="157" t="s">
        <v>1</v>
      </c>
      <c r="N433" s="158" t="s">
        <v>44</v>
      </c>
      <c r="O433" s="57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61" t="s">
        <v>289</v>
      </c>
      <c r="AT433" s="161" t="s">
        <v>254</v>
      </c>
      <c r="AU433" s="161" t="s">
        <v>88</v>
      </c>
      <c r="AY433" s="17" t="s">
        <v>252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7" t="s">
        <v>86</v>
      </c>
      <c r="BK433" s="162">
        <f>ROUND(I433*H433,2)</f>
        <v>0</v>
      </c>
      <c r="BL433" s="17" t="s">
        <v>289</v>
      </c>
      <c r="BM433" s="161" t="s">
        <v>664</v>
      </c>
    </row>
    <row r="434" spans="1:65" s="14" customFormat="1">
      <c r="B434" s="171"/>
      <c r="D434" s="164" t="s">
        <v>282</v>
      </c>
      <c r="E434" s="172" t="s">
        <v>1</v>
      </c>
      <c r="F434" s="173" t="s">
        <v>4015</v>
      </c>
      <c r="H434" s="174">
        <v>1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282</v>
      </c>
      <c r="AU434" s="172" t="s">
        <v>88</v>
      </c>
      <c r="AV434" s="14" t="s">
        <v>88</v>
      </c>
      <c r="AW434" s="14" t="s">
        <v>33</v>
      </c>
      <c r="AX434" s="14" t="s">
        <v>79</v>
      </c>
      <c r="AY434" s="172" t="s">
        <v>252</v>
      </c>
    </row>
    <row r="435" spans="1:65" s="13" customFormat="1">
      <c r="B435" s="163"/>
      <c r="D435" s="164" t="s">
        <v>282</v>
      </c>
      <c r="E435" s="165" t="s">
        <v>1</v>
      </c>
      <c r="F435" s="166" t="s">
        <v>4016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282</v>
      </c>
      <c r="AU435" s="165" t="s">
        <v>88</v>
      </c>
      <c r="AV435" s="13" t="s">
        <v>86</v>
      </c>
      <c r="AW435" s="13" t="s">
        <v>33</v>
      </c>
      <c r="AX435" s="13" t="s">
        <v>79</v>
      </c>
      <c r="AY435" s="165" t="s">
        <v>252</v>
      </c>
    </row>
    <row r="436" spans="1:65" s="15" customFormat="1">
      <c r="B436" s="179"/>
      <c r="D436" s="164" t="s">
        <v>282</v>
      </c>
      <c r="E436" s="180" t="s">
        <v>1</v>
      </c>
      <c r="F436" s="181" t="s">
        <v>286</v>
      </c>
      <c r="H436" s="182">
        <v>1</v>
      </c>
      <c r="I436" s="183"/>
      <c r="L436" s="179"/>
      <c r="M436" s="184"/>
      <c r="N436" s="185"/>
      <c r="O436" s="185"/>
      <c r="P436" s="185"/>
      <c r="Q436" s="185"/>
      <c r="R436" s="185"/>
      <c r="S436" s="185"/>
      <c r="T436" s="186"/>
      <c r="AT436" s="180" t="s">
        <v>282</v>
      </c>
      <c r="AU436" s="180" t="s">
        <v>88</v>
      </c>
      <c r="AV436" s="15" t="s">
        <v>258</v>
      </c>
      <c r="AW436" s="15" t="s">
        <v>33</v>
      </c>
      <c r="AX436" s="15" t="s">
        <v>86</v>
      </c>
      <c r="AY436" s="180" t="s">
        <v>252</v>
      </c>
    </row>
    <row r="437" spans="1:65" s="2" customFormat="1" ht="37.9" customHeight="1">
      <c r="A437" s="31"/>
      <c r="B437" s="148"/>
      <c r="C437" s="149" t="s">
        <v>679</v>
      </c>
      <c r="D437" s="149" t="s">
        <v>254</v>
      </c>
      <c r="E437" s="150" t="s">
        <v>4177</v>
      </c>
      <c r="F437" s="151" t="s">
        <v>4178</v>
      </c>
      <c r="G437" s="152" t="s">
        <v>347</v>
      </c>
      <c r="H437" s="153">
        <v>1</v>
      </c>
      <c r="I437" s="154"/>
      <c r="J437" s="155">
        <f>ROUND(I437*H437,2)</f>
        <v>0</v>
      </c>
      <c r="K437" s="156"/>
      <c r="L437" s="32"/>
      <c r="M437" s="157" t="s">
        <v>1</v>
      </c>
      <c r="N437" s="158" t="s">
        <v>44</v>
      </c>
      <c r="O437" s="57"/>
      <c r="P437" s="159">
        <f>O437*H437</f>
        <v>0</v>
      </c>
      <c r="Q437" s="159">
        <v>0</v>
      </c>
      <c r="R437" s="159">
        <f>Q437*H437</f>
        <v>0</v>
      </c>
      <c r="S437" s="159">
        <v>0</v>
      </c>
      <c r="T437" s="160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61" t="s">
        <v>289</v>
      </c>
      <c r="AT437" s="161" t="s">
        <v>254</v>
      </c>
      <c r="AU437" s="161" t="s">
        <v>88</v>
      </c>
      <c r="AY437" s="17" t="s">
        <v>252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7" t="s">
        <v>86</v>
      </c>
      <c r="BK437" s="162">
        <f>ROUND(I437*H437,2)</f>
        <v>0</v>
      </c>
      <c r="BL437" s="17" t="s">
        <v>289</v>
      </c>
      <c r="BM437" s="161" t="s">
        <v>682</v>
      </c>
    </row>
    <row r="438" spans="1:65" s="14" customFormat="1">
      <c r="B438" s="171"/>
      <c r="D438" s="164" t="s">
        <v>282</v>
      </c>
      <c r="E438" s="172" t="s">
        <v>1</v>
      </c>
      <c r="F438" s="173" t="s">
        <v>4015</v>
      </c>
      <c r="H438" s="174">
        <v>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282</v>
      </c>
      <c r="AU438" s="172" t="s">
        <v>88</v>
      </c>
      <c r="AV438" s="14" t="s">
        <v>88</v>
      </c>
      <c r="AW438" s="14" t="s">
        <v>33</v>
      </c>
      <c r="AX438" s="14" t="s">
        <v>79</v>
      </c>
      <c r="AY438" s="172" t="s">
        <v>252</v>
      </c>
    </row>
    <row r="439" spans="1:65" s="13" customFormat="1">
      <c r="B439" s="163"/>
      <c r="D439" s="164" t="s">
        <v>282</v>
      </c>
      <c r="E439" s="165" t="s">
        <v>1</v>
      </c>
      <c r="F439" s="166" t="s">
        <v>4016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282</v>
      </c>
      <c r="AU439" s="165" t="s">
        <v>88</v>
      </c>
      <c r="AV439" s="13" t="s">
        <v>86</v>
      </c>
      <c r="AW439" s="13" t="s">
        <v>33</v>
      </c>
      <c r="AX439" s="13" t="s">
        <v>79</v>
      </c>
      <c r="AY439" s="165" t="s">
        <v>252</v>
      </c>
    </row>
    <row r="440" spans="1:65" s="15" customFormat="1">
      <c r="B440" s="179"/>
      <c r="D440" s="164" t="s">
        <v>282</v>
      </c>
      <c r="E440" s="180" t="s">
        <v>1</v>
      </c>
      <c r="F440" s="181" t="s">
        <v>286</v>
      </c>
      <c r="H440" s="182">
        <v>1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282</v>
      </c>
      <c r="AU440" s="180" t="s">
        <v>88</v>
      </c>
      <c r="AV440" s="15" t="s">
        <v>258</v>
      </c>
      <c r="AW440" s="15" t="s">
        <v>33</v>
      </c>
      <c r="AX440" s="15" t="s">
        <v>86</v>
      </c>
      <c r="AY440" s="180" t="s">
        <v>252</v>
      </c>
    </row>
    <row r="441" spans="1:65" s="2" customFormat="1" ht="37.9" customHeight="1">
      <c r="A441" s="31"/>
      <c r="B441" s="148"/>
      <c r="C441" s="149" t="s">
        <v>435</v>
      </c>
      <c r="D441" s="149" t="s">
        <v>254</v>
      </c>
      <c r="E441" s="150" t="s">
        <v>4179</v>
      </c>
      <c r="F441" s="151" t="s">
        <v>4180</v>
      </c>
      <c r="G441" s="152" t="s">
        <v>347</v>
      </c>
      <c r="H441" s="153">
        <v>1</v>
      </c>
      <c r="I441" s="154"/>
      <c r="J441" s="155">
        <f>ROUND(I441*H441,2)</f>
        <v>0</v>
      </c>
      <c r="K441" s="156"/>
      <c r="L441" s="32"/>
      <c r="M441" s="157" t="s">
        <v>1</v>
      </c>
      <c r="N441" s="158" t="s">
        <v>44</v>
      </c>
      <c r="O441" s="57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61" t="s">
        <v>289</v>
      </c>
      <c r="AT441" s="161" t="s">
        <v>254</v>
      </c>
      <c r="AU441" s="161" t="s">
        <v>88</v>
      </c>
      <c r="AY441" s="17" t="s">
        <v>252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7" t="s">
        <v>86</v>
      </c>
      <c r="BK441" s="162">
        <f>ROUND(I441*H441,2)</f>
        <v>0</v>
      </c>
      <c r="BL441" s="17" t="s">
        <v>289</v>
      </c>
      <c r="BM441" s="161" t="s">
        <v>705</v>
      </c>
    </row>
    <row r="442" spans="1:65" s="14" customFormat="1">
      <c r="B442" s="171"/>
      <c r="D442" s="164" t="s">
        <v>282</v>
      </c>
      <c r="E442" s="172" t="s">
        <v>1</v>
      </c>
      <c r="F442" s="173" t="s">
        <v>4015</v>
      </c>
      <c r="H442" s="174">
        <v>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282</v>
      </c>
      <c r="AU442" s="172" t="s">
        <v>88</v>
      </c>
      <c r="AV442" s="14" t="s">
        <v>88</v>
      </c>
      <c r="AW442" s="14" t="s">
        <v>33</v>
      </c>
      <c r="AX442" s="14" t="s">
        <v>79</v>
      </c>
      <c r="AY442" s="172" t="s">
        <v>252</v>
      </c>
    </row>
    <row r="443" spans="1:65" s="13" customFormat="1">
      <c r="B443" s="163"/>
      <c r="D443" s="164" t="s">
        <v>282</v>
      </c>
      <c r="E443" s="165" t="s">
        <v>1</v>
      </c>
      <c r="F443" s="166" t="s">
        <v>4016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282</v>
      </c>
      <c r="AU443" s="165" t="s">
        <v>88</v>
      </c>
      <c r="AV443" s="13" t="s">
        <v>86</v>
      </c>
      <c r="AW443" s="13" t="s">
        <v>33</v>
      </c>
      <c r="AX443" s="13" t="s">
        <v>79</v>
      </c>
      <c r="AY443" s="165" t="s">
        <v>252</v>
      </c>
    </row>
    <row r="444" spans="1:65" s="15" customFormat="1">
      <c r="B444" s="179"/>
      <c r="D444" s="164" t="s">
        <v>282</v>
      </c>
      <c r="E444" s="180" t="s">
        <v>1</v>
      </c>
      <c r="F444" s="181" t="s">
        <v>286</v>
      </c>
      <c r="H444" s="182">
        <v>1</v>
      </c>
      <c r="I444" s="183"/>
      <c r="L444" s="179"/>
      <c r="M444" s="184"/>
      <c r="N444" s="185"/>
      <c r="O444" s="185"/>
      <c r="P444" s="185"/>
      <c r="Q444" s="185"/>
      <c r="R444" s="185"/>
      <c r="S444" s="185"/>
      <c r="T444" s="186"/>
      <c r="AT444" s="180" t="s">
        <v>282</v>
      </c>
      <c r="AU444" s="180" t="s">
        <v>88</v>
      </c>
      <c r="AV444" s="15" t="s">
        <v>258</v>
      </c>
      <c r="AW444" s="15" t="s">
        <v>33</v>
      </c>
      <c r="AX444" s="15" t="s">
        <v>86</v>
      </c>
      <c r="AY444" s="180" t="s">
        <v>252</v>
      </c>
    </row>
    <row r="445" spans="1:65" s="2" customFormat="1" ht="37.9" customHeight="1">
      <c r="A445" s="31"/>
      <c r="B445" s="148"/>
      <c r="C445" s="149" t="s">
        <v>708</v>
      </c>
      <c r="D445" s="149" t="s">
        <v>254</v>
      </c>
      <c r="E445" s="150" t="s">
        <v>4181</v>
      </c>
      <c r="F445" s="151" t="s">
        <v>4182</v>
      </c>
      <c r="G445" s="152" t="s">
        <v>347</v>
      </c>
      <c r="H445" s="153">
        <v>1</v>
      </c>
      <c r="I445" s="154"/>
      <c r="J445" s="155">
        <f>ROUND(I445*H445,2)</f>
        <v>0</v>
      </c>
      <c r="K445" s="156"/>
      <c r="L445" s="32"/>
      <c r="M445" s="157" t="s">
        <v>1</v>
      </c>
      <c r="N445" s="158" t="s">
        <v>44</v>
      </c>
      <c r="O445" s="57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61" t="s">
        <v>289</v>
      </c>
      <c r="AT445" s="161" t="s">
        <v>254</v>
      </c>
      <c r="AU445" s="161" t="s">
        <v>88</v>
      </c>
      <c r="AY445" s="17" t="s">
        <v>252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7" t="s">
        <v>86</v>
      </c>
      <c r="BK445" s="162">
        <f>ROUND(I445*H445,2)</f>
        <v>0</v>
      </c>
      <c r="BL445" s="17" t="s">
        <v>289</v>
      </c>
      <c r="BM445" s="161" t="s">
        <v>711</v>
      </c>
    </row>
    <row r="446" spans="1:65" s="14" customFormat="1">
      <c r="B446" s="171"/>
      <c r="D446" s="164" t="s">
        <v>282</v>
      </c>
      <c r="E446" s="172" t="s">
        <v>1</v>
      </c>
      <c r="F446" s="173" t="s">
        <v>4015</v>
      </c>
      <c r="H446" s="174">
        <v>1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282</v>
      </c>
      <c r="AU446" s="172" t="s">
        <v>88</v>
      </c>
      <c r="AV446" s="14" t="s">
        <v>88</v>
      </c>
      <c r="AW446" s="14" t="s">
        <v>33</v>
      </c>
      <c r="AX446" s="14" t="s">
        <v>79</v>
      </c>
      <c r="AY446" s="172" t="s">
        <v>252</v>
      </c>
    </row>
    <row r="447" spans="1:65" s="13" customFormat="1">
      <c r="B447" s="163"/>
      <c r="D447" s="164" t="s">
        <v>282</v>
      </c>
      <c r="E447" s="165" t="s">
        <v>1</v>
      </c>
      <c r="F447" s="166" t="s">
        <v>4016</v>
      </c>
      <c r="H447" s="165" t="s">
        <v>1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282</v>
      </c>
      <c r="AU447" s="165" t="s">
        <v>88</v>
      </c>
      <c r="AV447" s="13" t="s">
        <v>86</v>
      </c>
      <c r="AW447" s="13" t="s">
        <v>33</v>
      </c>
      <c r="AX447" s="13" t="s">
        <v>79</v>
      </c>
      <c r="AY447" s="165" t="s">
        <v>252</v>
      </c>
    </row>
    <row r="448" spans="1:65" s="15" customFormat="1">
      <c r="B448" s="179"/>
      <c r="D448" s="164" t="s">
        <v>282</v>
      </c>
      <c r="E448" s="180" t="s">
        <v>1</v>
      </c>
      <c r="F448" s="181" t="s">
        <v>286</v>
      </c>
      <c r="H448" s="182">
        <v>1</v>
      </c>
      <c r="I448" s="183"/>
      <c r="L448" s="179"/>
      <c r="M448" s="184"/>
      <c r="N448" s="185"/>
      <c r="O448" s="185"/>
      <c r="P448" s="185"/>
      <c r="Q448" s="185"/>
      <c r="R448" s="185"/>
      <c r="S448" s="185"/>
      <c r="T448" s="186"/>
      <c r="AT448" s="180" t="s">
        <v>282</v>
      </c>
      <c r="AU448" s="180" t="s">
        <v>88</v>
      </c>
      <c r="AV448" s="15" t="s">
        <v>258</v>
      </c>
      <c r="AW448" s="15" t="s">
        <v>33</v>
      </c>
      <c r="AX448" s="15" t="s">
        <v>86</v>
      </c>
      <c r="AY448" s="180" t="s">
        <v>252</v>
      </c>
    </row>
    <row r="449" spans="1:65" s="2" customFormat="1" ht="37.9" customHeight="1">
      <c r="A449" s="31"/>
      <c r="B449" s="148"/>
      <c r="C449" s="149" t="s">
        <v>439</v>
      </c>
      <c r="D449" s="149" t="s">
        <v>254</v>
      </c>
      <c r="E449" s="150" t="s">
        <v>4183</v>
      </c>
      <c r="F449" s="151" t="s">
        <v>4184</v>
      </c>
      <c r="G449" s="152" t="s">
        <v>347</v>
      </c>
      <c r="H449" s="153">
        <v>1</v>
      </c>
      <c r="I449" s="154"/>
      <c r="J449" s="155">
        <f>ROUND(I449*H449,2)</f>
        <v>0</v>
      </c>
      <c r="K449" s="156"/>
      <c r="L449" s="32"/>
      <c r="M449" s="157" t="s">
        <v>1</v>
      </c>
      <c r="N449" s="158" t="s">
        <v>44</v>
      </c>
      <c r="O449" s="57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61" t="s">
        <v>289</v>
      </c>
      <c r="AT449" s="161" t="s">
        <v>254</v>
      </c>
      <c r="AU449" s="161" t="s">
        <v>88</v>
      </c>
      <c r="AY449" s="17" t="s">
        <v>252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86</v>
      </c>
      <c r="BK449" s="162">
        <f>ROUND(I449*H449,2)</f>
        <v>0</v>
      </c>
      <c r="BL449" s="17" t="s">
        <v>289</v>
      </c>
      <c r="BM449" s="161" t="s">
        <v>714</v>
      </c>
    </row>
    <row r="450" spans="1:65" s="14" customFormat="1">
      <c r="B450" s="171"/>
      <c r="D450" s="164" t="s">
        <v>282</v>
      </c>
      <c r="E450" s="172" t="s">
        <v>1</v>
      </c>
      <c r="F450" s="173" t="s">
        <v>4015</v>
      </c>
      <c r="H450" s="174">
        <v>1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282</v>
      </c>
      <c r="AU450" s="172" t="s">
        <v>88</v>
      </c>
      <c r="AV450" s="14" t="s">
        <v>88</v>
      </c>
      <c r="AW450" s="14" t="s">
        <v>33</v>
      </c>
      <c r="AX450" s="14" t="s">
        <v>79</v>
      </c>
      <c r="AY450" s="172" t="s">
        <v>252</v>
      </c>
    </row>
    <row r="451" spans="1:65" s="13" customFormat="1">
      <c r="B451" s="163"/>
      <c r="D451" s="164" t="s">
        <v>282</v>
      </c>
      <c r="E451" s="165" t="s">
        <v>1</v>
      </c>
      <c r="F451" s="166" t="s">
        <v>4016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282</v>
      </c>
      <c r="AU451" s="165" t="s">
        <v>88</v>
      </c>
      <c r="AV451" s="13" t="s">
        <v>86</v>
      </c>
      <c r="AW451" s="13" t="s">
        <v>33</v>
      </c>
      <c r="AX451" s="13" t="s">
        <v>79</v>
      </c>
      <c r="AY451" s="165" t="s">
        <v>252</v>
      </c>
    </row>
    <row r="452" spans="1:65" s="15" customFormat="1">
      <c r="B452" s="179"/>
      <c r="D452" s="164" t="s">
        <v>282</v>
      </c>
      <c r="E452" s="180" t="s">
        <v>1</v>
      </c>
      <c r="F452" s="181" t="s">
        <v>286</v>
      </c>
      <c r="H452" s="182">
        <v>1</v>
      </c>
      <c r="I452" s="183"/>
      <c r="L452" s="179"/>
      <c r="M452" s="184"/>
      <c r="N452" s="185"/>
      <c r="O452" s="185"/>
      <c r="P452" s="185"/>
      <c r="Q452" s="185"/>
      <c r="R452" s="185"/>
      <c r="S452" s="185"/>
      <c r="T452" s="186"/>
      <c r="AT452" s="180" t="s">
        <v>282</v>
      </c>
      <c r="AU452" s="180" t="s">
        <v>88</v>
      </c>
      <c r="AV452" s="15" t="s">
        <v>258</v>
      </c>
      <c r="AW452" s="15" t="s">
        <v>33</v>
      </c>
      <c r="AX452" s="15" t="s">
        <v>86</v>
      </c>
      <c r="AY452" s="180" t="s">
        <v>252</v>
      </c>
    </row>
    <row r="453" spans="1:65" s="2" customFormat="1" ht="44.25" customHeight="1">
      <c r="A453" s="31"/>
      <c r="B453" s="148"/>
      <c r="C453" s="149" t="s">
        <v>721</v>
      </c>
      <c r="D453" s="149" t="s">
        <v>254</v>
      </c>
      <c r="E453" s="150" t="s">
        <v>4185</v>
      </c>
      <c r="F453" s="151" t="s">
        <v>4186</v>
      </c>
      <c r="G453" s="152" t="s">
        <v>347</v>
      </c>
      <c r="H453" s="153">
        <v>1</v>
      </c>
      <c r="I453" s="154"/>
      <c r="J453" s="155">
        <f>ROUND(I453*H453,2)</f>
        <v>0</v>
      </c>
      <c r="K453" s="156"/>
      <c r="L453" s="32"/>
      <c r="M453" s="157" t="s">
        <v>1</v>
      </c>
      <c r="N453" s="158" t="s">
        <v>44</v>
      </c>
      <c r="O453" s="57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61" t="s">
        <v>289</v>
      </c>
      <c r="AT453" s="161" t="s">
        <v>254</v>
      </c>
      <c r="AU453" s="161" t="s">
        <v>88</v>
      </c>
      <c r="AY453" s="17" t="s">
        <v>252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7" t="s">
        <v>86</v>
      </c>
      <c r="BK453" s="162">
        <f>ROUND(I453*H453,2)</f>
        <v>0</v>
      </c>
      <c r="BL453" s="17" t="s">
        <v>289</v>
      </c>
      <c r="BM453" s="161" t="s">
        <v>724</v>
      </c>
    </row>
    <row r="454" spans="1:65" s="14" customFormat="1">
      <c r="B454" s="171"/>
      <c r="D454" s="164" t="s">
        <v>282</v>
      </c>
      <c r="E454" s="172" t="s">
        <v>1</v>
      </c>
      <c r="F454" s="173" t="s">
        <v>4015</v>
      </c>
      <c r="H454" s="174">
        <v>1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282</v>
      </c>
      <c r="AU454" s="172" t="s">
        <v>88</v>
      </c>
      <c r="AV454" s="14" t="s">
        <v>88</v>
      </c>
      <c r="AW454" s="14" t="s">
        <v>33</v>
      </c>
      <c r="AX454" s="14" t="s">
        <v>79</v>
      </c>
      <c r="AY454" s="172" t="s">
        <v>252</v>
      </c>
    </row>
    <row r="455" spans="1:65" s="13" customFormat="1">
      <c r="B455" s="163"/>
      <c r="D455" s="164" t="s">
        <v>282</v>
      </c>
      <c r="E455" s="165" t="s">
        <v>1</v>
      </c>
      <c r="F455" s="166" t="s">
        <v>4016</v>
      </c>
      <c r="H455" s="165" t="s">
        <v>1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5" t="s">
        <v>282</v>
      </c>
      <c r="AU455" s="165" t="s">
        <v>88</v>
      </c>
      <c r="AV455" s="13" t="s">
        <v>86</v>
      </c>
      <c r="AW455" s="13" t="s">
        <v>33</v>
      </c>
      <c r="AX455" s="13" t="s">
        <v>79</v>
      </c>
      <c r="AY455" s="165" t="s">
        <v>252</v>
      </c>
    </row>
    <row r="456" spans="1:65" s="15" customFormat="1">
      <c r="B456" s="179"/>
      <c r="D456" s="164" t="s">
        <v>282</v>
      </c>
      <c r="E456" s="180" t="s">
        <v>1</v>
      </c>
      <c r="F456" s="181" t="s">
        <v>286</v>
      </c>
      <c r="H456" s="182">
        <v>1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282</v>
      </c>
      <c r="AU456" s="180" t="s">
        <v>88</v>
      </c>
      <c r="AV456" s="15" t="s">
        <v>258</v>
      </c>
      <c r="AW456" s="15" t="s">
        <v>33</v>
      </c>
      <c r="AX456" s="15" t="s">
        <v>86</v>
      </c>
      <c r="AY456" s="180" t="s">
        <v>252</v>
      </c>
    </row>
    <row r="457" spans="1:65" s="2" customFormat="1" ht="37.9" customHeight="1">
      <c r="A457" s="31"/>
      <c r="B457" s="148"/>
      <c r="C457" s="149" t="s">
        <v>442</v>
      </c>
      <c r="D457" s="149" t="s">
        <v>254</v>
      </c>
      <c r="E457" s="150" t="s">
        <v>4187</v>
      </c>
      <c r="F457" s="151" t="s">
        <v>4188</v>
      </c>
      <c r="G457" s="152" t="s">
        <v>347</v>
      </c>
      <c r="H457" s="153">
        <v>1</v>
      </c>
      <c r="I457" s="154"/>
      <c r="J457" s="155">
        <f>ROUND(I457*H457,2)</f>
        <v>0</v>
      </c>
      <c r="K457" s="156"/>
      <c r="L457" s="32"/>
      <c r="M457" s="157" t="s">
        <v>1</v>
      </c>
      <c r="N457" s="158" t="s">
        <v>44</v>
      </c>
      <c r="O457" s="57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61" t="s">
        <v>289</v>
      </c>
      <c r="AT457" s="161" t="s">
        <v>254</v>
      </c>
      <c r="AU457" s="161" t="s">
        <v>88</v>
      </c>
      <c r="AY457" s="17" t="s">
        <v>252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86</v>
      </c>
      <c r="BK457" s="162">
        <f>ROUND(I457*H457,2)</f>
        <v>0</v>
      </c>
      <c r="BL457" s="17" t="s">
        <v>289</v>
      </c>
      <c r="BM457" s="161" t="s">
        <v>731</v>
      </c>
    </row>
    <row r="458" spans="1:65" s="14" customFormat="1">
      <c r="B458" s="171"/>
      <c r="D458" s="164" t="s">
        <v>282</v>
      </c>
      <c r="E458" s="172" t="s">
        <v>1</v>
      </c>
      <c r="F458" s="173" t="s">
        <v>4015</v>
      </c>
      <c r="H458" s="174">
        <v>1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282</v>
      </c>
      <c r="AU458" s="172" t="s">
        <v>88</v>
      </c>
      <c r="AV458" s="14" t="s">
        <v>88</v>
      </c>
      <c r="AW458" s="14" t="s">
        <v>33</v>
      </c>
      <c r="AX458" s="14" t="s">
        <v>79</v>
      </c>
      <c r="AY458" s="172" t="s">
        <v>252</v>
      </c>
    </row>
    <row r="459" spans="1:65" s="13" customFormat="1">
      <c r="B459" s="163"/>
      <c r="D459" s="164" t="s">
        <v>282</v>
      </c>
      <c r="E459" s="165" t="s">
        <v>1</v>
      </c>
      <c r="F459" s="166" t="s">
        <v>4016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282</v>
      </c>
      <c r="AU459" s="165" t="s">
        <v>88</v>
      </c>
      <c r="AV459" s="13" t="s">
        <v>86</v>
      </c>
      <c r="AW459" s="13" t="s">
        <v>33</v>
      </c>
      <c r="AX459" s="13" t="s">
        <v>79</v>
      </c>
      <c r="AY459" s="165" t="s">
        <v>252</v>
      </c>
    </row>
    <row r="460" spans="1:65" s="15" customFormat="1">
      <c r="B460" s="179"/>
      <c r="D460" s="164" t="s">
        <v>282</v>
      </c>
      <c r="E460" s="180" t="s">
        <v>1</v>
      </c>
      <c r="F460" s="181" t="s">
        <v>286</v>
      </c>
      <c r="H460" s="182">
        <v>1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282</v>
      </c>
      <c r="AU460" s="180" t="s">
        <v>88</v>
      </c>
      <c r="AV460" s="15" t="s">
        <v>258</v>
      </c>
      <c r="AW460" s="15" t="s">
        <v>33</v>
      </c>
      <c r="AX460" s="15" t="s">
        <v>86</v>
      </c>
      <c r="AY460" s="180" t="s">
        <v>252</v>
      </c>
    </row>
    <row r="461" spans="1:65" s="2" customFormat="1" ht="37.9" customHeight="1">
      <c r="A461" s="31"/>
      <c r="B461" s="148"/>
      <c r="C461" s="149" t="s">
        <v>742</v>
      </c>
      <c r="D461" s="149" t="s">
        <v>254</v>
      </c>
      <c r="E461" s="150" t="s">
        <v>4189</v>
      </c>
      <c r="F461" s="151" t="s">
        <v>4190</v>
      </c>
      <c r="G461" s="152" t="s">
        <v>347</v>
      </c>
      <c r="H461" s="153">
        <v>1</v>
      </c>
      <c r="I461" s="154"/>
      <c r="J461" s="155">
        <f>ROUND(I461*H461,2)</f>
        <v>0</v>
      </c>
      <c r="K461" s="156"/>
      <c r="L461" s="32"/>
      <c r="M461" s="157" t="s">
        <v>1</v>
      </c>
      <c r="N461" s="158" t="s">
        <v>44</v>
      </c>
      <c r="O461" s="57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61" t="s">
        <v>289</v>
      </c>
      <c r="AT461" s="161" t="s">
        <v>254</v>
      </c>
      <c r="AU461" s="161" t="s">
        <v>88</v>
      </c>
      <c r="AY461" s="17" t="s">
        <v>252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7" t="s">
        <v>86</v>
      </c>
      <c r="BK461" s="162">
        <f>ROUND(I461*H461,2)</f>
        <v>0</v>
      </c>
      <c r="BL461" s="17" t="s">
        <v>289</v>
      </c>
      <c r="BM461" s="161" t="s">
        <v>745</v>
      </c>
    </row>
    <row r="462" spans="1:65" s="14" customFormat="1">
      <c r="B462" s="171"/>
      <c r="D462" s="164" t="s">
        <v>282</v>
      </c>
      <c r="E462" s="172" t="s">
        <v>1</v>
      </c>
      <c r="F462" s="173" t="s">
        <v>4015</v>
      </c>
      <c r="H462" s="174">
        <v>1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282</v>
      </c>
      <c r="AU462" s="172" t="s">
        <v>88</v>
      </c>
      <c r="AV462" s="14" t="s">
        <v>88</v>
      </c>
      <c r="AW462" s="14" t="s">
        <v>33</v>
      </c>
      <c r="AX462" s="14" t="s">
        <v>79</v>
      </c>
      <c r="AY462" s="172" t="s">
        <v>252</v>
      </c>
    </row>
    <row r="463" spans="1:65" s="13" customFormat="1">
      <c r="B463" s="163"/>
      <c r="D463" s="164" t="s">
        <v>282</v>
      </c>
      <c r="E463" s="165" t="s">
        <v>1</v>
      </c>
      <c r="F463" s="166" t="s">
        <v>4016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282</v>
      </c>
      <c r="AU463" s="165" t="s">
        <v>88</v>
      </c>
      <c r="AV463" s="13" t="s">
        <v>86</v>
      </c>
      <c r="AW463" s="13" t="s">
        <v>33</v>
      </c>
      <c r="AX463" s="13" t="s">
        <v>79</v>
      </c>
      <c r="AY463" s="165" t="s">
        <v>252</v>
      </c>
    </row>
    <row r="464" spans="1:65" s="15" customFormat="1">
      <c r="B464" s="179"/>
      <c r="D464" s="164" t="s">
        <v>282</v>
      </c>
      <c r="E464" s="180" t="s">
        <v>1</v>
      </c>
      <c r="F464" s="181" t="s">
        <v>286</v>
      </c>
      <c r="H464" s="182">
        <v>1</v>
      </c>
      <c r="I464" s="18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0" t="s">
        <v>282</v>
      </c>
      <c r="AU464" s="180" t="s">
        <v>88</v>
      </c>
      <c r="AV464" s="15" t="s">
        <v>258</v>
      </c>
      <c r="AW464" s="15" t="s">
        <v>33</v>
      </c>
      <c r="AX464" s="15" t="s">
        <v>86</v>
      </c>
      <c r="AY464" s="180" t="s">
        <v>252</v>
      </c>
    </row>
    <row r="465" spans="1:65" s="2" customFormat="1" ht="37.9" customHeight="1">
      <c r="A465" s="31"/>
      <c r="B465" s="148"/>
      <c r="C465" s="149" t="s">
        <v>446</v>
      </c>
      <c r="D465" s="149" t="s">
        <v>254</v>
      </c>
      <c r="E465" s="150" t="s">
        <v>4191</v>
      </c>
      <c r="F465" s="151" t="s">
        <v>4192</v>
      </c>
      <c r="G465" s="152" t="s">
        <v>347</v>
      </c>
      <c r="H465" s="153">
        <v>1</v>
      </c>
      <c r="I465" s="154"/>
      <c r="J465" s="155">
        <f>ROUND(I465*H465,2)</f>
        <v>0</v>
      </c>
      <c r="K465" s="156"/>
      <c r="L465" s="32"/>
      <c r="M465" s="157" t="s">
        <v>1</v>
      </c>
      <c r="N465" s="158" t="s">
        <v>44</v>
      </c>
      <c r="O465" s="57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61" t="s">
        <v>289</v>
      </c>
      <c r="AT465" s="161" t="s">
        <v>254</v>
      </c>
      <c r="AU465" s="161" t="s">
        <v>88</v>
      </c>
      <c r="AY465" s="17" t="s">
        <v>252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7" t="s">
        <v>86</v>
      </c>
      <c r="BK465" s="162">
        <f>ROUND(I465*H465,2)</f>
        <v>0</v>
      </c>
      <c r="BL465" s="17" t="s">
        <v>289</v>
      </c>
      <c r="BM465" s="161" t="s">
        <v>748</v>
      </c>
    </row>
    <row r="466" spans="1:65" s="14" customFormat="1">
      <c r="B466" s="171"/>
      <c r="D466" s="164" t="s">
        <v>282</v>
      </c>
      <c r="E466" s="172" t="s">
        <v>1</v>
      </c>
      <c r="F466" s="173" t="s">
        <v>4015</v>
      </c>
      <c r="H466" s="174">
        <v>1</v>
      </c>
      <c r="I466" s="175"/>
      <c r="L466" s="171"/>
      <c r="M466" s="176"/>
      <c r="N466" s="177"/>
      <c r="O466" s="177"/>
      <c r="P466" s="177"/>
      <c r="Q466" s="177"/>
      <c r="R466" s="177"/>
      <c r="S466" s="177"/>
      <c r="T466" s="178"/>
      <c r="AT466" s="172" t="s">
        <v>282</v>
      </c>
      <c r="AU466" s="172" t="s">
        <v>88</v>
      </c>
      <c r="AV466" s="14" t="s">
        <v>88</v>
      </c>
      <c r="AW466" s="14" t="s">
        <v>33</v>
      </c>
      <c r="AX466" s="14" t="s">
        <v>79</v>
      </c>
      <c r="AY466" s="172" t="s">
        <v>252</v>
      </c>
    </row>
    <row r="467" spans="1:65" s="13" customFormat="1">
      <c r="B467" s="163"/>
      <c r="D467" s="164" t="s">
        <v>282</v>
      </c>
      <c r="E467" s="165" t="s">
        <v>1</v>
      </c>
      <c r="F467" s="166" t="s">
        <v>4016</v>
      </c>
      <c r="H467" s="165" t="s">
        <v>1</v>
      </c>
      <c r="I467" s="167"/>
      <c r="L467" s="163"/>
      <c r="M467" s="168"/>
      <c r="N467" s="169"/>
      <c r="O467" s="169"/>
      <c r="P467" s="169"/>
      <c r="Q467" s="169"/>
      <c r="R467" s="169"/>
      <c r="S467" s="169"/>
      <c r="T467" s="170"/>
      <c r="AT467" s="165" t="s">
        <v>282</v>
      </c>
      <c r="AU467" s="165" t="s">
        <v>88</v>
      </c>
      <c r="AV467" s="13" t="s">
        <v>86</v>
      </c>
      <c r="AW467" s="13" t="s">
        <v>33</v>
      </c>
      <c r="AX467" s="13" t="s">
        <v>79</v>
      </c>
      <c r="AY467" s="165" t="s">
        <v>252</v>
      </c>
    </row>
    <row r="468" spans="1:65" s="15" customFormat="1">
      <c r="B468" s="179"/>
      <c r="D468" s="164" t="s">
        <v>282</v>
      </c>
      <c r="E468" s="180" t="s">
        <v>1</v>
      </c>
      <c r="F468" s="181" t="s">
        <v>286</v>
      </c>
      <c r="H468" s="182">
        <v>1</v>
      </c>
      <c r="I468" s="183"/>
      <c r="L468" s="179"/>
      <c r="M468" s="184"/>
      <c r="N468" s="185"/>
      <c r="O468" s="185"/>
      <c r="P468" s="185"/>
      <c r="Q468" s="185"/>
      <c r="R468" s="185"/>
      <c r="S468" s="185"/>
      <c r="T468" s="186"/>
      <c r="AT468" s="180" t="s">
        <v>282</v>
      </c>
      <c r="AU468" s="180" t="s">
        <v>88</v>
      </c>
      <c r="AV468" s="15" t="s">
        <v>258</v>
      </c>
      <c r="AW468" s="15" t="s">
        <v>33</v>
      </c>
      <c r="AX468" s="15" t="s">
        <v>86</v>
      </c>
      <c r="AY468" s="180" t="s">
        <v>252</v>
      </c>
    </row>
    <row r="469" spans="1:65" s="2" customFormat="1" ht="37.9" customHeight="1">
      <c r="A469" s="31"/>
      <c r="B469" s="148"/>
      <c r="C469" s="149" t="s">
        <v>757</v>
      </c>
      <c r="D469" s="149" t="s">
        <v>254</v>
      </c>
      <c r="E469" s="150" t="s">
        <v>4193</v>
      </c>
      <c r="F469" s="151" t="s">
        <v>4194</v>
      </c>
      <c r="G469" s="152" t="s">
        <v>347</v>
      </c>
      <c r="H469" s="153">
        <v>1</v>
      </c>
      <c r="I469" s="154"/>
      <c r="J469" s="155">
        <f>ROUND(I469*H469,2)</f>
        <v>0</v>
      </c>
      <c r="K469" s="156"/>
      <c r="L469" s="32"/>
      <c r="M469" s="157" t="s">
        <v>1</v>
      </c>
      <c r="N469" s="158" t="s">
        <v>44</v>
      </c>
      <c r="O469" s="57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61" t="s">
        <v>289</v>
      </c>
      <c r="AT469" s="161" t="s">
        <v>254</v>
      </c>
      <c r="AU469" s="161" t="s">
        <v>88</v>
      </c>
      <c r="AY469" s="17" t="s">
        <v>252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7" t="s">
        <v>86</v>
      </c>
      <c r="BK469" s="162">
        <f>ROUND(I469*H469,2)</f>
        <v>0</v>
      </c>
      <c r="BL469" s="17" t="s">
        <v>289</v>
      </c>
      <c r="BM469" s="161" t="s">
        <v>760</v>
      </c>
    </row>
    <row r="470" spans="1:65" s="14" customFormat="1">
      <c r="B470" s="171"/>
      <c r="D470" s="164" t="s">
        <v>282</v>
      </c>
      <c r="E470" s="172" t="s">
        <v>1</v>
      </c>
      <c r="F470" s="173" t="s">
        <v>4015</v>
      </c>
      <c r="H470" s="174">
        <v>1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282</v>
      </c>
      <c r="AU470" s="172" t="s">
        <v>88</v>
      </c>
      <c r="AV470" s="14" t="s">
        <v>88</v>
      </c>
      <c r="AW470" s="14" t="s">
        <v>33</v>
      </c>
      <c r="AX470" s="14" t="s">
        <v>79</v>
      </c>
      <c r="AY470" s="172" t="s">
        <v>252</v>
      </c>
    </row>
    <row r="471" spans="1:65" s="13" customFormat="1">
      <c r="B471" s="163"/>
      <c r="D471" s="164" t="s">
        <v>282</v>
      </c>
      <c r="E471" s="165" t="s">
        <v>1</v>
      </c>
      <c r="F471" s="166" t="s">
        <v>4016</v>
      </c>
      <c r="H471" s="165" t="s">
        <v>1</v>
      </c>
      <c r="I471" s="167"/>
      <c r="L471" s="163"/>
      <c r="M471" s="168"/>
      <c r="N471" s="169"/>
      <c r="O471" s="169"/>
      <c r="P471" s="169"/>
      <c r="Q471" s="169"/>
      <c r="R471" s="169"/>
      <c r="S471" s="169"/>
      <c r="T471" s="170"/>
      <c r="AT471" s="165" t="s">
        <v>282</v>
      </c>
      <c r="AU471" s="165" t="s">
        <v>88</v>
      </c>
      <c r="AV471" s="13" t="s">
        <v>86</v>
      </c>
      <c r="AW471" s="13" t="s">
        <v>33</v>
      </c>
      <c r="AX471" s="13" t="s">
        <v>79</v>
      </c>
      <c r="AY471" s="165" t="s">
        <v>252</v>
      </c>
    </row>
    <row r="472" spans="1:65" s="15" customFormat="1">
      <c r="B472" s="179"/>
      <c r="D472" s="164" t="s">
        <v>282</v>
      </c>
      <c r="E472" s="180" t="s">
        <v>1</v>
      </c>
      <c r="F472" s="181" t="s">
        <v>286</v>
      </c>
      <c r="H472" s="182">
        <v>1</v>
      </c>
      <c r="I472" s="183"/>
      <c r="L472" s="179"/>
      <c r="M472" s="184"/>
      <c r="N472" s="185"/>
      <c r="O472" s="185"/>
      <c r="P472" s="185"/>
      <c r="Q472" s="185"/>
      <c r="R472" s="185"/>
      <c r="S472" s="185"/>
      <c r="T472" s="186"/>
      <c r="AT472" s="180" t="s">
        <v>282</v>
      </c>
      <c r="AU472" s="180" t="s">
        <v>88</v>
      </c>
      <c r="AV472" s="15" t="s">
        <v>258</v>
      </c>
      <c r="AW472" s="15" t="s">
        <v>33</v>
      </c>
      <c r="AX472" s="15" t="s">
        <v>86</v>
      </c>
      <c r="AY472" s="180" t="s">
        <v>252</v>
      </c>
    </row>
    <row r="473" spans="1:65" s="2" customFormat="1" ht="37.9" customHeight="1">
      <c r="A473" s="31"/>
      <c r="B473" s="148"/>
      <c r="C473" s="149" t="s">
        <v>449</v>
      </c>
      <c r="D473" s="149" t="s">
        <v>254</v>
      </c>
      <c r="E473" s="150" t="s">
        <v>4195</v>
      </c>
      <c r="F473" s="151" t="s">
        <v>4196</v>
      </c>
      <c r="G473" s="152" t="s">
        <v>347</v>
      </c>
      <c r="H473" s="153">
        <v>1</v>
      </c>
      <c r="I473" s="154"/>
      <c r="J473" s="155">
        <f>ROUND(I473*H473,2)</f>
        <v>0</v>
      </c>
      <c r="K473" s="156"/>
      <c r="L473" s="32"/>
      <c r="M473" s="157" t="s">
        <v>1</v>
      </c>
      <c r="N473" s="158" t="s">
        <v>44</v>
      </c>
      <c r="O473" s="57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61" t="s">
        <v>289</v>
      </c>
      <c r="AT473" s="161" t="s">
        <v>254</v>
      </c>
      <c r="AU473" s="161" t="s">
        <v>88</v>
      </c>
      <c r="AY473" s="17" t="s">
        <v>252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7" t="s">
        <v>86</v>
      </c>
      <c r="BK473" s="162">
        <f>ROUND(I473*H473,2)</f>
        <v>0</v>
      </c>
      <c r="BL473" s="17" t="s">
        <v>289</v>
      </c>
      <c r="BM473" s="161" t="s">
        <v>764</v>
      </c>
    </row>
    <row r="474" spans="1:65" s="14" customFormat="1">
      <c r="B474" s="171"/>
      <c r="D474" s="164" t="s">
        <v>282</v>
      </c>
      <c r="E474" s="172" t="s">
        <v>1</v>
      </c>
      <c r="F474" s="173" t="s">
        <v>4015</v>
      </c>
      <c r="H474" s="174">
        <v>1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282</v>
      </c>
      <c r="AU474" s="172" t="s">
        <v>88</v>
      </c>
      <c r="AV474" s="14" t="s">
        <v>88</v>
      </c>
      <c r="AW474" s="14" t="s">
        <v>33</v>
      </c>
      <c r="AX474" s="14" t="s">
        <v>79</v>
      </c>
      <c r="AY474" s="172" t="s">
        <v>252</v>
      </c>
    </row>
    <row r="475" spans="1:65" s="13" customFormat="1">
      <c r="B475" s="163"/>
      <c r="D475" s="164" t="s">
        <v>282</v>
      </c>
      <c r="E475" s="165" t="s">
        <v>1</v>
      </c>
      <c r="F475" s="166" t="s">
        <v>4016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282</v>
      </c>
      <c r="AU475" s="165" t="s">
        <v>88</v>
      </c>
      <c r="AV475" s="13" t="s">
        <v>86</v>
      </c>
      <c r="AW475" s="13" t="s">
        <v>33</v>
      </c>
      <c r="AX475" s="13" t="s">
        <v>79</v>
      </c>
      <c r="AY475" s="165" t="s">
        <v>252</v>
      </c>
    </row>
    <row r="476" spans="1:65" s="15" customFormat="1">
      <c r="B476" s="179"/>
      <c r="D476" s="164" t="s">
        <v>282</v>
      </c>
      <c r="E476" s="180" t="s">
        <v>1</v>
      </c>
      <c r="F476" s="181" t="s">
        <v>286</v>
      </c>
      <c r="H476" s="182">
        <v>1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282</v>
      </c>
      <c r="AU476" s="180" t="s">
        <v>88</v>
      </c>
      <c r="AV476" s="15" t="s">
        <v>258</v>
      </c>
      <c r="AW476" s="15" t="s">
        <v>33</v>
      </c>
      <c r="AX476" s="15" t="s">
        <v>86</v>
      </c>
      <c r="AY476" s="180" t="s">
        <v>252</v>
      </c>
    </row>
    <row r="477" spans="1:65" s="2" customFormat="1" ht="37.9" customHeight="1">
      <c r="A477" s="31"/>
      <c r="B477" s="148"/>
      <c r="C477" s="149" t="s">
        <v>766</v>
      </c>
      <c r="D477" s="149" t="s">
        <v>254</v>
      </c>
      <c r="E477" s="150" t="s">
        <v>4197</v>
      </c>
      <c r="F477" s="151" t="s">
        <v>4198</v>
      </c>
      <c r="G477" s="152" t="s">
        <v>347</v>
      </c>
      <c r="H477" s="153">
        <v>1</v>
      </c>
      <c r="I477" s="154"/>
      <c r="J477" s="155">
        <f>ROUND(I477*H477,2)</f>
        <v>0</v>
      </c>
      <c r="K477" s="156"/>
      <c r="L477" s="32"/>
      <c r="M477" s="157" t="s">
        <v>1</v>
      </c>
      <c r="N477" s="158" t="s">
        <v>44</v>
      </c>
      <c r="O477" s="57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61" t="s">
        <v>289</v>
      </c>
      <c r="AT477" s="161" t="s">
        <v>254</v>
      </c>
      <c r="AU477" s="161" t="s">
        <v>88</v>
      </c>
      <c r="AY477" s="17" t="s">
        <v>252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7" t="s">
        <v>86</v>
      </c>
      <c r="BK477" s="162">
        <f>ROUND(I477*H477,2)</f>
        <v>0</v>
      </c>
      <c r="BL477" s="17" t="s">
        <v>289</v>
      </c>
      <c r="BM477" s="161" t="s">
        <v>769</v>
      </c>
    </row>
    <row r="478" spans="1:65" s="14" customFormat="1">
      <c r="B478" s="171"/>
      <c r="D478" s="164" t="s">
        <v>282</v>
      </c>
      <c r="E478" s="172" t="s">
        <v>1</v>
      </c>
      <c r="F478" s="173" t="s">
        <v>4015</v>
      </c>
      <c r="H478" s="174">
        <v>1</v>
      </c>
      <c r="I478" s="175"/>
      <c r="L478" s="171"/>
      <c r="M478" s="176"/>
      <c r="N478" s="177"/>
      <c r="O478" s="177"/>
      <c r="P478" s="177"/>
      <c r="Q478" s="177"/>
      <c r="R478" s="177"/>
      <c r="S478" s="177"/>
      <c r="T478" s="178"/>
      <c r="AT478" s="172" t="s">
        <v>282</v>
      </c>
      <c r="AU478" s="172" t="s">
        <v>88</v>
      </c>
      <c r="AV478" s="14" t="s">
        <v>88</v>
      </c>
      <c r="AW478" s="14" t="s">
        <v>33</v>
      </c>
      <c r="AX478" s="14" t="s">
        <v>79</v>
      </c>
      <c r="AY478" s="172" t="s">
        <v>252</v>
      </c>
    </row>
    <row r="479" spans="1:65" s="13" customFormat="1">
      <c r="B479" s="163"/>
      <c r="D479" s="164" t="s">
        <v>282</v>
      </c>
      <c r="E479" s="165" t="s">
        <v>1</v>
      </c>
      <c r="F479" s="166" t="s">
        <v>4016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282</v>
      </c>
      <c r="AU479" s="165" t="s">
        <v>88</v>
      </c>
      <c r="AV479" s="13" t="s">
        <v>86</v>
      </c>
      <c r="AW479" s="13" t="s">
        <v>33</v>
      </c>
      <c r="AX479" s="13" t="s">
        <v>79</v>
      </c>
      <c r="AY479" s="165" t="s">
        <v>252</v>
      </c>
    </row>
    <row r="480" spans="1:65" s="15" customFormat="1">
      <c r="B480" s="179"/>
      <c r="D480" s="164" t="s">
        <v>282</v>
      </c>
      <c r="E480" s="180" t="s">
        <v>1</v>
      </c>
      <c r="F480" s="181" t="s">
        <v>286</v>
      </c>
      <c r="H480" s="182">
        <v>1</v>
      </c>
      <c r="I480" s="183"/>
      <c r="L480" s="179"/>
      <c r="M480" s="184"/>
      <c r="N480" s="185"/>
      <c r="O480" s="185"/>
      <c r="P480" s="185"/>
      <c r="Q480" s="185"/>
      <c r="R480" s="185"/>
      <c r="S480" s="185"/>
      <c r="T480" s="186"/>
      <c r="AT480" s="180" t="s">
        <v>282</v>
      </c>
      <c r="AU480" s="180" t="s">
        <v>88</v>
      </c>
      <c r="AV480" s="15" t="s">
        <v>258</v>
      </c>
      <c r="AW480" s="15" t="s">
        <v>33</v>
      </c>
      <c r="AX480" s="15" t="s">
        <v>86</v>
      </c>
      <c r="AY480" s="180" t="s">
        <v>252</v>
      </c>
    </row>
    <row r="481" spans="1:65" s="2" customFormat="1" ht="37.9" customHeight="1">
      <c r="A481" s="31"/>
      <c r="B481" s="148"/>
      <c r="C481" s="149" t="s">
        <v>453</v>
      </c>
      <c r="D481" s="149" t="s">
        <v>254</v>
      </c>
      <c r="E481" s="150" t="s">
        <v>4199</v>
      </c>
      <c r="F481" s="151" t="s">
        <v>4200</v>
      </c>
      <c r="G481" s="152" t="s">
        <v>347</v>
      </c>
      <c r="H481" s="153">
        <v>1</v>
      </c>
      <c r="I481" s="154"/>
      <c r="J481" s="155">
        <f>ROUND(I481*H481,2)</f>
        <v>0</v>
      </c>
      <c r="K481" s="156"/>
      <c r="L481" s="32"/>
      <c r="M481" s="157" t="s">
        <v>1</v>
      </c>
      <c r="N481" s="158" t="s">
        <v>44</v>
      </c>
      <c r="O481" s="57"/>
      <c r="P481" s="159">
        <f>O481*H481</f>
        <v>0</v>
      </c>
      <c r="Q481" s="159">
        <v>0</v>
      </c>
      <c r="R481" s="159">
        <f>Q481*H481</f>
        <v>0</v>
      </c>
      <c r="S481" s="159">
        <v>0</v>
      </c>
      <c r="T481" s="160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61" t="s">
        <v>289</v>
      </c>
      <c r="AT481" s="161" t="s">
        <v>254</v>
      </c>
      <c r="AU481" s="161" t="s">
        <v>88</v>
      </c>
      <c r="AY481" s="17" t="s">
        <v>252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7" t="s">
        <v>86</v>
      </c>
      <c r="BK481" s="162">
        <f>ROUND(I481*H481,2)</f>
        <v>0</v>
      </c>
      <c r="BL481" s="17" t="s">
        <v>289</v>
      </c>
      <c r="BM481" s="161" t="s">
        <v>791</v>
      </c>
    </row>
    <row r="482" spans="1:65" s="14" customFormat="1">
      <c r="B482" s="171"/>
      <c r="D482" s="164" t="s">
        <v>282</v>
      </c>
      <c r="E482" s="172" t="s">
        <v>1</v>
      </c>
      <c r="F482" s="173" t="s">
        <v>4015</v>
      </c>
      <c r="H482" s="174">
        <v>1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282</v>
      </c>
      <c r="AU482" s="172" t="s">
        <v>88</v>
      </c>
      <c r="AV482" s="14" t="s">
        <v>88</v>
      </c>
      <c r="AW482" s="14" t="s">
        <v>33</v>
      </c>
      <c r="AX482" s="14" t="s">
        <v>79</v>
      </c>
      <c r="AY482" s="172" t="s">
        <v>252</v>
      </c>
    </row>
    <row r="483" spans="1:65" s="13" customFormat="1">
      <c r="B483" s="163"/>
      <c r="D483" s="164" t="s">
        <v>282</v>
      </c>
      <c r="E483" s="165" t="s">
        <v>1</v>
      </c>
      <c r="F483" s="166" t="s">
        <v>4016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282</v>
      </c>
      <c r="AU483" s="165" t="s">
        <v>88</v>
      </c>
      <c r="AV483" s="13" t="s">
        <v>86</v>
      </c>
      <c r="AW483" s="13" t="s">
        <v>33</v>
      </c>
      <c r="AX483" s="13" t="s">
        <v>79</v>
      </c>
      <c r="AY483" s="165" t="s">
        <v>252</v>
      </c>
    </row>
    <row r="484" spans="1:65" s="15" customFormat="1">
      <c r="B484" s="179"/>
      <c r="D484" s="164" t="s">
        <v>282</v>
      </c>
      <c r="E484" s="180" t="s">
        <v>1</v>
      </c>
      <c r="F484" s="181" t="s">
        <v>286</v>
      </c>
      <c r="H484" s="182">
        <v>1</v>
      </c>
      <c r="I484" s="183"/>
      <c r="L484" s="179"/>
      <c r="M484" s="184"/>
      <c r="N484" s="185"/>
      <c r="O484" s="185"/>
      <c r="P484" s="185"/>
      <c r="Q484" s="185"/>
      <c r="R484" s="185"/>
      <c r="S484" s="185"/>
      <c r="T484" s="186"/>
      <c r="AT484" s="180" t="s">
        <v>282</v>
      </c>
      <c r="AU484" s="180" t="s">
        <v>88</v>
      </c>
      <c r="AV484" s="15" t="s">
        <v>258</v>
      </c>
      <c r="AW484" s="15" t="s">
        <v>33</v>
      </c>
      <c r="AX484" s="15" t="s">
        <v>86</v>
      </c>
      <c r="AY484" s="180" t="s">
        <v>252</v>
      </c>
    </row>
    <row r="485" spans="1:65" s="2" customFormat="1" ht="37.9" customHeight="1">
      <c r="A485" s="31"/>
      <c r="B485" s="148"/>
      <c r="C485" s="149" t="s">
        <v>802</v>
      </c>
      <c r="D485" s="149" t="s">
        <v>254</v>
      </c>
      <c r="E485" s="150" t="s">
        <v>4201</v>
      </c>
      <c r="F485" s="151" t="s">
        <v>4202</v>
      </c>
      <c r="G485" s="152" t="s">
        <v>347</v>
      </c>
      <c r="H485" s="153">
        <v>1</v>
      </c>
      <c r="I485" s="154"/>
      <c r="J485" s="155">
        <f>ROUND(I485*H485,2)</f>
        <v>0</v>
      </c>
      <c r="K485" s="156"/>
      <c r="L485" s="32"/>
      <c r="M485" s="157" t="s">
        <v>1</v>
      </c>
      <c r="N485" s="158" t="s">
        <v>44</v>
      </c>
      <c r="O485" s="57"/>
      <c r="P485" s="159">
        <f>O485*H485</f>
        <v>0</v>
      </c>
      <c r="Q485" s="159">
        <v>0</v>
      </c>
      <c r="R485" s="159">
        <f>Q485*H485</f>
        <v>0</v>
      </c>
      <c r="S485" s="159">
        <v>0</v>
      </c>
      <c r="T485" s="160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61" t="s">
        <v>289</v>
      </c>
      <c r="AT485" s="161" t="s">
        <v>254</v>
      </c>
      <c r="AU485" s="161" t="s">
        <v>88</v>
      </c>
      <c r="AY485" s="17" t="s">
        <v>252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7" t="s">
        <v>86</v>
      </c>
      <c r="BK485" s="162">
        <f>ROUND(I485*H485,2)</f>
        <v>0</v>
      </c>
      <c r="BL485" s="17" t="s">
        <v>289</v>
      </c>
      <c r="BM485" s="161" t="s">
        <v>805</v>
      </c>
    </row>
    <row r="486" spans="1:65" s="14" customFormat="1">
      <c r="B486" s="171"/>
      <c r="D486" s="164" t="s">
        <v>282</v>
      </c>
      <c r="E486" s="172" t="s">
        <v>1</v>
      </c>
      <c r="F486" s="173" t="s">
        <v>4015</v>
      </c>
      <c r="H486" s="174">
        <v>1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282</v>
      </c>
      <c r="AU486" s="172" t="s">
        <v>88</v>
      </c>
      <c r="AV486" s="14" t="s">
        <v>88</v>
      </c>
      <c r="AW486" s="14" t="s">
        <v>33</v>
      </c>
      <c r="AX486" s="14" t="s">
        <v>79</v>
      </c>
      <c r="AY486" s="172" t="s">
        <v>252</v>
      </c>
    </row>
    <row r="487" spans="1:65" s="13" customFormat="1">
      <c r="B487" s="163"/>
      <c r="D487" s="164" t="s">
        <v>282</v>
      </c>
      <c r="E487" s="165" t="s">
        <v>1</v>
      </c>
      <c r="F487" s="166" t="s">
        <v>4016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282</v>
      </c>
      <c r="AU487" s="165" t="s">
        <v>88</v>
      </c>
      <c r="AV487" s="13" t="s">
        <v>86</v>
      </c>
      <c r="AW487" s="13" t="s">
        <v>33</v>
      </c>
      <c r="AX487" s="13" t="s">
        <v>79</v>
      </c>
      <c r="AY487" s="165" t="s">
        <v>252</v>
      </c>
    </row>
    <row r="488" spans="1:65" s="15" customFormat="1">
      <c r="B488" s="179"/>
      <c r="D488" s="164" t="s">
        <v>282</v>
      </c>
      <c r="E488" s="180" t="s">
        <v>1</v>
      </c>
      <c r="F488" s="181" t="s">
        <v>286</v>
      </c>
      <c r="H488" s="182">
        <v>1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282</v>
      </c>
      <c r="AU488" s="180" t="s">
        <v>88</v>
      </c>
      <c r="AV488" s="15" t="s">
        <v>258</v>
      </c>
      <c r="AW488" s="15" t="s">
        <v>33</v>
      </c>
      <c r="AX488" s="15" t="s">
        <v>86</v>
      </c>
      <c r="AY488" s="180" t="s">
        <v>252</v>
      </c>
    </row>
    <row r="489" spans="1:65" s="2" customFormat="1" ht="37.9" customHeight="1">
      <c r="A489" s="31"/>
      <c r="B489" s="148"/>
      <c r="C489" s="149" t="s">
        <v>456</v>
      </c>
      <c r="D489" s="149" t="s">
        <v>254</v>
      </c>
      <c r="E489" s="150" t="s">
        <v>4203</v>
      </c>
      <c r="F489" s="151" t="s">
        <v>4204</v>
      </c>
      <c r="G489" s="152" t="s">
        <v>347</v>
      </c>
      <c r="H489" s="153">
        <v>1</v>
      </c>
      <c r="I489" s="154"/>
      <c r="J489" s="155">
        <f>ROUND(I489*H489,2)</f>
        <v>0</v>
      </c>
      <c r="K489" s="156"/>
      <c r="L489" s="32"/>
      <c r="M489" s="157" t="s">
        <v>1</v>
      </c>
      <c r="N489" s="158" t="s">
        <v>44</v>
      </c>
      <c r="O489" s="57"/>
      <c r="P489" s="159">
        <f>O489*H489</f>
        <v>0</v>
      </c>
      <c r="Q489" s="159">
        <v>0</v>
      </c>
      <c r="R489" s="159">
        <f>Q489*H489</f>
        <v>0</v>
      </c>
      <c r="S489" s="159">
        <v>0</v>
      </c>
      <c r="T489" s="160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61" t="s">
        <v>289</v>
      </c>
      <c r="AT489" s="161" t="s">
        <v>254</v>
      </c>
      <c r="AU489" s="161" t="s">
        <v>88</v>
      </c>
      <c r="AY489" s="17" t="s">
        <v>252</v>
      </c>
      <c r="BE489" s="162">
        <f>IF(N489="základní",J489,0)</f>
        <v>0</v>
      </c>
      <c r="BF489" s="162">
        <f>IF(N489="snížená",J489,0)</f>
        <v>0</v>
      </c>
      <c r="BG489" s="162">
        <f>IF(N489="zákl. přenesená",J489,0)</f>
        <v>0</v>
      </c>
      <c r="BH489" s="162">
        <f>IF(N489="sníž. přenesená",J489,0)</f>
        <v>0</v>
      </c>
      <c r="BI489" s="162">
        <f>IF(N489="nulová",J489,0)</f>
        <v>0</v>
      </c>
      <c r="BJ489" s="17" t="s">
        <v>86</v>
      </c>
      <c r="BK489" s="162">
        <f>ROUND(I489*H489,2)</f>
        <v>0</v>
      </c>
      <c r="BL489" s="17" t="s">
        <v>289</v>
      </c>
      <c r="BM489" s="161" t="s">
        <v>809</v>
      </c>
    </row>
    <row r="490" spans="1:65" s="14" customFormat="1">
      <c r="B490" s="171"/>
      <c r="D490" s="164" t="s">
        <v>282</v>
      </c>
      <c r="E490" s="172" t="s">
        <v>1</v>
      </c>
      <c r="F490" s="173" t="s">
        <v>4033</v>
      </c>
      <c r="H490" s="174">
        <v>1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282</v>
      </c>
      <c r="AU490" s="172" t="s">
        <v>88</v>
      </c>
      <c r="AV490" s="14" t="s">
        <v>88</v>
      </c>
      <c r="AW490" s="14" t="s">
        <v>33</v>
      </c>
      <c r="AX490" s="14" t="s">
        <v>79</v>
      </c>
      <c r="AY490" s="172" t="s">
        <v>252</v>
      </c>
    </row>
    <row r="491" spans="1:65" s="13" customFormat="1">
      <c r="B491" s="163"/>
      <c r="D491" s="164" t="s">
        <v>282</v>
      </c>
      <c r="E491" s="165" t="s">
        <v>1</v>
      </c>
      <c r="F491" s="166" t="s">
        <v>4016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282</v>
      </c>
      <c r="AU491" s="165" t="s">
        <v>88</v>
      </c>
      <c r="AV491" s="13" t="s">
        <v>86</v>
      </c>
      <c r="AW491" s="13" t="s">
        <v>33</v>
      </c>
      <c r="AX491" s="13" t="s">
        <v>79</v>
      </c>
      <c r="AY491" s="165" t="s">
        <v>252</v>
      </c>
    </row>
    <row r="492" spans="1:65" s="15" customFormat="1">
      <c r="B492" s="179"/>
      <c r="D492" s="164" t="s">
        <v>282</v>
      </c>
      <c r="E492" s="180" t="s">
        <v>1</v>
      </c>
      <c r="F492" s="181" t="s">
        <v>286</v>
      </c>
      <c r="H492" s="182">
        <v>1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282</v>
      </c>
      <c r="AU492" s="180" t="s">
        <v>88</v>
      </c>
      <c r="AV492" s="15" t="s">
        <v>258</v>
      </c>
      <c r="AW492" s="15" t="s">
        <v>33</v>
      </c>
      <c r="AX492" s="15" t="s">
        <v>86</v>
      </c>
      <c r="AY492" s="180" t="s">
        <v>252</v>
      </c>
    </row>
    <row r="493" spans="1:65" s="2" customFormat="1" ht="37.9" customHeight="1">
      <c r="A493" s="31"/>
      <c r="B493" s="148"/>
      <c r="C493" s="149" t="s">
        <v>811</v>
      </c>
      <c r="D493" s="149" t="s">
        <v>254</v>
      </c>
      <c r="E493" s="150" t="s">
        <v>4205</v>
      </c>
      <c r="F493" s="151" t="s">
        <v>4206</v>
      </c>
      <c r="G493" s="152" t="s">
        <v>347</v>
      </c>
      <c r="H493" s="153">
        <v>1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289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289</v>
      </c>
      <c r="BM493" s="161" t="s">
        <v>814</v>
      </c>
    </row>
    <row r="494" spans="1:65" s="14" customFormat="1">
      <c r="B494" s="171"/>
      <c r="D494" s="164" t="s">
        <v>282</v>
      </c>
      <c r="E494" s="172" t="s">
        <v>1</v>
      </c>
      <c r="F494" s="173" t="s">
        <v>4033</v>
      </c>
      <c r="H494" s="174">
        <v>1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282</v>
      </c>
      <c r="AU494" s="172" t="s">
        <v>88</v>
      </c>
      <c r="AV494" s="14" t="s">
        <v>88</v>
      </c>
      <c r="AW494" s="14" t="s">
        <v>33</v>
      </c>
      <c r="AX494" s="14" t="s">
        <v>79</v>
      </c>
      <c r="AY494" s="172" t="s">
        <v>252</v>
      </c>
    </row>
    <row r="495" spans="1:65" s="13" customFormat="1">
      <c r="B495" s="163"/>
      <c r="D495" s="164" t="s">
        <v>282</v>
      </c>
      <c r="E495" s="165" t="s">
        <v>1</v>
      </c>
      <c r="F495" s="166" t="s">
        <v>4016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282</v>
      </c>
      <c r="AU495" s="165" t="s">
        <v>88</v>
      </c>
      <c r="AV495" s="13" t="s">
        <v>86</v>
      </c>
      <c r="AW495" s="13" t="s">
        <v>33</v>
      </c>
      <c r="AX495" s="13" t="s">
        <v>79</v>
      </c>
      <c r="AY495" s="165" t="s">
        <v>252</v>
      </c>
    </row>
    <row r="496" spans="1:65" s="15" customFormat="1">
      <c r="B496" s="179"/>
      <c r="D496" s="164" t="s">
        <v>282</v>
      </c>
      <c r="E496" s="180" t="s">
        <v>1</v>
      </c>
      <c r="F496" s="181" t="s">
        <v>286</v>
      </c>
      <c r="H496" s="182">
        <v>1</v>
      </c>
      <c r="I496" s="183"/>
      <c r="L496" s="179"/>
      <c r="M496" s="184"/>
      <c r="N496" s="185"/>
      <c r="O496" s="185"/>
      <c r="P496" s="185"/>
      <c r="Q496" s="185"/>
      <c r="R496" s="185"/>
      <c r="S496" s="185"/>
      <c r="T496" s="186"/>
      <c r="AT496" s="180" t="s">
        <v>282</v>
      </c>
      <c r="AU496" s="180" t="s">
        <v>88</v>
      </c>
      <c r="AV496" s="15" t="s">
        <v>258</v>
      </c>
      <c r="AW496" s="15" t="s">
        <v>33</v>
      </c>
      <c r="AX496" s="15" t="s">
        <v>86</v>
      </c>
      <c r="AY496" s="180" t="s">
        <v>252</v>
      </c>
    </row>
    <row r="497" spans="1:65" s="2" customFormat="1" ht="37.9" customHeight="1">
      <c r="A497" s="31"/>
      <c r="B497" s="148"/>
      <c r="C497" s="149" t="s">
        <v>461</v>
      </c>
      <c r="D497" s="149" t="s">
        <v>254</v>
      </c>
      <c r="E497" s="150" t="s">
        <v>4207</v>
      </c>
      <c r="F497" s="151" t="s">
        <v>4208</v>
      </c>
      <c r="G497" s="152" t="s">
        <v>347</v>
      </c>
      <c r="H497" s="153">
        <v>1</v>
      </c>
      <c r="I497" s="154"/>
      <c r="J497" s="155">
        <f>ROUND(I497*H497,2)</f>
        <v>0</v>
      </c>
      <c r="K497" s="156"/>
      <c r="L497" s="32"/>
      <c r="M497" s="157" t="s">
        <v>1</v>
      </c>
      <c r="N497" s="158" t="s">
        <v>44</v>
      </c>
      <c r="O497" s="57"/>
      <c r="P497" s="159">
        <f>O497*H497</f>
        <v>0</v>
      </c>
      <c r="Q497" s="159">
        <v>0</v>
      </c>
      <c r="R497" s="159">
        <f>Q497*H497</f>
        <v>0</v>
      </c>
      <c r="S497" s="159">
        <v>0</v>
      </c>
      <c r="T497" s="160">
        <f>S497*H497</f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61" t="s">
        <v>289</v>
      </c>
      <c r="AT497" s="161" t="s">
        <v>254</v>
      </c>
      <c r="AU497" s="161" t="s">
        <v>88</v>
      </c>
      <c r="AY497" s="17" t="s">
        <v>252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7" t="s">
        <v>86</v>
      </c>
      <c r="BK497" s="162">
        <f>ROUND(I497*H497,2)</f>
        <v>0</v>
      </c>
      <c r="BL497" s="17" t="s">
        <v>289</v>
      </c>
      <c r="BM497" s="161" t="s">
        <v>818</v>
      </c>
    </row>
    <row r="498" spans="1:65" s="14" customFormat="1">
      <c r="B498" s="171"/>
      <c r="D498" s="164" t="s">
        <v>282</v>
      </c>
      <c r="E498" s="172" t="s">
        <v>1</v>
      </c>
      <c r="F498" s="173" t="s">
        <v>4033</v>
      </c>
      <c r="H498" s="174">
        <v>1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282</v>
      </c>
      <c r="AU498" s="172" t="s">
        <v>88</v>
      </c>
      <c r="AV498" s="14" t="s">
        <v>88</v>
      </c>
      <c r="AW498" s="14" t="s">
        <v>33</v>
      </c>
      <c r="AX498" s="14" t="s">
        <v>79</v>
      </c>
      <c r="AY498" s="172" t="s">
        <v>252</v>
      </c>
    </row>
    <row r="499" spans="1:65" s="13" customFormat="1">
      <c r="B499" s="163"/>
      <c r="D499" s="164" t="s">
        <v>282</v>
      </c>
      <c r="E499" s="165" t="s">
        <v>1</v>
      </c>
      <c r="F499" s="166" t="s">
        <v>4016</v>
      </c>
      <c r="H499" s="165" t="s">
        <v>1</v>
      </c>
      <c r="I499" s="167"/>
      <c r="L499" s="163"/>
      <c r="M499" s="168"/>
      <c r="N499" s="169"/>
      <c r="O499" s="169"/>
      <c r="P499" s="169"/>
      <c r="Q499" s="169"/>
      <c r="R499" s="169"/>
      <c r="S499" s="169"/>
      <c r="T499" s="170"/>
      <c r="AT499" s="165" t="s">
        <v>282</v>
      </c>
      <c r="AU499" s="165" t="s">
        <v>88</v>
      </c>
      <c r="AV499" s="13" t="s">
        <v>86</v>
      </c>
      <c r="AW499" s="13" t="s">
        <v>33</v>
      </c>
      <c r="AX499" s="13" t="s">
        <v>79</v>
      </c>
      <c r="AY499" s="165" t="s">
        <v>252</v>
      </c>
    </row>
    <row r="500" spans="1:65" s="15" customFormat="1">
      <c r="B500" s="179"/>
      <c r="D500" s="164" t="s">
        <v>282</v>
      </c>
      <c r="E500" s="180" t="s">
        <v>1</v>
      </c>
      <c r="F500" s="181" t="s">
        <v>286</v>
      </c>
      <c r="H500" s="182">
        <v>1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282</v>
      </c>
      <c r="AU500" s="180" t="s">
        <v>88</v>
      </c>
      <c r="AV500" s="15" t="s">
        <v>258</v>
      </c>
      <c r="AW500" s="15" t="s">
        <v>33</v>
      </c>
      <c r="AX500" s="15" t="s">
        <v>86</v>
      </c>
      <c r="AY500" s="180" t="s">
        <v>252</v>
      </c>
    </row>
    <row r="501" spans="1:65" s="2" customFormat="1" ht="37.9" customHeight="1">
      <c r="A501" s="31"/>
      <c r="B501" s="148"/>
      <c r="C501" s="149" t="s">
        <v>820</v>
      </c>
      <c r="D501" s="149" t="s">
        <v>254</v>
      </c>
      <c r="E501" s="150" t="s">
        <v>4209</v>
      </c>
      <c r="F501" s="151" t="s">
        <v>4210</v>
      </c>
      <c r="G501" s="152" t="s">
        <v>347</v>
      </c>
      <c r="H501" s="153">
        <v>1</v>
      </c>
      <c r="I501" s="154"/>
      <c r="J501" s="155">
        <f>ROUND(I501*H501,2)</f>
        <v>0</v>
      </c>
      <c r="K501" s="156"/>
      <c r="L501" s="32"/>
      <c r="M501" s="157" t="s">
        <v>1</v>
      </c>
      <c r="N501" s="158" t="s">
        <v>44</v>
      </c>
      <c r="O501" s="57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61" t="s">
        <v>289</v>
      </c>
      <c r="AT501" s="161" t="s">
        <v>254</v>
      </c>
      <c r="AU501" s="161" t="s">
        <v>88</v>
      </c>
      <c r="AY501" s="17" t="s">
        <v>252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7" t="s">
        <v>86</v>
      </c>
      <c r="BK501" s="162">
        <f>ROUND(I501*H501,2)</f>
        <v>0</v>
      </c>
      <c r="BL501" s="17" t="s">
        <v>289</v>
      </c>
      <c r="BM501" s="161" t="s">
        <v>823</v>
      </c>
    </row>
    <row r="502" spans="1:65" s="14" customFormat="1">
      <c r="B502" s="171"/>
      <c r="D502" s="164" t="s">
        <v>282</v>
      </c>
      <c r="E502" s="172" t="s">
        <v>1</v>
      </c>
      <c r="F502" s="173" t="s">
        <v>4033</v>
      </c>
      <c r="H502" s="174">
        <v>1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282</v>
      </c>
      <c r="AU502" s="172" t="s">
        <v>88</v>
      </c>
      <c r="AV502" s="14" t="s">
        <v>88</v>
      </c>
      <c r="AW502" s="14" t="s">
        <v>33</v>
      </c>
      <c r="AX502" s="14" t="s">
        <v>79</v>
      </c>
      <c r="AY502" s="172" t="s">
        <v>252</v>
      </c>
    </row>
    <row r="503" spans="1:65" s="13" customFormat="1">
      <c r="B503" s="163"/>
      <c r="D503" s="164" t="s">
        <v>282</v>
      </c>
      <c r="E503" s="165" t="s">
        <v>1</v>
      </c>
      <c r="F503" s="166" t="s">
        <v>4016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282</v>
      </c>
      <c r="AU503" s="165" t="s">
        <v>88</v>
      </c>
      <c r="AV503" s="13" t="s">
        <v>86</v>
      </c>
      <c r="AW503" s="13" t="s">
        <v>33</v>
      </c>
      <c r="AX503" s="13" t="s">
        <v>79</v>
      </c>
      <c r="AY503" s="165" t="s">
        <v>252</v>
      </c>
    </row>
    <row r="504" spans="1:65" s="15" customFormat="1">
      <c r="B504" s="179"/>
      <c r="D504" s="164" t="s">
        <v>282</v>
      </c>
      <c r="E504" s="180" t="s">
        <v>1</v>
      </c>
      <c r="F504" s="181" t="s">
        <v>286</v>
      </c>
      <c r="H504" s="182">
        <v>1</v>
      </c>
      <c r="I504" s="183"/>
      <c r="L504" s="179"/>
      <c r="M504" s="184"/>
      <c r="N504" s="185"/>
      <c r="O504" s="185"/>
      <c r="P504" s="185"/>
      <c r="Q504" s="185"/>
      <c r="R504" s="185"/>
      <c r="S504" s="185"/>
      <c r="T504" s="186"/>
      <c r="AT504" s="180" t="s">
        <v>282</v>
      </c>
      <c r="AU504" s="180" t="s">
        <v>88</v>
      </c>
      <c r="AV504" s="15" t="s">
        <v>258</v>
      </c>
      <c r="AW504" s="15" t="s">
        <v>33</v>
      </c>
      <c r="AX504" s="15" t="s">
        <v>86</v>
      </c>
      <c r="AY504" s="180" t="s">
        <v>252</v>
      </c>
    </row>
    <row r="505" spans="1:65" s="2" customFormat="1" ht="37.9" customHeight="1">
      <c r="A505" s="31"/>
      <c r="B505" s="148"/>
      <c r="C505" s="149" t="s">
        <v>466</v>
      </c>
      <c r="D505" s="149" t="s">
        <v>254</v>
      </c>
      <c r="E505" s="150" t="s">
        <v>4211</v>
      </c>
      <c r="F505" s="151" t="s">
        <v>4212</v>
      </c>
      <c r="G505" s="152" t="s">
        <v>347</v>
      </c>
      <c r="H505" s="153">
        <v>1</v>
      </c>
      <c r="I505" s="154"/>
      <c r="J505" s="155">
        <f>ROUND(I505*H505,2)</f>
        <v>0</v>
      </c>
      <c r="K505" s="156"/>
      <c r="L505" s="32"/>
      <c r="M505" s="157" t="s">
        <v>1</v>
      </c>
      <c r="N505" s="158" t="s">
        <v>44</v>
      </c>
      <c r="O505" s="57"/>
      <c r="P505" s="159">
        <f>O505*H505</f>
        <v>0</v>
      </c>
      <c r="Q505" s="159">
        <v>0</v>
      </c>
      <c r="R505" s="159">
        <f>Q505*H505</f>
        <v>0</v>
      </c>
      <c r="S505" s="159">
        <v>0</v>
      </c>
      <c r="T505" s="16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61" t="s">
        <v>289</v>
      </c>
      <c r="AT505" s="161" t="s">
        <v>254</v>
      </c>
      <c r="AU505" s="161" t="s">
        <v>88</v>
      </c>
      <c r="AY505" s="17" t="s">
        <v>252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7" t="s">
        <v>86</v>
      </c>
      <c r="BK505" s="162">
        <f>ROUND(I505*H505,2)</f>
        <v>0</v>
      </c>
      <c r="BL505" s="17" t="s">
        <v>289</v>
      </c>
      <c r="BM505" s="161" t="s">
        <v>829</v>
      </c>
    </row>
    <row r="506" spans="1:65" s="14" customFormat="1">
      <c r="B506" s="171"/>
      <c r="D506" s="164" t="s">
        <v>282</v>
      </c>
      <c r="E506" s="172" t="s">
        <v>1</v>
      </c>
      <c r="F506" s="173" t="s">
        <v>4033</v>
      </c>
      <c r="H506" s="174">
        <v>1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282</v>
      </c>
      <c r="AU506" s="172" t="s">
        <v>88</v>
      </c>
      <c r="AV506" s="14" t="s">
        <v>88</v>
      </c>
      <c r="AW506" s="14" t="s">
        <v>33</v>
      </c>
      <c r="AX506" s="14" t="s">
        <v>79</v>
      </c>
      <c r="AY506" s="172" t="s">
        <v>252</v>
      </c>
    </row>
    <row r="507" spans="1:65" s="13" customFormat="1">
      <c r="B507" s="163"/>
      <c r="D507" s="164" t="s">
        <v>282</v>
      </c>
      <c r="E507" s="165" t="s">
        <v>1</v>
      </c>
      <c r="F507" s="166" t="s">
        <v>4016</v>
      </c>
      <c r="H507" s="165" t="s">
        <v>1</v>
      </c>
      <c r="I507" s="167"/>
      <c r="L507" s="163"/>
      <c r="M507" s="168"/>
      <c r="N507" s="169"/>
      <c r="O507" s="169"/>
      <c r="P507" s="169"/>
      <c r="Q507" s="169"/>
      <c r="R507" s="169"/>
      <c r="S507" s="169"/>
      <c r="T507" s="170"/>
      <c r="AT507" s="165" t="s">
        <v>282</v>
      </c>
      <c r="AU507" s="165" t="s">
        <v>88</v>
      </c>
      <c r="AV507" s="13" t="s">
        <v>86</v>
      </c>
      <c r="AW507" s="13" t="s">
        <v>33</v>
      </c>
      <c r="AX507" s="13" t="s">
        <v>79</v>
      </c>
      <c r="AY507" s="165" t="s">
        <v>252</v>
      </c>
    </row>
    <row r="508" spans="1:65" s="15" customFormat="1">
      <c r="B508" s="179"/>
      <c r="D508" s="164" t="s">
        <v>282</v>
      </c>
      <c r="E508" s="180" t="s">
        <v>1</v>
      </c>
      <c r="F508" s="181" t="s">
        <v>286</v>
      </c>
      <c r="H508" s="182">
        <v>1</v>
      </c>
      <c r="I508" s="183"/>
      <c r="L508" s="179"/>
      <c r="M508" s="184"/>
      <c r="N508" s="185"/>
      <c r="O508" s="185"/>
      <c r="P508" s="185"/>
      <c r="Q508" s="185"/>
      <c r="R508" s="185"/>
      <c r="S508" s="185"/>
      <c r="T508" s="186"/>
      <c r="AT508" s="180" t="s">
        <v>282</v>
      </c>
      <c r="AU508" s="180" t="s">
        <v>88</v>
      </c>
      <c r="AV508" s="15" t="s">
        <v>258</v>
      </c>
      <c r="AW508" s="15" t="s">
        <v>33</v>
      </c>
      <c r="AX508" s="15" t="s">
        <v>86</v>
      </c>
      <c r="AY508" s="180" t="s">
        <v>252</v>
      </c>
    </row>
    <row r="509" spans="1:65" s="2" customFormat="1" ht="37.9" customHeight="1">
      <c r="A509" s="31"/>
      <c r="B509" s="148"/>
      <c r="C509" s="149" t="s">
        <v>833</v>
      </c>
      <c r="D509" s="149" t="s">
        <v>254</v>
      </c>
      <c r="E509" s="150" t="s">
        <v>4213</v>
      </c>
      <c r="F509" s="151" t="s">
        <v>4214</v>
      </c>
      <c r="G509" s="152" t="s">
        <v>347</v>
      </c>
      <c r="H509" s="153">
        <v>1</v>
      </c>
      <c r="I509" s="154"/>
      <c r="J509" s="155">
        <f>ROUND(I509*H509,2)</f>
        <v>0</v>
      </c>
      <c r="K509" s="156"/>
      <c r="L509" s="32"/>
      <c r="M509" s="157" t="s">
        <v>1</v>
      </c>
      <c r="N509" s="158" t="s">
        <v>44</v>
      </c>
      <c r="O509" s="57"/>
      <c r="P509" s="159">
        <f>O509*H509</f>
        <v>0</v>
      </c>
      <c r="Q509" s="159">
        <v>0</v>
      </c>
      <c r="R509" s="159">
        <f>Q509*H509</f>
        <v>0</v>
      </c>
      <c r="S509" s="159">
        <v>0</v>
      </c>
      <c r="T509" s="160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61" t="s">
        <v>289</v>
      </c>
      <c r="AT509" s="161" t="s">
        <v>254</v>
      </c>
      <c r="AU509" s="161" t="s">
        <v>88</v>
      </c>
      <c r="AY509" s="17" t="s">
        <v>252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7" t="s">
        <v>86</v>
      </c>
      <c r="BK509" s="162">
        <f>ROUND(I509*H509,2)</f>
        <v>0</v>
      </c>
      <c r="BL509" s="17" t="s">
        <v>289</v>
      </c>
      <c r="BM509" s="161" t="s">
        <v>836</v>
      </c>
    </row>
    <row r="510" spans="1:65" s="14" customFormat="1">
      <c r="B510" s="171"/>
      <c r="D510" s="164" t="s">
        <v>282</v>
      </c>
      <c r="E510" s="172" t="s">
        <v>1</v>
      </c>
      <c r="F510" s="173" t="s">
        <v>4033</v>
      </c>
      <c r="H510" s="174">
        <v>1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282</v>
      </c>
      <c r="AU510" s="172" t="s">
        <v>88</v>
      </c>
      <c r="AV510" s="14" t="s">
        <v>88</v>
      </c>
      <c r="AW510" s="14" t="s">
        <v>33</v>
      </c>
      <c r="AX510" s="14" t="s">
        <v>79</v>
      </c>
      <c r="AY510" s="172" t="s">
        <v>252</v>
      </c>
    </row>
    <row r="511" spans="1:65" s="13" customFormat="1">
      <c r="B511" s="163"/>
      <c r="D511" s="164" t="s">
        <v>282</v>
      </c>
      <c r="E511" s="165" t="s">
        <v>1</v>
      </c>
      <c r="F511" s="166" t="s">
        <v>4016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282</v>
      </c>
      <c r="AU511" s="165" t="s">
        <v>88</v>
      </c>
      <c r="AV511" s="13" t="s">
        <v>86</v>
      </c>
      <c r="AW511" s="13" t="s">
        <v>33</v>
      </c>
      <c r="AX511" s="13" t="s">
        <v>79</v>
      </c>
      <c r="AY511" s="165" t="s">
        <v>252</v>
      </c>
    </row>
    <row r="512" spans="1:65" s="15" customFormat="1">
      <c r="B512" s="179"/>
      <c r="D512" s="164" t="s">
        <v>282</v>
      </c>
      <c r="E512" s="180" t="s">
        <v>1</v>
      </c>
      <c r="F512" s="181" t="s">
        <v>286</v>
      </c>
      <c r="H512" s="182">
        <v>1</v>
      </c>
      <c r="I512" s="183"/>
      <c r="L512" s="179"/>
      <c r="M512" s="184"/>
      <c r="N512" s="185"/>
      <c r="O512" s="185"/>
      <c r="P512" s="185"/>
      <c r="Q512" s="185"/>
      <c r="R512" s="185"/>
      <c r="S512" s="185"/>
      <c r="T512" s="186"/>
      <c r="AT512" s="180" t="s">
        <v>282</v>
      </c>
      <c r="AU512" s="180" t="s">
        <v>88</v>
      </c>
      <c r="AV512" s="15" t="s">
        <v>258</v>
      </c>
      <c r="AW512" s="15" t="s">
        <v>33</v>
      </c>
      <c r="AX512" s="15" t="s">
        <v>86</v>
      </c>
      <c r="AY512" s="180" t="s">
        <v>252</v>
      </c>
    </row>
    <row r="513" spans="1:65" s="2" customFormat="1" ht="37.9" customHeight="1">
      <c r="A513" s="31"/>
      <c r="B513" s="148"/>
      <c r="C513" s="149" t="s">
        <v>470</v>
      </c>
      <c r="D513" s="149" t="s">
        <v>254</v>
      </c>
      <c r="E513" s="150" t="s">
        <v>4215</v>
      </c>
      <c r="F513" s="151" t="s">
        <v>4216</v>
      </c>
      <c r="G513" s="152" t="s">
        <v>347</v>
      </c>
      <c r="H513" s="153">
        <v>1</v>
      </c>
      <c r="I513" s="154"/>
      <c r="J513" s="155">
        <f>ROUND(I513*H513,2)</f>
        <v>0</v>
      </c>
      <c r="K513" s="156"/>
      <c r="L513" s="32"/>
      <c r="M513" s="157" t="s">
        <v>1</v>
      </c>
      <c r="N513" s="158" t="s">
        <v>44</v>
      </c>
      <c r="O513" s="57"/>
      <c r="P513" s="159">
        <f>O513*H513</f>
        <v>0</v>
      </c>
      <c r="Q513" s="159">
        <v>0</v>
      </c>
      <c r="R513" s="159">
        <f>Q513*H513</f>
        <v>0</v>
      </c>
      <c r="S513" s="159">
        <v>0</v>
      </c>
      <c r="T513" s="160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61" t="s">
        <v>289</v>
      </c>
      <c r="AT513" s="161" t="s">
        <v>254</v>
      </c>
      <c r="AU513" s="161" t="s">
        <v>88</v>
      </c>
      <c r="AY513" s="17" t="s">
        <v>252</v>
      </c>
      <c r="BE513" s="162">
        <f>IF(N513="základní",J513,0)</f>
        <v>0</v>
      </c>
      <c r="BF513" s="162">
        <f>IF(N513="snížená",J513,0)</f>
        <v>0</v>
      </c>
      <c r="BG513" s="162">
        <f>IF(N513="zákl. přenesená",J513,0)</f>
        <v>0</v>
      </c>
      <c r="BH513" s="162">
        <f>IF(N513="sníž. přenesená",J513,0)</f>
        <v>0</v>
      </c>
      <c r="BI513" s="162">
        <f>IF(N513="nulová",J513,0)</f>
        <v>0</v>
      </c>
      <c r="BJ513" s="17" t="s">
        <v>86</v>
      </c>
      <c r="BK513" s="162">
        <f>ROUND(I513*H513,2)</f>
        <v>0</v>
      </c>
      <c r="BL513" s="17" t="s">
        <v>289</v>
      </c>
      <c r="BM513" s="161" t="s">
        <v>840</v>
      </c>
    </row>
    <row r="514" spans="1:65" s="14" customFormat="1">
      <c r="B514" s="171"/>
      <c r="D514" s="164" t="s">
        <v>282</v>
      </c>
      <c r="E514" s="172" t="s">
        <v>1</v>
      </c>
      <c r="F514" s="173" t="s">
        <v>4033</v>
      </c>
      <c r="H514" s="174">
        <v>1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282</v>
      </c>
      <c r="AU514" s="172" t="s">
        <v>88</v>
      </c>
      <c r="AV514" s="14" t="s">
        <v>88</v>
      </c>
      <c r="AW514" s="14" t="s">
        <v>33</v>
      </c>
      <c r="AX514" s="14" t="s">
        <v>79</v>
      </c>
      <c r="AY514" s="172" t="s">
        <v>252</v>
      </c>
    </row>
    <row r="515" spans="1:65" s="13" customFormat="1">
      <c r="B515" s="163"/>
      <c r="D515" s="164" t="s">
        <v>282</v>
      </c>
      <c r="E515" s="165" t="s">
        <v>1</v>
      </c>
      <c r="F515" s="166" t="s">
        <v>4016</v>
      </c>
      <c r="H515" s="165" t="s">
        <v>1</v>
      </c>
      <c r="I515" s="167"/>
      <c r="L515" s="163"/>
      <c r="M515" s="168"/>
      <c r="N515" s="169"/>
      <c r="O515" s="169"/>
      <c r="P515" s="169"/>
      <c r="Q515" s="169"/>
      <c r="R515" s="169"/>
      <c r="S515" s="169"/>
      <c r="T515" s="170"/>
      <c r="AT515" s="165" t="s">
        <v>282</v>
      </c>
      <c r="AU515" s="165" t="s">
        <v>88</v>
      </c>
      <c r="AV515" s="13" t="s">
        <v>86</v>
      </c>
      <c r="AW515" s="13" t="s">
        <v>33</v>
      </c>
      <c r="AX515" s="13" t="s">
        <v>79</v>
      </c>
      <c r="AY515" s="165" t="s">
        <v>252</v>
      </c>
    </row>
    <row r="516" spans="1:65" s="15" customFormat="1">
      <c r="B516" s="179"/>
      <c r="D516" s="164" t="s">
        <v>282</v>
      </c>
      <c r="E516" s="180" t="s">
        <v>1</v>
      </c>
      <c r="F516" s="181" t="s">
        <v>286</v>
      </c>
      <c r="H516" s="182">
        <v>1</v>
      </c>
      <c r="I516" s="183"/>
      <c r="L516" s="179"/>
      <c r="M516" s="184"/>
      <c r="N516" s="185"/>
      <c r="O516" s="185"/>
      <c r="P516" s="185"/>
      <c r="Q516" s="185"/>
      <c r="R516" s="185"/>
      <c r="S516" s="185"/>
      <c r="T516" s="186"/>
      <c r="AT516" s="180" t="s">
        <v>282</v>
      </c>
      <c r="AU516" s="180" t="s">
        <v>88</v>
      </c>
      <c r="AV516" s="15" t="s">
        <v>258</v>
      </c>
      <c r="AW516" s="15" t="s">
        <v>33</v>
      </c>
      <c r="AX516" s="15" t="s">
        <v>86</v>
      </c>
      <c r="AY516" s="180" t="s">
        <v>252</v>
      </c>
    </row>
    <row r="517" spans="1:65" s="2" customFormat="1" ht="37.9" customHeight="1">
      <c r="A517" s="31"/>
      <c r="B517" s="148"/>
      <c r="C517" s="149" t="s">
        <v>844</v>
      </c>
      <c r="D517" s="149" t="s">
        <v>254</v>
      </c>
      <c r="E517" s="150" t="s">
        <v>4217</v>
      </c>
      <c r="F517" s="151" t="s">
        <v>4218</v>
      </c>
      <c r="G517" s="152" t="s">
        <v>347</v>
      </c>
      <c r="H517" s="153">
        <v>1</v>
      </c>
      <c r="I517" s="154"/>
      <c r="J517" s="155">
        <f>ROUND(I517*H517,2)</f>
        <v>0</v>
      </c>
      <c r="K517" s="156"/>
      <c r="L517" s="32"/>
      <c r="M517" s="157" t="s">
        <v>1</v>
      </c>
      <c r="N517" s="158" t="s">
        <v>44</v>
      </c>
      <c r="O517" s="57"/>
      <c r="P517" s="159">
        <f>O517*H517</f>
        <v>0</v>
      </c>
      <c r="Q517" s="159">
        <v>0</v>
      </c>
      <c r="R517" s="159">
        <f>Q517*H517</f>
        <v>0</v>
      </c>
      <c r="S517" s="159">
        <v>0</v>
      </c>
      <c r="T517" s="160">
        <f>S517*H517</f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61" t="s">
        <v>289</v>
      </c>
      <c r="AT517" s="161" t="s">
        <v>254</v>
      </c>
      <c r="AU517" s="161" t="s">
        <v>88</v>
      </c>
      <c r="AY517" s="17" t="s">
        <v>252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7" t="s">
        <v>86</v>
      </c>
      <c r="BK517" s="162">
        <f>ROUND(I517*H517,2)</f>
        <v>0</v>
      </c>
      <c r="BL517" s="17" t="s">
        <v>289</v>
      </c>
      <c r="BM517" s="161" t="s">
        <v>847</v>
      </c>
    </row>
    <row r="518" spans="1:65" s="14" customFormat="1">
      <c r="B518" s="171"/>
      <c r="D518" s="164" t="s">
        <v>282</v>
      </c>
      <c r="E518" s="172" t="s">
        <v>1</v>
      </c>
      <c r="F518" s="173" t="s">
        <v>4033</v>
      </c>
      <c r="H518" s="174">
        <v>1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282</v>
      </c>
      <c r="AU518" s="172" t="s">
        <v>88</v>
      </c>
      <c r="AV518" s="14" t="s">
        <v>88</v>
      </c>
      <c r="AW518" s="14" t="s">
        <v>33</v>
      </c>
      <c r="AX518" s="14" t="s">
        <v>79</v>
      </c>
      <c r="AY518" s="172" t="s">
        <v>252</v>
      </c>
    </row>
    <row r="519" spans="1:65" s="13" customFormat="1">
      <c r="B519" s="163"/>
      <c r="D519" s="164" t="s">
        <v>282</v>
      </c>
      <c r="E519" s="165" t="s">
        <v>1</v>
      </c>
      <c r="F519" s="166" t="s">
        <v>4016</v>
      </c>
      <c r="H519" s="165" t="s">
        <v>1</v>
      </c>
      <c r="I519" s="167"/>
      <c r="L519" s="163"/>
      <c r="M519" s="168"/>
      <c r="N519" s="169"/>
      <c r="O519" s="169"/>
      <c r="P519" s="169"/>
      <c r="Q519" s="169"/>
      <c r="R519" s="169"/>
      <c r="S519" s="169"/>
      <c r="T519" s="170"/>
      <c r="AT519" s="165" t="s">
        <v>282</v>
      </c>
      <c r="AU519" s="165" t="s">
        <v>88</v>
      </c>
      <c r="AV519" s="13" t="s">
        <v>86</v>
      </c>
      <c r="AW519" s="13" t="s">
        <v>33</v>
      </c>
      <c r="AX519" s="13" t="s">
        <v>79</v>
      </c>
      <c r="AY519" s="165" t="s">
        <v>252</v>
      </c>
    </row>
    <row r="520" spans="1:65" s="15" customFormat="1">
      <c r="B520" s="179"/>
      <c r="D520" s="164" t="s">
        <v>282</v>
      </c>
      <c r="E520" s="180" t="s">
        <v>1</v>
      </c>
      <c r="F520" s="181" t="s">
        <v>286</v>
      </c>
      <c r="H520" s="182">
        <v>1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282</v>
      </c>
      <c r="AU520" s="180" t="s">
        <v>88</v>
      </c>
      <c r="AV520" s="15" t="s">
        <v>258</v>
      </c>
      <c r="AW520" s="15" t="s">
        <v>33</v>
      </c>
      <c r="AX520" s="15" t="s">
        <v>86</v>
      </c>
      <c r="AY520" s="180" t="s">
        <v>252</v>
      </c>
    </row>
    <row r="521" spans="1:65" s="2" customFormat="1" ht="37.9" customHeight="1">
      <c r="A521" s="31"/>
      <c r="B521" s="148"/>
      <c r="C521" s="149" t="s">
        <v>474</v>
      </c>
      <c r="D521" s="149" t="s">
        <v>254</v>
      </c>
      <c r="E521" s="150" t="s">
        <v>4219</v>
      </c>
      <c r="F521" s="151" t="s">
        <v>4220</v>
      </c>
      <c r="G521" s="152" t="s">
        <v>347</v>
      </c>
      <c r="H521" s="153">
        <v>1</v>
      </c>
      <c r="I521" s="154"/>
      <c r="J521" s="155">
        <f>ROUND(I521*H521,2)</f>
        <v>0</v>
      </c>
      <c r="K521" s="156"/>
      <c r="L521" s="32"/>
      <c r="M521" s="157" t="s">
        <v>1</v>
      </c>
      <c r="N521" s="158" t="s">
        <v>44</v>
      </c>
      <c r="O521" s="57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61" t="s">
        <v>289</v>
      </c>
      <c r="AT521" s="161" t="s">
        <v>254</v>
      </c>
      <c r="AU521" s="161" t="s">
        <v>88</v>
      </c>
      <c r="AY521" s="17" t="s">
        <v>252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7" t="s">
        <v>86</v>
      </c>
      <c r="BK521" s="162">
        <f>ROUND(I521*H521,2)</f>
        <v>0</v>
      </c>
      <c r="BL521" s="17" t="s">
        <v>289</v>
      </c>
      <c r="BM521" s="161" t="s">
        <v>850</v>
      </c>
    </row>
    <row r="522" spans="1:65" s="14" customFormat="1">
      <c r="B522" s="171"/>
      <c r="D522" s="164" t="s">
        <v>282</v>
      </c>
      <c r="E522" s="172" t="s">
        <v>1</v>
      </c>
      <c r="F522" s="173" t="s">
        <v>4033</v>
      </c>
      <c r="H522" s="174">
        <v>1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282</v>
      </c>
      <c r="AU522" s="172" t="s">
        <v>88</v>
      </c>
      <c r="AV522" s="14" t="s">
        <v>88</v>
      </c>
      <c r="AW522" s="14" t="s">
        <v>33</v>
      </c>
      <c r="AX522" s="14" t="s">
        <v>79</v>
      </c>
      <c r="AY522" s="172" t="s">
        <v>252</v>
      </c>
    </row>
    <row r="523" spans="1:65" s="13" customFormat="1">
      <c r="B523" s="163"/>
      <c r="D523" s="164" t="s">
        <v>282</v>
      </c>
      <c r="E523" s="165" t="s">
        <v>1</v>
      </c>
      <c r="F523" s="166" t="s">
        <v>4016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282</v>
      </c>
      <c r="AU523" s="165" t="s">
        <v>88</v>
      </c>
      <c r="AV523" s="13" t="s">
        <v>86</v>
      </c>
      <c r="AW523" s="13" t="s">
        <v>33</v>
      </c>
      <c r="AX523" s="13" t="s">
        <v>79</v>
      </c>
      <c r="AY523" s="165" t="s">
        <v>252</v>
      </c>
    </row>
    <row r="524" spans="1:65" s="15" customFormat="1">
      <c r="B524" s="179"/>
      <c r="D524" s="164" t="s">
        <v>282</v>
      </c>
      <c r="E524" s="180" t="s">
        <v>1</v>
      </c>
      <c r="F524" s="181" t="s">
        <v>286</v>
      </c>
      <c r="H524" s="182">
        <v>1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282</v>
      </c>
      <c r="AU524" s="180" t="s">
        <v>88</v>
      </c>
      <c r="AV524" s="15" t="s">
        <v>258</v>
      </c>
      <c r="AW524" s="15" t="s">
        <v>33</v>
      </c>
      <c r="AX524" s="15" t="s">
        <v>86</v>
      </c>
      <c r="AY524" s="180" t="s">
        <v>252</v>
      </c>
    </row>
    <row r="525" spans="1:65" s="2" customFormat="1" ht="37.9" customHeight="1">
      <c r="A525" s="31"/>
      <c r="B525" s="148"/>
      <c r="C525" s="149" t="s">
        <v>852</v>
      </c>
      <c r="D525" s="149" t="s">
        <v>254</v>
      </c>
      <c r="E525" s="150" t="s">
        <v>4221</v>
      </c>
      <c r="F525" s="151" t="s">
        <v>4222</v>
      </c>
      <c r="G525" s="152" t="s">
        <v>347</v>
      </c>
      <c r="H525" s="153">
        <v>1</v>
      </c>
      <c r="I525" s="154"/>
      <c r="J525" s="155">
        <f>ROUND(I525*H525,2)</f>
        <v>0</v>
      </c>
      <c r="K525" s="156"/>
      <c r="L525" s="32"/>
      <c r="M525" s="157" t="s">
        <v>1</v>
      </c>
      <c r="N525" s="158" t="s">
        <v>44</v>
      </c>
      <c r="O525" s="57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R525" s="161" t="s">
        <v>289</v>
      </c>
      <c r="AT525" s="161" t="s">
        <v>254</v>
      </c>
      <c r="AU525" s="161" t="s">
        <v>88</v>
      </c>
      <c r="AY525" s="17" t="s">
        <v>252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7" t="s">
        <v>86</v>
      </c>
      <c r="BK525" s="162">
        <f>ROUND(I525*H525,2)</f>
        <v>0</v>
      </c>
      <c r="BL525" s="17" t="s">
        <v>289</v>
      </c>
      <c r="BM525" s="161" t="s">
        <v>855</v>
      </c>
    </row>
    <row r="526" spans="1:65" s="14" customFormat="1">
      <c r="B526" s="171"/>
      <c r="D526" s="164" t="s">
        <v>282</v>
      </c>
      <c r="E526" s="172" t="s">
        <v>1</v>
      </c>
      <c r="F526" s="173" t="s">
        <v>4033</v>
      </c>
      <c r="H526" s="174">
        <v>1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282</v>
      </c>
      <c r="AU526" s="172" t="s">
        <v>88</v>
      </c>
      <c r="AV526" s="14" t="s">
        <v>88</v>
      </c>
      <c r="AW526" s="14" t="s">
        <v>33</v>
      </c>
      <c r="AX526" s="14" t="s">
        <v>79</v>
      </c>
      <c r="AY526" s="172" t="s">
        <v>252</v>
      </c>
    </row>
    <row r="527" spans="1:65" s="13" customFormat="1">
      <c r="B527" s="163"/>
      <c r="D527" s="164" t="s">
        <v>282</v>
      </c>
      <c r="E527" s="165" t="s">
        <v>1</v>
      </c>
      <c r="F527" s="166" t="s">
        <v>4016</v>
      </c>
      <c r="H527" s="165" t="s">
        <v>1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5" t="s">
        <v>282</v>
      </c>
      <c r="AU527" s="165" t="s">
        <v>88</v>
      </c>
      <c r="AV527" s="13" t="s">
        <v>86</v>
      </c>
      <c r="AW527" s="13" t="s">
        <v>33</v>
      </c>
      <c r="AX527" s="13" t="s">
        <v>79</v>
      </c>
      <c r="AY527" s="165" t="s">
        <v>252</v>
      </c>
    </row>
    <row r="528" spans="1:65" s="15" customFormat="1">
      <c r="B528" s="179"/>
      <c r="D528" s="164" t="s">
        <v>282</v>
      </c>
      <c r="E528" s="180" t="s">
        <v>1</v>
      </c>
      <c r="F528" s="181" t="s">
        <v>286</v>
      </c>
      <c r="H528" s="182">
        <v>1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282</v>
      </c>
      <c r="AU528" s="180" t="s">
        <v>88</v>
      </c>
      <c r="AV528" s="15" t="s">
        <v>258</v>
      </c>
      <c r="AW528" s="15" t="s">
        <v>33</v>
      </c>
      <c r="AX528" s="15" t="s">
        <v>86</v>
      </c>
      <c r="AY528" s="180" t="s">
        <v>252</v>
      </c>
    </row>
    <row r="529" spans="1:65" s="2" customFormat="1" ht="37.9" customHeight="1">
      <c r="A529" s="31"/>
      <c r="B529" s="148"/>
      <c r="C529" s="149" t="s">
        <v>483</v>
      </c>
      <c r="D529" s="149" t="s">
        <v>254</v>
      </c>
      <c r="E529" s="150" t="s">
        <v>4223</v>
      </c>
      <c r="F529" s="151" t="s">
        <v>4224</v>
      </c>
      <c r="G529" s="152" t="s">
        <v>347</v>
      </c>
      <c r="H529" s="153">
        <v>1</v>
      </c>
      <c r="I529" s="154"/>
      <c r="J529" s="155">
        <f>ROUND(I529*H529,2)</f>
        <v>0</v>
      </c>
      <c r="K529" s="156"/>
      <c r="L529" s="32"/>
      <c r="M529" s="157" t="s">
        <v>1</v>
      </c>
      <c r="N529" s="158" t="s">
        <v>44</v>
      </c>
      <c r="O529" s="57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61" t="s">
        <v>289</v>
      </c>
      <c r="AT529" s="161" t="s">
        <v>254</v>
      </c>
      <c r="AU529" s="161" t="s">
        <v>88</v>
      </c>
      <c r="AY529" s="17" t="s">
        <v>252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7" t="s">
        <v>86</v>
      </c>
      <c r="BK529" s="162">
        <f>ROUND(I529*H529,2)</f>
        <v>0</v>
      </c>
      <c r="BL529" s="17" t="s">
        <v>289</v>
      </c>
      <c r="BM529" s="161" t="s">
        <v>860</v>
      </c>
    </row>
    <row r="530" spans="1:65" s="14" customFormat="1">
      <c r="B530" s="171"/>
      <c r="D530" s="164" t="s">
        <v>282</v>
      </c>
      <c r="E530" s="172" t="s">
        <v>1</v>
      </c>
      <c r="F530" s="173" t="s">
        <v>4033</v>
      </c>
      <c r="H530" s="174">
        <v>1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282</v>
      </c>
      <c r="AU530" s="172" t="s">
        <v>88</v>
      </c>
      <c r="AV530" s="14" t="s">
        <v>88</v>
      </c>
      <c r="AW530" s="14" t="s">
        <v>33</v>
      </c>
      <c r="AX530" s="14" t="s">
        <v>79</v>
      </c>
      <c r="AY530" s="172" t="s">
        <v>252</v>
      </c>
    </row>
    <row r="531" spans="1:65" s="13" customFormat="1">
      <c r="B531" s="163"/>
      <c r="D531" s="164" t="s">
        <v>282</v>
      </c>
      <c r="E531" s="165" t="s">
        <v>1</v>
      </c>
      <c r="F531" s="166" t="s">
        <v>4016</v>
      </c>
      <c r="H531" s="165" t="s">
        <v>1</v>
      </c>
      <c r="I531" s="167"/>
      <c r="L531" s="163"/>
      <c r="M531" s="168"/>
      <c r="N531" s="169"/>
      <c r="O531" s="169"/>
      <c r="P531" s="169"/>
      <c r="Q531" s="169"/>
      <c r="R531" s="169"/>
      <c r="S531" s="169"/>
      <c r="T531" s="170"/>
      <c r="AT531" s="165" t="s">
        <v>282</v>
      </c>
      <c r="AU531" s="165" t="s">
        <v>88</v>
      </c>
      <c r="AV531" s="13" t="s">
        <v>86</v>
      </c>
      <c r="AW531" s="13" t="s">
        <v>33</v>
      </c>
      <c r="AX531" s="13" t="s">
        <v>79</v>
      </c>
      <c r="AY531" s="165" t="s">
        <v>252</v>
      </c>
    </row>
    <row r="532" spans="1:65" s="15" customFormat="1">
      <c r="B532" s="179"/>
      <c r="D532" s="164" t="s">
        <v>282</v>
      </c>
      <c r="E532" s="180" t="s">
        <v>1</v>
      </c>
      <c r="F532" s="181" t="s">
        <v>286</v>
      </c>
      <c r="H532" s="182">
        <v>1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282</v>
      </c>
      <c r="AU532" s="180" t="s">
        <v>88</v>
      </c>
      <c r="AV532" s="15" t="s">
        <v>258</v>
      </c>
      <c r="AW532" s="15" t="s">
        <v>33</v>
      </c>
      <c r="AX532" s="15" t="s">
        <v>86</v>
      </c>
      <c r="AY532" s="180" t="s">
        <v>252</v>
      </c>
    </row>
    <row r="533" spans="1:65" s="2" customFormat="1" ht="37.9" customHeight="1">
      <c r="A533" s="31"/>
      <c r="B533" s="148"/>
      <c r="C533" s="149" t="s">
        <v>862</v>
      </c>
      <c r="D533" s="149" t="s">
        <v>254</v>
      </c>
      <c r="E533" s="150" t="s">
        <v>4225</v>
      </c>
      <c r="F533" s="151" t="s">
        <v>4226</v>
      </c>
      <c r="G533" s="152" t="s">
        <v>347</v>
      </c>
      <c r="H533" s="153">
        <v>1</v>
      </c>
      <c r="I533" s="154"/>
      <c r="J533" s="155">
        <f>ROUND(I533*H533,2)</f>
        <v>0</v>
      </c>
      <c r="K533" s="156"/>
      <c r="L533" s="32"/>
      <c r="M533" s="157" t="s">
        <v>1</v>
      </c>
      <c r="N533" s="158" t="s">
        <v>44</v>
      </c>
      <c r="O533" s="57"/>
      <c r="P533" s="159">
        <f>O533*H533</f>
        <v>0</v>
      </c>
      <c r="Q533" s="159">
        <v>0</v>
      </c>
      <c r="R533" s="159">
        <f>Q533*H533</f>
        <v>0</v>
      </c>
      <c r="S533" s="159">
        <v>0</v>
      </c>
      <c r="T533" s="160">
        <f>S533*H533</f>
        <v>0</v>
      </c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61" t="s">
        <v>289</v>
      </c>
      <c r="AT533" s="161" t="s">
        <v>254</v>
      </c>
      <c r="AU533" s="161" t="s">
        <v>88</v>
      </c>
      <c r="AY533" s="17" t="s">
        <v>252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7" t="s">
        <v>86</v>
      </c>
      <c r="BK533" s="162">
        <f>ROUND(I533*H533,2)</f>
        <v>0</v>
      </c>
      <c r="BL533" s="17" t="s">
        <v>289</v>
      </c>
      <c r="BM533" s="161" t="s">
        <v>865</v>
      </c>
    </row>
    <row r="534" spans="1:65" s="14" customFormat="1">
      <c r="B534" s="171"/>
      <c r="D534" s="164" t="s">
        <v>282</v>
      </c>
      <c r="E534" s="172" t="s">
        <v>1</v>
      </c>
      <c r="F534" s="173" t="s">
        <v>4033</v>
      </c>
      <c r="H534" s="174">
        <v>1</v>
      </c>
      <c r="I534" s="175"/>
      <c r="L534" s="171"/>
      <c r="M534" s="176"/>
      <c r="N534" s="177"/>
      <c r="O534" s="177"/>
      <c r="P534" s="177"/>
      <c r="Q534" s="177"/>
      <c r="R534" s="177"/>
      <c r="S534" s="177"/>
      <c r="T534" s="178"/>
      <c r="AT534" s="172" t="s">
        <v>282</v>
      </c>
      <c r="AU534" s="172" t="s">
        <v>88</v>
      </c>
      <c r="AV534" s="14" t="s">
        <v>88</v>
      </c>
      <c r="AW534" s="14" t="s">
        <v>33</v>
      </c>
      <c r="AX534" s="14" t="s">
        <v>79</v>
      </c>
      <c r="AY534" s="172" t="s">
        <v>252</v>
      </c>
    </row>
    <row r="535" spans="1:65" s="13" customFormat="1">
      <c r="B535" s="163"/>
      <c r="D535" s="164" t="s">
        <v>282</v>
      </c>
      <c r="E535" s="165" t="s">
        <v>1</v>
      </c>
      <c r="F535" s="166" t="s">
        <v>4016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282</v>
      </c>
      <c r="AU535" s="165" t="s">
        <v>88</v>
      </c>
      <c r="AV535" s="13" t="s">
        <v>86</v>
      </c>
      <c r="AW535" s="13" t="s">
        <v>33</v>
      </c>
      <c r="AX535" s="13" t="s">
        <v>79</v>
      </c>
      <c r="AY535" s="165" t="s">
        <v>252</v>
      </c>
    </row>
    <row r="536" spans="1:65" s="15" customFormat="1">
      <c r="B536" s="179"/>
      <c r="D536" s="164" t="s">
        <v>282</v>
      </c>
      <c r="E536" s="180" t="s">
        <v>1</v>
      </c>
      <c r="F536" s="181" t="s">
        <v>286</v>
      </c>
      <c r="H536" s="182">
        <v>1</v>
      </c>
      <c r="I536" s="183"/>
      <c r="L536" s="179"/>
      <c r="M536" s="184"/>
      <c r="N536" s="185"/>
      <c r="O536" s="185"/>
      <c r="P536" s="185"/>
      <c r="Q536" s="185"/>
      <c r="R536" s="185"/>
      <c r="S536" s="185"/>
      <c r="T536" s="186"/>
      <c r="AT536" s="180" t="s">
        <v>282</v>
      </c>
      <c r="AU536" s="180" t="s">
        <v>88</v>
      </c>
      <c r="AV536" s="15" t="s">
        <v>258</v>
      </c>
      <c r="AW536" s="15" t="s">
        <v>33</v>
      </c>
      <c r="AX536" s="15" t="s">
        <v>86</v>
      </c>
      <c r="AY536" s="180" t="s">
        <v>252</v>
      </c>
    </row>
    <row r="537" spans="1:65" s="2" customFormat="1" ht="37.9" customHeight="1">
      <c r="A537" s="31"/>
      <c r="B537" s="148"/>
      <c r="C537" s="149" t="s">
        <v>487</v>
      </c>
      <c r="D537" s="149" t="s">
        <v>254</v>
      </c>
      <c r="E537" s="150" t="s">
        <v>4227</v>
      </c>
      <c r="F537" s="151" t="s">
        <v>4228</v>
      </c>
      <c r="G537" s="152" t="s">
        <v>347</v>
      </c>
      <c r="H537" s="153">
        <v>1</v>
      </c>
      <c r="I537" s="154"/>
      <c r="J537" s="155">
        <f>ROUND(I537*H537,2)</f>
        <v>0</v>
      </c>
      <c r="K537" s="156"/>
      <c r="L537" s="32"/>
      <c r="M537" s="157" t="s">
        <v>1</v>
      </c>
      <c r="N537" s="158" t="s">
        <v>44</v>
      </c>
      <c r="O537" s="57"/>
      <c r="P537" s="159">
        <f>O537*H537</f>
        <v>0</v>
      </c>
      <c r="Q537" s="159">
        <v>0</v>
      </c>
      <c r="R537" s="159">
        <f>Q537*H537</f>
        <v>0</v>
      </c>
      <c r="S537" s="159">
        <v>0</v>
      </c>
      <c r="T537" s="160">
        <f>S537*H537</f>
        <v>0</v>
      </c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61" t="s">
        <v>289</v>
      </c>
      <c r="AT537" s="161" t="s">
        <v>254</v>
      </c>
      <c r="AU537" s="161" t="s">
        <v>88</v>
      </c>
      <c r="AY537" s="17" t="s">
        <v>252</v>
      </c>
      <c r="BE537" s="162">
        <f>IF(N537="základní",J537,0)</f>
        <v>0</v>
      </c>
      <c r="BF537" s="162">
        <f>IF(N537="snížená",J537,0)</f>
        <v>0</v>
      </c>
      <c r="BG537" s="162">
        <f>IF(N537="zákl. přenesená",J537,0)</f>
        <v>0</v>
      </c>
      <c r="BH537" s="162">
        <f>IF(N537="sníž. přenesená",J537,0)</f>
        <v>0</v>
      </c>
      <c r="BI537" s="162">
        <f>IF(N537="nulová",J537,0)</f>
        <v>0</v>
      </c>
      <c r="BJ537" s="17" t="s">
        <v>86</v>
      </c>
      <c r="BK537" s="162">
        <f>ROUND(I537*H537,2)</f>
        <v>0</v>
      </c>
      <c r="BL537" s="17" t="s">
        <v>289</v>
      </c>
      <c r="BM537" s="161" t="s">
        <v>871</v>
      </c>
    </row>
    <row r="538" spans="1:65" s="14" customFormat="1">
      <c r="B538" s="171"/>
      <c r="D538" s="164" t="s">
        <v>282</v>
      </c>
      <c r="E538" s="172" t="s">
        <v>1</v>
      </c>
      <c r="F538" s="173" t="s">
        <v>4033</v>
      </c>
      <c r="H538" s="174">
        <v>1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282</v>
      </c>
      <c r="AU538" s="172" t="s">
        <v>88</v>
      </c>
      <c r="AV538" s="14" t="s">
        <v>88</v>
      </c>
      <c r="AW538" s="14" t="s">
        <v>33</v>
      </c>
      <c r="AX538" s="14" t="s">
        <v>79</v>
      </c>
      <c r="AY538" s="172" t="s">
        <v>252</v>
      </c>
    </row>
    <row r="539" spans="1:65" s="13" customFormat="1">
      <c r="B539" s="163"/>
      <c r="D539" s="164" t="s">
        <v>282</v>
      </c>
      <c r="E539" s="165" t="s">
        <v>1</v>
      </c>
      <c r="F539" s="166" t="s">
        <v>4016</v>
      </c>
      <c r="H539" s="165" t="s">
        <v>1</v>
      </c>
      <c r="I539" s="167"/>
      <c r="L539" s="163"/>
      <c r="M539" s="168"/>
      <c r="N539" s="169"/>
      <c r="O539" s="169"/>
      <c r="P539" s="169"/>
      <c r="Q539" s="169"/>
      <c r="R539" s="169"/>
      <c r="S539" s="169"/>
      <c r="T539" s="170"/>
      <c r="AT539" s="165" t="s">
        <v>282</v>
      </c>
      <c r="AU539" s="165" t="s">
        <v>88</v>
      </c>
      <c r="AV539" s="13" t="s">
        <v>86</v>
      </c>
      <c r="AW539" s="13" t="s">
        <v>33</v>
      </c>
      <c r="AX539" s="13" t="s">
        <v>79</v>
      </c>
      <c r="AY539" s="165" t="s">
        <v>252</v>
      </c>
    </row>
    <row r="540" spans="1:65" s="15" customFormat="1">
      <c r="B540" s="179"/>
      <c r="D540" s="164" t="s">
        <v>282</v>
      </c>
      <c r="E540" s="180" t="s">
        <v>1</v>
      </c>
      <c r="F540" s="181" t="s">
        <v>286</v>
      </c>
      <c r="H540" s="182">
        <v>1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282</v>
      </c>
      <c r="AU540" s="180" t="s">
        <v>88</v>
      </c>
      <c r="AV540" s="15" t="s">
        <v>258</v>
      </c>
      <c r="AW540" s="15" t="s">
        <v>33</v>
      </c>
      <c r="AX540" s="15" t="s">
        <v>86</v>
      </c>
      <c r="AY540" s="180" t="s">
        <v>252</v>
      </c>
    </row>
    <row r="541" spans="1:65" s="2" customFormat="1" ht="37.9" customHeight="1">
      <c r="A541" s="31"/>
      <c r="B541" s="148"/>
      <c r="C541" s="149" t="s">
        <v>882</v>
      </c>
      <c r="D541" s="149" t="s">
        <v>254</v>
      </c>
      <c r="E541" s="150" t="s">
        <v>4229</v>
      </c>
      <c r="F541" s="151" t="s">
        <v>4230</v>
      </c>
      <c r="G541" s="152" t="s">
        <v>347</v>
      </c>
      <c r="H541" s="153">
        <v>1</v>
      </c>
      <c r="I541" s="154"/>
      <c r="J541" s="155">
        <f>ROUND(I541*H541,2)</f>
        <v>0</v>
      </c>
      <c r="K541" s="156"/>
      <c r="L541" s="32"/>
      <c r="M541" s="157" t="s">
        <v>1</v>
      </c>
      <c r="N541" s="158" t="s">
        <v>44</v>
      </c>
      <c r="O541" s="57"/>
      <c r="P541" s="159">
        <f>O541*H541</f>
        <v>0</v>
      </c>
      <c r="Q541" s="159">
        <v>0</v>
      </c>
      <c r="R541" s="159">
        <f>Q541*H541</f>
        <v>0</v>
      </c>
      <c r="S541" s="159">
        <v>0</v>
      </c>
      <c r="T541" s="160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61" t="s">
        <v>289</v>
      </c>
      <c r="AT541" s="161" t="s">
        <v>254</v>
      </c>
      <c r="AU541" s="161" t="s">
        <v>88</v>
      </c>
      <c r="AY541" s="17" t="s">
        <v>252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7" t="s">
        <v>86</v>
      </c>
      <c r="BK541" s="162">
        <f>ROUND(I541*H541,2)</f>
        <v>0</v>
      </c>
      <c r="BL541" s="17" t="s">
        <v>289</v>
      </c>
      <c r="BM541" s="161" t="s">
        <v>885</v>
      </c>
    </row>
    <row r="542" spans="1:65" s="14" customFormat="1">
      <c r="B542" s="171"/>
      <c r="D542" s="164" t="s">
        <v>282</v>
      </c>
      <c r="E542" s="172" t="s">
        <v>1</v>
      </c>
      <c r="F542" s="173" t="s">
        <v>4033</v>
      </c>
      <c r="H542" s="174">
        <v>1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282</v>
      </c>
      <c r="AU542" s="172" t="s">
        <v>88</v>
      </c>
      <c r="AV542" s="14" t="s">
        <v>88</v>
      </c>
      <c r="AW542" s="14" t="s">
        <v>33</v>
      </c>
      <c r="AX542" s="14" t="s">
        <v>79</v>
      </c>
      <c r="AY542" s="172" t="s">
        <v>252</v>
      </c>
    </row>
    <row r="543" spans="1:65" s="13" customFormat="1">
      <c r="B543" s="163"/>
      <c r="D543" s="164" t="s">
        <v>282</v>
      </c>
      <c r="E543" s="165" t="s">
        <v>1</v>
      </c>
      <c r="F543" s="166" t="s">
        <v>4016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282</v>
      </c>
      <c r="AU543" s="165" t="s">
        <v>88</v>
      </c>
      <c r="AV543" s="13" t="s">
        <v>86</v>
      </c>
      <c r="AW543" s="13" t="s">
        <v>33</v>
      </c>
      <c r="AX543" s="13" t="s">
        <v>79</v>
      </c>
      <c r="AY543" s="165" t="s">
        <v>252</v>
      </c>
    </row>
    <row r="544" spans="1:65" s="15" customFormat="1">
      <c r="B544" s="179"/>
      <c r="D544" s="164" t="s">
        <v>282</v>
      </c>
      <c r="E544" s="180" t="s">
        <v>1</v>
      </c>
      <c r="F544" s="181" t="s">
        <v>286</v>
      </c>
      <c r="H544" s="182">
        <v>1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282</v>
      </c>
      <c r="AU544" s="180" t="s">
        <v>88</v>
      </c>
      <c r="AV544" s="15" t="s">
        <v>258</v>
      </c>
      <c r="AW544" s="15" t="s">
        <v>33</v>
      </c>
      <c r="AX544" s="15" t="s">
        <v>86</v>
      </c>
      <c r="AY544" s="180" t="s">
        <v>252</v>
      </c>
    </row>
    <row r="545" spans="1:65" s="2" customFormat="1" ht="37.9" customHeight="1">
      <c r="A545" s="31"/>
      <c r="B545" s="148"/>
      <c r="C545" s="149" t="s">
        <v>491</v>
      </c>
      <c r="D545" s="149" t="s">
        <v>254</v>
      </c>
      <c r="E545" s="150" t="s">
        <v>4231</v>
      </c>
      <c r="F545" s="151" t="s">
        <v>4232</v>
      </c>
      <c r="G545" s="152" t="s">
        <v>347</v>
      </c>
      <c r="H545" s="153">
        <v>1</v>
      </c>
      <c r="I545" s="154"/>
      <c r="J545" s="155">
        <f>ROUND(I545*H545,2)</f>
        <v>0</v>
      </c>
      <c r="K545" s="156"/>
      <c r="L545" s="32"/>
      <c r="M545" s="157" t="s">
        <v>1</v>
      </c>
      <c r="N545" s="158" t="s">
        <v>44</v>
      </c>
      <c r="O545" s="57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61" t="s">
        <v>289</v>
      </c>
      <c r="AT545" s="161" t="s">
        <v>254</v>
      </c>
      <c r="AU545" s="161" t="s">
        <v>88</v>
      </c>
      <c r="AY545" s="17" t="s">
        <v>252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7" t="s">
        <v>86</v>
      </c>
      <c r="BK545" s="162">
        <f>ROUND(I545*H545,2)</f>
        <v>0</v>
      </c>
      <c r="BL545" s="17" t="s">
        <v>289</v>
      </c>
      <c r="BM545" s="161" t="s">
        <v>897</v>
      </c>
    </row>
    <row r="546" spans="1:65" s="14" customFormat="1">
      <c r="B546" s="171"/>
      <c r="D546" s="164" t="s">
        <v>282</v>
      </c>
      <c r="E546" s="172" t="s">
        <v>1</v>
      </c>
      <c r="F546" s="173" t="s">
        <v>4033</v>
      </c>
      <c r="H546" s="174">
        <v>1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282</v>
      </c>
      <c r="AU546" s="172" t="s">
        <v>88</v>
      </c>
      <c r="AV546" s="14" t="s">
        <v>88</v>
      </c>
      <c r="AW546" s="14" t="s">
        <v>33</v>
      </c>
      <c r="AX546" s="14" t="s">
        <v>79</v>
      </c>
      <c r="AY546" s="172" t="s">
        <v>252</v>
      </c>
    </row>
    <row r="547" spans="1:65" s="13" customFormat="1">
      <c r="B547" s="163"/>
      <c r="D547" s="164" t="s">
        <v>282</v>
      </c>
      <c r="E547" s="165" t="s">
        <v>1</v>
      </c>
      <c r="F547" s="166" t="s">
        <v>4016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282</v>
      </c>
      <c r="AU547" s="165" t="s">
        <v>88</v>
      </c>
      <c r="AV547" s="13" t="s">
        <v>86</v>
      </c>
      <c r="AW547" s="13" t="s">
        <v>33</v>
      </c>
      <c r="AX547" s="13" t="s">
        <v>79</v>
      </c>
      <c r="AY547" s="165" t="s">
        <v>252</v>
      </c>
    </row>
    <row r="548" spans="1:65" s="15" customFormat="1">
      <c r="B548" s="179"/>
      <c r="D548" s="164" t="s">
        <v>282</v>
      </c>
      <c r="E548" s="180" t="s">
        <v>1</v>
      </c>
      <c r="F548" s="181" t="s">
        <v>286</v>
      </c>
      <c r="H548" s="182">
        <v>1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282</v>
      </c>
      <c r="AU548" s="180" t="s">
        <v>88</v>
      </c>
      <c r="AV548" s="15" t="s">
        <v>258</v>
      </c>
      <c r="AW548" s="15" t="s">
        <v>33</v>
      </c>
      <c r="AX548" s="15" t="s">
        <v>86</v>
      </c>
      <c r="AY548" s="180" t="s">
        <v>252</v>
      </c>
    </row>
    <row r="549" spans="1:65" s="2" customFormat="1" ht="37.9" customHeight="1">
      <c r="A549" s="31"/>
      <c r="B549" s="148"/>
      <c r="C549" s="149" t="s">
        <v>899</v>
      </c>
      <c r="D549" s="149" t="s">
        <v>254</v>
      </c>
      <c r="E549" s="150" t="s">
        <v>4233</v>
      </c>
      <c r="F549" s="151" t="s">
        <v>4234</v>
      </c>
      <c r="G549" s="152" t="s">
        <v>347</v>
      </c>
      <c r="H549" s="153">
        <v>1</v>
      </c>
      <c r="I549" s="154"/>
      <c r="J549" s="155">
        <f>ROUND(I549*H549,2)</f>
        <v>0</v>
      </c>
      <c r="K549" s="156"/>
      <c r="L549" s="32"/>
      <c r="M549" s="157" t="s">
        <v>1</v>
      </c>
      <c r="N549" s="158" t="s">
        <v>44</v>
      </c>
      <c r="O549" s="57"/>
      <c r="P549" s="159">
        <f>O549*H549</f>
        <v>0</v>
      </c>
      <c r="Q549" s="159">
        <v>0</v>
      </c>
      <c r="R549" s="159">
        <f>Q549*H549</f>
        <v>0</v>
      </c>
      <c r="S549" s="159">
        <v>0</v>
      </c>
      <c r="T549" s="160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61" t="s">
        <v>289</v>
      </c>
      <c r="AT549" s="161" t="s">
        <v>254</v>
      </c>
      <c r="AU549" s="161" t="s">
        <v>88</v>
      </c>
      <c r="AY549" s="17" t="s">
        <v>252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7" t="s">
        <v>86</v>
      </c>
      <c r="BK549" s="162">
        <f>ROUND(I549*H549,2)</f>
        <v>0</v>
      </c>
      <c r="BL549" s="17" t="s">
        <v>289</v>
      </c>
      <c r="BM549" s="161" t="s">
        <v>902</v>
      </c>
    </row>
    <row r="550" spans="1:65" s="14" customFormat="1">
      <c r="B550" s="171"/>
      <c r="D550" s="164" t="s">
        <v>282</v>
      </c>
      <c r="E550" s="172" t="s">
        <v>1</v>
      </c>
      <c r="F550" s="173" t="s">
        <v>4033</v>
      </c>
      <c r="H550" s="174">
        <v>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282</v>
      </c>
      <c r="AU550" s="172" t="s">
        <v>88</v>
      </c>
      <c r="AV550" s="14" t="s">
        <v>88</v>
      </c>
      <c r="AW550" s="14" t="s">
        <v>33</v>
      </c>
      <c r="AX550" s="14" t="s">
        <v>79</v>
      </c>
      <c r="AY550" s="172" t="s">
        <v>252</v>
      </c>
    </row>
    <row r="551" spans="1:65" s="13" customFormat="1">
      <c r="B551" s="163"/>
      <c r="D551" s="164" t="s">
        <v>282</v>
      </c>
      <c r="E551" s="165" t="s">
        <v>1</v>
      </c>
      <c r="F551" s="166" t="s">
        <v>4016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282</v>
      </c>
      <c r="AU551" s="165" t="s">
        <v>88</v>
      </c>
      <c r="AV551" s="13" t="s">
        <v>86</v>
      </c>
      <c r="AW551" s="13" t="s">
        <v>33</v>
      </c>
      <c r="AX551" s="13" t="s">
        <v>79</v>
      </c>
      <c r="AY551" s="165" t="s">
        <v>252</v>
      </c>
    </row>
    <row r="552" spans="1:65" s="15" customFormat="1">
      <c r="B552" s="179"/>
      <c r="D552" s="164" t="s">
        <v>282</v>
      </c>
      <c r="E552" s="180" t="s">
        <v>1</v>
      </c>
      <c r="F552" s="181" t="s">
        <v>286</v>
      </c>
      <c r="H552" s="182">
        <v>1</v>
      </c>
      <c r="I552" s="183"/>
      <c r="L552" s="179"/>
      <c r="M552" s="184"/>
      <c r="N552" s="185"/>
      <c r="O552" s="185"/>
      <c r="P552" s="185"/>
      <c r="Q552" s="185"/>
      <c r="R552" s="185"/>
      <c r="S552" s="185"/>
      <c r="T552" s="186"/>
      <c r="AT552" s="180" t="s">
        <v>282</v>
      </c>
      <c r="AU552" s="180" t="s">
        <v>88</v>
      </c>
      <c r="AV552" s="15" t="s">
        <v>258</v>
      </c>
      <c r="AW552" s="15" t="s">
        <v>33</v>
      </c>
      <c r="AX552" s="15" t="s">
        <v>86</v>
      </c>
      <c r="AY552" s="180" t="s">
        <v>252</v>
      </c>
    </row>
    <row r="553" spans="1:65" s="2" customFormat="1" ht="37.9" customHeight="1">
      <c r="A553" s="31"/>
      <c r="B553" s="148"/>
      <c r="C553" s="149" t="s">
        <v>494</v>
      </c>
      <c r="D553" s="149" t="s">
        <v>254</v>
      </c>
      <c r="E553" s="150" t="s">
        <v>4235</v>
      </c>
      <c r="F553" s="151" t="s">
        <v>4236</v>
      </c>
      <c r="G553" s="152" t="s">
        <v>347</v>
      </c>
      <c r="H553" s="153">
        <v>1</v>
      </c>
      <c r="I553" s="154"/>
      <c r="J553" s="155">
        <f>ROUND(I553*H553,2)</f>
        <v>0</v>
      </c>
      <c r="K553" s="156"/>
      <c r="L553" s="32"/>
      <c r="M553" s="157" t="s">
        <v>1</v>
      </c>
      <c r="N553" s="158" t="s">
        <v>44</v>
      </c>
      <c r="O553" s="57"/>
      <c r="P553" s="159">
        <f>O553*H553</f>
        <v>0</v>
      </c>
      <c r="Q553" s="159">
        <v>0</v>
      </c>
      <c r="R553" s="159">
        <f>Q553*H553</f>
        <v>0</v>
      </c>
      <c r="S553" s="159">
        <v>0</v>
      </c>
      <c r="T553" s="160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61" t="s">
        <v>289</v>
      </c>
      <c r="AT553" s="161" t="s">
        <v>254</v>
      </c>
      <c r="AU553" s="161" t="s">
        <v>88</v>
      </c>
      <c r="AY553" s="17" t="s">
        <v>252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7" t="s">
        <v>86</v>
      </c>
      <c r="BK553" s="162">
        <f>ROUND(I553*H553,2)</f>
        <v>0</v>
      </c>
      <c r="BL553" s="17" t="s">
        <v>289</v>
      </c>
      <c r="BM553" s="161" t="s">
        <v>906</v>
      </c>
    </row>
    <row r="554" spans="1:65" s="14" customFormat="1">
      <c r="B554" s="171"/>
      <c r="D554" s="164" t="s">
        <v>282</v>
      </c>
      <c r="E554" s="172" t="s">
        <v>1</v>
      </c>
      <c r="F554" s="173" t="s">
        <v>4033</v>
      </c>
      <c r="H554" s="174">
        <v>1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282</v>
      </c>
      <c r="AU554" s="172" t="s">
        <v>88</v>
      </c>
      <c r="AV554" s="14" t="s">
        <v>88</v>
      </c>
      <c r="AW554" s="14" t="s">
        <v>33</v>
      </c>
      <c r="AX554" s="14" t="s">
        <v>79</v>
      </c>
      <c r="AY554" s="172" t="s">
        <v>252</v>
      </c>
    </row>
    <row r="555" spans="1:65" s="13" customFormat="1">
      <c r="B555" s="163"/>
      <c r="D555" s="164" t="s">
        <v>282</v>
      </c>
      <c r="E555" s="165" t="s">
        <v>1</v>
      </c>
      <c r="F555" s="166" t="s">
        <v>4016</v>
      </c>
      <c r="H555" s="165" t="s">
        <v>1</v>
      </c>
      <c r="I555" s="167"/>
      <c r="L555" s="163"/>
      <c r="M555" s="168"/>
      <c r="N555" s="169"/>
      <c r="O555" s="169"/>
      <c r="P555" s="169"/>
      <c r="Q555" s="169"/>
      <c r="R555" s="169"/>
      <c r="S555" s="169"/>
      <c r="T555" s="170"/>
      <c r="AT555" s="165" t="s">
        <v>282</v>
      </c>
      <c r="AU555" s="165" t="s">
        <v>88</v>
      </c>
      <c r="AV555" s="13" t="s">
        <v>86</v>
      </c>
      <c r="AW555" s="13" t="s">
        <v>33</v>
      </c>
      <c r="AX555" s="13" t="s">
        <v>79</v>
      </c>
      <c r="AY555" s="165" t="s">
        <v>252</v>
      </c>
    </row>
    <row r="556" spans="1:65" s="15" customFormat="1">
      <c r="B556" s="179"/>
      <c r="D556" s="164" t="s">
        <v>282</v>
      </c>
      <c r="E556" s="180" t="s">
        <v>1</v>
      </c>
      <c r="F556" s="181" t="s">
        <v>286</v>
      </c>
      <c r="H556" s="182">
        <v>1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282</v>
      </c>
      <c r="AU556" s="180" t="s">
        <v>88</v>
      </c>
      <c r="AV556" s="15" t="s">
        <v>258</v>
      </c>
      <c r="AW556" s="15" t="s">
        <v>33</v>
      </c>
      <c r="AX556" s="15" t="s">
        <v>86</v>
      </c>
      <c r="AY556" s="180" t="s">
        <v>252</v>
      </c>
    </row>
    <row r="557" spans="1:65" s="2" customFormat="1" ht="37.9" customHeight="1">
      <c r="A557" s="31"/>
      <c r="B557" s="148"/>
      <c r="C557" s="149" t="s">
        <v>908</v>
      </c>
      <c r="D557" s="149" t="s">
        <v>254</v>
      </c>
      <c r="E557" s="150" t="s">
        <v>4237</v>
      </c>
      <c r="F557" s="151" t="s">
        <v>4238</v>
      </c>
      <c r="G557" s="152" t="s">
        <v>347</v>
      </c>
      <c r="H557" s="153">
        <v>1</v>
      </c>
      <c r="I557" s="154"/>
      <c r="J557" s="155">
        <f>ROUND(I557*H557,2)</f>
        <v>0</v>
      </c>
      <c r="K557" s="156"/>
      <c r="L557" s="32"/>
      <c r="M557" s="157" t="s">
        <v>1</v>
      </c>
      <c r="N557" s="158" t="s">
        <v>44</v>
      </c>
      <c r="O557" s="57"/>
      <c r="P557" s="159">
        <f>O557*H557</f>
        <v>0</v>
      </c>
      <c r="Q557" s="159">
        <v>0</v>
      </c>
      <c r="R557" s="159">
        <f>Q557*H557</f>
        <v>0</v>
      </c>
      <c r="S557" s="159">
        <v>0</v>
      </c>
      <c r="T557" s="160">
        <f>S557*H557</f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61" t="s">
        <v>289</v>
      </c>
      <c r="AT557" s="161" t="s">
        <v>254</v>
      </c>
      <c r="AU557" s="161" t="s">
        <v>88</v>
      </c>
      <c r="AY557" s="17" t="s">
        <v>252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7" t="s">
        <v>86</v>
      </c>
      <c r="BK557" s="162">
        <f>ROUND(I557*H557,2)</f>
        <v>0</v>
      </c>
      <c r="BL557" s="17" t="s">
        <v>289</v>
      </c>
      <c r="BM557" s="161" t="s">
        <v>911</v>
      </c>
    </row>
    <row r="558" spans="1:65" s="13" customFormat="1">
      <c r="B558" s="163"/>
      <c r="D558" s="164" t="s">
        <v>282</v>
      </c>
      <c r="E558" s="165" t="s">
        <v>1</v>
      </c>
      <c r="F558" s="166" t="s">
        <v>4239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282</v>
      </c>
      <c r="AU558" s="165" t="s">
        <v>88</v>
      </c>
      <c r="AV558" s="13" t="s">
        <v>86</v>
      </c>
      <c r="AW558" s="13" t="s">
        <v>33</v>
      </c>
      <c r="AX558" s="13" t="s">
        <v>79</v>
      </c>
      <c r="AY558" s="165" t="s">
        <v>252</v>
      </c>
    </row>
    <row r="559" spans="1:65" s="14" customFormat="1">
      <c r="B559" s="171"/>
      <c r="D559" s="164" t="s">
        <v>282</v>
      </c>
      <c r="E559" s="172" t="s">
        <v>1</v>
      </c>
      <c r="F559" s="173" t="s">
        <v>4240</v>
      </c>
      <c r="H559" s="174">
        <v>1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282</v>
      </c>
      <c r="AU559" s="172" t="s">
        <v>88</v>
      </c>
      <c r="AV559" s="14" t="s">
        <v>88</v>
      </c>
      <c r="AW559" s="14" t="s">
        <v>33</v>
      </c>
      <c r="AX559" s="14" t="s">
        <v>79</v>
      </c>
      <c r="AY559" s="172" t="s">
        <v>252</v>
      </c>
    </row>
    <row r="560" spans="1:65" s="15" customFormat="1">
      <c r="B560" s="179"/>
      <c r="D560" s="164" t="s">
        <v>282</v>
      </c>
      <c r="E560" s="180" t="s">
        <v>1</v>
      </c>
      <c r="F560" s="181" t="s">
        <v>286</v>
      </c>
      <c r="H560" s="182">
        <v>1</v>
      </c>
      <c r="I560" s="183"/>
      <c r="L560" s="179"/>
      <c r="M560" s="184"/>
      <c r="N560" s="185"/>
      <c r="O560" s="185"/>
      <c r="P560" s="185"/>
      <c r="Q560" s="185"/>
      <c r="R560" s="185"/>
      <c r="S560" s="185"/>
      <c r="T560" s="186"/>
      <c r="AT560" s="180" t="s">
        <v>282</v>
      </c>
      <c r="AU560" s="180" t="s">
        <v>88</v>
      </c>
      <c r="AV560" s="15" t="s">
        <v>258</v>
      </c>
      <c r="AW560" s="15" t="s">
        <v>33</v>
      </c>
      <c r="AX560" s="15" t="s">
        <v>86</v>
      </c>
      <c r="AY560" s="180" t="s">
        <v>252</v>
      </c>
    </row>
    <row r="561" spans="1:65" s="2" customFormat="1" ht="37.9" customHeight="1">
      <c r="A561" s="31"/>
      <c r="B561" s="148"/>
      <c r="C561" s="149" t="s">
        <v>499</v>
      </c>
      <c r="D561" s="149" t="s">
        <v>254</v>
      </c>
      <c r="E561" s="150" t="s">
        <v>4241</v>
      </c>
      <c r="F561" s="151" t="s">
        <v>4242</v>
      </c>
      <c r="G561" s="152" t="s">
        <v>347</v>
      </c>
      <c r="H561" s="153">
        <v>1</v>
      </c>
      <c r="I561" s="154"/>
      <c r="J561" s="155">
        <f>ROUND(I561*H561,2)</f>
        <v>0</v>
      </c>
      <c r="K561" s="156"/>
      <c r="L561" s="32"/>
      <c r="M561" s="157" t="s">
        <v>1</v>
      </c>
      <c r="N561" s="158" t="s">
        <v>44</v>
      </c>
      <c r="O561" s="57"/>
      <c r="P561" s="159">
        <f>O561*H561</f>
        <v>0</v>
      </c>
      <c r="Q561" s="159">
        <v>0</v>
      </c>
      <c r="R561" s="159">
        <f>Q561*H561</f>
        <v>0</v>
      </c>
      <c r="S561" s="159">
        <v>0</v>
      </c>
      <c r="T561" s="160">
        <f>S561*H561</f>
        <v>0</v>
      </c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R561" s="161" t="s">
        <v>289</v>
      </c>
      <c r="AT561" s="161" t="s">
        <v>254</v>
      </c>
      <c r="AU561" s="161" t="s">
        <v>88</v>
      </c>
      <c r="AY561" s="17" t="s">
        <v>252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7" t="s">
        <v>86</v>
      </c>
      <c r="BK561" s="162">
        <f>ROUND(I561*H561,2)</f>
        <v>0</v>
      </c>
      <c r="BL561" s="17" t="s">
        <v>289</v>
      </c>
      <c r="BM561" s="161" t="s">
        <v>915</v>
      </c>
    </row>
    <row r="562" spans="1:65" s="14" customFormat="1">
      <c r="B562" s="171"/>
      <c r="D562" s="164" t="s">
        <v>282</v>
      </c>
      <c r="E562" s="172" t="s">
        <v>1</v>
      </c>
      <c r="F562" s="173" t="s">
        <v>4033</v>
      </c>
      <c r="H562" s="174">
        <v>1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282</v>
      </c>
      <c r="AU562" s="172" t="s">
        <v>88</v>
      </c>
      <c r="AV562" s="14" t="s">
        <v>88</v>
      </c>
      <c r="AW562" s="14" t="s">
        <v>33</v>
      </c>
      <c r="AX562" s="14" t="s">
        <v>79</v>
      </c>
      <c r="AY562" s="172" t="s">
        <v>252</v>
      </c>
    </row>
    <row r="563" spans="1:65" s="13" customFormat="1">
      <c r="B563" s="163"/>
      <c r="D563" s="164" t="s">
        <v>282</v>
      </c>
      <c r="E563" s="165" t="s">
        <v>1</v>
      </c>
      <c r="F563" s="166" t="s">
        <v>4016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282</v>
      </c>
      <c r="AU563" s="165" t="s">
        <v>88</v>
      </c>
      <c r="AV563" s="13" t="s">
        <v>86</v>
      </c>
      <c r="AW563" s="13" t="s">
        <v>33</v>
      </c>
      <c r="AX563" s="13" t="s">
        <v>79</v>
      </c>
      <c r="AY563" s="165" t="s">
        <v>252</v>
      </c>
    </row>
    <row r="564" spans="1:65" s="15" customFormat="1">
      <c r="B564" s="179"/>
      <c r="D564" s="164" t="s">
        <v>282</v>
      </c>
      <c r="E564" s="180" t="s">
        <v>1</v>
      </c>
      <c r="F564" s="181" t="s">
        <v>286</v>
      </c>
      <c r="H564" s="182">
        <v>1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282</v>
      </c>
      <c r="AU564" s="180" t="s">
        <v>88</v>
      </c>
      <c r="AV564" s="15" t="s">
        <v>258</v>
      </c>
      <c r="AW564" s="15" t="s">
        <v>33</v>
      </c>
      <c r="AX564" s="15" t="s">
        <v>86</v>
      </c>
      <c r="AY564" s="180" t="s">
        <v>252</v>
      </c>
    </row>
    <row r="565" spans="1:65" s="2" customFormat="1" ht="37.9" customHeight="1">
      <c r="A565" s="31"/>
      <c r="B565" s="148"/>
      <c r="C565" s="149" t="s">
        <v>918</v>
      </c>
      <c r="D565" s="149" t="s">
        <v>254</v>
      </c>
      <c r="E565" s="150" t="s">
        <v>4243</v>
      </c>
      <c r="F565" s="151" t="s">
        <v>4244</v>
      </c>
      <c r="G565" s="152" t="s">
        <v>347</v>
      </c>
      <c r="H565" s="153">
        <v>1</v>
      </c>
      <c r="I565" s="154"/>
      <c r="J565" s="155">
        <f>ROUND(I565*H565,2)</f>
        <v>0</v>
      </c>
      <c r="K565" s="156"/>
      <c r="L565" s="32"/>
      <c r="M565" s="157" t="s">
        <v>1</v>
      </c>
      <c r="N565" s="158" t="s">
        <v>44</v>
      </c>
      <c r="O565" s="57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61" t="s">
        <v>289</v>
      </c>
      <c r="AT565" s="161" t="s">
        <v>254</v>
      </c>
      <c r="AU565" s="161" t="s">
        <v>88</v>
      </c>
      <c r="AY565" s="17" t="s">
        <v>252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7" t="s">
        <v>86</v>
      </c>
      <c r="BK565" s="162">
        <f>ROUND(I565*H565,2)</f>
        <v>0</v>
      </c>
      <c r="BL565" s="17" t="s">
        <v>289</v>
      </c>
      <c r="BM565" s="161" t="s">
        <v>921</v>
      </c>
    </row>
    <row r="566" spans="1:65" s="14" customFormat="1">
      <c r="B566" s="171"/>
      <c r="D566" s="164" t="s">
        <v>282</v>
      </c>
      <c r="E566" s="172" t="s">
        <v>1</v>
      </c>
      <c r="F566" s="173" t="s">
        <v>4033</v>
      </c>
      <c r="H566" s="174">
        <v>1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282</v>
      </c>
      <c r="AU566" s="172" t="s">
        <v>88</v>
      </c>
      <c r="AV566" s="14" t="s">
        <v>88</v>
      </c>
      <c r="AW566" s="14" t="s">
        <v>33</v>
      </c>
      <c r="AX566" s="14" t="s">
        <v>79</v>
      </c>
      <c r="AY566" s="172" t="s">
        <v>252</v>
      </c>
    </row>
    <row r="567" spans="1:65" s="13" customFormat="1">
      <c r="B567" s="163"/>
      <c r="D567" s="164" t="s">
        <v>282</v>
      </c>
      <c r="E567" s="165" t="s">
        <v>1</v>
      </c>
      <c r="F567" s="166" t="s">
        <v>4016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282</v>
      </c>
      <c r="AU567" s="165" t="s">
        <v>88</v>
      </c>
      <c r="AV567" s="13" t="s">
        <v>86</v>
      </c>
      <c r="AW567" s="13" t="s">
        <v>33</v>
      </c>
      <c r="AX567" s="13" t="s">
        <v>79</v>
      </c>
      <c r="AY567" s="165" t="s">
        <v>252</v>
      </c>
    </row>
    <row r="568" spans="1:65" s="15" customFormat="1">
      <c r="B568" s="179"/>
      <c r="D568" s="164" t="s">
        <v>282</v>
      </c>
      <c r="E568" s="180" t="s">
        <v>1</v>
      </c>
      <c r="F568" s="181" t="s">
        <v>286</v>
      </c>
      <c r="H568" s="182">
        <v>1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282</v>
      </c>
      <c r="AU568" s="180" t="s">
        <v>88</v>
      </c>
      <c r="AV568" s="15" t="s">
        <v>258</v>
      </c>
      <c r="AW568" s="15" t="s">
        <v>33</v>
      </c>
      <c r="AX568" s="15" t="s">
        <v>86</v>
      </c>
      <c r="AY568" s="180" t="s">
        <v>252</v>
      </c>
    </row>
    <row r="569" spans="1:65" s="2" customFormat="1" ht="37.9" customHeight="1">
      <c r="A569" s="31"/>
      <c r="B569" s="148"/>
      <c r="C569" s="149" t="s">
        <v>502</v>
      </c>
      <c r="D569" s="149" t="s">
        <v>254</v>
      </c>
      <c r="E569" s="150" t="s">
        <v>4245</v>
      </c>
      <c r="F569" s="151" t="s">
        <v>4246</v>
      </c>
      <c r="G569" s="152" t="s">
        <v>347</v>
      </c>
      <c r="H569" s="153">
        <v>1</v>
      </c>
      <c r="I569" s="154"/>
      <c r="J569" s="155">
        <f>ROUND(I569*H569,2)</f>
        <v>0</v>
      </c>
      <c r="K569" s="156"/>
      <c r="L569" s="32"/>
      <c r="M569" s="157" t="s">
        <v>1</v>
      </c>
      <c r="N569" s="158" t="s">
        <v>44</v>
      </c>
      <c r="O569" s="57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61" t="s">
        <v>289</v>
      </c>
      <c r="AT569" s="161" t="s">
        <v>254</v>
      </c>
      <c r="AU569" s="161" t="s">
        <v>88</v>
      </c>
      <c r="AY569" s="17" t="s">
        <v>252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86</v>
      </c>
      <c r="BK569" s="162">
        <f>ROUND(I569*H569,2)</f>
        <v>0</v>
      </c>
      <c r="BL569" s="17" t="s">
        <v>289</v>
      </c>
      <c r="BM569" s="161" t="s">
        <v>927</v>
      </c>
    </row>
    <row r="570" spans="1:65" s="14" customFormat="1">
      <c r="B570" s="171"/>
      <c r="D570" s="164" t="s">
        <v>282</v>
      </c>
      <c r="E570" s="172" t="s">
        <v>1</v>
      </c>
      <c r="F570" s="173" t="s">
        <v>4033</v>
      </c>
      <c r="H570" s="174">
        <v>1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282</v>
      </c>
      <c r="AU570" s="172" t="s">
        <v>88</v>
      </c>
      <c r="AV570" s="14" t="s">
        <v>88</v>
      </c>
      <c r="AW570" s="14" t="s">
        <v>33</v>
      </c>
      <c r="AX570" s="14" t="s">
        <v>79</v>
      </c>
      <c r="AY570" s="172" t="s">
        <v>252</v>
      </c>
    </row>
    <row r="571" spans="1:65" s="13" customFormat="1">
      <c r="B571" s="163"/>
      <c r="D571" s="164" t="s">
        <v>282</v>
      </c>
      <c r="E571" s="165" t="s">
        <v>1</v>
      </c>
      <c r="F571" s="166" t="s">
        <v>4016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282</v>
      </c>
      <c r="AU571" s="165" t="s">
        <v>88</v>
      </c>
      <c r="AV571" s="13" t="s">
        <v>86</v>
      </c>
      <c r="AW571" s="13" t="s">
        <v>33</v>
      </c>
      <c r="AX571" s="13" t="s">
        <v>79</v>
      </c>
      <c r="AY571" s="165" t="s">
        <v>252</v>
      </c>
    </row>
    <row r="572" spans="1:65" s="15" customFormat="1">
      <c r="B572" s="179"/>
      <c r="D572" s="164" t="s">
        <v>282</v>
      </c>
      <c r="E572" s="180" t="s">
        <v>1</v>
      </c>
      <c r="F572" s="181" t="s">
        <v>286</v>
      </c>
      <c r="H572" s="182">
        <v>1</v>
      </c>
      <c r="I572" s="183"/>
      <c r="L572" s="179"/>
      <c r="M572" s="184"/>
      <c r="N572" s="185"/>
      <c r="O572" s="185"/>
      <c r="P572" s="185"/>
      <c r="Q572" s="185"/>
      <c r="R572" s="185"/>
      <c r="S572" s="185"/>
      <c r="T572" s="186"/>
      <c r="AT572" s="180" t="s">
        <v>282</v>
      </c>
      <c r="AU572" s="180" t="s">
        <v>88</v>
      </c>
      <c r="AV572" s="15" t="s">
        <v>258</v>
      </c>
      <c r="AW572" s="15" t="s">
        <v>33</v>
      </c>
      <c r="AX572" s="15" t="s">
        <v>86</v>
      </c>
      <c r="AY572" s="180" t="s">
        <v>252</v>
      </c>
    </row>
    <row r="573" spans="1:65" s="2" customFormat="1" ht="37.9" customHeight="1">
      <c r="A573" s="31"/>
      <c r="B573" s="148"/>
      <c r="C573" s="149" t="s">
        <v>934</v>
      </c>
      <c r="D573" s="149" t="s">
        <v>254</v>
      </c>
      <c r="E573" s="150" t="s">
        <v>4247</v>
      </c>
      <c r="F573" s="151" t="s">
        <v>4248</v>
      </c>
      <c r="G573" s="152" t="s">
        <v>347</v>
      </c>
      <c r="H573" s="153">
        <v>1</v>
      </c>
      <c r="I573" s="154"/>
      <c r="J573" s="155">
        <f>ROUND(I573*H573,2)</f>
        <v>0</v>
      </c>
      <c r="K573" s="156"/>
      <c r="L573" s="32"/>
      <c r="M573" s="157" t="s">
        <v>1</v>
      </c>
      <c r="N573" s="158" t="s">
        <v>44</v>
      </c>
      <c r="O573" s="57"/>
      <c r="P573" s="159">
        <f>O573*H573</f>
        <v>0</v>
      </c>
      <c r="Q573" s="159">
        <v>0</v>
      </c>
      <c r="R573" s="159">
        <f>Q573*H573</f>
        <v>0</v>
      </c>
      <c r="S573" s="159">
        <v>0</v>
      </c>
      <c r="T573" s="160">
        <f>S573*H573</f>
        <v>0</v>
      </c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R573" s="161" t="s">
        <v>289</v>
      </c>
      <c r="AT573" s="161" t="s">
        <v>254</v>
      </c>
      <c r="AU573" s="161" t="s">
        <v>88</v>
      </c>
      <c r="AY573" s="17" t="s">
        <v>252</v>
      </c>
      <c r="BE573" s="162">
        <f>IF(N573="základní",J573,0)</f>
        <v>0</v>
      </c>
      <c r="BF573" s="162">
        <f>IF(N573="snížená",J573,0)</f>
        <v>0</v>
      </c>
      <c r="BG573" s="162">
        <f>IF(N573="zákl. přenesená",J573,0)</f>
        <v>0</v>
      </c>
      <c r="BH573" s="162">
        <f>IF(N573="sníž. přenesená",J573,0)</f>
        <v>0</v>
      </c>
      <c r="BI573" s="162">
        <f>IF(N573="nulová",J573,0)</f>
        <v>0</v>
      </c>
      <c r="BJ573" s="17" t="s">
        <v>86</v>
      </c>
      <c r="BK573" s="162">
        <f>ROUND(I573*H573,2)</f>
        <v>0</v>
      </c>
      <c r="BL573" s="17" t="s">
        <v>289</v>
      </c>
      <c r="BM573" s="161" t="s">
        <v>937</v>
      </c>
    </row>
    <row r="574" spans="1:65" s="14" customFormat="1">
      <c r="B574" s="171"/>
      <c r="D574" s="164" t="s">
        <v>282</v>
      </c>
      <c r="E574" s="172" t="s">
        <v>1</v>
      </c>
      <c r="F574" s="173" t="s">
        <v>4033</v>
      </c>
      <c r="H574" s="174">
        <v>1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282</v>
      </c>
      <c r="AU574" s="172" t="s">
        <v>88</v>
      </c>
      <c r="AV574" s="14" t="s">
        <v>88</v>
      </c>
      <c r="AW574" s="14" t="s">
        <v>33</v>
      </c>
      <c r="AX574" s="14" t="s">
        <v>79</v>
      </c>
      <c r="AY574" s="172" t="s">
        <v>252</v>
      </c>
    </row>
    <row r="575" spans="1:65" s="13" customFormat="1">
      <c r="B575" s="163"/>
      <c r="D575" s="164" t="s">
        <v>282</v>
      </c>
      <c r="E575" s="165" t="s">
        <v>1</v>
      </c>
      <c r="F575" s="166" t="s">
        <v>4016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282</v>
      </c>
      <c r="AU575" s="165" t="s">
        <v>88</v>
      </c>
      <c r="AV575" s="13" t="s">
        <v>86</v>
      </c>
      <c r="AW575" s="13" t="s">
        <v>33</v>
      </c>
      <c r="AX575" s="13" t="s">
        <v>79</v>
      </c>
      <c r="AY575" s="165" t="s">
        <v>252</v>
      </c>
    </row>
    <row r="576" spans="1:65" s="15" customFormat="1">
      <c r="B576" s="179"/>
      <c r="D576" s="164" t="s">
        <v>282</v>
      </c>
      <c r="E576" s="180" t="s">
        <v>1</v>
      </c>
      <c r="F576" s="181" t="s">
        <v>286</v>
      </c>
      <c r="H576" s="182">
        <v>1</v>
      </c>
      <c r="I576" s="183"/>
      <c r="L576" s="179"/>
      <c r="M576" s="184"/>
      <c r="N576" s="185"/>
      <c r="O576" s="185"/>
      <c r="P576" s="185"/>
      <c r="Q576" s="185"/>
      <c r="R576" s="185"/>
      <c r="S576" s="185"/>
      <c r="T576" s="186"/>
      <c r="AT576" s="180" t="s">
        <v>282</v>
      </c>
      <c r="AU576" s="180" t="s">
        <v>88</v>
      </c>
      <c r="AV576" s="15" t="s">
        <v>258</v>
      </c>
      <c r="AW576" s="15" t="s">
        <v>33</v>
      </c>
      <c r="AX576" s="15" t="s">
        <v>86</v>
      </c>
      <c r="AY576" s="180" t="s">
        <v>252</v>
      </c>
    </row>
    <row r="577" spans="1:65" s="2" customFormat="1" ht="37.9" customHeight="1">
      <c r="A577" s="31"/>
      <c r="B577" s="148"/>
      <c r="C577" s="149" t="s">
        <v>509</v>
      </c>
      <c r="D577" s="149" t="s">
        <v>254</v>
      </c>
      <c r="E577" s="150" t="s">
        <v>4249</v>
      </c>
      <c r="F577" s="151" t="s">
        <v>4250</v>
      </c>
      <c r="G577" s="152" t="s">
        <v>347</v>
      </c>
      <c r="H577" s="153">
        <v>1</v>
      </c>
      <c r="I577" s="154"/>
      <c r="J577" s="155">
        <f>ROUND(I577*H577,2)</f>
        <v>0</v>
      </c>
      <c r="K577" s="156"/>
      <c r="L577" s="32"/>
      <c r="M577" s="157" t="s">
        <v>1</v>
      </c>
      <c r="N577" s="158" t="s">
        <v>44</v>
      </c>
      <c r="O577" s="57"/>
      <c r="P577" s="159">
        <f>O577*H577</f>
        <v>0</v>
      </c>
      <c r="Q577" s="159">
        <v>0</v>
      </c>
      <c r="R577" s="159">
        <f>Q577*H577</f>
        <v>0</v>
      </c>
      <c r="S577" s="159">
        <v>0</v>
      </c>
      <c r="T577" s="160">
        <f>S577*H577</f>
        <v>0</v>
      </c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R577" s="161" t="s">
        <v>289</v>
      </c>
      <c r="AT577" s="161" t="s">
        <v>254</v>
      </c>
      <c r="AU577" s="161" t="s">
        <v>88</v>
      </c>
      <c r="AY577" s="17" t="s">
        <v>252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7" t="s">
        <v>86</v>
      </c>
      <c r="BK577" s="162">
        <f>ROUND(I577*H577,2)</f>
        <v>0</v>
      </c>
      <c r="BL577" s="17" t="s">
        <v>289</v>
      </c>
      <c r="BM577" s="161" t="s">
        <v>943</v>
      </c>
    </row>
    <row r="578" spans="1:65" s="14" customFormat="1">
      <c r="B578" s="171"/>
      <c r="D578" s="164" t="s">
        <v>282</v>
      </c>
      <c r="E578" s="172" t="s">
        <v>1</v>
      </c>
      <c r="F578" s="173" t="s">
        <v>4033</v>
      </c>
      <c r="H578" s="174">
        <v>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282</v>
      </c>
      <c r="AU578" s="172" t="s">
        <v>88</v>
      </c>
      <c r="AV578" s="14" t="s">
        <v>88</v>
      </c>
      <c r="AW578" s="14" t="s">
        <v>33</v>
      </c>
      <c r="AX578" s="14" t="s">
        <v>79</v>
      </c>
      <c r="AY578" s="172" t="s">
        <v>252</v>
      </c>
    </row>
    <row r="579" spans="1:65" s="13" customFormat="1">
      <c r="B579" s="163"/>
      <c r="D579" s="164" t="s">
        <v>282</v>
      </c>
      <c r="E579" s="165" t="s">
        <v>1</v>
      </c>
      <c r="F579" s="166" t="s">
        <v>4016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282</v>
      </c>
      <c r="AU579" s="165" t="s">
        <v>88</v>
      </c>
      <c r="AV579" s="13" t="s">
        <v>86</v>
      </c>
      <c r="AW579" s="13" t="s">
        <v>33</v>
      </c>
      <c r="AX579" s="13" t="s">
        <v>79</v>
      </c>
      <c r="AY579" s="165" t="s">
        <v>252</v>
      </c>
    </row>
    <row r="580" spans="1:65" s="15" customFormat="1">
      <c r="B580" s="179"/>
      <c r="D580" s="164" t="s">
        <v>282</v>
      </c>
      <c r="E580" s="180" t="s">
        <v>1</v>
      </c>
      <c r="F580" s="181" t="s">
        <v>286</v>
      </c>
      <c r="H580" s="182">
        <v>1</v>
      </c>
      <c r="I580" s="183"/>
      <c r="L580" s="179"/>
      <c r="M580" s="184"/>
      <c r="N580" s="185"/>
      <c r="O580" s="185"/>
      <c r="P580" s="185"/>
      <c r="Q580" s="185"/>
      <c r="R580" s="185"/>
      <c r="S580" s="185"/>
      <c r="T580" s="186"/>
      <c r="AT580" s="180" t="s">
        <v>282</v>
      </c>
      <c r="AU580" s="180" t="s">
        <v>88</v>
      </c>
      <c r="AV580" s="15" t="s">
        <v>258</v>
      </c>
      <c r="AW580" s="15" t="s">
        <v>33</v>
      </c>
      <c r="AX580" s="15" t="s">
        <v>86</v>
      </c>
      <c r="AY580" s="180" t="s">
        <v>252</v>
      </c>
    </row>
    <row r="581" spans="1:65" s="2" customFormat="1" ht="37.9" customHeight="1">
      <c r="A581" s="31"/>
      <c r="B581" s="148"/>
      <c r="C581" s="149" t="s">
        <v>961</v>
      </c>
      <c r="D581" s="149" t="s">
        <v>254</v>
      </c>
      <c r="E581" s="150" t="s">
        <v>4251</v>
      </c>
      <c r="F581" s="151" t="s">
        <v>4252</v>
      </c>
      <c r="G581" s="152" t="s">
        <v>347</v>
      </c>
      <c r="H581" s="153">
        <v>1</v>
      </c>
      <c r="I581" s="154"/>
      <c r="J581" s="155">
        <f>ROUND(I581*H581,2)</f>
        <v>0</v>
      </c>
      <c r="K581" s="156"/>
      <c r="L581" s="32"/>
      <c r="M581" s="157" t="s">
        <v>1</v>
      </c>
      <c r="N581" s="158" t="s">
        <v>44</v>
      </c>
      <c r="O581" s="57"/>
      <c r="P581" s="159">
        <f>O581*H581</f>
        <v>0</v>
      </c>
      <c r="Q581" s="159">
        <v>0</v>
      </c>
      <c r="R581" s="159">
        <f>Q581*H581</f>
        <v>0</v>
      </c>
      <c r="S581" s="159">
        <v>0</v>
      </c>
      <c r="T581" s="160">
        <f>S581*H581</f>
        <v>0</v>
      </c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R581" s="161" t="s">
        <v>289</v>
      </c>
      <c r="AT581" s="161" t="s">
        <v>254</v>
      </c>
      <c r="AU581" s="161" t="s">
        <v>88</v>
      </c>
      <c r="AY581" s="17" t="s">
        <v>252</v>
      </c>
      <c r="BE581" s="162">
        <f>IF(N581="základní",J581,0)</f>
        <v>0</v>
      </c>
      <c r="BF581" s="162">
        <f>IF(N581="snížená",J581,0)</f>
        <v>0</v>
      </c>
      <c r="BG581" s="162">
        <f>IF(N581="zákl. přenesená",J581,0)</f>
        <v>0</v>
      </c>
      <c r="BH581" s="162">
        <f>IF(N581="sníž. přenesená",J581,0)</f>
        <v>0</v>
      </c>
      <c r="BI581" s="162">
        <f>IF(N581="nulová",J581,0)</f>
        <v>0</v>
      </c>
      <c r="BJ581" s="17" t="s">
        <v>86</v>
      </c>
      <c r="BK581" s="162">
        <f>ROUND(I581*H581,2)</f>
        <v>0</v>
      </c>
      <c r="BL581" s="17" t="s">
        <v>289</v>
      </c>
      <c r="BM581" s="161" t="s">
        <v>964</v>
      </c>
    </row>
    <row r="582" spans="1:65" s="14" customFormat="1">
      <c r="B582" s="171"/>
      <c r="D582" s="164" t="s">
        <v>282</v>
      </c>
      <c r="E582" s="172" t="s">
        <v>1</v>
      </c>
      <c r="F582" s="173" t="s">
        <v>4033</v>
      </c>
      <c r="H582" s="174">
        <v>1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282</v>
      </c>
      <c r="AU582" s="172" t="s">
        <v>88</v>
      </c>
      <c r="AV582" s="14" t="s">
        <v>88</v>
      </c>
      <c r="AW582" s="14" t="s">
        <v>33</v>
      </c>
      <c r="AX582" s="14" t="s">
        <v>79</v>
      </c>
      <c r="AY582" s="172" t="s">
        <v>252</v>
      </c>
    </row>
    <row r="583" spans="1:65" s="13" customFormat="1">
      <c r="B583" s="163"/>
      <c r="D583" s="164" t="s">
        <v>282</v>
      </c>
      <c r="E583" s="165" t="s">
        <v>1</v>
      </c>
      <c r="F583" s="166" t="s">
        <v>4016</v>
      </c>
      <c r="H583" s="165" t="s">
        <v>1</v>
      </c>
      <c r="I583" s="167"/>
      <c r="L583" s="163"/>
      <c r="M583" s="168"/>
      <c r="N583" s="169"/>
      <c r="O583" s="169"/>
      <c r="P583" s="169"/>
      <c r="Q583" s="169"/>
      <c r="R583" s="169"/>
      <c r="S583" s="169"/>
      <c r="T583" s="170"/>
      <c r="AT583" s="165" t="s">
        <v>282</v>
      </c>
      <c r="AU583" s="165" t="s">
        <v>88</v>
      </c>
      <c r="AV583" s="13" t="s">
        <v>86</v>
      </c>
      <c r="AW583" s="13" t="s">
        <v>33</v>
      </c>
      <c r="AX583" s="13" t="s">
        <v>79</v>
      </c>
      <c r="AY583" s="165" t="s">
        <v>252</v>
      </c>
    </row>
    <row r="584" spans="1:65" s="15" customFormat="1">
      <c r="B584" s="179"/>
      <c r="D584" s="164" t="s">
        <v>282</v>
      </c>
      <c r="E584" s="180" t="s">
        <v>1</v>
      </c>
      <c r="F584" s="181" t="s">
        <v>286</v>
      </c>
      <c r="H584" s="182">
        <v>1</v>
      </c>
      <c r="I584" s="183"/>
      <c r="L584" s="179"/>
      <c r="M584" s="184"/>
      <c r="N584" s="185"/>
      <c r="O584" s="185"/>
      <c r="P584" s="185"/>
      <c r="Q584" s="185"/>
      <c r="R584" s="185"/>
      <c r="S584" s="185"/>
      <c r="T584" s="186"/>
      <c r="AT584" s="180" t="s">
        <v>282</v>
      </c>
      <c r="AU584" s="180" t="s">
        <v>88</v>
      </c>
      <c r="AV584" s="15" t="s">
        <v>258</v>
      </c>
      <c r="AW584" s="15" t="s">
        <v>33</v>
      </c>
      <c r="AX584" s="15" t="s">
        <v>86</v>
      </c>
      <c r="AY584" s="180" t="s">
        <v>252</v>
      </c>
    </row>
    <row r="585" spans="1:65" s="2" customFormat="1" ht="37.9" customHeight="1">
      <c r="A585" s="31"/>
      <c r="B585" s="148"/>
      <c r="C585" s="149" t="s">
        <v>513</v>
      </c>
      <c r="D585" s="149" t="s">
        <v>254</v>
      </c>
      <c r="E585" s="150" t="s">
        <v>4253</v>
      </c>
      <c r="F585" s="151" t="s">
        <v>4254</v>
      </c>
      <c r="G585" s="152" t="s">
        <v>347</v>
      </c>
      <c r="H585" s="153">
        <v>1</v>
      </c>
      <c r="I585" s="154"/>
      <c r="J585" s="155">
        <f>ROUND(I585*H585,2)</f>
        <v>0</v>
      </c>
      <c r="K585" s="156"/>
      <c r="L585" s="32"/>
      <c r="M585" s="157" t="s">
        <v>1</v>
      </c>
      <c r="N585" s="158" t="s">
        <v>44</v>
      </c>
      <c r="O585" s="57"/>
      <c r="P585" s="159">
        <f>O585*H585</f>
        <v>0</v>
      </c>
      <c r="Q585" s="159">
        <v>0</v>
      </c>
      <c r="R585" s="159">
        <f>Q585*H585</f>
        <v>0</v>
      </c>
      <c r="S585" s="159">
        <v>0</v>
      </c>
      <c r="T585" s="160">
        <f>S585*H585</f>
        <v>0</v>
      </c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R585" s="161" t="s">
        <v>289</v>
      </c>
      <c r="AT585" s="161" t="s">
        <v>254</v>
      </c>
      <c r="AU585" s="161" t="s">
        <v>88</v>
      </c>
      <c r="AY585" s="17" t="s">
        <v>252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7" t="s">
        <v>86</v>
      </c>
      <c r="BK585" s="162">
        <f>ROUND(I585*H585,2)</f>
        <v>0</v>
      </c>
      <c r="BL585" s="17" t="s">
        <v>289</v>
      </c>
      <c r="BM585" s="161" t="s">
        <v>969</v>
      </c>
    </row>
    <row r="586" spans="1:65" s="14" customFormat="1">
      <c r="B586" s="171"/>
      <c r="D586" s="164" t="s">
        <v>282</v>
      </c>
      <c r="E586" s="172" t="s">
        <v>1</v>
      </c>
      <c r="F586" s="173" t="s">
        <v>4033</v>
      </c>
      <c r="H586" s="174">
        <v>1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2" t="s">
        <v>282</v>
      </c>
      <c r="AU586" s="172" t="s">
        <v>88</v>
      </c>
      <c r="AV586" s="14" t="s">
        <v>88</v>
      </c>
      <c r="AW586" s="14" t="s">
        <v>33</v>
      </c>
      <c r="AX586" s="14" t="s">
        <v>79</v>
      </c>
      <c r="AY586" s="172" t="s">
        <v>252</v>
      </c>
    </row>
    <row r="587" spans="1:65" s="13" customFormat="1">
      <c r="B587" s="163"/>
      <c r="D587" s="164" t="s">
        <v>282</v>
      </c>
      <c r="E587" s="165" t="s">
        <v>1</v>
      </c>
      <c r="F587" s="166" t="s">
        <v>4016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282</v>
      </c>
      <c r="AU587" s="165" t="s">
        <v>88</v>
      </c>
      <c r="AV587" s="13" t="s">
        <v>86</v>
      </c>
      <c r="AW587" s="13" t="s">
        <v>33</v>
      </c>
      <c r="AX587" s="13" t="s">
        <v>79</v>
      </c>
      <c r="AY587" s="165" t="s">
        <v>252</v>
      </c>
    </row>
    <row r="588" spans="1:65" s="15" customFormat="1">
      <c r="B588" s="179"/>
      <c r="D588" s="164" t="s">
        <v>282</v>
      </c>
      <c r="E588" s="180" t="s">
        <v>1</v>
      </c>
      <c r="F588" s="181" t="s">
        <v>286</v>
      </c>
      <c r="H588" s="182">
        <v>1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282</v>
      </c>
      <c r="AU588" s="180" t="s">
        <v>88</v>
      </c>
      <c r="AV588" s="15" t="s">
        <v>258</v>
      </c>
      <c r="AW588" s="15" t="s">
        <v>33</v>
      </c>
      <c r="AX588" s="15" t="s">
        <v>86</v>
      </c>
      <c r="AY588" s="180" t="s">
        <v>252</v>
      </c>
    </row>
    <row r="589" spans="1:65" s="2" customFormat="1" ht="37.9" customHeight="1">
      <c r="A589" s="31"/>
      <c r="B589" s="148"/>
      <c r="C589" s="149" t="s">
        <v>991</v>
      </c>
      <c r="D589" s="149" t="s">
        <v>254</v>
      </c>
      <c r="E589" s="150" t="s">
        <v>4255</v>
      </c>
      <c r="F589" s="151" t="s">
        <v>4256</v>
      </c>
      <c r="G589" s="152" t="s">
        <v>347</v>
      </c>
      <c r="H589" s="153">
        <v>1</v>
      </c>
      <c r="I589" s="154"/>
      <c r="J589" s="155">
        <f>ROUND(I589*H589,2)</f>
        <v>0</v>
      </c>
      <c r="K589" s="156"/>
      <c r="L589" s="32"/>
      <c r="M589" s="157" t="s">
        <v>1</v>
      </c>
      <c r="N589" s="158" t="s">
        <v>44</v>
      </c>
      <c r="O589" s="57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R589" s="161" t="s">
        <v>289</v>
      </c>
      <c r="AT589" s="161" t="s">
        <v>254</v>
      </c>
      <c r="AU589" s="161" t="s">
        <v>88</v>
      </c>
      <c r="AY589" s="17" t="s">
        <v>252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7" t="s">
        <v>86</v>
      </c>
      <c r="BK589" s="162">
        <f>ROUND(I589*H589,2)</f>
        <v>0</v>
      </c>
      <c r="BL589" s="17" t="s">
        <v>289</v>
      </c>
      <c r="BM589" s="161" t="s">
        <v>994</v>
      </c>
    </row>
    <row r="590" spans="1:65" s="14" customFormat="1">
      <c r="B590" s="171"/>
      <c r="D590" s="164" t="s">
        <v>282</v>
      </c>
      <c r="E590" s="172" t="s">
        <v>1</v>
      </c>
      <c r="F590" s="173" t="s">
        <v>4033</v>
      </c>
      <c r="H590" s="174">
        <v>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3" customFormat="1">
      <c r="B591" s="163"/>
      <c r="D591" s="164" t="s">
        <v>282</v>
      </c>
      <c r="E591" s="165" t="s">
        <v>1</v>
      </c>
      <c r="F591" s="166" t="s">
        <v>4016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282</v>
      </c>
      <c r="AU591" s="165" t="s">
        <v>88</v>
      </c>
      <c r="AV591" s="13" t="s">
        <v>86</v>
      </c>
      <c r="AW591" s="13" t="s">
        <v>33</v>
      </c>
      <c r="AX591" s="13" t="s">
        <v>79</v>
      </c>
      <c r="AY591" s="165" t="s">
        <v>252</v>
      </c>
    </row>
    <row r="592" spans="1:65" s="15" customFormat="1">
      <c r="B592" s="179"/>
      <c r="D592" s="164" t="s">
        <v>282</v>
      </c>
      <c r="E592" s="180" t="s">
        <v>1</v>
      </c>
      <c r="F592" s="181" t="s">
        <v>286</v>
      </c>
      <c r="H592" s="182">
        <v>1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282</v>
      </c>
      <c r="AU592" s="180" t="s">
        <v>88</v>
      </c>
      <c r="AV592" s="15" t="s">
        <v>258</v>
      </c>
      <c r="AW592" s="15" t="s">
        <v>33</v>
      </c>
      <c r="AX592" s="15" t="s">
        <v>86</v>
      </c>
      <c r="AY592" s="180" t="s">
        <v>252</v>
      </c>
    </row>
    <row r="593" spans="1:65" s="2" customFormat="1" ht="37.9" customHeight="1">
      <c r="A593" s="31"/>
      <c r="B593" s="148"/>
      <c r="C593" s="149" t="s">
        <v>517</v>
      </c>
      <c r="D593" s="149" t="s">
        <v>254</v>
      </c>
      <c r="E593" s="150" t="s">
        <v>4257</v>
      </c>
      <c r="F593" s="151" t="s">
        <v>4258</v>
      </c>
      <c r="G593" s="152" t="s">
        <v>347</v>
      </c>
      <c r="H593" s="153">
        <v>1</v>
      </c>
      <c r="I593" s="154"/>
      <c r="J593" s="155">
        <f>ROUND(I593*H593,2)</f>
        <v>0</v>
      </c>
      <c r="K593" s="156"/>
      <c r="L593" s="32"/>
      <c r="M593" s="157" t="s">
        <v>1</v>
      </c>
      <c r="N593" s="158" t="s">
        <v>44</v>
      </c>
      <c r="O593" s="57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61" t="s">
        <v>289</v>
      </c>
      <c r="AT593" s="161" t="s">
        <v>254</v>
      </c>
      <c r="AU593" s="161" t="s">
        <v>88</v>
      </c>
      <c r="AY593" s="17" t="s">
        <v>252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7" t="s">
        <v>86</v>
      </c>
      <c r="BK593" s="162">
        <f>ROUND(I593*H593,2)</f>
        <v>0</v>
      </c>
      <c r="BL593" s="17" t="s">
        <v>289</v>
      </c>
      <c r="BM593" s="161" t="s">
        <v>999</v>
      </c>
    </row>
    <row r="594" spans="1:65" s="14" customFormat="1">
      <c r="B594" s="171"/>
      <c r="D594" s="164" t="s">
        <v>282</v>
      </c>
      <c r="E594" s="172" t="s">
        <v>1</v>
      </c>
      <c r="F594" s="173" t="s">
        <v>4033</v>
      </c>
      <c r="H594" s="174">
        <v>1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282</v>
      </c>
      <c r="AU594" s="172" t="s">
        <v>88</v>
      </c>
      <c r="AV594" s="14" t="s">
        <v>88</v>
      </c>
      <c r="AW594" s="14" t="s">
        <v>33</v>
      </c>
      <c r="AX594" s="14" t="s">
        <v>79</v>
      </c>
      <c r="AY594" s="172" t="s">
        <v>252</v>
      </c>
    </row>
    <row r="595" spans="1:65" s="13" customFormat="1">
      <c r="B595" s="163"/>
      <c r="D595" s="164" t="s">
        <v>282</v>
      </c>
      <c r="E595" s="165" t="s">
        <v>1</v>
      </c>
      <c r="F595" s="166" t="s">
        <v>4016</v>
      </c>
      <c r="H595" s="165" t="s">
        <v>1</v>
      </c>
      <c r="I595" s="167"/>
      <c r="L595" s="163"/>
      <c r="M595" s="168"/>
      <c r="N595" s="169"/>
      <c r="O595" s="169"/>
      <c r="P595" s="169"/>
      <c r="Q595" s="169"/>
      <c r="R595" s="169"/>
      <c r="S595" s="169"/>
      <c r="T595" s="170"/>
      <c r="AT595" s="165" t="s">
        <v>282</v>
      </c>
      <c r="AU595" s="165" t="s">
        <v>88</v>
      </c>
      <c r="AV595" s="13" t="s">
        <v>86</v>
      </c>
      <c r="AW595" s="13" t="s">
        <v>33</v>
      </c>
      <c r="AX595" s="13" t="s">
        <v>79</v>
      </c>
      <c r="AY595" s="165" t="s">
        <v>252</v>
      </c>
    </row>
    <row r="596" spans="1:65" s="15" customFormat="1">
      <c r="B596" s="179"/>
      <c r="D596" s="164" t="s">
        <v>282</v>
      </c>
      <c r="E596" s="180" t="s">
        <v>1</v>
      </c>
      <c r="F596" s="181" t="s">
        <v>286</v>
      </c>
      <c r="H596" s="182">
        <v>1</v>
      </c>
      <c r="I596" s="183"/>
      <c r="L596" s="179"/>
      <c r="M596" s="184"/>
      <c r="N596" s="185"/>
      <c r="O596" s="185"/>
      <c r="P596" s="185"/>
      <c r="Q596" s="185"/>
      <c r="R596" s="185"/>
      <c r="S596" s="185"/>
      <c r="T596" s="186"/>
      <c r="AT596" s="180" t="s">
        <v>282</v>
      </c>
      <c r="AU596" s="180" t="s">
        <v>88</v>
      </c>
      <c r="AV596" s="15" t="s">
        <v>258</v>
      </c>
      <c r="AW596" s="15" t="s">
        <v>33</v>
      </c>
      <c r="AX596" s="15" t="s">
        <v>86</v>
      </c>
      <c r="AY596" s="180" t="s">
        <v>252</v>
      </c>
    </row>
    <row r="597" spans="1:65" s="2" customFormat="1" ht="37.9" customHeight="1">
      <c r="A597" s="31"/>
      <c r="B597" s="148"/>
      <c r="C597" s="149" t="s">
        <v>1001</v>
      </c>
      <c r="D597" s="149" t="s">
        <v>254</v>
      </c>
      <c r="E597" s="150" t="s">
        <v>4259</v>
      </c>
      <c r="F597" s="151" t="s">
        <v>4260</v>
      </c>
      <c r="G597" s="152" t="s">
        <v>347</v>
      </c>
      <c r="H597" s="153">
        <v>1</v>
      </c>
      <c r="I597" s="154"/>
      <c r="J597" s="155">
        <f>ROUND(I597*H597,2)</f>
        <v>0</v>
      </c>
      <c r="K597" s="156"/>
      <c r="L597" s="32"/>
      <c r="M597" s="157" t="s">
        <v>1</v>
      </c>
      <c r="N597" s="158" t="s">
        <v>44</v>
      </c>
      <c r="O597" s="57"/>
      <c r="P597" s="159">
        <f>O597*H597</f>
        <v>0</v>
      </c>
      <c r="Q597" s="159">
        <v>0</v>
      </c>
      <c r="R597" s="159">
        <f>Q597*H597</f>
        <v>0</v>
      </c>
      <c r="S597" s="159">
        <v>0</v>
      </c>
      <c r="T597" s="160">
        <f>S597*H597</f>
        <v>0</v>
      </c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R597" s="161" t="s">
        <v>289</v>
      </c>
      <c r="AT597" s="161" t="s">
        <v>254</v>
      </c>
      <c r="AU597" s="161" t="s">
        <v>88</v>
      </c>
      <c r="AY597" s="17" t="s">
        <v>252</v>
      </c>
      <c r="BE597" s="162">
        <f>IF(N597="základní",J597,0)</f>
        <v>0</v>
      </c>
      <c r="BF597" s="162">
        <f>IF(N597="snížená",J597,0)</f>
        <v>0</v>
      </c>
      <c r="BG597" s="162">
        <f>IF(N597="zákl. přenesená",J597,0)</f>
        <v>0</v>
      </c>
      <c r="BH597" s="162">
        <f>IF(N597="sníž. přenesená",J597,0)</f>
        <v>0</v>
      </c>
      <c r="BI597" s="162">
        <f>IF(N597="nulová",J597,0)</f>
        <v>0</v>
      </c>
      <c r="BJ597" s="17" t="s">
        <v>86</v>
      </c>
      <c r="BK597" s="162">
        <f>ROUND(I597*H597,2)</f>
        <v>0</v>
      </c>
      <c r="BL597" s="17" t="s">
        <v>289</v>
      </c>
      <c r="BM597" s="161" t="s">
        <v>1004</v>
      </c>
    </row>
    <row r="598" spans="1:65" s="14" customFormat="1">
      <c r="B598" s="171"/>
      <c r="D598" s="164" t="s">
        <v>282</v>
      </c>
      <c r="E598" s="172" t="s">
        <v>1</v>
      </c>
      <c r="F598" s="173" t="s">
        <v>4033</v>
      </c>
      <c r="H598" s="174">
        <v>1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282</v>
      </c>
      <c r="AU598" s="172" t="s">
        <v>88</v>
      </c>
      <c r="AV598" s="14" t="s">
        <v>88</v>
      </c>
      <c r="AW598" s="14" t="s">
        <v>33</v>
      </c>
      <c r="AX598" s="14" t="s">
        <v>79</v>
      </c>
      <c r="AY598" s="172" t="s">
        <v>252</v>
      </c>
    </row>
    <row r="599" spans="1:65" s="13" customFormat="1">
      <c r="B599" s="163"/>
      <c r="D599" s="164" t="s">
        <v>282</v>
      </c>
      <c r="E599" s="165" t="s">
        <v>1</v>
      </c>
      <c r="F599" s="166" t="s">
        <v>4016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282</v>
      </c>
      <c r="AU599" s="165" t="s">
        <v>88</v>
      </c>
      <c r="AV599" s="13" t="s">
        <v>86</v>
      </c>
      <c r="AW599" s="13" t="s">
        <v>33</v>
      </c>
      <c r="AX599" s="13" t="s">
        <v>79</v>
      </c>
      <c r="AY599" s="165" t="s">
        <v>252</v>
      </c>
    </row>
    <row r="600" spans="1:65" s="15" customFormat="1">
      <c r="B600" s="179"/>
      <c r="D600" s="164" t="s">
        <v>282</v>
      </c>
      <c r="E600" s="180" t="s">
        <v>1</v>
      </c>
      <c r="F600" s="181" t="s">
        <v>286</v>
      </c>
      <c r="H600" s="182">
        <v>1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282</v>
      </c>
      <c r="AU600" s="180" t="s">
        <v>88</v>
      </c>
      <c r="AV600" s="15" t="s">
        <v>258</v>
      </c>
      <c r="AW600" s="15" t="s">
        <v>33</v>
      </c>
      <c r="AX600" s="15" t="s">
        <v>86</v>
      </c>
      <c r="AY600" s="180" t="s">
        <v>252</v>
      </c>
    </row>
    <row r="601" spans="1:65" s="2" customFormat="1" ht="37.9" customHeight="1">
      <c r="A601" s="31"/>
      <c r="B601" s="148"/>
      <c r="C601" s="149" t="s">
        <v>533</v>
      </c>
      <c r="D601" s="149" t="s">
        <v>254</v>
      </c>
      <c r="E601" s="150" t="s">
        <v>4261</v>
      </c>
      <c r="F601" s="151" t="s">
        <v>4262</v>
      </c>
      <c r="G601" s="152" t="s">
        <v>347</v>
      </c>
      <c r="H601" s="153">
        <v>1</v>
      </c>
      <c r="I601" s="154"/>
      <c r="J601" s="155">
        <f>ROUND(I601*H601,2)</f>
        <v>0</v>
      </c>
      <c r="K601" s="156"/>
      <c r="L601" s="32"/>
      <c r="M601" s="157" t="s">
        <v>1</v>
      </c>
      <c r="N601" s="158" t="s">
        <v>44</v>
      </c>
      <c r="O601" s="57"/>
      <c r="P601" s="159">
        <f>O601*H601</f>
        <v>0</v>
      </c>
      <c r="Q601" s="159">
        <v>0</v>
      </c>
      <c r="R601" s="159">
        <f>Q601*H601</f>
        <v>0</v>
      </c>
      <c r="S601" s="159">
        <v>0</v>
      </c>
      <c r="T601" s="160">
        <f>S601*H601</f>
        <v>0</v>
      </c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61" t="s">
        <v>289</v>
      </c>
      <c r="AT601" s="161" t="s">
        <v>254</v>
      </c>
      <c r="AU601" s="161" t="s">
        <v>88</v>
      </c>
      <c r="AY601" s="17" t="s">
        <v>252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7" t="s">
        <v>86</v>
      </c>
      <c r="BK601" s="162">
        <f>ROUND(I601*H601,2)</f>
        <v>0</v>
      </c>
      <c r="BL601" s="17" t="s">
        <v>289</v>
      </c>
      <c r="BM601" s="161" t="s">
        <v>1012</v>
      </c>
    </row>
    <row r="602" spans="1:65" s="14" customFormat="1">
      <c r="B602" s="171"/>
      <c r="D602" s="164" t="s">
        <v>282</v>
      </c>
      <c r="E602" s="172" t="s">
        <v>1</v>
      </c>
      <c r="F602" s="173" t="s">
        <v>4033</v>
      </c>
      <c r="H602" s="174">
        <v>1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2" t="s">
        <v>282</v>
      </c>
      <c r="AU602" s="172" t="s">
        <v>88</v>
      </c>
      <c r="AV602" s="14" t="s">
        <v>88</v>
      </c>
      <c r="AW602" s="14" t="s">
        <v>33</v>
      </c>
      <c r="AX602" s="14" t="s">
        <v>79</v>
      </c>
      <c r="AY602" s="172" t="s">
        <v>252</v>
      </c>
    </row>
    <row r="603" spans="1:65" s="13" customFormat="1">
      <c r="B603" s="163"/>
      <c r="D603" s="164" t="s">
        <v>282</v>
      </c>
      <c r="E603" s="165" t="s">
        <v>1</v>
      </c>
      <c r="F603" s="166" t="s">
        <v>4016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282</v>
      </c>
      <c r="AU603" s="165" t="s">
        <v>88</v>
      </c>
      <c r="AV603" s="13" t="s">
        <v>86</v>
      </c>
      <c r="AW603" s="13" t="s">
        <v>33</v>
      </c>
      <c r="AX603" s="13" t="s">
        <v>79</v>
      </c>
      <c r="AY603" s="165" t="s">
        <v>252</v>
      </c>
    </row>
    <row r="604" spans="1:65" s="15" customFormat="1">
      <c r="B604" s="179"/>
      <c r="D604" s="164" t="s">
        <v>282</v>
      </c>
      <c r="E604" s="180" t="s">
        <v>1</v>
      </c>
      <c r="F604" s="181" t="s">
        <v>286</v>
      </c>
      <c r="H604" s="182">
        <v>1</v>
      </c>
      <c r="I604" s="183"/>
      <c r="L604" s="179"/>
      <c r="M604" s="184"/>
      <c r="N604" s="185"/>
      <c r="O604" s="185"/>
      <c r="P604" s="185"/>
      <c r="Q604" s="185"/>
      <c r="R604" s="185"/>
      <c r="S604" s="185"/>
      <c r="T604" s="186"/>
      <c r="AT604" s="180" t="s">
        <v>282</v>
      </c>
      <c r="AU604" s="180" t="s">
        <v>88</v>
      </c>
      <c r="AV604" s="15" t="s">
        <v>258</v>
      </c>
      <c r="AW604" s="15" t="s">
        <v>33</v>
      </c>
      <c r="AX604" s="15" t="s">
        <v>86</v>
      </c>
      <c r="AY604" s="180" t="s">
        <v>252</v>
      </c>
    </row>
    <row r="605" spans="1:65" s="2" customFormat="1" ht="37.9" customHeight="1">
      <c r="A605" s="31"/>
      <c r="B605" s="148"/>
      <c r="C605" s="149" t="s">
        <v>1015</v>
      </c>
      <c r="D605" s="149" t="s">
        <v>254</v>
      </c>
      <c r="E605" s="150" t="s">
        <v>4263</v>
      </c>
      <c r="F605" s="151" t="s">
        <v>4264</v>
      </c>
      <c r="G605" s="152" t="s">
        <v>347</v>
      </c>
      <c r="H605" s="153">
        <v>1</v>
      </c>
      <c r="I605" s="154"/>
      <c r="J605" s="155">
        <f>ROUND(I605*H605,2)</f>
        <v>0</v>
      </c>
      <c r="K605" s="156"/>
      <c r="L605" s="32"/>
      <c r="M605" s="157" t="s">
        <v>1</v>
      </c>
      <c r="N605" s="158" t="s">
        <v>44</v>
      </c>
      <c r="O605" s="57"/>
      <c r="P605" s="159">
        <f>O605*H605</f>
        <v>0</v>
      </c>
      <c r="Q605" s="159">
        <v>0</v>
      </c>
      <c r="R605" s="159">
        <f>Q605*H605</f>
        <v>0</v>
      </c>
      <c r="S605" s="159">
        <v>0</v>
      </c>
      <c r="T605" s="160">
        <f>S605*H605</f>
        <v>0</v>
      </c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R605" s="161" t="s">
        <v>289</v>
      </c>
      <c r="AT605" s="161" t="s">
        <v>254</v>
      </c>
      <c r="AU605" s="161" t="s">
        <v>88</v>
      </c>
      <c r="AY605" s="17" t="s">
        <v>252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7" t="s">
        <v>86</v>
      </c>
      <c r="BK605" s="162">
        <f>ROUND(I605*H605,2)</f>
        <v>0</v>
      </c>
      <c r="BL605" s="17" t="s">
        <v>289</v>
      </c>
      <c r="BM605" s="161" t="s">
        <v>1018</v>
      </c>
    </row>
    <row r="606" spans="1:65" s="14" customFormat="1">
      <c r="B606" s="171"/>
      <c r="D606" s="164" t="s">
        <v>282</v>
      </c>
      <c r="E606" s="172" t="s">
        <v>1</v>
      </c>
      <c r="F606" s="173" t="s">
        <v>4033</v>
      </c>
      <c r="H606" s="174">
        <v>1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282</v>
      </c>
      <c r="AU606" s="172" t="s">
        <v>88</v>
      </c>
      <c r="AV606" s="14" t="s">
        <v>88</v>
      </c>
      <c r="AW606" s="14" t="s">
        <v>33</v>
      </c>
      <c r="AX606" s="14" t="s">
        <v>79</v>
      </c>
      <c r="AY606" s="172" t="s">
        <v>252</v>
      </c>
    </row>
    <row r="607" spans="1:65" s="13" customFormat="1">
      <c r="B607" s="163"/>
      <c r="D607" s="164" t="s">
        <v>282</v>
      </c>
      <c r="E607" s="165" t="s">
        <v>1</v>
      </c>
      <c r="F607" s="166" t="s">
        <v>4016</v>
      </c>
      <c r="H607" s="165" t="s">
        <v>1</v>
      </c>
      <c r="I607" s="167"/>
      <c r="L607" s="163"/>
      <c r="M607" s="168"/>
      <c r="N607" s="169"/>
      <c r="O607" s="169"/>
      <c r="P607" s="169"/>
      <c r="Q607" s="169"/>
      <c r="R607" s="169"/>
      <c r="S607" s="169"/>
      <c r="T607" s="170"/>
      <c r="AT607" s="165" t="s">
        <v>282</v>
      </c>
      <c r="AU607" s="165" t="s">
        <v>88</v>
      </c>
      <c r="AV607" s="13" t="s">
        <v>86</v>
      </c>
      <c r="AW607" s="13" t="s">
        <v>33</v>
      </c>
      <c r="AX607" s="13" t="s">
        <v>79</v>
      </c>
      <c r="AY607" s="165" t="s">
        <v>252</v>
      </c>
    </row>
    <row r="608" spans="1:65" s="15" customFormat="1">
      <c r="B608" s="179"/>
      <c r="D608" s="164" t="s">
        <v>282</v>
      </c>
      <c r="E608" s="180" t="s">
        <v>1</v>
      </c>
      <c r="F608" s="181" t="s">
        <v>286</v>
      </c>
      <c r="H608" s="182">
        <v>1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282</v>
      </c>
      <c r="AU608" s="180" t="s">
        <v>88</v>
      </c>
      <c r="AV608" s="15" t="s">
        <v>258</v>
      </c>
      <c r="AW608" s="15" t="s">
        <v>33</v>
      </c>
      <c r="AX608" s="15" t="s">
        <v>86</v>
      </c>
      <c r="AY608" s="180" t="s">
        <v>252</v>
      </c>
    </row>
    <row r="609" spans="1:65" s="2" customFormat="1" ht="37.9" customHeight="1">
      <c r="A609" s="31"/>
      <c r="B609" s="148"/>
      <c r="C609" s="149" t="s">
        <v>539</v>
      </c>
      <c r="D609" s="149" t="s">
        <v>254</v>
      </c>
      <c r="E609" s="150" t="s">
        <v>4265</v>
      </c>
      <c r="F609" s="151" t="s">
        <v>4266</v>
      </c>
      <c r="G609" s="152" t="s">
        <v>347</v>
      </c>
      <c r="H609" s="153">
        <v>1</v>
      </c>
      <c r="I609" s="154"/>
      <c r="J609" s="155">
        <f>ROUND(I609*H609,2)</f>
        <v>0</v>
      </c>
      <c r="K609" s="156"/>
      <c r="L609" s="32"/>
      <c r="M609" s="157" t="s">
        <v>1</v>
      </c>
      <c r="N609" s="158" t="s">
        <v>44</v>
      </c>
      <c r="O609" s="57"/>
      <c r="P609" s="159">
        <f>O609*H609</f>
        <v>0</v>
      </c>
      <c r="Q609" s="159">
        <v>0</v>
      </c>
      <c r="R609" s="159">
        <f>Q609*H609</f>
        <v>0</v>
      </c>
      <c r="S609" s="159">
        <v>0</v>
      </c>
      <c r="T609" s="160">
        <f>S609*H609</f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61" t="s">
        <v>289</v>
      </c>
      <c r="AT609" s="161" t="s">
        <v>254</v>
      </c>
      <c r="AU609" s="161" t="s">
        <v>88</v>
      </c>
      <c r="AY609" s="17" t="s">
        <v>252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7" t="s">
        <v>86</v>
      </c>
      <c r="BK609" s="162">
        <f>ROUND(I609*H609,2)</f>
        <v>0</v>
      </c>
      <c r="BL609" s="17" t="s">
        <v>289</v>
      </c>
      <c r="BM609" s="161" t="s">
        <v>1024</v>
      </c>
    </row>
    <row r="610" spans="1:65" s="14" customFormat="1">
      <c r="B610" s="171"/>
      <c r="D610" s="164" t="s">
        <v>282</v>
      </c>
      <c r="E610" s="172" t="s">
        <v>1</v>
      </c>
      <c r="F610" s="173" t="s">
        <v>4033</v>
      </c>
      <c r="H610" s="174">
        <v>1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282</v>
      </c>
      <c r="AU610" s="172" t="s">
        <v>88</v>
      </c>
      <c r="AV610" s="14" t="s">
        <v>88</v>
      </c>
      <c r="AW610" s="14" t="s">
        <v>33</v>
      </c>
      <c r="AX610" s="14" t="s">
        <v>79</v>
      </c>
      <c r="AY610" s="172" t="s">
        <v>252</v>
      </c>
    </row>
    <row r="611" spans="1:65" s="13" customFormat="1">
      <c r="B611" s="163"/>
      <c r="D611" s="164" t="s">
        <v>282</v>
      </c>
      <c r="E611" s="165" t="s">
        <v>1</v>
      </c>
      <c r="F611" s="166" t="s">
        <v>4016</v>
      </c>
      <c r="H611" s="165" t="s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5" t="s">
        <v>282</v>
      </c>
      <c r="AU611" s="165" t="s">
        <v>88</v>
      </c>
      <c r="AV611" s="13" t="s">
        <v>86</v>
      </c>
      <c r="AW611" s="13" t="s">
        <v>33</v>
      </c>
      <c r="AX611" s="13" t="s">
        <v>79</v>
      </c>
      <c r="AY611" s="165" t="s">
        <v>252</v>
      </c>
    </row>
    <row r="612" spans="1:65" s="15" customFormat="1">
      <c r="B612" s="179"/>
      <c r="D612" s="164" t="s">
        <v>282</v>
      </c>
      <c r="E612" s="180" t="s">
        <v>1</v>
      </c>
      <c r="F612" s="181" t="s">
        <v>286</v>
      </c>
      <c r="H612" s="182">
        <v>1</v>
      </c>
      <c r="I612" s="183"/>
      <c r="L612" s="179"/>
      <c r="M612" s="184"/>
      <c r="N612" s="185"/>
      <c r="O612" s="185"/>
      <c r="P612" s="185"/>
      <c r="Q612" s="185"/>
      <c r="R612" s="185"/>
      <c r="S612" s="185"/>
      <c r="T612" s="186"/>
      <c r="AT612" s="180" t="s">
        <v>282</v>
      </c>
      <c r="AU612" s="180" t="s">
        <v>88</v>
      </c>
      <c r="AV612" s="15" t="s">
        <v>258</v>
      </c>
      <c r="AW612" s="15" t="s">
        <v>33</v>
      </c>
      <c r="AX612" s="15" t="s">
        <v>86</v>
      </c>
      <c r="AY612" s="180" t="s">
        <v>252</v>
      </c>
    </row>
    <row r="613" spans="1:65" s="2" customFormat="1" ht="37.9" customHeight="1">
      <c r="A613" s="31"/>
      <c r="B613" s="148"/>
      <c r="C613" s="149" t="s">
        <v>1028</v>
      </c>
      <c r="D613" s="149" t="s">
        <v>254</v>
      </c>
      <c r="E613" s="150" t="s">
        <v>4267</v>
      </c>
      <c r="F613" s="151" t="s">
        <v>4268</v>
      </c>
      <c r="G613" s="152" t="s">
        <v>347</v>
      </c>
      <c r="H613" s="153">
        <v>1</v>
      </c>
      <c r="I613" s="154"/>
      <c r="J613" s="155">
        <f>ROUND(I613*H613,2)</f>
        <v>0</v>
      </c>
      <c r="K613" s="156"/>
      <c r="L613" s="32"/>
      <c r="M613" s="157" t="s">
        <v>1</v>
      </c>
      <c r="N613" s="158" t="s">
        <v>44</v>
      </c>
      <c r="O613" s="57"/>
      <c r="P613" s="159">
        <f>O613*H613</f>
        <v>0</v>
      </c>
      <c r="Q613" s="159">
        <v>0</v>
      </c>
      <c r="R613" s="159">
        <f>Q613*H613</f>
        <v>0</v>
      </c>
      <c r="S613" s="159">
        <v>0</v>
      </c>
      <c r="T613" s="160">
        <f>S613*H613</f>
        <v>0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R613" s="161" t="s">
        <v>289</v>
      </c>
      <c r="AT613" s="161" t="s">
        <v>254</v>
      </c>
      <c r="AU613" s="161" t="s">
        <v>88</v>
      </c>
      <c r="AY613" s="17" t="s">
        <v>252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7" t="s">
        <v>86</v>
      </c>
      <c r="BK613" s="162">
        <f>ROUND(I613*H613,2)</f>
        <v>0</v>
      </c>
      <c r="BL613" s="17" t="s">
        <v>289</v>
      </c>
      <c r="BM613" s="161" t="s">
        <v>1031</v>
      </c>
    </row>
    <row r="614" spans="1:65" s="14" customFormat="1">
      <c r="B614" s="171"/>
      <c r="D614" s="164" t="s">
        <v>282</v>
      </c>
      <c r="E614" s="172" t="s">
        <v>1</v>
      </c>
      <c r="F614" s="173" t="s">
        <v>4033</v>
      </c>
      <c r="H614" s="174">
        <v>1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282</v>
      </c>
      <c r="AU614" s="172" t="s">
        <v>88</v>
      </c>
      <c r="AV614" s="14" t="s">
        <v>88</v>
      </c>
      <c r="AW614" s="14" t="s">
        <v>33</v>
      </c>
      <c r="AX614" s="14" t="s">
        <v>79</v>
      </c>
      <c r="AY614" s="172" t="s">
        <v>252</v>
      </c>
    </row>
    <row r="615" spans="1:65" s="13" customFormat="1">
      <c r="B615" s="163"/>
      <c r="D615" s="164" t="s">
        <v>282</v>
      </c>
      <c r="E615" s="165" t="s">
        <v>1</v>
      </c>
      <c r="F615" s="166" t="s">
        <v>4016</v>
      </c>
      <c r="H615" s="165" t="s">
        <v>1</v>
      </c>
      <c r="I615" s="167"/>
      <c r="L615" s="163"/>
      <c r="M615" s="168"/>
      <c r="N615" s="169"/>
      <c r="O615" s="169"/>
      <c r="P615" s="169"/>
      <c r="Q615" s="169"/>
      <c r="R615" s="169"/>
      <c r="S615" s="169"/>
      <c r="T615" s="170"/>
      <c r="AT615" s="165" t="s">
        <v>282</v>
      </c>
      <c r="AU615" s="165" t="s">
        <v>88</v>
      </c>
      <c r="AV615" s="13" t="s">
        <v>86</v>
      </c>
      <c r="AW615" s="13" t="s">
        <v>33</v>
      </c>
      <c r="AX615" s="13" t="s">
        <v>79</v>
      </c>
      <c r="AY615" s="165" t="s">
        <v>252</v>
      </c>
    </row>
    <row r="616" spans="1:65" s="15" customFormat="1">
      <c r="B616" s="179"/>
      <c r="D616" s="164" t="s">
        <v>282</v>
      </c>
      <c r="E616" s="180" t="s">
        <v>1</v>
      </c>
      <c r="F616" s="181" t="s">
        <v>286</v>
      </c>
      <c r="H616" s="182">
        <v>1</v>
      </c>
      <c r="I616" s="183"/>
      <c r="L616" s="179"/>
      <c r="M616" s="184"/>
      <c r="N616" s="185"/>
      <c r="O616" s="185"/>
      <c r="P616" s="185"/>
      <c r="Q616" s="185"/>
      <c r="R616" s="185"/>
      <c r="S616" s="185"/>
      <c r="T616" s="186"/>
      <c r="AT616" s="180" t="s">
        <v>282</v>
      </c>
      <c r="AU616" s="180" t="s">
        <v>88</v>
      </c>
      <c r="AV616" s="15" t="s">
        <v>258</v>
      </c>
      <c r="AW616" s="15" t="s">
        <v>33</v>
      </c>
      <c r="AX616" s="15" t="s">
        <v>86</v>
      </c>
      <c r="AY616" s="180" t="s">
        <v>252</v>
      </c>
    </row>
    <row r="617" spans="1:65" s="2" customFormat="1" ht="37.9" customHeight="1">
      <c r="A617" s="31"/>
      <c r="B617" s="148"/>
      <c r="C617" s="149" t="s">
        <v>550</v>
      </c>
      <c r="D617" s="149" t="s">
        <v>254</v>
      </c>
      <c r="E617" s="150" t="s">
        <v>4269</v>
      </c>
      <c r="F617" s="151" t="s">
        <v>4270</v>
      </c>
      <c r="G617" s="152" t="s">
        <v>347</v>
      </c>
      <c r="H617" s="153">
        <v>1</v>
      </c>
      <c r="I617" s="154"/>
      <c r="J617" s="155">
        <f>ROUND(I617*H617,2)</f>
        <v>0</v>
      </c>
      <c r="K617" s="156"/>
      <c r="L617" s="32"/>
      <c r="M617" s="157" t="s">
        <v>1</v>
      </c>
      <c r="N617" s="158" t="s">
        <v>44</v>
      </c>
      <c r="O617" s="57"/>
      <c r="P617" s="159">
        <f>O617*H617</f>
        <v>0</v>
      </c>
      <c r="Q617" s="159">
        <v>0</v>
      </c>
      <c r="R617" s="159">
        <f>Q617*H617</f>
        <v>0</v>
      </c>
      <c r="S617" s="159">
        <v>0</v>
      </c>
      <c r="T617" s="160">
        <f>S617*H617</f>
        <v>0</v>
      </c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R617" s="161" t="s">
        <v>289</v>
      </c>
      <c r="AT617" s="161" t="s">
        <v>254</v>
      </c>
      <c r="AU617" s="161" t="s">
        <v>88</v>
      </c>
      <c r="AY617" s="17" t="s">
        <v>252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7" t="s">
        <v>86</v>
      </c>
      <c r="BK617" s="162">
        <f>ROUND(I617*H617,2)</f>
        <v>0</v>
      </c>
      <c r="BL617" s="17" t="s">
        <v>289</v>
      </c>
      <c r="BM617" s="161" t="s">
        <v>1040</v>
      </c>
    </row>
    <row r="618" spans="1:65" s="14" customFormat="1">
      <c r="B618" s="171"/>
      <c r="D618" s="164" t="s">
        <v>282</v>
      </c>
      <c r="E618" s="172" t="s">
        <v>1</v>
      </c>
      <c r="F618" s="173" t="s">
        <v>4033</v>
      </c>
      <c r="H618" s="174">
        <v>1</v>
      </c>
      <c r="I618" s="175"/>
      <c r="L618" s="171"/>
      <c r="M618" s="176"/>
      <c r="N618" s="177"/>
      <c r="O618" s="177"/>
      <c r="P618" s="177"/>
      <c r="Q618" s="177"/>
      <c r="R618" s="177"/>
      <c r="S618" s="177"/>
      <c r="T618" s="178"/>
      <c r="AT618" s="172" t="s">
        <v>282</v>
      </c>
      <c r="AU618" s="172" t="s">
        <v>88</v>
      </c>
      <c r="AV618" s="14" t="s">
        <v>88</v>
      </c>
      <c r="AW618" s="14" t="s">
        <v>33</v>
      </c>
      <c r="AX618" s="14" t="s">
        <v>79</v>
      </c>
      <c r="AY618" s="172" t="s">
        <v>252</v>
      </c>
    </row>
    <row r="619" spans="1:65" s="13" customFormat="1">
      <c r="B619" s="163"/>
      <c r="D619" s="164" t="s">
        <v>282</v>
      </c>
      <c r="E619" s="165" t="s">
        <v>1</v>
      </c>
      <c r="F619" s="166" t="s">
        <v>4016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282</v>
      </c>
      <c r="AU619" s="165" t="s">
        <v>88</v>
      </c>
      <c r="AV619" s="13" t="s">
        <v>86</v>
      </c>
      <c r="AW619" s="13" t="s">
        <v>33</v>
      </c>
      <c r="AX619" s="13" t="s">
        <v>79</v>
      </c>
      <c r="AY619" s="165" t="s">
        <v>252</v>
      </c>
    </row>
    <row r="620" spans="1:65" s="15" customFormat="1">
      <c r="B620" s="179"/>
      <c r="D620" s="164" t="s">
        <v>282</v>
      </c>
      <c r="E620" s="180" t="s">
        <v>1</v>
      </c>
      <c r="F620" s="181" t="s">
        <v>286</v>
      </c>
      <c r="H620" s="182">
        <v>1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282</v>
      </c>
      <c r="AU620" s="180" t="s">
        <v>88</v>
      </c>
      <c r="AV620" s="15" t="s">
        <v>258</v>
      </c>
      <c r="AW620" s="15" t="s">
        <v>33</v>
      </c>
      <c r="AX620" s="15" t="s">
        <v>86</v>
      </c>
      <c r="AY620" s="180" t="s">
        <v>252</v>
      </c>
    </row>
    <row r="621" spans="1:65" s="2" customFormat="1" ht="37.9" customHeight="1">
      <c r="A621" s="31"/>
      <c r="B621" s="148"/>
      <c r="C621" s="149" t="s">
        <v>1043</v>
      </c>
      <c r="D621" s="149" t="s">
        <v>254</v>
      </c>
      <c r="E621" s="150" t="s">
        <v>4271</v>
      </c>
      <c r="F621" s="151" t="s">
        <v>4272</v>
      </c>
      <c r="G621" s="152" t="s">
        <v>347</v>
      </c>
      <c r="H621" s="153">
        <v>1</v>
      </c>
      <c r="I621" s="154"/>
      <c r="J621" s="155">
        <f>ROUND(I621*H621,2)</f>
        <v>0</v>
      </c>
      <c r="K621" s="156"/>
      <c r="L621" s="32"/>
      <c r="M621" s="157" t="s">
        <v>1</v>
      </c>
      <c r="N621" s="158" t="s">
        <v>44</v>
      </c>
      <c r="O621" s="57"/>
      <c r="P621" s="159">
        <f>O621*H621</f>
        <v>0</v>
      </c>
      <c r="Q621" s="159">
        <v>0</v>
      </c>
      <c r="R621" s="159">
        <f>Q621*H621</f>
        <v>0</v>
      </c>
      <c r="S621" s="159">
        <v>0</v>
      </c>
      <c r="T621" s="160">
        <f>S621*H621</f>
        <v>0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61" t="s">
        <v>289</v>
      </c>
      <c r="AT621" s="161" t="s">
        <v>254</v>
      </c>
      <c r="AU621" s="161" t="s">
        <v>88</v>
      </c>
      <c r="AY621" s="17" t="s">
        <v>252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7" t="s">
        <v>86</v>
      </c>
      <c r="BK621" s="162">
        <f>ROUND(I621*H621,2)</f>
        <v>0</v>
      </c>
      <c r="BL621" s="17" t="s">
        <v>289</v>
      </c>
      <c r="BM621" s="161" t="s">
        <v>1046</v>
      </c>
    </row>
    <row r="622" spans="1:65" s="14" customFormat="1">
      <c r="B622" s="171"/>
      <c r="D622" s="164" t="s">
        <v>282</v>
      </c>
      <c r="E622" s="172" t="s">
        <v>1</v>
      </c>
      <c r="F622" s="173" t="s">
        <v>4033</v>
      </c>
      <c r="H622" s="174">
        <v>1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282</v>
      </c>
      <c r="AU622" s="172" t="s">
        <v>88</v>
      </c>
      <c r="AV622" s="14" t="s">
        <v>88</v>
      </c>
      <c r="AW622" s="14" t="s">
        <v>33</v>
      </c>
      <c r="AX622" s="14" t="s">
        <v>79</v>
      </c>
      <c r="AY622" s="172" t="s">
        <v>252</v>
      </c>
    </row>
    <row r="623" spans="1:65" s="13" customFormat="1">
      <c r="B623" s="163"/>
      <c r="D623" s="164" t="s">
        <v>282</v>
      </c>
      <c r="E623" s="165" t="s">
        <v>1</v>
      </c>
      <c r="F623" s="166" t="s">
        <v>4016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282</v>
      </c>
      <c r="AU623" s="165" t="s">
        <v>88</v>
      </c>
      <c r="AV623" s="13" t="s">
        <v>86</v>
      </c>
      <c r="AW623" s="13" t="s">
        <v>33</v>
      </c>
      <c r="AX623" s="13" t="s">
        <v>79</v>
      </c>
      <c r="AY623" s="165" t="s">
        <v>252</v>
      </c>
    </row>
    <row r="624" spans="1:65" s="15" customFormat="1">
      <c r="B624" s="179"/>
      <c r="D624" s="164" t="s">
        <v>282</v>
      </c>
      <c r="E624" s="180" t="s">
        <v>1</v>
      </c>
      <c r="F624" s="181" t="s">
        <v>286</v>
      </c>
      <c r="H624" s="182">
        <v>1</v>
      </c>
      <c r="I624" s="183"/>
      <c r="L624" s="179"/>
      <c r="M624" s="184"/>
      <c r="N624" s="185"/>
      <c r="O624" s="185"/>
      <c r="P624" s="185"/>
      <c r="Q624" s="185"/>
      <c r="R624" s="185"/>
      <c r="S624" s="185"/>
      <c r="T624" s="186"/>
      <c r="AT624" s="180" t="s">
        <v>282</v>
      </c>
      <c r="AU624" s="180" t="s">
        <v>88</v>
      </c>
      <c r="AV624" s="15" t="s">
        <v>258</v>
      </c>
      <c r="AW624" s="15" t="s">
        <v>33</v>
      </c>
      <c r="AX624" s="15" t="s">
        <v>86</v>
      </c>
      <c r="AY624" s="180" t="s">
        <v>252</v>
      </c>
    </row>
    <row r="625" spans="1:65" s="2" customFormat="1" ht="37.9" customHeight="1">
      <c r="A625" s="31"/>
      <c r="B625" s="148"/>
      <c r="C625" s="149" t="s">
        <v>556</v>
      </c>
      <c r="D625" s="149" t="s">
        <v>254</v>
      </c>
      <c r="E625" s="150" t="s">
        <v>4273</v>
      </c>
      <c r="F625" s="151" t="s">
        <v>4274</v>
      </c>
      <c r="G625" s="152" t="s">
        <v>347</v>
      </c>
      <c r="H625" s="153">
        <v>1</v>
      </c>
      <c r="I625" s="154"/>
      <c r="J625" s="155">
        <f>ROUND(I625*H625,2)</f>
        <v>0</v>
      </c>
      <c r="K625" s="156"/>
      <c r="L625" s="32"/>
      <c r="M625" s="157" t="s">
        <v>1</v>
      </c>
      <c r="N625" s="158" t="s">
        <v>44</v>
      </c>
      <c r="O625" s="57"/>
      <c r="P625" s="159">
        <f>O625*H625</f>
        <v>0</v>
      </c>
      <c r="Q625" s="159">
        <v>0</v>
      </c>
      <c r="R625" s="159">
        <f>Q625*H625</f>
        <v>0</v>
      </c>
      <c r="S625" s="159">
        <v>0</v>
      </c>
      <c r="T625" s="160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61" t="s">
        <v>289</v>
      </c>
      <c r="AT625" s="161" t="s">
        <v>254</v>
      </c>
      <c r="AU625" s="161" t="s">
        <v>88</v>
      </c>
      <c r="AY625" s="17" t="s">
        <v>252</v>
      </c>
      <c r="BE625" s="162">
        <f>IF(N625="základní",J625,0)</f>
        <v>0</v>
      </c>
      <c r="BF625" s="162">
        <f>IF(N625="snížená",J625,0)</f>
        <v>0</v>
      </c>
      <c r="BG625" s="162">
        <f>IF(N625="zákl. přenesená",J625,0)</f>
        <v>0</v>
      </c>
      <c r="BH625" s="162">
        <f>IF(N625="sníž. přenesená",J625,0)</f>
        <v>0</v>
      </c>
      <c r="BI625" s="162">
        <f>IF(N625="nulová",J625,0)</f>
        <v>0</v>
      </c>
      <c r="BJ625" s="17" t="s">
        <v>86</v>
      </c>
      <c r="BK625" s="162">
        <f>ROUND(I625*H625,2)</f>
        <v>0</v>
      </c>
      <c r="BL625" s="17" t="s">
        <v>289</v>
      </c>
      <c r="BM625" s="161" t="s">
        <v>1050</v>
      </c>
    </row>
    <row r="626" spans="1:65" s="14" customFormat="1">
      <c r="B626" s="171"/>
      <c r="D626" s="164" t="s">
        <v>282</v>
      </c>
      <c r="E626" s="172" t="s">
        <v>1</v>
      </c>
      <c r="F626" s="173" t="s">
        <v>4033</v>
      </c>
      <c r="H626" s="174">
        <v>1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282</v>
      </c>
      <c r="AU626" s="172" t="s">
        <v>88</v>
      </c>
      <c r="AV626" s="14" t="s">
        <v>88</v>
      </c>
      <c r="AW626" s="14" t="s">
        <v>33</v>
      </c>
      <c r="AX626" s="14" t="s">
        <v>79</v>
      </c>
      <c r="AY626" s="172" t="s">
        <v>252</v>
      </c>
    </row>
    <row r="627" spans="1:65" s="13" customFormat="1">
      <c r="B627" s="163"/>
      <c r="D627" s="164" t="s">
        <v>282</v>
      </c>
      <c r="E627" s="165" t="s">
        <v>1</v>
      </c>
      <c r="F627" s="166" t="s">
        <v>4016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282</v>
      </c>
      <c r="AU627" s="165" t="s">
        <v>88</v>
      </c>
      <c r="AV627" s="13" t="s">
        <v>86</v>
      </c>
      <c r="AW627" s="13" t="s">
        <v>33</v>
      </c>
      <c r="AX627" s="13" t="s">
        <v>79</v>
      </c>
      <c r="AY627" s="165" t="s">
        <v>252</v>
      </c>
    </row>
    <row r="628" spans="1:65" s="15" customFormat="1">
      <c r="B628" s="179"/>
      <c r="D628" s="164" t="s">
        <v>282</v>
      </c>
      <c r="E628" s="180" t="s">
        <v>1</v>
      </c>
      <c r="F628" s="181" t="s">
        <v>286</v>
      </c>
      <c r="H628" s="182">
        <v>1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282</v>
      </c>
      <c r="AU628" s="180" t="s">
        <v>88</v>
      </c>
      <c r="AV628" s="15" t="s">
        <v>258</v>
      </c>
      <c r="AW628" s="15" t="s">
        <v>33</v>
      </c>
      <c r="AX628" s="15" t="s">
        <v>86</v>
      </c>
      <c r="AY628" s="180" t="s">
        <v>252</v>
      </c>
    </row>
    <row r="629" spans="1:65" s="2" customFormat="1" ht="37.9" customHeight="1">
      <c r="A629" s="31"/>
      <c r="B629" s="148"/>
      <c r="C629" s="149" t="s">
        <v>1057</v>
      </c>
      <c r="D629" s="149" t="s">
        <v>254</v>
      </c>
      <c r="E629" s="150" t="s">
        <v>4275</v>
      </c>
      <c r="F629" s="151" t="s">
        <v>4276</v>
      </c>
      <c r="G629" s="152" t="s">
        <v>347</v>
      </c>
      <c r="H629" s="153">
        <v>1</v>
      </c>
      <c r="I629" s="154"/>
      <c r="J629" s="155">
        <f>ROUND(I629*H629,2)</f>
        <v>0</v>
      </c>
      <c r="K629" s="156"/>
      <c r="L629" s="32"/>
      <c r="M629" s="157" t="s">
        <v>1</v>
      </c>
      <c r="N629" s="158" t="s">
        <v>44</v>
      </c>
      <c r="O629" s="57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R629" s="161" t="s">
        <v>289</v>
      </c>
      <c r="AT629" s="161" t="s">
        <v>254</v>
      </c>
      <c r="AU629" s="161" t="s">
        <v>88</v>
      </c>
      <c r="AY629" s="17" t="s">
        <v>252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7" t="s">
        <v>86</v>
      </c>
      <c r="BK629" s="162">
        <f>ROUND(I629*H629,2)</f>
        <v>0</v>
      </c>
      <c r="BL629" s="17" t="s">
        <v>289</v>
      </c>
      <c r="BM629" s="161" t="s">
        <v>1060</v>
      </c>
    </row>
    <row r="630" spans="1:65" s="14" customFormat="1">
      <c r="B630" s="171"/>
      <c r="D630" s="164" t="s">
        <v>282</v>
      </c>
      <c r="E630" s="172" t="s">
        <v>1</v>
      </c>
      <c r="F630" s="173" t="s">
        <v>4036</v>
      </c>
      <c r="H630" s="174">
        <v>1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282</v>
      </c>
      <c r="AU630" s="172" t="s">
        <v>88</v>
      </c>
      <c r="AV630" s="14" t="s">
        <v>88</v>
      </c>
      <c r="AW630" s="14" t="s">
        <v>33</v>
      </c>
      <c r="AX630" s="14" t="s">
        <v>79</v>
      </c>
      <c r="AY630" s="172" t="s">
        <v>252</v>
      </c>
    </row>
    <row r="631" spans="1:65" s="13" customFormat="1">
      <c r="B631" s="163"/>
      <c r="D631" s="164" t="s">
        <v>282</v>
      </c>
      <c r="E631" s="165" t="s">
        <v>1</v>
      </c>
      <c r="F631" s="166" t="s">
        <v>4016</v>
      </c>
      <c r="H631" s="165" t="s">
        <v>1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5" t="s">
        <v>282</v>
      </c>
      <c r="AU631" s="165" t="s">
        <v>88</v>
      </c>
      <c r="AV631" s="13" t="s">
        <v>86</v>
      </c>
      <c r="AW631" s="13" t="s">
        <v>33</v>
      </c>
      <c r="AX631" s="13" t="s">
        <v>79</v>
      </c>
      <c r="AY631" s="165" t="s">
        <v>252</v>
      </c>
    </row>
    <row r="632" spans="1:65" s="15" customFormat="1">
      <c r="B632" s="179"/>
      <c r="D632" s="164" t="s">
        <v>282</v>
      </c>
      <c r="E632" s="180" t="s">
        <v>1</v>
      </c>
      <c r="F632" s="181" t="s">
        <v>286</v>
      </c>
      <c r="H632" s="182">
        <v>1</v>
      </c>
      <c r="I632" s="183"/>
      <c r="L632" s="179"/>
      <c r="M632" s="184"/>
      <c r="N632" s="185"/>
      <c r="O632" s="185"/>
      <c r="P632" s="185"/>
      <c r="Q632" s="185"/>
      <c r="R632" s="185"/>
      <c r="S632" s="185"/>
      <c r="T632" s="186"/>
      <c r="AT632" s="180" t="s">
        <v>282</v>
      </c>
      <c r="AU632" s="180" t="s">
        <v>88</v>
      </c>
      <c r="AV632" s="15" t="s">
        <v>258</v>
      </c>
      <c r="AW632" s="15" t="s">
        <v>33</v>
      </c>
      <c r="AX632" s="15" t="s">
        <v>86</v>
      </c>
      <c r="AY632" s="180" t="s">
        <v>252</v>
      </c>
    </row>
    <row r="633" spans="1:65" s="2" customFormat="1" ht="37.9" customHeight="1">
      <c r="A633" s="31"/>
      <c r="B633" s="148"/>
      <c r="C633" s="149" t="s">
        <v>561</v>
      </c>
      <c r="D633" s="149" t="s">
        <v>254</v>
      </c>
      <c r="E633" s="150" t="s">
        <v>4277</v>
      </c>
      <c r="F633" s="151" t="s">
        <v>4278</v>
      </c>
      <c r="G633" s="152" t="s">
        <v>347</v>
      </c>
      <c r="H633" s="153">
        <v>1</v>
      </c>
      <c r="I633" s="154"/>
      <c r="J633" s="155">
        <f>ROUND(I633*H633,2)</f>
        <v>0</v>
      </c>
      <c r="K633" s="156"/>
      <c r="L633" s="32"/>
      <c r="M633" s="157" t="s">
        <v>1</v>
      </c>
      <c r="N633" s="158" t="s">
        <v>44</v>
      </c>
      <c r="O633" s="57"/>
      <c r="P633" s="159">
        <f>O633*H633</f>
        <v>0</v>
      </c>
      <c r="Q633" s="159">
        <v>0</v>
      </c>
      <c r="R633" s="159">
        <f>Q633*H633</f>
        <v>0</v>
      </c>
      <c r="S633" s="159">
        <v>0</v>
      </c>
      <c r="T633" s="160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61" t="s">
        <v>289</v>
      </c>
      <c r="AT633" s="161" t="s">
        <v>254</v>
      </c>
      <c r="AU633" s="161" t="s">
        <v>88</v>
      </c>
      <c r="AY633" s="17" t="s">
        <v>252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7" t="s">
        <v>86</v>
      </c>
      <c r="BK633" s="162">
        <f>ROUND(I633*H633,2)</f>
        <v>0</v>
      </c>
      <c r="BL633" s="17" t="s">
        <v>289</v>
      </c>
      <c r="BM633" s="161" t="s">
        <v>1065</v>
      </c>
    </row>
    <row r="634" spans="1:65" s="14" customFormat="1">
      <c r="B634" s="171"/>
      <c r="D634" s="164" t="s">
        <v>282</v>
      </c>
      <c r="E634" s="172" t="s">
        <v>1</v>
      </c>
      <c r="F634" s="173" t="s">
        <v>4036</v>
      </c>
      <c r="H634" s="174">
        <v>1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282</v>
      </c>
      <c r="AU634" s="172" t="s">
        <v>88</v>
      </c>
      <c r="AV634" s="14" t="s">
        <v>88</v>
      </c>
      <c r="AW634" s="14" t="s">
        <v>33</v>
      </c>
      <c r="AX634" s="14" t="s">
        <v>79</v>
      </c>
      <c r="AY634" s="172" t="s">
        <v>252</v>
      </c>
    </row>
    <row r="635" spans="1:65" s="13" customFormat="1">
      <c r="B635" s="163"/>
      <c r="D635" s="164" t="s">
        <v>282</v>
      </c>
      <c r="E635" s="165" t="s">
        <v>1</v>
      </c>
      <c r="F635" s="166" t="s">
        <v>4016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282</v>
      </c>
      <c r="AU635" s="165" t="s">
        <v>88</v>
      </c>
      <c r="AV635" s="13" t="s">
        <v>86</v>
      </c>
      <c r="AW635" s="13" t="s">
        <v>33</v>
      </c>
      <c r="AX635" s="13" t="s">
        <v>79</v>
      </c>
      <c r="AY635" s="165" t="s">
        <v>252</v>
      </c>
    </row>
    <row r="636" spans="1:65" s="15" customFormat="1">
      <c r="B636" s="179"/>
      <c r="D636" s="164" t="s">
        <v>282</v>
      </c>
      <c r="E636" s="180" t="s">
        <v>1</v>
      </c>
      <c r="F636" s="181" t="s">
        <v>286</v>
      </c>
      <c r="H636" s="182">
        <v>1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282</v>
      </c>
      <c r="AU636" s="180" t="s">
        <v>88</v>
      </c>
      <c r="AV636" s="15" t="s">
        <v>258</v>
      </c>
      <c r="AW636" s="15" t="s">
        <v>33</v>
      </c>
      <c r="AX636" s="15" t="s">
        <v>86</v>
      </c>
      <c r="AY636" s="180" t="s">
        <v>252</v>
      </c>
    </row>
    <row r="637" spans="1:65" s="2" customFormat="1" ht="37.9" customHeight="1">
      <c r="A637" s="31"/>
      <c r="B637" s="148"/>
      <c r="C637" s="149" t="s">
        <v>1072</v>
      </c>
      <c r="D637" s="149" t="s">
        <v>254</v>
      </c>
      <c r="E637" s="150" t="s">
        <v>4279</v>
      </c>
      <c r="F637" s="151" t="s">
        <v>4280</v>
      </c>
      <c r="G637" s="152" t="s">
        <v>347</v>
      </c>
      <c r="H637" s="153">
        <v>1</v>
      </c>
      <c r="I637" s="154"/>
      <c r="J637" s="155">
        <f>ROUND(I637*H637,2)</f>
        <v>0</v>
      </c>
      <c r="K637" s="156"/>
      <c r="L637" s="32"/>
      <c r="M637" s="157" t="s">
        <v>1</v>
      </c>
      <c r="N637" s="158" t="s">
        <v>44</v>
      </c>
      <c r="O637" s="57"/>
      <c r="P637" s="159">
        <f>O637*H637</f>
        <v>0</v>
      </c>
      <c r="Q637" s="159">
        <v>0</v>
      </c>
      <c r="R637" s="159">
        <f>Q637*H637</f>
        <v>0</v>
      </c>
      <c r="S637" s="159">
        <v>0</v>
      </c>
      <c r="T637" s="160">
        <f>S637*H637</f>
        <v>0</v>
      </c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R637" s="161" t="s">
        <v>289</v>
      </c>
      <c r="AT637" s="161" t="s">
        <v>254</v>
      </c>
      <c r="AU637" s="161" t="s">
        <v>88</v>
      </c>
      <c r="AY637" s="17" t="s">
        <v>252</v>
      </c>
      <c r="BE637" s="162">
        <f>IF(N637="základní",J637,0)</f>
        <v>0</v>
      </c>
      <c r="BF637" s="162">
        <f>IF(N637="snížená",J637,0)</f>
        <v>0</v>
      </c>
      <c r="BG637" s="162">
        <f>IF(N637="zákl. přenesená",J637,0)</f>
        <v>0</v>
      </c>
      <c r="BH637" s="162">
        <f>IF(N637="sníž. přenesená",J637,0)</f>
        <v>0</v>
      </c>
      <c r="BI637" s="162">
        <f>IF(N637="nulová",J637,0)</f>
        <v>0</v>
      </c>
      <c r="BJ637" s="17" t="s">
        <v>86</v>
      </c>
      <c r="BK637" s="162">
        <f>ROUND(I637*H637,2)</f>
        <v>0</v>
      </c>
      <c r="BL637" s="17" t="s">
        <v>289</v>
      </c>
      <c r="BM637" s="161" t="s">
        <v>1075</v>
      </c>
    </row>
    <row r="638" spans="1:65" s="14" customFormat="1">
      <c r="B638" s="171"/>
      <c r="D638" s="164" t="s">
        <v>282</v>
      </c>
      <c r="E638" s="172" t="s">
        <v>1</v>
      </c>
      <c r="F638" s="173" t="s">
        <v>4036</v>
      </c>
      <c r="H638" s="174">
        <v>1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282</v>
      </c>
      <c r="AU638" s="172" t="s">
        <v>88</v>
      </c>
      <c r="AV638" s="14" t="s">
        <v>88</v>
      </c>
      <c r="AW638" s="14" t="s">
        <v>33</v>
      </c>
      <c r="AX638" s="14" t="s">
        <v>79</v>
      </c>
      <c r="AY638" s="172" t="s">
        <v>252</v>
      </c>
    </row>
    <row r="639" spans="1:65" s="13" customFormat="1">
      <c r="B639" s="163"/>
      <c r="D639" s="164" t="s">
        <v>282</v>
      </c>
      <c r="E639" s="165" t="s">
        <v>1</v>
      </c>
      <c r="F639" s="166" t="s">
        <v>4016</v>
      </c>
      <c r="H639" s="165" t="s">
        <v>1</v>
      </c>
      <c r="I639" s="167"/>
      <c r="L639" s="163"/>
      <c r="M639" s="168"/>
      <c r="N639" s="169"/>
      <c r="O639" s="169"/>
      <c r="P639" s="169"/>
      <c r="Q639" s="169"/>
      <c r="R639" s="169"/>
      <c r="S639" s="169"/>
      <c r="T639" s="170"/>
      <c r="AT639" s="165" t="s">
        <v>282</v>
      </c>
      <c r="AU639" s="165" t="s">
        <v>88</v>
      </c>
      <c r="AV639" s="13" t="s">
        <v>86</v>
      </c>
      <c r="AW639" s="13" t="s">
        <v>33</v>
      </c>
      <c r="AX639" s="13" t="s">
        <v>79</v>
      </c>
      <c r="AY639" s="165" t="s">
        <v>252</v>
      </c>
    </row>
    <row r="640" spans="1:65" s="15" customFormat="1">
      <c r="B640" s="179"/>
      <c r="D640" s="164" t="s">
        <v>282</v>
      </c>
      <c r="E640" s="180" t="s">
        <v>1</v>
      </c>
      <c r="F640" s="181" t="s">
        <v>286</v>
      </c>
      <c r="H640" s="182">
        <v>1</v>
      </c>
      <c r="I640" s="183"/>
      <c r="L640" s="179"/>
      <c r="M640" s="184"/>
      <c r="N640" s="185"/>
      <c r="O640" s="185"/>
      <c r="P640" s="185"/>
      <c r="Q640" s="185"/>
      <c r="R640" s="185"/>
      <c r="S640" s="185"/>
      <c r="T640" s="186"/>
      <c r="AT640" s="180" t="s">
        <v>282</v>
      </c>
      <c r="AU640" s="180" t="s">
        <v>88</v>
      </c>
      <c r="AV640" s="15" t="s">
        <v>258</v>
      </c>
      <c r="AW640" s="15" t="s">
        <v>33</v>
      </c>
      <c r="AX640" s="15" t="s">
        <v>86</v>
      </c>
      <c r="AY640" s="180" t="s">
        <v>252</v>
      </c>
    </row>
    <row r="641" spans="1:65" s="2" customFormat="1" ht="37.9" customHeight="1">
      <c r="A641" s="31"/>
      <c r="B641" s="148"/>
      <c r="C641" s="149" t="s">
        <v>566</v>
      </c>
      <c r="D641" s="149" t="s">
        <v>254</v>
      </c>
      <c r="E641" s="150" t="s">
        <v>4281</v>
      </c>
      <c r="F641" s="151" t="s">
        <v>4282</v>
      </c>
      <c r="G641" s="152" t="s">
        <v>347</v>
      </c>
      <c r="H641" s="153">
        <v>1</v>
      </c>
      <c r="I641" s="154"/>
      <c r="J641" s="155">
        <f>ROUND(I641*H641,2)</f>
        <v>0</v>
      </c>
      <c r="K641" s="156"/>
      <c r="L641" s="32"/>
      <c r="M641" s="157" t="s">
        <v>1</v>
      </c>
      <c r="N641" s="158" t="s">
        <v>44</v>
      </c>
      <c r="O641" s="57"/>
      <c r="P641" s="159">
        <f>O641*H641</f>
        <v>0</v>
      </c>
      <c r="Q641" s="159">
        <v>0</v>
      </c>
      <c r="R641" s="159">
        <f>Q641*H641</f>
        <v>0</v>
      </c>
      <c r="S641" s="159">
        <v>0</v>
      </c>
      <c r="T641" s="160">
        <f>S641*H641</f>
        <v>0</v>
      </c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R641" s="161" t="s">
        <v>289</v>
      </c>
      <c r="AT641" s="161" t="s">
        <v>254</v>
      </c>
      <c r="AU641" s="161" t="s">
        <v>88</v>
      </c>
      <c r="AY641" s="17" t="s">
        <v>252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7" t="s">
        <v>86</v>
      </c>
      <c r="BK641" s="162">
        <f>ROUND(I641*H641,2)</f>
        <v>0</v>
      </c>
      <c r="BL641" s="17" t="s">
        <v>289</v>
      </c>
      <c r="BM641" s="161" t="s">
        <v>1078</v>
      </c>
    </row>
    <row r="642" spans="1:65" s="14" customFormat="1">
      <c r="B642" s="171"/>
      <c r="D642" s="164" t="s">
        <v>282</v>
      </c>
      <c r="E642" s="172" t="s">
        <v>1</v>
      </c>
      <c r="F642" s="173" t="s">
        <v>4036</v>
      </c>
      <c r="H642" s="174">
        <v>1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282</v>
      </c>
      <c r="AU642" s="172" t="s">
        <v>88</v>
      </c>
      <c r="AV642" s="14" t="s">
        <v>88</v>
      </c>
      <c r="AW642" s="14" t="s">
        <v>33</v>
      </c>
      <c r="AX642" s="14" t="s">
        <v>79</v>
      </c>
      <c r="AY642" s="172" t="s">
        <v>252</v>
      </c>
    </row>
    <row r="643" spans="1:65" s="13" customFormat="1">
      <c r="B643" s="163"/>
      <c r="D643" s="164" t="s">
        <v>282</v>
      </c>
      <c r="E643" s="165" t="s">
        <v>1</v>
      </c>
      <c r="F643" s="166" t="s">
        <v>4016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282</v>
      </c>
      <c r="AU643" s="165" t="s">
        <v>88</v>
      </c>
      <c r="AV643" s="13" t="s">
        <v>86</v>
      </c>
      <c r="AW643" s="13" t="s">
        <v>33</v>
      </c>
      <c r="AX643" s="13" t="s">
        <v>79</v>
      </c>
      <c r="AY643" s="165" t="s">
        <v>252</v>
      </c>
    </row>
    <row r="644" spans="1:65" s="15" customFormat="1">
      <c r="B644" s="179"/>
      <c r="D644" s="164" t="s">
        <v>282</v>
      </c>
      <c r="E644" s="180" t="s">
        <v>1</v>
      </c>
      <c r="F644" s="181" t="s">
        <v>286</v>
      </c>
      <c r="H644" s="182">
        <v>1</v>
      </c>
      <c r="I644" s="183"/>
      <c r="L644" s="179"/>
      <c r="M644" s="184"/>
      <c r="N644" s="185"/>
      <c r="O644" s="185"/>
      <c r="P644" s="185"/>
      <c r="Q644" s="185"/>
      <c r="R644" s="185"/>
      <c r="S644" s="185"/>
      <c r="T644" s="186"/>
      <c r="AT644" s="180" t="s">
        <v>282</v>
      </c>
      <c r="AU644" s="180" t="s">
        <v>88</v>
      </c>
      <c r="AV644" s="15" t="s">
        <v>258</v>
      </c>
      <c r="AW644" s="15" t="s">
        <v>33</v>
      </c>
      <c r="AX644" s="15" t="s">
        <v>86</v>
      </c>
      <c r="AY644" s="180" t="s">
        <v>252</v>
      </c>
    </row>
    <row r="645" spans="1:65" s="2" customFormat="1" ht="37.9" customHeight="1">
      <c r="A645" s="31"/>
      <c r="B645" s="148"/>
      <c r="C645" s="149" t="s">
        <v>1081</v>
      </c>
      <c r="D645" s="149" t="s">
        <v>254</v>
      </c>
      <c r="E645" s="150" t="s">
        <v>4283</v>
      </c>
      <c r="F645" s="151" t="s">
        <v>4284</v>
      </c>
      <c r="G645" s="152" t="s">
        <v>347</v>
      </c>
      <c r="H645" s="153">
        <v>1</v>
      </c>
      <c r="I645" s="154"/>
      <c r="J645" s="155">
        <f>ROUND(I645*H645,2)</f>
        <v>0</v>
      </c>
      <c r="K645" s="156"/>
      <c r="L645" s="32"/>
      <c r="M645" s="157" t="s">
        <v>1</v>
      </c>
      <c r="N645" s="158" t="s">
        <v>44</v>
      </c>
      <c r="O645" s="57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R645" s="161" t="s">
        <v>289</v>
      </c>
      <c r="AT645" s="161" t="s">
        <v>254</v>
      </c>
      <c r="AU645" s="161" t="s">
        <v>88</v>
      </c>
      <c r="AY645" s="17" t="s">
        <v>252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7" t="s">
        <v>86</v>
      </c>
      <c r="BK645" s="162">
        <f>ROUND(I645*H645,2)</f>
        <v>0</v>
      </c>
      <c r="BL645" s="17" t="s">
        <v>289</v>
      </c>
      <c r="BM645" s="161" t="s">
        <v>1084</v>
      </c>
    </row>
    <row r="646" spans="1:65" s="14" customFormat="1">
      <c r="B646" s="171"/>
      <c r="D646" s="164" t="s">
        <v>282</v>
      </c>
      <c r="E646" s="172" t="s">
        <v>1</v>
      </c>
      <c r="F646" s="173" t="s">
        <v>4036</v>
      </c>
      <c r="H646" s="174">
        <v>1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282</v>
      </c>
      <c r="AU646" s="172" t="s">
        <v>88</v>
      </c>
      <c r="AV646" s="14" t="s">
        <v>88</v>
      </c>
      <c r="AW646" s="14" t="s">
        <v>33</v>
      </c>
      <c r="AX646" s="14" t="s">
        <v>79</v>
      </c>
      <c r="AY646" s="172" t="s">
        <v>252</v>
      </c>
    </row>
    <row r="647" spans="1:65" s="13" customFormat="1">
      <c r="B647" s="163"/>
      <c r="D647" s="164" t="s">
        <v>282</v>
      </c>
      <c r="E647" s="165" t="s">
        <v>1</v>
      </c>
      <c r="F647" s="166" t="s">
        <v>4016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282</v>
      </c>
      <c r="AU647" s="165" t="s">
        <v>88</v>
      </c>
      <c r="AV647" s="13" t="s">
        <v>86</v>
      </c>
      <c r="AW647" s="13" t="s">
        <v>33</v>
      </c>
      <c r="AX647" s="13" t="s">
        <v>79</v>
      </c>
      <c r="AY647" s="165" t="s">
        <v>252</v>
      </c>
    </row>
    <row r="648" spans="1:65" s="15" customFormat="1">
      <c r="B648" s="179"/>
      <c r="D648" s="164" t="s">
        <v>282</v>
      </c>
      <c r="E648" s="180" t="s">
        <v>1</v>
      </c>
      <c r="F648" s="181" t="s">
        <v>286</v>
      </c>
      <c r="H648" s="182">
        <v>1</v>
      </c>
      <c r="I648" s="183"/>
      <c r="L648" s="179"/>
      <c r="M648" s="184"/>
      <c r="N648" s="185"/>
      <c r="O648" s="185"/>
      <c r="P648" s="185"/>
      <c r="Q648" s="185"/>
      <c r="R648" s="185"/>
      <c r="S648" s="185"/>
      <c r="T648" s="186"/>
      <c r="AT648" s="180" t="s">
        <v>282</v>
      </c>
      <c r="AU648" s="180" t="s">
        <v>88</v>
      </c>
      <c r="AV648" s="15" t="s">
        <v>258</v>
      </c>
      <c r="AW648" s="15" t="s">
        <v>33</v>
      </c>
      <c r="AX648" s="15" t="s">
        <v>86</v>
      </c>
      <c r="AY648" s="180" t="s">
        <v>252</v>
      </c>
    </row>
    <row r="649" spans="1:65" s="2" customFormat="1" ht="37.9" customHeight="1">
      <c r="A649" s="31"/>
      <c r="B649" s="148"/>
      <c r="C649" s="149" t="s">
        <v>574</v>
      </c>
      <c r="D649" s="149" t="s">
        <v>254</v>
      </c>
      <c r="E649" s="150" t="s">
        <v>4285</v>
      </c>
      <c r="F649" s="151" t="s">
        <v>4286</v>
      </c>
      <c r="G649" s="152" t="s">
        <v>347</v>
      </c>
      <c r="H649" s="153">
        <v>1</v>
      </c>
      <c r="I649" s="154"/>
      <c r="J649" s="155">
        <f>ROUND(I649*H649,2)</f>
        <v>0</v>
      </c>
      <c r="K649" s="156"/>
      <c r="L649" s="32"/>
      <c r="M649" s="157" t="s">
        <v>1</v>
      </c>
      <c r="N649" s="158" t="s">
        <v>44</v>
      </c>
      <c r="O649" s="57"/>
      <c r="P649" s="159">
        <f>O649*H649</f>
        <v>0</v>
      </c>
      <c r="Q649" s="159">
        <v>0</v>
      </c>
      <c r="R649" s="159">
        <f>Q649*H649</f>
        <v>0</v>
      </c>
      <c r="S649" s="159">
        <v>0</v>
      </c>
      <c r="T649" s="160">
        <f>S649*H649</f>
        <v>0</v>
      </c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R649" s="161" t="s">
        <v>289</v>
      </c>
      <c r="AT649" s="161" t="s">
        <v>254</v>
      </c>
      <c r="AU649" s="161" t="s">
        <v>88</v>
      </c>
      <c r="AY649" s="17" t="s">
        <v>252</v>
      </c>
      <c r="BE649" s="162">
        <f>IF(N649="základní",J649,0)</f>
        <v>0</v>
      </c>
      <c r="BF649" s="162">
        <f>IF(N649="snížená",J649,0)</f>
        <v>0</v>
      </c>
      <c r="BG649" s="162">
        <f>IF(N649="zákl. přenesená",J649,0)</f>
        <v>0</v>
      </c>
      <c r="BH649" s="162">
        <f>IF(N649="sníž. přenesená",J649,0)</f>
        <v>0</v>
      </c>
      <c r="BI649" s="162">
        <f>IF(N649="nulová",J649,0)</f>
        <v>0</v>
      </c>
      <c r="BJ649" s="17" t="s">
        <v>86</v>
      </c>
      <c r="BK649" s="162">
        <f>ROUND(I649*H649,2)</f>
        <v>0</v>
      </c>
      <c r="BL649" s="17" t="s">
        <v>289</v>
      </c>
      <c r="BM649" s="161" t="s">
        <v>1109</v>
      </c>
    </row>
    <row r="650" spans="1:65" s="14" customFormat="1">
      <c r="B650" s="171"/>
      <c r="D650" s="164" t="s">
        <v>282</v>
      </c>
      <c r="E650" s="172" t="s">
        <v>1</v>
      </c>
      <c r="F650" s="173" t="s">
        <v>4036</v>
      </c>
      <c r="H650" s="174">
        <v>1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282</v>
      </c>
      <c r="AU650" s="172" t="s">
        <v>88</v>
      </c>
      <c r="AV650" s="14" t="s">
        <v>88</v>
      </c>
      <c r="AW650" s="14" t="s">
        <v>33</v>
      </c>
      <c r="AX650" s="14" t="s">
        <v>79</v>
      </c>
      <c r="AY650" s="172" t="s">
        <v>252</v>
      </c>
    </row>
    <row r="651" spans="1:65" s="13" customFormat="1">
      <c r="B651" s="163"/>
      <c r="D651" s="164" t="s">
        <v>282</v>
      </c>
      <c r="E651" s="165" t="s">
        <v>1</v>
      </c>
      <c r="F651" s="166" t="s">
        <v>4016</v>
      </c>
      <c r="H651" s="165" t="s">
        <v>1</v>
      </c>
      <c r="I651" s="167"/>
      <c r="L651" s="163"/>
      <c r="M651" s="168"/>
      <c r="N651" s="169"/>
      <c r="O651" s="169"/>
      <c r="P651" s="169"/>
      <c r="Q651" s="169"/>
      <c r="R651" s="169"/>
      <c r="S651" s="169"/>
      <c r="T651" s="170"/>
      <c r="AT651" s="165" t="s">
        <v>282</v>
      </c>
      <c r="AU651" s="165" t="s">
        <v>88</v>
      </c>
      <c r="AV651" s="13" t="s">
        <v>86</v>
      </c>
      <c r="AW651" s="13" t="s">
        <v>33</v>
      </c>
      <c r="AX651" s="13" t="s">
        <v>79</v>
      </c>
      <c r="AY651" s="165" t="s">
        <v>252</v>
      </c>
    </row>
    <row r="652" spans="1:65" s="15" customFormat="1">
      <c r="B652" s="179"/>
      <c r="D652" s="164" t="s">
        <v>282</v>
      </c>
      <c r="E652" s="180" t="s">
        <v>1</v>
      </c>
      <c r="F652" s="181" t="s">
        <v>286</v>
      </c>
      <c r="H652" s="182">
        <v>1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282</v>
      </c>
      <c r="AU652" s="180" t="s">
        <v>88</v>
      </c>
      <c r="AV652" s="15" t="s">
        <v>258</v>
      </c>
      <c r="AW652" s="15" t="s">
        <v>33</v>
      </c>
      <c r="AX652" s="15" t="s">
        <v>86</v>
      </c>
      <c r="AY652" s="180" t="s">
        <v>252</v>
      </c>
    </row>
    <row r="653" spans="1:65" s="2" customFormat="1" ht="37.9" customHeight="1">
      <c r="A653" s="31"/>
      <c r="B653" s="148"/>
      <c r="C653" s="149" t="s">
        <v>1110</v>
      </c>
      <c r="D653" s="149" t="s">
        <v>254</v>
      </c>
      <c r="E653" s="150" t="s">
        <v>4287</v>
      </c>
      <c r="F653" s="151" t="s">
        <v>4288</v>
      </c>
      <c r="G653" s="152" t="s">
        <v>347</v>
      </c>
      <c r="H653" s="153">
        <v>1</v>
      </c>
      <c r="I653" s="154"/>
      <c r="J653" s="155">
        <f>ROUND(I653*H653,2)</f>
        <v>0</v>
      </c>
      <c r="K653" s="156"/>
      <c r="L653" s="32"/>
      <c r="M653" s="157" t="s">
        <v>1</v>
      </c>
      <c r="N653" s="158" t="s">
        <v>44</v>
      </c>
      <c r="O653" s="57"/>
      <c r="P653" s="159">
        <f>O653*H653</f>
        <v>0</v>
      </c>
      <c r="Q653" s="159">
        <v>0</v>
      </c>
      <c r="R653" s="159">
        <f>Q653*H653</f>
        <v>0</v>
      </c>
      <c r="S653" s="159">
        <v>0</v>
      </c>
      <c r="T653" s="160">
        <f>S653*H653</f>
        <v>0</v>
      </c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R653" s="161" t="s">
        <v>289</v>
      </c>
      <c r="AT653" s="161" t="s">
        <v>254</v>
      </c>
      <c r="AU653" s="161" t="s">
        <v>88</v>
      </c>
      <c r="AY653" s="17" t="s">
        <v>252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7" t="s">
        <v>86</v>
      </c>
      <c r="BK653" s="162">
        <f>ROUND(I653*H653,2)</f>
        <v>0</v>
      </c>
      <c r="BL653" s="17" t="s">
        <v>289</v>
      </c>
      <c r="BM653" s="161" t="s">
        <v>1113</v>
      </c>
    </row>
    <row r="654" spans="1:65" s="14" customFormat="1">
      <c r="B654" s="171"/>
      <c r="D654" s="164" t="s">
        <v>282</v>
      </c>
      <c r="E654" s="172" t="s">
        <v>1</v>
      </c>
      <c r="F654" s="173" t="s">
        <v>4036</v>
      </c>
      <c r="H654" s="174">
        <v>1</v>
      </c>
      <c r="I654" s="175"/>
      <c r="L654" s="171"/>
      <c r="M654" s="176"/>
      <c r="N654" s="177"/>
      <c r="O654" s="177"/>
      <c r="P654" s="177"/>
      <c r="Q654" s="177"/>
      <c r="R654" s="177"/>
      <c r="S654" s="177"/>
      <c r="T654" s="178"/>
      <c r="AT654" s="172" t="s">
        <v>282</v>
      </c>
      <c r="AU654" s="172" t="s">
        <v>88</v>
      </c>
      <c r="AV654" s="14" t="s">
        <v>88</v>
      </c>
      <c r="AW654" s="14" t="s">
        <v>33</v>
      </c>
      <c r="AX654" s="14" t="s">
        <v>79</v>
      </c>
      <c r="AY654" s="172" t="s">
        <v>252</v>
      </c>
    </row>
    <row r="655" spans="1:65" s="13" customFormat="1">
      <c r="B655" s="163"/>
      <c r="D655" s="164" t="s">
        <v>282</v>
      </c>
      <c r="E655" s="165" t="s">
        <v>1</v>
      </c>
      <c r="F655" s="166" t="s">
        <v>4016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282</v>
      </c>
      <c r="AU655" s="165" t="s">
        <v>88</v>
      </c>
      <c r="AV655" s="13" t="s">
        <v>86</v>
      </c>
      <c r="AW655" s="13" t="s">
        <v>33</v>
      </c>
      <c r="AX655" s="13" t="s">
        <v>79</v>
      </c>
      <c r="AY655" s="165" t="s">
        <v>252</v>
      </c>
    </row>
    <row r="656" spans="1:65" s="15" customFormat="1">
      <c r="B656" s="179"/>
      <c r="D656" s="164" t="s">
        <v>282</v>
      </c>
      <c r="E656" s="180" t="s">
        <v>1</v>
      </c>
      <c r="F656" s="181" t="s">
        <v>286</v>
      </c>
      <c r="H656" s="182">
        <v>1</v>
      </c>
      <c r="I656" s="183"/>
      <c r="L656" s="179"/>
      <c r="M656" s="184"/>
      <c r="N656" s="185"/>
      <c r="O656" s="185"/>
      <c r="P656" s="185"/>
      <c r="Q656" s="185"/>
      <c r="R656" s="185"/>
      <c r="S656" s="185"/>
      <c r="T656" s="186"/>
      <c r="AT656" s="180" t="s">
        <v>282</v>
      </c>
      <c r="AU656" s="180" t="s">
        <v>88</v>
      </c>
      <c r="AV656" s="15" t="s">
        <v>258</v>
      </c>
      <c r="AW656" s="15" t="s">
        <v>33</v>
      </c>
      <c r="AX656" s="15" t="s">
        <v>86</v>
      </c>
      <c r="AY656" s="180" t="s">
        <v>252</v>
      </c>
    </row>
    <row r="657" spans="1:65" s="2" customFormat="1" ht="37.9" customHeight="1">
      <c r="A657" s="31"/>
      <c r="B657" s="148"/>
      <c r="C657" s="149" t="s">
        <v>582</v>
      </c>
      <c r="D657" s="149" t="s">
        <v>254</v>
      </c>
      <c r="E657" s="150" t="s">
        <v>4289</v>
      </c>
      <c r="F657" s="151" t="s">
        <v>4290</v>
      </c>
      <c r="G657" s="152" t="s">
        <v>347</v>
      </c>
      <c r="H657" s="153">
        <v>1</v>
      </c>
      <c r="I657" s="154"/>
      <c r="J657" s="155">
        <f>ROUND(I657*H657,2)</f>
        <v>0</v>
      </c>
      <c r="K657" s="156"/>
      <c r="L657" s="32"/>
      <c r="M657" s="157" t="s">
        <v>1</v>
      </c>
      <c r="N657" s="158" t="s">
        <v>44</v>
      </c>
      <c r="O657" s="57"/>
      <c r="P657" s="159">
        <f>O657*H657</f>
        <v>0</v>
      </c>
      <c r="Q657" s="159">
        <v>0</v>
      </c>
      <c r="R657" s="159">
        <f>Q657*H657</f>
        <v>0</v>
      </c>
      <c r="S657" s="159">
        <v>0</v>
      </c>
      <c r="T657" s="160">
        <f>S657*H657</f>
        <v>0</v>
      </c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R657" s="161" t="s">
        <v>289</v>
      </c>
      <c r="AT657" s="161" t="s">
        <v>254</v>
      </c>
      <c r="AU657" s="161" t="s">
        <v>88</v>
      </c>
      <c r="AY657" s="17" t="s">
        <v>252</v>
      </c>
      <c r="BE657" s="162">
        <f>IF(N657="základní",J657,0)</f>
        <v>0</v>
      </c>
      <c r="BF657" s="162">
        <f>IF(N657="snížená",J657,0)</f>
        <v>0</v>
      </c>
      <c r="BG657" s="162">
        <f>IF(N657="zákl. přenesená",J657,0)</f>
        <v>0</v>
      </c>
      <c r="BH657" s="162">
        <f>IF(N657="sníž. přenesená",J657,0)</f>
        <v>0</v>
      </c>
      <c r="BI657" s="162">
        <f>IF(N657="nulová",J657,0)</f>
        <v>0</v>
      </c>
      <c r="BJ657" s="17" t="s">
        <v>86</v>
      </c>
      <c r="BK657" s="162">
        <f>ROUND(I657*H657,2)</f>
        <v>0</v>
      </c>
      <c r="BL657" s="17" t="s">
        <v>289</v>
      </c>
      <c r="BM657" s="161" t="s">
        <v>1128</v>
      </c>
    </row>
    <row r="658" spans="1:65" s="14" customFormat="1">
      <c r="B658" s="171"/>
      <c r="D658" s="164" t="s">
        <v>282</v>
      </c>
      <c r="E658" s="172" t="s">
        <v>1</v>
      </c>
      <c r="F658" s="173" t="s">
        <v>4036</v>
      </c>
      <c r="H658" s="174">
        <v>1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282</v>
      </c>
      <c r="AU658" s="172" t="s">
        <v>88</v>
      </c>
      <c r="AV658" s="14" t="s">
        <v>88</v>
      </c>
      <c r="AW658" s="14" t="s">
        <v>33</v>
      </c>
      <c r="AX658" s="14" t="s">
        <v>79</v>
      </c>
      <c r="AY658" s="172" t="s">
        <v>252</v>
      </c>
    </row>
    <row r="659" spans="1:65" s="13" customFormat="1">
      <c r="B659" s="163"/>
      <c r="D659" s="164" t="s">
        <v>282</v>
      </c>
      <c r="E659" s="165" t="s">
        <v>1</v>
      </c>
      <c r="F659" s="166" t="s">
        <v>4016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282</v>
      </c>
      <c r="AU659" s="165" t="s">
        <v>88</v>
      </c>
      <c r="AV659" s="13" t="s">
        <v>86</v>
      </c>
      <c r="AW659" s="13" t="s">
        <v>33</v>
      </c>
      <c r="AX659" s="13" t="s">
        <v>79</v>
      </c>
      <c r="AY659" s="165" t="s">
        <v>252</v>
      </c>
    </row>
    <row r="660" spans="1:65" s="15" customFormat="1">
      <c r="B660" s="179"/>
      <c r="D660" s="164" t="s">
        <v>282</v>
      </c>
      <c r="E660" s="180" t="s">
        <v>1</v>
      </c>
      <c r="F660" s="181" t="s">
        <v>286</v>
      </c>
      <c r="H660" s="182">
        <v>1</v>
      </c>
      <c r="I660" s="183"/>
      <c r="L660" s="179"/>
      <c r="M660" s="184"/>
      <c r="N660" s="185"/>
      <c r="O660" s="185"/>
      <c r="P660" s="185"/>
      <c r="Q660" s="185"/>
      <c r="R660" s="185"/>
      <c r="S660" s="185"/>
      <c r="T660" s="186"/>
      <c r="AT660" s="180" t="s">
        <v>282</v>
      </c>
      <c r="AU660" s="180" t="s">
        <v>88</v>
      </c>
      <c r="AV660" s="15" t="s">
        <v>258</v>
      </c>
      <c r="AW660" s="15" t="s">
        <v>33</v>
      </c>
      <c r="AX660" s="15" t="s">
        <v>86</v>
      </c>
      <c r="AY660" s="180" t="s">
        <v>252</v>
      </c>
    </row>
    <row r="661" spans="1:65" s="2" customFormat="1" ht="37.9" customHeight="1">
      <c r="A661" s="31"/>
      <c r="B661" s="148"/>
      <c r="C661" s="149" t="s">
        <v>1130</v>
      </c>
      <c r="D661" s="149" t="s">
        <v>254</v>
      </c>
      <c r="E661" s="150" t="s">
        <v>4291</v>
      </c>
      <c r="F661" s="151" t="s">
        <v>4292</v>
      </c>
      <c r="G661" s="152" t="s">
        <v>347</v>
      </c>
      <c r="H661" s="153">
        <v>1</v>
      </c>
      <c r="I661" s="154"/>
      <c r="J661" s="155">
        <f>ROUND(I661*H661,2)</f>
        <v>0</v>
      </c>
      <c r="K661" s="156"/>
      <c r="L661" s="32"/>
      <c r="M661" s="157" t="s">
        <v>1</v>
      </c>
      <c r="N661" s="158" t="s">
        <v>44</v>
      </c>
      <c r="O661" s="57"/>
      <c r="P661" s="159">
        <f>O661*H661</f>
        <v>0</v>
      </c>
      <c r="Q661" s="159">
        <v>0</v>
      </c>
      <c r="R661" s="159">
        <f>Q661*H661</f>
        <v>0</v>
      </c>
      <c r="S661" s="159">
        <v>0</v>
      </c>
      <c r="T661" s="160">
        <f>S661*H661</f>
        <v>0</v>
      </c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R661" s="161" t="s">
        <v>289</v>
      </c>
      <c r="AT661" s="161" t="s">
        <v>254</v>
      </c>
      <c r="AU661" s="161" t="s">
        <v>88</v>
      </c>
      <c r="AY661" s="17" t="s">
        <v>252</v>
      </c>
      <c r="BE661" s="162">
        <f>IF(N661="základní",J661,0)</f>
        <v>0</v>
      </c>
      <c r="BF661" s="162">
        <f>IF(N661="snížená",J661,0)</f>
        <v>0</v>
      </c>
      <c r="BG661" s="162">
        <f>IF(N661="zákl. přenesená",J661,0)</f>
        <v>0</v>
      </c>
      <c r="BH661" s="162">
        <f>IF(N661="sníž. přenesená",J661,0)</f>
        <v>0</v>
      </c>
      <c r="BI661" s="162">
        <f>IF(N661="nulová",J661,0)</f>
        <v>0</v>
      </c>
      <c r="BJ661" s="17" t="s">
        <v>86</v>
      </c>
      <c r="BK661" s="162">
        <f>ROUND(I661*H661,2)</f>
        <v>0</v>
      </c>
      <c r="BL661" s="17" t="s">
        <v>289</v>
      </c>
      <c r="BM661" s="161" t="s">
        <v>1133</v>
      </c>
    </row>
    <row r="662" spans="1:65" s="14" customFormat="1">
      <c r="B662" s="171"/>
      <c r="D662" s="164" t="s">
        <v>282</v>
      </c>
      <c r="E662" s="172" t="s">
        <v>1</v>
      </c>
      <c r="F662" s="173" t="s">
        <v>4036</v>
      </c>
      <c r="H662" s="174">
        <v>1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282</v>
      </c>
      <c r="AU662" s="172" t="s">
        <v>88</v>
      </c>
      <c r="AV662" s="14" t="s">
        <v>88</v>
      </c>
      <c r="AW662" s="14" t="s">
        <v>33</v>
      </c>
      <c r="AX662" s="14" t="s">
        <v>79</v>
      </c>
      <c r="AY662" s="172" t="s">
        <v>252</v>
      </c>
    </row>
    <row r="663" spans="1:65" s="13" customFormat="1">
      <c r="B663" s="163"/>
      <c r="D663" s="164" t="s">
        <v>282</v>
      </c>
      <c r="E663" s="165" t="s">
        <v>1</v>
      </c>
      <c r="F663" s="166" t="s">
        <v>4016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282</v>
      </c>
      <c r="AU663" s="165" t="s">
        <v>88</v>
      </c>
      <c r="AV663" s="13" t="s">
        <v>86</v>
      </c>
      <c r="AW663" s="13" t="s">
        <v>33</v>
      </c>
      <c r="AX663" s="13" t="s">
        <v>79</v>
      </c>
      <c r="AY663" s="165" t="s">
        <v>252</v>
      </c>
    </row>
    <row r="664" spans="1:65" s="15" customFormat="1">
      <c r="B664" s="179"/>
      <c r="D664" s="164" t="s">
        <v>282</v>
      </c>
      <c r="E664" s="180" t="s">
        <v>1</v>
      </c>
      <c r="F664" s="181" t="s">
        <v>286</v>
      </c>
      <c r="H664" s="182">
        <v>1</v>
      </c>
      <c r="I664" s="183"/>
      <c r="L664" s="179"/>
      <c r="M664" s="184"/>
      <c r="N664" s="185"/>
      <c r="O664" s="185"/>
      <c r="P664" s="185"/>
      <c r="Q664" s="185"/>
      <c r="R664" s="185"/>
      <c r="S664" s="185"/>
      <c r="T664" s="186"/>
      <c r="AT664" s="180" t="s">
        <v>282</v>
      </c>
      <c r="AU664" s="180" t="s">
        <v>88</v>
      </c>
      <c r="AV664" s="15" t="s">
        <v>258</v>
      </c>
      <c r="AW664" s="15" t="s">
        <v>33</v>
      </c>
      <c r="AX664" s="15" t="s">
        <v>86</v>
      </c>
      <c r="AY664" s="180" t="s">
        <v>252</v>
      </c>
    </row>
    <row r="665" spans="1:65" s="2" customFormat="1" ht="37.9" customHeight="1">
      <c r="A665" s="31"/>
      <c r="B665" s="148"/>
      <c r="C665" s="149" t="s">
        <v>586</v>
      </c>
      <c r="D665" s="149" t="s">
        <v>254</v>
      </c>
      <c r="E665" s="150" t="s">
        <v>4293</v>
      </c>
      <c r="F665" s="151" t="s">
        <v>4294</v>
      </c>
      <c r="G665" s="152" t="s">
        <v>347</v>
      </c>
      <c r="H665" s="153">
        <v>1</v>
      </c>
      <c r="I665" s="154"/>
      <c r="J665" s="155">
        <f>ROUND(I665*H665,2)</f>
        <v>0</v>
      </c>
      <c r="K665" s="156"/>
      <c r="L665" s="32"/>
      <c r="M665" s="157" t="s">
        <v>1</v>
      </c>
      <c r="N665" s="158" t="s">
        <v>44</v>
      </c>
      <c r="O665" s="57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R665" s="161" t="s">
        <v>289</v>
      </c>
      <c r="AT665" s="161" t="s">
        <v>254</v>
      </c>
      <c r="AU665" s="161" t="s">
        <v>88</v>
      </c>
      <c r="AY665" s="17" t="s">
        <v>252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86</v>
      </c>
      <c r="BK665" s="162">
        <f>ROUND(I665*H665,2)</f>
        <v>0</v>
      </c>
      <c r="BL665" s="17" t="s">
        <v>289</v>
      </c>
      <c r="BM665" s="161" t="s">
        <v>1141</v>
      </c>
    </row>
    <row r="666" spans="1:65" s="14" customFormat="1">
      <c r="B666" s="171"/>
      <c r="D666" s="164" t="s">
        <v>282</v>
      </c>
      <c r="E666" s="172" t="s">
        <v>1</v>
      </c>
      <c r="F666" s="173" t="s">
        <v>4036</v>
      </c>
      <c r="H666" s="174">
        <v>1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282</v>
      </c>
      <c r="AU666" s="172" t="s">
        <v>88</v>
      </c>
      <c r="AV666" s="14" t="s">
        <v>88</v>
      </c>
      <c r="AW666" s="14" t="s">
        <v>33</v>
      </c>
      <c r="AX666" s="14" t="s">
        <v>79</v>
      </c>
      <c r="AY666" s="172" t="s">
        <v>252</v>
      </c>
    </row>
    <row r="667" spans="1:65" s="13" customFormat="1">
      <c r="B667" s="163"/>
      <c r="D667" s="164" t="s">
        <v>282</v>
      </c>
      <c r="E667" s="165" t="s">
        <v>1</v>
      </c>
      <c r="F667" s="166" t="s">
        <v>4016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282</v>
      </c>
      <c r="AU667" s="165" t="s">
        <v>88</v>
      </c>
      <c r="AV667" s="13" t="s">
        <v>86</v>
      </c>
      <c r="AW667" s="13" t="s">
        <v>33</v>
      </c>
      <c r="AX667" s="13" t="s">
        <v>79</v>
      </c>
      <c r="AY667" s="165" t="s">
        <v>252</v>
      </c>
    </row>
    <row r="668" spans="1:65" s="15" customFormat="1">
      <c r="B668" s="179"/>
      <c r="D668" s="164" t="s">
        <v>282</v>
      </c>
      <c r="E668" s="180" t="s">
        <v>1</v>
      </c>
      <c r="F668" s="181" t="s">
        <v>286</v>
      </c>
      <c r="H668" s="182">
        <v>1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282</v>
      </c>
      <c r="AU668" s="180" t="s">
        <v>88</v>
      </c>
      <c r="AV668" s="15" t="s">
        <v>258</v>
      </c>
      <c r="AW668" s="15" t="s">
        <v>33</v>
      </c>
      <c r="AX668" s="15" t="s">
        <v>86</v>
      </c>
      <c r="AY668" s="180" t="s">
        <v>252</v>
      </c>
    </row>
    <row r="669" spans="1:65" s="2" customFormat="1" ht="37.9" customHeight="1">
      <c r="A669" s="31"/>
      <c r="B669" s="148"/>
      <c r="C669" s="149" t="s">
        <v>1146</v>
      </c>
      <c r="D669" s="149" t="s">
        <v>254</v>
      </c>
      <c r="E669" s="150" t="s">
        <v>4295</v>
      </c>
      <c r="F669" s="151" t="s">
        <v>4296</v>
      </c>
      <c r="G669" s="152" t="s">
        <v>347</v>
      </c>
      <c r="H669" s="153">
        <v>1</v>
      </c>
      <c r="I669" s="154"/>
      <c r="J669" s="155">
        <f>ROUND(I669*H669,2)</f>
        <v>0</v>
      </c>
      <c r="K669" s="156"/>
      <c r="L669" s="32"/>
      <c r="M669" s="157" t="s">
        <v>1</v>
      </c>
      <c r="N669" s="158" t="s">
        <v>44</v>
      </c>
      <c r="O669" s="57"/>
      <c r="P669" s="159">
        <f>O669*H669</f>
        <v>0</v>
      </c>
      <c r="Q669" s="159">
        <v>0</v>
      </c>
      <c r="R669" s="159">
        <f>Q669*H669</f>
        <v>0</v>
      </c>
      <c r="S669" s="159">
        <v>0</v>
      </c>
      <c r="T669" s="160">
        <f>S669*H669</f>
        <v>0</v>
      </c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R669" s="161" t="s">
        <v>289</v>
      </c>
      <c r="AT669" s="161" t="s">
        <v>254</v>
      </c>
      <c r="AU669" s="161" t="s">
        <v>88</v>
      </c>
      <c r="AY669" s="17" t="s">
        <v>252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7" t="s">
        <v>86</v>
      </c>
      <c r="BK669" s="162">
        <f>ROUND(I669*H669,2)</f>
        <v>0</v>
      </c>
      <c r="BL669" s="17" t="s">
        <v>289</v>
      </c>
      <c r="BM669" s="161" t="s">
        <v>1149</v>
      </c>
    </row>
    <row r="670" spans="1:65" s="14" customFormat="1">
      <c r="B670" s="171"/>
      <c r="D670" s="164" t="s">
        <v>282</v>
      </c>
      <c r="E670" s="172" t="s">
        <v>1</v>
      </c>
      <c r="F670" s="173" t="s">
        <v>4036</v>
      </c>
      <c r="H670" s="174">
        <v>1</v>
      </c>
      <c r="I670" s="175"/>
      <c r="L670" s="171"/>
      <c r="M670" s="176"/>
      <c r="N670" s="177"/>
      <c r="O670" s="177"/>
      <c r="P670" s="177"/>
      <c r="Q670" s="177"/>
      <c r="R670" s="177"/>
      <c r="S670" s="177"/>
      <c r="T670" s="178"/>
      <c r="AT670" s="172" t="s">
        <v>282</v>
      </c>
      <c r="AU670" s="172" t="s">
        <v>88</v>
      </c>
      <c r="AV670" s="14" t="s">
        <v>88</v>
      </c>
      <c r="AW670" s="14" t="s">
        <v>33</v>
      </c>
      <c r="AX670" s="14" t="s">
        <v>79</v>
      </c>
      <c r="AY670" s="172" t="s">
        <v>252</v>
      </c>
    </row>
    <row r="671" spans="1:65" s="13" customFormat="1">
      <c r="B671" s="163"/>
      <c r="D671" s="164" t="s">
        <v>282</v>
      </c>
      <c r="E671" s="165" t="s">
        <v>1</v>
      </c>
      <c r="F671" s="166" t="s">
        <v>4016</v>
      </c>
      <c r="H671" s="165" t="s">
        <v>1</v>
      </c>
      <c r="I671" s="167"/>
      <c r="L671" s="163"/>
      <c r="M671" s="168"/>
      <c r="N671" s="169"/>
      <c r="O671" s="169"/>
      <c r="P671" s="169"/>
      <c r="Q671" s="169"/>
      <c r="R671" s="169"/>
      <c r="S671" s="169"/>
      <c r="T671" s="170"/>
      <c r="AT671" s="165" t="s">
        <v>282</v>
      </c>
      <c r="AU671" s="165" t="s">
        <v>88</v>
      </c>
      <c r="AV671" s="13" t="s">
        <v>86</v>
      </c>
      <c r="AW671" s="13" t="s">
        <v>33</v>
      </c>
      <c r="AX671" s="13" t="s">
        <v>79</v>
      </c>
      <c r="AY671" s="165" t="s">
        <v>252</v>
      </c>
    </row>
    <row r="672" spans="1:65" s="15" customFormat="1">
      <c r="B672" s="179"/>
      <c r="D672" s="164" t="s">
        <v>282</v>
      </c>
      <c r="E672" s="180" t="s">
        <v>1</v>
      </c>
      <c r="F672" s="181" t="s">
        <v>286</v>
      </c>
      <c r="H672" s="182">
        <v>1</v>
      </c>
      <c r="I672" s="183"/>
      <c r="L672" s="179"/>
      <c r="M672" s="184"/>
      <c r="N672" s="185"/>
      <c r="O672" s="185"/>
      <c r="P672" s="185"/>
      <c r="Q672" s="185"/>
      <c r="R672" s="185"/>
      <c r="S672" s="185"/>
      <c r="T672" s="186"/>
      <c r="AT672" s="180" t="s">
        <v>282</v>
      </c>
      <c r="AU672" s="180" t="s">
        <v>88</v>
      </c>
      <c r="AV672" s="15" t="s">
        <v>258</v>
      </c>
      <c r="AW672" s="15" t="s">
        <v>33</v>
      </c>
      <c r="AX672" s="15" t="s">
        <v>86</v>
      </c>
      <c r="AY672" s="180" t="s">
        <v>252</v>
      </c>
    </row>
    <row r="673" spans="1:65" s="2" customFormat="1" ht="37.9" customHeight="1">
      <c r="A673" s="31"/>
      <c r="B673" s="148"/>
      <c r="C673" s="149" t="s">
        <v>594</v>
      </c>
      <c r="D673" s="149" t="s">
        <v>254</v>
      </c>
      <c r="E673" s="150" t="s">
        <v>4297</v>
      </c>
      <c r="F673" s="151" t="s">
        <v>4298</v>
      </c>
      <c r="G673" s="152" t="s">
        <v>347</v>
      </c>
      <c r="H673" s="153">
        <v>1</v>
      </c>
      <c r="I673" s="154"/>
      <c r="J673" s="155">
        <f>ROUND(I673*H673,2)</f>
        <v>0</v>
      </c>
      <c r="K673" s="156"/>
      <c r="L673" s="32"/>
      <c r="M673" s="157" t="s">
        <v>1</v>
      </c>
      <c r="N673" s="158" t="s">
        <v>44</v>
      </c>
      <c r="O673" s="57"/>
      <c r="P673" s="159">
        <f>O673*H673</f>
        <v>0</v>
      </c>
      <c r="Q673" s="159">
        <v>0</v>
      </c>
      <c r="R673" s="159">
        <f>Q673*H673</f>
        <v>0</v>
      </c>
      <c r="S673" s="159">
        <v>0</v>
      </c>
      <c r="T673" s="160">
        <f>S673*H673</f>
        <v>0</v>
      </c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R673" s="161" t="s">
        <v>289</v>
      </c>
      <c r="AT673" s="161" t="s">
        <v>254</v>
      </c>
      <c r="AU673" s="161" t="s">
        <v>88</v>
      </c>
      <c r="AY673" s="17" t="s">
        <v>252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7" t="s">
        <v>86</v>
      </c>
      <c r="BK673" s="162">
        <f>ROUND(I673*H673,2)</f>
        <v>0</v>
      </c>
      <c r="BL673" s="17" t="s">
        <v>289</v>
      </c>
      <c r="BM673" s="161" t="s">
        <v>1152</v>
      </c>
    </row>
    <row r="674" spans="1:65" s="14" customFormat="1">
      <c r="B674" s="171"/>
      <c r="D674" s="164" t="s">
        <v>282</v>
      </c>
      <c r="E674" s="172" t="s">
        <v>1</v>
      </c>
      <c r="F674" s="173" t="s">
        <v>4036</v>
      </c>
      <c r="H674" s="174">
        <v>1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282</v>
      </c>
      <c r="AU674" s="172" t="s">
        <v>88</v>
      </c>
      <c r="AV674" s="14" t="s">
        <v>88</v>
      </c>
      <c r="AW674" s="14" t="s">
        <v>33</v>
      </c>
      <c r="AX674" s="14" t="s">
        <v>79</v>
      </c>
      <c r="AY674" s="172" t="s">
        <v>252</v>
      </c>
    </row>
    <row r="675" spans="1:65" s="13" customFormat="1">
      <c r="B675" s="163"/>
      <c r="D675" s="164" t="s">
        <v>282</v>
      </c>
      <c r="E675" s="165" t="s">
        <v>1</v>
      </c>
      <c r="F675" s="166" t="s">
        <v>4016</v>
      </c>
      <c r="H675" s="165" t="s">
        <v>1</v>
      </c>
      <c r="I675" s="167"/>
      <c r="L675" s="163"/>
      <c r="M675" s="168"/>
      <c r="N675" s="169"/>
      <c r="O675" s="169"/>
      <c r="P675" s="169"/>
      <c r="Q675" s="169"/>
      <c r="R675" s="169"/>
      <c r="S675" s="169"/>
      <c r="T675" s="170"/>
      <c r="AT675" s="165" t="s">
        <v>282</v>
      </c>
      <c r="AU675" s="165" t="s">
        <v>88</v>
      </c>
      <c r="AV675" s="13" t="s">
        <v>86</v>
      </c>
      <c r="AW675" s="13" t="s">
        <v>33</v>
      </c>
      <c r="AX675" s="13" t="s">
        <v>79</v>
      </c>
      <c r="AY675" s="165" t="s">
        <v>252</v>
      </c>
    </row>
    <row r="676" spans="1:65" s="15" customFormat="1">
      <c r="B676" s="179"/>
      <c r="D676" s="164" t="s">
        <v>282</v>
      </c>
      <c r="E676" s="180" t="s">
        <v>1</v>
      </c>
      <c r="F676" s="181" t="s">
        <v>286</v>
      </c>
      <c r="H676" s="182">
        <v>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282</v>
      </c>
      <c r="AU676" s="180" t="s">
        <v>88</v>
      </c>
      <c r="AV676" s="15" t="s">
        <v>258</v>
      </c>
      <c r="AW676" s="15" t="s">
        <v>33</v>
      </c>
      <c r="AX676" s="15" t="s">
        <v>86</v>
      </c>
      <c r="AY676" s="180" t="s">
        <v>252</v>
      </c>
    </row>
    <row r="677" spans="1:65" s="2" customFormat="1" ht="37.9" customHeight="1">
      <c r="A677" s="31"/>
      <c r="B677" s="148"/>
      <c r="C677" s="149" t="s">
        <v>1156</v>
      </c>
      <c r="D677" s="149" t="s">
        <v>254</v>
      </c>
      <c r="E677" s="150" t="s">
        <v>4299</v>
      </c>
      <c r="F677" s="151" t="s">
        <v>4300</v>
      </c>
      <c r="G677" s="152" t="s">
        <v>347</v>
      </c>
      <c r="H677" s="153">
        <v>1</v>
      </c>
      <c r="I677" s="154"/>
      <c r="J677" s="155">
        <f>ROUND(I677*H677,2)</f>
        <v>0</v>
      </c>
      <c r="K677" s="156"/>
      <c r="L677" s="32"/>
      <c r="M677" s="157" t="s">
        <v>1</v>
      </c>
      <c r="N677" s="158" t="s">
        <v>44</v>
      </c>
      <c r="O677" s="57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R677" s="161" t="s">
        <v>289</v>
      </c>
      <c r="AT677" s="161" t="s">
        <v>254</v>
      </c>
      <c r="AU677" s="161" t="s">
        <v>88</v>
      </c>
      <c r="AY677" s="17" t="s">
        <v>252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7" t="s">
        <v>86</v>
      </c>
      <c r="BK677" s="162">
        <f>ROUND(I677*H677,2)</f>
        <v>0</v>
      </c>
      <c r="BL677" s="17" t="s">
        <v>289</v>
      </c>
      <c r="BM677" s="161" t="s">
        <v>1159</v>
      </c>
    </row>
    <row r="678" spans="1:65" s="14" customFormat="1">
      <c r="B678" s="171"/>
      <c r="D678" s="164" t="s">
        <v>282</v>
      </c>
      <c r="E678" s="172" t="s">
        <v>1</v>
      </c>
      <c r="F678" s="173" t="s">
        <v>4036</v>
      </c>
      <c r="H678" s="174">
        <v>1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282</v>
      </c>
      <c r="AU678" s="172" t="s">
        <v>88</v>
      </c>
      <c r="AV678" s="14" t="s">
        <v>88</v>
      </c>
      <c r="AW678" s="14" t="s">
        <v>33</v>
      </c>
      <c r="AX678" s="14" t="s">
        <v>79</v>
      </c>
      <c r="AY678" s="172" t="s">
        <v>252</v>
      </c>
    </row>
    <row r="679" spans="1:65" s="13" customFormat="1">
      <c r="B679" s="163"/>
      <c r="D679" s="164" t="s">
        <v>282</v>
      </c>
      <c r="E679" s="165" t="s">
        <v>1</v>
      </c>
      <c r="F679" s="166" t="s">
        <v>4016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282</v>
      </c>
      <c r="AU679" s="165" t="s">
        <v>88</v>
      </c>
      <c r="AV679" s="13" t="s">
        <v>86</v>
      </c>
      <c r="AW679" s="13" t="s">
        <v>33</v>
      </c>
      <c r="AX679" s="13" t="s">
        <v>79</v>
      </c>
      <c r="AY679" s="165" t="s">
        <v>252</v>
      </c>
    </row>
    <row r="680" spans="1:65" s="15" customFormat="1">
      <c r="B680" s="179"/>
      <c r="D680" s="164" t="s">
        <v>282</v>
      </c>
      <c r="E680" s="180" t="s">
        <v>1</v>
      </c>
      <c r="F680" s="181" t="s">
        <v>286</v>
      </c>
      <c r="H680" s="182">
        <v>1</v>
      </c>
      <c r="I680" s="183"/>
      <c r="L680" s="179"/>
      <c r="M680" s="184"/>
      <c r="N680" s="185"/>
      <c r="O680" s="185"/>
      <c r="P680" s="185"/>
      <c r="Q680" s="185"/>
      <c r="R680" s="185"/>
      <c r="S680" s="185"/>
      <c r="T680" s="186"/>
      <c r="AT680" s="180" t="s">
        <v>282</v>
      </c>
      <c r="AU680" s="180" t="s">
        <v>88</v>
      </c>
      <c r="AV680" s="15" t="s">
        <v>258</v>
      </c>
      <c r="AW680" s="15" t="s">
        <v>33</v>
      </c>
      <c r="AX680" s="15" t="s">
        <v>86</v>
      </c>
      <c r="AY680" s="180" t="s">
        <v>252</v>
      </c>
    </row>
    <row r="681" spans="1:65" s="2" customFormat="1" ht="37.9" customHeight="1">
      <c r="A681" s="31"/>
      <c r="B681" s="148"/>
      <c r="C681" s="149" t="s">
        <v>600</v>
      </c>
      <c r="D681" s="149" t="s">
        <v>254</v>
      </c>
      <c r="E681" s="150" t="s">
        <v>4301</v>
      </c>
      <c r="F681" s="151" t="s">
        <v>4302</v>
      </c>
      <c r="G681" s="152" t="s">
        <v>347</v>
      </c>
      <c r="H681" s="153">
        <v>1</v>
      </c>
      <c r="I681" s="154"/>
      <c r="J681" s="155">
        <f>ROUND(I681*H681,2)</f>
        <v>0</v>
      </c>
      <c r="K681" s="156"/>
      <c r="L681" s="32"/>
      <c r="M681" s="157" t="s">
        <v>1</v>
      </c>
      <c r="N681" s="158" t="s">
        <v>44</v>
      </c>
      <c r="O681" s="57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R681" s="161" t="s">
        <v>289</v>
      </c>
      <c r="AT681" s="161" t="s">
        <v>254</v>
      </c>
      <c r="AU681" s="161" t="s">
        <v>88</v>
      </c>
      <c r="AY681" s="17" t="s">
        <v>252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7" t="s">
        <v>86</v>
      </c>
      <c r="BK681" s="162">
        <f>ROUND(I681*H681,2)</f>
        <v>0</v>
      </c>
      <c r="BL681" s="17" t="s">
        <v>289</v>
      </c>
      <c r="BM681" s="161" t="s">
        <v>1164</v>
      </c>
    </row>
    <row r="682" spans="1:65" s="14" customFormat="1">
      <c r="B682" s="171"/>
      <c r="D682" s="164" t="s">
        <v>282</v>
      </c>
      <c r="E682" s="172" t="s">
        <v>1</v>
      </c>
      <c r="F682" s="173" t="s">
        <v>4036</v>
      </c>
      <c r="H682" s="174">
        <v>1</v>
      </c>
      <c r="I682" s="175"/>
      <c r="L682" s="171"/>
      <c r="M682" s="176"/>
      <c r="N682" s="177"/>
      <c r="O682" s="177"/>
      <c r="P682" s="177"/>
      <c r="Q682" s="177"/>
      <c r="R682" s="177"/>
      <c r="S682" s="177"/>
      <c r="T682" s="178"/>
      <c r="AT682" s="172" t="s">
        <v>282</v>
      </c>
      <c r="AU682" s="172" t="s">
        <v>88</v>
      </c>
      <c r="AV682" s="14" t="s">
        <v>88</v>
      </c>
      <c r="AW682" s="14" t="s">
        <v>33</v>
      </c>
      <c r="AX682" s="14" t="s">
        <v>79</v>
      </c>
      <c r="AY682" s="172" t="s">
        <v>252</v>
      </c>
    </row>
    <row r="683" spans="1:65" s="13" customFormat="1">
      <c r="B683" s="163"/>
      <c r="D683" s="164" t="s">
        <v>282</v>
      </c>
      <c r="E683" s="165" t="s">
        <v>1</v>
      </c>
      <c r="F683" s="166" t="s">
        <v>4016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282</v>
      </c>
      <c r="AU683" s="165" t="s">
        <v>88</v>
      </c>
      <c r="AV683" s="13" t="s">
        <v>86</v>
      </c>
      <c r="AW683" s="13" t="s">
        <v>33</v>
      </c>
      <c r="AX683" s="13" t="s">
        <v>79</v>
      </c>
      <c r="AY683" s="165" t="s">
        <v>252</v>
      </c>
    </row>
    <row r="684" spans="1:65" s="15" customFormat="1">
      <c r="B684" s="179"/>
      <c r="D684" s="164" t="s">
        <v>282</v>
      </c>
      <c r="E684" s="180" t="s">
        <v>1</v>
      </c>
      <c r="F684" s="181" t="s">
        <v>286</v>
      </c>
      <c r="H684" s="182">
        <v>1</v>
      </c>
      <c r="I684" s="183"/>
      <c r="L684" s="179"/>
      <c r="M684" s="184"/>
      <c r="N684" s="185"/>
      <c r="O684" s="185"/>
      <c r="P684" s="185"/>
      <c r="Q684" s="185"/>
      <c r="R684" s="185"/>
      <c r="S684" s="185"/>
      <c r="T684" s="186"/>
      <c r="AT684" s="180" t="s">
        <v>282</v>
      </c>
      <c r="AU684" s="180" t="s">
        <v>88</v>
      </c>
      <c r="AV684" s="15" t="s">
        <v>258</v>
      </c>
      <c r="AW684" s="15" t="s">
        <v>33</v>
      </c>
      <c r="AX684" s="15" t="s">
        <v>86</v>
      </c>
      <c r="AY684" s="180" t="s">
        <v>252</v>
      </c>
    </row>
    <row r="685" spans="1:65" s="2" customFormat="1" ht="37.9" customHeight="1">
      <c r="A685" s="31"/>
      <c r="B685" s="148"/>
      <c r="C685" s="149" t="s">
        <v>1174</v>
      </c>
      <c r="D685" s="149" t="s">
        <v>254</v>
      </c>
      <c r="E685" s="150" t="s">
        <v>4303</v>
      </c>
      <c r="F685" s="151" t="s">
        <v>4304</v>
      </c>
      <c r="G685" s="152" t="s">
        <v>347</v>
      </c>
      <c r="H685" s="153">
        <v>1</v>
      </c>
      <c r="I685" s="154"/>
      <c r="J685" s="155">
        <f>ROUND(I685*H685,2)</f>
        <v>0</v>
      </c>
      <c r="K685" s="156"/>
      <c r="L685" s="32"/>
      <c r="M685" s="157" t="s">
        <v>1</v>
      </c>
      <c r="N685" s="158" t="s">
        <v>44</v>
      </c>
      <c r="O685" s="57"/>
      <c r="P685" s="159">
        <f>O685*H685</f>
        <v>0</v>
      </c>
      <c r="Q685" s="159">
        <v>0</v>
      </c>
      <c r="R685" s="159">
        <f>Q685*H685</f>
        <v>0</v>
      </c>
      <c r="S685" s="159">
        <v>0</v>
      </c>
      <c r="T685" s="160">
        <f>S685*H685</f>
        <v>0</v>
      </c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R685" s="161" t="s">
        <v>289</v>
      </c>
      <c r="AT685" s="161" t="s">
        <v>254</v>
      </c>
      <c r="AU685" s="161" t="s">
        <v>88</v>
      </c>
      <c r="AY685" s="17" t="s">
        <v>252</v>
      </c>
      <c r="BE685" s="162">
        <f>IF(N685="základní",J685,0)</f>
        <v>0</v>
      </c>
      <c r="BF685" s="162">
        <f>IF(N685="snížená",J685,0)</f>
        <v>0</v>
      </c>
      <c r="BG685" s="162">
        <f>IF(N685="zákl. přenesená",J685,0)</f>
        <v>0</v>
      </c>
      <c r="BH685" s="162">
        <f>IF(N685="sníž. přenesená",J685,0)</f>
        <v>0</v>
      </c>
      <c r="BI685" s="162">
        <f>IF(N685="nulová",J685,0)</f>
        <v>0</v>
      </c>
      <c r="BJ685" s="17" t="s">
        <v>86</v>
      </c>
      <c r="BK685" s="162">
        <f>ROUND(I685*H685,2)</f>
        <v>0</v>
      </c>
      <c r="BL685" s="17" t="s">
        <v>289</v>
      </c>
      <c r="BM685" s="161" t="s">
        <v>1177</v>
      </c>
    </row>
    <row r="686" spans="1:65" s="14" customFormat="1">
      <c r="B686" s="171"/>
      <c r="D686" s="164" t="s">
        <v>282</v>
      </c>
      <c r="E686" s="172" t="s">
        <v>1</v>
      </c>
      <c r="F686" s="173" t="s">
        <v>4036</v>
      </c>
      <c r="H686" s="174">
        <v>1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282</v>
      </c>
      <c r="AU686" s="172" t="s">
        <v>88</v>
      </c>
      <c r="AV686" s="14" t="s">
        <v>88</v>
      </c>
      <c r="AW686" s="14" t="s">
        <v>33</v>
      </c>
      <c r="AX686" s="14" t="s">
        <v>79</v>
      </c>
      <c r="AY686" s="172" t="s">
        <v>252</v>
      </c>
    </row>
    <row r="687" spans="1:65" s="13" customFormat="1">
      <c r="B687" s="163"/>
      <c r="D687" s="164" t="s">
        <v>282</v>
      </c>
      <c r="E687" s="165" t="s">
        <v>1</v>
      </c>
      <c r="F687" s="166" t="s">
        <v>4016</v>
      </c>
      <c r="H687" s="165" t="s">
        <v>1</v>
      </c>
      <c r="I687" s="167"/>
      <c r="L687" s="163"/>
      <c r="M687" s="168"/>
      <c r="N687" s="169"/>
      <c r="O687" s="169"/>
      <c r="P687" s="169"/>
      <c r="Q687" s="169"/>
      <c r="R687" s="169"/>
      <c r="S687" s="169"/>
      <c r="T687" s="170"/>
      <c r="AT687" s="165" t="s">
        <v>282</v>
      </c>
      <c r="AU687" s="165" t="s">
        <v>88</v>
      </c>
      <c r="AV687" s="13" t="s">
        <v>86</v>
      </c>
      <c r="AW687" s="13" t="s">
        <v>33</v>
      </c>
      <c r="AX687" s="13" t="s">
        <v>79</v>
      </c>
      <c r="AY687" s="165" t="s">
        <v>252</v>
      </c>
    </row>
    <row r="688" spans="1:65" s="15" customFormat="1">
      <c r="B688" s="179"/>
      <c r="D688" s="164" t="s">
        <v>282</v>
      </c>
      <c r="E688" s="180" t="s">
        <v>1</v>
      </c>
      <c r="F688" s="181" t="s">
        <v>286</v>
      </c>
      <c r="H688" s="182">
        <v>1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282</v>
      </c>
      <c r="AU688" s="180" t="s">
        <v>88</v>
      </c>
      <c r="AV688" s="15" t="s">
        <v>258</v>
      </c>
      <c r="AW688" s="15" t="s">
        <v>33</v>
      </c>
      <c r="AX688" s="15" t="s">
        <v>86</v>
      </c>
      <c r="AY688" s="180" t="s">
        <v>252</v>
      </c>
    </row>
    <row r="689" spans="1:65" s="2" customFormat="1" ht="37.9" customHeight="1">
      <c r="A689" s="31"/>
      <c r="B689" s="148"/>
      <c r="C689" s="149" t="s">
        <v>609</v>
      </c>
      <c r="D689" s="149" t="s">
        <v>254</v>
      </c>
      <c r="E689" s="150" t="s">
        <v>4305</v>
      </c>
      <c r="F689" s="151" t="s">
        <v>4306</v>
      </c>
      <c r="G689" s="152" t="s">
        <v>347</v>
      </c>
      <c r="H689" s="153">
        <v>1</v>
      </c>
      <c r="I689" s="154"/>
      <c r="J689" s="155">
        <f>ROUND(I689*H689,2)</f>
        <v>0</v>
      </c>
      <c r="K689" s="156"/>
      <c r="L689" s="32"/>
      <c r="M689" s="157" t="s">
        <v>1</v>
      </c>
      <c r="N689" s="158" t="s">
        <v>44</v>
      </c>
      <c r="O689" s="57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R689" s="161" t="s">
        <v>289</v>
      </c>
      <c r="AT689" s="161" t="s">
        <v>254</v>
      </c>
      <c r="AU689" s="161" t="s">
        <v>88</v>
      </c>
      <c r="AY689" s="17" t="s">
        <v>252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86</v>
      </c>
      <c r="BK689" s="162">
        <f>ROUND(I689*H689,2)</f>
        <v>0</v>
      </c>
      <c r="BL689" s="17" t="s">
        <v>289</v>
      </c>
      <c r="BM689" s="161" t="s">
        <v>1190</v>
      </c>
    </row>
    <row r="690" spans="1:65" s="14" customFormat="1">
      <c r="B690" s="171"/>
      <c r="D690" s="164" t="s">
        <v>282</v>
      </c>
      <c r="E690" s="172" t="s">
        <v>1</v>
      </c>
      <c r="F690" s="173" t="s">
        <v>4036</v>
      </c>
      <c r="H690" s="174">
        <v>1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282</v>
      </c>
      <c r="AU690" s="172" t="s">
        <v>88</v>
      </c>
      <c r="AV690" s="14" t="s">
        <v>88</v>
      </c>
      <c r="AW690" s="14" t="s">
        <v>33</v>
      </c>
      <c r="AX690" s="14" t="s">
        <v>79</v>
      </c>
      <c r="AY690" s="172" t="s">
        <v>252</v>
      </c>
    </row>
    <row r="691" spans="1:65" s="13" customFormat="1">
      <c r="B691" s="163"/>
      <c r="D691" s="164" t="s">
        <v>282</v>
      </c>
      <c r="E691" s="165" t="s">
        <v>1</v>
      </c>
      <c r="F691" s="166" t="s">
        <v>4016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282</v>
      </c>
      <c r="AU691" s="165" t="s">
        <v>88</v>
      </c>
      <c r="AV691" s="13" t="s">
        <v>86</v>
      </c>
      <c r="AW691" s="13" t="s">
        <v>33</v>
      </c>
      <c r="AX691" s="13" t="s">
        <v>79</v>
      </c>
      <c r="AY691" s="165" t="s">
        <v>252</v>
      </c>
    </row>
    <row r="692" spans="1:65" s="15" customFormat="1">
      <c r="B692" s="179"/>
      <c r="D692" s="164" t="s">
        <v>282</v>
      </c>
      <c r="E692" s="180" t="s">
        <v>1</v>
      </c>
      <c r="F692" s="181" t="s">
        <v>286</v>
      </c>
      <c r="H692" s="182">
        <v>1</v>
      </c>
      <c r="I692" s="183"/>
      <c r="L692" s="179"/>
      <c r="M692" s="184"/>
      <c r="N692" s="185"/>
      <c r="O692" s="185"/>
      <c r="P692" s="185"/>
      <c r="Q692" s="185"/>
      <c r="R692" s="185"/>
      <c r="S692" s="185"/>
      <c r="T692" s="186"/>
      <c r="AT692" s="180" t="s">
        <v>282</v>
      </c>
      <c r="AU692" s="180" t="s">
        <v>88</v>
      </c>
      <c r="AV692" s="15" t="s">
        <v>258</v>
      </c>
      <c r="AW692" s="15" t="s">
        <v>33</v>
      </c>
      <c r="AX692" s="15" t="s">
        <v>86</v>
      </c>
      <c r="AY692" s="180" t="s">
        <v>252</v>
      </c>
    </row>
    <row r="693" spans="1:65" s="2" customFormat="1" ht="37.9" customHeight="1">
      <c r="A693" s="31"/>
      <c r="B693" s="148"/>
      <c r="C693" s="149" t="s">
        <v>1192</v>
      </c>
      <c r="D693" s="149" t="s">
        <v>254</v>
      </c>
      <c r="E693" s="150" t="s">
        <v>4307</v>
      </c>
      <c r="F693" s="151" t="s">
        <v>4308</v>
      </c>
      <c r="G693" s="152" t="s">
        <v>347</v>
      </c>
      <c r="H693" s="153">
        <v>1</v>
      </c>
      <c r="I693" s="154"/>
      <c r="J693" s="155">
        <f>ROUND(I693*H693,2)</f>
        <v>0</v>
      </c>
      <c r="K693" s="156"/>
      <c r="L693" s="32"/>
      <c r="M693" s="157" t="s">
        <v>1</v>
      </c>
      <c r="N693" s="158" t="s">
        <v>44</v>
      </c>
      <c r="O693" s="57"/>
      <c r="P693" s="159">
        <f>O693*H693</f>
        <v>0</v>
      </c>
      <c r="Q693" s="159">
        <v>0</v>
      </c>
      <c r="R693" s="159">
        <f>Q693*H693</f>
        <v>0</v>
      </c>
      <c r="S693" s="159">
        <v>0</v>
      </c>
      <c r="T693" s="160">
        <f>S693*H693</f>
        <v>0</v>
      </c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R693" s="161" t="s">
        <v>289</v>
      </c>
      <c r="AT693" s="161" t="s">
        <v>254</v>
      </c>
      <c r="AU693" s="161" t="s">
        <v>88</v>
      </c>
      <c r="AY693" s="17" t="s">
        <v>252</v>
      </c>
      <c r="BE693" s="162">
        <f>IF(N693="základní",J693,0)</f>
        <v>0</v>
      </c>
      <c r="BF693" s="162">
        <f>IF(N693="snížená",J693,0)</f>
        <v>0</v>
      </c>
      <c r="BG693" s="162">
        <f>IF(N693="zákl. přenesená",J693,0)</f>
        <v>0</v>
      </c>
      <c r="BH693" s="162">
        <f>IF(N693="sníž. přenesená",J693,0)</f>
        <v>0</v>
      </c>
      <c r="BI693" s="162">
        <f>IF(N693="nulová",J693,0)</f>
        <v>0</v>
      </c>
      <c r="BJ693" s="17" t="s">
        <v>86</v>
      </c>
      <c r="BK693" s="162">
        <f>ROUND(I693*H693,2)</f>
        <v>0</v>
      </c>
      <c r="BL693" s="17" t="s">
        <v>289</v>
      </c>
      <c r="BM693" s="161" t="s">
        <v>1195</v>
      </c>
    </row>
    <row r="694" spans="1:65" s="14" customFormat="1">
      <c r="B694" s="171"/>
      <c r="D694" s="164" t="s">
        <v>282</v>
      </c>
      <c r="E694" s="172" t="s">
        <v>1</v>
      </c>
      <c r="F694" s="173" t="s">
        <v>4036</v>
      </c>
      <c r="H694" s="174">
        <v>1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282</v>
      </c>
      <c r="AU694" s="172" t="s">
        <v>88</v>
      </c>
      <c r="AV694" s="14" t="s">
        <v>88</v>
      </c>
      <c r="AW694" s="14" t="s">
        <v>33</v>
      </c>
      <c r="AX694" s="14" t="s">
        <v>79</v>
      </c>
      <c r="AY694" s="172" t="s">
        <v>252</v>
      </c>
    </row>
    <row r="695" spans="1:65" s="13" customFormat="1">
      <c r="B695" s="163"/>
      <c r="D695" s="164" t="s">
        <v>282</v>
      </c>
      <c r="E695" s="165" t="s">
        <v>1</v>
      </c>
      <c r="F695" s="166" t="s">
        <v>4016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282</v>
      </c>
      <c r="AU695" s="165" t="s">
        <v>88</v>
      </c>
      <c r="AV695" s="13" t="s">
        <v>86</v>
      </c>
      <c r="AW695" s="13" t="s">
        <v>33</v>
      </c>
      <c r="AX695" s="13" t="s">
        <v>79</v>
      </c>
      <c r="AY695" s="165" t="s">
        <v>252</v>
      </c>
    </row>
    <row r="696" spans="1:65" s="15" customFormat="1">
      <c r="B696" s="179"/>
      <c r="D696" s="164" t="s">
        <v>282</v>
      </c>
      <c r="E696" s="180" t="s">
        <v>1</v>
      </c>
      <c r="F696" s="181" t="s">
        <v>286</v>
      </c>
      <c r="H696" s="182">
        <v>1</v>
      </c>
      <c r="I696" s="183"/>
      <c r="L696" s="179"/>
      <c r="M696" s="184"/>
      <c r="N696" s="185"/>
      <c r="O696" s="185"/>
      <c r="P696" s="185"/>
      <c r="Q696" s="185"/>
      <c r="R696" s="185"/>
      <c r="S696" s="185"/>
      <c r="T696" s="186"/>
      <c r="AT696" s="180" t="s">
        <v>282</v>
      </c>
      <c r="AU696" s="180" t="s">
        <v>88</v>
      </c>
      <c r="AV696" s="15" t="s">
        <v>258</v>
      </c>
      <c r="AW696" s="15" t="s">
        <v>33</v>
      </c>
      <c r="AX696" s="15" t="s">
        <v>86</v>
      </c>
      <c r="AY696" s="180" t="s">
        <v>252</v>
      </c>
    </row>
    <row r="697" spans="1:65" s="2" customFormat="1" ht="37.9" customHeight="1">
      <c r="A697" s="31"/>
      <c r="B697" s="148"/>
      <c r="C697" s="149" t="s">
        <v>613</v>
      </c>
      <c r="D697" s="149" t="s">
        <v>254</v>
      </c>
      <c r="E697" s="150" t="s">
        <v>4309</v>
      </c>
      <c r="F697" s="151" t="s">
        <v>4310</v>
      </c>
      <c r="G697" s="152" t="s">
        <v>347</v>
      </c>
      <c r="H697" s="153">
        <v>1</v>
      </c>
      <c r="I697" s="154"/>
      <c r="J697" s="155">
        <f>ROUND(I697*H697,2)</f>
        <v>0</v>
      </c>
      <c r="K697" s="156"/>
      <c r="L697" s="32"/>
      <c r="M697" s="157" t="s">
        <v>1</v>
      </c>
      <c r="N697" s="158" t="s">
        <v>44</v>
      </c>
      <c r="O697" s="57"/>
      <c r="P697" s="159">
        <f>O697*H697</f>
        <v>0</v>
      </c>
      <c r="Q697" s="159">
        <v>0</v>
      </c>
      <c r="R697" s="159">
        <f>Q697*H697</f>
        <v>0</v>
      </c>
      <c r="S697" s="159">
        <v>0</v>
      </c>
      <c r="T697" s="160">
        <f>S697*H697</f>
        <v>0</v>
      </c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R697" s="161" t="s">
        <v>289</v>
      </c>
      <c r="AT697" s="161" t="s">
        <v>254</v>
      </c>
      <c r="AU697" s="161" t="s">
        <v>88</v>
      </c>
      <c r="AY697" s="17" t="s">
        <v>252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7" t="s">
        <v>86</v>
      </c>
      <c r="BK697" s="162">
        <f>ROUND(I697*H697,2)</f>
        <v>0</v>
      </c>
      <c r="BL697" s="17" t="s">
        <v>289</v>
      </c>
      <c r="BM697" s="161" t="s">
        <v>1199</v>
      </c>
    </row>
    <row r="698" spans="1:65" s="14" customFormat="1">
      <c r="B698" s="171"/>
      <c r="D698" s="164" t="s">
        <v>282</v>
      </c>
      <c r="E698" s="172" t="s">
        <v>1</v>
      </c>
      <c r="F698" s="173" t="s">
        <v>4036</v>
      </c>
      <c r="H698" s="174">
        <v>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282</v>
      </c>
      <c r="AU698" s="172" t="s">
        <v>88</v>
      </c>
      <c r="AV698" s="14" t="s">
        <v>88</v>
      </c>
      <c r="AW698" s="14" t="s">
        <v>33</v>
      </c>
      <c r="AX698" s="14" t="s">
        <v>79</v>
      </c>
      <c r="AY698" s="172" t="s">
        <v>252</v>
      </c>
    </row>
    <row r="699" spans="1:65" s="13" customFormat="1">
      <c r="B699" s="163"/>
      <c r="D699" s="164" t="s">
        <v>282</v>
      </c>
      <c r="E699" s="165" t="s">
        <v>1</v>
      </c>
      <c r="F699" s="166" t="s">
        <v>4016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282</v>
      </c>
      <c r="AU699" s="165" t="s">
        <v>88</v>
      </c>
      <c r="AV699" s="13" t="s">
        <v>86</v>
      </c>
      <c r="AW699" s="13" t="s">
        <v>33</v>
      </c>
      <c r="AX699" s="13" t="s">
        <v>79</v>
      </c>
      <c r="AY699" s="165" t="s">
        <v>252</v>
      </c>
    </row>
    <row r="700" spans="1:65" s="15" customFormat="1">
      <c r="B700" s="179"/>
      <c r="D700" s="164" t="s">
        <v>282</v>
      </c>
      <c r="E700" s="180" t="s">
        <v>1</v>
      </c>
      <c r="F700" s="181" t="s">
        <v>286</v>
      </c>
      <c r="H700" s="182">
        <v>1</v>
      </c>
      <c r="I700" s="183"/>
      <c r="L700" s="179"/>
      <c r="M700" s="184"/>
      <c r="N700" s="185"/>
      <c r="O700" s="185"/>
      <c r="P700" s="185"/>
      <c r="Q700" s="185"/>
      <c r="R700" s="185"/>
      <c r="S700" s="185"/>
      <c r="T700" s="186"/>
      <c r="AT700" s="180" t="s">
        <v>282</v>
      </c>
      <c r="AU700" s="180" t="s">
        <v>88</v>
      </c>
      <c r="AV700" s="15" t="s">
        <v>258</v>
      </c>
      <c r="AW700" s="15" t="s">
        <v>33</v>
      </c>
      <c r="AX700" s="15" t="s">
        <v>86</v>
      </c>
      <c r="AY700" s="180" t="s">
        <v>252</v>
      </c>
    </row>
    <row r="701" spans="1:65" s="2" customFormat="1" ht="37.9" customHeight="1">
      <c r="A701" s="31"/>
      <c r="B701" s="148"/>
      <c r="C701" s="149" t="s">
        <v>2474</v>
      </c>
      <c r="D701" s="149" t="s">
        <v>254</v>
      </c>
      <c r="E701" s="150" t="s">
        <v>4311</v>
      </c>
      <c r="F701" s="151" t="s">
        <v>4312</v>
      </c>
      <c r="G701" s="152" t="s">
        <v>347</v>
      </c>
      <c r="H701" s="153">
        <v>1</v>
      </c>
      <c r="I701" s="154"/>
      <c r="J701" s="155">
        <f>ROUND(I701*H701,2)</f>
        <v>0</v>
      </c>
      <c r="K701" s="156"/>
      <c r="L701" s="32"/>
      <c r="M701" s="157" t="s">
        <v>1</v>
      </c>
      <c r="N701" s="158" t="s">
        <v>44</v>
      </c>
      <c r="O701" s="57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R701" s="161" t="s">
        <v>289</v>
      </c>
      <c r="AT701" s="161" t="s">
        <v>254</v>
      </c>
      <c r="AU701" s="161" t="s">
        <v>88</v>
      </c>
      <c r="AY701" s="17" t="s">
        <v>252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7" t="s">
        <v>86</v>
      </c>
      <c r="BK701" s="162">
        <f>ROUND(I701*H701,2)</f>
        <v>0</v>
      </c>
      <c r="BL701" s="17" t="s">
        <v>289</v>
      </c>
      <c r="BM701" s="161" t="s">
        <v>1205</v>
      </c>
    </row>
    <row r="702" spans="1:65" s="14" customFormat="1">
      <c r="B702" s="171"/>
      <c r="D702" s="164" t="s">
        <v>282</v>
      </c>
      <c r="E702" s="172" t="s">
        <v>1</v>
      </c>
      <c r="F702" s="173" t="s">
        <v>4036</v>
      </c>
      <c r="H702" s="174">
        <v>1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282</v>
      </c>
      <c r="AU702" s="172" t="s">
        <v>88</v>
      </c>
      <c r="AV702" s="14" t="s">
        <v>88</v>
      </c>
      <c r="AW702" s="14" t="s">
        <v>33</v>
      </c>
      <c r="AX702" s="14" t="s">
        <v>79</v>
      </c>
      <c r="AY702" s="172" t="s">
        <v>252</v>
      </c>
    </row>
    <row r="703" spans="1:65" s="13" customFormat="1">
      <c r="B703" s="163"/>
      <c r="D703" s="164" t="s">
        <v>282</v>
      </c>
      <c r="E703" s="165" t="s">
        <v>1</v>
      </c>
      <c r="F703" s="166" t="s">
        <v>4016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282</v>
      </c>
      <c r="AU703" s="165" t="s">
        <v>88</v>
      </c>
      <c r="AV703" s="13" t="s">
        <v>86</v>
      </c>
      <c r="AW703" s="13" t="s">
        <v>33</v>
      </c>
      <c r="AX703" s="13" t="s">
        <v>79</v>
      </c>
      <c r="AY703" s="165" t="s">
        <v>252</v>
      </c>
    </row>
    <row r="704" spans="1:65" s="15" customFormat="1">
      <c r="B704" s="179"/>
      <c r="D704" s="164" t="s">
        <v>282</v>
      </c>
      <c r="E704" s="180" t="s">
        <v>1</v>
      </c>
      <c r="F704" s="181" t="s">
        <v>286</v>
      </c>
      <c r="H704" s="182">
        <v>1</v>
      </c>
      <c r="I704" s="183"/>
      <c r="L704" s="179"/>
      <c r="M704" s="184"/>
      <c r="N704" s="185"/>
      <c r="O704" s="185"/>
      <c r="P704" s="185"/>
      <c r="Q704" s="185"/>
      <c r="R704" s="185"/>
      <c r="S704" s="185"/>
      <c r="T704" s="186"/>
      <c r="AT704" s="180" t="s">
        <v>282</v>
      </c>
      <c r="AU704" s="180" t="s">
        <v>88</v>
      </c>
      <c r="AV704" s="15" t="s">
        <v>258</v>
      </c>
      <c r="AW704" s="15" t="s">
        <v>33</v>
      </c>
      <c r="AX704" s="15" t="s">
        <v>86</v>
      </c>
      <c r="AY704" s="180" t="s">
        <v>252</v>
      </c>
    </row>
    <row r="705" spans="1:65" s="2" customFormat="1" ht="37.9" customHeight="1">
      <c r="A705" s="31"/>
      <c r="B705" s="148"/>
      <c r="C705" s="149" t="s">
        <v>620</v>
      </c>
      <c r="D705" s="149" t="s">
        <v>254</v>
      </c>
      <c r="E705" s="150" t="s">
        <v>4313</v>
      </c>
      <c r="F705" s="151" t="s">
        <v>4314</v>
      </c>
      <c r="G705" s="152" t="s">
        <v>347</v>
      </c>
      <c r="H705" s="153">
        <v>1</v>
      </c>
      <c r="I705" s="154"/>
      <c r="J705" s="155">
        <f>ROUND(I705*H705,2)</f>
        <v>0</v>
      </c>
      <c r="K705" s="156"/>
      <c r="L705" s="32"/>
      <c r="M705" s="157" t="s">
        <v>1</v>
      </c>
      <c r="N705" s="158" t="s">
        <v>44</v>
      </c>
      <c r="O705" s="57"/>
      <c r="P705" s="159">
        <f>O705*H705</f>
        <v>0</v>
      </c>
      <c r="Q705" s="159">
        <v>0</v>
      </c>
      <c r="R705" s="159">
        <f>Q705*H705</f>
        <v>0</v>
      </c>
      <c r="S705" s="159">
        <v>0</v>
      </c>
      <c r="T705" s="160">
        <f>S705*H705</f>
        <v>0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R705" s="161" t="s">
        <v>289</v>
      </c>
      <c r="AT705" s="161" t="s">
        <v>254</v>
      </c>
      <c r="AU705" s="161" t="s">
        <v>88</v>
      </c>
      <c r="AY705" s="17" t="s">
        <v>252</v>
      </c>
      <c r="BE705" s="162">
        <f>IF(N705="základní",J705,0)</f>
        <v>0</v>
      </c>
      <c r="BF705" s="162">
        <f>IF(N705="snížená",J705,0)</f>
        <v>0</v>
      </c>
      <c r="BG705" s="162">
        <f>IF(N705="zákl. přenesená",J705,0)</f>
        <v>0</v>
      </c>
      <c r="BH705" s="162">
        <f>IF(N705="sníž. přenesená",J705,0)</f>
        <v>0</v>
      </c>
      <c r="BI705" s="162">
        <f>IF(N705="nulová",J705,0)</f>
        <v>0</v>
      </c>
      <c r="BJ705" s="17" t="s">
        <v>86</v>
      </c>
      <c r="BK705" s="162">
        <f>ROUND(I705*H705,2)</f>
        <v>0</v>
      </c>
      <c r="BL705" s="17" t="s">
        <v>289</v>
      </c>
      <c r="BM705" s="161" t="s">
        <v>1213</v>
      </c>
    </row>
    <row r="706" spans="1:65" s="14" customFormat="1">
      <c r="B706" s="171"/>
      <c r="D706" s="164" t="s">
        <v>282</v>
      </c>
      <c r="E706" s="172" t="s">
        <v>1</v>
      </c>
      <c r="F706" s="173" t="s">
        <v>4036</v>
      </c>
      <c r="H706" s="174">
        <v>1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282</v>
      </c>
      <c r="AU706" s="172" t="s">
        <v>88</v>
      </c>
      <c r="AV706" s="14" t="s">
        <v>88</v>
      </c>
      <c r="AW706" s="14" t="s">
        <v>33</v>
      </c>
      <c r="AX706" s="14" t="s">
        <v>79</v>
      </c>
      <c r="AY706" s="172" t="s">
        <v>252</v>
      </c>
    </row>
    <row r="707" spans="1:65" s="13" customFormat="1">
      <c r="B707" s="163"/>
      <c r="D707" s="164" t="s">
        <v>282</v>
      </c>
      <c r="E707" s="165" t="s">
        <v>1</v>
      </c>
      <c r="F707" s="166" t="s">
        <v>4016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282</v>
      </c>
      <c r="AU707" s="165" t="s">
        <v>88</v>
      </c>
      <c r="AV707" s="13" t="s">
        <v>86</v>
      </c>
      <c r="AW707" s="13" t="s">
        <v>33</v>
      </c>
      <c r="AX707" s="13" t="s">
        <v>79</v>
      </c>
      <c r="AY707" s="165" t="s">
        <v>252</v>
      </c>
    </row>
    <row r="708" spans="1:65" s="15" customFormat="1">
      <c r="B708" s="179"/>
      <c r="D708" s="164" t="s">
        <v>282</v>
      </c>
      <c r="E708" s="180" t="s">
        <v>1</v>
      </c>
      <c r="F708" s="181" t="s">
        <v>286</v>
      </c>
      <c r="H708" s="182">
        <v>1</v>
      </c>
      <c r="I708" s="183"/>
      <c r="L708" s="179"/>
      <c r="M708" s="184"/>
      <c r="N708" s="185"/>
      <c r="O708" s="185"/>
      <c r="P708" s="185"/>
      <c r="Q708" s="185"/>
      <c r="R708" s="185"/>
      <c r="S708" s="185"/>
      <c r="T708" s="186"/>
      <c r="AT708" s="180" t="s">
        <v>282</v>
      </c>
      <c r="AU708" s="180" t="s">
        <v>88</v>
      </c>
      <c r="AV708" s="15" t="s">
        <v>258</v>
      </c>
      <c r="AW708" s="15" t="s">
        <v>33</v>
      </c>
      <c r="AX708" s="15" t="s">
        <v>86</v>
      </c>
      <c r="AY708" s="180" t="s">
        <v>252</v>
      </c>
    </row>
    <row r="709" spans="1:65" s="2" customFormat="1" ht="37.9" customHeight="1">
      <c r="A709" s="31"/>
      <c r="B709" s="148"/>
      <c r="C709" s="149" t="s">
        <v>2496</v>
      </c>
      <c r="D709" s="149" t="s">
        <v>254</v>
      </c>
      <c r="E709" s="150" t="s">
        <v>4315</v>
      </c>
      <c r="F709" s="151" t="s">
        <v>4316</v>
      </c>
      <c r="G709" s="152" t="s">
        <v>347</v>
      </c>
      <c r="H709" s="153">
        <v>1</v>
      </c>
      <c r="I709" s="154"/>
      <c r="J709" s="155">
        <f>ROUND(I709*H709,2)</f>
        <v>0</v>
      </c>
      <c r="K709" s="156"/>
      <c r="L709" s="32"/>
      <c r="M709" s="157" t="s">
        <v>1</v>
      </c>
      <c r="N709" s="158" t="s">
        <v>44</v>
      </c>
      <c r="O709" s="57"/>
      <c r="P709" s="159">
        <f>O709*H709</f>
        <v>0</v>
      </c>
      <c r="Q709" s="159">
        <v>0</v>
      </c>
      <c r="R709" s="159">
        <f>Q709*H709</f>
        <v>0</v>
      </c>
      <c r="S709" s="159">
        <v>0</v>
      </c>
      <c r="T709" s="160">
        <f>S709*H709</f>
        <v>0</v>
      </c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R709" s="161" t="s">
        <v>289</v>
      </c>
      <c r="AT709" s="161" t="s">
        <v>254</v>
      </c>
      <c r="AU709" s="161" t="s">
        <v>88</v>
      </c>
      <c r="AY709" s="17" t="s">
        <v>252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7" t="s">
        <v>86</v>
      </c>
      <c r="BK709" s="162">
        <f>ROUND(I709*H709,2)</f>
        <v>0</v>
      </c>
      <c r="BL709" s="17" t="s">
        <v>289</v>
      </c>
      <c r="BM709" s="161" t="s">
        <v>1220</v>
      </c>
    </row>
    <row r="710" spans="1:65" s="14" customFormat="1">
      <c r="B710" s="171"/>
      <c r="D710" s="164" t="s">
        <v>282</v>
      </c>
      <c r="E710" s="172" t="s">
        <v>1</v>
      </c>
      <c r="F710" s="173" t="s">
        <v>4036</v>
      </c>
      <c r="H710" s="174">
        <v>1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282</v>
      </c>
      <c r="AU710" s="172" t="s">
        <v>88</v>
      </c>
      <c r="AV710" s="14" t="s">
        <v>88</v>
      </c>
      <c r="AW710" s="14" t="s">
        <v>33</v>
      </c>
      <c r="AX710" s="14" t="s">
        <v>79</v>
      </c>
      <c r="AY710" s="172" t="s">
        <v>252</v>
      </c>
    </row>
    <row r="711" spans="1:65" s="13" customFormat="1">
      <c r="B711" s="163"/>
      <c r="D711" s="164" t="s">
        <v>282</v>
      </c>
      <c r="E711" s="165" t="s">
        <v>1</v>
      </c>
      <c r="F711" s="166" t="s">
        <v>4016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282</v>
      </c>
      <c r="AU711" s="165" t="s">
        <v>88</v>
      </c>
      <c r="AV711" s="13" t="s">
        <v>86</v>
      </c>
      <c r="AW711" s="13" t="s">
        <v>33</v>
      </c>
      <c r="AX711" s="13" t="s">
        <v>79</v>
      </c>
      <c r="AY711" s="165" t="s">
        <v>252</v>
      </c>
    </row>
    <row r="712" spans="1:65" s="15" customFormat="1">
      <c r="B712" s="179"/>
      <c r="D712" s="164" t="s">
        <v>282</v>
      </c>
      <c r="E712" s="180" t="s">
        <v>1</v>
      </c>
      <c r="F712" s="181" t="s">
        <v>286</v>
      </c>
      <c r="H712" s="182">
        <v>1</v>
      </c>
      <c r="I712" s="183"/>
      <c r="L712" s="179"/>
      <c r="M712" s="184"/>
      <c r="N712" s="185"/>
      <c r="O712" s="185"/>
      <c r="P712" s="185"/>
      <c r="Q712" s="185"/>
      <c r="R712" s="185"/>
      <c r="S712" s="185"/>
      <c r="T712" s="186"/>
      <c r="AT712" s="180" t="s">
        <v>282</v>
      </c>
      <c r="AU712" s="180" t="s">
        <v>88</v>
      </c>
      <c r="AV712" s="15" t="s">
        <v>258</v>
      </c>
      <c r="AW712" s="15" t="s">
        <v>33</v>
      </c>
      <c r="AX712" s="15" t="s">
        <v>86</v>
      </c>
      <c r="AY712" s="180" t="s">
        <v>252</v>
      </c>
    </row>
    <row r="713" spans="1:65" s="2" customFormat="1" ht="37.9" customHeight="1">
      <c r="A713" s="31"/>
      <c r="B713" s="148"/>
      <c r="C713" s="149" t="s">
        <v>631</v>
      </c>
      <c r="D713" s="149" t="s">
        <v>254</v>
      </c>
      <c r="E713" s="150" t="s">
        <v>4317</v>
      </c>
      <c r="F713" s="151" t="s">
        <v>4318</v>
      </c>
      <c r="G713" s="152" t="s">
        <v>347</v>
      </c>
      <c r="H713" s="153">
        <v>1</v>
      </c>
      <c r="I713" s="154"/>
      <c r="J713" s="155">
        <f>ROUND(I713*H713,2)</f>
        <v>0</v>
      </c>
      <c r="K713" s="156"/>
      <c r="L713" s="32"/>
      <c r="M713" s="157" t="s">
        <v>1</v>
      </c>
      <c r="N713" s="158" t="s">
        <v>44</v>
      </c>
      <c r="O713" s="57"/>
      <c r="P713" s="159">
        <f>O713*H713</f>
        <v>0</v>
      </c>
      <c r="Q713" s="159">
        <v>0</v>
      </c>
      <c r="R713" s="159">
        <f>Q713*H713</f>
        <v>0</v>
      </c>
      <c r="S713" s="159">
        <v>0</v>
      </c>
      <c r="T713" s="160">
        <f>S713*H713</f>
        <v>0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R713" s="161" t="s">
        <v>289</v>
      </c>
      <c r="AT713" s="161" t="s">
        <v>254</v>
      </c>
      <c r="AU713" s="161" t="s">
        <v>88</v>
      </c>
      <c r="AY713" s="17" t="s">
        <v>252</v>
      </c>
      <c r="BE713" s="162">
        <f>IF(N713="základní",J713,0)</f>
        <v>0</v>
      </c>
      <c r="BF713" s="162">
        <f>IF(N713="snížená",J713,0)</f>
        <v>0</v>
      </c>
      <c r="BG713" s="162">
        <f>IF(N713="zákl. přenesená",J713,0)</f>
        <v>0</v>
      </c>
      <c r="BH713" s="162">
        <f>IF(N713="sníž. přenesená",J713,0)</f>
        <v>0</v>
      </c>
      <c r="BI713" s="162">
        <f>IF(N713="nulová",J713,0)</f>
        <v>0</v>
      </c>
      <c r="BJ713" s="17" t="s">
        <v>86</v>
      </c>
      <c r="BK713" s="162">
        <f>ROUND(I713*H713,2)</f>
        <v>0</v>
      </c>
      <c r="BL713" s="17" t="s">
        <v>289</v>
      </c>
      <c r="BM713" s="161" t="s">
        <v>1230</v>
      </c>
    </row>
    <row r="714" spans="1:65" s="14" customFormat="1">
      <c r="B714" s="171"/>
      <c r="D714" s="164" t="s">
        <v>282</v>
      </c>
      <c r="E714" s="172" t="s">
        <v>1</v>
      </c>
      <c r="F714" s="173" t="s">
        <v>4036</v>
      </c>
      <c r="H714" s="174">
        <v>1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282</v>
      </c>
      <c r="AU714" s="172" t="s">
        <v>88</v>
      </c>
      <c r="AV714" s="14" t="s">
        <v>88</v>
      </c>
      <c r="AW714" s="14" t="s">
        <v>33</v>
      </c>
      <c r="AX714" s="14" t="s">
        <v>79</v>
      </c>
      <c r="AY714" s="172" t="s">
        <v>252</v>
      </c>
    </row>
    <row r="715" spans="1:65" s="13" customFormat="1">
      <c r="B715" s="163"/>
      <c r="D715" s="164" t="s">
        <v>282</v>
      </c>
      <c r="E715" s="165" t="s">
        <v>1</v>
      </c>
      <c r="F715" s="166" t="s">
        <v>4016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282</v>
      </c>
      <c r="AU715" s="165" t="s">
        <v>88</v>
      </c>
      <c r="AV715" s="13" t="s">
        <v>86</v>
      </c>
      <c r="AW715" s="13" t="s">
        <v>33</v>
      </c>
      <c r="AX715" s="13" t="s">
        <v>79</v>
      </c>
      <c r="AY715" s="165" t="s">
        <v>252</v>
      </c>
    </row>
    <row r="716" spans="1:65" s="15" customFormat="1">
      <c r="B716" s="179"/>
      <c r="D716" s="164" t="s">
        <v>282</v>
      </c>
      <c r="E716" s="180" t="s">
        <v>1</v>
      </c>
      <c r="F716" s="181" t="s">
        <v>286</v>
      </c>
      <c r="H716" s="182">
        <v>1</v>
      </c>
      <c r="I716" s="183"/>
      <c r="L716" s="179"/>
      <c r="M716" s="184"/>
      <c r="N716" s="185"/>
      <c r="O716" s="185"/>
      <c r="P716" s="185"/>
      <c r="Q716" s="185"/>
      <c r="R716" s="185"/>
      <c r="S716" s="185"/>
      <c r="T716" s="186"/>
      <c r="AT716" s="180" t="s">
        <v>282</v>
      </c>
      <c r="AU716" s="180" t="s">
        <v>88</v>
      </c>
      <c r="AV716" s="15" t="s">
        <v>258</v>
      </c>
      <c r="AW716" s="15" t="s">
        <v>33</v>
      </c>
      <c r="AX716" s="15" t="s">
        <v>86</v>
      </c>
      <c r="AY716" s="180" t="s">
        <v>252</v>
      </c>
    </row>
    <row r="717" spans="1:65" s="2" customFormat="1" ht="37.9" customHeight="1">
      <c r="A717" s="31"/>
      <c r="B717" s="148"/>
      <c r="C717" s="149" t="s">
        <v>2512</v>
      </c>
      <c r="D717" s="149" t="s">
        <v>254</v>
      </c>
      <c r="E717" s="150" t="s">
        <v>4319</v>
      </c>
      <c r="F717" s="151" t="s">
        <v>4320</v>
      </c>
      <c r="G717" s="152" t="s">
        <v>347</v>
      </c>
      <c r="H717" s="153">
        <v>1</v>
      </c>
      <c r="I717" s="154"/>
      <c r="J717" s="155">
        <f>ROUND(I717*H717,2)</f>
        <v>0</v>
      </c>
      <c r="K717" s="156"/>
      <c r="L717" s="32"/>
      <c r="M717" s="157" t="s">
        <v>1</v>
      </c>
      <c r="N717" s="158" t="s">
        <v>44</v>
      </c>
      <c r="O717" s="57"/>
      <c r="P717" s="159">
        <f>O717*H717</f>
        <v>0</v>
      </c>
      <c r="Q717" s="159">
        <v>0</v>
      </c>
      <c r="R717" s="159">
        <f>Q717*H717</f>
        <v>0</v>
      </c>
      <c r="S717" s="159">
        <v>0</v>
      </c>
      <c r="T717" s="160">
        <f>S717*H717</f>
        <v>0</v>
      </c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R717" s="161" t="s">
        <v>289</v>
      </c>
      <c r="AT717" s="161" t="s">
        <v>254</v>
      </c>
      <c r="AU717" s="161" t="s">
        <v>88</v>
      </c>
      <c r="AY717" s="17" t="s">
        <v>252</v>
      </c>
      <c r="BE717" s="162">
        <f>IF(N717="základní",J717,0)</f>
        <v>0</v>
      </c>
      <c r="BF717" s="162">
        <f>IF(N717="snížená",J717,0)</f>
        <v>0</v>
      </c>
      <c r="BG717" s="162">
        <f>IF(N717="zákl. přenesená",J717,0)</f>
        <v>0</v>
      </c>
      <c r="BH717" s="162">
        <f>IF(N717="sníž. přenesená",J717,0)</f>
        <v>0</v>
      </c>
      <c r="BI717" s="162">
        <f>IF(N717="nulová",J717,0)</f>
        <v>0</v>
      </c>
      <c r="BJ717" s="17" t="s">
        <v>86</v>
      </c>
      <c r="BK717" s="162">
        <f>ROUND(I717*H717,2)</f>
        <v>0</v>
      </c>
      <c r="BL717" s="17" t="s">
        <v>289</v>
      </c>
      <c r="BM717" s="161" t="s">
        <v>1242</v>
      </c>
    </row>
    <row r="718" spans="1:65" s="14" customFormat="1">
      <c r="B718" s="171"/>
      <c r="D718" s="164" t="s">
        <v>282</v>
      </c>
      <c r="E718" s="172" t="s">
        <v>1</v>
      </c>
      <c r="F718" s="173" t="s">
        <v>4036</v>
      </c>
      <c r="H718" s="174">
        <v>1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2" t="s">
        <v>282</v>
      </c>
      <c r="AU718" s="172" t="s">
        <v>88</v>
      </c>
      <c r="AV718" s="14" t="s">
        <v>88</v>
      </c>
      <c r="AW718" s="14" t="s">
        <v>33</v>
      </c>
      <c r="AX718" s="14" t="s">
        <v>79</v>
      </c>
      <c r="AY718" s="172" t="s">
        <v>252</v>
      </c>
    </row>
    <row r="719" spans="1:65" s="13" customFormat="1">
      <c r="B719" s="163"/>
      <c r="D719" s="164" t="s">
        <v>282</v>
      </c>
      <c r="E719" s="165" t="s">
        <v>1</v>
      </c>
      <c r="F719" s="166" t="s">
        <v>4016</v>
      </c>
      <c r="H719" s="165" t="s">
        <v>1</v>
      </c>
      <c r="I719" s="167"/>
      <c r="L719" s="163"/>
      <c r="M719" s="168"/>
      <c r="N719" s="169"/>
      <c r="O719" s="169"/>
      <c r="P719" s="169"/>
      <c r="Q719" s="169"/>
      <c r="R719" s="169"/>
      <c r="S719" s="169"/>
      <c r="T719" s="170"/>
      <c r="AT719" s="165" t="s">
        <v>282</v>
      </c>
      <c r="AU719" s="165" t="s">
        <v>88</v>
      </c>
      <c r="AV719" s="13" t="s">
        <v>86</v>
      </c>
      <c r="AW719" s="13" t="s">
        <v>33</v>
      </c>
      <c r="AX719" s="13" t="s">
        <v>79</v>
      </c>
      <c r="AY719" s="165" t="s">
        <v>252</v>
      </c>
    </row>
    <row r="720" spans="1:65" s="15" customFormat="1">
      <c r="B720" s="179"/>
      <c r="D720" s="164" t="s">
        <v>282</v>
      </c>
      <c r="E720" s="180" t="s">
        <v>1</v>
      </c>
      <c r="F720" s="181" t="s">
        <v>286</v>
      </c>
      <c r="H720" s="182">
        <v>1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282</v>
      </c>
      <c r="AU720" s="180" t="s">
        <v>88</v>
      </c>
      <c r="AV720" s="15" t="s">
        <v>258</v>
      </c>
      <c r="AW720" s="15" t="s">
        <v>33</v>
      </c>
      <c r="AX720" s="15" t="s">
        <v>86</v>
      </c>
      <c r="AY720" s="180" t="s">
        <v>252</v>
      </c>
    </row>
    <row r="721" spans="1:65" s="2" customFormat="1" ht="37.9" customHeight="1">
      <c r="A721" s="31"/>
      <c r="B721" s="148"/>
      <c r="C721" s="149" t="s">
        <v>641</v>
      </c>
      <c r="D721" s="149" t="s">
        <v>254</v>
      </c>
      <c r="E721" s="150" t="s">
        <v>4321</v>
      </c>
      <c r="F721" s="151" t="s">
        <v>4322</v>
      </c>
      <c r="G721" s="152" t="s">
        <v>347</v>
      </c>
      <c r="H721" s="153">
        <v>1</v>
      </c>
      <c r="I721" s="154"/>
      <c r="J721" s="155">
        <f>ROUND(I721*H721,2)</f>
        <v>0</v>
      </c>
      <c r="K721" s="156"/>
      <c r="L721" s="32"/>
      <c r="M721" s="157" t="s">
        <v>1</v>
      </c>
      <c r="N721" s="158" t="s">
        <v>44</v>
      </c>
      <c r="O721" s="57"/>
      <c r="P721" s="159">
        <f>O721*H721</f>
        <v>0</v>
      </c>
      <c r="Q721" s="159">
        <v>0</v>
      </c>
      <c r="R721" s="159">
        <f>Q721*H721</f>
        <v>0</v>
      </c>
      <c r="S721" s="159">
        <v>0</v>
      </c>
      <c r="T721" s="160">
        <f>S721*H721</f>
        <v>0</v>
      </c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R721" s="161" t="s">
        <v>289</v>
      </c>
      <c r="AT721" s="161" t="s">
        <v>254</v>
      </c>
      <c r="AU721" s="161" t="s">
        <v>88</v>
      </c>
      <c r="AY721" s="17" t="s">
        <v>252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7" t="s">
        <v>86</v>
      </c>
      <c r="BK721" s="162">
        <f>ROUND(I721*H721,2)</f>
        <v>0</v>
      </c>
      <c r="BL721" s="17" t="s">
        <v>289</v>
      </c>
      <c r="BM721" s="161" t="s">
        <v>1257</v>
      </c>
    </row>
    <row r="722" spans="1:65" s="14" customFormat="1">
      <c r="B722" s="171"/>
      <c r="D722" s="164" t="s">
        <v>282</v>
      </c>
      <c r="E722" s="172" t="s">
        <v>1</v>
      </c>
      <c r="F722" s="173" t="s">
        <v>4036</v>
      </c>
      <c r="H722" s="174">
        <v>1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282</v>
      </c>
      <c r="AU722" s="172" t="s">
        <v>88</v>
      </c>
      <c r="AV722" s="14" t="s">
        <v>88</v>
      </c>
      <c r="AW722" s="14" t="s">
        <v>33</v>
      </c>
      <c r="AX722" s="14" t="s">
        <v>79</v>
      </c>
      <c r="AY722" s="172" t="s">
        <v>252</v>
      </c>
    </row>
    <row r="723" spans="1:65" s="13" customFormat="1">
      <c r="B723" s="163"/>
      <c r="D723" s="164" t="s">
        <v>282</v>
      </c>
      <c r="E723" s="165" t="s">
        <v>1</v>
      </c>
      <c r="F723" s="166" t="s">
        <v>4016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282</v>
      </c>
      <c r="AU723" s="165" t="s">
        <v>88</v>
      </c>
      <c r="AV723" s="13" t="s">
        <v>86</v>
      </c>
      <c r="AW723" s="13" t="s">
        <v>33</v>
      </c>
      <c r="AX723" s="13" t="s">
        <v>79</v>
      </c>
      <c r="AY723" s="165" t="s">
        <v>252</v>
      </c>
    </row>
    <row r="724" spans="1:65" s="15" customFormat="1">
      <c r="B724" s="179"/>
      <c r="D724" s="164" t="s">
        <v>282</v>
      </c>
      <c r="E724" s="180" t="s">
        <v>1</v>
      </c>
      <c r="F724" s="181" t="s">
        <v>286</v>
      </c>
      <c r="H724" s="182">
        <v>1</v>
      </c>
      <c r="I724" s="183"/>
      <c r="L724" s="179"/>
      <c r="M724" s="184"/>
      <c r="N724" s="185"/>
      <c r="O724" s="185"/>
      <c r="P724" s="185"/>
      <c r="Q724" s="185"/>
      <c r="R724" s="185"/>
      <c r="S724" s="185"/>
      <c r="T724" s="186"/>
      <c r="AT724" s="180" t="s">
        <v>282</v>
      </c>
      <c r="AU724" s="180" t="s">
        <v>88</v>
      </c>
      <c r="AV724" s="15" t="s">
        <v>258</v>
      </c>
      <c r="AW724" s="15" t="s">
        <v>33</v>
      </c>
      <c r="AX724" s="15" t="s">
        <v>86</v>
      </c>
      <c r="AY724" s="180" t="s">
        <v>252</v>
      </c>
    </row>
    <row r="725" spans="1:65" s="2" customFormat="1" ht="37.9" customHeight="1">
      <c r="A725" s="31"/>
      <c r="B725" s="148"/>
      <c r="C725" s="149" t="s">
        <v>1217</v>
      </c>
      <c r="D725" s="149" t="s">
        <v>254</v>
      </c>
      <c r="E725" s="150" t="s">
        <v>4323</v>
      </c>
      <c r="F725" s="151" t="s">
        <v>4324</v>
      </c>
      <c r="G725" s="152" t="s">
        <v>347</v>
      </c>
      <c r="H725" s="153">
        <v>1</v>
      </c>
      <c r="I725" s="154"/>
      <c r="J725" s="155">
        <f>ROUND(I725*H725,2)</f>
        <v>0</v>
      </c>
      <c r="K725" s="156"/>
      <c r="L725" s="32"/>
      <c r="M725" s="157" t="s">
        <v>1</v>
      </c>
      <c r="N725" s="158" t="s">
        <v>44</v>
      </c>
      <c r="O725" s="57"/>
      <c r="P725" s="159">
        <f>O725*H725</f>
        <v>0</v>
      </c>
      <c r="Q725" s="159">
        <v>0</v>
      </c>
      <c r="R725" s="159">
        <f>Q725*H725</f>
        <v>0</v>
      </c>
      <c r="S725" s="159">
        <v>0</v>
      </c>
      <c r="T725" s="160">
        <f>S725*H725</f>
        <v>0</v>
      </c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R725" s="161" t="s">
        <v>289</v>
      </c>
      <c r="AT725" s="161" t="s">
        <v>254</v>
      </c>
      <c r="AU725" s="161" t="s">
        <v>88</v>
      </c>
      <c r="AY725" s="17" t="s">
        <v>252</v>
      </c>
      <c r="BE725" s="162">
        <f>IF(N725="základní",J725,0)</f>
        <v>0</v>
      </c>
      <c r="BF725" s="162">
        <f>IF(N725="snížená",J725,0)</f>
        <v>0</v>
      </c>
      <c r="BG725" s="162">
        <f>IF(N725="zákl. přenesená",J725,0)</f>
        <v>0</v>
      </c>
      <c r="BH725" s="162">
        <f>IF(N725="sníž. přenesená",J725,0)</f>
        <v>0</v>
      </c>
      <c r="BI725" s="162">
        <f>IF(N725="nulová",J725,0)</f>
        <v>0</v>
      </c>
      <c r="BJ725" s="17" t="s">
        <v>86</v>
      </c>
      <c r="BK725" s="162">
        <f>ROUND(I725*H725,2)</f>
        <v>0</v>
      </c>
      <c r="BL725" s="17" t="s">
        <v>289</v>
      </c>
      <c r="BM725" s="161" t="s">
        <v>1261</v>
      </c>
    </row>
    <row r="726" spans="1:65" s="14" customFormat="1">
      <c r="B726" s="171"/>
      <c r="D726" s="164" t="s">
        <v>282</v>
      </c>
      <c r="E726" s="172" t="s">
        <v>1</v>
      </c>
      <c r="F726" s="173" t="s">
        <v>4036</v>
      </c>
      <c r="H726" s="174">
        <v>1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282</v>
      </c>
      <c r="AU726" s="172" t="s">
        <v>88</v>
      </c>
      <c r="AV726" s="14" t="s">
        <v>88</v>
      </c>
      <c r="AW726" s="14" t="s">
        <v>33</v>
      </c>
      <c r="AX726" s="14" t="s">
        <v>79</v>
      </c>
      <c r="AY726" s="172" t="s">
        <v>252</v>
      </c>
    </row>
    <row r="727" spans="1:65" s="13" customFormat="1">
      <c r="B727" s="163"/>
      <c r="D727" s="164" t="s">
        <v>282</v>
      </c>
      <c r="E727" s="165" t="s">
        <v>1</v>
      </c>
      <c r="F727" s="166" t="s">
        <v>4016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282</v>
      </c>
      <c r="AU727" s="165" t="s">
        <v>88</v>
      </c>
      <c r="AV727" s="13" t="s">
        <v>86</v>
      </c>
      <c r="AW727" s="13" t="s">
        <v>33</v>
      </c>
      <c r="AX727" s="13" t="s">
        <v>79</v>
      </c>
      <c r="AY727" s="165" t="s">
        <v>252</v>
      </c>
    </row>
    <row r="728" spans="1:65" s="15" customFormat="1">
      <c r="B728" s="179"/>
      <c r="D728" s="164" t="s">
        <v>282</v>
      </c>
      <c r="E728" s="180" t="s">
        <v>1</v>
      </c>
      <c r="F728" s="181" t="s">
        <v>286</v>
      </c>
      <c r="H728" s="182">
        <v>1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282</v>
      </c>
      <c r="AU728" s="180" t="s">
        <v>88</v>
      </c>
      <c r="AV728" s="15" t="s">
        <v>258</v>
      </c>
      <c r="AW728" s="15" t="s">
        <v>33</v>
      </c>
      <c r="AX728" s="15" t="s">
        <v>86</v>
      </c>
      <c r="AY728" s="180" t="s">
        <v>252</v>
      </c>
    </row>
    <row r="729" spans="1:65" s="2" customFormat="1" ht="37.9" customHeight="1">
      <c r="A729" s="31"/>
      <c r="B729" s="148"/>
      <c r="C729" s="149" t="s">
        <v>649</v>
      </c>
      <c r="D729" s="149" t="s">
        <v>254</v>
      </c>
      <c r="E729" s="150" t="s">
        <v>4325</v>
      </c>
      <c r="F729" s="151" t="s">
        <v>4326</v>
      </c>
      <c r="G729" s="152" t="s">
        <v>347</v>
      </c>
      <c r="H729" s="153">
        <v>1</v>
      </c>
      <c r="I729" s="154"/>
      <c r="J729" s="155">
        <f>ROUND(I729*H729,2)</f>
        <v>0</v>
      </c>
      <c r="K729" s="156"/>
      <c r="L729" s="32"/>
      <c r="M729" s="157" t="s">
        <v>1</v>
      </c>
      <c r="N729" s="158" t="s">
        <v>44</v>
      </c>
      <c r="O729" s="57"/>
      <c r="P729" s="159">
        <f>O729*H729</f>
        <v>0</v>
      </c>
      <c r="Q729" s="159">
        <v>0</v>
      </c>
      <c r="R729" s="159">
        <f>Q729*H729</f>
        <v>0</v>
      </c>
      <c r="S729" s="159">
        <v>0</v>
      </c>
      <c r="T729" s="160">
        <f>S729*H729</f>
        <v>0</v>
      </c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R729" s="161" t="s">
        <v>289</v>
      </c>
      <c r="AT729" s="161" t="s">
        <v>254</v>
      </c>
      <c r="AU729" s="161" t="s">
        <v>88</v>
      </c>
      <c r="AY729" s="17" t="s">
        <v>252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7" t="s">
        <v>86</v>
      </c>
      <c r="BK729" s="162">
        <f>ROUND(I729*H729,2)</f>
        <v>0</v>
      </c>
      <c r="BL729" s="17" t="s">
        <v>289</v>
      </c>
      <c r="BM729" s="161" t="s">
        <v>1266</v>
      </c>
    </row>
    <row r="730" spans="1:65" s="14" customFormat="1">
      <c r="B730" s="171"/>
      <c r="D730" s="164" t="s">
        <v>282</v>
      </c>
      <c r="E730" s="172" t="s">
        <v>1</v>
      </c>
      <c r="F730" s="173" t="s">
        <v>4036</v>
      </c>
      <c r="H730" s="174">
        <v>1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282</v>
      </c>
      <c r="AU730" s="172" t="s">
        <v>88</v>
      </c>
      <c r="AV730" s="14" t="s">
        <v>88</v>
      </c>
      <c r="AW730" s="14" t="s">
        <v>33</v>
      </c>
      <c r="AX730" s="14" t="s">
        <v>79</v>
      </c>
      <c r="AY730" s="172" t="s">
        <v>252</v>
      </c>
    </row>
    <row r="731" spans="1:65" s="13" customFormat="1">
      <c r="B731" s="163"/>
      <c r="D731" s="164" t="s">
        <v>282</v>
      </c>
      <c r="E731" s="165" t="s">
        <v>1</v>
      </c>
      <c r="F731" s="166" t="s">
        <v>4016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282</v>
      </c>
      <c r="AU731" s="165" t="s">
        <v>88</v>
      </c>
      <c r="AV731" s="13" t="s">
        <v>86</v>
      </c>
      <c r="AW731" s="13" t="s">
        <v>33</v>
      </c>
      <c r="AX731" s="13" t="s">
        <v>79</v>
      </c>
      <c r="AY731" s="165" t="s">
        <v>252</v>
      </c>
    </row>
    <row r="732" spans="1:65" s="15" customFormat="1">
      <c r="B732" s="179"/>
      <c r="D732" s="164" t="s">
        <v>282</v>
      </c>
      <c r="E732" s="180" t="s">
        <v>1</v>
      </c>
      <c r="F732" s="181" t="s">
        <v>286</v>
      </c>
      <c r="H732" s="182">
        <v>1</v>
      </c>
      <c r="I732" s="183"/>
      <c r="L732" s="179"/>
      <c r="M732" s="184"/>
      <c r="N732" s="185"/>
      <c r="O732" s="185"/>
      <c r="P732" s="185"/>
      <c r="Q732" s="185"/>
      <c r="R732" s="185"/>
      <c r="S732" s="185"/>
      <c r="T732" s="186"/>
      <c r="AT732" s="180" t="s">
        <v>282</v>
      </c>
      <c r="AU732" s="180" t="s">
        <v>88</v>
      </c>
      <c r="AV732" s="15" t="s">
        <v>258</v>
      </c>
      <c r="AW732" s="15" t="s">
        <v>33</v>
      </c>
      <c r="AX732" s="15" t="s">
        <v>86</v>
      </c>
      <c r="AY732" s="180" t="s">
        <v>252</v>
      </c>
    </row>
    <row r="733" spans="1:65" s="2" customFormat="1" ht="37.9" customHeight="1">
      <c r="A733" s="31"/>
      <c r="B733" s="148"/>
      <c r="C733" s="149" t="s">
        <v>1239</v>
      </c>
      <c r="D733" s="149" t="s">
        <v>254</v>
      </c>
      <c r="E733" s="150" t="s">
        <v>4327</v>
      </c>
      <c r="F733" s="151" t="s">
        <v>4328</v>
      </c>
      <c r="G733" s="152" t="s">
        <v>347</v>
      </c>
      <c r="H733" s="153">
        <v>1</v>
      </c>
      <c r="I733" s="154"/>
      <c r="J733" s="155">
        <f>ROUND(I733*H733,2)</f>
        <v>0</v>
      </c>
      <c r="K733" s="156"/>
      <c r="L733" s="32"/>
      <c r="M733" s="157" t="s">
        <v>1</v>
      </c>
      <c r="N733" s="158" t="s">
        <v>44</v>
      </c>
      <c r="O733" s="57"/>
      <c r="P733" s="159">
        <f>O733*H733</f>
        <v>0</v>
      </c>
      <c r="Q733" s="159">
        <v>0</v>
      </c>
      <c r="R733" s="159">
        <f>Q733*H733</f>
        <v>0</v>
      </c>
      <c r="S733" s="159">
        <v>0</v>
      </c>
      <c r="T733" s="160">
        <f>S733*H733</f>
        <v>0</v>
      </c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R733" s="161" t="s">
        <v>289</v>
      </c>
      <c r="AT733" s="161" t="s">
        <v>254</v>
      </c>
      <c r="AU733" s="161" t="s">
        <v>88</v>
      </c>
      <c r="AY733" s="17" t="s">
        <v>252</v>
      </c>
      <c r="BE733" s="162">
        <f>IF(N733="základní",J733,0)</f>
        <v>0</v>
      </c>
      <c r="BF733" s="162">
        <f>IF(N733="snížená",J733,0)</f>
        <v>0</v>
      </c>
      <c r="BG733" s="162">
        <f>IF(N733="zákl. přenesená",J733,0)</f>
        <v>0</v>
      </c>
      <c r="BH733" s="162">
        <f>IF(N733="sníž. přenesená",J733,0)</f>
        <v>0</v>
      </c>
      <c r="BI733" s="162">
        <f>IF(N733="nulová",J733,0)</f>
        <v>0</v>
      </c>
      <c r="BJ733" s="17" t="s">
        <v>86</v>
      </c>
      <c r="BK733" s="162">
        <f>ROUND(I733*H733,2)</f>
        <v>0</v>
      </c>
      <c r="BL733" s="17" t="s">
        <v>289</v>
      </c>
      <c r="BM733" s="161" t="s">
        <v>1272</v>
      </c>
    </row>
    <row r="734" spans="1:65" s="14" customFormat="1">
      <c r="B734" s="171"/>
      <c r="D734" s="164" t="s">
        <v>282</v>
      </c>
      <c r="E734" s="172" t="s">
        <v>1</v>
      </c>
      <c r="F734" s="173" t="s">
        <v>4036</v>
      </c>
      <c r="H734" s="174">
        <v>1</v>
      </c>
      <c r="I734" s="175"/>
      <c r="L734" s="171"/>
      <c r="M734" s="176"/>
      <c r="N734" s="177"/>
      <c r="O734" s="177"/>
      <c r="P734" s="177"/>
      <c r="Q734" s="177"/>
      <c r="R734" s="177"/>
      <c r="S734" s="177"/>
      <c r="T734" s="178"/>
      <c r="AT734" s="172" t="s">
        <v>282</v>
      </c>
      <c r="AU734" s="172" t="s">
        <v>88</v>
      </c>
      <c r="AV734" s="14" t="s">
        <v>88</v>
      </c>
      <c r="AW734" s="14" t="s">
        <v>33</v>
      </c>
      <c r="AX734" s="14" t="s">
        <v>79</v>
      </c>
      <c r="AY734" s="172" t="s">
        <v>252</v>
      </c>
    </row>
    <row r="735" spans="1:65" s="13" customFormat="1">
      <c r="B735" s="163"/>
      <c r="D735" s="164" t="s">
        <v>282</v>
      </c>
      <c r="E735" s="165" t="s">
        <v>1</v>
      </c>
      <c r="F735" s="166" t="s">
        <v>4016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282</v>
      </c>
      <c r="AU735" s="165" t="s">
        <v>88</v>
      </c>
      <c r="AV735" s="13" t="s">
        <v>86</v>
      </c>
      <c r="AW735" s="13" t="s">
        <v>33</v>
      </c>
      <c r="AX735" s="13" t="s">
        <v>79</v>
      </c>
      <c r="AY735" s="165" t="s">
        <v>252</v>
      </c>
    </row>
    <row r="736" spans="1:65" s="15" customFormat="1">
      <c r="B736" s="179"/>
      <c r="D736" s="164" t="s">
        <v>282</v>
      </c>
      <c r="E736" s="180" t="s">
        <v>1</v>
      </c>
      <c r="F736" s="181" t="s">
        <v>286</v>
      </c>
      <c r="H736" s="182">
        <v>1</v>
      </c>
      <c r="I736" s="183"/>
      <c r="L736" s="179"/>
      <c r="M736" s="184"/>
      <c r="N736" s="185"/>
      <c r="O736" s="185"/>
      <c r="P736" s="185"/>
      <c r="Q736" s="185"/>
      <c r="R736" s="185"/>
      <c r="S736" s="185"/>
      <c r="T736" s="186"/>
      <c r="AT736" s="180" t="s">
        <v>282</v>
      </c>
      <c r="AU736" s="180" t="s">
        <v>88</v>
      </c>
      <c r="AV736" s="15" t="s">
        <v>258</v>
      </c>
      <c r="AW736" s="15" t="s">
        <v>33</v>
      </c>
      <c r="AX736" s="15" t="s">
        <v>86</v>
      </c>
      <c r="AY736" s="180" t="s">
        <v>252</v>
      </c>
    </row>
    <row r="737" spans="1:65" s="2" customFormat="1" ht="37.9" customHeight="1">
      <c r="A737" s="31"/>
      <c r="B737" s="148"/>
      <c r="C737" s="149" t="s">
        <v>655</v>
      </c>
      <c r="D737" s="149" t="s">
        <v>254</v>
      </c>
      <c r="E737" s="150" t="s">
        <v>4329</v>
      </c>
      <c r="F737" s="151" t="s">
        <v>4330</v>
      </c>
      <c r="G737" s="152" t="s">
        <v>347</v>
      </c>
      <c r="H737" s="153">
        <v>1</v>
      </c>
      <c r="I737" s="154"/>
      <c r="J737" s="155">
        <f>ROUND(I737*H737,2)</f>
        <v>0</v>
      </c>
      <c r="K737" s="156"/>
      <c r="L737" s="32"/>
      <c r="M737" s="157" t="s">
        <v>1</v>
      </c>
      <c r="N737" s="158" t="s">
        <v>44</v>
      </c>
      <c r="O737" s="57"/>
      <c r="P737" s="159">
        <f>O737*H737</f>
        <v>0</v>
      </c>
      <c r="Q737" s="159">
        <v>0</v>
      </c>
      <c r="R737" s="159">
        <f>Q737*H737</f>
        <v>0</v>
      </c>
      <c r="S737" s="159">
        <v>0</v>
      </c>
      <c r="T737" s="160">
        <f>S737*H737</f>
        <v>0</v>
      </c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R737" s="161" t="s">
        <v>289</v>
      </c>
      <c r="AT737" s="161" t="s">
        <v>254</v>
      </c>
      <c r="AU737" s="161" t="s">
        <v>88</v>
      </c>
      <c r="AY737" s="17" t="s">
        <v>252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7" t="s">
        <v>86</v>
      </c>
      <c r="BK737" s="162">
        <f>ROUND(I737*H737,2)</f>
        <v>0</v>
      </c>
      <c r="BL737" s="17" t="s">
        <v>289</v>
      </c>
      <c r="BM737" s="161" t="s">
        <v>1277</v>
      </c>
    </row>
    <row r="738" spans="1:65" s="14" customFormat="1">
      <c r="B738" s="171"/>
      <c r="D738" s="164" t="s">
        <v>282</v>
      </c>
      <c r="E738" s="172" t="s">
        <v>1</v>
      </c>
      <c r="F738" s="173" t="s">
        <v>4036</v>
      </c>
      <c r="H738" s="174">
        <v>1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282</v>
      </c>
      <c r="AU738" s="172" t="s">
        <v>88</v>
      </c>
      <c r="AV738" s="14" t="s">
        <v>88</v>
      </c>
      <c r="AW738" s="14" t="s">
        <v>33</v>
      </c>
      <c r="AX738" s="14" t="s">
        <v>79</v>
      </c>
      <c r="AY738" s="172" t="s">
        <v>252</v>
      </c>
    </row>
    <row r="739" spans="1:65" s="13" customFormat="1">
      <c r="B739" s="163"/>
      <c r="D739" s="164" t="s">
        <v>282</v>
      </c>
      <c r="E739" s="165" t="s">
        <v>1</v>
      </c>
      <c r="F739" s="166" t="s">
        <v>4016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282</v>
      </c>
      <c r="AU739" s="165" t="s">
        <v>88</v>
      </c>
      <c r="AV739" s="13" t="s">
        <v>86</v>
      </c>
      <c r="AW739" s="13" t="s">
        <v>33</v>
      </c>
      <c r="AX739" s="13" t="s">
        <v>79</v>
      </c>
      <c r="AY739" s="165" t="s">
        <v>252</v>
      </c>
    </row>
    <row r="740" spans="1:65" s="15" customFormat="1">
      <c r="B740" s="179"/>
      <c r="D740" s="164" t="s">
        <v>282</v>
      </c>
      <c r="E740" s="180" t="s">
        <v>1</v>
      </c>
      <c r="F740" s="181" t="s">
        <v>286</v>
      </c>
      <c r="H740" s="182">
        <v>1</v>
      </c>
      <c r="I740" s="183"/>
      <c r="L740" s="179"/>
      <c r="M740" s="184"/>
      <c r="N740" s="185"/>
      <c r="O740" s="185"/>
      <c r="P740" s="185"/>
      <c r="Q740" s="185"/>
      <c r="R740" s="185"/>
      <c r="S740" s="185"/>
      <c r="T740" s="186"/>
      <c r="AT740" s="180" t="s">
        <v>282</v>
      </c>
      <c r="AU740" s="180" t="s">
        <v>88</v>
      </c>
      <c r="AV740" s="15" t="s">
        <v>258</v>
      </c>
      <c r="AW740" s="15" t="s">
        <v>33</v>
      </c>
      <c r="AX740" s="15" t="s">
        <v>86</v>
      </c>
      <c r="AY740" s="180" t="s">
        <v>252</v>
      </c>
    </row>
    <row r="741" spans="1:65" s="2" customFormat="1" ht="37.9" customHeight="1">
      <c r="A741" s="31"/>
      <c r="B741" s="148"/>
      <c r="C741" s="149" t="s">
        <v>1258</v>
      </c>
      <c r="D741" s="149" t="s">
        <v>254</v>
      </c>
      <c r="E741" s="150" t="s">
        <v>4331</v>
      </c>
      <c r="F741" s="151" t="s">
        <v>4332</v>
      </c>
      <c r="G741" s="152" t="s">
        <v>347</v>
      </c>
      <c r="H741" s="153">
        <v>1</v>
      </c>
      <c r="I741" s="154"/>
      <c r="J741" s="155">
        <f>ROUND(I741*H741,2)</f>
        <v>0</v>
      </c>
      <c r="K741" s="156"/>
      <c r="L741" s="32"/>
      <c r="M741" s="157" t="s">
        <v>1</v>
      </c>
      <c r="N741" s="158" t="s">
        <v>44</v>
      </c>
      <c r="O741" s="57"/>
      <c r="P741" s="159">
        <f>O741*H741</f>
        <v>0</v>
      </c>
      <c r="Q741" s="159">
        <v>0</v>
      </c>
      <c r="R741" s="159">
        <f>Q741*H741</f>
        <v>0</v>
      </c>
      <c r="S741" s="159">
        <v>0</v>
      </c>
      <c r="T741" s="160">
        <f>S741*H741</f>
        <v>0</v>
      </c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R741" s="161" t="s">
        <v>289</v>
      </c>
      <c r="AT741" s="161" t="s">
        <v>254</v>
      </c>
      <c r="AU741" s="161" t="s">
        <v>88</v>
      </c>
      <c r="AY741" s="17" t="s">
        <v>252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7" t="s">
        <v>86</v>
      </c>
      <c r="BK741" s="162">
        <f>ROUND(I741*H741,2)</f>
        <v>0</v>
      </c>
      <c r="BL741" s="17" t="s">
        <v>289</v>
      </c>
      <c r="BM741" s="161" t="s">
        <v>1283</v>
      </c>
    </row>
    <row r="742" spans="1:65" s="14" customFormat="1">
      <c r="B742" s="171"/>
      <c r="D742" s="164" t="s">
        <v>282</v>
      </c>
      <c r="E742" s="172" t="s">
        <v>1</v>
      </c>
      <c r="F742" s="173" t="s">
        <v>4036</v>
      </c>
      <c r="H742" s="174">
        <v>1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282</v>
      </c>
      <c r="AU742" s="172" t="s">
        <v>88</v>
      </c>
      <c r="AV742" s="14" t="s">
        <v>88</v>
      </c>
      <c r="AW742" s="14" t="s">
        <v>33</v>
      </c>
      <c r="AX742" s="14" t="s">
        <v>79</v>
      </c>
      <c r="AY742" s="172" t="s">
        <v>252</v>
      </c>
    </row>
    <row r="743" spans="1:65" s="13" customFormat="1">
      <c r="B743" s="163"/>
      <c r="D743" s="164" t="s">
        <v>282</v>
      </c>
      <c r="E743" s="165" t="s">
        <v>1</v>
      </c>
      <c r="F743" s="166" t="s">
        <v>4016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282</v>
      </c>
      <c r="AU743" s="165" t="s">
        <v>88</v>
      </c>
      <c r="AV743" s="13" t="s">
        <v>86</v>
      </c>
      <c r="AW743" s="13" t="s">
        <v>33</v>
      </c>
      <c r="AX743" s="13" t="s">
        <v>79</v>
      </c>
      <c r="AY743" s="165" t="s">
        <v>252</v>
      </c>
    </row>
    <row r="744" spans="1:65" s="15" customFormat="1">
      <c r="B744" s="179"/>
      <c r="D744" s="164" t="s">
        <v>282</v>
      </c>
      <c r="E744" s="180" t="s">
        <v>1</v>
      </c>
      <c r="F744" s="181" t="s">
        <v>286</v>
      </c>
      <c r="H744" s="182">
        <v>1</v>
      </c>
      <c r="I744" s="183"/>
      <c r="L744" s="179"/>
      <c r="M744" s="184"/>
      <c r="N744" s="185"/>
      <c r="O744" s="185"/>
      <c r="P744" s="185"/>
      <c r="Q744" s="185"/>
      <c r="R744" s="185"/>
      <c r="S744" s="185"/>
      <c r="T744" s="186"/>
      <c r="AT744" s="180" t="s">
        <v>282</v>
      </c>
      <c r="AU744" s="180" t="s">
        <v>88</v>
      </c>
      <c r="AV744" s="15" t="s">
        <v>258</v>
      </c>
      <c r="AW744" s="15" t="s">
        <v>33</v>
      </c>
      <c r="AX744" s="15" t="s">
        <v>86</v>
      </c>
      <c r="AY744" s="180" t="s">
        <v>252</v>
      </c>
    </row>
    <row r="745" spans="1:65" s="2" customFormat="1" ht="37.9" customHeight="1">
      <c r="A745" s="31"/>
      <c r="B745" s="148"/>
      <c r="C745" s="149" t="s">
        <v>664</v>
      </c>
      <c r="D745" s="149" t="s">
        <v>254</v>
      </c>
      <c r="E745" s="150" t="s">
        <v>4333</v>
      </c>
      <c r="F745" s="151" t="s">
        <v>4334</v>
      </c>
      <c r="G745" s="152" t="s">
        <v>347</v>
      </c>
      <c r="H745" s="153">
        <v>1</v>
      </c>
      <c r="I745" s="154"/>
      <c r="J745" s="155">
        <f>ROUND(I745*H745,2)</f>
        <v>0</v>
      </c>
      <c r="K745" s="156"/>
      <c r="L745" s="32"/>
      <c r="M745" s="157" t="s">
        <v>1</v>
      </c>
      <c r="N745" s="158" t="s">
        <v>44</v>
      </c>
      <c r="O745" s="57"/>
      <c r="P745" s="159">
        <f>O745*H745</f>
        <v>0</v>
      </c>
      <c r="Q745" s="159">
        <v>0</v>
      </c>
      <c r="R745" s="159">
        <f>Q745*H745</f>
        <v>0</v>
      </c>
      <c r="S745" s="159">
        <v>0</v>
      </c>
      <c r="T745" s="160">
        <f>S745*H745</f>
        <v>0</v>
      </c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R745" s="161" t="s">
        <v>289</v>
      </c>
      <c r="AT745" s="161" t="s">
        <v>254</v>
      </c>
      <c r="AU745" s="161" t="s">
        <v>88</v>
      </c>
      <c r="AY745" s="17" t="s">
        <v>252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7" t="s">
        <v>86</v>
      </c>
      <c r="BK745" s="162">
        <f>ROUND(I745*H745,2)</f>
        <v>0</v>
      </c>
      <c r="BL745" s="17" t="s">
        <v>289</v>
      </c>
      <c r="BM745" s="161" t="s">
        <v>1289</v>
      </c>
    </row>
    <row r="746" spans="1:65" s="14" customFormat="1">
      <c r="B746" s="171"/>
      <c r="D746" s="164" t="s">
        <v>282</v>
      </c>
      <c r="E746" s="172" t="s">
        <v>1</v>
      </c>
      <c r="F746" s="173" t="s">
        <v>4036</v>
      </c>
      <c r="H746" s="174">
        <v>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282</v>
      </c>
      <c r="AU746" s="172" t="s">
        <v>88</v>
      </c>
      <c r="AV746" s="14" t="s">
        <v>88</v>
      </c>
      <c r="AW746" s="14" t="s">
        <v>33</v>
      </c>
      <c r="AX746" s="14" t="s">
        <v>79</v>
      </c>
      <c r="AY746" s="172" t="s">
        <v>252</v>
      </c>
    </row>
    <row r="747" spans="1:65" s="13" customFormat="1">
      <c r="B747" s="163"/>
      <c r="D747" s="164" t="s">
        <v>282</v>
      </c>
      <c r="E747" s="165" t="s">
        <v>1</v>
      </c>
      <c r="F747" s="166" t="s">
        <v>4016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282</v>
      </c>
      <c r="AU747" s="165" t="s">
        <v>88</v>
      </c>
      <c r="AV747" s="13" t="s">
        <v>86</v>
      </c>
      <c r="AW747" s="13" t="s">
        <v>33</v>
      </c>
      <c r="AX747" s="13" t="s">
        <v>79</v>
      </c>
      <c r="AY747" s="165" t="s">
        <v>252</v>
      </c>
    </row>
    <row r="748" spans="1:65" s="15" customFormat="1">
      <c r="B748" s="179"/>
      <c r="D748" s="164" t="s">
        <v>282</v>
      </c>
      <c r="E748" s="180" t="s">
        <v>1</v>
      </c>
      <c r="F748" s="181" t="s">
        <v>286</v>
      </c>
      <c r="H748" s="182">
        <v>1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282</v>
      </c>
      <c r="AU748" s="180" t="s">
        <v>88</v>
      </c>
      <c r="AV748" s="15" t="s">
        <v>258</v>
      </c>
      <c r="AW748" s="15" t="s">
        <v>33</v>
      </c>
      <c r="AX748" s="15" t="s">
        <v>86</v>
      </c>
      <c r="AY748" s="180" t="s">
        <v>252</v>
      </c>
    </row>
    <row r="749" spans="1:65" s="2" customFormat="1" ht="37.9" customHeight="1">
      <c r="A749" s="31"/>
      <c r="B749" s="148"/>
      <c r="C749" s="149" t="s">
        <v>1269</v>
      </c>
      <c r="D749" s="149" t="s">
        <v>254</v>
      </c>
      <c r="E749" s="150" t="s">
        <v>4335</v>
      </c>
      <c r="F749" s="151" t="s">
        <v>4336</v>
      </c>
      <c r="G749" s="152" t="s">
        <v>347</v>
      </c>
      <c r="H749" s="153">
        <v>1</v>
      </c>
      <c r="I749" s="154"/>
      <c r="J749" s="155">
        <f>ROUND(I749*H749,2)</f>
        <v>0</v>
      </c>
      <c r="K749" s="156"/>
      <c r="L749" s="32"/>
      <c r="M749" s="157" t="s">
        <v>1</v>
      </c>
      <c r="N749" s="158" t="s">
        <v>44</v>
      </c>
      <c r="O749" s="57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R749" s="161" t="s">
        <v>289</v>
      </c>
      <c r="AT749" s="161" t="s">
        <v>254</v>
      </c>
      <c r="AU749" s="161" t="s">
        <v>88</v>
      </c>
      <c r="AY749" s="17" t="s">
        <v>252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7" t="s">
        <v>86</v>
      </c>
      <c r="BK749" s="162">
        <f>ROUND(I749*H749,2)</f>
        <v>0</v>
      </c>
      <c r="BL749" s="17" t="s">
        <v>289</v>
      </c>
      <c r="BM749" s="161" t="s">
        <v>1296</v>
      </c>
    </row>
    <row r="750" spans="1:65" s="14" customFormat="1">
      <c r="B750" s="171"/>
      <c r="D750" s="164" t="s">
        <v>282</v>
      </c>
      <c r="E750" s="172" t="s">
        <v>1</v>
      </c>
      <c r="F750" s="173" t="s">
        <v>4036</v>
      </c>
      <c r="H750" s="174">
        <v>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282</v>
      </c>
      <c r="AU750" s="172" t="s">
        <v>88</v>
      </c>
      <c r="AV750" s="14" t="s">
        <v>88</v>
      </c>
      <c r="AW750" s="14" t="s">
        <v>33</v>
      </c>
      <c r="AX750" s="14" t="s">
        <v>79</v>
      </c>
      <c r="AY750" s="172" t="s">
        <v>252</v>
      </c>
    </row>
    <row r="751" spans="1:65" s="13" customFormat="1">
      <c r="B751" s="163"/>
      <c r="D751" s="164" t="s">
        <v>282</v>
      </c>
      <c r="E751" s="165" t="s">
        <v>1</v>
      </c>
      <c r="F751" s="166" t="s">
        <v>4016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282</v>
      </c>
      <c r="AU751" s="165" t="s">
        <v>88</v>
      </c>
      <c r="AV751" s="13" t="s">
        <v>86</v>
      </c>
      <c r="AW751" s="13" t="s">
        <v>33</v>
      </c>
      <c r="AX751" s="13" t="s">
        <v>79</v>
      </c>
      <c r="AY751" s="165" t="s">
        <v>252</v>
      </c>
    </row>
    <row r="752" spans="1:65" s="15" customFormat="1">
      <c r="B752" s="179"/>
      <c r="D752" s="164" t="s">
        <v>282</v>
      </c>
      <c r="E752" s="180" t="s">
        <v>1</v>
      </c>
      <c r="F752" s="181" t="s">
        <v>286</v>
      </c>
      <c r="H752" s="182">
        <v>1</v>
      </c>
      <c r="I752" s="183"/>
      <c r="L752" s="179"/>
      <c r="M752" s="184"/>
      <c r="N752" s="185"/>
      <c r="O752" s="185"/>
      <c r="P752" s="185"/>
      <c r="Q752" s="185"/>
      <c r="R752" s="185"/>
      <c r="S752" s="185"/>
      <c r="T752" s="186"/>
      <c r="AT752" s="180" t="s">
        <v>282</v>
      </c>
      <c r="AU752" s="180" t="s">
        <v>88</v>
      </c>
      <c r="AV752" s="15" t="s">
        <v>258</v>
      </c>
      <c r="AW752" s="15" t="s">
        <v>33</v>
      </c>
      <c r="AX752" s="15" t="s">
        <v>86</v>
      </c>
      <c r="AY752" s="180" t="s">
        <v>252</v>
      </c>
    </row>
    <row r="753" spans="1:65" s="2" customFormat="1" ht="37.9" customHeight="1">
      <c r="A753" s="31"/>
      <c r="B753" s="148"/>
      <c r="C753" s="149" t="s">
        <v>682</v>
      </c>
      <c r="D753" s="149" t="s">
        <v>254</v>
      </c>
      <c r="E753" s="150" t="s">
        <v>4337</v>
      </c>
      <c r="F753" s="151" t="s">
        <v>4338</v>
      </c>
      <c r="G753" s="152" t="s">
        <v>347</v>
      </c>
      <c r="H753" s="153">
        <v>1</v>
      </c>
      <c r="I753" s="154"/>
      <c r="J753" s="155">
        <f>ROUND(I753*H753,2)</f>
        <v>0</v>
      </c>
      <c r="K753" s="156"/>
      <c r="L753" s="32"/>
      <c r="M753" s="157" t="s">
        <v>1</v>
      </c>
      <c r="N753" s="158" t="s">
        <v>44</v>
      </c>
      <c r="O753" s="57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R753" s="161" t="s">
        <v>289</v>
      </c>
      <c r="AT753" s="161" t="s">
        <v>254</v>
      </c>
      <c r="AU753" s="161" t="s">
        <v>88</v>
      </c>
      <c r="AY753" s="17" t="s">
        <v>252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7" t="s">
        <v>86</v>
      </c>
      <c r="BK753" s="162">
        <f>ROUND(I753*H753,2)</f>
        <v>0</v>
      </c>
      <c r="BL753" s="17" t="s">
        <v>289</v>
      </c>
      <c r="BM753" s="161" t="s">
        <v>1299</v>
      </c>
    </row>
    <row r="754" spans="1:65" s="14" customFormat="1">
      <c r="B754" s="171"/>
      <c r="D754" s="164" t="s">
        <v>282</v>
      </c>
      <c r="E754" s="172" t="s">
        <v>1</v>
      </c>
      <c r="F754" s="173" t="s">
        <v>4036</v>
      </c>
      <c r="H754" s="174">
        <v>1</v>
      </c>
      <c r="I754" s="175"/>
      <c r="L754" s="171"/>
      <c r="M754" s="176"/>
      <c r="N754" s="177"/>
      <c r="O754" s="177"/>
      <c r="P754" s="177"/>
      <c r="Q754" s="177"/>
      <c r="R754" s="177"/>
      <c r="S754" s="177"/>
      <c r="T754" s="178"/>
      <c r="AT754" s="172" t="s">
        <v>282</v>
      </c>
      <c r="AU754" s="172" t="s">
        <v>88</v>
      </c>
      <c r="AV754" s="14" t="s">
        <v>88</v>
      </c>
      <c r="AW754" s="14" t="s">
        <v>33</v>
      </c>
      <c r="AX754" s="14" t="s">
        <v>79</v>
      </c>
      <c r="AY754" s="172" t="s">
        <v>252</v>
      </c>
    </row>
    <row r="755" spans="1:65" s="13" customFormat="1">
      <c r="B755" s="163"/>
      <c r="D755" s="164" t="s">
        <v>282</v>
      </c>
      <c r="E755" s="165" t="s">
        <v>1</v>
      </c>
      <c r="F755" s="166" t="s">
        <v>4016</v>
      </c>
      <c r="H755" s="165" t="s">
        <v>1</v>
      </c>
      <c r="I755" s="167"/>
      <c r="L755" s="163"/>
      <c r="M755" s="168"/>
      <c r="N755" s="169"/>
      <c r="O755" s="169"/>
      <c r="P755" s="169"/>
      <c r="Q755" s="169"/>
      <c r="R755" s="169"/>
      <c r="S755" s="169"/>
      <c r="T755" s="170"/>
      <c r="AT755" s="165" t="s">
        <v>282</v>
      </c>
      <c r="AU755" s="165" t="s">
        <v>88</v>
      </c>
      <c r="AV755" s="13" t="s">
        <v>86</v>
      </c>
      <c r="AW755" s="13" t="s">
        <v>33</v>
      </c>
      <c r="AX755" s="13" t="s">
        <v>79</v>
      </c>
      <c r="AY755" s="165" t="s">
        <v>252</v>
      </c>
    </row>
    <row r="756" spans="1:65" s="15" customFormat="1">
      <c r="B756" s="179"/>
      <c r="D756" s="164" t="s">
        <v>282</v>
      </c>
      <c r="E756" s="180" t="s">
        <v>1</v>
      </c>
      <c r="F756" s="181" t="s">
        <v>286</v>
      </c>
      <c r="H756" s="182">
        <v>1</v>
      </c>
      <c r="I756" s="183"/>
      <c r="L756" s="179"/>
      <c r="M756" s="184"/>
      <c r="N756" s="185"/>
      <c r="O756" s="185"/>
      <c r="P756" s="185"/>
      <c r="Q756" s="185"/>
      <c r="R756" s="185"/>
      <c r="S756" s="185"/>
      <c r="T756" s="186"/>
      <c r="AT756" s="180" t="s">
        <v>282</v>
      </c>
      <c r="AU756" s="180" t="s">
        <v>88</v>
      </c>
      <c r="AV756" s="15" t="s">
        <v>258</v>
      </c>
      <c r="AW756" s="15" t="s">
        <v>33</v>
      </c>
      <c r="AX756" s="15" t="s">
        <v>86</v>
      </c>
      <c r="AY756" s="180" t="s">
        <v>252</v>
      </c>
    </row>
    <row r="757" spans="1:65" s="2" customFormat="1" ht="37.9" customHeight="1">
      <c r="A757" s="31"/>
      <c r="B757" s="148"/>
      <c r="C757" s="149" t="s">
        <v>1280</v>
      </c>
      <c r="D757" s="149" t="s">
        <v>254</v>
      </c>
      <c r="E757" s="150" t="s">
        <v>4339</v>
      </c>
      <c r="F757" s="151" t="s">
        <v>4340</v>
      </c>
      <c r="G757" s="152" t="s">
        <v>347</v>
      </c>
      <c r="H757" s="153">
        <v>1</v>
      </c>
      <c r="I757" s="154"/>
      <c r="J757" s="155">
        <f>ROUND(I757*H757,2)</f>
        <v>0</v>
      </c>
      <c r="K757" s="156"/>
      <c r="L757" s="32"/>
      <c r="M757" s="157" t="s">
        <v>1</v>
      </c>
      <c r="N757" s="158" t="s">
        <v>44</v>
      </c>
      <c r="O757" s="57"/>
      <c r="P757" s="159">
        <f>O757*H757</f>
        <v>0</v>
      </c>
      <c r="Q757" s="159">
        <v>0</v>
      </c>
      <c r="R757" s="159">
        <f>Q757*H757</f>
        <v>0</v>
      </c>
      <c r="S757" s="159">
        <v>0</v>
      </c>
      <c r="T757" s="160">
        <f>S757*H757</f>
        <v>0</v>
      </c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R757" s="161" t="s">
        <v>289</v>
      </c>
      <c r="AT757" s="161" t="s">
        <v>254</v>
      </c>
      <c r="AU757" s="161" t="s">
        <v>88</v>
      </c>
      <c r="AY757" s="17" t="s">
        <v>252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7" t="s">
        <v>86</v>
      </c>
      <c r="BK757" s="162">
        <f>ROUND(I757*H757,2)</f>
        <v>0</v>
      </c>
      <c r="BL757" s="17" t="s">
        <v>289</v>
      </c>
      <c r="BM757" s="161" t="s">
        <v>1310</v>
      </c>
    </row>
    <row r="758" spans="1:65" s="14" customFormat="1">
      <c r="B758" s="171"/>
      <c r="D758" s="164" t="s">
        <v>282</v>
      </c>
      <c r="E758" s="172" t="s">
        <v>1</v>
      </c>
      <c r="F758" s="173" t="s">
        <v>4036</v>
      </c>
      <c r="H758" s="174">
        <v>1</v>
      </c>
      <c r="I758" s="175"/>
      <c r="L758" s="171"/>
      <c r="M758" s="176"/>
      <c r="N758" s="177"/>
      <c r="O758" s="177"/>
      <c r="P758" s="177"/>
      <c r="Q758" s="177"/>
      <c r="R758" s="177"/>
      <c r="S758" s="177"/>
      <c r="T758" s="178"/>
      <c r="AT758" s="172" t="s">
        <v>282</v>
      </c>
      <c r="AU758" s="172" t="s">
        <v>88</v>
      </c>
      <c r="AV758" s="14" t="s">
        <v>88</v>
      </c>
      <c r="AW758" s="14" t="s">
        <v>33</v>
      </c>
      <c r="AX758" s="14" t="s">
        <v>79</v>
      </c>
      <c r="AY758" s="172" t="s">
        <v>252</v>
      </c>
    </row>
    <row r="759" spans="1:65" s="13" customFormat="1">
      <c r="B759" s="163"/>
      <c r="D759" s="164" t="s">
        <v>282</v>
      </c>
      <c r="E759" s="165" t="s">
        <v>1</v>
      </c>
      <c r="F759" s="166" t="s">
        <v>4016</v>
      </c>
      <c r="H759" s="165" t="s">
        <v>1</v>
      </c>
      <c r="I759" s="167"/>
      <c r="L759" s="163"/>
      <c r="M759" s="168"/>
      <c r="N759" s="169"/>
      <c r="O759" s="169"/>
      <c r="P759" s="169"/>
      <c r="Q759" s="169"/>
      <c r="R759" s="169"/>
      <c r="S759" s="169"/>
      <c r="T759" s="170"/>
      <c r="AT759" s="165" t="s">
        <v>282</v>
      </c>
      <c r="AU759" s="165" t="s">
        <v>88</v>
      </c>
      <c r="AV759" s="13" t="s">
        <v>86</v>
      </c>
      <c r="AW759" s="13" t="s">
        <v>33</v>
      </c>
      <c r="AX759" s="13" t="s">
        <v>79</v>
      </c>
      <c r="AY759" s="165" t="s">
        <v>252</v>
      </c>
    </row>
    <row r="760" spans="1:65" s="15" customFormat="1">
      <c r="B760" s="179"/>
      <c r="D760" s="164" t="s">
        <v>282</v>
      </c>
      <c r="E760" s="180" t="s">
        <v>1</v>
      </c>
      <c r="F760" s="181" t="s">
        <v>286</v>
      </c>
      <c r="H760" s="182">
        <v>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282</v>
      </c>
      <c r="AU760" s="180" t="s">
        <v>88</v>
      </c>
      <c r="AV760" s="15" t="s">
        <v>258</v>
      </c>
      <c r="AW760" s="15" t="s">
        <v>33</v>
      </c>
      <c r="AX760" s="15" t="s">
        <v>86</v>
      </c>
      <c r="AY760" s="180" t="s">
        <v>252</v>
      </c>
    </row>
    <row r="761" spans="1:65" s="2" customFormat="1" ht="37.9" customHeight="1">
      <c r="A761" s="31"/>
      <c r="B761" s="148"/>
      <c r="C761" s="149" t="s">
        <v>705</v>
      </c>
      <c r="D761" s="149" t="s">
        <v>254</v>
      </c>
      <c r="E761" s="150" t="s">
        <v>4341</v>
      </c>
      <c r="F761" s="151" t="s">
        <v>4342</v>
      </c>
      <c r="G761" s="152" t="s">
        <v>347</v>
      </c>
      <c r="H761" s="153">
        <v>1</v>
      </c>
      <c r="I761" s="154"/>
      <c r="J761" s="155">
        <f>ROUND(I761*H761,2)</f>
        <v>0</v>
      </c>
      <c r="K761" s="156"/>
      <c r="L761" s="32"/>
      <c r="M761" s="157" t="s">
        <v>1</v>
      </c>
      <c r="N761" s="158" t="s">
        <v>44</v>
      </c>
      <c r="O761" s="57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R761" s="161" t="s">
        <v>289</v>
      </c>
      <c r="AT761" s="161" t="s">
        <v>254</v>
      </c>
      <c r="AU761" s="161" t="s">
        <v>88</v>
      </c>
      <c r="AY761" s="17" t="s">
        <v>252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7" t="s">
        <v>86</v>
      </c>
      <c r="BK761" s="162">
        <f>ROUND(I761*H761,2)</f>
        <v>0</v>
      </c>
      <c r="BL761" s="17" t="s">
        <v>289</v>
      </c>
      <c r="BM761" s="161" t="s">
        <v>1315</v>
      </c>
    </row>
    <row r="762" spans="1:65" s="14" customFormat="1">
      <c r="B762" s="171"/>
      <c r="D762" s="164" t="s">
        <v>282</v>
      </c>
      <c r="E762" s="172" t="s">
        <v>1</v>
      </c>
      <c r="F762" s="173" t="s">
        <v>4036</v>
      </c>
      <c r="H762" s="174">
        <v>1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282</v>
      </c>
      <c r="AU762" s="172" t="s">
        <v>88</v>
      </c>
      <c r="AV762" s="14" t="s">
        <v>88</v>
      </c>
      <c r="AW762" s="14" t="s">
        <v>33</v>
      </c>
      <c r="AX762" s="14" t="s">
        <v>79</v>
      </c>
      <c r="AY762" s="172" t="s">
        <v>252</v>
      </c>
    </row>
    <row r="763" spans="1:65" s="13" customFormat="1">
      <c r="B763" s="163"/>
      <c r="D763" s="164" t="s">
        <v>282</v>
      </c>
      <c r="E763" s="165" t="s">
        <v>1</v>
      </c>
      <c r="F763" s="166" t="s">
        <v>4016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282</v>
      </c>
      <c r="AU763" s="165" t="s">
        <v>88</v>
      </c>
      <c r="AV763" s="13" t="s">
        <v>86</v>
      </c>
      <c r="AW763" s="13" t="s">
        <v>33</v>
      </c>
      <c r="AX763" s="13" t="s">
        <v>79</v>
      </c>
      <c r="AY763" s="165" t="s">
        <v>252</v>
      </c>
    </row>
    <row r="764" spans="1:65" s="15" customFormat="1">
      <c r="B764" s="179"/>
      <c r="D764" s="164" t="s">
        <v>282</v>
      </c>
      <c r="E764" s="180" t="s">
        <v>1</v>
      </c>
      <c r="F764" s="181" t="s">
        <v>286</v>
      </c>
      <c r="H764" s="182">
        <v>1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282</v>
      </c>
      <c r="AU764" s="180" t="s">
        <v>88</v>
      </c>
      <c r="AV764" s="15" t="s">
        <v>258</v>
      </c>
      <c r="AW764" s="15" t="s">
        <v>33</v>
      </c>
      <c r="AX764" s="15" t="s">
        <v>86</v>
      </c>
      <c r="AY764" s="180" t="s">
        <v>252</v>
      </c>
    </row>
    <row r="765" spans="1:65" s="2" customFormat="1" ht="37.9" customHeight="1">
      <c r="A765" s="31"/>
      <c r="B765" s="148"/>
      <c r="C765" s="149" t="s">
        <v>1293</v>
      </c>
      <c r="D765" s="149" t="s">
        <v>254</v>
      </c>
      <c r="E765" s="150" t="s">
        <v>4343</v>
      </c>
      <c r="F765" s="151" t="s">
        <v>4344</v>
      </c>
      <c r="G765" s="152" t="s">
        <v>347</v>
      </c>
      <c r="H765" s="153">
        <v>1</v>
      </c>
      <c r="I765" s="154"/>
      <c r="J765" s="155">
        <f>ROUND(I765*H765,2)</f>
        <v>0</v>
      </c>
      <c r="K765" s="156"/>
      <c r="L765" s="32"/>
      <c r="M765" s="157" t="s">
        <v>1</v>
      </c>
      <c r="N765" s="158" t="s">
        <v>44</v>
      </c>
      <c r="O765" s="57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61" t="s">
        <v>289</v>
      </c>
      <c r="AT765" s="161" t="s">
        <v>254</v>
      </c>
      <c r="AU765" s="161" t="s">
        <v>88</v>
      </c>
      <c r="AY765" s="17" t="s">
        <v>252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86</v>
      </c>
      <c r="BK765" s="162">
        <f>ROUND(I765*H765,2)</f>
        <v>0</v>
      </c>
      <c r="BL765" s="17" t="s">
        <v>289</v>
      </c>
      <c r="BM765" s="161" t="s">
        <v>1323</v>
      </c>
    </row>
    <row r="766" spans="1:65" s="14" customFormat="1">
      <c r="B766" s="171"/>
      <c r="D766" s="164" t="s">
        <v>282</v>
      </c>
      <c r="E766" s="172" t="s">
        <v>1</v>
      </c>
      <c r="F766" s="173" t="s">
        <v>4036</v>
      </c>
      <c r="H766" s="174">
        <v>1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282</v>
      </c>
      <c r="AU766" s="172" t="s">
        <v>88</v>
      </c>
      <c r="AV766" s="14" t="s">
        <v>88</v>
      </c>
      <c r="AW766" s="14" t="s">
        <v>33</v>
      </c>
      <c r="AX766" s="14" t="s">
        <v>79</v>
      </c>
      <c r="AY766" s="172" t="s">
        <v>252</v>
      </c>
    </row>
    <row r="767" spans="1:65" s="13" customFormat="1">
      <c r="B767" s="163"/>
      <c r="D767" s="164" t="s">
        <v>282</v>
      </c>
      <c r="E767" s="165" t="s">
        <v>1</v>
      </c>
      <c r="F767" s="166" t="s">
        <v>4016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282</v>
      </c>
      <c r="AU767" s="165" t="s">
        <v>88</v>
      </c>
      <c r="AV767" s="13" t="s">
        <v>86</v>
      </c>
      <c r="AW767" s="13" t="s">
        <v>33</v>
      </c>
      <c r="AX767" s="13" t="s">
        <v>79</v>
      </c>
      <c r="AY767" s="165" t="s">
        <v>252</v>
      </c>
    </row>
    <row r="768" spans="1:65" s="15" customFormat="1">
      <c r="B768" s="179"/>
      <c r="D768" s="164" t="s">
        <v>282</v>
      </c>
      <c r="E768" s="180" t="s">
        <v>1</v>
      </c>
      <c r="F768" s="181" t="s">
        <v>286</v>
      </c>
      <c r="H768" s="182">
        <v>1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282</v>
      </c>
      <c r="AU768" s="180" t="s">
        <v>88</v>
      </c>
      <c r="AV768" s="15" t="s">
        <v>258</v>
      </c>
      <c r="AW768" s="15" t="s">
        <v>33</v>
      </c>
      <c r="AX768" s="15" t="s">
        <v>86</v>
      </c>
      <c r="AY768" s="180" t="s">
        <v>252</v>
      </c>
    </row>
    <row r="769" spans="1:65" s="2" customFormat="1" ht="37.9" customHeight="1">
      <c r="A769" s="31"/>
      <c r="B769" s="148"/>
      <c r="C769" s="149" t="s">
        <v>711</v>
      </c>
      <c r="D769" s="149" t="s">
        <v>254</v>
      </c>
      <c r="E769" s="150" t="s">
        <v>4345</v>
      </c>
      <c r="F769" s="151" t="s">
        <v>4346</v>
      </c>
      <c r="G769" s="152" t="s">
        <v>347</v>
      </c>
      <c r="H769" s="153">
        <v>1</v>
      </c>
      <c r="I769" s="154"/>
      <c r="J769" s="155">
        <f>ROUND(I769*H769,2)</f>
        <v>0</v>
      </c>
      <c r="K769" s="156"/>
      <c r="L769" s="32"/>
      <c r="M769" s="157" t="s">
        <v>1</v>
      </c>
      <c r="N769" s="158" t="s">
        <v>44</v>
      </c>
      <c r="O769" s="57"/>
      <c r="P769" s="159">
        <f>O769*H769</f>
        <v>0</v>
      </c>
      <c r="Q769" s="159">
        <v>0</v>
      </c>
      <c r="R769" s="159">
        <f>Q769*H769</f>
        <v>0</v>
      </c>
      <c r="S769" s="159">
        <v>0</v>
      </c>
      <c r="T769" s="160">
        <f>S769*H769</f>
        <v>0</v>
      </c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R769" s="161" t="s">
        <v>289</v>
      </c>
      <c r="AT769" s="161" t="s">
        <v>254</v>
      </c>
      <c r="AU769" s="161" t="s">
        <v>88</v>
      </c>
      <c r="AY769" s="17" t="s">
        <v>252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7" t="s">
        <v>86</v>
      </c>
      <c r="BK769" s="162">
        <f>ROUND(I769*H769,2)</f>
        <v>0</v>
      </c>
      <c r="BL769" s="17" t="s">
        <v>289</v>
      </c>
      <c r="BM769" s="161" t="s">
        <v>1326</v>
      </c>
    </row>
    <row r="770" spans="1:65" s="14" customFormat="1">
      <c r="B770" s="171"/>
      <c r="D770" s="164" t="s">
        <v>282</v>
      </c>
      <c r="E770" s="172" t="s">
        <v>1</v>
      </c>
      <c r="F770" s="173" t="s">
        <v>4036</v>
      </c>
      <c r="H770" s="174">
        <v>1</v>
      </c>
      <c r="I770" s="175"/>
      <c r="L770" s="171"/>
      <c r="M770" s="176"/>
      <c r="N770" s="177"/>
      <c r="O770" s="177"/>
      <c r="P770" s="177"/>
      <c r="Q770" s="177"/>
      <c r="R770" s="177"/>
      <c r="S770" s="177"/>
      <c r="T770" s="178"/>
      <c r="AT770" s="172" t="s">
        <v>282</v>
      </c>
      <c r="AU770" s="172" t="s">
        <v>88</v>
      </c>
      <c r="AV770" s="14" t="s">
        <v>88</v>
      </c>
      <c r="AW770" s="14" t="s">
        <v>33</v>
      </c>
      <c r="AX770" s="14" t="s">
        <v>79</v>
      </c>
      <c r="AY770" s="172" t="s">
        <v>252</v>
      </c>
    </row>
    <row r="771" spans="1:65" s="13" customFormat="1">
      <c r="B771" s="163"/>
      <c r="D771" s="164" t="s">
        <v>282</v>
      </c>
      <c r="E771" s="165" t="s">
        <v>1</v>
      </c>
      <c r="F771" s="166" t="s">
        <v>4016</v>
      </c>
      <c r="H771" s="165" t="s">
        <v>1</v>
      </c>
      <c r="I771" s="167"/>
      <c r="L771" s="163"/>
      <c r="M771" s="168"/>
      <c r="N771" s="169"/>
      <c r="O771" s="169"/>
      <c r="P771" s="169"/>
      <c r="Q771" s="169"/>
      <c r="R771" s="169"/>
      <c r="S771" s="169"/>
      <c r="T771" s="170"/>
      <c r="AT771" s="165" t="s">
        <v>282</v>
      </c>
      <c r="AU771" s="165" t="s">
        <v>88</v>
      </c>
      <c r="AV771" s="13" t="s">
        <v>86</v>
      </c>
      <c r="AW771" s="13" t="s">
        <v>33</v>
      </c>
      <c r="AX771" s="13" t="s">
        <v>79</v>
      </c>
      <c r="AY771" s="165" t="s">
        <v>252</v>
      </c>
    </row>
    <row r="772" spans="1:65" s="15" customFormat="1">
      <c r="B772" s="179"/>
      <c r="D772" s="164" t="s">
        <v>282</v>
      </c>
      <c r="E772" s="180" t="s">
        <v>1</v>
      </c>
      <c r="F772" s="181" t="s">
        <v>286</v>
      </c>
      <c r="H772" s="182">
        <v>1</v>
      </c>
      <c r="I772" s="183"/>
      <c r="L772" s="179"/>
      <c r="M772" s="184"/>
      <c r="N772" s="185"/>
      <c r="O772" s="185"/>
      <c r="P772" s="185"/>
      <c r="Q772" s="185"/>
      <c r="R772" s="185"/>
      <c r="S772" s="185"/>
      <c r="T772" s="186"/>
      <c r="AT772" s="180" t="s">
        <v>282</v>
      </c>
      <c r="AU772" s="180" t="s">
        <v>88</v>
      </c>
      <c r="AV772" s="15" t="s">
        <v>258</v>
      </c>
      <c r="AW772" s="15" t="s">
        <v>33</v>
      </c>
      <c r="AX772" s="15" t="s">
        <v>86</v>
      </c>
      <c r="AY772" s="180" t="s">
        <v>252</v>
      </c>
    </row>
    <row r="773" spans="1:65" s="2" customFormat="1" ht="37.9" customHeight="1">
      <c r="A773" s="31"/>
      <c r="B773" s="148"/>
      <c r="C773" s="149" t="s">
        <v>1307</v>
      </c>
      <c r="D773" s="149" t="s">
        <v>254</v>
      </c>
      <c r="E773" s="150" t="s">
        <v>4347</v>
      </c>
      <c r="F773" s="151" t="s">
        <v>4348</v>
      </c>
      <c r="G773" s="152" t="s">
        <v>347</v>
      </c>
      <c r="H773" s="153">
        <v>1</v>
      </c>
      <c r="I773" s="154"/>
      <c r="J773" s="155">
        <f>ROUND(I773*H773,2)</f>
        <v>0</v>
      </c>
      <c r="K773" s="156"/>
      <c r="L773" s="32"/>
      <c r="M773" s="157" t="s">
        <v>1</v>
      </c>
      <c r="N773" s="158" t="s">
        <v>44</v>
      </c>
      <c r="O773" s="57"/>
      <c r="P773" s="159">
        <f>O773*H773</f>
        <v>0</v>
      </c>
      <c r="Q773" s="159">
        <v>0</v>
      </c>
      <c r="R773" s="159">
        <f>Q773*H773</f>
        <v>0</v>
      </c>
      <c r="S773" s="159">
        <v>0</v>
      </c>
      <c r="T773" s="160">
        <f>S773*H773</f>
        <v>0</v>
      </c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R773" s="161" t="s">
        <v>289</v>
      </c>
      <c r="AT773" s="161" t="s">
        <v>254</v>
      </c>
      <c r="AU773" s="161" t="s">
        <v>88</v>
      </c>
      <c r="AY773" s="17" t="s">
        <v>252</v>
      </c>
      <c r="BE773" s="162">
        <f>IF(N773="základní",J773,0)</f>
        <v>0</v>
      </c>
      <c r="BF773" s="162">
        <f>IF(N773="snížená",J773,0)</f>
        <v>0</v>
      </c>
      <c r="BG773" s="162">
        <f>IF(N773="zákl. přenesená",J773,0)</f>
        <v>0</v>
      </c>
      <c r="BH773" s="162">
        <f>IF(N773="sníž. přenesená",J773,0)</f>
        <v>0</v>
      </c>
      <c r="BI773" s="162">
        <f>IF(N773="nulová",J773,0)</f>
        <v>0</v>
      </c>
      <c r="BJ773" s="17" t="s">
        <v>86</v>
      </c>
      <c r="BK773" s="162">
        <f>ROUND(I773*H773,2)</f>
        <v>0</v>
      </c>
      <c r="BL773" s="17" t="s">
        <v>289</v>
      </c>
      <c r="BM773" s="161" t="s">
        <v>1333</v>
      </c>
    </row>
    <row r="774" spans="1:65" s="14" customFormat="1">
      <c r="B774" s="171"/>
      <c r="D774" s="164" t="s">
        <v>282</v>
      </c>
      <c r="E774" s="172" t="s">
        <v>1</v>
      </c>
      <c r="F774" s="173" t="s">
        <v>4036</v>
      </c>
      <c r="H774" s="174">
        <v>1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282</v>
      </c>
      <c r="AU774" s="172" t="s">
        <v>88</v>
      </c>
      <c r="AV774" s="14" t="s">
        <v>88</v>
      </c>
      <c r="AW774" s="14" t="s">
        <v>33</v>
      </c>
      <c r="AX774" s="14" t="s">
        <v>79</v>
      </c>
      <c r="AY774" s="172" t="s">
        <v>252</v>
      </c>
    </row>
    <row r="775" spans="1:65" s="13" customFormat="1">
      <c r="B775" s="163"/>
      <c r="D775" s="164" t="s">
        <v>282</v>
      </c>
      <c r="E775" s="165" t="s">
        <v>1</v>
      </c>
      <c r="F775" s="166" t="s">
        <v>4016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282</v>
      </c>
      <c r="AU775" s="165" t="s">
        <v>88</v>
      </c>
      <c r="AV775" s="13" t="s">
        <v>86</v>
      </c>
      <c r="AW775" s="13" t="s">
        <v>33</v>
      </c>
      <c r="AX775" s="13" t="s">
        <v>79</v>
      </c>
      <c r="AY775" s="165" t="s">
        <v>252</v>
      </c>
    </row>
    <row r="776" spans="1:65" s="15" customFormat="1">
      <c r="B776" s="179"/>
      <c r="D776" s="164" t="s">
        <v>282</v>
      </c>
      <c r="E776" s="180" t="s">
        <v>1</v>
      </c>
      <c r="F776" s="181" t="s">
        <v>286</v>
      </c>
      <c r="H776" s="182">
        <v>1</v>
      </c>
      <c r="I776" s="183"/>
      <c r="L776" s="179"/>
      <c r="M776" s="184"/>
      <c r="N776" s="185"/>
      <c r="O776" s="185"/>
      <c r="P776" s="185"/>
      <c r="Q776" s="185"/>
      <c r="R776" s="185"/>
      <c r="S776" s="185"/>
      <c r="T776" s="186"/>
      <c r="AT776" s="180" t="s">
        <v>282</v>
      </c>
      <c r="AU776" s="180" t="s">
        <v>88</v>
      </c>
      <c r="AV776" s="15" t="s">
        <v>258</v>
      </c>
      <c r="AW776" s="15" t="s">
        <v>33</v>
      </c>
      <c r="AX776" s="15" t="s">
        <v>86</v>
      </c>
      <c r="AY776" s="180" t="s">
        <v>252</v>
      </c>
    </row>
    <row r="777" spans="1:65" s="2" customFormat="1" ht="37.9" customHeight="1">
      <c r="A777" s="31"/>
      <c r="B777" s="148"/>
      <c r="C777" s="149" t="s">
        <v>714</v>
      </c>
      <c r="D777" s="149" t="s">
        <v>254</v>
      </c>
      <c r="E777" s="150" t="s">
        <v>4349</v>
      </c>
      <c r="F777" s="151" t="s">
        <v>4350</v>
      </c>
      <c r="G777" s="152" t="s">
        <v>347</v>
      </c>
      <c r="H777" s="153">
        <v>1</v>
      </c>
      <c r="I777" s="154"/>
      <c r="J777" s="155">
        <f>ROUND(I777*H777,2)</f>
        <v>0</v>
      </c>
      <c r="K777" s="156"/>
      <c r="L777" s="32"/>
      <c r="M777" s="157" t="s">
        <v>1</v>
      </c>
      <c r="N777" s="158" t="s">
        <v>44</v>
      </c>
      <c r="O777" s="57"/>
      <c r="P777" s="159">
        <f>O777*H777</f>
        <v>0</v>
      </c>
      <c r="Q777" s="159">
        <v>0</v>
      </c>
      <c r="R777" s="159">
        <f>Q777*H777</f>
        <v>0</v>
      </c>
      <c r="S777" s="159">
        <v>0</v>
      </c>
      <c r="T777" s="160">
        <f>S777*H777</f>
        <v>0</v>
      </c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R777" s="161" t="s">
        <v>289</v>
      </c>
      <c r="AT777" s="161" t="s">
        <v>254</v>
      </c>
      <c r="AU777" s="161" t="s">
        <v>88</v>
      </c>
      <c r="AY777" s="17" t="s">
        <v>252</v>
      </c>
      <c r="BE777" s="162">
        <f>IF(N777="základní",J777,0)</f>
        <v>0</v>
      </c>
      <c r="BF777" s="162">
        <f>IF(N777="snížená",J777,0)</f>
        <v>0</v>
      </c>
      <c r="BG777" s="162">
        <f>IF(N777="zákl. přenesená",J777,0)</f>
        <v>0</v>
      </c>
      <c r="BH777" s="162">
        <f>IF(N777="sníž. přenesená",J777,0)</f>
        <v>0</v>
      </c>
      <c r="BI777" s="162">
        <f>IF(N777="nulová",J777,0)</f>
        <v>0</v>
      </c>
      <c r="BJ777" s="17" t="s">
        <v>86</v>
      </c>
      <c r="BK777" s="162">
        <f>ROUND(I777*H777,2)</f>
        <v>0</v>
      </c>
      <c r="BL777" s="17" t="s">
        <v>289</v>
      </c>
      <c r="BM777" s="161" t="s">
        <v>1337</v>
      </c>
    </row>
    <row r="778" spans="1:65" s="14" customFormat="1">
      <c r="B778" s="171"/>
      <c r="D778" s="164" t="s">
        <v>282</v>
      </c>
      <c r="E778" s="172" t="s">
        <v>1</v>
      </c>
      <c r="F778" s="173" t="s">
        <v>4036</v>
      </c>
      <c r="H778" s="174">
        <v>1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282</v>
      </c>
      <c r="AU778" s="172" t="s">
        <v>88</v>
      </c>
      <c r="AV778" s="14" t="s">
        <v>88</v>
      </c>
      <c r="AW778" s="14" t="s">
        <v>33</v>
      </c>
      <c r="AX778" s="14" t="s">
        <v>79</v>
      </c>
      <c r="AY778" s="172" t="s">
        <v>252</v>
      </c>
    </row>
    <row r="779" spans="1:65" s="13" customFormat="1">
      <c r="B779" s="163"/>
      <c r="D779" s="164" t="s">
        <v>282</v>
      </c>
      <c r="E779" s="165" t="s">
        <v>1</v>
      </c>
      <c r="F779" s="166" t="s">
        <v>4016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282</v>
      </c>
      <c r="AU779" s="165" t="s">
        <v>88</v>
      </c>
      <c r="AV779" s="13" t="s">
        <v>86</v>
      </c>
      <c r="AW779" s="13" t="s">
        <v>33</v>
      </c>
      <c r="AX779" s="13" t="s">
        <v>79</v>
      </c>
      <c r="AY779" s="165" t="s">
        <v>252</v>
      </c>
    </row>
    <row r="780" spans="1:65" s="15" customFormat="1">
      <c r="B780" s="179"/>
      <c r="D780" s="164" t="s">
        <v>282</v>
      </c>
      <c r="E780" s="180" t="s">
        <v>1</v>
      </c>
      <c r="F780" s="181" t="s">
        <v>286</v>
      </c>
      <c r="H780" s="182">
        <v>1</v>
      </c>
      <c r="I780" s="183"/>
      <c r="L780" s="179"/>
      <c r="M780" s="184"/>
      <c r="N780" s="185"/>
      <c r="O780" s="185"/>
      <c r="P780" s="185"/>
      <c r="Q780" s="185"/>
      <c r="R780" s="185"/>
      <c r="S780" s="185"/>
      <c r="T780" s="186"/>
      <c r="AT780" s="180" t="s">
        <v>282</v>
      </c>
      <c r="AU780" s="180" t="s">
        <v>88</v>
      </c>
      <c r="AV780" s="15" t="s">
        <v>258</v>
      </c>
      <c r="AW780" s="15" t="s">
        <v>33</v>
      </c>
      <c r="AX780" s="15" t="s">
        <v>86</v>
      </c>
      <c r="AY780" s="180" t="s">
        <v>252</v>
      </c>
    </row>
    <row r="781" spans="1:65" s="2" customFormat="1" ht="37.9" customHeight="1">
      <c r="A781" s="31"/>
      <c r="B781" s="148"/>
      <c r="C781" s="149" t="s">
        <v>1320</v>
      </c>
      <c r="D781" s="149" t="s">
        <v>254</v>
      </c>
      <c r="E781" s="150" t="s">
        <v>4351</v>
      </c>
      <c r="F781" s="151" t="s">
        <v>4352</v>
      </c>
      <c r="G781" s="152" t="s">
        <v>347</v>
      </c>
      <c r="H781" s="153">
        <v>1</v>
      </c>
      <c r="I781" s="154"/>
      <c r="J781" s="155">
        <f>ROUND(I781*H781,2)</f>
        <v>0</v>
      </c>
      <c r="K781" s="156"/>
      <c r="L781" s="32"/>
      <c r="M781" s="157" t="s">
        <v>1</v>
      </c>
      <c r="N781" s="158" t="s">
        <v>44</v>
      </c>
      <c r="O781" s="57"/>
      <c r="P781" s="159">
        <f>O781*H781</f>
        <v>0</v>
      </c>
      <c r="Q781" s="159">
        <v>0</v>
      </c>
      <c r="R781" s="159">
        <f>Q781*H781</f>
        <v>0</v>
      </c>
      <c r="S781" s="159">
        <v>0</v>
      </c>
      <c r="T781" s="160">
        <f>S781*H781</f>
        <v>0</v>
      </c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R781" s="161" t="s">
        <v>289</v>
      </c>
      <c r="AT781" s="161" t="s">
        <v>254</v>
      </c>
      <c r="AU781" s="161" t="s">
        <v>88</v>
      </c>
      <c r="AY781" s="17" t="s">
        <v>252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7" t="s">
        <v>86</v>
      </c>
      <c r="BK781" s="162">
        <f>ROUND(I781*H781,2)</f>
        <v>0</v>
      </c>
      <c r="BL781" s="17" t="s">
        <v>289</v>
      </c>
      <c r="BM781" s="161" t="s">
        <v>1343</v>
      </c>
    </row>
    <row r="782" spans="1:65" s="14" customFormat="1">
      <c r="B782" s="171"/>
      <c r="D782" s="164" t="s">
        <v>282</v>
      </c>
      <c r="E782" s="172" t="s">
        <v>1</v>
      </c>
      <c r="F782" s="173" t="s">
        <v>4036</v>
      </c>
      <c r="H782" s="174">
        <v>1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282</v>
      </c>
      <c r="AU782" s="172" t="s">
        <v>88</v>
      </c>
      <c r="AV782" s="14" t="s">
        <v>88</v>
      </c>
      <c r="AW782" s="14" t="s">
        <v>33</v>
      </c>
      <c r="AX782" s="14" t="s">
        <v>79</v>
      </c>
      <c r="AY782" s="172" t="s">
        <v>252</v>
      </c>
    </row>
    <row r="783" spans="1:65" s="13" customFormat="1">
      <c r="B783" s="163"/>
      <c r="D783" s="164" t="s">
        <v>282</v>
      </c>
      <c r="E783" s="165" t="s">
        <v>1</v>
      </c>
      <c r="F783" s="166" t="s">
        <v>4016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282</v>
      </c>
      <c r="AU783" s="165" t="s">
        <v>88</v>
      </c>
      <c r="AV783" s="13" t="s">
        <v>86</v>
      </c>
      <c r="AW783" s="13" t="s">
        <v>33</v>
      </c>
      <c r="AX783" s="13" t="s">
        <v>79</v>
      </c>
      <c r="AY783" s="165" t="s">
        <v>252</v>
      </c>
    </row>
    <row r="784" spans="1:65" s="15" customFormat="1">
      <c r="B784" s="179"/>
      <c r="D784" s="164" t="s">
        <v>282</v>
      </c>
      <c r="E784" s="180" t="s">
        <v>1</v>
      </c>
      <c r="F784" s="181" t="s">
        <v>286</v>
      </c>
      <c r="H784" s="182">
        <v>1</v>
      </c>
      <c r="I784" s="183"/>
      <c r="L784" s="179"/>
      <c r="M784" s="184"/>
      <c r="N784" s="185"/>
      <c r="O784" s="185"/>
      <c r="P784" s="185"/>
      <c r="Q784" s="185"/>
      <c r="R784" s="185"/>
      <c r="S784" s="185"/>
      <c r="T784" s="186"/>
      <c r="AT784" s="180" t="s">
        <v>282</v>
      </c>
      <c r="AU784" s="180" t="s">
        <v>88</v>
      </c>
      <c r="AV784" s="15" t="s">
        <v>258</v>
      </c>
      <c r="AW784" s="15" t="s">
        <v>33</v>
      </c>
      <c r="AX784" s="15" t="s">
        <v>86</v>
      </c>
      <c r="AY784" s="180" t="s">
        <v>252</v>
      </c>
    </row>
    <row r="785" spans="1:65" s="2" customFormat="1" ht="44.25" customHeight="1">
      <c r="A785" s="31"/>
      <c r="B785" s="148"/>
      <c r="C785" s="149" t="s">
        <v>724</v>
      </c>
      <c r="D785" s="149" t="s">
        <v>254</v>
      </c>
      <c r="E785" s="150" t="s">
        <v>4353</v>
      </c>
      <c r="F785" s="151" t="s">
        <v>4354</v>
      </c>
      <c r="G785" s="152" t="s">
        <v>347</v>
      </c>
      <c r="H785" s="153">
        <v>1</v>
      </c>
      <c r="I785" s="154"/>
      <c r="J785" s="155">
        <f>ROUND(I785*H785,2)</f>
        <v>0</v>
      </c>
      <c r="K785" s="156"/>
      <c r="L785" s="32"/>
      <c r="M785" s="157" t="s">
        <v>1</v>
      </c>
      <c r="N785" s="158" t="s">
        <v>44</v>
      </c>
      <c r="O785" s="57"/>
      <c r="P785" s="159">
        <f>O785*H785</f>
        <v>0</v>
      </c>
      <c r="Q785" s="159">
        <v>0</v>
      </c>
      <c r="R785" s="159">
        <f>Q785*H785</f>
        <v>0</v>
      </c>
      <c r="S785" s="159">
        <v>0</v>
      </c>
      <c r="T785" s="160">
        <f>S785*H785</f>
        <v>0</v>
      </c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R785" s="161" t="s">
        <v>289</v>
      </c>
      <c r="AT785" s="161" t="s">
        <v>254</v>
      </c>
      <c r="AU785" s="161" t="s">
        <v>88</v>
      </c>
      <c r="AY785" s="17" t="s">
        <v>252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7" t="s">
        <v>86</v>
      </c>
      <c r="BK785" s="162">
        <f>ROUND(I785*H785,2)</f>
        <v>0</v>
      </c>
      <c r="BL785" s="17" t="s">
        <v>289</v>
      </c>
      <c r="BM785" s="161" t="s">
        <v>1350</v>
      </c>
    </row>
    <row r="786" spans="1:65" s="14" customFormat="1">
      <c r="B786" s="171"/>
      <c r="D786" s="164" t="s">
        <v>282</v>
      </c>
      <c r="E786" s="172" t="s">
        <v>1</v>
      </c>
      <c r="F786" s="173" t="s">
        <v>4355</v>
      </c>
      <c r="H786" s="174">
        <v>1</v>
      </c>
      <c r="I786" s="175"/>
      <c r="L786" s="171"/>
      <c r="M786" s="176"/>
      <c r="N786" s="177"/>
      <c r="O786" s="177"/>
      <c r="P786" s="177"/>
      <c r="Q786" s="177"/>
      <c r="R786" s="177"/>
      <c r="S786" s="177"/>
      <c r="T786" s="178"/>
      <c r="AT786" s="172" t="s">
        <v>282</v>
      </c>
      <c r="AU786" s="172" t="s">
        <v>88</v>
      </c>
      <c r="AV786" s="14" t="s">
        <v>88</v>
      </c>
      <c r="AW786" s="14" t="s">
        <v>33</v>
      </c>
      <c r="AX786" s="14" t="s">
        <v>79</v>
      </c>
      <c r="AY786" s="172" t="s">
        <v>252</v>
      </c>
    </row>
    <row r="787" spans="1:65" s="13" customFormat="1">
      <c r="B787" s="163"/>
      <c r="D787" s="164" t="s">
        <v>282</v>
      </c>
      <c r="E787" s="165" t="s">
        <v>1</v>
      </c>
      <c r="F787" s="166" t="s">
        <v>4016</v>
      </c>
      <c r="H787" s="165" t="s">
        <v>1</v>
      </c>
      <c r="I787" s="167"/>
      <c r="L787" s="163"/>
      <c r="M787" s="168"/>
      <c r="N787" s="169"/>
      <c r="O787" s="169"/>
      <c r="P787" s="169"/>
      <c r="Q787" s="169"/>
      <c r="R787" s="169"/>
      <c r="S787" s="169"/>
      <c r="T787" s="170"/>
      <c r="AT787" s="165" t="s">
        <v>282</v>
      </c>
      <c r="AU787" s="165" t="s">
        <v>88</v>
      </c>
      <c r="AV787" s="13" t="s">
        <v>86</v>
      </c>
      <c r="AW787" s="13" t="s">
        <v>33</v>
      </c>
      <c r="AX787" s="13" t="s">
        <v>79</v>
      </c>
      <c r="AY787" s="165" t="s">
        <v>252</v>
      </c>
    </row>
    <row r="788" spans="1:65" s="15" customFormat="1">
      <c r="B788" s="179"/>
      <c r="D788" s="164" t="s">
        <v>282</v>
      </c>
      <c r="E788" s="180" t="s">
        <v>1</v>
      </c>
      <c r="F788" s="181" t="s">
        <v>286</v>
      </c>
      <c r="H788" s="182">
        <v>1</v>
      </c>
      <c r="I788" s="183"/>
      <c r="L788" s="179"/>
      <c r="M788" s="184"/>
      <c r="N788" s="185"/>
      <c r="O788" s="185"/>
      <c r="P788" s="185"/>
      <c r="Q788" s="185"/>
      <c r="R788" s="185"/>
      <c r="S788" s="185"/>
      <c r="T788" s="186"/>
      <c r="AT788" s="180" t="s">
        <v>282</v>
      </c>
      <c r="AU788" s="180" t="s">
        <v>88</v>
      </c>
      <c r="AV788" s="15" t="s">
        <v>258</v>
      </c>
      <c r="AW788" s="15" t="s">
        <v>33</v>
      </c>
      <c r="AX788" s="15" t="s">
        <v>86</v>
      </c>
      <c r="AY788" s="180" t="s">
        <v>252</v>
      </c>
    </row>
    <row r="789" spans="1:65" s="2" customFormat="1" ht="24.2" customHeight="1">
      <c r="A789" s="31"/>
      <c r="B789" s="148"/>
      <c r="C789" s="149" t="s">
        <v>1330</v>
      </c>
      <c r="D789" s="149" t="s">
        <v>254</v>
      </c>
      <c r="E789" s="150" t="s">
        <v>4356</v>
      </c>
      <c r="F789" s="151" t="s">
        <v>4357</v>
      </c>
      <c r="G789" s="152" t="s">
        <v>1198</v>
      </c>
      <c r="H789" s="153">
        <v>1</v>
      </c>
      <c r="I789" s="154"/>
      <c r="J789" s="155">
        <f>ROUND(I789*H789,2)</f>
        <v>0</v>
      </c>
      <c r="K789" s="156"/>
      <c r="L789" s="32"/>
      <c r="M789" s="157" t="s">
        <v>1</v>
      </c>
      <c r="N789" s="158" t="s">
        <v>44</v>
      </c>
      <c r="O789" s="57"/>
      <c r="P789" s="159">
        <f>O789*H789</f>
        <v>0</v>
      </c>
      <c r="Q789" s="159">
        <v>0</v>
      </c>
      <c r="R789" s="159">
        <f>Q789*H789</f>
        <v>0</v>
      </c>
      <c r="S789" s="159">
        <v>0</v>
      </c>
      <c r="T789" s="160">
        <f>S789*H789</f>
        <v>0</v>
      </c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R789" s="161" t="s">
        <v>289</v>
      </c>
      <c r="AT789" s="161" t="s">
        <v>254</v>
      </c>
      <c r="AU789" s="161" t="s">
        <v>88</v>
      </c>
      <c r="AY789" s="17" t="s">
        <v>252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7" t="s">
        <v>86</v>
      </c>
      <c r="BK789" s="162">
        <f>ROUND(I789*H789,2)</f>
        <v>0</v>
      </c>
      <c r="BL789" s="17" t="s">
        <v>289</v>
      </c>
      <c r="BM789" s="161" t="s">
        <v>1358</v>
      </c>
    </row>
    <row r="790" spans="1:65" s="2" customFormat="1" ht="24.2" customHeight="1">
      <c r="A790" s="31"/>
      <c r="B790" s="148"/>
      <c r="C790" s="149" t="s">
        <v>731</v>
      </c>
      <c r="D790" s="149" t="s">
        <v>254</v>
      </c>
      <c r="E790" s="150" t="s">
        <v>4358</v>
      </c>
      <c r="F790" s="151" t="s">
        <v>3212</v>
      </c>
      <c r="G790" s="152" t="s">
        <v>1727</v>
      </c>
      <c r="H790" s="187"/>
      <c r="I790" s="154"/>
      <c r="J790" s="155">
        <f>ROUND(I790*H790,2)</f>
        <v>0</v>
      </c>
      <c r="K790" s="156"/>
      <c r="L790" s="32"/>
      <c r="M790" s="157" t="s">
        <v>1</v>
      </c>
      <c r="N790" s="158" t="s">
        <v>44</v>
      </c>
      <c r="O790" s="57"/>
      <c r="P790" s="159">
        <f>O790*H790</f>
        <v>0</v>
      </c>
      <c r="Q790" s="159">
        <v>0</v>
      </c>
      <c r="R790" s="159">
        <f>Q790*H790</f>
        <v>0</v>
      </c>
      <c r="S790" s="159">
        <v>0</v>
      </c>
      <c r="T790" s="160">
        <f>S790*H790</f>
        <v>0</v>
      </c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R790" s="161" t="s">
        <v>289</v>
      </c>
      <c r="AT790" s="161" t="s">
        <v>254</v>
      </c>
      <c r="AU790" s="161" t="s">
        <v>88</v>
      </c>
      <c r="AY790" s="17" t="s">
        <v>252</v>
      </c>
      <c r="BE790" s="162">
        <f>IF(N790="základní",J790,0)</f>
        <v>0</v>
      </c>
      <c r="BF790" s="162">
        <f>IF(N790="snížená",J790,0)</f>
        <v>0</v>
      </c>
      <c r="BG790" s="162">
        <f>IF(N790="zákl. přenesená",J790,0)</f>
        <v>0</v>
      </c>
      <c r="BH790" s="162">
        <f>IF(N790="sníž. přenesená",J790,0)</f>
        <v>0</v>
      </c>
      <c r="BI790" s="162">
        <f>IF(N790="nulová",J790,0)</f>
        <v>0</v>
      </c>
      <c r="BJ790" s="17" t="s">
        <v>86</v>
      </c>
      <c r="BK790" s="162">
        <f>ROUND(I790*H790,2)</f>
        <v>0</v>
      </c>
      <c r="BL790" s="17" t="s">
        <v>289</v>
      </c>
      <c r="BM790" s="161" t="s">
        <v>1363</v>
      </c>
    </row>
    <row r="791" spans="1:65" s="2" customFormat="1" ht="16.5" customHeight="1">
      <c r="A791" s="31"/>
      <c r="B791" s="148"/>
      <c r="C791" s="149" t="s">
        <v>1340</v>
      </c>
      <c r="D791" s="149" t="s">
        <v>254</v>
      </c>
      <c r="E791" s="150" t="s">
        <v>4359</v>
      </c>
      <c r="F791" s="151" t="s">
        <v>3215</v>
      </c>
      <c r="G791" s="152" t="s">
        <v>257</v>
      </c>
      <c r="H791" s="153">
        <v>40</v>
      </c>
      <c r="I791" s="154"/>
      <c r="J791" s="155">
        <f>ROUND(I791*H791,2)</f>
        <v>0</v>
      </c>
      <c r="K791" s="156"/>
      <c r="L791" s="32"/>
      <c r="M791" s="191" t="s">
        <v>1</v>
      </c>
      <c r="N791" s="192" t="s">
        <v>44</v>
      </c>
      <c r="O791" s="193"/>
      <c r="P791" s="194">
        <f>O791*H791</f>
        <v>0</v>
      </c>
      <c r="Q791" s="194">
        <v>0</v>
      </c>
      <c r="R791" s="194">
        <f>Q791*H791</f>
        <v>0</v>
      </c>
      <c r="S791" s="194">
        <v>0</v>
      </c>
      <c r="T791" s="195">
        <f>S791*H791</f>
        <v>0</v>
      </c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R791" s="161" t="s">
        <v>289</v>
      </c>
      <c r="AT791" s="161" t="s">
        <v>254</v>
      </c>
      <c r="AU791" s="161" t="s">
        <v>88</v>
      </c>
      <c r="AY791" s="17" t="s">
        <v>252</v>
      </c>
      <c r="BE791" s="162">
        <f>IF(N791="základní",J791,0)</f>
        <v>0</v>
      </c>
      <c r="BF791" s="162">
        <f>IF(N791="snížená",J791,0)</f>
        <v>0</v>
      </c>
      <c r="BG791" s="162">
        <f>IF(N791="zákl. přenesená",J791,0)</f>
        <v>0</v>
      </c>
      <c r="BH791" s="162">
        <f>IF(N791="sníž. přenesená",J791,0)</f>
        <v>0</v>
      </c>
      <c r="BI791" s="162">
        <f>IF(N791="nulová",J791,0)</f>
        <v>0</v>
      </c>
      <c r="BJ791" s="17" t="s">
        <v>86</v>
      </c>
      <c r="BK791" s="162">
        <f>ROUND(I791*H791,2)</f>
        <v>0</v>
      </c>
      <c r="BL791" s="17" t="s">
        <v>289</v>
      </c>
      <c r="BM791" s="161" t="s">
        <v>1367</v>
      </c>
    </row>
    <row r="792" spans="1:65" s="2" customFormat="1" ht="6.95" customHeight="1">
      <c r="A792" s="31"/>
      <c r="B792" s="46"/>
      <c r="C792" s="47"/>
      <c r="D792" s="47"/>
      <c r="E792" s="47"/>
      <c r="F792" s="47"/>
      <c r="G792" s="47"/>
      <c r="H792" s="47"/>
      <c r="I792" s="47"/>
      <c r="J792" s="47"/>
      <c r="K792" s="47"/>
      <c r="L792" s="32"/>
      <c r="M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</row>
  </sheetData>
  <autoFilter ref="C121:K791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4360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ROUND((SUM(BE122:BE353)),  2)</f>
        <v>0</v>
      </c>
      <c r="G35" s="31"/>
      <c r="H35" s="31"/>
      <c r="I35" s="104">
        <v>0.21</v>
      </c>
      <c r="J35" s="103">
        <f>ROUND(((SUM(BE122:BE353))*I35),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ROUND((SUM(BF122:BF353)),  2)</f>
        <v>0</v>
      </c>
      <c r="G36" s="31"/>
      <c r="H36" s="31"/>
      <c r="I36" s="104">
        <v>0.15</v>
      </c>
      <c r="J36" s="103">
        <f>ROUND(((SUM(BF122:BF353))*I36),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ROUND((SUM(BG122:BG353)),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ROUND((SUM(BH122:BH353)),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ROUND((SUM(BI122:BI353)),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Objekt4 - SO D.1.1.c.02.Výpis oken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229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Objekt4 - SO D.1.1.c.02.Výpis oken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1731</v>
      </c>
      <c r="F124" s="146" t="s">
        <v>1732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SUM(P125:P353)</f>
        <v>0</v>
      </c>
      <c r="Q124" s="141"/>
      <c r="R124" s="142">
        <f>SUM(R125:R353)</f>
        <v>0</v>
      </c>
      <c r="S124" s="141"/>
      <c r="T124" s="143">
        <f>SUM(T125:T353)</f>
        <v>0</v>
      </c>
      <c r="AR124" s="136" t="s">
        <v>88</v>
      </c>
      <c r="AT124" s="144" t="s">
        <v>78</v>
      </c>
      <c r="AU124" s="144" t="s">
        <v>86</v>
      </c>
      <c r="AY124" s="136" t="s">
        <v>252</v>
      </c>
      <c r="BK124" s="145">
        <f>SUM(BK125:BK353)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4361</v>
      </c>
      <c r="F125" s="151" t="s">
        <v>4362</v>
      </c>
      <c r="G125" s="152" t="s">
        <v>347</v>
      </c>
      <c r="H125" s="153">
        <v>11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289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289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4363</v>
      </c>
      <c r="H126" s="174">
        <v>11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3" customFormat="1" ht="22.5">
      <c r="B127" s="163"/>
      <c r="D127" s="164" t="s">
        <v>282</v>
      </c>
      <c r="E127" s="165" t="s">
        <v>1</v>
      </c>
      <c r="F127" s="166" t="s">
        <v>4364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282</v>
      </c>
      <c r="AU127" s="165" t="s">
        <v>88</v>
      </c>
      <c r="AV127" s="13" t="s">
        <v>86</v>
      </c>
      <c r="AW127" s="13" t="s">
        <v>33</v>
      </c>
      <c r="AX127" s="13" t="s">
        <v>79</v>
      </c>
      <c r="AY127" s="165" t="s">
        <v>252</v>
      </c>
    </row>
    <row r="128" spans="1:65" s="15" customFormat="1">
      <c r="B128" s="179"/>
      <c r="D128" s="164" t="s">
        <v>282</v>
      </c>
      <c r="E128" s="180" t="s">
        <v>1</v>
      </c>
      <c r="F128" s="181" t="s">
        <v>286</v>
      </c>
      <c r="H128" s="182">
        <v>11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282</v>
      </c>
      <c r="AU128" s="180" t="s">
        <v>88</v>
      </c>
      <c r="AV128" s="15" t="s">
        <v>258</v>
      </c>
      <c r="AW128" s="15" t="s">
        <v>33</v>
      </c>
      <c r="AX128" s="15" t="s">
        <v>86</v>
      </c>
      <c r="AY128" s="180" t="s">
        <v>252</v>
      </c>
    </row>
    <row r="129" spans="1:65" s="2" customFormat="1" ht="24.2" customHeight="1">
      <c r="A129" s="31"/>
      <c r="B129" s="148"/>
      <c r="C129" s="149" t="s">
        <v>88</v>
      </c>
      <c r="D129" s="149" t="s">
        <v>254</v>
      </c>
      <c r="E129" s="150" t="s">
        <v>4365</v>
      </c>
      <c r="F129" s="151" t="s">
        <v>4366</v>
      </c>
      <c r="G129" s="152" t="s">
        <v>347</v>
      </c>
      <c r="H129" s="153">
        <v>4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289</v>
      </c>
      <c r="AT129" s="161" t="s">
        <v>254</v>
      </c>
      <c r="AU129" s="161" t="s">
        <v>88</v>
      </c>
      <c r="AY129" s="17" t="s">
        <v>252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289</v>
      </c>
      <c r="BM129" s="161" t="s">
        <v>258</v>
      </c>
    </row>
    <row r="130" spans="1:65" s="14" customFormat="1">
      <c r="B130" s="171"/>
      <c r="D130" s="164" t="s">
        <v>282</v>
      </c>
      <c r="E130" s="172" t="s">
        <v>1</v>
      </c>
      <c r="F130" s="173" t="s">
        <v>4367</v>
      </c>
      <c r="H130" s="174">
        <v>4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3" customFormat="1" ht="22.5">
      <c r="B131" s="163"/>
      <c r="D131" s="164" t="s">
        <v>282</v>
      </c>
      <c r="E131" s="165" t="s">
        <v>1</v>
      </c>
      <c r="F131" s="166" t="s">
        <v>4364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4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4368</v>
      </c>
      <c r="F133" s="151" t="s">
        <v>4369</v>
      </c>
      <c r="G133" s="152" t="s">
        <v>347</v>
      </c>
      <c r="H133" s="153">
        <v>4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266</v>
      </c>
    </row>
    <row r="134" spans="1:65" s="14" customFormat="1">
      <c r="B134" s="171"/>
      <c r="D134" s="164" t="s">
        <v>282</v>
      </c>
      <c r="E134" s="172" t="s">
        <v>1</v>
      </c>
      <c r="F134" s="173" t="s">
        <v>4367</v>
      </c>
      <c r="H134" s="174">
        <v>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 ht="22.5">
      <c r="B135" s="163"/>
      <c r="D135" s="164" t="s">
        <v>282</v>
      </c>
      <c r="E135" s="165" t="s">
        <v>1</v>
      </c>
      <c r="F135" s="166" t="s">
        <v>4370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4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258</v>
      </c>
      <c r="D137" s="149" t="s">
        <v>254</v>
      </c>
      <c r="E137" s="150" t="s">
        <v>4371</v>
      </c>
      <c r="F137" s="151" t="s">
        <v>4372</v>
      </c>
      <c r="G137" s="152" t="s">
        <v>347</v>
      </c>
      <c r="H137" s="153">
        <v>4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289</v>
      </c>
      <c r="BM137" s="161" t="s">
        <v>269</v>
      </c>
    </row>
    <row r="138" spans="1:65" s="14" customFormat="1">
      <c r="B138" s="171"/>
      <c r="D138" s="164" t="s">
        <v>282</v>
      </c>
      <c r="E138" s="172" t="s">
        <v>1</v>
      </c>
      <c r="F138" s="173" t="s">
        <v>4367</v>
      </c>
      <c r="H138" s="174">
        <v>4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 ht="22.5">
      <c r="B139" s="163"/>
      <c r="D139" s="164" t="s">
        <v>282</v>
      </c>
      <c r="E139" s="165" t="s">
        <v>1</v>
      </c>
      <c r="F139" s="166" t="s">
        <v>4373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4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24.2" customHeight="1">
      <c r="A141" s="31"/>
      <c r="B141" s="148"/>
      <c r="C141" s="149" t="s">
        <v>270</v>
      </c>
      <c r="D141" s="149" t="s">
        <v>254</v>
      </c>
      <c r="E141" s="150" t="s">
        <v>4374</v>
      </c>
      <c r="F141" s="151" t="s">
        <v>4375</v>
      </c>
      <c r="G141" s="152" t="s">
        <v>347</v>
      </c>
      <c r="H141" s="153">
        <v>1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273</v>
      </c>
    </row>
    <row r="142" spans="1:65" s="14" customFormat="1">
      <c r="B142" s="171"/>
      <c r="D142" s="164" t="s">
        <v>282</v>
      </c>
      <c r="E142" s="172" t="s">
        <v>1</v>
      </c>
      <c r="F142" s="173" t="s">
        <v>4015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 ht="22.5">
      <c r="B143" s="163"/>
      <c r="D143" s="164" t="s">
        <v>282</v>
      </c>
      <c r="E143" s="165" t="s">
        <v>1</v>
      </c>
      <c r="F143" s="166" t="s">
        <v>4376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266</v>
      </c>
      <c r="D145" s="149" t="s">
        <v>254</v>
      </c>
      <c r="E145" s="150" t="s">
        <v>4377</v>
      </c>
      <c r="F145" s="151" t="s">
        <v>4378</v>
      </c>
      <c r="G145" s="152" t="s">
        <v>347</v>
      </c>
      <c r="H145" s="153">
        <v>6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276</v>
      </c>
    </row>
    <row r="146" spans="1:65" s="14" customFormat="1">
      <c r="B146" s="171"/>
      <c r="D146" s="164" t="s">
        <v>282</v>
      </c>
      <c r="E146" s="172" t="s">
        <v>1</v>
      </c>
      <c r="F146" s="173" t="s">
        <v>4379</v>
      </c>
      <c r="H146" s="174">
        <v>6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3" customFormat="1" ht="22.5">
      <c r="B147" s="163"/>
      <c r="D147" s="164" t="s">
        <v>282</v>
      </c>
      <c r="E147" s="165" t="s">
        <v>1</v>
      </c>
      <c r="F147" s="166" t="s">
        <v>4380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282</v>
      </c>
      <c r="AU147" s="165" t="s">
        <v>88</v>
      </c>
      <c r="AV147" s="13" t="s">
        <v>86</v>
      </c>
      <c r="AW147" s="13" t="s">
        <v>33</v>
      </c>
      <c r="AX147" s="13" t="s">
        <v>79</v>
      </c>
      <c r="AY147" s="165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6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24.2" customHeight="1">
      <c r="A149" s="31"/>
      <c r="B149" s="148"/>
      <c r="C149" s="149" t="s">
        <v>277</v>
      </c>
      <c r="D149" s="149" t="s">
        <v>254</v>
      </c>
      <c r="E149" s="150" t="s">
        <v>4381</v>
      </c>
      <c r="F149" s="151" t="s">
        <v>4382</v>
      </c>
      <c r="G149" s="152" t="s">
        <v>347</v>
      </c>
      <c r="H149" s="153">
        <v>5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281</v>
      </c>
    </row>
    <row r="150" spans="1:65" s="14" customFormat="1">
      <c r="B150" s="171"/>
      <c r="D150" s="164" t="s">
        <v>282</v>
      </c>
      <c r="E150" s="172" t="s">
        <v>1</v>
      </c>
      <c r="F150" s="173" t="s">
        <v>4383</v>
      </c>
      <c r="H150" s="174">
        <v>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 ht="22.5">
      <c r="B151" s="163"/>
      <c r="D151" s="164" t="s">
        <v>282</v>
      </c>
      <c r="E151" s="165" t="s">
        <v>1</v>
      </c>
      <c r="F151" s="166" t="s">
        <v>4376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5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269</v>
      </c>
      <c r="D153" s="149" t="s">
        <v>254</v>
      </c>
      <c r="E153" s="150" t="s">
        <v>4384</v>
      </c>
      <c r="F153" s="151" t="s">
        <v>4385</v>
      </c>
      <c r="G153" s="152" t="s">
        <v>347</v>
      </c>
      <c r="H153" s="153">
        <v>8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289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289</v>
      </c>
      <c r="BM153" s="161" t="s">
        <v>289</v>
      </c>
    </row>
    <row r="154" spans="1:65" s="14" customFormat="1">
      <c r="B154" s="171"/>
      <c r="D154" s="164" t="s">
        <v>282</v>
      </c>
      <c r="E154" s="172" t="s">
        <v>1</v>
      </c>
      <c r="F154" s="173" t="s">
        <v>4386</v>
      </c>
      <c r="H154" s="174">
        <v>8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3" customFormat="1" ht="22.5">
      <c r="B155" s="163"/>
      <c r="D155" s="164" t="s">
        <v>282</v>
      </c>
      <c r="E155" s="165" t="s">
        <v>1</v>
      </c>
      <c r="F155" s="166" t="s">
        <v>4376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8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33" customHeight="1">
      <c r="A157" s="31"/>
      <c r="B157" s="148"/>
      <c r="C157" s="149" t="s">
        <v>291</v>
      </c>
      <c r="D157" s="149" t="s">
        <v>254</v>
      </c>
      <c r="E157" s="150" t="s">
        <v>4387</v>
      </c>
      <c r="F157" s="151" t="s">
        <v>4388</v>
      </c>
      <c r="G157" s="152" t="s">
        <v>347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294</v>
      </c>
    </row>
    <row r="158" spans="1:65" s="14" customFormat="1">
      <c r="B158" s="171"/>
      <c r="D158" s="164" t="s">
        <v>282</v>
      </c>
      <c r="E158" s="172" t="s">
        <v>1</v>
      </c>
      <c r="F158" s="173" t="s">
        <v>4015</v>
      </c>
      <c r="H158" s="174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 ht="22.5">
      <c r="B159" s="163"/>
      <c r="D159" s="164" t="s">
        <v>282</v>
      </c>
      <c r="E159" s="165" t="s">
        <v>1</v>
      </c>
      <c r="F159" s="166" t="s">
        <v>4376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273</v>
      </c>
      <c r="D161" s="149" t="s">
        <v>254</v>
      </c>
      <c r="E161" s="150" t="s">
        <v>4389</v>
      </c>
      <c r="F161" s="151" t="s">
        <v>4390</v>
      </c>
      <c r="G161" s="152" t="s">
        <v>347</v>
      </c>
      <c r="H161" s="153">
        <v>2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298</v>
      </c>
    </row>
    <row r="162" spans="1:65" s="14" customFormat="1">
      <c r="B162" s="171"/>
      <c r="D162" s="164" t="s">
        <v>282</v>
      </c>
      <c r="E162" s="172" t="s">
        <v>1</v>
      </c>
      <c r="F162" s="173" t="s">
        <v>4391</v>
      </c>
      <c r="H162" s="174">
        <v>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 ht="22.5">
      <c r="B163" s="163"/>
      <c r="D163" s="164" t="s">
        <v>282</v>
      </c>
      <c r="E163" s="165" t="s">
        <v>1</v>
      </c>
      <c r="F163" s="166" t="s">
        <v>4376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2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24.2" customHeight="1">
      <c r="A165" s="31"/>
      <c r="B165" s="148"/>
      <c r="C165" s="149" t="s">
        <v>299</v>
      </c>
      <c r="D165" s="149" t="s">
        <v>254</v>
      </c>
      <c r="E165" s="150" t="s">
        <v>4392</v>
      </c>
      <c r="F165" s="151" t="s">
        <v>4393</v>
      </c>
      <c r="G165" s="152" t="s">
        <v>347</v>
      </c>
      <c r="H165" s="153">
        <v>2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289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289</v>
      </c>
      <c r="BM165" s="161" t="s">
        <v>302</v>
      </c>
    </row>
    <row r="166" spans="1:65" s="14" customFormat="1">
      <c r="B166" s="171"/>
      <c r="D166" s="164" t="s">
        <v>282</v>
      </c>
      <c r="E166" s="172" t="s">
        <v>1</v>
      </c>
      <c r="F166" s="173" t="s">
        <v>4391</v>
      </c>
      <c r="H166" s="174">
        <v>2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 ht="22.5">
      <c r="B167" s="163"/>
      <c r="D167" s="164" t="s">
        <v>282</v>
      </c>
      <c r="E167" s="165" t="s">
        <v>1</v>
      </c>
      <c r="F167" s="166" t="s">
        <v>4376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276</v>
      </c>
      <c r="D169" s="149" t="s">
        <v>254</v>
      </c>
      <c r="E169" s="150" t="s">
        <v>4394</v>
      </c>
      <c r="F169" s="151" t="s">
        <v>4395</v>
      </c>
      <c r="G169" s="152" t="s">
        <v>347</v>
      </c>
      <c r="H169" s="153">
        <v>5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289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289</v>
      </c>
      <c r="BM169" s="161" t="s">
        <v>306</v>
      </c>
    </row>
    <row r="170" spans="1:65" s="14" customFormat="1">
      <c r="B170" s="171"/>
      <c r="D170" s="164" t="s">
        <v>282</v>
      </c>
      <c r="E170" s="172" t="s">
        <v>1</v>
      </c>
      <c r="F170" s="173" t="s">
        <v>4383</v>
      </c>
      <c r="H170" s="174">
        <v>5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 ht="22.5">
      <c r="B171" s="163"/>
      <c r="D171" s="164" t="s">
        <v>282</v>
      </c>
      <c r="E171" s="165" t="s">
        <v>1</v>
      </c>
      <c r="F171" s="166" t="s">
        <v>4376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5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308</v>
      </c>
      <c r="D173" s="149" t="s">
        <v>254</v>
      </c>
      <c r="E173" s="150" t="s">
        <v>4396</v>
      </c>
      <c r="F173" s="151" t="s">
        <v>4397</v>
      </c>
      <c r="G173" s="152" t="s">
        <v>347</v>
      </c>
      <c r="H173" s="153">
        <v>3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311</v>
      </c>
    </row>
    <row r="174" spans="1:65" s="14" customFormat="1">
      <c r="B174" s="171"/>
      <c r="D174" s="164" t="s">
        <v>282</v>
      </c>
      <c r="E174" s="172" t="s">
        <v>1</v>
      </c>
      <c r="F174" s="173" t="s">
        <v>4398</v>
      </c>
      <c r="H174" s="174">
        <v>3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3" customFormat="1" ht="22.5">
      <c r="B175" s="163"/>
      <c r="D175" s="164" t="s">
        <v>282</v>
      </c>
      <c r="E175" s="165" t="s">
        <v>1</v>
      </c>
      <c r="F175" s="166" t="s">
        <v>4399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3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4.2" customHeight="1">
      <c r="A177" s="31"/>
      <c r="B177" s="148"/>
      <c r="C177" s="149" t="s">
        <v>281</v>
      </c>
      <c r="D177" s="149" t="s">
        <v>254</v>
      </c>
      <c r="E177" s="150" t="s">
        <v>4400</v>
      </c>
      <c r="F177" s="151" t="s">
        <v>4401</v>
      </c>
      <c r="G177" s="152" t="s">
        <v>347</v>
      </c>
      <c r="H177" s="153">
        <v>1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289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289</v>
      </c>
      <c r="BM177" s="161" t="s">
        <v>315</v>
      </c>
    </row>
    <row r="178" spans="1:65" s="14" customFormat="1">
      <c r="B178" s="171"/>
      <c r="D178" s="164" t="s">
        <v>282</v>
      </c>
      <c r="E178" s="172" t="s">
        <v>1</v>
      </c>
      <c r="F178" s="173" t="s">
        <v>4015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 ht="22.5">
      <c r="B179" s="163"/>
      <c r="D179" s="164" t="s">
        <v>282</v>
      </c>
      <c r="E179" s="165" t="s">
        <v>1</v>
      </c>
      <c r="F179" s="166" t="s">
        <v>4399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1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24.2" customHeight="1">
      <c r="A181" s="31"/>
      <c r="B181" s="148"/>
      <c r="C181" s="149" t="s">
        <v>8</v>
      </c>
      <c r="D181" s="149" t="s">
        <v>254</v>
      </c>
      <c r="E181" s="150" t="s">
        <v>4402</v>
      </c>
      <c r="F181" s="151" t="s">
        <v>4403</v>
      </c>
      <c r="G181" s="152" t="s">
        <v>347</v>
      </c>
      <c r="H181" s="153">
        <v>2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289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289</v>
      </c>
      <c r="BM181" s="161" t="s">
        <v>319</v>
      </c>
    </row>
    <row r="182" spans="1:65" s="14" customFormat="1">
      <c r="B182" s="171"/>
      <c r="D182" s="164" t="s">
        <v>282</v>
      </c>
      <c r="E182" s="172" t="s">
        <v>1</v>
      </c>
      <c r="F182" s="173" t="s">
        <v>4391</v>
      </c>
      <c r="H182" s="174">
        <v>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 ht="22.5">
      <c r="B183" s="163"/>
      <c r="D183" s="164" t="s">
        <v>282</v>
      </c>
      <c r="E183" s="165" t="s">
        <v>1</v>
      </c>
      <c r="F183" s="166" t="s">
        <v>4376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2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24.2" customHeight="1">
      <c r="A185" s="31"/>
      <c r="B185" s="148"/>
      <c r="C185" s="149" t="s">
        <v>289</v>
      </c>
      <c r="D185" s="149" t="s">
        <v>254</v>
      </c>
      <c r="E185" s="150" t="s">
        <v>4404</v>
      </c>
      <c r="F185" s="151" t="s">
        <v>4405</v>
      </c>
      <c r="G185" s="152" t="s">
        <v>347</v>
      </c>
      <c r="H185" s="153">
        <v>3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289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289</v>
      </c>
      <c r="BM185" s="161" t="s">
        <v>323</v>
      </c>
    </row>
    <row r="186" spans="1:65" s="14" customFormat="1">
      <c r="B186" s="171"/>
      <c r="D186" s="164" t="s">
        <v>282</v>
      </c>
      <c r="E186" s="172" t="s">
        <v>1</v>
      </c>
      <c r="F186" s="173" t="s">
        <v>4398</v>
      </c>
      <c r="H186" s="174">
        <v>3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3" customFormat="1" ht="22.5">
      <c r="B187" s="163"/>
      <c r="D187" s="164" t="s">
        <v>282</v>
      </c>
      <c r="E187" s="165" t="s">
        <v>1</v>
      </c>
      <c r="F187" s="166" t="s">
        <v>4399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3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325</v>
      </c>
      <c r="D189" s="149" t="s">
        <v>254</v>
      </c>
      <c r="E189" s="150" t="s">
        <v>4406</v>
      </c>
      <c r="F189" s="151" t="s">
        <v>4407</v>
      </c>
      <c r="G189" s="152" t="s">
        <v>347</v>
      </c>
      <c r="H189" s="153">
        <v>1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289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289</v>
      </c>
      <c r="BM189" s="161" t="s">
        <v>328</v>
      </c>
    </row>
    <row r="190" spans="1:65" s="14" customFormat="1">
      <c r="B190" s="171"/>
      <c r="D190" s="164" t="s">
        <v>282</v>
      </c>
      <c r="E190" s="172" t="s">
        <v>1</v>
      </c>
      <c r="F190" s="173" t="s">
        <v>4015</v>
      </c>
      <c r="H190" s="174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3" customFormat="1" ht="22.5">
      <c r="B191" s="163"/>
      <c r="D191" s="164" t="s">
        <v>282</v>
      </c>
      <c r="E191" s="165" t="s">
        <v>1</v>
      </c>
      <c r="F191" s="166" t="s">
        <v>4376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1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24.2" customHeight="1">
      <c r="A193" s="31"/>
      <c r="B193" s="148"/>
      <c r="C193" s="149" t="s">
        <v>294</v>
      </c>
      <c r="D193" s="149" t="s">
        <v>254</v>
      </c>
      <c r="E193" s="150" t="s">
        <v>4408</v>
      </c>
      <c r="F193" s="151" t="s">
        <v>4409</v>
      </c>
      <c r="G193" s="152" t="s">
        <v>347</v>
      </c>
      <c r="H193" s="153">
        <v>5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289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289</v>
      </c>
      <c r="BM193" s="161" t="s">
        <v>335</v>
      </c>
    </row>
    <row r="194" spans="1:65" s="14" customFormat="1">
      <c r="B194" s="171"/>
      <c r="D194" s="164" t="s">
        <v>282</v>
      </c>
      <c r="E194" s="172" t="s">
        <v>1</v>
      </c>
      <c r="F194" s="173" t="s">
        <v>4383</v>
      </c>
      <c r="H194" s="174">
        <v>5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3" customFormat="1" ht="22.5">
      <c r="B195" s="163"/>
      <c r="D195" s="164" t="s">
        <v>282</v>
      </c>
      <c r="E195" s="165" t="s">
        <v>1</v>
      </c>
      <c r="F195" s="166" t="s">
        <v>4376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282</v>
      </c>
      <c r="AU195" s="165" t="s">
        <v>88</v>
      </c>
      <c r="AV195" s="13" t="s">
        <v>86</v>
      </c>
      <c r="AW195" s="13" t="s">
        <v>33</v>
      </c>
      <c r="AX195" s="13" t="s">
        <v>79</v>
      </c>
      <c r="AY195" s="165" t="s">
        <v>252</v>
      </c>
    </row>
    <row r="196" spans="1:65" s="15" customFormat="1">
      <c r="B196" s="179"/>
      <c r="D196" s="164" t="s">
        <v>282</v>
      </c>
      <c r="E196" s="180" t="s">
        <v>1</v>
      </c>
      <c r="F196" s="181" t="s">
        <v>286</v>
      </c>
      <c r="H196" s="182">
        <v>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282</v>
      </c>
      <c r="AU196" s="180" t="s">
        <v>88</v>
      </c>
      <c r="AV196" s="15" t="s">
        <v>258</v>
      </c>
      <c r="AW196" s="15" t="s">
        <v>33</v>
      </c>
      <c r="AX196" s="15" t="s">
        <v>86</v>
      </c>
      <c r="AY196" s="180" t="s">
        <v>252</v>
      </c>
    </row>
    <row r="197" spans="1:65" s="2" customFormat="1" ht="24.2" customHeight="1">
      <c r="A197" s="31"/>
      <c r="B197" s="148"/>
      <c r="C197" s="149" t="s">
        <v>338</v>
      </c>
      <c r="D197" s="149" t="s">
        <v>254</v>
      </c>
      <c r="E197" s="150" t="s">
        <v>4410</v>
      </c>
      <c r="F197" s="151" t="s">
        <v>4411</v>
      </c>
      <c r="G197" s="152" t="s">
        <v>347</v>
      </c>
      <c r="H197" s="153">
        <v>8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289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289</v>
      </c>
      <c r="BM197" s="161" t="s">
        <v>342</v>
      </c>
    </row>
    <row r="198" spans="1:65" s="14" customFormat="1">
      <c r="B198" s="171"/>
      <c r="D198" s="164" t="s">
        <v>282</v>
      </c>
      <c r="E198" s="172" t="s">
        <v>1</v>
      </c>
      <c r="F198" s="173" t="s">
        <v>4412</v>
      </c>
      <c r="H198" s="174">
        <v>8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3" customFormat="1" ht="22.5">
      <c r="B199" s="163"/>
      <c r="D199" s="164" t="s">
        <v>282</v>
      </c>
      <c r="E199" s="165" t="s">
        <v>1</v>
      </c>
      <c r="F199" s="166" t="s">
        <v>4376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282</v>
      </c>
      <c r="AU199" s="165" t="s">
        <v>88</v>
      </c>
      <c r="AV199" s="13" t="s">
        <v>86</v>
      </c>
      <c r="AW199" s="13" t="s">
        <v>33</v>
      </c>
      <c r="AX199" s="13" t="s">
        <v>79</v>
      </c>
      <c r="AY199" s="165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8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24.2" customHeight="1">
      <c r="A201" s="31"/>
      <c r="B201" s="148"/>
      <c r="C201" s="149" t="s">
        <v>298</v>
      </c>
      <c r="D201" s="149" t="s">
        <v>254</v>
      </c>
      <c r="E201" s="150" t="s">
        <v>4413</v>
      </c>
      <c r="F201" s="151" t="s">
        <v>4414</v>
      </c>
      <c r="G201" s="152" t="s">
        <v>347</v>
      </c>
      <c r="H201" s="153">
        <v>4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289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289</v>
      </c>
      <c r="BM201" s="161" t="s">
        <v>348</v>
      </c>
    </row>
    <row r="202" spans="1:65" s="14" customFormat="1">
      <c r="B202" s="171"/>
      <c r="D202" s="164" t="s">
        <v>282</v>
      </c>
      <c r="E202" s="172" t="s">
        <v>1</v>
      </c>
      <c r="F202" s="173" t="s">
        <v>4415</v>
      </c>
      <c r="H202" s="174">
        <v>4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3" customFormat="1" ht="22.5">
      <c r="B203" s="163"/>
      <c r="D203" s="164" t="s">
        <v>282</v>
      </c>
      <c r="E203" s="165" t="s">
        <v>1</v>
      </c>
      <c r="F203" s="166" t="s">
        <v>4376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282</v>
      </c>
      <c r="AU203" s="165" t="s">
        <v>88</v>
      </c>
      <c r="AV203" s="13" t="s">
        <v>86</v>
      </c>
      <c r="AW203" s="13" t="s">
        <v>33</v>
      </c>
      <c r="AX203" s="13" t="s">
        <v>79</v>
      </c>
      <c r="AY203" s="165" t="s">
        <v>252</v>
      </c>
    </row>
    <row r="204" spans="1:65" s="15" customFormat="1">
      <c r="B204" s="179"/>
      <c r="D204" s="164" t="s">
        <v>282</v>
      </c>
      <c r="E204" s="180" t="s">
        <v>1</v>
      </c>
      <c r="F204" s="181" t="s">
        <v>286</v>
      </c>
      <c r="H204" s="182">
        <v>4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282</v>
      </c>
      <c r="AU204" s="180" t="s">
        <v>88</v>
      </c>
      <c r="AV204" s="15" t="s">
        <v>258</v>
      </c>
      <c r="AW204" s="15" t="s">
        <v>33</v>
      </c>
      <c r="AX204" s="15" t="s">
        <v>86</v>
      </c>
      <c r="AY204" s="180" t="s">
        <v>252</v>
      </c>
    </row>
    <row r="205" spans="1:65" s="2" customFormat="1" ht="24.2" customHeight="1">
      <c r="A205" s="31"/>
      <c r="B205" s="148"/>
      <c r="C205" s="149" t="s">
        <v>7</v>
      </c>
      <c r="D205" s="149" t="s">
        <v>254</v>
      </c>
      <c r="E205" s="150" t="s">
        <v>4416</v>
      </c>
      <c r="F205" s="151" t="s">
        <v>4417</v>
      </c>
      <c r="G205" s="152" t="s">
        <v>347</v>
      </c>
      <c r="H205" s="153">
        <v>12</v>
      </c>
      <c r="I205" s="154"/>
      <c r="J205" s="155">
        <f>ROUND(I205*H205,2)</f>
        <v>0</v>
      </c>
      <c r="K205" s="156"/>
      <c r="L205" s="32"/>
      <c r="M205" s="157" t="s">
        <v>1</v>
      </c>
      <c r="N205" s="158" t="s">
        <v>44</v>
      </c>
      <c r="O205" s="57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289</v>
      </c>
      <c r="AT205" s="161" t="s">
        <v>254</v>
      </c>
      <c r="AU205" s="161" t="s">
        <v>88</v>
      </c>
      <c r="AY205" s="17" t="s">
        <v>252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7" t="s">
        <v>86</v>
      </c>
      <c r="BK205" s="162">
        <f>ROUND(I205*H205,2)</f>
        <v>0</v>
      </c>
      <c r="BL205" s="17" t="s">
        <v>289</v>
      </c>
      <c r="BM205" s="161" t="s">
        <v>356</v>
      </c>
    </row>
    <row r="206" spans="1:65" s="14" customFormat="1">
      <c r="B206" s="171"/>
      <c r="D206" s="164" t="s">
        <v>282</v>
      </c>
      <c r="E206" s="172" t="s">
        <v>1</v>
      </c>
      <c r="F206" s="173" t="s">
        <v>4418</v>
      </c>
      <c r="H206" s="174">
        <v>12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3" customFormat="1" ht="33.75">
      <c r="B207" s="163"/>
      <c r="D207" s="164" t="s">
        <v>282</v>
      </c>
      <c r="E207" s="165" t="s">
        <v>1</v>
      </c>
      <c r="F207" s="166" t="s">
        <v>4419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5" customFormat="1">
      <c r="B208" s="179"/>
      <c r="D208" s="164" t="s">
        <v>282</v>
      </c>
      <c r="E208" s="180" t="s">
        <v>1</v>
      </c>
      <c r="F208" s="181" t="s">
        <v>286</v>
      </c>
      <c r="H208" s="182">
        <v>12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282</v>
      </c>
      <c r="AU208" s="180" t="s">
        <v>88</v>
      </c>
      <c r="AV208" s="15" t="s">
        <v>258</v>
      </c>
      <c r="AW208" s="15" t="s">
        <v>33</v>
      </c>
      <c r="AX208" s="15" t="s">
        <v>86</v>
      </c>
      <c r="AY208" s="180" t="s">
        <v>252</v>
      </c>
    </row>
    <row r="209" spans="1:65" s="2" customFormat="1" ht="24.2" customHeight="1">
      <c r="A209" s="31"/>
      <c r="B209" s="148"/>
      <c r="C209" s="149" t="s">
        <v>302</v>
      </c>
      <c r="D209" s="149" t="s">
        <v>254</v>
      </c>
      <c r="E209" s="150" t="s">
        <v>4420</v>
      </c>
      <c r="F209" s="151" t="s">
        <v>4421</v>
      </c>
      <c r="G209" s="152" t="s">
        <v>347</v>
      </c>
      <c r="H209" s="153">
        <v>3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44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289</v>
      </c>
      <c r="AT209" s="161" t="s">
        <v>254</v>
      </c>
      <c r="AU209" s="161" t="s">
        <v>88</v>
      </c>
      <c r="AY209" s="17" t="s">
        <v>252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86</v>
      </c>
      <c r="BK209" s="162">
        <f>ROUND(I209*H209,2)</f>
        <v>0</v>
      </c>
      <c r="BL209" s="17" t="s">
        <v>289</v>
      </c>
      <c r="BM209" s="161" t="s">
        <v>363</v>
      </c>
    </row>
    <row r="210" spans="1:65" s="14" customFormat="1">
      <c r="B210" s="171"/>
      <c r="D210" s="164" t="s">
        <v>282</v>
      </c>
      <c r="E210" s="172" t="s">
        <v>1</v>
      </c>
      <c r="F210" s="173" t="s">
        <v>4422</v>
      </c>
      <c r="H210" s="174">
        <v>3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3" customFormat="1" ht="22.5">
      <c r="B211" s="163"/>
      <c r="D211" s="164" t="s">
        <v>282</v>
      </c>
      <c r="E211" s="165" t="s">
        <v>1</v>
      </c>
      <c r="F211" s="166" t="s">
        <v>4376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282</v>
      </c>
      <c r="AU211" s="165" t="s">
        <v>88</v>
      </c>
      <c r="AV211" s="13" t="s">
        <v>86</v>
      </c>
      <c r="AW211" s="13" t="s">
        <v>33</v>
      </c>
      <c r="AX211" s="13" t="s">
        <v>79</v>
      </c>
      <c r="AY211" s="165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3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24.2" customHeight="1">
      <c r="A213" s="31"/>
      <c r="B213" s="148"/>
      <c r="C213" s="149" t="s">
        <v>366</v>
      </c>
      <c r="D213" s="149" t="s">
        <v>254</v>
      </c>
      <c r="E213" s="150" t="s">
        <v>4423</v>
      </c>
      <c r="F213" s="151" t="s">
        <v>4424</v>
      </c>
      <c r="G213" s="152" t="s">
        <v>347</v>
      </c>
      <c r="H213" s="153">
        <v>2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289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289</v>
      </c>
      <c r="BM213" s="161" t="s">
        <v>369</v>
      </c>
    </row>
    <row r="214" spans="1:65" s="14" customFormat="1">
      <c r="B214" s="171"/>
      <c r="D214" s="164" t="s">
        <v>282</v>
      </c>
      <c r="E214" s="172" t="s">
        <v>1</v>
      </c>
      <c r="F214" s="173" t="s">
        <v>4425</v>
      </c>
      <c r="H214" s="174">
        <v>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3" customFormat="1" ht="22.5">
      <c r="B215" s="163"/>
      <c r="D215" s="164" t="s">
        <v>282</v>
      </c>
      <c r="E215" s="165" t="s">
        <v>1</v>
      </c>
      <c r="F215" s="166" t="s">
        <v>4376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282</v>
      </c>
      <c r="AU215" s="165" t="s">
        <v>88</v>
      </c>
      <c r="AV215" s="13" t="s">
        <v>86</v>
      </c>
      <c r="AW215" s="13" t="s">
        <v>33</v>
      </c>
      <c r="AX215" s="13" t="s">
        <v>79</v>
      </c>
      <c r="AY215" s="165" t="s">
        <v>252</v>
      </c>
    </row>
    <row r="216" spans="1:65" s="15" customFormat="1">
      <c r="B216" s="179"/>
      <c r="D216" s="164" t="s">
        <v>282</v>
      </c>
      <c r="E216" s="180" t="s">
        <v>1</v>
      </c>
      <c r="F216" s="181" t="s">
        <v>286</v>
      </c>
      <c r="H216" s="182">
        <v>2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282</v>
      </c>
      <c r="AU216" s="180" t="s">
        <v>88</v>
      </c>
      <c r="AV216" s="15" t="s">
        <v>258</v>
      </c>
      <c r="AW216" s="15" t="s">
        <v>33</v>
      </c>
      <c r="AX216" s="15" t="s">
        <v>86</v>
      </c>
      <c r="AY216" s="180" t="s">
        <v>252</v>
      </c>
    </row>
    <row r="217" spans="1:65" s="2" customFormat="1" ht="24.2" customHeight="1">
      <c r="A217" s="31"/>
      <c r="B217" s="148"/>
      <c r="C217" s="149" t="s">
        <v>306</v>
      </c>
      <c r="D217" s="149" t="s">
        <v>254</v>
      </c>
      <c r="E217" s="150" t="s">
        <v>4426</v>
      </c>
      <c r="F217" s="151" t="s">
        <v>4427</v>
      </c>
      <c r="G217" s="152" t="s">
        <v>347</v>
      </c>
      <c r="H217" s="153">
        <v>7</v>
      </c>
      <c r="I217" s="154"/>
      <c r="J217" s="155">
        <f>ROUND(I217*H217,2)</f>
        <v>0</v>
      </c>
      <c r="K217" s="156"/>
      <c r="L217" s="32"/>
      <c r="M217" s="157" t="s">
        <v>1</v>
      </c>
      <c r="N217" s="158" t="s">
        <v>44</v>
      </c>
      <c r="O217" s="57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1" t="s">
        <v>289</v>
      </c>
      <c r="AT217" s="161" t="s">
        <v>254</v>
      </c>
      <c r="AU217" s="161" t="s">
        <v>88</v>
      </c>
      <c r="AY217" s="17" t="s">
        <v>252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86</v>
      </c>
      <c r="BK217" s="162">
        <f>ROUND(I217*H217,2)</f>
        <v>0</v>
      </c>
      <c r="BL217" s="17" t="s">
        <v>289</v>
      </c>
      <c r="BM217" s="161" t="s">
        <v>373</v>
      </c>
    </row>
    <row r="218" spans="1:65" s="14" customFormat="1">
      <c r="B218" s="171"/>
      <c r="D218" s="164" t="s">
        <v>282</v>
      </c>
      <c r="E218" s="172" t="s">
        <v>1</v>
      </c>
      <c r="F218" s="173" t="s">
        <v>4428</v>
      </c>
      <c r="H218" s="174">
        <v>7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3" customFormat="1" ht="22.5">
      <c r="B219" s="163"/>
      <c r="D219" s="164" t="s">
        <v>282</v>
      </c>
      <c r="E219" s="165" t="s">
        <v>1</v>
      </c>
      <c r="F219" s="166" t="s">
        <v>4376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282</v>
      </c>
      <c r="AU219" s="165" t="s">
        <v>88</v>
      </c>
      <c r="AV219" s="13" t="s">
        <v>86</v>
      </c>
      <c r="AW219" s="13" t="s">
        <v>33</v>
      </c>
      <c r="AX219" s="13" t="s">
        <v>79</v>
      </c>
      <c r="AY219" s="165" t="s">
        <v>252</v>
      </c>
    </row>
    <row r="220" spans="1:65" s="15" customFormat="1">
      <c r="B220" s="179"/>
      <c r="D220" s="164" t="s">
        <v>282</v>
      </c>
      <c r="E220" s="180" t="s">
        <v>1</v>
      </c>
      <c r="F220" s="181" t="s">
        <v>286</v>
      </c>
      <c r="H220" s="182">
        <v>7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282</v>
      </c>
      <c r="AU220" s="180" t="s">
        <v>88</v>
      </c>
      <c r="AV220" s="15" t="s">
        <v>258</v>
      </c>
      <c r="AW220" s="15" t="s">
        <v>33</v>
      </c>
      <c r="AX220" s="15" t="s">
        <v>86</v>
      </c>
      <c r="AY220" s="180" t="s">
        <v>252</v>
      </c>
    </row>
    <row r="221" spans="1:65" s="2" customFormat="1" ht="24.2" customHeight="1">
      <c r="A221" s="31"/>
      <c r="B221" s="148"/>
      <c r="C221" s="149" t="s">
        <v>375</v>
      </c>
      <c r="D221" s="149" t="s">
        <v>254</v>
      </c>
      <c r="E221" s="150" t="s">
        <v>4429</v>
      </c>
      <c r="F221" s="151" t="s">
        <v>4430</v>
      </c>
      <c r="G221" s="152" t="s">
        <v>347</v>
      </c>
      <c r="H221" s="153">
        <v>3</v>
      </c>
      <c r="I221" s="154"/>
      <c r="J221" s="155">
        <f>ROUND(I221*H221,2)</f>
        <v>0</v>
      </c>
      <c r="K221" s="156"/>
      <c r="L221" s="32"/>
      <c r="M221" s="157" t="s">
        <v>1</v>
      </c>
      <c r="N221" s="158" t="s">
        <v>44</v>
      </c>
      <c r="O221" s="57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1" t="s">
        <v>289</v>
      </c>
      <c r="AT221" s="161" t="s">
        <v>254</v>
      </c>
      <c r="AU221" s="161" t="s">
        <v>88</v>
      </c>
      <c r="AY221" s="17" t="s">
        <v>252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7" t="s">
        <v>86</v>
      </c>
      <c r="BK221" s="162">
        <f>ROUND(I221*H221,2)</f>
        <v>0</v>
      </c>
      <c r="BL221" s="17" t="s">
        <v>289</v>
      </c>
      <c r="BM221" s="161" t="s">
        <v>378</v>
      </c>
    </row>
    <row r="222" spans="1:65" s="14" customFormat="1">
      <c r="B222" s="171"/>
      <c r="D222" s="164" t="s">
        <v>282</v>
      </c>
      <c r="E222" s="172" t="s">
        <v>1</v>
      </c>
      <c r="F222" s="173" t="s">
        <v>4422</v>
      </c>
      <c r="H222" s="174">
        <v>3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3" customFormat="1" ht="22.5">
      <c r="B223" s="163"/>
      <c r="D223" s="164" t="s">
        <v>282</v>
      </c>
      <c r="E223" s="165" t="s">
        <v>1</v>
      </c>
      <c r="F223" s="166" t="s">
        <v>4431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282</v>
      </c>
      <c r="AU223" s="165" t="s">
        <v>88</v>
      </c>
      <c r="AV223" s="13" t="s">
        <v>86</v>
      </c>
      <c r="AW223" s="13" t="s">
        <v>33</v>
      </c>
      <c r="AX223" s="13" t="s">
        <v>79</v>
      </c>
      <c r="AY223" s="165" t="s">
        <v>252</v>
      </c>
    </row>
    <row r="224" spans="1:65" s="15" customFormat="1">
      <c r="B224" s="179"/>
      <c r="D224" s="164" t="s">
        <v>282</v>
      </c>
      <c r="E224" s="180" t="s">
        <v>1</v>
      </c>
      <c r="F224" s="181" t="s">
        <v>286</v>
      </c>
      <c r="H224" s="182">
        <v>3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282</v>
      </c>
      <c r="AU224" s="180" t="s">
        <v>88</v>
      </c>
      <c r="AV224" s="15" t="s">
        <v>258</v>
      </c>
      <c r="AW224" s="15" t="s">
        <v>33</v>
      </c>
      <c r="AX224" s="15" t="s">
        <v>86</v>
      </c>
      <c r="AY224" s="180" t="s">
        <v>252</v>
      </c>
    </row>
    <row r="225" spans="1:65" s="2" customFormat="1" ht="24.2" customHeight="1">
      <c r="A225" s="31"/>
      <c r="B225" s="148"/>
      <c r="C225" s="149" t="s">
        <v>311</v>
      </c>
      <c r="D225" s="149" t="s">
        <v>254</v>
      </c>
      <c r="E225" s="150" t="s">
        <v>4432</v>
      </c>
      <c r="F225" s="151" t="s">
        <v>4433</v>
      </c>
      <c r="G225" s="152" t="s">
        <v>347</v>
      </c>
      <c r="H225" s="153">
        <v>1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289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289</v>
      </c>
      <c r="BM225" s="161" t="s">
        <v>384</v>
      </c>
    </row>
    <row r="226" spans="1:65" s="14" customFormat="1">
      <c r="B226" s="171"/>
      <c r="D226" s="164" t="s">
        <v>282</v>
      </c>
      <c r="E226" s="172" t="s">
        <v>1</v>
      </c>
      <c r="F226" s="173" t="s">
        <v>4033</v>
      </c>
      <c r="H226" s="174">
        <v>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282</v>
      </c>
      <c r="AU226" s="172" t="s">
        <v>88</v>
      </c>
      <c r="AV226" s="14" t="s">
        <v>88</v>
      </c>
      <c r="AW226" s="14" t="s">
        <v>33</v>
      </c>
      <c r="AX226" s="14" t="s">
        <v>79</v>
      </c>
      <c r="AY226" s="172" t="s">
        <v>252</v>
      </c>
    </row>
    <row r="227" spans="1:65" s="13" customFormat="1" ht="22.5">
      <c r="B227" s="163"/>
      <c r="D227" s="164" t="s">
        <v>282</v>
      </c>
      <c r="E227" s="165" t="s">
        <v>1</v>
      </c>
      <c r="F227" s="166" t="s">
        <v>4399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282</v>
      </c>
      <c r="AU227" s="165" t="s">
        <v>88</v>
      </c>
      <c r="AV227" s="13" t="s">
        <v>86</v>
      </c>
      <c r="AW227" s="13" t="s">
        <v>33</v>
      </c>
      <c r="AX227" s="13" t="s">
        <v>79</v>
      </c>
      <c r="AY227" s="165" t="s">
        <v>252</v>
      </c>
    </row>
    <row r="228" spans="1:65" s="15" customFormat="1">
      <c r="B228" s="179"/>
      <c r="D228" s="164" t="s">
        <v>282</v>
      </c>
      <c r="E228" s="180" t="s">
        <v>1</v>
      </c>
      <c r="F228" s="181" t="s">
        <v>286</v>
      </c>
      <c r="H228" s="182">
        <v>1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282</v>
      </c>
      <c r="AU228" s="180" t="s">
        <v>88</v>
      </c>
      <c r="AV228" s="15" t="s">
        <v>258</v>
      </c>
      <c r="AW228" s="15" t="s">
        <v>33</v>
      </c>
      <c r="AX228" s="15" t="s">
        <v>86</v>
      </c>
      <c r="AY228" s="180" t="s">
        <v>252</v>
      </c>
    </row>
    <row r="229" spans="1:65" s="2" customFormat="1" ht="24.2" customHeight="1">
      <c r="A229" s="31"/>
      <c r="B229" s="148"/>
      <c r="C229" s="149" t="s">
        <v>386</v>
      </c>
      <c r="D229" s="149" t="s">
        <v>254</v>
      </c>
      <c r="E229" s="150" t="s">
        <v>4434</v>
      </c>
      <c r="F229" s="151" t="s">
        <v>4435</v>
      </c>
      <c r="G229" s="152" t="s">
        <v>347</v>
      </c>
      <c r="H229" s="153">
        <v>3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44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289</v>
      </c>
      <c r="AT229" s="161" t="s">
        <v>254</v>
      </c>
      <c r="AU229" s="161" t="s">
        <v>88</v>
      </c>
      <c r="AY229" s="17" t="s">
        <v>252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7" t="s">
        <v>86</v>
      </c>
      <c r="BK229" s="162">
        <f>ROUND(I229*H229,2)</f>
        <v>0</v>
      </c>
      <c r="BL229" s="17" t="s">
        <v>289</v>
      </c>
      <c r="BM229" s="161" t="s">
        <v>389</v>
      </c>
    </row>
    <row r="230" spans="1:65" s="14" customFormat="1">
      <c r="B230" s="171"/>
      <c r="D230" s="164" t="s">
        <v>282</v>
      </c>
      <c r="E230" s="172" t="s">
        <v>1</v>
      </c>
      <c r="F230" s="173" t="s">
        <v>4422</v>
      </c>
      <c r="H230" s="174">
        <v>3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3" customFormat="1" ht="22.5">
      <c r="B231" s="163"/>
      <c r="D231" s="164" t="s">
        <v>282</v>
      </c>
      <c r="E231" s="165" t="s">
        <v>1</v>
      </c>
      <c r="F231" s="166" t="s">
        <v>4376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5" customFormat="1">
      <c r="B232" s="179"/>
      <c r="D232" s="164" t="s">
        <v>282</v>
      </c>
      <c r="E232" s="180" t="s">
        <v>1</v>
      </c>
      <c r="F232" s="181" t="s">
        <v>286</v>
      </c>
      <c r="H232" s="182">
        <v>3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282</v>
      </c>
      <c r="AU232" s="180" t="s">
        <v>88</v>
      </c>
      <c r="AV232" s="15" t="s">
        <v>258</v>
      </c>
      <c r="AW232" s="15" t="s">
        <v>33</v>
      </c>
      <c r="AX232" s="15" t="s">
        <v>86</v>
      </c>
      <c r="AY232" s="180" t="s">
        <v>252</v>
      </c>
    </row>
    <row r="233" spans="1:65" s="2" customFormat="1" ht="24.2" customHeight="1">
      <c r="A233" s="31"/>
      <c r="B233" s="148"/>
      <c r="C233" s="149" t="s">
        <v>315</v>
      </c>
      <c r="D233" s="149" t="s">
        <v>254</v>
      </c>
      <c r="E233" s="150" t="s">
        <v>4436</v>
      </c>
      <c r="F233" s="151" t="s">
        <v>4437</v>
      </c>
      <c r="G233" s="152" t="s">
        <v>347</v>
      </c>
      <c r="H233" s="153">
        <v>2</v>
      </c>
      <c r="I233" s="154"/>
      <c r="J233" s="155">
        <f>ROUND(I233*H233,2)</f>
        <v>0</v>
      </c>
      <c r="K233" s="156"/>
      <c r="L233" s="32"/>
      <c r="M233" s="157" t="s">
        <v>1</v>
      </c>
      <c r="N233" s="158" t="s">
        <v>44</v>
      </c>
      <c r="O233" s="57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1" t="s">
        <v>289</v>
      </c>
      <c r="AT233" s="161" t="s">
        <v>254</v>
      </c>
      <c r="AU233" s="161" t="s">
        <v>88</v>
      </c>
      <c r="AY233" s="17" t="s">
        <v>252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86</v>
      </c>
      <c r="BK233" s="162">
        <f>ROUND(I233*H233,2)</f>
        <v>0</v>
      </c>
      <c r="BL233" s="17" t="s">
        <v>289</v>
      </c>
      <c r="BM233" s="161" t="s">
        <v>392</v>
      </c>
    </row>
    <row r="234" spans="1:65" s="14" customFormat="1">
      <c r="B234" s="171"/>
      <c r="D234" s="164" t="s">
        <v>282</v>
      </c>
      <c r="E234" s="172" t="s">
        <v>1</v>
      </c>
      <c r="F234" s="173" t="s">
        <v>4425</v>
      </c>
      <c r="H234" s="174">
        <v>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3" customFormat="1" ht="22.5">
      <c r="B235" s="163"/>
      <c r="D235" s="164" t="s">
        <v>282</v>
      </c>
      <c r="E235" s="165" t="s">
        <v>1</v>
      </c>
      <c r="F235" s="166" t="s">
        <v>4376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282</v>
      </c>
      <c r="AU235" s="165" t="s">
        <v>88</v>
      </c>
      <c r="AV235" s="13" t="s">
        <v>86</v>
      </c>
      <c r="AW235" s="13" t="s">
        <v>33</v>
      </c>
      <c r="AX235" s="13" t="s">
        <v>79</v>
      </c>
      <c r="AY235" s="165" t="s">
        <v>252</v>
      </c>
    </row>
    <row r="236" spans="1:65" s="15" customFormat="1">
      <c r="B236" s="179"/>
      <c r="D236" s="164" t="s">
        <v>282</v>
      </c>
      <c r="E236" s="180" t="s">
        <v>1</v>
      </c>
      <c r="F236" s="181" t="s">
        <v>286</v>
      </c>
      <c r="H236" s="182">
        <v>2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282</v>
      </c>
      <c r="AU236" s="180" t="s">
        <v>88</v>
      </c>
      <c r="AV236" s="15" t="s">
        <v>258</v>
      </c>
      <c r="AW236" s="15" t="s">
        <v>33</v>
      </c>
      <c r="AX236" s="15" t="s">
        <v>86</v>
      </c>
      <c r="AY236" s="180" t="s">
        <v>252</v>
      </c>
    </row>
    <row r="237" spans="1:65" s="2" customFormat="1" ht="24.2" customHeight="1">
      <c r="A237" s="31"/>
      <c r="B237" s="148"/>
      <c r="C237" s="149" t="s">
        <v>393</v>
      </c>
      <c r="D237" s="149" t="s">
        <v>254</v>
      </c>
      <c r="E237" s="150" t="s">
        <v>4438</v>
      </c>
      <c r="F237" s="151" t="s">
        <v>4439</v>
      </c>
      <c r="G237" s="152" t="s">
        <v>347</v>
      </c>
      <c r="H237" s="153">
        <v>10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289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289</v>
      </c>
      <c r="BM237" s="161" t="s">
        <v>396</v>
      </c>
    </row>
    <row r="238" spans="1:65" s="14" customFormat="1">
      <c r="B238" s="171"/>
      <c r="D238" s="164" t="s">
        <v>282</v>
      </c>
      <c r="E238" s="172" t="s">
        <v>1</v>
      </c>
      <c r="F238" s="173" t="s">
        <v>4440</v>
      </c>
      <c r="H238" s="174">
        <v>10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3" customFormat="1" ht="22.5">
      <c r="B239" s="163"/>
      <c r="D239" s="164" t="s">
        <v>282</v>
      </c>
      <c r="E239" s="165" t="s">
        <v>1</v>
      </c>
      <c r="F239" s="166" t="s">
        <v>4376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10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24.2" customHeight="1">
      <c r="A241" s="31"/>
      <c r="B241" s="148"/>
      <c r="C241" s="149" t="s">
        <v>319</v>
      </c>
      <c r="D241" s="149" t="s">
        <v>254</v>
      </c>
      <c r="E241" s="150" t="s">
        <v>4441</v>
      </c>
      <c r="F241" s="151" t="s">
        <v>4442</v>
      </c>
      <c r="G241" s="152" t="s">
        <v>347</v>
      </c>
      <c r="H241" s="153">
        <v>1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289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289</v>
      </c>
      <c r="BM241" s="161" t="s">
        <v>399</v>
      </c>
    </row>
    <row r="242" spans="1:65" s="14" customFormat="1">
      <c r="B242" s="171"/>
      <c r="D242" s="164" t="s">
        <v>282</v>
      </c>
      <c r="E242" s="172" t="s">
        <v>1</v>
      </c>
      <c r="F242" s="173" t="s">
        <v>4033</v>
      </c>
      <c r="H242" s="174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3" customFormat="1" ht="22.5">
      <c r="B243" s="163"/>
      <c r="D243" s="164" t="s">
        <v>282</v>
      </c>
      <c r="E243" s="165" t="s">
        <v>1</v>
      </c>
      <c r="F243" s="166" t="s">
        <v>4376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1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24.2" customHeight="1">
      <c r="A245" s="31"/>
      <c r="B245" s="148"/>
      <c r="C245" s="149" t="s">
        <v>400</v>
      </c>
      <c r="D245" s="149" t="s">
        <v>254</v>
      </c>
      <c r="E245" s="150" t="s">
        <v>4443</v>
      </c>
      <c r="F245" s="151" t="s">
        <v>4444</v>
      </c>
      <c r="G245" s="152" t="s">
        <v>347</v>
      </c>
      <c r="H245" s="153">
        <v>8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289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289</v>
      </c>
      <c r="BM245" s="161" t="s">
        <v>403</v>
      </c>
    </row>
    <row r="246" spans="1:65" s="14" customFormat="1">
      <c r="B246" s="171"/>
      <c r="D246" s="164" t="s">
        <v>282</v>
      </c>
      <c r="E246" s="172" t="s">
        <v>1</v>
      </c>
      <c r="F246" s="173" t="s">
        <v>4445</v>
      </c>
      <c r="H246" s="174">
        <v>8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3" customFormat="1" ht="22.5">
      <c r="B247" s="163"/>
      <c r="D247" s="164" t="s">
        <v>282</v>
      </c>
      <c r="E247" s="165" t="s">
        <v>1</v>
      </c>
      <c r="F247" s="166" t="s">
        <v>4376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8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24.2" customHeight="1">
      <c r="A249" s="31"/>
      <c r="B249" s="148"/>
      <c r="C249" s="149" t="s">
        <v>323</v>
      </c>
      <c r="D249" s="149" t="s">
        <v>254</v>
      </c>
      <c r="E249" s="150" t="s">
        <v>4446</v>
      </c>
      <c r="F249" s="151" t="s">
        <v>4447</v>
      </c>
      <c r="G249" s="152" t="s">
        <v>347</v>
      </c>
      <c r="H249" s="153">
        <v>4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289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289</v>
      </c>
      <c r="BM249" s="161" t="s">
        <v>406</v>
      </c>
    </row>
    <row r="250" spans="1:65" s="14" customFormat="1">
      <c r="B250" s="171"/>
      <c r="D250" s="164" t="s">
        <v>282</v>
      </c>
      <c r="E250" s="172" t="s">
        <v>1</v>
      </c>
      <c r="F250" s="173" t="s">
        <v>4448</v>
      </c>
      <c r="H250" s="174">
        <v>4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3" customFormat="1" ht="22.5">
      <c r="B251" s="163"/>
      <c r="D251" s="164" t="s">
        <v>282</v>
      </c>
      <c r="E251" s="165" t="s">
        <v>1</v>
      </c>
      <c r="F251" s="166" t="s">
        <v>4376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5" customFormat="1">
      <c r="B252" s="179"/>
      <c r="D252" s="164" t="s">
        <v>282</v>
      </c>
      <c r="E252" s="180" t="s">
        <v>1</v>
      </c>
      <c r="F252" s="181" t="s">
        <v>286</v>
      </c>
      <c r="H252" s="182">
        <v>4</v>
      </c>
      <c r="I252" s="183"/>
      <c r="L252" s="179"/>
      <c r="M252" s="184"/>
      <c r="N252" s="185"/>
      <c r="O252" s="185"/>
      <c r="P252" s="185"/>
      <c r="Q252" s="185"/>
      <c r="R252" s="185"/>
      <c r="S252" s="185"/>
      <c r="T252" s="186"/>
      <c r="AT252" s="180" t="s">
        <v>282</v>
      </c>
      <c r="AU252" s="180" t="s">
        <v>88</v>
      </c>
      <c r="AV252" s="15" t="s">
        <v>258</v>
      </c>
      <c r="AW252" s="15" t="s">
        <v>33</v>
      </c>
      <c r="AX252" s="15" t="s">
        <v>86</v>
      </c>
      <c r="AY252" s="180" t="s">
        <v>252</v>
      </c>
    </row>
    <row r="253" spans="1:65" s="2" customFormat="1" ht="24.2" customHeight="1">
      <c r="A253" s="31"/>
      <c r="B253" s="148"/>
      <c r="C253" s="149" t="s">
        <v>407</v>
      </c>
      <c r="D253" s="149" t="s">
        <v>254</v>
      </c>
      <c r="E253" s="150" t="s">
        <v>4449</v>
      </c>
      <c r="F253" s="151" t="s">
        <v>4450</v>
      </c>
      <c r="G253" s="152" t="s">
        <v>347</v>
      </c>
      <c r="H253" s="153">
        <v>12</v>
      </c>
      <c r="I253" s="154"/>
      <c r="J253" s="155">
        <f>ROUND(I253*H253,2)</f>
        <v>0</v>
      </c>
      <c r="K253" s="156"/>
      <c r="L253" s="32"/>
      <c r="M253" s="157" t="s">
        <v>1</v>
      </c>
      <c r="N253" s="158" t="s">
        <v>44</v>
      </c>
      <c r="O253" s="57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289</v>
      </c>
      <c r="AT253" s="161" t="s">
        <v>254</v>
      </c>
      <c r="AU253" s="161" t="s">
        <v>88</v>
      </c>
      <c r="AY253" s="17" t="s">
        <v>252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86</v>
      </c>
      <c r="BK253" s="162">
        <f>ROUND(I253*H253,2)</f>
        <v>0</v>
      </c>
      <c r="BL253" s="17" t="s">
        <v>289</v>
      </c>
      <c r="BM253" s="161" t="s">
        <v>410</v>
      </c>
    </row>
    <row r="254" spans="1:65" s="14" customFormat="1">
      <c r="B254" s="171"/>
      <c r="D254" s="164" t="s">
        <v>282</v>
      </c>
      <c r="E254" s="172" t="s">
        <v>1</v>
      </c>
      <c r="F254" s="173" t="s">
        <v>4451</v>
      </c>
      <c r="H254" s="174">
        <v>12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3" customFormat="1" ht="22.5">
      <c r="B255" s="163"/>
      <c r="D255" s="164" t="s">
        <v>282</v>
      </c>
      <c r="E255" s="165" t="s">
        <v>1</v>
      </c>
      <c r="F255" s="166" t="s">
        <v>4376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12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24.2" customHeight="1">
      <c r="A257" s="31"/>
      <c r="B257" s="148"/>
      <c r="C257" s="149" t="s">
        <v>328</v>
      </c>
      <c r="D257" s="149" t="s">
        <v>254</v>
      </c>
      <c r="E257" s="150" t="s">
        <v>4452</v>
      </c>
      <c r="F257" s="151" t="s">
        <v>4453</v>
      </c>
      <c r="G257" s="152" t="s">
        <v>347</v>
      </c>
      <c r="H257" s="153">
        <v>3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289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289</v>
      </c>
      <c r="BM257" s="161" t="s">
        <v>413</v>
      </c>
    </row>
    <row r="258" spans="1:65" s="14" customFormat="1">
      <c r="B258" s="171"/>
      <c r="D258" s="164" t="s">
        <v>282</v>
      </c>
      <c r="E258" s="172" t="s">
        <v>1</v>
      </c>
      <c r="F258" s="173" t="s">
        <v>4454</v>
      </c>
      <c r="H258" s="174">
        <v>3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282</v>
      </c>
      <c r="AU258" s="172" t="s">
        <v>88</v>
      </c>
      <c r="AV258" s="14" t="s">
        <v>88</v>
      </c>
      <c r="AW258" s="14" t="s">
        <v>33</v>
      </c>
      <c r="AX258" s="14" t="s">
        <v>79</v>
      </c>
      <c r="AY258" s="172" t="s">
        <v>252</v>
      </c>
    </row>
    <row r="259" spans="1:65" s="13" customFormat="1" ht="22.5">
      <c r="B259" s="163"/>
      <c r="D259" s="164" t="s">
        <v>282</v>
      </c>
      <c r="E259" s="165" t="s">
        <v>1</v>
      </c>
      <c r="F259" s="166" t="s">
        <v>4376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5" customFormat="1">
      <c r="B260" s="179"/>
      <c r="D260" s="164" t="s">
        <v>282</v>
      </c>
      <c r="E260" s="180" t="s">
        <v>1</v>
      </c>
      <c r="F260" s="181" t="s">
        <v>286</v>
      </c>
      <c r="H260" s="182">
        <v>3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282</v>
      </c>
      <c r="AU260" s="180" t="s">
        <v>88</v>
      </c>
      <c r="AV260" s="15" t="s">
        <v>258</v>
      </c>
      <c r="AW260" s="15" t="s">
        <v>33</v>
      </c>
      <c r="AX260" s="15" t="s">
        <v>86</v>
      </c>
      <c r="AY260" s="180" t="s">
        <v>252</v>
      </c>
    </row>
    <row r="261" spans="1:65" s="2" customFormat="1" ht="24.2" customHeight="1">
      <c r="A261" s="31"/>
      <c r="B261" s="148"/>
      <c r="C261" s="149" t="s">
        <v>414</v>
      </c>
      <c r="D261" s="149" t="s">
        <v>254</v>
      </c>
      <c r="E261" s="150" t="s">
        <v>4455</v>
      </c>
      <c r="F261" s="151" t="s">
        <v>4456</v>
      </c>
      <c r="G261" s="152" t="s">
        <v>347</v>
      </c>
      <c r="H261" s="153">
        <v>2</v>
      </c>
      <c r="I261" s="154"/>
      <c r="J261" s="155">
        <f>ROUND(I261*H261,2)</f>
        <v>0</v>
      </c>
      <c r="K261" s="156"/>
      <c r="L261" s="32"/>
      <c r="M261" s="157" t="s">
        <v>1</v>
      </c>
      <c r="N261" s="158" t="s">
        <v>44</v>
      </c>
      <c r="O261" s="57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289</v>
      </c>
      <c r="AT261" s="161" t="s">
        <v>254</v>
      </c>
      <c r="AU261" s="161" t="s">
        <v>88</v>
      </c>
      <c r="AY261" s="17" t="s">
        <v>252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86</v>
      </c>
      <c r="BK261" s="162">
        <f>ROUND(I261*H261,2)</f>
        <v>0</v>
      </c>
      <c r="BL261" s="17" t="s">
        <v>289</v>
      </c>
      <c r="BM261" s="161" t="s">
        <v>417</v>
      </c>
    </row>
    <row r="262" spans="1:65" s="14" customFormat="1">
      <c r="B262" s="171"/>
      <c r="D262" s="164" t="s">
        <v>282</v>
      </c>
      <c r="E262" s="172" t="s">
        <v>1</v>
      </c>
      <c r="F262" s="173" t="s">
        <v>4457</v>
      </c>
      <c r="H262" s="174">
        <v>2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3" customFormat="1" ht="22.5">
      <c r="B263" s="163"/>
      <c r="D263" s="164" t="s">
        <v>282</v>
      </c>
      <c r="E263" s="165" t="s">
        <v>1</v>
      </c>
      <c r="F263" s="166" t="s">
        <v>4376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282</v>
      </c>
      <c r="AU263" s="165" t="s">
        <v>88</v>
      </c>
      <c r="AV263" s="13" t="s">
        <v>86</v>
      </c>
      <c r="AW263" s="13" t="s">
        <v>33</v>
      </c>
      <c r="AX263" s="13" t="s">
        <v>79</v>
      </c>
      <c r="AY263" s="165" t="s">
        <v>252</v>
      </c>
    </row>
    <row r="264" spans="1:65" s="15" customFormat="1">
      <c r="B264" s="179"/>
      <c r="D264" s="164" t="s">
        <v>282</v>
      </c>
      <c r="E264" s="180" t="s">
        <v>1</v>
      </c>
      <c r="F264" s="181" t="s">
        <v>286</v>
      </c>
      <c r="H264" s="182">
        <v>2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282</v>
      </c>
      <c r="AU264" s="180" t="s">
        <v>88</v>
      </c>
      <c r="AV264" s="15" t="s">
        <v>258</v>
      </c>
      <c r="AW264" s="15" t="s">
        <v>33</v>
      </c>
      <c r="AX264" s="15" t="s">
        <v>86</v>
      </c>
      <c r="AY264" s="180" t="s">
        <v>252</v>
      </c>
    </row>
    <row r="265" spans="1:65" s="2" customFormat="1" ht="24.2" customHeight="1">
      <c r="A265" s="31"/>
      <c r="B265" s="148"/>
      <c r="C265" s="149" t="s">
        <v>335</v>
      </c>
      <c r="D265" s="149" t="s">
        <v>254</v>
      </c>
      <c r="E265" s="150" t="s">
        <v>4458</v>
      </c>
      <c r="F265" s="151" t="s">
        <v>4459</v>
      </c>
      <c r="G265" s="152" t="s">
        <v>347</v>
      </c>
      <c r="H265" s="153">
        <v>7</v>
      </c>
      <c r="I265" s="154"/>
      <c r="J265" s="155">
        <f>ROUND(I265*H265,2)</f>
        <v>0</v>
      </c>
      <c r="K265" s="156"/>
      <c r="L265" s="32"/>
      <c r="M265" s="157" t="s">
        <v>1</v>
      </c>
      <c r="N265" s="158" t="s">
        <v>44</v>
      </c>
      <c r="O265" s="57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1" t="s">
        <v>289</v>
      </c>
      <c r="AT265" s="161" t="s">
        <v>254</v>
      </c>
      <c r="AU265" s="161" t="s">
        <v>88</v>
      </c>
      <c r="AY265" s="17" t="s">
        <v>252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86</v>
      </c>
      <c r="BK265" s="162">
        <f>ROUND(I265*H265,2)</f>
        <v>0</v>
      </c>
      <c r="BL265" s="17" t="s">
        <v>289</v>
      </c>
      <c r="BM265" s="161" t="s">
        <v>421</v>
      </c>
    </row>
    <row r="266" spans="1:65" s="14" customFormat="1">
      <c r="B266" s="171"/>
      <c r="D266" s="164" t="s">
        <v>282</v>
      </c>
      <c r="E266" s="172" t="s">
        <v>1</v>
      </c>
      <c r="F266" s="173" t="s">
        <v>4460</v>
      </c>
      <c r="H266" s="174">
        <v>7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282</v>
      </c>
      <c r="AU266" s="172" t="s">
        <v>88</v>
      </c>
      <c r="AV266" s="14" t="s">
        <v>88</v>
      </c>
      <c r="AW266" s="14" t="s">
        <v>33</v>
      </c>
      <c r="AX266" s="14" t="s">
        <v>79</v>
      </c>
      <c r="AY266" s="172" t="s">
        <v>252</v>
      </c>
    </row>
    <row r="267" spans="1:65" s="13" customFormat="1" ht="22.5">
      <c r="B267" s="163"/>
      <c r="D267" s="164" t="s">
        <v>282</v>
      </c>
      <c r="E267" s="165" t="s">
        <v>1</v>
      </c>
      <c r="F267" s="166" t="s">
        <v>4376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282</v>
      </c>
      <c r="AU267" s="165" t="s">
        <v>88</v>
      </c>
      <c r="AV267" s="13" t="s">
        <v>86</v>
      </c>
      <c r="AW267" s="13" t="s">
        <v>33</v>
      </c>
      <c r="AX267" s="13" t="s">
        <v>79</v>
      </c>
      <c r="AY267" s="165" t="s">
        <v>252</v>
      </c>
    </row>
    <row r="268" spans="1:65" s="15" customFormat="1">
      <c r="B268" s="179"/>
      <c r="D268" s="164" t="s">
        <v>282</v>
      </c>
      <c r="E268" s="180" t="s">
        <v>1</v>
      </c>
      <c r="F268" s="181" t="s">
        <v>286</v>
      </c>
      <c r="H268" s="182">
        <v>7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282</v>
      </c>
      <c r="AU268" s="180" t="s">
        <v>88</v>
      </c>
      <c r="AV268" s="15" t="s">
        <v>258</v>
      </c>
      <c r="AW268" s="15" t="s">
        <v>33</v>
      </c>
      <c r="AX268" s="15" t="s">
        <v>86</v>
      </c>
      <c r="AY268" s="180" t="s">
        <v>252</v>
      </c>
    </row>
    <row r="269" spans="1:65" s="2" customFormat="1" ht="24.2" customHeight="1">
      <c r="A269" s="31"/>
      <c r="B269" s="148"/>
      <c r="C269" s="149" t="s">
        <v>422</v>
      </c>
      <c r="D269" s="149" t="s">
        <v>254</v>
      </c>
      <c r="E269" s="150" t="s">
        <v>4461</v>
      </c>
      <c r="F269" s="151" t="s">
        <v>4462</v>
      </c>
      <c r="G269" s="152" t="s">
        <v>347</v>
      </c>
      <c r="H269" s="153">
        <v>3</v>
      </c>
      <c r="I269" s="154"/>
      <c r="J269" s="155">
        <f>ROUND(I269*H269,2)</f>
        <v>0</v>
      </c>
      <c r="K269" s="156"/>
      <c r="L269" s="32"/>
      <c r="M269" s="157" t="s">
        <v>1</v>
      </c>
      <c r="N269" s="158" t="s">
        <v>44</v>
      </c>
      <c r="O269" s="57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1" t="s">
        <v>289</v>
      </c>
      <c r="AT269" s="161" t="s">
        <v>254</v>
      </c>
      <c r="AU269" s="161" t="s">
        <v>88</v>
      </c>
      <c r="AY269" s="17" t="s">
        <v>252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86</v>
      </c>
      <c r="BK269" s="162">
        <f>ROUND(I269*H269,2)</f>
        <v>0</v>
      </c>
      <c r="BL269" s="17" t="s">
        <v>289</v>
      </c>
      <c r="BM269" s="161" t="s">
        <v>425</v>
      </c>
    </row>
    <row r="270" spans="1:65" s="14" customFormat="1">
      <c r="B270" s="171"/>
      <c r="D270" s="164" t="s">
        <v>282</v>
      </c>
      <c r="E270" s="172" t="s">
        <v>1</v>
      </c>
      <c r="F270" s="173" t="s">
        <v>4454</v>
      </c>
      <c r="H270" s="174">
        <v>3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282</v>
      </c>
      <c r="AU270" s="172" t="s">
        <v>88</v>
      </c>
      <c r="AV270" s="14" t="s">
        <v>88</v>
      </c>
      <c r="AW270" s="14" t="s">
        <v>33</v>
      </c>
      <c r="AX270" s="14" t="s">
        <v>79</v>
      </c>
      <c r="AY270" s="172" t="s">
        <v>252</v>
      </c>
    </row>
    <row r="271" spans="1:65" s="13" customFormat="1" ht="22.5">
      <c r="B271" s="163"/>
      <c r="D271" s="164" t="s">
        <v>282</v>
      </c>
      <c r="E271" s="165" t="s">
        <v>1</v>
      </c>
      <c r="F271" s="166" t="s">
        <v>4399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282</v>
      </c>
      <c r="AU271" s="165" t="s">
        <v>88</v>
      </c>
      <c r="AV271" s="13" t="s">
        <v>86</v>
      </c>
      <c r="AW271" s="13" t="s">
        <v>33</v>
      </c>
      <c r="AX271" s="13" t="s">
        <v>79</v>
      </c>
      <c r="AY271" s="165" t="s">
        <v>252</v>
      </c>
    </row>
    <row r="272" spans="1:65" s="15" customFormat="1">
      <c r="B272" s="179"/>
      <c r="D272" s="164" t="s">
        <v>282</v>
      </c>
      <c r="E272" s="180" t="s">
        <v>1</v>
      </c>
      <c r="F272" s="181" t="s">
        <v>286</v>
      </c>
      <c r="H272" s="182">
        <v>3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282</v>
      </c>
      <c r="AU272" s="180" t="s">
        <v>88</v>
      </c>
      <c r="AV272" s="15" t="s">
        <v>258</v>
      </c>
      <c r="AW272" s="15" t="s">
        <v>33</v>
      </c>
      <c r="AX272" s="15" t="s">
        <v>86</v>
      </c>
      <c r="AY272" s="180" t="s">
        <v>252</v>
      </c>
    </row>
    <row r="273" spans="1:65" s="2" customFormat="1" ht="24.2" customHeight="1">
      <c r="A273" s="31"/>
      <c r="B273" s="148"/>
      <c r="C273" s="149" t="s">
        <v>342</v>
      </c>
      <c r="D273" s="149" t="s">
        <v>254</v>
      </c>
      <c r="E273" s="150" t="s">
        <v>4463</v>
      </c>
      <c r="F273" s="151" t="s">
        <v>4464</v>
      </c>
      <c r="G273" s="152" t="s">
        <v>347</v>
      </c>
      <c r="H273" s="153">
        <v>1</v>
      </c>
      <c r="I273" s="154"/>
      <c r="J273" s="155">
        <f>ROUND(I273*H273,2)</f>
        <v>0</v>
      </c>
      <c r="K273" s="156"/>
      <c r="L273" s="32"/>
      <c r="M273" s="157" t="s">
        <v>1</v>
      </c>
      <c r="N273" s="158" t="s">
        <v>44</v>
      </c>
      <c r="O273" s="57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289</v>
      </c>
      <c r="AT273" s="161" t="s">
        <v>254</v>
      </c>
      <c r="AU273" s="161" t="s">
        <v>88</v>
      </c>
      <c r="AY273" s="17" t="s">
        <v>252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86</v>
      </c>
      <c r="BK273" s="162">
        <f>ROUND(I273*H273,2)</f>
        <v>0</v>
      </c>
      <c r="BL273" s="17" t="s">
        <v>289</v>
      </c>
      <c r="BM273" s="161" t="s">
        <v>428</v>
      </c>
    </row>
    <row r="274" spans="1:65" s="14" customFormat="1">
      <c r="B274" s="171"/>
      <c r="D274" s="164" t="s">
        <v>282</v>
      </c>
      <c r="E274" s="172" t="s">
        <v>1</v>
      </c>
      <c r="F274" s="173" t="s">
        <v>4036</v>
      </c>
      <c r="H274" s="174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3" customFormat="1" ht="22.5">
      <c r="B275" s="163"/>
      <c r="D275" s="164" t="s">
        <v>282</v>
      </c>
      <c r="E275" s="165" t="s">
        <v>1</v>
      </c>
      <c r="F275" s="166" t="s">
        <v>4399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282</v>
      </c>
      <c r="AU275" s="165" t="s">
        <v>88</v>
      </c>
      <c r="AV275" s="13" t="s">
        <v>86</v>
      </c>
      <c r="AW275" s="13" t="s">
        <v>33</v>
      </c>
      <c r="AX275" s="13" t="s">
        <v>79</v>
      </c>
      <c r="AY275" s="165" t="s">
        <v>252</v>
      </c>
    </row>
    <row r="276" spans="1:65" s="15" customFormat="1">
      <c r="B276" s="179"/>
      <c r="D276" s="164" t="s">
        <v>282</v>
      </c>
      <c r="E276" s="180" t="s">
        <v>1</v>
      </c>
      <c r="F276" s="181" t="s">
        <v>286</v>
      </c>
      <c r="H276" s="182">
        <v>1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282</v>
      </c>
      <c r="AU276" s="180" t="s">
        <v>88</v>
      </c>
      <c r="AV276" s="15" t="s">
        <v>258</v>
      </c>
      <c r="AW276" s="15" t="s">
        <v>33</v>
      </c>
      <c r="AX276" s="15" t="s">
        <v>86</v>
      </c>
      <c r="AY276" s="180" t="s">
        <v>252</v>
      </c>
    </row>
    <row r="277" spans="1:65" s="2" customFormat="1" ht="24.2" customHeight="1">
      <c r="A277" s="31"/>
      <c r="B277" s="148"/>
      <c r="C277" s="149" t="s">
        <v>429</v>
      </c>
      <c r="D277" s="149" t="s">
        <v>254</v>
      </c>
      <c r="E277" s="150" t="s">
        <v>4465</v>
      </c>
      <c r="F277" s="151" t="s">
        <v>4466</v>
      </c>
      <c r="G277" s="152" t="s">
        <v>347</v>
      </c>
      <c r="H277" s="153">
        <v>3</v>
      </c>
      <c r="I277" s="154"/>
      <c r="J277" s="155">
        <f>ROUND(I277*H277,2)</f>
        <v>0</v>
      </c>
      <c r="K277" s="156"/>
      <c r="L277" s="32"/>
      <c r="M277" s="157" t="s">
        <v>1</v>
      </c>
      <c r="N277" s="158" t="s">
        <v>44</v>
      </c>
      <c r="O277" s="57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1" t="s">
        <v>289</v>
      </c>
      <c r="AT277" s="161" t="s">
        <v>254</v>
      </c>
      <c r="AU277" s="161" t="s">
        <v>88</v>
      </c>
      <c r="AY277" s="17" t="s">
        <v>252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86</v>
      </c>
      <c r="BK277" s="162">
        <f>ROUND(I277*H277,2)</f>
        <v>0</v>
      </c>
      <c r="BL277" s="17" t="s">
        <v>289</v>
      </c>
      <c r="BM277" s="161" t="s">
        <v>432</v>
      </c>
    </row>
    <row r="278" spans="1:65" s="14" customFormat="1">
      <c r="B278" s="171"/>
      <c r="D278" s="164" t="s">
        <v>282</v>
      </c>
      <c r="E278" s="172" t="s">
        <v>1</v>
      </c>
      <c r="F278" s="173" t="s">
        <v>4454</v>
      </c>
      <c r="H278" s="174">
        <v>3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282</v>
      </c>
      <c r="AU278" s="172" t="s">
        <v>88</v>
      </c>
      <c r="AV278" s="14" t="s">
        <v>88</v>
      </c>
      <c r="AW278" s="14" t="s">
        <v>33</v>
      </c>
      <c r="AX278" s="14" t="s">
        <v>79</v>
      </c>
      <c r="AY278" s="172" t="s">
        <v>252</v>
      </c>
    </row>
    <row r="279" spans="1:65" s="13" customFormat="1" ht="22.5">
      <c r="B279" s="163"/>
      <c r="D279" s="164" t="s">
        <v>282</v>
      </c>
      <c r="E279" s="165" t="s">
        <v>1</v>
      </c>
      <c r="F279" s="166" t="s">
        <v>4376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282</v>
      </c>
      <c r="AU279" s="165" t="s">
        <v>88</v>
      </c>
      <c r="AV279" s="13" t="s">
        <v>86</v>
      </c>
      <c r="AW279" s="13" t="s">
        <v>33</v>
      </c>
      <c r="AX279" s="13" t="s">
        <v>79</v>
      </c>
      <c r="AY279" s="165" t="s">
        <v>252</v>
      </c>
    </row>
    <row r="280" spans="1:65" s="15" customFormat="1">
      <c r="B280" s="179"/>
      <c r="D280" s="164" t="s">
        <v>282</v>
      </c>
      <c r="E280" s="180" t="s">
        <v>1</v>
      </c>
      <c r="F280" s="181" t="s">
        <v>286</v>
      </c>
      <c r="H280" s="182">
        <v>3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282</v>
      </c>
      <c r="AU280" s="180" t="s">
        <v>88</v>
      </c>
      <c r="AV280" s="15" t="s">
        <v>258</v>
      </c>
      <c r="AW280" s="15" t="s">
        <v>33</v>
      </c>
      <c r="AX280" s="15" t="s">
        <v>86</v>
      </c>
      <c r="AY280" s="180" t="s">
        <v>252</v>
      </c>
    </row>
    <row r="281" spans="1:65" s="2" customFormat="1" ht="24.2" customHeight="1">
      <c r="A281" s="31"/>
      <c r="B281" s="148"/>
      <c r="C281" s="149" t="s">
        <v>348</v>
      </c>
      <c r="D281" s="149" t="s">
        <v>254</v>
      </c>
      <c r="E281" s="150" t="s">
        <v>4467</v>
      </c>
      <c r="F281" s="151" t="s">
        <v>4468</v>
      </c>
      <c r="G281" s="152" t="s">
        <v>347</v>
      </c>
      <c r="H281" s="153">
        <v>2</v>
      </c>
      <c r="I281" s="154"/>
      <c r="J281" s="155">
        <f>ROUND(I281*H281,2)</f>
        <v>0</v>
      </c>
      <c r="K281" s="156"/>
      <c r="L281" s="32"/>
      <c r="M281" s="157" t="s">
        <v>1</v>
      </c>
      <c r="N281" s="158" t="s">
        <v>44</v>
      </c>
      <c r="O281" s="57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1" t="s">
        <v>289</v>
      </c>
      <c r="AT281" s="161" t="s">
        <v>254</v>
      </c>
      <c r="AU281" s="161" t="s">
        <v>88</v>
      </c>
      <c r="AY281" s="17" t="s">
        <v>252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86</v>
      </c>
      <c r="BK281" s="162">
        <f>ROUND(I281*H281,2)</f>
        <v>0</v>
      </c>
      <c r="BL281" s="17" t="s">
        <v>289</v>
      </c>
      <c r="BM281" s="161" t="s">
        <v>435</v>
      </c>
    </row>
    <row r="282" spans="1:65" s="14" customFormat="1">
      <c r="B282" s="171"/>
      <c r="D282" s="164" t="s">
        <v>282</v>
      </c>
      <c r="E282" s="172" t="s">
        <v>1</v>
      </c>
      <c r="F282" s="173" t="s">
        <v>4457</v>
      </c>
      <c r="H282" s="174">
        <v>2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3" customFormat="1" ht="22.5">
      <c r="B283" s="163"/>
      <c r="D283" s="164" t="s">
        <v>282</v>
      </c>
      <c r="E283" s="165" t="s">
        <v>1</v>
      </c>
      <c r="F283" s="166" t="s">
        <v>4376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282</v>
      </c>
      <c r="AU283" s="165" t="s">
        <v>88</v>
      </c>
      <c r="AV283" s="13" t="s">
        <v>86</v>
      </c>
      <c r="AW283" s="13" t="s">
        <v>33</v>
      </c>
      <c r="AX283" s="13" t="s">
        <v>79</v>
      </c>
      <c r="AY283" s="165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2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24.2" customHeight="1">
      <c r="A285" s="31"/>
      <c r="B285" s="148"/>
      <c r="C285" s="149" t="s">
        <v>436</v>
      </c>
      <c r="D285" s="149" t="s">
        <v>254</v>
      </c>
      <c r="E285" s="150" t="s">
        <v>4469</v>
      </c>
      <c r="F285" s="151" t="s">
        <v>4470</v>
      </c>
      <c r="G285" s="152" t="s">
        <v>347</v>
      </c>
      <c r="H285" s="153">
        <v>10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289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289</v>
      </c>
      <c r="BM285" s="161" t="s">
        <v>439</v>
      </c>
    </row>
    <row r="286" spans="1:65" s="2" customFormat="1" ht="37.9" customHeight="1">
      <c r="A286" s="31"/>
      <c r="B286" s="148"/>
      <c r="C286" s="149" t="s">
        <v>356</v>
      </c>
      <c r="D286" s="149" t="s">
        <v>254</v>
      </c>
      <c r="E286" s="150" t="s">
        <v>4471</v>
      </c>
      <c r="F286" s="151" t="s">
        <v>4472</v>
      </c>
      <c r="G286" s="152" t="s">
        <v>347</v>
      </c>
      <c r="H286" s="153">
        <v>1</v>
      </c>
      <c r="I286" s="154"/>
      <c r="J286" s="155">
        <f>ROUND(I286*H286,2)</f>
        <v>0</v>
      </c>
      <c r="K286" s="156"/>
      <c r="L286" s="32"/>
      <c r="M286" s="157" t="s">
        <v>1</v>
      </c>
      <c r="N286" s="158" t="s">
        <v>44</v>
      </c>
      <c r="O286" s="57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1" t="s">
        <v>289</v>
      </c>
      <c r="AT286" s="161" t="s">
        <v>254</v>
      </c>
      <c r="AU286" s="161" t="s">
        <v>88</v>
      </c>
      <c r="AY286" s="17" t="s">
        <v>252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86</v>
      </c>
      <c r="BK286" s="162">
        <f>ROUND(I286*H286,2)</f>
        <v>0</v>
      </c>
      <c r="BL286" s="17" t="s">
        <v>289</v>
      </c>
      <c r="BM286" s="161" t="s">
        <v>442</v>
      </c>
    </row>
    <row r="287" spans="1:65" s="14" customFormat="1">
      <c r="B287" s="171"/>
      <c r="D287" s="164" t="s">
        <v>282</v>
      </c>
      <c r="E287" s="172" t="s">
        <v>1</v>
      </c>
      <c r="F287" s="173" t="s">
        <v>4355</v>
      </c>
      <c r="H287" s="174">
        <v>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282</v>
      </c>
      <c r="AU287" s="172" t="s">
        <v>88</v>
      </c>
      <c r="AV287" s="14" t="s">
        <v>88</v>
      </c>
      <c r="AW287" s="14" t="s">
        <v>33</v>
      </c>
      <c r="AX287" s="14" t="s">
        <v>79</v>
      </c>
      <c r="AY287" s="172" t="s">
        <v>252</v>
      </c>
    </row>
    <row r="288" spans="1:65" s="13" customFormat="1" ht="33.75">
      <c r="B288" s="163"/>
      <c r="D288" s="164" t="s">
        <v>282</v>
      </c>
      <c r="E288" s="165" t="s">
        <v>1</v>
      </c>
      <c r="F288" s="166" t="s">
        <v>4473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282</v>
      </c>
      <c r="AU288" s="165" t="s">
        <v>88</v>
      </c>
      <c r="AV288" s="13" t="s">
        <v>86</v>
      </c>
      <c r="AW288" s="13" t="s">
        <v>33</v>
      </c>
      <c r="AX288" s="13" t="s">
        <v>79</v>
      </c>
      <c r="AY288" s="165" t="s">
        <v>252</v>
      </c>
    </row>
    <row r="289" spans="1:65" s="15" customFormat="1">
      <c r="B289" s="179"/>
      <c r="D289" s="164" t="s">
        <v>282</v>
      </c>
      <c r="E289" s="180" t="s">
        <v>1</v>
      </c>
      <c r="F289" s="181" t="s">
        <v>286</v>
      </c>
      <c r="H289" s="182">
        <v>1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282</v>
      </c>
      <c r="AU289" s="180" t="s">
        <v>88</v>
      </c>
      <c r="AV289" s="15" t="s">
        <v>258</v>
      </c>
      <c r="AW289" s="15" t="s">
        <v>33</v>
      </c>
      <c r="AX289" s="15" t="s">
        <v>86</v>
      </c>
      <c r="AY289" s="180" t="s">
        <v>252</v>
      </c>
    </row>
    <row r="290" spans="1:65" s="2" customFormat="1" ht="33" customHeight="1">
      <c r="A290" s="31"/>
      <c r="B290" s="148"/>
      <c r="C290" s="149" t="s">
        <v>443</v>
      </c>
      <c r="D290" s="149" t="s">
        <v>254</v>
      </c>
      <c r="E290" s="150" t="s">
        <v>4474</v>
      </c>
      <c r="F290" s="151" t="s">
        <v>4475</v>
      </c>
      <c r="G290" s="152" t="s">
        <v>347</v>
      </c>
      <c r="H290" s="153">
        <v>1</v>
      </c>
      <c r="I290" s="154"/>
      <c r="J290" s="155">
        <f>ROUND(I290*H290,2)</f>
        <v>0</v>
      </c>
      <c r="K290" s="156"/>
      <c r="L290" s="32"/>
      <c r="M290" s="157" t="s">
        <v>1</v>
      </c>
      <c r="N290" s="158" t="s">
        <v>44</v>
      </c>
      <c r="O290" s="57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1" t="s">
        <v>289</v>
      </c>
      <c r="AT290" s="161" t="s">
        <v>254</v>
      </c>
      <c r="AU290" s="161" t="s">
        <v>88</v>
      </c>
      <c r="AY290" s="17" t="s">
        <v>252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86</v>
      </c>
      <c r="BK290" s="162">
        <f>ROUND(I290*H290,2)</f>
        <v>0</v>
      </c>
      <c r="BL290" s="17" t="s">
        <v>289</v>
      </c>
      <c r="BM290" s="161" t="s">
        <v>446</v>
      </c>
    </row>
    <row r="291" spans="1:65" s="14" customFormat="1">
      <c r="B291" s="171"/>
      <c r="D291" s="164" t="s">
        <v>282</v>
      </c>
      <c r="E291" s="172" t="s">
        <v>1</v>
      </c>
      <c r="F291" s="173" t="s">
        <v>4015</v>
      </c>
      <c r="H291" s="174">
        <v>1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282</v>
      </c>
      <c r="AU291" s="172" t="s">
        <v>88</v>
      </c>
      <c r="AV291" s="14" t="s">
        <v>88</v>
      </c>
      <c r="AW291" s="14" t="s">
        <v>33</v>
      </c>
      <c r="AX291" s="14" t="s">
        <v>79</v>
      </c>
      <c r="AY291" s="172" t="s">
        <v>252</v>
      </c>
    </row>
    <row r="292" spans="1:65" s="13" customFormat="1" ht="22.5">
      <c r="B292" s="163"/>
      <c r="D292" s="164" t="s">
        <v>282</v>
      </c>
      <c r="E292" s="165" t="s">
        <v>1</v>
      </c>
      <c r="F292" s="166" t="s">
        <v>4476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282</v>
      </c>
      <c r="AU292" s="165" t="s">
        <v>88</v>
      </c>
      <c r="AV292" s="13" t="s">
        <v>86</v>
      </c>
      <c r="AW292" s="13" t="s">
        <v>33</v>
      </c>
      <c r="AX292" s="13" t="s">
        <v>79</v>
      </c>
      <c r="AY292" s="165" t="s">
        <v>252</v>
      </c>
    </row>
    <row r="293" spans="1:65" s="15" customFormat="1">
      <c r="B293" s="179"/>
      <c r="D293" s="164" t="s">
        <v>282</v>
      </c>
      <c r="E293" s="180" t="s">
        <v>1</v>
      </c>
      <c r="F293" s="181" t="s">
        <v>286</v>
      </c>
      <c r="H293" s="182">
        <v>1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282</v>
      </c>
      <c r="AU293" s="180" t="s">
        <v>88</v>
      </c>
      <c r="AV293" s="15" t="s">
        <v>258</v>
      </c>
      <c r="AW293" s="15" t="s">
        <v>33</v>
      </c>
      <c r="AX293" s="15" t="s">
        <v>86</v>
      </c>
      <c r="AY293" s="180" t="s">
        <v>252</v>
      </c>
    </row>
    <row r="294" spans="1:65" s="2" customFormat="1" ht="24.2" customHeight="1">
      <c r="A294" s="31"/>
      <c r="B294" s="148"/>
      <c r="C294" s="149" t="s">
        <v>363</v>
      </c>
      <c r="D294" s="149" t="s">
        <v>254</v>
      </c>
      <c r="E294" s="150" t="s">
        <v>4477</v>
      </c>
      <c r="F294" s="151" t="s">
        <v>4478</v>
      </c>
      <c r="G294" s="152" t="s">
        <v>347</v>
      </c>
      <c r="H294" s="153">
        <v>1</v>
      </c>
      <c r="I294" s="154"/>
      <c r="J294" s="155">
        <f>ROUND(I294*H294,2)</f>
        <v>0</v>
      </c>
      <c r="K294" s="156"/>
      <c r="L294" s="32"/>
      <c r="M294" s="157" t="s">
        <v>1</v>
      </c>
      <c r="N294" s="158" t="s">
        <v>44</v>
      </c>
      <c r="O294" s="57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1" t="s">
        <v>289</v>
      </c>
      <c r="AT294" s="161" t="s">
        <v>254</v>
      </c>
      <c r="AU294" s="161" t="s">
        <v>88</v>
      </c>
      <c r="AY294" s="17" t="s">
        <v>252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86</v>
      </c>
      <c r="BK294" s="162">
        <f>ROUND(I294*H294,2)</f>
        <v>0</v>
      </c>
      <c r="BL294" s="17" t="s">
        <v>289</v>
      </c>
      <c r="BM294" s="161" t="s">
        <v>449</v>
      </c>
    </row>
    <row r="295" spans="1:65" s="14" customFormat="1">
      <c r="B295" s="171"/>
      <c r="D295" s="164" t="s">
        <v>282</v>
      </c>
      <c r="E295" s="172" t="s">
        <v>1</v>
      </c>
      <c r="F295" s="173" t="s">
        <v>4015</v>
      </c>
      <c r="H295" s="174">
        <v>1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282</v>
      </c>
      <c r="AU295" s="172" t="s">
        <v>88</v>
      </c>
      <c r="AV295" s="14" t="s">
        <v>88</v>
      </c>
      <c r="AW295" s="14" t="s">
        <v>33</v>
      </c>
      <c r="AX295" s="14" t="s">
        <v>79</v>
      </c>
      <c r="AY295" s="172" t="s">
        <v>252</v>
      </c>
    </row>
    <row r="296" spans="1:65" s="13" customFormat="1" ht="22.5">
      <c r="B296" s="163"/>
      <c r="D296" s="164" t="s">
        <v>282</v>
      </c>
      <c r="E296" s="165" t="s">
        <v>1</v>
      </c>
      <c r="F296" s="166" t="s">
        <v>4476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282</v>
      </c>
      <c r="AU296" s="165" t="s">
        <v>88</v>
      </c>
      <c r="AV296" s="13" t="s">
        <v>86</v>
      </c>
      <c r="AW296" s="13" t="s">
        <v>33</v>
      </c>
      <c r="AX296" s="13" t="s">
        <v>79</v>
      </c>
      <c r="AY296" s="165" t="s">
        <v>252</v>
      </c>
    </row>
    <row r="297" spans="1:65" s="15" customFormat="1">
      <c r="B297" s="179"/>
      <c r="D297" s="164" t="s">
        <v>282</v>
      </c>
      <c r="E297" s="180" t="s">
        <v>1</v>
      </c>
      <c r="F297" s="181" t="s">
        <v>286</v>
      </c>
      <c r="H297" s="182">
        <v>1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282</v>
      </c>
      <c r="AU297" s="180" t="s">
        <v>88</v>
      </c>
      <c r="AV297" s="15" t="s">
        <v>258</v>
      </c>
      <c r="AW297" s="15" t="s">
        <v>33</v>
      </c>
      <c r="AX297" s="15" t="s">
        <v>86</v>
      </c>
      <c r="AY297" s="180" t="s">
        <v>252</v>
      </c>
    </row>
    <row r="298" spans="1:65" s="2" customFormat="1" ht="24.2" customHeight="1">
      <c r="A298" s="31"/>
      <c r="B298" s="148"/>
      <c r="C298" s="149" t="s">
        <v>450</v>
      </c>
      <c r="D298" s="149" t="s">
        <v>254</v>
      </c>
      <c r="E298" s="150" t="s">
        <v>4479</v>
      </c>
      <c r="F298" s="151" t="s">
        <v>4480</v>
      </c>
      <c r="G298" s="152" t="s">
        <v>347</v>
      </c>
      <c r="H298" s="153">
        <v>23</v>
      </c>
      <c r="I298" s="154"/>
      <c r="J298" s="155">
        <f>ROUND(I298*H298,2)</f>
        <v>0</v>
      </c>
      <c r="K298" s="156"/>
      <c r="L298" s="32"/>
      <c r="M298" s="157" t="s">
        <v>1</v>
      </c>
      <c r="N298" s="158" t="s">
        <v>44</v>
      </c>
      <c r="O298" s="57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1" t="s">
        <v>289</v>
      </c>
      <c r="AT298" s="161" t="s">
        <v>254</v>
      </c>
      <c r="AU298" s="161" t="s">
        <v>88</v>
      </c>
      <c r="AY298" s="17" t="s">
        <v>252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86</v>
      </c>
      <c r="BK298" s="162">
        <f>ROUND(I298*H298,2)</f>
        <v>0</v>
      </c>
      <c r="BL298" s="17" t="s">
        <v>289</v>
      </c>
      <c r="BM298" s="161" t="s">
        <v>453</v>
      </c>
    </row>
    <row r="299" spans="1:65" s="14" customFormat="1">
      <c r="B299" s="171"/>
      <c r="D299" s="164" t="s">
        <v>282</v>
      </c>
      <c r="E299" s="172" t="s">
        <v>1</v>
      </c>
      <c r="F299" s="173" t="s">
        <v>4481</v>
      </c>
      <c r="H299" s="174">
        <v>23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3" customFormat="1" ht="33.75">
      <c r="B300" s="163"/>
      <c r="D300" s="164" t="s">
        <v>282</v>
      </c>
      <c r="E300" s="165" t="s">
        <v>1</v>
      </c>
      <c r="F300" s="166" t="s">
        <v>4482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282</v>
      </c>
      <c r="AU300" s="165" t="s">
        <v>88</v>
      </c>
      <c r="AV300" s="13" t="s">
        <v>86</v>
      </c>
      <c r="AW300" s="13" t="s">
        <v>33</v>
      </c>
      <c r="AX300" s="13" t="s">
        <v>79</v>
      </c>
      <c r="AY300" s="165" t="s">
        <v>252</v>
      </c>
    </row>
    <row r="301" spans="1:65" s="15" customFormat="1">
      <c r="B301" s="179"/>
      <c r="D301" s="164" t="s">
        <v>282</v>
      </c>
      <c r="E301" s="180" t="s">
        <v>1</v>
      </c>
      <c r="F301" s="181" t="s">
        <v>286</v>
      </c>
      <c r="H301" s="182">
        <v>23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282</v>
      </c>
      <c r="AU301" s="180" t="s">
        <v>88</v>
      </c>
      <c r="AV301" s="15" t="s">
        <v>258</v>
      </c>
      <c r="AW301" s="15" t="s">
        <v>33</v>
      </c>
      <c r="AX301" s="15" t="s">
        <v>86</v>
      </c>
      <c r="AY301" s="180" t="s">
        <v>252</v>
      </c>
    </row>
    <row r="302" spans="1:65" s="2" customFormat="1" ht="24.2" customHeight="1">
      <c r="A302" s="31"/>
      <c r="B302" s="148"/>
      <c r="C302" s="149" t="s">
        <v>369</v>
      </c>
      <c r="D302" s="149" t="s">
        <v>254</v>
      </c>
      <c r="E302" s="150" t="s">
        <v>4483</v>
      </c>
      <c r="F302" s="151" t="s">
        <v>4484</v>
      </c>
      <c r="G302" s="152" t="s">
        <v>465</v>
      </c>
      <c r="H302" s="153">
        <v>253</v>
      </c>
      <c r="I302" s="154"/>
      <c r="J302" s="155">
        <f>ROUND(I302*H302,2)</f>
        <v>0</v>
      </c>
      <c r="K302" s="156"/>
      <c r="L302" s="32"/>
      <c r="M302" s="157" t="s">
        <v>1</v>
      </c>
      <c r="N302" s="158" t="s">
        <v>44</v>
      </c>
      <c r="O302" s="57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1" t="s">
        <v>289</v>
      </c>
      <c r="AT302" s="161" t="s">
        <v>254</v>
      </c>
      <c r="AU302" s="161" t="s">
        <v>88</v>
      </c>
      <c r="AY302" s="17" t="s">
        <v>252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86</v>
      </c>
      <c r="BK302" s="162">
        <f>ROUND(I302*H302,2)</f>
        <v>0</v>
      </c>
      <c r="BL302" s="17" t="s">
        <v>289</v>
      </c>
      <c r="BM302" s="161" t="s">
        <v>456</v>
      </c>
    </row>
    <row r="303" spans="1:65" s="14" customFormat="1">
      <c r="B303" s="171"/>
      <c r="D303" s="164" t="s">
        <v>282</v>
      </c>
      <c r="E303" s="172" t="s">
        <v>1</v>
      </c>
      <c r="F303" s="173" t="s">
        <v>4485</v>
      </c>
      <c r="H303" s="174">
        <v>22.5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282</v>
      </c>
      <c r="AU303" s="172" t="s">
        <v>88</v>
      </c>
      <c r="AV303" s="14" t="s">
        <v>88</v>
      </c>
      <c r="AW303" s="14" t="s">
        <v>33</v>
      </c>
      <c r="AX303" s="14" t="s">
        <v>79</v>
      </c>
      <c r="AY303" s="172" t="s">
        <v>252</v>
      </c>
    </row>
    <row r="304" spans="1:65" s="14" customFormat="1">
      <c r="B304" s="171"/>
      <c r="D304" s="164" t="s">
        <v>282</v>
      </c>
      <c r="E304" s="172" t="s">
        <v>1</v>
      </c>
      <c r="F304" s="173" t="s">
        <v>4486</v>
      </c>
      <c r="H304" s="174">
        <v>16.25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282</v>
      </c>
      <c r="AU304" s="172" t="s">
        <v>88</v>
      </c>
      <c r="AV304" s="14" t="s">
        <v>88</v>
      </c>
      <c r="AW304" s="14" t="s">
        <v>33</v>
      </c>
      <c r="AX304" s="14" t="s">
        <v>79</v>
      </c>
      <c r="AY304" s="172" t="s">
        <v>252</v>
      </c>
    </row>
    <row r="305" spans="1:65" s="14" customFormat="1">
      <c r="B305" s="171"/>
      <c r="D305" s="164" t="s">
        <v>282</v>
      </c>
      <c r="E305" s="172" t="s">
        <v>1</v>
      </c>
      <c r="F305" s="173" t="s">
        <v>4487</v>
      </c>
      <c r="H305" s="174">
        <v>31.5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4" customFormat="1">
      <c r="B306" s="171"/>
      <c r="D306" s="164" t="s">
        <v>282</v>
      </c>
      <c r="E306" s="172" t="s">
        <v>1</v>
      </c>
      <c r="F306" s="173" t="s">
        <v>4488</v>
      </c>
      <c r="H306" s="174">
        <v>3.25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282</v>
      </c>
      <c r="AU306" s="172" t="s">
        <v>88</v>
      </c>
      <c r="AV306" s="14" t="s">
        <v>88</v>
      </c>
      <c r="AW306" s="14" t="s">
        <v>33</v>
      </c>
      <c r="AX306" s="14" t="s">
        <v>79</v>
      </c>
      <c r="AY306" s="172" t="s">
        <v>252</v>
      </c>
    </row>
    <row r="307" spans="1:65" s="14" customFormat="1">
      <c r="B307" s="171"/>
      <c r="D307" s="164" t="s">
        <v>282</v>
      </c>
      <c r="E307" s="172" t="s">
        <v>1</v>
      </c>
      <c r="F307" s="173" t="s">
        <v>4489</v>
      </c>
      <c r="H307" s="174">
        <v>35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282</v>
      </c>
      <c r="AU307" s="172" t="s">
        <v>88</v>
      </c>
      <c r="AV307" s="14" t="s">
        <v>88</v>
      </c>
      <c r="AW307" s="14" t="s">
        <v>33</v>
      </c>
      <c r="AX307" s="14" t="s">
        <v>79</v>
      </c>
      <c r="AY307" s="172" t="s">
        <v>252</v>
      </c>
    </row>
    <row r="308" spans="1:65" s="14" customFormat="1">
      <c r="B308" s="171"/>
      <c r="D308" s="164" t="s">
        <v>282</v>
      </c>
      <c r="E308" s="172" t="s">
        <v>1</v>
      </c>
      <c r="F308" s="173" t="s">
        <v>4490</v>
      </c>
      <c r="H308" s="174">
        <v>36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4" customFormat="1">
      <c r="B309" s="171"/>
      <c r="D309" s="164" t="s">
        <v>282</v>
      </c>
      <c r="E309" s="172" t="s">
        <v>1</v>
      </c>
      <c r="F309" s="173" t="s">
        <v>4491</v>
      </c>
      <c r="H309" s="174">
        <v>15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282</v>
      </c>
      <c r="AU309" s="172" t="s">
        <v>88</v>
      </c>
      <c r="AV309" s="14" t="s">
        <v>88</v>
      </c>
      <c r="AW309" s="14" t="s">
        <v>33</v>
      </c>
      <c r="AX309" s="14" t="s">
        <v>79</v>
      </c>
      <c r="AY309" s="172" t="s">
        <v>252</v>
      </c>
    </row>
    <row r="310" spans="1:65" s="14" customFormat="1">
      <c r="B310" s="171"/>
      <c r="D310" s="164" t="s">
        <v>282</v>
      </c>
      <c r="E310" s="172" t="s">
        <v>1</v>
      </c>
      <c r="F310" s="173" t="s">
        <v>4492</v>
      </c>
      <c r="H310" s="174">
        <v>17.5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282</v>
      </c>
      <c r="AU310" s="172" t="s">
        <v>88</v>
      </c>
      <c r="AV310" s="14" t="s">
        <v>88</v>
      </c>
      <c r="AW310" s="14" t="s">
        <v>33</v>
      </c>
      <c r="AX310" s="14" t="s">
        <v>79</v>
      </c>
      <c r="AY310" s="172" t="s">
        <v>252</v>
      </c>
    </row>
    <row r="311" spans="1:65" s="14" customFormat="1">
      <c r="B311" s="171"/>
      <c r="D311" s="164" t="s">
        <v>282</v>
      </c>
      <c r="E311" s="172" t="s">
        <v>1</v>
      </c>
      <c r="F311" s="173" t="s">
        <v>4493</v>
      </c>
      <c r="H311" s="174">
        <v>18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282</v>
      </c>
      <c r="AU311" s="172" t="s">
        <v>88</v>
      </c>
      <c r="AV311" s="14" t="s">
        <v>88</v>
      </c>
      <c r="AW311" s="14" t="s">
        <v>33</v>
      </c>
      <c r="AX311" s="14" t="s">
        <v>79</v>
      </c>
      <c r="AY311" s="172" t="s">
        <v>252</v>
      </c>
    </row>
    <row r="312" spans="1:65" s="14" customFormat="1">
      <c r="B312" s="171"/>
      <c r="D312" s="164" t="s">
        <v>282</v>
      </c>
      <c r="E312" s="172" t="s">
        <v>1</v>
      </c>
      <c r="F312" s="173" t="s">
        <v>4494</v>
      </c>
      <c r="H312" s="174">
        <v>30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282</v>
      </c>
      <c r="AU312" s="172" t="s">
        <v>88</v>
      </c>
      <c r="AV312" s="14" t="s">
        <v>88</v>
      </c>
      <c r="AW312" s="14" t="s">
        <v>33</v>
      </c>
      <c r="AX312" s="14" t="s">
        <v>79</v>
      </c>
      <c r="AY312" s="172" t="s">
        <v>252</v>
      </c>
    </row>
    <row r="313" spans="1:65" s="14" customFormat="1">
      <c r="B313" s="171"/>
      <c r="D313" s="164" t="s">
        <v>282</v>
      </c>
      <c r="E313" s="172" t="s">
        <v>1</v>
      </c>
      <c r="F313" s="173" t="s">
        <v>4495</v>
      </c>
      <c r="H313" s="174">
        <v>21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282</v>
      </c>
      <c r="AU313" s="172" t="s">
        <v>88</v>
      </c>
      <c r="AV313" s="14" t="s">
        <v>88</v>
      </c>
      <c r="AW313" s="14" t="s">
        <v>33</v>
      </c>
      <c r="AX313" s="14" t="s">
        <v>79</v>
      </c>
      <c r="AY313" s="172" t="s">
        <v>252</v>
      </c>
    </row>
    <row r="314" spans="1:65" s="14" customFormat="1">
      <c r="B314" s="171"/>
      <c r="D314" s="164" t="s">
        <v>282</v>
      </c>
      <c r="E314" s="172" t="s">
        <v>1</v>
      </c>
      <c r="F314" s="173" t="s">
        <v>4496</v>
      </c>
      <c r="H314" s="174">
        <v>7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3" customFormat="1">
      <c r="B315" s="163"/>
      <c r="D315" s="164" t="s">
        <v>282</v>
      </c>
      <c r="E315" s="165" t="s">
        <v>1</v>
      </c>
      <c r="F315" s="166" t="s">
        <v>4497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282</v>
      </c>
      <c r="AU315" s="165" t="s">
        <v>88</v>
      </c>
      <c r="AV315" s="13" t="s">
        <v>86</v>
      </c>
      <c r="AW315" s="13" t="s">
        <v>33</v>
      </c>
      <c r="AX315" s="13" t="s">
        <v>79</v>
      </c>
      <c r="AY315" s="165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253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24.2" customHeight="1">
      <c r="A317" s="31"/>
      <c r="B317" s="148"/>
      <c r="C317" s="149" t="s">
        <v>458</v>
      </c>
      <c r="D317" s="149" t="s">
        <v>254</v>
      </c>
      <c r="E317" s="150" t="s">
        <v>4498</v>
      </c>
      <c r="F317" s="151" t="s">
        <v>4499</v>
      </c>
      <c r="G317" s="152" t="s">
        <v>465</v>
      </c>
      <c r="H317" s="153">
        <v>35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289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289</v>
      </c>
      <c r="BM317" s="161" t="s">
        <v>461</v>
      </c>
    </row>
    <row r="318" spans="1:65" s="14" customFormat="1">
      <c r="B318" s="171"/>
      <c r="D318" s="164" t="s">
        <v>282</v>
      </c>
      <c r="E318" s="172" t="s">
        <v>1</v>
      </c>
      <c r="F318" s="173" t="s">
        <v>4491</v>
      </c>
      <c r="H318" s="174">
        <v>15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4" customFormat="1">
      <c r="B319" s="171"/>
      <c r="D319" s="164" t="s">
        <v>282</v>
      </c>
      <c r="E319" s="172" t="s">
        <v>1</v>
      </c>
      <c r="F319" s="173" t="s">
        <v>4500</v>
      </c>
      <c r="H319" s="174">
        <v>13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282</v>
      </c>
      <c r="AU319" s="172" t="s">
        <v>88</v>
      </c>
      <c r="AV319" s="14" t="s">
        <v>88</v>
      </c>
      <c r="AW319" s="14" t="s">
        <v>33</v>
      </c>
      <c r="AX319" s="14" t="s">
        <v>79</v>
      </c>
      <c r="AY319" s="172" t="s">
        <v>252</v>
      </c>
    </row>
    <row r="320" spans="1:65" s="14" customFormat="1">
      <c r="B320" s="171"/>
      <c r="D320" s="164" t="s">
        <v>282</v>
      </c>
      <c r="E320" s="172" t="s">
        <v>1</v>
      </c>
      <c r="F320" s="173" t="s">
        <v>4501</v>
      </c>
      <c r="H320" s="174">
        <v>7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282</v>
      </c>
      <c r="AU320" s="172" t="s">
        <v>88</v>
      </c>
      <c r="AV320" s="14" t="s">
        <v>88</v>
      </c>
      <c r="AW320" s="14" t="s">
        <v>33</v>
      </c>
      <c r="AX320" s="14" t="s">
        <v>79</v>
      </c>
      <c r="AY320" s="172" t="s">
        <v>252</v>
      </c>
    </row>
    <row r="321" spans="1:65" s="13" customFormat="1">
      <c r="B321" s="163"/>
      <c r="D321" s="164" t="s">
        <v>282</v>
      </c>
      <c r="E321" s="165" t="s">
        <v>1</v>
      </c>
      <c r="F321" s="166" t="s">
        <v>4497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282</v>
      </c>
      <c r="AU321" s="165" t="s">
        <v>88</v>
      </c>
      <c r="AV321" s="13" t="s">
        <v>86</v>
      </c>
      <c r="AW321" s="13" t="s">
        <v>33</v>
      </c>
      <c r="AX321" s="13" t="s">
        <v>79</v>
      </c>
      <c r="AY321" s="165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35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24.2" customHeight="1">
      <c r="A323" s="31"/>
      <c r="B323" s="148"/>
      <c r="C323" s="149" t="s">
        <v>373</v>
      </c>
      <c r="D323" s="149" t="s">
        <v>254</v>
      </c>
      <c r="E323" s="150" t="s">
        <v>4502</v>
      </c>
      <c r="F323" s="151" t="s">
        <v>4503</v>
      </c>
      <c r="G323" s="152" t="s">
        <v>465</v>
      </c>
      <c r="H323" s="153">
        <v>88.75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289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289</v>
      </c>
      <c r="BM323" s="161" t="s">
        <v>466</v>
      </c>
    </row>
    <row r="324" spans="1:65" s="13" customFormat="1" ht="33.75">
      <c r="B324" s="163"/>
      <c r="D324" s="164" t="s">
        <v>282</v>
      </c>
      <c r="E324" s="165" t="s">
        <v>1</v>
      </c>
      <c r="F324" s="166" t="s">
        <v>4504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282</v>
      </c>
      <c r="AU324" s="165" t="s">
        <v>88</v>
      </c>
      <c r="AV324" s="13" t="s">
        <v>86</v>
      </c>
      <c r="AW324" s="13" t="s">
        <v>33</v>
      </c>
      <c r="AX324" s="13" t="s">
        <v>79</v>
      </c>
      <c r="AY324" s="165" t="s">
        <v>252</v>
      </c>
    </row>
    <row r="325" spans="1:65" s="13" customFormat="1" ht="33.75">
      <c r="B325" s="163"/>
      <c r="D325" s="164" t="s">
        <v>282</v>
      </c>
      <c r="E325" s="165" t="s">
        <v>1</v>
      </c>
      <c r="F325" s="166" t="s">
        <v>4505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282</v>
      </c>
      <c r="AU325" s="165" t="s">
        <v>88</v>
      </c>
      <c r="AV325" s="13" t="s">
        <v>86</v>
      </c>
      <c r="AW325" s="13" t="s">
        <v>33</v>
      </c>
      <c r="AX325" s="13" t="s">
        <v>79</v>
      </c>
      <c r="AY325" s="165" t="s">
        <v>252</v>
      </c>
    </row>
    <row r="326" spans="1:65" s="14" customFormat="1">
      <c r="B326" s="171"/>
      <c r="D326" s="164" t="s">
        <v>282</v>
      </c>
      <c r="E326" s="172" t="s">
        <v>1</v>
      </c>
      <c r="F326" s="173" t="s">
        <v>4487</v>
      </c>
      <c r="H326" s="174">
        <v>31.5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282</v>
      </c>
      <c r="AU326" s="172" t="s">
        <v>88</v>
      </c>
      <c r="AV326" s="14" t="s">
        <v>88</v>
      </c>
      <c r="AW326" s="14" t="s">
        <v>33</v>
      </c>
      <c r="AX326" s="14" t="s">
        <v>79</v>
      </c>
      <c r="AY326" s="172" t="s">
        <v>252</v>
      </c>
    </row>
    <row r="327" spans="1:65" s="14" customFormat="1">
      <c r="B327" s="171"/>
      <c r="D327" s="164" t="s">
        <v>282</v>
      </c>
      <c r="E327" s="172" t="s">
        <v>1</v>
      </c>
      <c r="F327" s="173" t="s">
        <v>4506</v>
      </c>
      <c r="H327" s="174">
        <v>30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282</v>
      </c>
      <c r="AU327" s="172" t="s">
        <v>88</v>
      </c>
      <c r="AV327" s="14" t="s">
        <v>88</v>
      </c>
      <c r="AW327" s="14" t="s">
        <v>33</v>
      </c>
      <c r="AX327" s="14" t="s">
        <v>79</v>
      </c>
      <c r="AY327" s="172" t="s">
        <v>252</v>
      </c>
    </row>
    <row r="328" spans="1:65" s="14" customFormat="1">
      <c r="B328" s="171"/>
      <c r="D328" s="164" t="s">
        <v>282</v>
      </c>
      <c r="E328" s="172" t="s">
        <v>1</v>
      </c>
      <c r="F328" s="173" t="s">
        <v>4507</v>
      </c>
      <c r="H328" s="174">
        <v>9.75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282</v>
      </c>
      <c r="AU328" s="172" t="s">
        <v>88</v>
      </c>
      <c r="AV328" s="14" t="s">
        <v>88</v>
      </c>
      <c r="AW328" s="14" t="s">
        <v>33</v>
      </c>
      <c r="AX328" s="14" t="s">
        <v>79</v>
      </c>
      <c r="AY328" s="172" t="s">
        <v>252</v>
      </c>
    </row>
    <row r="329" spans="1:65" s="14" customFormat="1">
      <c r="B329" s="171"/>
      <c r="D329" s="164" t="s">
        <v>282</v>
      </c>
      <c r="E329" s="172" t="s">
        <v>1</v>
      </c>
      <c r="F329" s="173" t="s">
        <v>4501</v>
      </c>
      <c r="H329" s="174">
        <v>7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282</v>
      </c>
      <c r="AU329" s="172" t="s">
        <v>88</v>
      </c>
      <c r="AV329" s="14" t="s">
        <v>88</v>
      </c>
      <c r="AW329" s="14" t="s">
        <v>33</v>
      </c>
      <c r="AX329" s="14" t="s">
        <v>79</v>
      </c>
      <c r="AY329" s="172" t="s">
        <v>252</v>
      </c>
    </row>
    <row r="330" spans="1:65" s="14" customFormat="1">
      <c r="B330" s="171"/>
      <c r="D330" s="164" t="s">
        <v>282</v>
      </c>
      <c r="E330" s="172" t="s">
        <v>1</v>
      </c>
      <c r="F330" s="173" t="s">
        <v>4508</v>
      </c>
      <c r="H330" s="174">
        <v>10.5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282</v>
      </c>
      <c r="AU330" s="172" t="s">
        <v>88</v>
      </c>
      <c r="AV330" s="14" t="s">
        <v>88</v>
      </c>
      <c r="AW330" s="14" t="s">
        <v>33</v>
      </c>
      <c r="AX330" s="14" t="s">
        <v>79</v>
      </c>
      <c r="AY330" s="172" t="s">
        <v>252</v>
      </c>
    </row>
    <row r="331" spans="1:65" s="13" customFormat="1">
      <c r="B331" s="163"/>
      <c r="D331" s="164" t="s">
        <v>282</v>
      </c>
      <c r="E331" s="165" t="s">
        <v>1</v>
      </c>
      <c r="F331" s="166" t="s">
        <v>4497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282</v>
      </c>
      <c r="AU331" s="165" t="s">
        <v>88</v>
      </c>
      <c r="AV331" s="13" t="s">
        <v>86</v>
      </c>
      <c r="AW331" s="13" t="s">
        <v>33</v>
      </c>
      <c r="AX331" s="13" t="s">
        <v>79</v>
      </c>
      <c r="AY331" s="165" t="s">
        <v>252</v>
      </c>
    </row>
    <row r="332" spans="1:65" s="15" customFormat="1">
      <c r="B332" s="179"/>
      <c r="D332" s="164" t="s">
        <v>282</v>
      </c>
      <c r="E332" s="180" t="s">
        <v>1</v>
      </c>
      <c r="F332" s="181" t="s">
        <v>286</v>
      </c>
      <c r="H332" s="182">
        <v>88.75</v>
      </c>
      <c r="I332" s="18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0" t="s">
        <v>282</v>
      </c>
      <c r="AU332" s="180" t="s">
        <v>88</v>
      </c>
      <c r="AV332" s="15" t="s">
        <v>258</v>
      </c>
      <c r="AW332" s="15" t="s">
        <v>33</v>
      </c>
      <c r="AX332" s="15" t="s">
        <v>86</v>
      </c>
      <c r="AY332" s="180" t="s">
        <v>252</v>
      </c>
    </row>
    <row r="333" spans="1:65" s="2" customFormat="1" ht="24.2" customHeight="1">
      <c r="A333" s="31"/>
      <c r="B333" s="148"/>
      <c r="C333" s="149" t="s">
        <v>467</v>
      </c>
      <c r="D333" s="149" t="s">
        <v>254</v>
      </c>
      <c r="E333" s="150" t="s">
        <v>4509</v>
      </c>
      <c r="F333" s="151" t="s">
        <v>4510</v>
      </c>
      <c r="G333" s="152" t="s">
        <v>465</v>
      </c>
      <c r="H333" s="153">
        <v>100.04</v>
      </c>
      <c r="I333" s="154"/>
      <c r="J333" s="155">
        <f>ROUND(I333*H333,2)</f>
        <v>0</v>
      </c>
      <c r="K333" s="156"/>
      <c r="L333" s="32"/>
      <c r="M333" s="157" t="s">
        <v>1</v>
      </c>
      <c r="N333" s="158" t="s">
        <v>44</v>
      </c>
      <c r="O333" s="57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61" t="s">
        <v>289</v>
      </c>
      <c r="AT333" s="161" t="s">
        <v>254</v>
      </c>
      <c r="AU333" s="161" t="s">
        <v>88</v>
      </c>
      <c r="AY333" s="17" t="s">
        <v>252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7" t="s">
        <v>86</v>
      </c>
      <c r="BK333" s="162">
        <f>ROUND(I333*H333,2)</f>
        <v>0</v>
      </c>
      <c r="BL333" s="17" t="s">
        <v>289</v>
      </c>
      <c r="BM333" s="161" t="s">
        <v>470</v>
      </c>
    </row>
    <row r="334" spans="1:65" s="13" customFormat="1" ht="33.75">
      <c r="B334" s="163"/>
      <c r="D334" s="164" t="s">
        <v>282</v>
      </c>
      <c r="E334" s="165" t="s">
        <v>1</v>
      </c>
      <c r="F334" s="166" t="s">
        <v>4504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282</v>
      </c>
      <c r="AU334" s="165" t="s">
        <v>88</v>
      </c>
      <c r="AV334" s="13" t="s">
        <v>86</v>
      </c>
      <c r="AW334" s="13" t="s">
        <v>33</v>
      </c>
      <c r="AX334" s="13" t="s">
        <v>79</v>
      </c>
      <c r="AY334" s="165" t="s">
        <v>252</v>
      </c>
    </row>
    <row r="335" spans="1:65" s="13" customFormat="1" ht="33.75">
      <c r="B335" s="163"/>
      <c r="D335" s="164" t="s">
        <v>282</v>
      </c>
      <c r="E335" s="165" t="s">
        <v>1</v>
      </c>
      <c r="F335" s="166" t="s">
        <v>4511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282</v>
      </c>
      <c r="AU335" s="165" t="s">
        <v>88</v>
      </c>
      <c r="AV335" s="13" t="s">
        <v>86</v>
      </c>
      <c r="AW335" s="13" t="s">
        <v>33</v>
      </c>
      <c r="AX335" s="13" t="s">
        <v>79</v>
      </c>
      <c r="AY335" s="165" t="s">
        <v>252</v>
      </c>
    </row>
    <row r="336" spans="1:65" s="14" customFormat="1">
      <c r="B336" s="171"/>
      <c r="D336" s="164" t="s">
        <v>282</v>
      </c>
      <c r="E336" s="172" t="s">
        <v>1</v>
      </c>
      <c r="F336" s="173" t="s">
        <v>4512</v>
      </c>
      <c r="H336" s="174">
        <v>10.5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282</v>
      </c>
      <c r="AU336" s="172" t="s">
        <v>88</v>
      </c>
      <c r="AV336" s="14" t="s">
        <v>88</v>
      </c>
      <c r="AW336" s="14" t="s">
        <v>33</v>
      </c>
      <c r="AX336" s="14" t="s">
        <v>79</v>
      </c>
      <c r="AY336" s="172" t="s">
        <v>252</v>
      </c>
    </row>
    <row r="337" spans="1:65" s="14" customFormat="1">
      <c r="B337" s="171"/>
      <c r="D337" s="164" t="s">
        <v>282</v>
      </c>
      <c r="E337" s="172" t="s">
        <v>1</v>
      </c>
      <c r="F337" s="173" t="s">
        <v>4513</v>
      </c>
      <c r="H337" s="174">
        <v>10.5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282</v>
      </c>
      <c r="AU337" s="172" t="s">
        <v>88</v>
      </c>
      <c r="AV337" s="14" t="s">
        <v>88</v>
      </c>
      <c r="AW337" s="14" t="s">
        <v>33</v>
      </c>
      <c r="AX337" s="14" t="s">
        <v>79</v>
      </c>
      <c r="AY337" s="172" t="s">
        <v>252</v>
      </c>
    </row>
    <row r="338" spans="1:65" s="14" customFormat="1">
      <c r="B338" s="171"/>
      <c r="D338" s="164" t="s">
        <v>282</v>
      </c>
      <c r="E338" s="172" t="s">
        <v>1</v>
      </c>
      <c r="F338" s="173" t="s">
        <v>4514</v>
      </c>
      <c r="H338" s="174">
        <v>17.68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4" customFormat="1" ht="22.5">
      <c r="B339" s="171"/>
      <c r="D339" s="164" t="s">
        <v>282</v>
      </c>
      <c r="E339" s="172" t="s">
        <v>1</v>
      </c>
      <c r="F339" s="173" t="s">
        <v>4515</v>
      </c>
      <c r="H339" s="174">
        <v>28.6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4" customFormat="1" ht="22.5">
      <c r="B340" s="171"/>
      <c r="D340" s="164" t="s">
        <v>282</v>
      </c>
      <c r="E340" s="172" t="s">
        <v>1</v>
      </c>
      <c r="F340" s="173" t="s">
        <v>4516</v>
      </c>
      <c r="H340" s="174">
        <v>32.76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282</v>
      </c>
      <c r="AU340" s="172" t="s">
        <v>88</v>
      </c>
      <c r="AV340" s="14" t="s">
        <v>88</v>
      </c>
      <c r="AW340" s="14" t="s">
        <v>33</v>
      </c>
      <c r="AX340" s="14" t="s">
        <v>79</v>
      </c>
      <c r="AY340" s="172" t="s">
        <v>252</v>
      </c>
    </row>
    <row r="341" spans="1:65" s="13" customFormat="1">
      <c r="B341" s="163"/>
      <c r="D341" s="164" t="s">
        <v>282</v>
      </c>
      <c r="E341" s="165" t="s">
        <v>1</v>
      </c>
      <c r="F341" s="166" t="s">
        <v>4497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282</v>
      </c>
      <c r="AU341" s="165" t="s">
        <v>88</v>
      </c>
      <c r="AV341" s="13" t="s">
        <v>86</v>
      </c>
      <c r="AW341" s="13" t="s">
        <v>33</v>
      </c>
      <c r="AX341" s="13" t="s">
        <v>79</v>
      </c>
      <c r="AY341" s="165" t="s">
        <v>252</v>
      </c>
    </row>
    <row r="342" spans="1:65" s="15" customFormat="1">
      <c r="B342" s="179"/>
      <c r="D342" s="164" t="s">
        <v>282</v>
      </c>
      <c r="E342" s="180" t="s">
        <v>1</v>
      </c>
      <c r="F342" s="181" t="s">
        <v>286</v>
      </c>
      <c r="H342" s="182">
        <v>100.03999999999999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282</v>
      </c>
      <c r="AU342" s="180" t="s">
        <v>88</v>
      </c>
      <c r="AV342" s="15" t="s">
        <v>258</v>
      </c>
      <c r="AW342" s="15" t="s">
        <v>33</v>
      </c>
      <c r="AX342" s="15" t="s">
        <v>86</v>
      </c>
      <c r="AY342" s="180" t="s">
        <v>252</v>
      </c>
    </row>
    <row r="343" spans="1:65" s="2" customFormat="1" ht="24.2" customHeight="1">
      <c r="A343" s="31"/>
      <c r="B343" s="148"/>
      <c r="C343" s="149" t="s">
        <v>378</v>
      </c>
      <c r="D343" s="149" t="s">
        <v>254</v>
      </c>
      <c r="E343" s="150" t="s">
        <v>4517</v>
      </c>
      <c r="F343" s="151" t="s">
        <v>4518</v>
      </c>
      <c r="G343" s="152" t="s">
        <v>465</v>
      </c>
      <c r="H343" s="153">
        <v>10.5</v>
      </c>
      <c r="I343" s="154"/>
      <c r="J343" s="155">
        <f>ROUND(I343*H343,2)</f>
        <v>0</v>
      </c>
      <c r="K343" s="156"/>
      <c r="L343" s="32"/>
      <c r="M343" s="157" t="s">
        <v>1</v>
      </c>
      <c r="N343" s="158" t="s">
        <v>44</v>
      </c>
      <c r="O343" s="57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1" t="s">
        <v>289</v>
      </c>
      <c r="AT343" s="161" t="s">
        <v>254</v>
      </c>
      <c r="AU343" s="161" t="s">
        <v>88</v>
      </c>
      <c r="AY343" s="17" t="s">
        <v>252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7" t="s">
        <v>86</v>
      </c>
      <c r="BK343" s="162">
        <f>ROUND(I343*H343,2)</f>
        <v>0</v>
      </c>
      <c r="BL343" s="17" t="s">
        <v>289</v>
      </c>
      <c r="BM343" s="161" t="s">
        <v>474</v>
      </c>
    </row>
    <row r="344" spans="1:65" s="13" customFormat="1" ht="33.75">
      <c r="B344" s="163"/>
      <c r="D344" s="164" t="s">
        <v>282</v>
      </c>
      <c r="E344" s="165" t="s">
        <v>1</v>
      </c>
      <c r="F344" s="166" t="s">
        <v>4504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282</v>
      </c>
      <c r="AU344" s="165" t="s">
        <v>88</v>
      </c>
      <c r="AV344" s="13" t="s">
        <v>86</v>
      </c>
      <c r="AW344" s="13" t="s">
        <v>33</v>
      </c>
      <c r="AX344" s="13" t="s">
        <v>79</v>
      </c>
      <c r="AY344" s="165" t="s">
        <v>252</v>
      </c>
    </row>
    <row r="345" spans="1:65" s="13" customFormat="1" ht="33.75">
      <c r="B345" s="163"/>
      <c r="D345" s="164" t="s">
        <v>282</v>
      </c>
      <c r="E345" s="165" t="s">
        <v>1</v>
      </c>
      <c r="F345" s="166" t="s">
        <v>4511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282</v>
      </c>
      <c r="AU345" s="165" t="s">
        <v>88</v>
      </c>
      <c r="AV345" s="13" t="s">
        <v>86</v>
      </c>
      <c r="AW345" s="13" t="s">
        <v>33</v>
      </c>
      <c r="AX345" s="13" t="s">
        <v>79</v>
      </c>
      <c r="AY345" s="165" t="s">
        <v>252</v>
      </c>
    </row>
    <row r="346" spans="1:65" s="14" customFormat="1">
      <c r="B346" s="171"/>
      <c r="D346" s="164" t="s">
        <v>282</v>
      </c>
      <c r="E346" s="172" t="s">
        <v>1</v>
      </c>
      <c r="F346" s="173" t="s">
        <v>4512</v>
      </c>
      <c r="H346" s="174">
        <v>10.5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3" customFormat="1">
      <c r="B347" s="163"/>
      <c r="D347" s="164" t="s">
        <v>282</v>
      </c>
      <c r="E347" s="165" t="s">
        <v>1</v>
      </c>
      <c r="F347" s="166" t="s">
        <v>4497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10.5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24.2" customHeight="1">
      <c r="A349" s="31"/>
      <c r="B349" s="148"/>
      <c r="C349" s="149" t="s">
        <v>480</v>
      </c>
      <c r="D349" s="149" t="s">
        <v>254</v>
      </c>
      <c r="E349" s="150" t="s">
        <v>3211</v>
      </c>
      <c r="F349" s="151" t="s">
        <v>3212</v>
      </c>
      <c r="G349" s="152" t="s">
        <v>1727</v>
      </c>
      <c r="H349" s="187"/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289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289</v>
      </c>
      <c r="BM349" s="161" t="s">
        <v>483</v>
      </c>
    </row>
    <row r="350" spans="1:65" s="2" customFormat="1" ht="16.5" customHeight="1">
      <c r="A350" s="31"/>
      <c r="B350" s="148"/>
      <c r="C350" s="149" t="s">
        <v>384</v>
      </c>
      <c r="D350" s="149" t="s">
        <v>254</v>
      </c>
      <c r="E350" s="150" t="s">
        <v>3214</v>
      </c>
      <c r="F350" s="151" t="s">
        <v>3215</v>
      </c>
      <c r="G350" s="152" t="s">
        <v>257</v>
      </c>
      <c r="H350" s="153">
        <v>30</v>
      </c>
      <c r="I350" s="154"/>
      <c r="J350" s="155">
        <f>ROUND(I350*H350,2)</f>
        <v>0</v>
      </c>
      <c r="K350" s="156"/>
      <c r="L350" s="32"/>
      <c r="M350" s="157" t="s">
        <v>1</v>
      </c>
      <c r="N350" s="158" t="s">
        <v>44</v>
      </c>
      <c r="O350" s="57"/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61" t="s">
        <v>289</v>
      </c>
      <c r="AT350" s="161" t="s">
        <v>254</v>
      </c>
      <c r="AU350" s="161" t="s">
        <v>88</v>
      </c>
      <c r="AY350" s="17" t="s">
        <v>252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7" t="s">
        <v>86</v>
      </c>
      <c r="BK350" s="162">
        <f>ROUND(I350*H350,2)</f>
        <v>0</v>
      </c>
      <c r="BL350" s="17" t="s">
        <v>289</v>
      </c>
      <c r="BM350" s="161" t="s">
        <v>487</v>
      </c>
    </row>
    <row r="351" spans="1:65" s="14" customFormat="1" ht="22.5">
      <c r="B351" s="171"/>
      <c r="D351" s="164" t="s">
        <v>282</v>
      </c>
      <c r="E351" s="172" t="s">
        <v>1</v>
      </c>
      <c r="F351" s="173" t="s">
        <v>4519</v>
      </c>
      <c r="H351" s="174">
        <v>30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282</v>
      </c>
      <c r="AU351" s="172" t="s">
        <v>88</v>
      </c>
      <c r="AV351" s="14" t="s">
        <v>88</v>
      </c>
      <c r="AW351" s="14" t="s">
        <v>33</v>
      </c>
      <c r="AX351" s="14" t="s">
        <v>79</v>
      </c>
      <c r="AY351" s="172" t="s">
        <v>252</v>
      </c>
    </row>
    <row r="352" spans="1:65" s="13" customFormat="1">
      <c r="B352" s="163"/>
      <c r="D352" s="164" t="s">
        <v>282</v>
      </c>
      <c r="E352" s="165" t="s">
        <v>1</v>
      </c>
      <c r="F352" s="166" t="s">
        <v>2831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282</v>
      </c>
      <c r="AU352" s="165" t="s">
        <v>88</v>
      </c>
      <c r="AV352" s="13" t="s">
        <v>86</v>
      </c>
      <c r="AW352" s="13" t="s">
        <v>33</v>
      </c>
      <c r="AX352" s="13" t="s">
        <v>79</v>
      </c>
      <c r="AY352" s="165" t="s">
        <v>252</v>
      </c>
    </row>
    <row r="353" spans="1:51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30</v>
      </c>
      <c r="I353" s="183"/>
      <c r="L353" s="179"/>
      <c r="M353" s="188"/>
      <c r="N353" s="189"/>
      <c r="O353" s="189"/>
      <c r="P353" s="189"/>
      <c r="Q353" s="189"/>
      <c r="R353" s="189"/>
      <c r="S353" s="189"/>
      <c r="T353" s="190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51" s="2" customFormat="1" ht="6.95" customHeight="1">
      <c r="A354" s="31"/>
      <c r="B354" s="46"/>
      <c r="C354" s="47"/>
      <c r="D354" s="47"/>
      <c r="E354" s="47"/>
      <c r="F354" s="47"/>
      <c r="G354" s="47"/>
      <c r="H354" s="47"/>
      <c r="I354" s="47"/>
      <c r="J354" s="47"/>
      <c r="K354" s="47"/>
      <c r="L354" s="32"/>
      <c r="M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</sheetData>
  <autoFilter ref="C121:K353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4520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ROUND((SUM(BE122:BE205)),  2)</f>
        <v>0</v>
      </c>
      <c r="G35" s="31"/>
      <c r="H35" s="31"/>
      <c r="I35" s="104">
        <v>0.21</v>
      </c>
      <c r="J35" s="103">
        <f>ROUND(((SUM(BE122:BE205))*I35),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ROUND((SUM(BF122:BF205)),  2)</f>
        <v>0</v>
      </c>
      <c r="G36" s="31"/>
      <c r="H36" s="31"/>
      <c r="I36" s="104">
        <v>0.15</v>
      </c>
      <c r="J36" s="103">
        <f>ROUND(((SUM(BF122:BF205))*I36),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ROUND((SUM(BG122:BG205)),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ROUND((SUM(BH122:BH205)),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ROUND((SUM(BI122:BI205)),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Objekt5 - SO D.1.1.c.04.Výp.truh.výrobk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229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Objekt5 - SO D.1.1.c.04.Výp.truh.výrobk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1731</v>
      </c>
      <c r="F124" s="146" t="s">
        <v>1732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SUM(P125:P205)</f>
        <v>0</v>
      </c>
      <c r="Q124" s="141"/>
      <c r="R124" s="142">
        <f>SUM(R125:R205)</f>
        <v>0</v>
      </c>
      <c r="S124" s="141"/>
      <c r="T124" s="143">
        <f>SUM(T125:T205)</f>
        <v>0</v>
      </c>
      <c r="AR124" s="136" t="s">
        <v>88</v>
      </c>
      <c r="AT124" s="144" t="s">
        <v>78</v>
      </c>
      <c r="AU124" s="144" t="s">
        <v>86</v>
      </c>
      <c r="AY124" s="136" t="s">
        <v>252</v>
      </c>
      <c r="BK124" s="145">
        <f>SUM(BK125:BK205)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1759</v>
      </c>
      <c r="F125" s="151" t="s">
        <v>4521</v>
      </c>
      <c r="G125" s="152" t="s">
        <v>1198</v>
      </c>
      <c r="H125" s="153">
        <v>1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289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289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4015</v>
      </c>
      <c r="H126" s="174">
        <v>1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3" customFormat="1" ht="33.75">
      <c r="B127" s="163"/>
      <c r="D127" s="164" t="s">
        <v>282</v>
      </c>
      <c r="E127" s="165" t="s">
        <v>1</v>
      </c>
      <c r="F127" s="166" t="s">
        <v>4522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282</v>
      </c>
      <c r="AU127" s="165" t="s">
        <v>88</v>
      </c>
      <c r="AV127" s="13" t="s">
        <v>86</v>
      </c>
      <c r="AW127" s="13" t="s">
        <v>33</v>
      </c>
      <c r="AX127" s="13" t="s">
        <v>79</v>
      </c>
      <c r="AY127" s="165" t="s">
        <v>252</v>
      </c>
    </row>
    <row r="128" spans="1:65" s="15" customFormat="1">
      <c r="B128" s="179"/>
      <c r="D128" s="164" t="s">
        <v>282</v>
      </c>
      <c r="E128" s="180" t="s">
        <v>1</v>
      </c>
      <c r="F128" s="181" t="s">
        <v>286</v>
      </c>
      <c r="H128" s="182">
        <v>1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282</v>
      </c>
      <c r="AU128" s="180" t="s">
        <v>88</v>
      </c>
      <c r="AV128" s="15" t="s">
        <v>258</v>
      </c>
      <c r="AW128" s="15" t="s">
        <v>33</v>
      </c>
      <c r="AX128" s="15" t="s">
        <v>86</v>
      </c>
      <c r="AY128" s="180" t="s">
        <v>252</v>
      </c>
    </row>
    <row r="129" spans="1:65" s="2" customFormat="1" ht="24.2" customHeight="1">
      <c r="A129" s="31"/>
      <c r="B129" s="148"/>
      <c r="C129" s="149" t="s">
        <v>88</v>
      </c>
      <c r="D129" s="149" t="s">
        <v>254</v>
      </c>
      <c r="E129" s="150" t="s">
        <v>4523</v>
      </c>
      <c r="F129" s="151" t="s">
        <v>4524</v>
      </c>
      <c r="G129" s="152" t="s">
        <v>1198</v>
      </c>
      <c r="H129" s="153">
        <v>2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289</v>
      </c>
      <c r="AT129" s="161" t="s">
        <v>254</v>
      </c>
      <c r="AU129" s="161" t="s">
        <v>88</v>
      </c>
      <c r="AY129" s="17" t="s">
        <v>252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289</v>
      </c>
      <c r="BM129" s="161" t="s">
        <v>258</v>
      </c>
    </row>
    <row r="130" spans="1:65" s="14" customFormat="1">
      <c r="B130" s="171"/>
      <c r="D130" s="164" t="s">
        <v>282</v>
      </c>
      <c r="E130" s="172" t="s">
        <v>1</v>
      </c>
      <c r="F130" s="173" t="s">
        <v>4425</v>
      </c>
      <c r="H130" s="174">
        <v>2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3" customFormat="1" ht="33.75">
      <c r="B131" s="163"/>
      <c r="D131" s="164" t="s">
        <v>282</v>
      </c>
      <c r="E131" s="165" t="s">
        <v>1</v>
      </c>
      <c r="F131" s="166" t="s">
        <v>4522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2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4525</v>
      </c>
      <c r="F133" s="151" t="s">
        <v>4526</v>
      </c>
      <c r="G133" s="152" t="s">
        <v>1198</v>
      </c>
      <c r="H133" s="153">
        <v>1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266</v>
      </c>
    </row>
    <row r="134" spans="1:65" s="14" customFormat="1">
      <c r="B134" s="171"/>
      <c r="D134" s="164" t="s">
        <v>282</v>
      </c>
      <c r="E134" s="172" t="s">
        <v>1</v>
      </c>
      <c r="F134" s="173" t="s">
        <v>4033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 ht="33.75">
      <c r="B135" s="163"/>
      <c r="D135" s="164" t="s">
        <v>282</v>
      </c>
      <c r="E135" s="165" t="s">
        <v>1</v>
      </c>
      <c r="F135" s="166" t="s">
        <v>4522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1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258</v>
      </c>
      <c r="D137" s="149" t="s">
        <v>254</v>
      </c>
      <c r="E137" s="150" t="s">
        <v>4527</v>
      </c>
      <c r="F137" s="151" t="s">
        <v>4528</v>
      </c>
      <c r="G137" s="152" t="s">
        <v>1198</v>
      </c>
      <c r="H137" s="153">
        <v>1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289</v>
      </c>
      <c r="BM137" s="161" t="s">
        <v>269</v>
      </c>
    </row>
    <row r="138" spans="1:65" s="14" customFormat="1">
      <c r="B138" s="171"/>
      <c r="D138" s="164" t="s">
        <v>282</v>
      </c>
      <c r="E138" s="172" t="s">
        <v>1</v>
      </c>
      <c r="F138" s="173" t="s">
        <v>4033</v>
      </c>
      <c r="H138" s="174">
        <v>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 ht="33.75">
      <c r="B139" s="163"/>
      <c r="D139" s="164" t="s">
        <v>282</v>
      </c>
      <c r="E139" s="165" t="s">
        <v>1</v>
      </c>
      <c r="F139" s="166" t="s">
        <v>4522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24.2" customHeight="1">
      <c r="A141" s="31"/>
      <c r="B141" s="148"/>
      <c r="C141" s="149" t="s">
        <v>270</v>
      </c>
      <c r="D141" s="149" t="s">
        <v>254</v>
      </c>
      <c r="E141" s="150" t="s">
        <v>4529</v>
      </c>
      <c r="F141" s="151" t="s">
        <v>4530</v>
      </c>
      <c r="G141" s="152" t="s">
        <v>1198</v>
      </c>
      <c r="H141" s="153">
        <v>1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273</v>
      </c>
    </row>
    <row r="142" spans="1:65" s="14" customFormat="1">
      <c r="B142" s="171"/>
      <c r="D142" s="164" t="s">
        <v>282</v>
      </c>
      <c r="E142" s="172" t="s">
        <v>1</v>
      </c>
      <c r="F142" s="173" t="s">
        <v>4015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 ht="33.75">
      <c r="B143" s="163"/>
      <c r="D143" s="164" t="s">
        <v>282</v>
      </c>
      <c r="E143" s="165" t="s">
        <v>1</v>
      </c>
      <c r="F143" s="166" t="s">
        <v>4522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266</v>
      </c>
      <c r="D145" s="149" t="s">
        <v>254</v>
      </c>
      <c r="E145" s="150" t="s">
        <v>4531</v>
      </c>
      <c r="F145" s="151" t="s">
        <v>4532</v>
      </c>
      <c r="G145" s="152" t="s">
        <v>1198</v>
      </c>
      <c r="H145" s="153">
        <v>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276</v>
      </c>
    </row>
    <row r="146" spans="1:65" s="14" customFormat="1">
      <c r="B146" s="171"/>
      <c r="D146" s="164" t="s">
        <v>282</v>
      </c>
      <c r="E146" s="172" t="s">
        <v>1</v>
      </c>
      <c r="F146" s="173" t="s">
        <v>4036</v>
      </c>
      <c r="H146" s="174">
        <v>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3" customFormat="1" ht="33.75">
      <c r="B147" s="163"/>
      <c r="D147" s="164" t="s">
        <v>282</v>
      </c>
      <c r="E147" s="165" t="s">
        <v>1</v>
      </c>
      <c r="F147" s="166" t="s">
        <v>4522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282</v>
      </c>
      <c r="AU147" s="165" t="s">
        <v>88</v>
      </c>
      <c r="AV147" s="13" t="s">
        <v>86</v>
      </c>
      <c r="AW147" s="13" t="s">
        <v>33</v>
      </c>
      <c r="AX147" s="13" t="s">
        <v>79</v>
      </c>
      <c r="AY147" s="165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1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24.2" customHeight="1">
      <c r="A149" s="31"/>
      <c r="B149" s="148"/>
      <c r="C149" s="149" t="s">
        <v>277</v>
      </c>
      <c r="D149" s="149" t="s">
        <v>254</v>
      </c>
      <c r="E149" s="150" t="s">
        <v>4533</v>
      </c>
      <c r="F149" s="151" t="s">
        <v>4534</v>
      </c>
      <c r="G149" s="152" t="s">
        <v>1198</v>
      </c>
      <c r="H149" s="153">
        <v>1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281</v>
      </c>
    </row>
    <row r="150" spans="1:65" s="14" customFormat="1">
      <c r="B150" s="171"/>
      <c r="D150" s="164" t="s">
        <v>282</v>
      </c>
      <c r="E150" s="172" t="s">
        <v>1</v>
      </c>
      <c r="F150" s="173" t="s">
        <v>4036</v>
      </c>
      <c r="H150" s="174">
        <v>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 ht="33.75">
      <c r="B151" s="163"/>
      <c r="D151" s="164" t="s">
        <v>282</v>
      </c>
      <c r="E151" s="165" t="s">
        <v>1</v>
      </c>
      <c r="F151" s="166" t="s">
        <v>4522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1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269</v>
      </c>
      <c r="D153" s="149" t="s">
        <v>254</v>
      </c>
      <c r="E153" s="150" t="s">
        <v>4535</v>
      </c>
      <c r="F153" s="151" t="s">
        <v>4536</v>
      </c>
      <c r="G153" s="152" t="s">
        <v>1198</v>
      </c>
      <c r="H153" s="153">
        <v>1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289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289</v>
      </c>
      <c r="BM153" s="161" t="s">
        <v>289</v>
      </c>
    </row>
    <row r="154" spans="1:65" s="14" customFormat="1">
      <c r="B154" s="171"/>
      <c r="D154" s="164" t="s">
        <v>282</v>
      </c>
      <c r="E154" s="172" t="s">
        <v>1</v>
      </c>
      <c r="F154" s="173" t="s">
        <v>4036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3" customFormat="1" ht="33.75">
      <c r="B155" s="163"/>
      <c r="D155" s="164" t="s">
        <v>282</v>
      </c>
      <c r="E155" s="165" t="s">
        <v>1</v>
      </c>
      <c r="F155" s="166" t="s">
        <v>4537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24.2" customHeight="1">
      <c r="A157" s="31"/>
      <c r="B157" s="148"/>
      <c r="C157" s="149" t="s">
        <v>291</v>
      </c>
      <c r="D157" s="149" t="s">
        <v>254</v>
      </c>
      <c r="E157" s="150" t="s">
        <v>4538</v>
      </c>
      <c r="F157" s="151" t="s">
        <v>4539</v>
      </c>
      <c r="G157" s="152" t="s">
        <v>1198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294</v>
      </c>
    </row>
    <row r="158" spans="1:65" s="14" customFormat="1">
      <c r="B158" s="171"/>
      <c r="D158" s="164" t="s">
        <v>282</v>
      </c>
      <c r="E158" s="172" t="s">
        <v>1</v>
      </c>
      <c r="F158" s="173" t="s">
        <v>4036</v>
      </c>
      <c r="H158" s="174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 ht="33.75">
      <c r="B159" s="163"/>
      <c r="D159" s="164" t="s">
        <v>282</v>
      </c>
      <c r="E159" s="165" t="s">
        <v>1</v>
      </c>
      <c r="F159" s="166" t="s">
        <v>4522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273</v>
      </c>
      <c r="D161" s="149" t="s">
        <v>254</v>
      </c>
      <c r="E161" s="150" t="s">
        <v>4540</v>
      </c>
      <c r="F161" s="151" t="s">
        <v>4541</v>
      </c>
      <c r="G161" s="152" t="s">
        <v>1198</v>
      </c>
      <c r="H161" s="153">
        <v>3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298</v>
      </c>
    </row>
    <row r="162" spans="1:65" s="14" customFormat="1">
      <c r="B162" s="171"/>
      <c r="D162" s="164" t="s">
        <v>282</v>
      </c>
      <c r="E162" s="172" t="s">
        <v>1</v>
      </c>
      <c r="F162" s="173" t="s">
        <v>4454</v>
      </c>
      <c r="H162" s="174">
        <v>3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 ht="33.75">
      <c r="B163" s="163"/>
      <c r="D163" s="164" t="s">
        <v>282</v>
      </c>
      <c r="E163" s="165" t="s">
        <v>1</v>
      </c>
      <c r="F163" s="166" t="s">
        <v>4522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3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24.2" customHeight="1">
      <c r="A165" s="31"/>
      <c r="B165" s="148"/>
      <c r="C165" s="149" t="s">
        <v>299</v>
      </c>
      <c r="D165" s="149" t="s">
        <v>254</v>
      </c>
      <c r="E165" s="150" t="s">
        <v>4542</v>
      </c>
      <c r="F165" s="151" t="s">
        <v>4543</v>
      </c>
      <c r="G165" s="152" t="s">
        <v>1198</v>
      </c>
      <c r="H165" s="153">
        <v>1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289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289</v>
      </c>
      <c r="BM165" s="161" t="s">
        <v>302</v>
      </c>
    </row>
    <row r="166" spans="1:65" s="14" customFormat="1">
      <c r="B166" s="171"/>
      <c r="D166" s="164" t="s">
        <v>282</v>
      </c>
      <c r="E166" s="172" t="s">
        <v>1</v>
      </c>
      <c r="F166" s="173" t="s">
        <v>4036</v>
      </c>
      <c r="H166" s="174">
        <v>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 ht="33.75">
      <c r="B167" s="163"/>
      <c r="D167" s="164" t="s">
        <v>282</v>
      </c>
      <c r="E167" s="165" t="s">
        <v>1</v>
      </c>
      <c r="F167" s="166" t="s">
        <v>4522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276</v>
      </c>
      <c r="D169" s="149" t="s">
        <v>254</v>
      </c>
      <c r="E169" s="150" t="s">
        <v>4544</v>
      </c>
      <c r="F169" s="151" t="s">
        <v>4545</v>
      </c>
      <c r="G169" s="152" t="s">
        <v>1198</v>
      </c>
      <c r="H169" s="153">
        <v>1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289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289</v>
      </c>
      <c r="BM169" s="161" t="s">
        <v>306</v>
      </c>
    </row>
    <row r="170" spans="1:65" s="14" customFormat="1">
      <c r="B170" s="171"/>
      <c r="D170" s="164" t="s">
        <v>282</v>
      </c>
      <c r="E170" s="172" t="s">
        <v>1</v>
      </c>
      <c r="F170" s="173" t="s">
        <v>4036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 ht="33.75">
      <c r="B171" s="163"/>
      <c r="D171" s="164" t="s">
        <v>282</v>
      </c>
      <c r="E171" s="165" t="s">
        <v>1</v>
      </c>
      <c r="F171" s="166" t="s">
        <v>4537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308</v>
      </c>
      <c r="D173" s="149" t="s">
        <v>254</v>
      </c>
      <c r="E173" s="150" t="s">
        <v>4546</v>
      </c>
      <c r="F173" s="151" t="s">
        <v>4547</v>
      </c>
      <c r="G173" s="152" t="s">
        <v>347</v>
      </c>
      <c r="H173" s="153">
        <v>8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311</v>
      </c>
    </row>
    <row r="174" spans="1:65" s="14" customFormat="1">
      <c r="B174" s="171"/>
      <c r="D174" s="164" t="s">
        <v>282</v>
      </c>
      <c r="E174" s="172" t="s">
        <v>1</v>
      </c>
      <c r="F174" s="173" t="s">
        <v>4548</v>
      </c>
      <c r="H174" s="174">
        <v>6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4" customFormat="1">
      <c r="B175" s="171"/>
      <c r="D175" s="164" t="s">
        <v>282</v>
      </c>
      <c r="E175" s="172" t="s">
        <v>1</v>
      </c>
      <c r="F175" s="173" t="s">
        <v>4391</v>
      </c>
      <c r="H175" s="174">
        <v>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8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4.2" customHeight="1">
      <c r="A177" s="31"/>
      <c r="B177" s="148"/>
      <c r="C177" s="149" t="s">
        <v>281</v>
      </c>
      <c r="D177" s="149" t="s">
        <v>254</v>
      </c>
      <c r="E177" s="150" t="s">
        <v>4549</v>
      </c>
      <c r="F177" s="151" t="s">
        <v>4550</v>
      </c>
      <c r="G177" s="152" t="s">
        <v>347</v>
      </c>
      <c r="H177" s="153">
        <v>2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289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289</v>
      </c>
      <c r="BM177" s="161" t="s">
        <v>315</v>
      </c>
    </row>
    <row r="178" spans="1:65" s="14" customFormat="1">
      <c r="B178" s="171"/>
      <c r="D178" s="164" t="s">
        <v>282</v>
      </c>
      <c r="E178" s="172" t="s">
        <v>1</v>
      </c>
      <c r="F178" s="173" t="s">
        <v>4073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4" customFormat="1">
      <c r="B179" s="171"/>
      <c r="D179" s="164" t="s">
        <v>282</v>
      </c>
      <c r="E179" s="172" t="s">
        <v>1</v>
      </c>
      <c r="F179" s="173" t="s">
        <v>4015</v>
      </c>
      <c r="H179" s="174">
        <v>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2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33" customHeight="1">
      <c r="A181" s="31"/>
      <c r="B181" s="148"/>
      <c r="C181" s="149" t="s">
        <v>8</v>
      </c>
      <c r="D181" s="149" t="s">
        <v>254</v>
      </c>
      <c r="E181" s="150" t="s">
        <v>4551</v>
      </c>
      <c r="F181" s="151" t="s">
        <v>4552</v>
      </c>
      <c r="G181" s="152" t="s">
        <v>1198</v>
      </c>
      <c r="H181" s="153">
        <v>1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289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289</v>
      </c>
      <c r="BM181" s="161" t="s">
        <v>319</v>
      </c>
    </row>
    <row r="182" spans="1:65" s="14" customFormat="1">
      <c r="B182" s="171"/>
      <c r="D182" s="164" t="s">
        <v>282</v>
      </c>
      <c r="E182" s="172" t="s">
        <v>1</v>
      </c>
      <c r="F182" s="173" t="s">
        <v>4033</v>
      </c>
      <c r="H182" s="174">
        <v>1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 ht="22.5">
      <c r="B183" s="163"/>
      <c r="D183" s="164" t="s">
        <v>282</v>
      </c>
      <c r="E183" s="165" t="s">
        <v>1</v>
      </c>
      <c r="F183" s="166" t="s">
        <v>4553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3" customFormat="1" ht="22.5">
      <c r="B184" s="163"/>
      <c r="D184" s="164" t="s">
        <v>282</v>
      </c>
      <c r="E184" s="165" t="s">
        <v>1</v>
      </c>
      <c r="F184" s="166" t="s">
        <v>4554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282</v>
      </c>
      <c r="AU184" s="165" t="s">
        <v>88</v>
      </c>
      <c r="AV184" s="13" t="s">
        <v>86</v>
      </c>
      <c r="AW184" s="13" t="s">
        <v>33</v>
      </c>
      <c r="AX184" s="13" t="s">
        <v>79</v>
      </c>
      <c r="AY184" s="165" t="s">
        <v>252</v>
      </c>
    </row>
    <row r="185" spans="1:65" s="15" customFormat="1">
      <c r="B185" s="179"/>
      <c r="D185" s="164" t="s">
        <v>282</v>
      </c>
      <c r="E185" s="180" t="s">
        <v>1</v>
      </c>
      <c r="F185" s="181" t="s">
        <v>286</v>
      </c>
      <c r="H185" s="182">
        <v>1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282</v>
      </c>
      <c r="AU185" s="180" t="s">
        <v>88</v>
      </c>
      <c r="AV185" s="15" t="s">
        <v>258</v>
      </c>
      <c r="AW185" s="15" t="s">
        <v>33</v>
      </c>
      <c r="AX185" s="15" t="s">
        <v>86</v>
      </c>
      <c r="AY185" s="180" t="s">
        <v>252</v>
      </c>
    </row>
    <row r="186" spans="1:65" s="2" customFormat="1" ht="24.2" customHeight="1">
      <c r="A186" s="31"/>
      <c r="B186" s="148"/>
      <c r="C186" s="149" t="s">
        <v>289</v>
      </c>
      <c r="D186" s="149" t="s">
        <v>254</v>
      </c>
      <c r="E186" s="150" t="s">
        <v>4555</v>
      </c>
      <c r="F186" s="151" t="s">
        <v>4556</v>
      </c>
      <c r="G186" s="152" t="s">
        <v>465</v>
      </c>
      <c r="H186" s="153">
        <v>190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289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289</v>
      </c>
      <c r="BM186" s="161" t="s">
        <v>323</v>
      </c>
    </row>
    <row r="187" spans="1:65" s="14" customFormat="1">
      <c r="B187" s="171"/>
      <c r="D187" s="164" t="s">
        <v>282</v>
      </c>
      <c r="E187" s="172" t="s">
        <v>1</v>
      </c>
      <c r="F187" s="173" t="s">
        <v>4557</v>
      </c>
      <c r="H187" s="174">
        <v>190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1:65" s="13" customFormat="1">
      <c r="B188" s="163"/>
      <c r="D188" s="164" t="s">
        <v>282</v>
      </c>
      <c r="E188" s="165" t="s">
        <v>1</v>
      </c>
      <c r="F188" s="166" t="s">
        <v>4558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282</v>
      </c>
      <c r="AU188" s="165" t="s">
        <v>88</v>
      </c>
      <c r="AV188" s="13" t="s">
        <v>86</v>
      </c>
      <c r="AW188" s="13" t="s">
        <v>33</v>
      </c>
      <c r="AX188" s="13" t="s">
        <v>79</v>
      </c>
      <c r="AY188" s="165" t="s">
        <v>252</v>
      </c>
    </row>
    <row r="189" spans="1:65" s="13" customFormat="1" ht="22.5">
      <c r="B189" s="163"/>
      <c r="D189" s="164" t="s">
        <v>282</v>
      </c>
      <c r="E189" s="165" t="s">
        <v>1</v>
      </c>
      <c r="F189" s="166" t="s">
        <v>4554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190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325</v>
      </c>
      <c r="D191" s="149" t="s">
        <v>254</v>
      </c>
      <c r="E191" s="150" t="s">
        <v>4559</v>
      </c>
      <c r="F191" s="151" t="s">
        <v>4560</v>
      </c>
      <c r="G191" s="152" t="s">
        <v>347</v>
      </c>
      <c r="H191" s="153">
        <v>12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289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289</v>
      </c>
      <c r="BM191" s="161" t="s">
        <v>328</v>
      </c>
    </row>
    <row r="192" spans="1:65" s="14" customFormat="1">
      <c r="B192" s="171"/>
      <c r="D192" s="164" t="s">
        <v>282</v>
      </c>
      <c r="E192" s="172" t="s">
        <v>1</v>
      </c>
      <c r="F192" s="173" t="s">
        <v>4561</v>
      </c>
      <c r="H192" s="174">
        <v>4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4" customFormat="1">
      <c r="B193" s="171"/>
      <c r="D193" s="164" t="s">
        <v>282</v>
      </c>
      <c r="E193" s="172" t="s">
        <v>1</v>
      </c>
      <c r="F193" s="173" t="s">
        <v>4415</v>
      </c>
      <c r="H193" s="174">
        <v>4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1:65" s="14" customFormat="1">
      <c r="B194" s="171"/>
      <c r="D194" s="164" t="s">
        <v>282</v>
      </c>
      <c r="E194" s="172" t="s">
        <v>1</v>
      </c>
      <c r="F194" s="173" t="s">
        <v>4448</v>
      </c>
      <c r="H194" s="174">
        <v>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5" customFormat="1">
      <c r="B195" s="179"/>
      <c r="D195" s="164" t="s">
        <v>282</v>
      </c>
      <c r="E195" s="180" t="s">
        <v>1</v>
      </c>
      <c r="F195" s="181" t="s">
        <v>286</v>
      </c>
      <c r="H195" s="182">
        <v>12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282</v>
      </c>
      <c r="AU195" s="180" t="s">
        <v>88</v>
      </c>
      <c r="AV195" s="15" t="s">
        <v>258</v>
      </c>
      <c r="AW195" s="15" t="s">
        <v>33</v>
      </c>
      <c r="AX195" s="15" t="s">
        <v>86</v>
      </c>
      <c r="AY195" s="180" t="s">
        <v>252</v>
      </c>
    </row>
    <row r="196" spans="1:65" s="2" customFormat="1" ht="24.2" customHeight="1">
      <c r="A196" s="31"/>
      <c r="B196" s="148"/>
      <c r="C196" s="149" t="s">
        <v>294</v>
      </c>
      <c r="D196" s="149" t="s">
        <v>254</v>
      </c>
      <c r="E196" s="150" t="s">
        <v>4562</v>
      </c>
      <c r="F196" s="151" t="s">
        <v>4563</v>
      </c>
      <c r="G196" s="152" t="s">
        <v>347</v>
      </c>
      <c r="H196" s="153">
        <v>3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289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289</v>
      </c>
      <c r="BM196" s="161" t="s">
        <v>335</v>
      </c>
    </row>
    <row r="197" spans="1:65" s="2" customFormat="1" ht="24.2" customHeight="1">
      <c r="A197" s="31"/>
      <c r="B197" s="148"/>
      <c r="C197" s="149" t="s">
        <v>338</v>
      </c>
      <c r="D197" s="149" t="s">
        <v>254</v>
      </c>
      <c r="E197" s="150" t="s">
        <v>4564</v>
      </c>
      <c r="F197" s="151" t="s">
        <v>4565</v>
      </c>
      <c r="G197" s="152" t="s">
        <v>347</v>
      </c>
      <c r="H197" s="153">
        <v>2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289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289</v>
      </c>
      <c r="BM197" s="161" t="s">
        <v>342</v>
      </c>
    </row>
    <row r="198" spans="1:65" s="14" customFormat="1">
      <c r="B198" s="171"/>
      <c r="D198" s="164" t="s">
        <v>282</v>
      </c>
      <c r="E198" s="172" t="s">
        <v>1</v>
      </c>
      <c r="F198" s="173" t="s">
        <v>4033</v>
      </c>
      <c r="H198" s="174">
        <v>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4" customFormat="1">
      <c r="B199" s="171"/>
      <c r="D199" s="164" t="s">
        <v>282</v>
      </c>
      <c r="E199" s="172" t="s">
        <v>1</v>
      </c>
      <c r="F199" s="173" t="s">
        <v>4036</v>
      </c>
      <c r="H199" s="174">
        <v>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2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24.2" customHeight="1">
      <c r="A201" s="31"/>
      <c r="B201" s="148"/>
      <c r="C201" s="149" t="s">
        <v>298</v>
      </c>
      <c r="D201" s="149" t="s">
        <v>254</v>
      </c>
      <c r="E201" s="150" t="s">
        <v>3211</v>
      </c>
      <c r="F201" s="151" t="s">
        <v>3212</v>
      </c>
      <c r="G201" s="152" t="s">
        <v>1727</v>
      </c>
      <c r="H201" s="187"/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289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289</v>
      </c>
      <c r="BM201" s="161" t="s">
        <v>348</v>
      </c>
    </row>
    <row r="202" spans="1:65" s="2" customFormat="1" ht="16.5" customHeight="1">
      <c r="A202" s="31"/>
      <c r="B202" s="148"/>
      <c r="C202" s="149" t="s">
        <v>7</v>
      </c>
      <c r="D202" s="149" t="s">
        <v>254</v>
      </c>
      <c r="E202" s="150" t="s">
        <v>3214</v>
      </c>
      <c r="F202" s="151" t="s">
        <v>3215</v>
      </c>
      <c r="G202" s="152" t="s">
        <v>257</v>
      </c>
      <c r="H202" s="153">
        <v>20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289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289</v>
      </c>
      <c r="BM202" s="161" t="s">
        <v>356</v>
      </c>
    </row>
    <row r="203" spans="1:65" s="14" customFormat="1" ht="22.5">
      <c r="B203" s="171"/>
      <c r="D203" s="164" t="s">
        <v>282</v>
      </c>
      <c r="E203" s="172" t="s">
        <v>1</v>
      </c>
      <c r="F203" s="173" t="s">
        <v>4566</v>
      </c>
      <c r="H203" s="174">
        <v>20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1:65" s="13" customFormat="1">
      <c r="B204" s="163"/>
      <c r="D204" s="164" t="s">
        <v>282</v>
      </c>
      <c r="E204" s="165" t="s">
        <v>1</v>
      </c>
      <c r="F204" s="166" t="s">
        <v>2831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282</v>
      </c>
      <c r="AU204" s="165" t="s">
        <v>88</v>
      </c>
      <c r="AV204" s="13" t="s">
        <v>86</v>
      </c>
      <c r="AW204" s="13" t="s">
        <v>33</v>
      </c>
      <c r="AX204" s="13" t="s">
        <v>79</v>
      </c>
      <c r="AY204" s="165" t="s">
        <v>252</v>
      </c>
    </row>
    <row r="205" spans="1:65" s="15" customFormat="1">
      <c r="B205" s="179"/>
      <c r="D205" s="164" t="s">
        <v>282</v>
      </c>
      <c r="E205" s="180" t="s">
        <v>1</v>
      </c>
      <c r="F205" s="181" t="s">
        <v>286</v>
      </c>
      <c r="H205" s="182">
        <v>20</v>
      </c>
      <c r="I205" s="183"/>
      <c r="L205" s="179"/>
      <c r="M205" s="188"/>
      <c r="N205" s="189"/>
      <c r="O205" s="189"/>
      <c r="P205" s="189"/>
      <c r="Q205" s="189"/>
      <c r="R205" s="189"/>
      <c r="S205" s="189"/>
      <c r="T205" s="190"/>
      <c r="AT205" s="180" t="s">
        <v>282</v>
      </c>
      <c r="AU205" s="180" t="s">
        <v>88</v>
      </c>
      <c r="AV205" s="15" t="s">
        <v>258</v>
      </c>
      <c r="AW205" s="15" t="s">
        <v>33</v>
      </c>
      <c r="AX205" s="15" t="s">
        <v>86</v>
      </c>
      <c r="AY205" s="180" t="s">
        <v>252</v>
      </c>
    </row>
    <row r="206" spans="1:65" s="2" customFormat="1" ht="6.95" customHeight="1">
      <c r="A206" s="31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32"/>
      <c r="M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</sheetData>
  <autoFilter ref="C121:K205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4567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ROUND((SUM(BE122:BE152)),  2)</f>
        <v>0</v>
      </c>
      <c r="G35" s="31"/>
      <c r="H35" s="31"/>
      <c r="I35" s="104">
        <v>0.21</v>
      </c>
      <c r="J35" s="103">
        <f>ROUND(((SUM(BE122:BE152))*I35),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ROUND((SUM(BF122:BF152)),  2)</f>
        <v>0</v>
      </c>
      <c r="G36" s="31"/>
      <c r="H36" s="31"/>
      <c r="I36" s="104">
        <v>0.15</v>
      </c>
      <c r="J36" s="103">
        <f>ROUND(((SUM(BF122:BF152))*I36),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ROUND((SUM(BG122:BG152)),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ROUND((SUM(BH122:BH152)),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ROUND((SUM(BI122:BI152)),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Objekt6 - SO D.1.1.c.05.Výp.zámeč. výrob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230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Objekt6 - SO D.1.1.c.05.Výp.zámeč. výrob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1771</v>
      </c>
      <c r="F124" s="146" t="s">
        <v>1772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SUM(P125:P152)</f>
        <v>0</v>
      </c>
      <c r="Q124" s="141"/>
      <c r="R124" s="142">
        <f>SUM(R125:R152)</f>
        <v>0</v>
      </c>
      <c r="S124" s="141"/>
      <c r="T124" s="143">
        <f>SUM(T125:T152)</f>
        <v>0</v>
      </c>
      <c r="AR124" s="136" t="s">
        <v>88</v>
      </c>
      <c r="AT124" s="144" t="s">
        <v>78</v>
      </c>
      <c r="AU124" s="144" t="s">
        <v>86</v>
      </c>
      <c r="AY124" s="136" t="s">
        <v>252</v>
      </c>
      <c r="BK124" s="145">
        <f>SUM(BK125:BK152)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1784</v>
      </c>
      <c r="F125" s="151" t="s">
        <v>4568</v>
      </c>
      <c r="G125" s="152" t="s">
        <v>265</v>
      </c>
      <c r="H125" s="153">
        <v>3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289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289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4398</v>
      </c>
      <c r="H126" s="174">
        <v>3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5" customFormat="1">
      <c r="B127" s="179"/>
      <c r="D127" s="164" t="s">
        <v>282</v>
      </c>
      <c r="E127" s="180" t="s">
        <v>1</v>
      </c>
      <c r="F127" s="181" t="s">
        <v>286</v>
      </c>
      <c r="H127" s="182">
        <v>3</v>
      </c>
      <c r="I127" s="183"/>
      <c r="L127" s="179"/>
      <c r="M127" s="184"/>
      <c r="N127" s="185"/>
      <c r="O127" s="185"/>
      <c r="P127" s="185"/>
      <c r="Q127" s="185"/>
      <c r="R127" s="185"/>
      <c r="S127" s="185"/>
      <c r="T127" s="186"/>
      <c r="AT127" s="180" t="s">
        <v>282</v>
      </c>
      <c r="AU127" s="180" t="s">
        <v>88</v>
      </c>
      <c r="AV127" s="15" t="s">
        <v>258</v>
      </c>
      <c r="AW127" s="15" t="s">
        <v>33</v>
      </c>
      <c r="AX127" s="15" t="s">
        <v>86</v>
      </c>
      <c r="AY127" s="180" t="s">
        <v>252</v>
      </c>
    </row>
    <row r="128" spans="1:65" s="2" customFormat="1" ht="24.2" customHeight="1">
      <c r="A128" s="31"/>
      <c r="B128" s="148"/>
      <c r="C128" s="149" t="s">
        <v>88</v>
      </c>
      <c r="D128" s="149" t="s">
        <v>254</v>
      </c>
      <c r="E128" s="150" t="s">
        <v>3225</v>
      </c>
      <c r="F128" s="151" t="s">
        <v>4569</v>
      </c>
      <c r="G128" s="152" t="s">
        <v>265</v>
      </c>
      <c r="H128" s="153">
        <v>24.5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44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289</v>
      </c>
      <c r="AT128" s="161" t="s">
        <v>254</v>
      </c>
      <c r="AU128" s="161" t="s">
        <v>88</v>
      </c>
      <c r="AY128" s="17" t="s">
        <v>252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289</v>
      </c>
      <c r="BM128" s="161" t="s">
        <v>258</v>
      </c>
    </row>
    <row r="129" spans="1:65" s="14" customFormat="1">
      <c r="B129" s="171"/>
      <c r="D129" s="164" t="s">
        <v>282</v>
      </c>
      <c r="E129" s="172" t="s">
        <v>1</v>
      </c>
      <c r="F129" s="173" t="s">
        <v>4570</v>
      </c>
      <c r="H129" s="174">
        <v>18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282</v>
      </c>
      <c r="AU129" s="172" t="s">
        <v>88</v>
      </c>
      <c r="AV129" s="14" t="s">
        <v>88</v>
      </c>
      <c r="AW129" s="14" t="s">
        <v>33</v>
      </c>
      <c r="AX129" s="14" t="s">
        <v>79</v>
      </c>
      <c r="AY129" s="172" t="s">
        <v>252</v>
      </c>
    </row>
    <row r="130" spans="1:65" s="14" customFormat="1">
      <c r="B130" s="171"/>
      <c r="D130" s="164" t="s">
        <v>282</v>
      </c>
      <c r="E130" s="172" t="s">
        <v>1</v>
      </c>
      <c r="F130" s="173" t="s">
        <v>4571</v>
      </c>
      <c r="H130" s="174">
        <v>6.5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3" customFormat="1">
      <c r="B131" s="163"/>
      <c r="D131" s="164" t="s">
        <v>282</v>
      </c>
      <c r="E131" s="165" t="s">
        <v>1</v>
      </c>
      <c r="F131" s="166" t="s">
        <v>4572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24.5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1793</v>
      </c>
      <c r="F133" s="151" t="s">
        <v>4573</v>
      </c>
      <c r="G133" s="152" t="s">
        <v>265</v>
      </c>
      <c r="H133" s="153">
        <v>2.34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266</v>
      </c>
    </row>
    <row r="134" spans="1:65" s="14" customFormat="1">
      <c r="B134" s="171"/>
      <c r="D134" s="164" t="s">
        <v>282</v>
      </c>
      <c r="E134" s="172" t="s">
        <v>1</v>
      </c>
      <c r="F134" s="173" t="s">
        <v>4574</v>
      </c>
      <c r="H134" s="174">
        <v>2.34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5" customFormat="1">
      <c r="B135" s="179"/>
      <c r="D135" s="164" t="s">
        <v>282</v>
      </c>
      <c r="E135" s="180" t="s">
        <v>1</v>
      </c>
      <c r="F135" s="181" t="s">
        <v>286</v>
      </c>
      <c r="H135" s="182">
        <v>2.34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282</v>
      </c>
      <c r="AU135" s="180" t="s">
        <v>88</v>
      </c>
      <c r="AV135" s="15" t="s">
        <v>258</v>
      </c>
      <c r="AW135" s="15" t="s">
        <v>33</v>
      </c>
      <c r="AX135" s="15" t="s">
        <v>86</v>
      </c>
      <c r="AY135" s="180" t="s">
        <v>252</v>
      </c>
    </row>
    <row r="136" spans="1:65" s="2" customFormat="1" ht="33" customHeight="1">
      <c r="A136" s="31"/>
      <c r="B136" s="148"/>
      <c r="C136" s="149" t="s">
        <v>258</v>
      </c>
      <c r="D136" s="149" t="s">
        <v>254</v>
      </c>
      <c r="E136" s="150" t="s">
        <v>3241</v>
      </c>
      <c r="F136" s="151" t="s">
        <v>4575</v>
      </c>
      <c r="G136" s="152" t="s">
        <v>1198</v>
      </c>
      <c r="H136" s="153">
        <v>1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44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289</v>
      </c>
      <c r="AT136" s="161" t="s">
        <v>254</v>
      </c>
      <c r="AU136" s="161" t="s">
        <v>88</v>
      </c>
      <c r="AY136" s="17" t="s">
        <v>252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86</v>
      </c>
      <c r="BK136" s="162">
        <f>ROUND(I136*H136,2)</f>
        <v>0</v>
      </c>
      <c r="BL136" s="17" t="s">
        <v>289</v>
      </c>
      <c r="BM136" s="161" t="s">
        <v>269</v>
      </c>
    </row>
    <row r="137" spans="1:65" s="14" customFormat="1">
      <c r="B137" s="171"/>
      <c r="D137" s="164" t="s">
        <v>282</v>
      </c>
      <c r="E137" s="172" t="s">
        <v>1</v>
      </c>
      <c r="F137" s="173" t="s">
        <v>4073</v>
      </c>
      <c r="H137" s="174">
        <v>1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282</v>
      </c>
      <c r="AU137" s="172" t="s">
        <v>88</v>
      </c>
      <c r="AV137" s="14" t="s">
        <v>88</v>
      </c>
      <c r="AW137" s="14" t="s">
        <v>33</v>
      </c>
      <c r="AX137" s="14" t="s">
        <v>79</v>
      </c>
      <c r="AY137" s="172" t="s">
        <v>252</v>
      </c>
    </row>
    <row r="138" spans="1:65" s="13" customFormat="1">
      <c r="B138" s="163"/>
      <c r="D138" s="164" t="s">
        <v>282</v>
      </c>
      <c r="E138" s="165" t="s">
        <v>1</v>
      </c>
      <c r="F138" s="166" t="s">
        <v>4576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5" customFormat="1">
      <c r="B139" s="179"/>
      <c r="D139" s="164" t="s">
        <v>282</v>
      </c>
      <c r="E139" s="180" t="s">
        <v>1</v>
      </c>
      <c r="F139" s="181" t="s">
        <v>286</v>
      </c>
      <c r="H139" s="182">
        <v>1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282</v>
      </c>
      <c r="AU139" s="180" t="s">
        <v>88</v>
      </c>
      <c r="AV139" s="15" t="s">
        <v>258</v>
      </c>
      <c r="AW139" s="15" t="s">
        <v>33</v>
      </c>
      <c r="AX139" s="15" t="s">
        <v>86</v>
      </c>
      <c r="AY139" s="180" t="s">
        <v>252</v>
      </c>
    </row>
    <row r="140" spans="1:65" s="2" customFormat="1" ht="24.2" customHeight="1">
      <c r="A140" s="31"/>
      <c r="B140" s="148"/>
      <c r="C140" s="149" t="s">
        <v>270</v>
      </c>
      <c r="D140" s="149" t="s">
        <v>254</v>
      </c>
      <c r="E140" s="150" t="s">
        <v>4577</v>
      </c>
      <c r="F140" s="151" t="s">
        <v>4578</v>
      </c>
      <c r="G140" s="152" t="s">
        <v>265</v>
      </c>
      <c r="H140" s="153">
        <v>96.1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44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289</v>
      </c>
      <c r="AT140" s="161" t="s">
        <v>254</v>
      </c>
      <c r="AU140" s="161" t="s">
        <v>88</v>
      </c>
      <c r="AY140" s="17" t="s">
        <v>252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86</v>
      </c>
      <c r="BK140" s="162">
        <f>ROUND(I140*H140,2)</f>
        <v>0</v>
      </c>
      <c r="BL140" s="17" t="s">
        <v>289</v>
      </c>
      <c r="BM140" s="161" t="s">
        <v>273</v>
      </c>
    </row>
    <row r="141" spans="1:65" s="2" customFormat="1" ht="24.2" customHeight="1">
      <c r="A141" s="31"/>
      <c r="B141" s="148"/>
      <c r="C141" s="149" t="s">
        <v>266</v>
      </c>
      <c r="D141" s="149" t="s">
        <v>254</v>
      </c>
      <c r="E141" s="150" t="s">
        <v>4579</v>
      </c>
      <c r="F141" s="151" t="s">
        <v>4580</v>
      </c>
      <c r="G141" s="152" t="s">
        <v>265</v>
      </c>
      <c r="H141" s="153">
        <v>15.2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276</v>
      </c>
    </row>
    <row r="142" spans="1:65" s="2" customFormat="1" ht="24.2" customHeight="1">
      <c r="A142" s="31"/>
      <c r="B142" s="148"/>
      <c r="C142" s="149" t="s">
        <v>277</v>
      </c>
      <c r="D142" s="149" t="s">
        <v>254</v>
      </c>
      <c r="E142" s="150" t="s">
        <v>4581</v>
      </c>
      <c r="F142" s="151" t="s">
        <v>4582</v>
      </c>
      <c r="G142" s="152" t="s">
        <v>347</v>
      </c>
      <c r="H142" s="153">
        <v>1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289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289</v>
      </c>
      <c r="BM142" s="161" t="s">
        <v>281</v>
      </c>
    </row>
    <row r="143" spans="1:65" s="14" customFormat="1">
      <c r="B143" s="171"/>
      <c r="D143" s="164" t="s">
        <v>282</v>
      </c>
      <c r="E143" s="172" t="s">
        <v>1</v>
      </c>
      <c r="F143" s="173" t="s">
        <v>4073</v>
      </c>
      <c r="H143" s="174">
        <v>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33" customHeight="1">
      <c r="A145" s="31"/>
      <c r="B145" s="148"/>
      <c r="C145" s="149" t="s">
        <v>269</v>
      </c>
      <c r="D145" s="149" t="s">
        <v>254</v>
      </c>
      <c r="E145" s="150" t="s">
        <v>4583</v>
      </c>
      <c r="F145" s="151" t="s">
        <v>4584</v>
      </c>
      <c r="G145" s="152" t="s">
        <v>1198</v>
      </c>
      <c r="H145" s="153">
        <v>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289</v>
      </c>
    </row>
    <row r="146" spans="1:65" s="14" customFormat="1">
      <c r="B146" s="171"/>
      <c r="D146" s="164" t="s">
        <v>282</v>
      </c>
      <c r="E146" s="172" t="s">
        <v>1</v>
      </c>
      <c r="F146" s="173" t="s">
        <v>4073</v>
      </c>
      <c r="H146" s="174">
        <v>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1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2" customFormat="1" ht="24.2" customHeight="1">
      <c r="A148" s="31"/>
      <c r="B148" s="148"/>
      <c r="C148" s="149" t="s">
        <v>291</v>
      </c>
      <c r="D148" s="149" t="s">
        <v>254</v>
      </c>
      <c r="E148" s="150" t="s">
        <v>3248</v>
      </c>
      <c r="F148" s="151" t="s">
        <v>3249</v>
      </c>
      <c r="G148" s="152" t="s">
        <v>1727</v>
      </c>
      <c r="H148" s="187"/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289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289</v>
      </c>
      <c r="BM148" s="161" t="s">
        <v>294</v>
      </c>
    </row>
    <row r="149" spans="1:65" s="2" customFormat="1" ht="16.5" customHeight="1">
      <c r="A149" s="31"/>
      <c r="B149" s="148"/>
      <c r="C149" s="149" t="s">
        <v>273</v>
      </c>
      <c r="D149" s="149" t="s">
        <v>254</v>
      </c>
      <c r="E149" s="150" t="s">
        <v>4585</v>
      </c>
      <c r="F149" s="151" t="s">
        <v>4586</v>
      </c>
      <c r="G149" s="152" t="s">
        <v>257</v>
      </c>
      <c r="H149" s="153">
        <v>10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298</v>
      </c>
    </row>
    <row r="150" spans="1:65" s="14" customFormat="1" ht="22.5">
      <c r="B150" s="171"/>
      <c r="D150" s="164" t="s">
        <v>282</v>
      </c>
      <c r="E150" s="172" t="s">
        <v>1</v>
      </c>
      <c r="F150" s="173" t="s">
        <v>4587</v>
      </c>
      <c r="H150" s="174">
        <v>10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>
      <c r="B151" s="163"/>
      <c r="D151" s="164" t="s">
        <v>282</v>
      </c>
      <c r="E151" s="165" t="s">
        <v>1</v>
      </c>
      <c r="F151" s="166" t="s">
        <v>2831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10</v>
      </c>
      <c r="I152" s="183"/>
      <c r="L152" s="179"/>
      <c r="M152" s="188"/>
      <c r="N152" s="189"/>
      <c r="O152" s="189"/>
      <c r="P152" s="189"/>
      <c r="Q152" s="189"/>
      <c r="R152" s="189"/>
      <c r="S152" s="189"/>
      <c r="T152" s="190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6.95" customHeight="1">
      <c r="A153" s="31"/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32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autoFilter ref="C121:K152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4588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ROUND((SUM(BE122:BE296)),  2)</f>
        <v>0</v>
      </c>
      <c r="G35" s="31"/>
      <c r="H35" s="31"/>
      <c r="I35" s="104">
        <v>0.21</v>
      </c>
      <c r="J35" s="103">
        <f>ROUND(((SUM(BE122:BE296))*I35),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ROUND((SUM(BF122:BF296)),  2)</f>
        <v>0</v>
      </c>
      <c r="G36" s="31"/>
      <c r="H36" s="31"/>
      <c r="I36" s="104">
        <v>0.15</v>
      </c>
      <c r="J36" s="103">
        <f>ROUND(((SUM(BF122:BF296))*I36),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ROUND((SUM(BG122:BG296)),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ROUND((SUM(BH122:BH296)),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ROUND((SUM(BI122:BI296)),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Objekt7 - SO D.1.1.c.06.Výp.klemp.výrob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227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Objekt7 - SO D.1.1.c.06.Výp.klemp.výrob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1623</v>
      </c>
      <c r="F124" s="146" t="s">
        <v>1624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SUM(P125:P296)</f>
        <v>0</v>
      </c>
      <c r="Q124" s="141"/>
      <c r="R124" s="142">
        <f>SUM(R125:R296)</f>
        <v>0</v>
      </c>
      <c r="S124" s="141"/>
      <c r="T124" s="143">
        <f>SUM(T125:T296)</f>
        <v>0</v>
      </c>
      <c r="AR124" s="136" t="s">
        <v>88</v>
      </c>
      <c r="AT124" s="144" t="s">
        <v>78</v>
      </c>
      <c r="AU124" s="144" t="s">
        <v>86</v>
      </c>
      <c r="AY124" s="136" t="s">
        <v>252</v>
      </c>
      <c r="BK124" s="145">
        <f>SUM(BK125:BK296)</f>
        <v>0</v>
      </c>
    </row>
    <row r="125" spans="1:65" s="2" customFormat="1" ht="33" customHeight="1">
      <c r="A125" s="31"/>
      <c r="B125" s="148"/>
      <c r="C125" s="149" t="s">
        <v>86</v>
      </c>
      <c r="D125" s="149" t="s">
        <v>254</v>
      </c>
      <c r="E125" s="150" t="s">
        <v>4589</v>
      </c>
      <c r="F125" s="151" t="s">
        <v>4590</v>
      </c>
      <c r="G125" s="152" t="s">
        <v>265</v>
      </c>
      <c r="H125" s="153">
        <v>212.85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289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289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4591</v>
      </c>
      <c r="H126" s="174">
        <v>212.85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3" customFormat="1">
      <c r="B127" s="163"/>
      <c r="D127" s="164" t="s">
        <v>282</v>
      </c>
      <c r="E127" s="165" t="s">
        <v>1</v>
      </c>
      <c r="F127" s="166" t="s">
        <v>4592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282</v>
      </c>
      <c r="AU127" s="165" t="s">
        <v>88</v>
      </c>
      <c r="AV127" s="13" t="s">
        <v>86</v>
      </c>
      <c r="AW127" s="13" t="s">
        <v>33</v>
      </c>
      <c r="AX127" s="13" t="s">
        <v>79</v>
      </c>
      <c r="AY127" s="165" t="s">
        <v>252</v>
      </c>
    </row>
    <row r="128" spans="1:65" s="15" customFormat="1">
      <c r="B128" s="179"/>
      <c r="D128" s="164" t="s">
        <v>282</v>
      </c>
      <c r="E128" s="180" t="s">
        <v>1</v>
      </c>
      <c r="F128" s="181" t="s">
        <v>286</v>
      </c>
      <c r="H128" s="182">
        <v>212.85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282</v>
      </c>
      <c r="AU128" s="180" t="s">
        <v>88</v>
      </c>
      <c r="AV128" s="15" t="s">
        <v>258</v>
      </c>
      <c r="AW128" s="15" t="s">
        <v>33</v>
      </c>
      <c r="AX128" s="15" t="s">
        <v>86</v>
      </c>
      <c r="AY128" s="180" t="s">
        <v>252</v>
      </c>
    </row>
    <row r="129" spans="1:65" s="2" customFormat="1" ht="24.2" customHeight="1">
      <c r="A129" s="31"/>
      <c r="B129" s="148"/>
      <c r="C129" s="149" t="s">
        <v>88</v>
      </c>
      <c r="D129" s="149" t="s">
        <v>254</v>
      </c>
      <c r="E129" s="150" t="s">
        <v>4593</v>
      </c>
      <c r="F129" s="151" t="s">
        <v>4594</v>
      </c>
      <c r="G129" s="152" t="s">
        <v>265</v>
      </c>
      <c r="H129" s="153">
        <v>13.2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289</v>
      </c>
      <c r="AT129" s="161" t="s">
        <v>254</v>
      </c>
      <c r="AU129" s="161" t="s">
        <v>88</v>
      </c>
      <c r="AY129" s="17" t="s">
        <v>252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289</v>
      </c>
      <c r="BM129" s="161" t="s">
        <v>258</v>
      </c>
    </row>
    <row r="130" spans="1:65" s="14" customFormat="1">
      <c r="B130" s="171"/>
      <c r="D130" s="164" t="s">
        <v>282</v>
      </c>
      <c r="E130" s="172" t="s">
        <v>1</v>
      </c>
      <c r="F130" s="173" t="s">
        <v>4595</v>
      </c>
      <c r="H130" s="174">
        <v>13.2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3" customFormat="1">
      <c r="B131" s="163"/>
      <c r="D131" s="164" t="s">
        <v>282</v>
      </c>
      <c r="E131" s="165" t="s">
        <v>1</v>
      </c>
      <c r="F131" s="166" t="s">
        <v>4596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13.2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4597</v>
      </c>
      <c r="F133" s="151" t="s">
        <v>4598</v>
      </c>
      <c r="G133" s="152" t="s">
        <v>265</v>
      </c>
      <c r="H133" s="153">
        <v>32.450000000000003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266</v>
      </c>
    </row>
    <row r="134" spans="1:65" s="14" customFormat="1">
      <c r="B134" s="171"/>
      <c r="D134" s="164" t="s">
        <v>282</v>
      </c>
      <c r="E134" s="172" t="s">
        <v>1</v>
      </c>
      <c r="F134" s="173" t="s">
        <v>4599</v>
      </c>
      <c r="H134" s="174">
        <v>32.450000000000003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>
      <c r="B135" s="163"/>
      <c r="D135" s="164" t="s">
        <v>282</v>
      </c>
      <c r="E135" s="165" t="s">
        <v>1</v>
      </c>
      <c r="F135" s="166" t="s">
        <v>4600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32.450000000000003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258</v>
      </c>
      <c r="D137" s="149" t="s">
        <v>254</v>
      </c>
      <c r="E137" s="150" t="s">
        <v>4601</v>
      </c>
      <c r="F137" s="151" t="s">
        <v>4602</v>
      </c>
      <c r="G137" s="152" t="s">
        <v>265</v>
      </c>
      <c r="H137" s="153">
        <v>85.25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289</v>
      </c>
      <c r="BM137" s="161" t="s">
        <v>269</v>
      </c>
    </row>
    <row r="138" spans="1:65" s="14" customFormat="1">
      <c r="B138" s="171"/>
      <c r="D138" s="164" t="s">
        <v>282</v>
      </c>
      <c r="E138" s="172" t="s">
        <v>1</v>
      </c>
      <c r="F138" s="173" t="s">
        <v>4603</v>
      </c>
      <c r="H138" s="174">
        <v>85.25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>
      <c r="B139" s="163"/>
      <c r="D139" s="164" t="s">
        <v>282</v>
      </c>
      <c r="E139" s="165" t="s">
        <v>1</v>
      </c>
      <c r="F139" s="166" t="s">
        <v>4604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85.25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24.2" customHeight="1">
      <c r="A141" s="31"/>
      <c r="B141" s="148"/>
      <c r="C141" s="149" t="s">
        <v>270</v>
      </c>
      <c r="D141" s="149" t="s">
        <v>254</v>
      </c>
      <c r="E141" s="150" t="s">
        <v>4605</v>
      </c>
      <c r="F141" s="151" t="s">
        <v>4606</v>
      </c>
      <c r="G141" s="152" t="s">
        <v>265</v>
      </c>
      <c r="H141" s="153">
        <v>212.85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273</v>
      </c>
    </row>
    <row r="142" spans="1:65" s="14" customFormat="1">
      <c r="B142" s="171"/>
      <c r="D142" s="164" t="s">
        <v>282</v>
      </c>
      <c r="E142" s="172" t="s">
        <v>1</v>
      </c>
      <c r="F142" s="173" t="s">
        <v>4591</v>
      </c>
      <c r="H142" s="174">
        <v>212.85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>
      <c r="B143" s="163"/>
      <c r="D143" s="164" t="s">
        <v>282</v>
      </c>
      <c r="E143" s="165" t="s">
        <v>1</v>
      </c>
      <c r="F143" s="166" t="s">
        <v>4592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212.85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33" customHeight="1">
      <c r="A145" s="31"/>
      <c r="B145" s="148"/>
      <c r="C145" s="149" t="s">
        <v>266</v>
      </c>
      <c r="D145" s="149" t="s">
        <v>254</v>
      </c>
      <c r="E145" s="150" t="s">
        <v>4607</v>
      </c>
      <c r="F145" s="151" t="s">
        <v>4608</v>
      </c>
      <c r="G145" s="152" t="s">
        <v>265</v>
      </c>
      <c r="H145" s="153">
        <v>2.64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276</v>
      </c>
    </row>
    <row r="146" spans="1:65" s="14" customFormat="1">
      <c r="B146" s="171"/>
      <c r="D146" s="164" t="s">
        <v>282</v>
      </c>
      <c r="E146" s="172" t="s">
        <v>1</v>
      </c>
      <c r="F146" s="173" t="s">
        <v>4609</v>
      </c>
      <c r="H146" s="174">
        <v>1.32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4" customFormat="1">
      <c r="B147" s="171"/>
      <c r="D147" s="164" t="s">
        <v>282</v>
      </c>
      <c r="E147" s="172" t="s">
        <v>1</v>
      </c>
      <c r="F147" s="173" t="s">
        <v>4610</v>
      </c>
      <c r="H147" s="174">
        <v>1.32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3" customFormat="1">
      <c r="B148" s="163"/>
      <c r="D148" s="164" t="s">
        <v>282</v>
      </c>
      <c r="E148" s="165" t="s">
        <v>1</v>
      </c>
      <c r="F148" s="166" t="s">
        <v>4611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282</v>
      </c>
      <c r="AU148" s="165" t="s">
        <v>88</v>
      </c>
      <c r="AV148" s="13" t="s">
        <v>86</v>
      </c>
      <c r="AW148" s="13" t="s">
        <v>33</v>
      </c>
      <c r="AX148" s="13" t="s">
        <v>79</v>
      </c>
      <c r="AY148" s="165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2.64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37.9" customHeight="1">
      <c r="A150" s="31"/>
      <c r="B150" s="148"/>
      <c r="C150" s="149" t="s">
        <v>277</v>
      </c>
      <c r="D150" s="149" t="s">
        <v>254</v>
      </c>
      <c r="E150" s="150" t="s">
        <v>4612</v>
      </c>
      <c r="F150" s="151" t="s">
        <v>4613</v>
      </c>
      <c r="G150" s="152" t="s">
        <v>265</v>
      </c>
      <c r="H150" s="153">
        <v>92.4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289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289</v>
      </c>
      <c r="BM150" s="161" t="s">
        <v>281</v>
      </c>
    </row>
    <row r="151" spans="1:65" s="14" customFormat="1">
      <c r="B151" s="171"/>
      <c r="D151" s="164" t="s">
        <v>282</v>
      </c>
      <c r="E151" s="172" t="s">
        <v>1</v>
      </c>
      <c r="F151" s="173" t="s">
        <v>4614</v>
      </c>
      <c r="H151" s="174">
        <v>25.3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4" customFormat="1">
      <c r="B152" s="171"/>
      <c r="D152" s="164" t="s">
        <v>282</v>
      </c>
      <c r="E152" s="172" t="s">
        <v>1</v>
      </c>
      <c r="F152" s="173" t="s">
        <v>4615</v>
      </c>
      <c r="H152" s="174">
        <v>34.1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4" customFormat="1">
      <c r="B153" s="171"/>
      <c r="D153" s="164" t="s">
        <v>282</v>
      </c>
      <c r="E153" s="172" t="s">
        <v>1</v>
      </c>
      <c r="F153" s="173" t="s">
        <v>4616</v>
      </c>
      <c r="H153" s="174">
        <v>33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3" customFormat="1">
      <c r="B154" s="163"/>
      <c r="D154" s="164" t="s">
        <v>282</v>
      </c>
      <c r="E154" s="165" t="s">
        <v>1</v>
      </c>
      <c r="F154" s="166" t="s">
        <v>4617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282</v>
      </c>
      <c r="AU154" s="165" t="s">
        <v>88</v>
      </c>
      <c r="AV154" s="13" t="s">
        <v>86</v>
      </c>
      <c r="AW154" s="13" t="s">
        <v>33</v>
      </c>
      <c r="AX154" s="13" t="s">
        <v>79</v>
      </c>
      <c r="AY154" s="165" t="s">
        <v>252</v>
      </c>
    </row>
    <row r="155" spans="1:65" s="13" customFormat="1">
      <c r="B155" s="163"/>
      <c r="D155" s="164" t="s">
        <v>282</v>
      </c>
      <c r="E155" s="165" t="s">
        <v>1</v>
      </c>
      <c r="F155" s="166" t="s">
        <v>4618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92.4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37.9" customHeight="1">
      <c r="A157" s="31"/>
      <c r="B157" s="148"/>
      <c r="C157" s="149" t="s">
        <v>269</v>
      </c>
      <c r="D157" s="149" t="s">
        <v>254</v>
      </c>
      <c r="E157" s="150" t="s">
        <v>4619</v>
      </c>
      <c r="F157" s="151" t="s">
        <v>4620</v>
      </c>
      <c r="G157" s="152" t="s">
        <v>265</v>
      </c>
      <c r="H157" s="153">
        <v>220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289</v>
      </c>
    </row>
    <row r="158" spans="1:65" s="14" customFormat="1">
      <c r="B158" s="171"/>
      <c r="D158" s="164" t="s">
        <v>282</v>
      </c>
      <c r="E158" s="172" t="s">
        <v>1</v>
      </c>
      <c r="F158" s="173" t="s">
        <v>4621</v>
      </c>
      <c r="H158" s="174">
        <v>220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>
      <c r="B159" s="163"/>
      <c r="D159" s="164" t="s">
        <v>282</v>
      </c>
      <c r="E159" s="165" t="s">
        <v>1</v>
      </c>
      <c r="F159" s="166" t="s">
        <v>4617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3" customFormat="1">
      <c r="B160" s="163"/>
      <c r="D160" s="164" t="s">
        <v>282</v>
      </c>
      <c r="E160" s="165" t="s">
        <v>1</v>
      </c>
      <c r="F160" s="166" t="s">
        <v>4622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282</v>
      </c>
      <c r="AU160" s="165" t="s">
        <v>88</v>
      </c>
      <c r="AV160" s="13" t="s">
        <v>86</v>
      </c>
      <c r="AW160" s="13" t="s">
        <v>33</v>
      </c>
      <c r="AX160" s="13" t="s">
        <v>79</v>
      </c>
      <c r="AY160" s="165" t="s">
        <v>252</v>
      </c>
    </row>
    <row r="161" spans="1:65" s="15" customFormat="1">
      <c r="B161" s="179"/>
      <c r="D161" s="164" t="s">
        <v>282</v>
      </c>
      <c r="E161" s="180" t="s">
        <v>1</v>
      </c>
      <c r="F161" s="181" t="s">
        <v>286</v>
      </c>
      <c r="H161" s="182">
        <v>220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282</v>
      </c>
      <c r="AU161" s="180" t="s">
        <v>88</v>
      </c>
      <c r="AV161" s="15" t="s">
        <v>258</v>
      </c>
      <c r="AW161" s="15" t="s">
        <v>33</v>
      </c>
      <c r="AX161" s="15" t="s">
        <v>86</v>
      </c>
      <c r="AY161" s="180" t="s">
        <v>252</v>
      </c>
    </row>
    <row r="162" spans="1:65" s="2" customFormat="1" ht="37.9" customHeight="1">
      <c r="A162" s="31"/>
      <c r="B162" s="148"/>
      <c r="C162" s="149" t="s">
        <v>291</v>
      </c>
      <c r="D162" s="149" t="s">
        <v>254</v>
      </c>
      <c r="E162" s="150" t="s">
        <v>4623</v>
      </c>
      <c r="F162" s="151" t="s">
        <v>4624</v>
      </c>
      <c r="G162" s="152" t="s">
        <v>265</v>
      </c>
      <c r="H162" s="153">
        <v>2.75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289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289</v>
      </c>
      <c r="BM162" s="161" t="s">
        <v>294</v>
      </c>
    </row>
    <row r="163" spans="1:65" s="14" customFormat="1">
      <c r="B163" s="171"/>
      <c r="D163" s="164" t="s">
        <v>282</v>
      </c>
      <c r="E163" s="172" t="s">
        <v>1</v>
      </c>
      <c r="F163" s="173" t="s">
        <v>4625</v>
      </c>
      <c r="H163" s="174">
        <v>2.75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3" customFormat="1">
      <c r="B164" s="163"/>
      <c r="D164" s="164" t="s">
        <v>282</v>
      </c>
      <c r="E164" s="165" t="s">
        <v>1</v>
      </c>
      <c r="F164" s="166" t="s">
        <v>4617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282</v>
      </c>
      <c r="AU164" s="165" t="s">
        <v>88</v>
      </c>
      <c r="AV164" s="13" t="s">
        <v>86</v>
      </c>
      <c r="AW164" s="13" t="s">
        <v>33</v>
      </c>
      <c r="AX164" s="13" t="s">
        <v>79</v>
      </c>
      <c r="AY164" s="165" t="s">
        <v>252</v>
      </c>
    </row>
    <row r="165" spans="1:65" s="13" customFormat="1">
      <c r="B165" s="163"/>
      <c r="D165" s="164" t="s">
        <v>282</v>
      </c>
      <c r="E165" s="165" t="s">
        <v>1</v>
      </c>
      <c r="F165" s="166" t="s">
        <v>4626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2.75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37.9" customHeight="1">
      <c r="A167" s="31"/>
      <c r="B167" s="148"/>
      <c r="C167" s="149" t="s">
        <v>273</v>
      </c>
      <c r="D167" s="149" t="s">
        <v>254</v>
      </c>
      <c r="E167" s="150" t="s">
        <v>4627</v>
      </c>
      <c r="F167" s="151" t="s">
        <v>4628</v>
      </c>
      <c r="G167" s="152" t="s">
        <v>265</v>
      </c>
      <c r="H167" s="153">
        <v>93.5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289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289</v>
      </c>
      <c r="BM167" s="161" t="s">
        <v>298</v>
      </c>
    </row>
    <row r="168" spans="1:65" s="14" customFormat="1">
      <c r="B168" s="171"/>
      <c r="D168" s="164" t="s">
        <v>282</v>
      </c>
      <c r="E168" s="172" t="s">
        <v>1</v>
      </c>
      <c r="F168" s="173" t="s">
        <v>4629</v>
      </c>
      <c r="H168" s="174">
        <v>7.7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4" customFormat="1">
      <c r="B169" s="171"/>
      <c r="D169" s="164" t="s">
        <v>282</v>
      </c>
      <c r="E169" s="172" t="s">
        <v>1</v>
      </c>
      <c r="F169" s="173" t="s">
        <v>4630</v>
      </c>
      <c r="H169" s="174">
        <v>80.849999999999994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4" customFormat="1">
      <c r="B170" s="171"/>
      <c r="D170" s="164" t="s">
        <v>282</v>
      </c>
      <c r="E170" s="172" t="s">
        <v>1</v>
      </c>
      <c r="F170" s="173" t="s">
        <v>4631</v>
      </c>
      <c r="H170" s="174">
        <v>4.95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>
      <c r="B171" s="163"/>
      <c r="D171" s="164" t="s">
        <v>282</v>
      </c>
      <c r="E171" s="165" t="s">
        <v>1</v>
      </c>
      <c r="F171" s="166" t="s">
        <v>4617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3" customFormat="1">
      <c r="B172" s="163"/>
      <c r="D172" s="164" t="s">
        <v>282</v>
      </c>
      <c r="E172" s="165" t="s">
        <v>1</v>
      </c>
      <c r="F172" s="166" t="s">
        <v>4632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282</v>
      </c>
      <c r="AU172" s="165" t="s">
        <v>88</v>
      </c>
      <c r="AV172" s="13" t="s">
        <v>86</v>
      </c>
      <c r="AW172" s="13" t="s">
        <v>33</v>
      </c>
      <c r="AX172" s="13" t="s">
        <v>79</v>
      </c>
      <c r="AY172" s="165" t="s">
        <v>252</v>
      </c>
    </row>
    <row r="173" spans="1:65" s="15" customFormat="1">
      <c r="B173" s="179"/>
      <c r="D173" s="164" t="s">
        <v>282</v>
      </c>
      <c r="E173" s="180" t="s">
        <v>1</v>
      </c>
      <c r="F173" s="181" t="s">
        <v>286</v>
      </c>
      <c r="H173" s="182">
        <v>93.5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282</v>
      </c>
      <c r="AU173" s="180" t="s">
        <v>88</v>
      </c>
      <c r="AV173" s="15" t="s">
        <v>258</v>
      </c>
      <c r="AW173" s="15" t="s">
        <v>33</v>
      </c>
      <c r="AX173" s="15" t="s">
        <v>86</v>
      </c>
      <c r="AY173" s="180" t="s">
        <v>252</v>
      </c>
    </row>
    <row r="174" spans="1:65" s="2" customFormat="1" ht="37.9" customHeight="1">
      <c r="A174" s="31"/>
      <c r="B174" s="148"/>
      <c r="C174" s="149" t="s">
        <v>299</v>
      </c>
      <c r="D174" s="149" t="s">
        <v>254</v>
      </c>
      <c r="E174" s="150" t="s">
        <v>4633</v>
      </c>
      <c r="F174" s="151" t="s">
        <v>4634</v>
      </c>
      <c r="G174" s="152" t="s">
        <v>265</v>
      </c>
      <c r="H174" s="153">
        <v>84.7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289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289</v>
      </c>
      <c r="BM174" s="161" t="s">
        <v>302</v>
      </c>
    </row>
    <row r="175" spans="1:65" s="14" customFormat="1">
      <c r="B175" s="171"/>
      <c r="D175" s="164" t="s">
        <v>282</v>
      </c>
      <c r="E175" s="172" t="s">
        <v>1</v>
      </c>
      <c r="F175" s="173" t="s">
        <v>4635</v>
      </c>
      <c r="H175" s="174">
        <v>23.1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4" customFormat="1">
      <c r="B176" s="171"/>
      <c r="D176" s="164" t="s">
        <v>282</v>
      </c>
      <c r="E176" s="172" t="s">
        <v>1</v>
      </c>
      <c r="F176" s="173" t="s">
        <v>4636</v>
      </c>
      <c r="H176" s="174">
        <v>30.8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4" customFormat="1">
      <c r="B177" s="171"/>
      <c r="D177" s="164" t="s">
        <v>282</v>
      </c>
      <c r="E177" s="172" t="s">
        <v>1</v>
      </c>
      <c r="F177" s="173" t="s">
        <v>4637</v>
      </c>
      <c r="H177" s="174">
        <v>30.8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3" customFormat="1">
      <c r="B178" s="163"/>
      <c r="D178" s="164" t="s">
        <v>282</v>
      </c>
      <c r="E178" s="165" t="s">
        <v>1</v>
      </c>
      <c r="F178" s="166" t="s">
        <v>4617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282</v>
      </c>
      <c r="AU178" s="165" t="s">
        <v>88</v>
      </c>
      <c r="AV178" s="13" t="s">
        <v>86</v>
      </c>
      <c r="AW178" s="13" t="s">
        <v>33</v>
      </c>
      <c r="AX178" s="13" t="s">
        <v>79</v>
      </c>
      <c r="AY178" s="165" t="s">
        <v>252</v>
      </c>
    </row>
    <row r="179" spans="1:65" s="13" customFormat="1">
      <c r="B179" s="163"/>
      <c r="D179" s="164" t="s">
        <v>282</v>
      </c>
      <c r="E179" s="165" t="s">
        <v>1</v>
      </c>
      <c r="F179" s="166" t="s">
        <v>4638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84.7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37.9" customHeight="1">
      <c r="A181" s="31"/>
      <c r="B181" s="148"/>
      <c r="C181" s="149" t="s">
        <v>276</v>
      </c>
      <c r="D181" s="149" t="s">
        <v>254</v>
      </c>
      <c r="E181" s="150" t="s">
        <v>4639</v>
      </c>
      <c r="F181" s="151" t="s">
        <v>4640</v>
      </c>
      <c r="G181" s="152" t="s">
        <v>265</v>
      </c>
      <c r="H181" s="153">
        <v>140.80000000000001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289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289</v>
      </c>
      <c r="BM181" s="161" t="s">
        <v>306</v>
      </c>
    </row>
    <row r="182" spans="1:65" s="14" customFormat="1">
      <c r="B182" s="171"/>
      <c r="D182" s="164" t="s">
        <v>282</v>
      </c>
      <c r="E182" s="172" t="s">
        <v>1</v>
      </c>
      <c r="F182" s="173" t="s">
        <v>4641</v>
      </c>
      <c r="H182" s="174">
        <v>133.65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4" customFormat="1">
      <c r="B183" s="171"/>
      <c r="D183" s="164" t="s">
        <v>282</v>
      </c>
      <c r="E183" s="172" t="s">
        <v>1</v>
      </c>
      <c r="F183" s="173" t="s">
        <v>4642</v>
      </c>
      <c r="H183" s="174">
        <v>7.15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3" customFormat="1">
      <c r="B184" s="163"/>
      <c r="D184" s="164" t="s">
        <v>282</v>
      </c>
      <c r="E184" s="165" t="s">
        <v>1</v>
      </c>
      <c r="F184" s="166" t="s">
        <v>4617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282</v>
      </c>
      <c r="AU184" s="165" t="s">
        <v>88</v>
      </c>
      <c r="AV184" s="13" t="s">
        <v>86</v>
      </c>
      <c r="AW184" s="13" t="s">
        <v>33</v>
      </c>
      <c r="AX184" s="13" t="s">
        <v>79</v>
      </c>
      <c r="AY184" s="165" t="s">
        <v>252</v>
      </c>
    </row>
    <row r="185" spans="1:65" s="13" customFormat="1">
      <c r="B185" s="163"/>
      <c r="D185" s="164" t="s">
        <v>282</v>
      </c>
      <c r="E185" s="165" t="s">
        <v>1</v>
      </c>
      <c r="F185" s="166" t="s">
        <v>4643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140.80000000000001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37.9" customHeight="1">
      <c r="A187" s="31"/>
      <c r="B187" s="148"/>
      <c r="C187" s="149" t="s">
        <v>308</v>
      </c>
      <c r="D187" s="149" t="s">
        <v>254</v>
      </c>
      <c r="E187" s="150" t="s">
        <v>4644</v>
      </c>
      <c r="F187" s="151" t="s">
        <v>4640</v>
      </c>
      <c r="G187" s="152" t="s">
        <v>265</v>
      </c>
      <c r="H187" s="153">
        <v>157.30000000000001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289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289</v>
      </c>
      <c r="BM187" s="161" t="s">
        <v>311</v>
      </c>
    </row>
    <row r="188" spans="1:65" s="14" customFormat="1">
      <c r="B188" s="171"/>
      <c r="D188" s="164" t="s">
        <v>282</v>
      </c>
      <c r="E188" s="172" t="s">
        <v>1</v>
      </c>
      <c r="F188" s="173" t="s">
        <v>4636</v>
      </c>
      <c r="H188" s="174">
        <v>30.8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4" customFormat="1">
      <c r="B189" s="171"/>
      <c r="D189" s="164" t="s">
        <v>282</v>
      </c>
      <c r="E189" s="172" t="s">
        <v>1</v>
      </c>
      <c r="F189" s="173" t="s">
        <v>4645</v>
      </c>
      <c r="H189" s="174">
        <v>126.5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3" customFormat="1">
      <c r="B190" s="163"/>
      <c r="D190" s="164" t="s">
        <v>282</v>
      </c>
      <c r="E190" s="165" t="s">
        <v>1</v>
      </c>
      <c r="F190" s="166" t="s">
        <v>4617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282</v>
      </c>
      <c r="AU190" s="165" t="s">
        <v>88</v>
      </c>
      <c r="AV190" s="13" t="s">
        <v>86</v>
      </c>
      <c r="AW190" s="13" t="s">
        <v>33</v>
      </c>
      <c r="AX190" s="13" t="s">
        <v>79</v>
      </c>
      <c r="AY190" s="165" t="s">
        <v>252</v>
      </c>
    </row>
    <row r="191" spans="1:65" s="13" customFormat="1">
      <c r="B191" s="163"/>
      <c r="D191" s="164" t="s">
        <v>282</v>
      </c>
      <c r="E191" s="165" t="s">
        <v>1</v>
      </c>
      <c r="F191" s="166" t="s">
        <v>4646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157.30000000000001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37.9" customHeight="1">
      <c r="A193" s="31"/>
      <c r="B193" s="148"/>
      <c r="C193" s="149" t="s">
        <v>281</v>
      </c>
      <c r="D193" s="149" t="s">
        <v>254</v>
      </c>
      <c r="E193" s="150" t="s">
        <v>4647</v>
      </c>
      <c r="F193" s="151" t="s">
        <v>4648</v>
      </c>
      <c r="G193" s="152" t="s">
        <v>265</v>
      </c>
      <c r="H193" s="153">
        <v>297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289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289</v>
      </c>
      <c r="BM193" s="161" t="s">
        <v>315</v>
      </c>
    </row>
    <row r="194" spans="1:65" s="14" customFormat="1">
      <c r="B194" s="171"/>
      <c r="D194" s="164" t="s">
        <v>282</v>
      </c>
      <c r="E194" s="172" t="s">
        <v>1</v>
      </c>
      <c r="F194" s="173" t="s">
        <v>4649</v>
      </c>
      <c r="H194" s="174">
        <v>143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4" customFormat="1">
      <c r="B195" s="171"/>
      <c r="D195" s="164" t="s">
        <v>282</v>
      </c>
      <c r="E195" s="172" t="s">
        <v>1</v>
      </c>
      <c r="F195" s="173" t="s">
        <v>4650</v>
      </c>
      <c r="H195" s="174">
        <v>154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1:65" s="13" customFormat="1">
      <c r="B196" s="163"/>
      <c r="D196" s="164" t="s">
        <v>282</v>
      </c>
      <c r="E196" s="165" t="s">
        <v>1</v>
      </c>
      <c r="F196" s="166" t="s">
        <v>4617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282</v>
      </c>
      <c r="AU196" s="165" t="s">
        <v>88</v>
      </c>
      <c r="AV196" s="13" t="s">
        <v>86</v>
      </c>
      <c r="AW196" s="13" t="s">
        <v>33</v>
      </c>
      <c r="AX196" s="13" t="s">
        <v>79</v>
      </c>
      <c r="AY196" s="165" t="s">
        <v>252</v>
      </c>
    </row>
    <row r="197" spans="1:65" s="13" customFormat="1">
      <c r="B197" s="163"/>
      <c r="D197" s="164" t="s">
        <v>282</v>
      </c>
      <c r="E197" s="165" t="s">
        <v>1</v>
      </c>
      <c r="F197" s="166" t="s">
        <v>4651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282</v>
      </c>
      <c r="AU197" s="165" t="s">
        <v>88</v>
      </c>
      <c r="AV197" s="13" t="s">
        <v>86</v>
      </c>
      <c r="AW197" s="13" t="s">
        <v>33</v>
      </c>
      <c r="AX197" s="13" t="s">
        <v>79</v>
      </c>
      <c r="AY197" s="165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297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37.9" customHeight="1">
      <c r="A199" s="31"/>
      <c r="B199" s="148"/>
      <c r="C199" s="149" t="s">
        <v>8</v>
      </c>
      <c r="D199" s="149" t="s">
        <v>254</v>
      </c>
      <c r="E199" s="150" t="s">
        <v>4652</v>
      </c>
      <c r="F199" s="151" t="s">
        <v>4653</v>
      </c>
      <c r="G199" s="152" t="s">
        <v>265</v>
      </c>
      <c r="H199" s="153">
        <v>63.8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289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289</v>
      </c>
      <c r="BM199" s="161" t="s">
        <v>319</v>
      </c>
    </row>
    <row r="200" spans="1:65" s="14" customFormat="1">
      <c r="B200" s="171"/>
      <c r="D200" s="164" t="s">
        <v>282</v>
      </c>
      <c r="E200" s="172" t="s">
        <v>1</v>
      </c>
      <c r="F200" s="173" t="s">
        <v>4654</v>
      </c>
      <c r="H200" s="174">
        <v>63.8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3" customFormat="1">
      <c r="B201" s="163"/>
      <c r="D201" s="164" t="s">
        <v>282</v>
      </c>
      <c r="E201" s="165" t="s">
        <v>1</v>
      </c>
      <c r="F201" s="166" t="s">
        <v>4617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282</v>
      </c>
      <c r="AU201" s="165" t="s">
        <v>88</v>
      </c>
      <c r="AV201" s="13" t="s">
        <v>86</v>
      </c>
      <c r="AW201" s="13" t="s">
        <v>33</v>
      </c>
      <c r="AX201" s="13" t="s">
        <v>79</v>
      </c>
      <c r="AY201" s="165" t="s">
        <v>252</v>
      </c>
    </row>
    <row r="202" spans="1:65" s="13" customFormat="1">
      <c r="B202" s="163"/>
      <c r="D202" s="164" t="s">
        <v>282</v>
      </c>
      <c r="E202" s="165" t="s">
        <v>1</v>
      </c>
      <c r="F202" s="166" t="s">
        <v>4655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282</v>
      </c>
      <c r="AU202" s="165" t="s">
        <v>88</v>
      </c>
      <c r="AV202" s="13" t="s">
        <v>86</v>
      </c>
      <c r="AW202" s="13" t="s">
        <v>33</v>
      </c>
      <c r="AX202" s="13" t="s">
        <v>79</v>
      </c>
      <c r="AY202" s="165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63.8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37.9" customHeight="1">
      <c r="A204" s="31"/>
      <c r="B204" s="148"/>
      <c r="C204" s="149" t="s">
        <v>289</v>
      </c>
      <c r="D204" s="149" t="s">
        <v>254</v>
      </c>
      <c r="E204" s="150" t="s">
        <v>4656</v>
      </c>
      <c r="F204" s="151" t="s">
        <v>4657</v>
      </c>
      <c r="G204" s="152" t="s">
        <v>265</v>
      </c>
      <c r="H204" s="153">
        <v>13.2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289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289</v>
      </c>
      <c r="BM204" s="161" t="s">
        <v>323</v>
      </c>
    </row>
    <row r="205" spans="1:65" s="14" customFormat="1">
      <c r="B205" s="171"/>
      <c r="D205" s="164" t="s">
        <v>282</v>
      </c>
      <c r="E205" s="172" t="s">
        <v>1</v>
      </c>
      <c r="F205" s="173" t="s">
        <v>4658</v>
      </c>
      <c r="H205" s="174">
        <v>13.2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3" customFormat="1">
      <c r="B206" s="163"/>
      <c r="D206" s="164" t="s">
        <v>282</v>
      </c>
      <c r="E206" s="165" t="s">
        <v>1</v>
      </c>
      <c r="F206" s="166" t="s">
        <v>4617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282</v>
      </c>
      <c r="AU206" s="165" t="s">
        <v>88</v>
      </c>
      <c r="AV206" s="13" t="s">
        <v>86</v>
      </c>
      <c r="AW206" s="13" t="s">
        <v>33</v>
      </c>
      <c r="AX206" s="13" t="s">
        <v>79</v>
      </c>
      <c r="AY206" s="165" t="s">
        <v>252</v>
      </c>
    </row>
    <row r="207" spans="1:65" s="13" customFormat="1">
      <c r="B207" s="163"/>
      <c r="D207" s="164" t="s">
        <v>282</v>
      </c>
      <c r="E207" s="165" t="s">
        <v>1</v>
      </c>
      <c r="F207" s="166" t="s">
        <v>4659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5" customFormat="1">
      <c r="B208" s="179"/>
      <c r="D208" s="164" t="s">
        <v>282</v>
      </c>
      <c r="E208" s="180" t="s">
        <v>1</v>
      </c>
      <c r="F208" s="181" t="s">
        <v>286</v>
      </c>
      <c r="H208" s="182">
        <v>13.2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282</v>
      </c>
      <c r="AU208" s="180" t="s">
        <v>88</v>
      </c>
      <c r="AV208" s="15" t="s">
        <v>258</v>
      </c>
      <c r="AW208" s="15" t="s">
        <v>33</v>
      </c>
      <c r="AX208" s="15" t="s">
        <v>86</v>
      </c>
      <c r="AY208" s="180" t="s">
        <v>252</v>
      </c>
    </row>
    <row r="209" spans="1:65" s="2" customFormat="1" ht="37.9" customHeight="1">
      <c r="A209" s="31"/>
      <c r="B209" s="148"/>
      <c r="C209" s="149" t="s">
        <v>325</v>
      </c>
      <c r="D209" s="149" t="s">
        <v>254</v>
      </c>
      <c r="E209" s="150" t="s">
        <v>4660</v>
      </c>
      <c r="F209" s="151" t="s">
        <v>4661</v>
      </c>
      <c r="G209" s="152" t="s">
        <v>265</v>
      </c>
      <c r="H209" s="153">
        <v>7.15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44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289</v>
      </c>
      <c r="AT209" s="161" t="s">
        <v>254</v>
      </c>
      <c r="AU209" s="161" t="s">
        <v>88</v>
      </c>
      <c r="AY209" s="17" t="s">
        <v>252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86</v>
      </c>
      <c r="BK209" s="162">
        <f>ROUND(I209*H209,2)</f>
        <v>0</v>
      </c>
      <c r="BL209" s="17" t="s">
        <v>289</v>
      </c>
      <c r="BM209" s="161" t="s">
        <v>328</v>
      </c>
    </row>
    <row r="210" spans="1:65" s="14" customFormat="1">
      <c r="B210" s="171"/>
      <c r="D210" s="164" t="s">
        <v>282</v>
      </c>
      <c r="E210" s="172" t="s">
        <v>1</v>
      </c>
      <c r="F210" s="173" t="s">
        <v>4662</v>
      </c>
      <c r="H210" s="174">
        <v>7.15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3" customFormat="1">
      <c r="B211" s="163"/>
      <c r="D211" s="164" t="s">
        <v>282</v>
      </c>
      <c r="E211" s="165" t="s">
        <v>1</v>
      </c>
      <c r="F211" s="166" t="s">
        <v>4617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282</v>
      </c>
      <c r="AU211" s="165" t="s">
        <v>88</v>
      </c>
      <c r="AV211" s="13" t="s">
        <v>86</v>
      </c>
      <c r="AW211" s="13" t="s">
        <v>33</v>
      </c>
      <c r="AX211" s="13" t="s">
        <v>79</v>
      </c>
      <c r="AY211" s="165" t="s">
        <v>252</v>
      </c>
    </row>
    <row r="212" spans="1:65" s="13" customFormat="1">
      <c r="B212" s="163"/>
      <c r="D212" s="164" t="s">
        <v>282</v>
      </c>
      <c r="E212" s="165" t="s">
        <v>1</v>
      </c>
      <c r="F212" s="166" t="s">
        <v>4663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282</v>
      </c>
      <c r="AU212" s="165" t="s">
        <v>88</v>
      </c>
      <c r="AV212" s="13" t="s">
        <v>86</v>
      </c>
      <c r="AW212" s="13" t="s">
        <v>33</v>
      </c>
      <c r="AX212" s="13" t="s">
        <v>79</v>
      </c>
      <c r="AY212" s="165" t="s">
        <v>252</v>
      </c>
    </row>
    <row r="213" spans="1:65" s="15" customFormat="1">
      <c r="B213" s="179"/>
      <c r="D213" s="164" t="s">
        <v>282</v>
      </c>
      <c r="E213" s="180" t="s">
        <v>1</v>
      </c>
      <c r="F213" s="181" t="s">
        <v>286</v>
      </c>
      <c r="H213" s="182">
        <v>7.15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282</v>
      </c>
      <c r="AU213" s="180" t="s">
        <v>88</v>
      </c>
      <c r="AV213" s="15" t="s">
        <v>258</v>
      </c>
      <c r="AW213" s="15" t="s">
        <v>33</v>
      </c>
      <c r="AX213" s="15" t="s">
        <v>86</v>
      </c>
      <c r="AY213" s="180" t="s">
        <v>252</v>
      </c>
    </row>
    <row r="214" spans="1:65" s="2" customFormat="1" ht="37.9" customHeight="1">
      <c r="A214" s="31"/>
      <c r="B214" s="148"/>
      <c r="C214" s="149" t="s">
        <v>294</v>
      </c>
      <c r="D214" s="149" t="s">
        <v>254</v>
      </c>
      <c r="E214" s="150" t="s">
        <v>4664</v>
      </c>
      <c r="F214" s="151" t="s">
        <v>4665</v>
      </c>
      <c r="G214" s="152" t="s">
        <v>265</v>
      </c>
      <c r="H214" s="153">
        <v>31.9</v>
      </c>
      <c r="I214" s="154"/>
      <c r="J214" s="155">
        <f>ROUND(I214*H214,2)</f>
        <v>0</v>
      </c>
      <c r="K214" s="156"/>
      <c r="L214" s="32"/>
      <c r="M214" s="157" t="s">
        <v>1</v>
      </c>
      <c r="N214" s="158" t="s">
        <v>44</v>
      </c>
      <c r="O214" s="57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1" t="s">
        <v>289</v>
      </c>
      <c r="AT214" s="161" t="s">
        <v>254</v>
      </c>
      <c r="AU214" s="161" t="s">
        <v>88</v>
      </c>
      <c r="AY214" s="17" t="s">
        <v>252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7" t="s">
        <v>86</v>
      </c>
      <c r="BK214" s="162">
        <f>ROUND(I214*H214,2)</f>
        <v>0</v>
      </c>
      <c r="BL214" s="17" t="s">
        <v>289</v>
      </c>
      <c r="BM214" s="161" t="s">
        <v>335</v>
      </c>
    </row>
    <row r="215" spans="1:65" s="14" customFormat="1">
      <c r="B215" s="171"/>
      <c r="D215" s="164" t="s">
        <v>282</v>
      </c>
      <c r="E215" s="172" t="s">
        <v>1</v>
      </c>
      <c r="F215" s="173" t="s">
        <v>4666</v>
      </c>
      <c r="H215" s="174">
        <v>31.9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3" customFormat="1">
      <c r="B216" s="163"/>
      <c r="D216" s="164" t="s">
        <v>282</v>
      </c>
      <c r="E216" s="165" t="s">
        <v>1</v>
      </c>
      <c r="F216" s="166" t="s">
        <v>4617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3" customFormat="1">
      <c r="B217" s="163"/>
      <c r="D217" s="164" t="s">
        <v>282</v>
      </c>
      <c r="E217" s="165" t="s">
        <v>1</v>
      </c>
      <c r="F217" s="166" t="s">
        <v>4667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282</v>
      </c>
      <c r="AU217" s="165" t="s">
        <v>88</v>
      </c>
      <c r="AV217" s="13" t="s">
        <v>86</v>
      </c>
      <c r="AW217" s="13" t="s">
        <v>33</v>
      </c>
      <c r="AX217" s="13" t="s">
        <v>79</v>
      </c>
      <c r="AY217" s="165" t="s">
        <v>252</v>
      </c>
    </row>
    <row r="218" spans="1:65" s="15" customFormat="1">
      <c r="B218" s="179"/>
      <c r="D218" s="164" t="s">
        <v>282</v>
      </c>
      <c r="E218" s="180" t="s">
        <v>1</v>
      </c>
      <c r="F218" s="181" t="s">
        <v>286</v>
      </c>
      <c r="H218" s="182">
        <v>31.9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282</v>
      </c>
      <c r="AU218" s="180" t="s">
        <v>88</v>
      </c>
      <c r="AV218" s="15" t="s">
        <v>258</v>
      </c>
      <c r="AW218" s="15" t="s">
        <v>33</v>
      </c>
      <c r="AX218" s="15" t="s">
        <v>86</v>
      </c>
      <c r="AY218" s="180" t="s">
        <v>252</v>
      </c>
    </row>
    <row r="219" spans="1:65" s="2" customFormat="1" ht="37.9" customHeight="1">
      <c r="A219" s="31"/>
      <c r="B219" s="148"/>
      <c r="C219" s="149" t="s">
        <v>338</v>
      </c>
      <c r="D219" s="149" t="s">
        <v>254</v>
      </c>
      <c r="E219" s="150" t="s">
        <v>4668</v>
      </c>
      <c r="F219" s="151" t="s">
        <v>4669</v>
      </c>
      <c r="G219" s="152" t="s">
        <v>265</v>
      </c>
      <c r="H219" s="153">
        <v>12.1</v>
      </c>
      <c r="I219" s="154"/>
      <c r="J219" s="155">
        <f>ROUND(I219*H219,2)</f>
        <v>0</v>
      </c>
      <c r="K219" s="156"/>
      <c r="L219" s="32"/>
      <c r="M219" s="157" t="s">
        <v>1</v>
      </c>
      <c r="N219" s="158" t="s">
        <v>44</v>
      </c>
      <c r="O219" s="57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1" t="s">
        <v>289</v>
      </c>
      <c r="AT219" s="161" t="s">
        <v>254</v>
      </c>
      <c r="AU219" s="161" t="s">
        <v>88</v>
      </c>
      <c r="AY219" s="17" t="s">
        <v>252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7" t="s">
        <v>86</v>
      </c>
      <c r="BK219" s="162">
        <f>ROUND(I219*H219,2)</f>
        <v>0</v>
      </c>
      <c r="BL219" s="17" t="s">
        <v>289</v>
      </c>
      <c r="BM219" s="161" t="s">
        <v>342</v>
      </c>
    </row>
    <row r="220" spans="1:65" s="14" customFormat="1">
      <c r="B220" s="171"/>
      <c r="D220" s="164" t="s">
        <v>282</v>
      </c>
      <c r="E220" s="172" t="s">
        <v>1</v>
      </c>
      <c r="F220" s="173" t="s">
        <v>4670</v>
      </c>
      <c r="H220" s="174">
        <v>12.1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3" customFormat="1">
      <c r="B221" s="163"/>
      <c r="D221" s="164" t="s">
        <v>282</v>
      </c>
      <c r="E221" s="165" t="s">
        <v>1</v>
      </c>
      <c r="F221" s="166" t="s">
        <v>4617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282</v>
      </c>
      <c r="AU221" s="165" t="s">
        <v>88</v>
      </c>
      <c r="AV221" s="13" t="s">
        <v>86</v>
      </c>
      <c r="AW221" s="13" t="s">
        <v>33</v>
      </c>
      <c r="AX221" s="13" t="s">
        <v>79</v>
      </c>
      <c r="AY221" s="165" t="s">
        <v>252</v>
      </c>
    </row>
    <row r="222" spans="1:65" s="13" customFormat="1">
      <c r="B222" s="163"/>
      <c r="D222" s="164" t="s">
        <v>282</v>
      </c>
      <c r="E222" s="165" t="s">
        <v>1</v>
      </c>
      <c r="F222" s="166" t="s">
        <v>4671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282</v>
      </c>
      <c r="AU222" s="165" t="s">
        <v>88</v>
      </c>
      <c r="AV222" s="13" t="s">
        <v>86</v>
      </c>
      <c r="AW222" s="13" t="s">
        <v>33</v>
      </c>
      <c r="AX222" s="13" t="s">
        <v>79</v>
      </c>
      <c r="AY222" s="165" t="s">
        <v>252</v>
      </c>
    </row>
    <row r="223" spans="1:65" s="15" customFormat="1">
      <c r="B223" s="179"/>
      <c r="D223" s="164" t="s">
        <v>282</v>
      </c>
      <c r="E223" s="180" t="s">
        <v>1</v>
      </c>
      <c r="F223" s="181" t="s">
        <v>286</v>
      </c>
      <c r="H223" s="182">
        <v>12.1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282</v>
      </c>
      <c r="AU223" s="180" t="s">
        <v>88</v>
      </c>
      <c r="AV223" s="15" t="s">
        <v>258</v>
      </c>
      <c r="AW223" s="15" t="s">
        <v>33</v>
      </c>
      <c r="AX223" s="15" t="s">
        <v>86</v>
      </c>
      <c r="AY223" s="180" t="s">
        <v>252</v>
      </c>
    </row>
    <row r="224" spans="1:65" s="2" customFormat="1" ht="37.9" customHeight="1">
      <c r="A224" s="31"/>
      <c r="B224" s="148"/>
      <c r="C224" s="149" t="s">
        <v>298</v>
      </c>
      <c r="D224" s="149" t="s">
        <v>254</v>
      </c>
      <c r="E224" s="150" t="s">
        <v>4672</v>
      </c>
      <c r="F224" s="151" t="s">
        <v>4673</v>
      </c>
      <c r="G224" s="152" t="s">
        <v>265</v>
      </c>
      <c r="H224" s="153">
        <v>4.4000000000000004</v>
      </c>
      <c r="I224" s="154"/>
      <c r="J224" s="155">
        <f>ROUND(I224*H224,2)</f>
        <v>0</v>
      </c>
      <c r="K224" s="156"/>
      <c r="L224" s="32"/>
      <c r="M224" s="157" t="s">
        <v>1</v>
      </c>
      <c r="N224" s="158" t="s">
        <v>44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289</v>
      </c>
      <c r="AT224" s="161" t="s">
        <v>254</v>
      </c>
      <c r="AU224" s="161" t="s">
        <v>88</v>
      </c>
      <c r="AY224" s="17" t="s">
        <v>252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86</v>
      </c>
      <c r="BK224" s="162">
        <f>ROUND(I224*H224,2)</f>
        <v>0</v>
      </c>
      <c r="BL224" s="17" t="s">
        <v>289</v>
      </c>
      <c r="BM224" s="161" t="s">
        <v>348</v>
      </c>
    </row>
    <row r="225" spans="1:65" s="14" customFormat="1">
      <c r="B225" s="171"/>
      <c r="D225" s="164" t="s">
        <v>282</v>
      </c>
      <c r="E225" s="172" t="s">
        <v>1</v>
      </c>
      <c r="F225" s="173" t="s">
        <v>4674</v>
      </c>
      <c r="H225" s="174">
        <v>4.4000000000000004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3" customFormat="1">
      <c r="B226" s="163"/>
      <c r="D226" s="164" t="s">
        <v>282</v>
      </c>
      <c r="E226" s="165" t="s">
        <v>1</v>
      </c>
      <c r="F226" s="166" t="s">
        <v>4617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3" customFormat="1">
      <c r="B227" s="163"/>
      <c r="D227" s="164" t="s">
        <v>282</v>
      </c>
      <c r="E227" s="165" t="s">
        <v>1</v>
      </c>
      <c r="F227" s="166" t="s">
        <v>4675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282</v>
      </c>
      <c r="AU227" s="165" t="s">
        <v>88</v>
      </c>
      <c r="AV227" s="13" t="s">
        <v>86</v>
      </c>
      <c r="AW227" s="13" t="s">
        <v>33</v>
      </c>
      <c r="AX227" s="13" t="s">
        <v>79</v>
      </c>
      <c r="AY227" s="165" t="s">
        <v>252</v>
      </c>
    </row>
    <row r="228" spans="1:65" s="15" customFormat="1">
      <c r="B228" s="179"/>
      <c r="D228" s="164" t="s">
        <v>282</v>
      </c>
      <c r="E228" s="180" t="s">
        <v>1</v>
      </c>
      <c r="F228" s="181" t="s">
        <v>286</v>
      </c>
      <c r="H228" s="182">
        <v>4.4000000000000004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282</v>
      </c>
      <c r="AU228" s="180" t="s">
        <v>88</v>
      </c>
      <c r="AV228" s="15" t="s">
        <v>258</v>
      </c>
      <c r="AW228" s="15" t="s">
        <v>33</v>
      </c>
      <c r="AX228" s="15" t="s">
        <v>86</v>
      </c>
      <c r="AY228" s="180" t="s">
        <v>252</v>
      </c>
    </row>
    <row r="229" spans="1:65" s="2" customFormat="1" ht="37.9" customHeight="1">
      <c r="A229" s="31"/>
      <c r="B229" s="148"/>
      <c r="C229" s="149" t="s">
        <v>7</v>
      </c>
      <c r="D229" s="149" t="s">
        <v>254</v>
      </c>
      <c r="E229" s="150" t="s">
        <v>4676</v>
      </c>
      <c r="F229" s="151" t="s">
        <v>4677</v>
      </c>
      <c r="G229" s="152" t="s">
        <v>265</v>
      </c>
      <c r="H229" s="153">
        <v>39.6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44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289</v>
      </c>
      <c r="AT229" s="161" t="s">
        <v>254</v>
      </c>
      <c r="AU229" s="161" t="s">
        <v>88</v>
      </c>
      <c r="AY229" s="17" t="s">
        <v>252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7" t="s">
        <v>86</v>
      </c>
      <c r="BK229" s="162">
        <f>ROUND(I229*H229,2)</f>
        <v>0</v>
      </c>
      <c r="BL229" s="17" t="s">
        <v>289</v>
      </c>
      <c r="BM229" s="161" t="s">
        <v>356</v>
      </c>
    </row>
    <row r="230" spans="1:65" s="14" customFormat="1">
      <c r="B230" s="171"/>
      <c r="D230" s="164" t="s">
        <v>282</v>
      </c>
      <c r="E230" s="172" t="s">
        <v>1</v>
      </c>
      <c r="F230" s="173" t="s">
        <v>4678</v>
      </c>
      <c r="H230" s="174">
        <v>39.6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3" customFormat="1">
      <c r="B231" s="163"/>
      <c r="D231" s="164" t="s">
        <v>282</v>
      </c>
      <c r="E231" s="165" t="s">
        <v>1</v>
      </c>
      <c r="F231" s="166" t="s">
        <v>4617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3" customFormat="1">
      <c r="B232" s="163"/>
      <c r="D232" s="164" t="s">
        <v>282</v>
      </c>
      <c r="E232" s="165" t="s">
        <v>1</v>
      </c>
      <c r="F232" s="166" t="s">
        <v>4679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282</v>
      </c>
      <c r="AU232" s="165" t="s">
        <v>88</v>
      </c>
      <c r="AV232" s="13" t="s">
        <v>86</v>
      </c>
      <c r="AW232" s="13" t="s">
        <v>33</v>
      </c>
      <c r="AX232" s="13" t="s">
        <v>79</v>
      </c>
      <c r="AY232" s="165" t="s">
        <v>252</v>
      </c>
    </row>
    <row r="233" spans="1:65" s="15" customFormat="1">
      <c r="B233" s="179"/>
      <c r="D233" s="164" t="s">
        <v>282</v>
      </c>
      <c r="E233" s="180" t="s">
        <v>1</v>
      </c>
      <c r="F233" s="181" t="s">
        <v>286</v>
      </c>
      <c r="H233" s="182">
        <v>39.6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282</v>
      </c>
      <c r="AU233" s="180" t="s">
        <v>88</v>
      </c>
      <c r="AV233" s="15" t="s">
        <v>258</v>
      </c>
      <c r="AW233" s="15" t="s">
        <v>33</v>
      </c>
      <c r="AX233" s="15" t="s">
        <v>86</v>
      </c>
      <c r="AY233" s="180" t="s">
        <v>252</v>
      </c>
    </row>
    <row r="234" spans="1:65" s="2" customFormat="1" ht="37.9" customHeight="1">
      <c r="A234" s="31"/>
      <c r="B234" s="148"/>
      <c r="C234" s="149" t="s">
        <v>302</v>
      </c>
      <c r="D234" s="149" t="s">
        <v>254</v>
      </c>
      <c r="E234" s="150" t="s">
        <v>4680</v>
      </c>
      <c r="F234" s="151" t="s">
        <v>4681</v>
      </c>
      <c r="G234" s="152" t="s">
        <v>265</v>
      </c>
      <c r="H234" s="153">
        <v>11</v>
      </c>
      <c r="I234" s="154"/>
      <c r="J234" s="155">
        <f>ROUND(I234*H234,2)</f>
        <v>0</v>
      </c>
      <c r="K234" s="156"/>
      <c r="L234" s="32"/>
      <c r="M234" s="157" t="s">
        <v>1</v>
      </c>
      <c r="N234" s="158" t="s">
        <v>44</v>
      </c>
      <c r="O234" s="57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1" t="s">
        <v>289</v>
      </c>
      <c r="AT234" s="161" t="s">
        <v>254</v>
      </c>
      <c r="AU234" s="161" t="s">
        <v>88</v>
      </c>
      <c r="AY234" s="17" t="s">
        <v>252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86</v>
      </c>
      <c r="BK234" s="162">
        <f>ROUND(I234*H234,2)</f>
        <v>0</v>
      </c>
      <c r="BL234" s="17" t="s">
        <v>289</v>
      </c>
      <c r="BM234" s="161" t="s">
        <v>363</v>
      </c>
    </row>
    <row r="235" spans="1:65" s="14" customFormat="1">
      <c r="B235" s="171"/>
      <c r="D235" s="164" t="s">
        <v>282</v>
      </c>
      <c r="E235" s="172" t="s">
        <v>1</v>
      </c>
      <c r="F235" s="173" t="s">
        <v>4682</v>
      </c>
      <c r="H235" s="174">
        <v>11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3" customFormat="1">
      <c r="B236" s="163"/>
      <c r="D236" s="164" t="s">
        <v>282</v>
      </c>
      <c r="E236" s="165" t="s">
        <v>1</v>
      </c>
      <c r="F236" s="166" t="s">
        <v>4617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3" customFormat="1">
      <c r="B237" s="163"/>
      <c r="D237" s="164" t="s">
        <v>282</v>
      </c>
      <c r="E237" s="165" t="s">
        <v>1</v>
      </c>
      <c r="F237" s="166" t="s">
        <v>4683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282</v>
      </c>
      <c r="AU237" s="165" t="s">
        <v>88</v>
      </c>
      <c r="AV237" s="13" t="s">
        <v>86</v>
      </c>
      <c r="AW237" s="13" t="s">
        <v>33</v>
      </c>
      <c r="AX237" s="13" t="s">
        <v>79</v>
      </c>
      <c r="AY237" s="165" t="s">
        <v>252</v>
      </c>
    </row>
    <row r="238" spans="1:65" s="15" customFormat="1">
      <c r="B238" s="179"/>
      <c r="D238" s="164" t="s">
        <v>282</v>
      </c>
      <c r="E238" s="180" t="s">
        <v>1</v>
      </c>
      <c r="F238" s="181" t="s">
        <v>286</v>
      </c>
      <c r="H238" s="182">
        <v>11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282</v>
      </c>
      <c r="AU238" s="180" t="s">
        <v>88</v>
      </c>
      <c r="AV238" s="15" t="s">
        <v>258</v>
      </c>
      <c r="AW238" s="15" t="s">
        <v>33</v>
      </c>
      <c r="AX238" s="15" t="s">
        <v>86</v>
      </c>
      <c r="AY238" s="180" t="s">
        <v>252</v>
      </c>
    </row>
    <row r="239" spans="1:65" s="2" customFormat="1" ht="37.9" customHeight="1">
      <c r="A239" s="31"/>
      <c r="B239" s="148"/>
      <c r="C239" s="149" t="s">
        <v>366</v>
      </c>
      <c r="D239" s="149" t="s">
        <v>254</v>
      </c>
      <c r="E239" s="150" t="s">
        <v>4684</v>
      </c>
      <c r="F239" s="151" t="s">
        <v>4685</v>
      </c>
      <c r="G239" s="152" t="s">
        <v>265</v>
      </c>
      <c r="H239" s="153">
        <v>12.65</v>
      </c>
      <c r="I239" s="154"/>
      <c r="J239" s="155">
        <f>ROUND(I239*H239,2)</f>
        <v>0</v>
      </c>
      <c r="K239" s="156"/>
      <c r="L239" s="32"/>
      <c r="M239" s="157" t="s">
        <v>1</v>
      </c>
      <c r="N239" s="158" t="s">
        <v>44</v>
      </c>
      <c r="O239" s="57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1" t="s">
        <v>289</v>
      </c>
      <c r="AT239" s="161" t="s">
        <v>254</v>
      </c>
      <c r="AU239" s="161" t="s">
        <v>88</v>
      </c>
      <c r="AY239" s="17" t="s">
        <v>252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86</v>
      </c>
      <c r="BK239" s="162">
        <f>ROUND(I239*H239,2)</f>
        <v>0</v>
      </c>
      <c r="BL239" s="17" t="s">
        <v>289</v>
      </c>
      <c r="BM239" s="161" t="s">
        <v>369</v>
      </c>
    </row>
    <row r="240" spans="1:65" s="14" customFormat="1">
      <c r="B240" s="171"/>
      <c r="D240" s="164" t="s">
        <v>282</v>
      </c>
      <c r="E240" s="172" t="s">
        <v>1</v>
      </c>
      <c r="F240" s="173" t="s">
        <v>4686</v>
      </c>
      <c r="H240" s="174">
        <v>12.65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282</v>
      </c>
      <c r="AU240" s="172" t="s">
        <v>88</v>
      </c>
      <c r="AV240" s="14" t="s">
        <v>88</v>
      </c>
      <c r="AW240" s="14" t="s">
        <v>33</v>
      </c>
      <c r="AX240" s="14" t="s">
        <v>79</v>
      </c>
      <c r="AY240" s="172" t="s">
        <v>252</v>
      </c>
    </row>
    <row r="241" spans="1:65" s="13" customFormat="1">
      <c r="B241" s="163"/>
      <c r="D241" s="164" t="s">
        <v>282</v>
      </c>
      <c r="E241" s="165" t="s">
        <v>1</v>
      </c>
      <c r="F241" s="166" t="s">
        <v>4687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282</v>
      </c>
      <c r="AU241" s="165" t="s">
        <v>88</v>
      </c>
      <c r="AV241" s="13" t="s">
        <v>86</v>
      </c>
      <c r="AW241" s="13" t="s">
        <v>33</v>
      </c>
      <c r="AX241" s="13" t="s">
        <v>79</v>
      </c>
      <c r="AY241" s="165" t="s">
        <v>252</v>
      </c>
    </row>
    <row r="242" spans="1:65" s="13" customFormat="1">
      <c r="B242" s="163"/>
      <c r="D242" s="164" t="s">
        <v>282</v>
      </c>
      <c r="E242" s="165" t="s">
        <v>1</v>
      </c>
      <c r="F242" s="166" t="s">
        <v>4688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5" customFormat="1">
      <c r="B243" s="179"/>
      <c r="D243" s="164" t="s">
        <v>282</v>
      </c>
      <c r="E243" s="180" t="s">
        <v>1</v>
      </c>
      <c r="F243" s="181" t="s">
        <v>286</v>
      </c>
      <c r="H243" s="182">
        <v>12.65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282</v>
      </c>
      <c r="AU243" s="180" t="s">
        <v>88</v>
      </c>
      <c r="AV243" s="15" t="s">
        <v>258</v>
      </c>
      <c r="AW243" s="15" t="s">
        <v>33</v>
      </c>
      <c r="AX243" s="15" t="s">
        <v>86</v>
      </c>
      <c r="AY243" s="180" t="s">
        <v>252</v>
      </c>
    </row>
    <row r="244" spans="1:65" s="2" customFormat="1" ht="37.9" customHeight="1">
      <c r="A244" s="31"/>
      <c r="B244" s="148"/>
      <c r="C244" s="149" t="s">
        <v>306</v>
      </c>
      <c r="D244" s="149" t="s">
        <v>254</v>
      </c>
      <c r="E244" s="150" t="s">
        <v>4689</v>
      </c>
      <c r="F244" s="151" t="s">
        <v>4690</v>
      </c>
      <c r="G244" s="152" t="s">
        <v>265</v>
      </c>
      <c r="H244" s="153">
        <v>4.4000000000000004</v>
      </c>
      <c r="I244" s="154"/>
      <c r="J244" s="155">
        <f>ROUND(I244*H244,2)</f>
        <v>0</v>
      </c>
      <c r="K244" s="156"/>
      <c r="L244" s="32"/>
      <c r="M244" s="157" t="s">
        <v>1</v>
      </c>
      <c r="N244" s="158" t="s">
        <v>44</v>
      </c>
      <c r="O244" s="57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1" t="s">
        <v>289</v>
      </c>
      <c r="AT244" s="161" t="s">
        <v>254</v>
      </c>
      <c r="AU244" s="161" t="s">
        <v>88</v>
      </c>
      <c r="AY244" s="17" t="s">
        <v>252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7" t="s">
        <v>86</v>
      </c>
      <c r="BK244" s="162">
        <f>ROUND(I244*H244,2)</f>
        <v>0</v>
      </c>
      <c r="BL244" s="17" t="s">
        <v>289</v>
      </c>
      <c r="BM244" s="161" t="s">
        <v>373</v>
      </c>
    </row>
    <row r="245" spans="1:65" s="14" customFormat="1">
      <c r="B245" s="171"/>
      <c r="D245" s="164" t="s">
        <v>282</v>
      </c>
      <c r="E245" s="172" t="s">
        <v>1</v>
      </c>
      <c r="F245" s="173" t="s">
        <v>4691</v>
      </c>
      <c r="H245" s="174">
        <v>4.4000000000000004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282</v>
      </c>
      <c r="AU245" s="172" t="s">
        <v>88</v>
      </c>
      <c r="AV245" s="14" t="s">
        <v>88</v>
      </c>
      <c r="AW245" s="14" t="s">
        <v>33</v>
      </c>
      <c r="AX245" s="14" t="s">
        <v>79</v>
      </c>
      <c r="AY245" s="172" t="s">
        <v>252</v>
      </c>
    </row>
    <row r="246" spans="1:65" s="13" customFormat="1">
      <c r="B246" s="163"/>
      <c r="D246" s="164" t="s">
        <v>282</v>
      </c>
      <c r="E246" s="165" t="s">
        <v>1</v>
      </c>
      <c r="F246" s="166" t="s">
        <v>4687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282</v>
      </c>
      <c r="AU246" s="165" t="s">
        <v>88</v>
      </c>
      <c r="AV246" s="13" t="s">
        <v>86</v>
      </c>
      <c r="AW246" s="13" t="s">
        <v>33</v>
      </c>
      <c r="AX246" s="13" t="s">
        <v>79</v>
      </c>
      <c r="AY246" s="165" t="s">
        <v>252</v>
      </c>
    </row>
    <row r="247" spans="1:65" s="13" customFormat="1">
      <c r="B247" s="163"/>
      <c r="D247" s="164" t="s">
        <v>282</v>
      </c>
      <c r="E247" s="165" t="s">
        <v>1</v>
      </c>
      <c r="F247" s="166" t="s">
        <v>4692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4.4000000000000004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37.9" customHeight="1">
      <c r="A249" s="31"/>
      <c r="B249" s="148"/>
      <c r="C249" s="149" t="s">
        <v>375</v>
      </c>
      <c r="D249" s="149" t="s">
        <v>254</v>
      </c>
      <c r="E249" s="150" t="s">
        <v>4693</v>
      </c>
      <c r="F249" s="151" t="s">
        <v>4694</v>
      </c>
      <c r="G249" s="152" t="s">
        <v>265</v>
      </c>
      <c r="H249" s="153">
        <v>29.15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289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289</v>
      </c>
      <c r="BM249" s="161" t="s">
        <v>378</v>
      </c>
    </row>
    <row r="250" spans="1:65" s="14" customFormat="1">
      <c r="B250" s="171"/>
      <c r="D250" s="164" t="s">
        <v>282</v>
      </c>
      <c r="E250" s="172" t="s">
        <v>1</v>
      </c>
      <c r="F250" s="173" t="s">
        <v>4695</v>
      </c>
      <c r="H250" s="174">
        <v>29.15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3" customFormat="1">
      <c r="B251" s="163"/>
      <c r="D251" s="164" t="s">
        <v>282</v>
      </c>
      <c r="E251" s="165" t="s">
        <v>1</v>
      </c>
      <c r="F251" s="166" t="s">
        <v>4687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3" customFormat="1">
      <c r="B252" s="163"/>
      <c r="D252" s="164" t="s">
        <v>282</v>
      </c>
      <c r="E252" s="165" t="s">
        <v>1</v>
      </c>
      <c r="F252" s="166" t="s">
        <v>4696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282</v>
      </c>
      <c r="AU252" s="165" t="s">
        <v>88</v>
      </c>
      <c r="AV252" s="13" t="s">
        <v>86</v>
      </c>
      <c r="AW252" s="13" t="s">
        <v>33</v>
      </c>
      <c r="AX252" s="13" t="s">
        <v>79</v>
      </c>
      <c r="AY252" s="165" t="s">
        <v>252</v>
      </c>
    </row>
    <row r="253" spans="1:65" s="15" customFormat="1">
      <c r="B253" s="179"/>
      <c r="D253" s="164" t="s">
        <v>282</v>
      </c>
      <c r="E253" s="180" t="s">
        <v>1</v>
      </c>
      <c r="F253" s="181" t="s">
        <v>286</v>
      </c>
      <c r="H253" s="182">
        <v>29.15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282</v>
      </c>
      <c r="AU253" s="180" t="s">
        <v>88</v>
      </c>
      <c r="AV253" s="15" t="s">
        <v>258</v>
      </c>
      <c r="AW253" s="15" t="s">
        <v>33</v>
      </c>
      <c r="AX253" s="15" t="s">
        <v>86</v>
      </c>
      <c r="AY253" s="180" t="s">
        <v>252</v>
      </c>
    </row>
    <row r="254" spans="1:65" s="2" customFormat="1" ht="37.9" customHeight="1">
      <c r="A254" s="31"/>
      <c r="B254" s="148"/>
      <c r="C254" s="149" t="s">
        <v>311</v>
      </c>
      <c r="D254" s="149" t="s">
        <v>254</v>
      </c>
      <c r="E254" s="150" t="s">
        <v>4697</v>
      </c>
      <c r="F254" s="151" t="s">
        <v>4698</v>
      </c>
      <c r="G254" s="152" t="s">
        <v>265</v>
      </c>
      <c r="H254" s="153">
        <v>5.5</v>
      </c>
      <c r="I254" s="154"/>
      <c r="J254" s="155">
        <f>ROUND(I254*H254,2)</f>
        <v>0</v>
      </c>
      <c r="K254" s="156"/>
      <c r="L254" s="32"/>
      <c r="M254" s="157" t="s">
        <v>1</v>
      </c>
      <c r="N254" s="158" t="s">
        <v>44</v>
      </c>
      <c r="O254" s="57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1" t="s">
        <v>289</v>
      </c>
      <c r="AT254" s="161" t="s">
        <v>254</v>
      </c>
      <c r="AU254" s="161" t="s">
        <v>88</v>
      </c>
      <c r="AY254" s="17" t="s">
        <v>252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7" t="s">
        <v>86</v>
      </c>
      <c r="BK254" s="162">
        <f>ROUND(I254*H254,2)</f>
        <v>0</v>
      </c>
      <c r="BL254" s="17" t="s">
        <v>289</v>
      </c>
      <c r="BM254" s="161" t="s">
        <v>384</v>
      </c>
    </row>
    <row r="255" spans="1:65" s="14" customFormat="1">
      <c r="B255" s="171"/>
      <c r="D255" s="164" t="s">
        <v>282</v>
      </c>
      <c r="E255" s="172" t="s">
        <v>1</v>
      </c>
      <c r="F255" s="173" t="s">
        <v>4699</v>
      </c>
      <c r="H255" s="174">
        <v>5.5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282</v>
      </c>
      <c r="AU255" s="172" t="s">
        <v>88</v>
      </c>
      <c r="AV255" s="14" t="s">
        <v>88</v>
      </c>
      <c r="AW255" s="14" t="s">
        <v>33</v>
      </c>
      <c r="AX255" s="14" t="s">
        <v>79</v>
      </c>
      <c r="AY255" s="172" t="s">
        <v>252</v>
      </c>
    </row>
    <row r="256" spans="1:65" s="13" customFormat="1">
      <c r="B256" s="163"/>
      <c r="D256" s="164" t="s">
        <v>282</v>
      </c>
      <c r="E256" s="165" t="s">
        <v>1</v>
      </c>
      <c r="F256" s="166" t="s">
        <v>4687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282</v>
      </c>
      <c r="AU256" s="165" t="s">
        <v>88</v>
      </c>
      <c r="AV256" s="13" t="s">
        <v>86</v>
      </c>
      <c r="AW256" s="13" t="s">
        <v>33</v>
      </c>
      <c r="AX256" s="13" t="s">
        <v>79</v>
      </c>
      <c r="AY256" s="165" t="s">
        <v>252</v>
      </c>
    </row>
    <row r="257" spans="1:65" s="13" customFormat="1">
      <c r="B257" s="163"/>
      <c r="D257" s="164" t="s">
        <v>282</v>
      </c>
      <c r="E257" s="165" t="s">
        <v>1</v>
      </c>
      <c r="F257" s="166" t="s">
        <v>4700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282</v>
      </c>
      <c r="AU257" s="165" t="s">
        <v>88</v>
      </c>
      <c r="AV257" s="13" t="s">
        <v>86</v>
      </c>
      <c r="AW257" s="13" t="s">
        <v>33</v>
      </c>
      <c r="AX257" s="13" t="s">
        <v>79</v>
      </c>
      <c r="AY257" s="165" t="s">
        <v>252</v>
      </c>
    </row>
    <row r="258" spans="1:65" s="15" customFormat="1">
      <c r="B258" s="179"/>
      <c r="D258" s="164" t="s">
        <v>282</v>
      </c>
      <c r="E258" s="180" t="s">
        <v>1</v>
      </c>
      <c r="F258" s="181" t="s">
        <v>286</v>
      </c>
      <c r="H258" s="182">
        <v>5.5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282</v>
      </c>
      <c r="AU258" s="180" t="s">
        <v>88</v>
      </c>
      <c r="AV258" s="15" t="s">
        <v>258</v>
      </c>
      <c r="AW258" s="15" t="s">
        <v>33</v>
      </c>
      <c r="AX258" s="15" t="s">
        <v>86</v>
      </c>
      <c r="AY258" s="180" t="s">
        <v>252</v>
      </c>
    </row>
    <row r="259" spans="1:65" s="2" customFormat="1" ht="24.2" customHeight="1">
      <c r="A259" s="31"/>
      <c r="B259" s="148"/>
      <c r="C259" s="149" t="s">
        <v>386</v>
      </c>
      <c r="D259" s="149" t="s">
        <v>254</v>
      </c>
      <c r="E259" s="150" t="s">
        <v>4701</v>
      </c>
      <c r="F259" s="151" t="s">
        <v>4702</v>
      </c>
      <c r="G259" s="152" t="s">
        <v>265</v>
      </c>
      <c r="H259" s="153">
        <v>130.9</v>
      </c>
      <c r="I259" s="154"/>
      <c r="J259" s="155">
        <f>ROUND(I259*H259,2)</f>
        <v>0</v>
      </c>
      <c r="K259" s="156"/>
      <c r="L259" s="32"/>
      <c r="M259" s="157" t="s">
        <v>1</v>
      </c>
      <c r="N259" s="158" t="s">
        <v>44</v>
      </c>
      <c r="O259" s="57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1" t="s">
        <v>289</v>
      </c>
      <c r="AT259" s="161" t="s">
        <v>254</v>
      </c>
      <c r="AU259" s="161" t="s">
        <v>88</v>
      </c>
      <c r="AY259" s="17" t="s">
        <v>252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7" t="s">
        <v>86</v>
      </c>
      <c r="BK259" s="162">
        <f>ROUND(I259*H259,2)</f>
        <v>0</v>
      </c>
      <c r="BL259" s="17" t="s">
        <v>289</v>
      </c>
      <c r="BM259" s="161" t="s">
        <v>389</v>
      </c>
    </row>
    <row r="260" spans="1:65" s="14" customFormat="1">
      <c r="B260" s="171"/>
      <c r="D260" s="164" t="s">
        <v>282</v>
      </c>
      <c r="E260" s="172" t="s">
        <v>1</v>
      </c>
      <c r="F260" s="173" t="s">
        <v>4703</v>
      </c>
      <c r="H260" s="174">
        <v>130.9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282</v>
      </c>
      <c r="AU260" s="172" t="s">
        <v>88</v>
      </c>
      <c r="AV260" s="14" t="s">
        <v>88</v>
      </c>
      <c r="AW260" s="14" t="s">
        <v>33</v>
      </c>
      <c r="AX260" s="14" t="s">
        <v>79</v>
      </c>
      <c r="AY260" s="172" t="s">
        <v>252</v>
      </c>
    </row>
    <row r="261" spans="1:65" s="13" customFormat="1">
      <c r="B261" s="163"/>
      <c r="D261" s="164" t="s">
        <v>282</v>
      </c>
      <c r="E261" s="165" t="s">
        <v>1</v>
      </c>
      <c r="F261" s="166" t="s">
        <v>4704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5" customFormat="1">
      <c r="B262" s="179"/>
      <c r="D262" s="164" t="s">
        <v>282</v>
      </c>
      <c r="E262" s="180" t="s">
        <v>1</v>
      </c>
      <c r="F262" s="181" t="s">
        <v>286</v>
      </c>
      <c r="H262" s="182">
        <v>130.9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282</v>
      </c>
      <c r="AU262" s="180" t="s">
        <v>88</v>
      </c>
      <c r="AV262" s="15" t="s">
        <v>258</v>
      </c>
      <c r="AW262" s="15" t="s">
        <v>33</v>
      </c>
      <c r="AX262" s="15" t="s">
        <v>86</v>
      </c>
      <c r="AY262" s="180" t="s">
        <v>252</v>
      </c>
    </row>
    <row r="263" spans="1:65" s="2" customFormat="1" ht="24.2" customHeight="1">
      <c r="A263" s="31"/>
      <c r="B263" s="148"/>
      <c r="C263" s="149" t="s">
        <v>315</v>
      </c>
      <c r="D263" s="149" t="s">
        <v>254</v>
      </c>
      <c r="E263" s="150" t="s">
        <v>4705</v>
      </c>
      <c r="F263" s="151" t="s">
        <v>4706</v>
      </c>
      <c r="G263" s="152" t="s">
        <v>265</v>
      </c>
      <c r="H263" s="153">
        <v>85.25</v>
      </c>
      <c r="I263" s="154"/>
      <c r="J263" s="155">
        <f>ROUND(I263*H263,2)</f>
        <v>0</v>
      </c>
      <c r="K263" s="156"/>
      <c r="L263" s="32"/>
      <c r="M263" s="157" t="s">
        <v>1</v>
      </c>
      <c r="N263" s="158" t="s">
        <v>44</v>
      </c>
      <c r="O263" s="57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289</v>
      </c>
      <c r="AT263" s="161" t="s">
        <v>254</v>
      </c>
      <c r="AU263" s="161" t="s">
        <v>88</v>
      </c>
      <c r="AY263" s="17" t="s">
        <v>252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86</v>
      </c>
      <c r="BK263" s="162">
        <f>ROUND(I263*H263,2)</f>
        <v>0</v>
      </c>
      <c r="BL263" s="17" t="s">
        <v>289</v>
      </c>
      <c r="BM263" s="161" t="s">
        <v>392</v>
      </c>
    </row>
    <row r="264" spans="1:65" s="14" customFormat="1">
      <c r="B264" s="171"/>
      <c r="D264" s="164" t="s">
        <v>282</v>
      </c>
      <c r="E264" s="172" t="s">
        <v>1</v>
      </c>
      <c r="F264" s="173" t="s">
        <v>4603</v>
      </c>
      <c r="H264" s="174">
        <v>85.25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282</v>
      </c>
      <c r="AU264" s="172" t="s">
        <v>88</v>
      </c>
      <c r="AV264" s="14" t="s">
        <v>88</v>
      </c>
      <c r="AW264" s="14" t="s">
        <v>33</v>
      </c>
      <c r="AX264" s="14" t="s">
        <v>79</v>
      </c>
      <c r="AY264" s="172" t="s">
        <v>252</v>
      </c>
    </row>
    <row r="265" spans="1:65" s="13" customFormat="1">
      <c r="B265" s="163"/>
      <c r="D265" s="164" t="s">
        <v>282</v>
      </c>
      <c r="E265" s="165" t="s">
        <v>1</v>
      </c>
      <c r="F265" s="166" t="s">
        <v>4707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282</v>
      </c>
      <c r="AU265" s="165" t="s">
        <v>88</v>
      </c>
      <c r="AV265" s="13" t="s">
        <v>86</v>
      </c>
      <c r="AW265" s="13" t="s">
        <v>33</v>
      </c>
      <c r="AX265" s="13" t="s">
        <v>79</v>
      </c>
      <c r="AY265" s="165" t="s">
        <v>252</v>
      </c>
    </row>
    <row r="266" spans="1:65" s="13" customFormat="1">
      <c r="B266" s="163"/>
      <c r="D266" s="164" t="s">
        <v>282</v>
      </c>
      <c r="E266" s="165" t="s">
        <v>1</v>
      </c>
      <c r="F266" s="166" t="s">
        <v>4604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282</v>
      </c>
      <c r="AU266" s="165" t="s">
        <v>88</v>
      </c>
      <c r="AV266" s="13" t="s">
        <v>86</v>
      </c>
      <c r="AW266" s="13" t="s">
        <v>33</v>
      </c>
      <c r="AX266" s="13" t="s">
        <v>79</v>
      </c>
      <c r="AY266" s="165" t="s">
        <v>252</v>
      </c>
    </row>
    <row r="267" spans="1:65" s="15" customFormat="1">
      <c r="B267" s="179"/>
      <c r="D267" s="164" t="s">
        <v>282</v>
      </c>
      <c r="E267" s="180" t="s">
        <v>1</v>
      </c>
      <c r="F267" s="181" t="s">
        <v>286</v>
      </c>
      <c r="H267" s="182">
        <v>85.25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282</v>
      </c>
      <c r="AU267" s="180" t="s">
        <v>88</v>
      </c>
      <c r="AV267" s="15" t="s">
        <v>258</v>
      </c>
      <c r="AW267" s="15" t="s">
        <v>33</v>
      </c>
      <c r="AX267" s="15" t="s">
        <v>86</v>
      </c>
      <c r="AY267" s="180" t="s">
        <v>252</v>
      </c>
    </row>
    <row r="268" spans="1:65" s="2" customFormat="1" ht="24.2" customHeight="1">
      <c r="A268" s="31"/>
      <c r="B268" s="148"/>
      <c r="C268" s="149" t="s">
        <v>393</v>
      </c>
      <c r="D268" s="149" t="s">
        <v>254</v>
      </c>
      <c r="E268" s="150" t="s">
        <v>4708</v>
      </c>
      <c r="F268" s="151" t="s">
        <v>4709</v>
      </c>
      <c r="G268" s="152" t="s">
        <v>265</v>
      </c>
      <c r="H268" s="153">
        <v>212.85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289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289</v>
      </c>
      <c r="BM268" s="161" t="s">
        <v>396</v>
      </c>
    </row>
    <row r="269" spans="1:65" s="14" customFormat="1">
      <c r="B269" s="171"/>
      <c r="D269" s="164" t="s">
        <v>282</v>
      </c>
      <c r="E269" s="172" t="s">
        <v>1</v>
      </c>
      <c r="F269" s="173" t="s">
        <v>4591</v>
      </c>
      <c r="H269" s="174">
        <v>212.85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3" customFormat="1">
      <c r="B270" s="163"/>
      <c r="D270" s="164" t="s">
        <v>282</v>
      </c>
      <c r="E270" s="165" t="s">
        <v>1</v>
      </c>
      <c r="F270" s="166" t="s">
        <v>4592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282</v>
      </c>
      <c r="AU270" s="165" t="s">
        <v>88</v>
      </c>
      <c r="AV270" s="13" t="s">
        <v>86</v>
      </c>
      <c r="AW270" s="13" t="s">
        <v>33</v>
      </c>
      <c r="AX270" s="13" t="s">
        <v>79</v>
      </c>
      <c r="AY270" s="165" t="s">
        <v>252</v>
      </c>
    </row>
    <row r="271" spans="1:65" s="15" customFormat="1">
      <c r="B271" s="179"/>
      <c r="D271" s="164" t="s">
        <v>282</v>
      </c>
      <c r="E271" s="180" t="s">
        <v>1</v>
      </c>
      <c r="F271" s="181" t="s">
        <v>286</v>
      </c>
      <c r="H271" s="182">
        <v>212.85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282</v>
      </c>
      <c r="AU271" s="180" t="s">
        <v>88</v>
      </c>
      <c r="AV271" s="15" t="s">
        <v>258</v>
      </c>
      <c r="AW271" s="15" t="s">
        <v>33</v>
      </c>
      <c r="AX271" s="15" t="s">
        <v>86</v>
      </c>
      <c r="AY271" s="180" t="s">
        <v>252</v>
      </c>
    </row>
    <row r="272" spans="1:65" s="2" customFormat="1" ht="24.2" customHeight="1">
      <c r="A272" s="31"/>
      <c r="B272" s="148"/>
      <c r="C272" s="149" t="s">
        <v>319</v>
      </c>
      <c r="D272" s="149" t="s">
        <v>254</v>
      </c>
      <c r="E272" s="150" t="s">
        <v>4710</v>
      </c>
      <c r="F272" s="151" t="s">
        <v>4711</v>
      </c>
      <c r="G272" s="152" t="s">
        <v>265</v>
      </c>
      <c r="H272" s="153">
        <v>19.8</v>
      </c>
      <c r="I272" s="154"/>
      <c r="J272" s="155">
        <f>ROUND(I272*H272,2)</f>
        <v>0</v>
      </c>
      <c r="K272" s="156"/>
      <c r="L272" s="32"/>
      <c r="M272" s="157" t="s">
        <v>1</v>
      </c>
      <c r="N272" s="158" t="s">
        <v>44</v>
      </c>
      <c r="O272" s="57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289</v>
      </c>
      <c r="AT272" s="161" t="s">
        <v>254</v>
      </c>
      <c r="AU272" s="161" t="s">
        <v>88</v>
      </c>
      <c r="AY272" s="17" t="s">
        <v>252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86</v>
      </c>
      <c r="BK272" s="162">
        <f>ROUND(I272*H272,2)</f>
        <v>0</v>
      </c>
      <c r="BL272" s="17" t="s">
        <v>289</v>
      </c>
      <c r="BM272" s="161" t="s">
        <v>399</v>
      </c>
    </row>
    <row r="273" spans="1:65" s="14" customFormat="1">
      <c r="B273" s="171"/>
      <c r="D273" s="164" t="s">
        <v>282</v>
      </c>
      <c r="E273" s="172" t="s">
        <v>1</v>
      </c>
      <c r="F273" s="173" t="s">
        <v>4712</v>
      </c>
      <c r="H273" s="174">
        <v>19.8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282</v>
      </c>
      <c r="AU273" s="172" t="s">
        <v>88</v>
      </c>
      <c r="AV273" s="14" t="s">
        <v>88</v>
      </c>
      <c r="AW273" s="14" t="s">
        <v>33</v>
      </c>
      <c r="AX273" s="14" t="s">
        <v>79</v>
      </c>
      <c r="AY273" s="172" t="s">
        <v>252</v>
      </c>
    </row>
    <row r="274" spans="1:65" s="13" customFormat="1">
      <c r="B274" s="163"/>
      <c r="D274" s="164" t="s">
        <v>282</v>
      </c>
      <c r="E274" s="165" t="s">
        <v>1</v>
      </c>
      <c r="F274" s="166" t="s">
        <v>4713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282</v>
      </c>
      <c r="AU274" s="165" t="s">
        <v>88</v>
      </c>
      <c r="AV274" s="13" t="s">
        <v>86</v>
      </c>
      <c r="AW274" s="13" t="s">
        <v>33</v>
      </c>
      <c r="AX274" s="13" t="s">
        <v>79</v>
      </c>
      <c r="AY274" s="165" t="s">
        <v>252</v>
      </c>
    </row>
    <row r="275" spans="1:65" s="15" customFormat="1">
      <c r="B275" s="179"/>
      <c r="D275" s="164" t="s">
        <v>282</v>
      </c>
      <c r="E275" s="180" t="s">
        <v>1</v>
      </c>
      <c r="F275" s="181" t="s">
        <v>286</v>
      </c>
      <c r="H275" s="182">
        <v>19.8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282</v>
      </c>
      <c r="AU275" s="180" t="s">
        <v>88</v>
      </c>
      <c r="AV275" s="15" t="s">
        <v>258</v>
      </c>
      <c r="AW275" s="15" t="s">
        <v>33</v>
      </c>
      <c r="AX275" s="15" t="s">
        <v>86</v>
      </c>
      <c r="AY275" s="180" t="s">
        <v>252</v>
      </c>
    </row>
    <row r="276" spans="1:65" s="2" customFormat="1" ht="24.2" customHeight="1">
      <c r="A276" s="31"/>
      <c r="B276" s="148"/>
      <c r="C276" s="149" t="s">
        <v>400</v>
      </c>
      <c r="D276" s="149" t="s">
        <v>254</v>
      </c>
      <c r="E276" s="150" t="s">
        <v>4714</v>
      </c>
      <c r="F276" s="151" t="s">
        <v>4715</v>
      </c>
      <c r="G276" s="152" t="s">
        <v>265</v>
      </c>
      <c r="H276" s="153">
        <v>290.39999999999998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289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289</v>
      </c>
      <c r="BM276" s="161" t="s">
        <v>403</v>
      </c>
    </row>
    <row r="277" spans="1:65" s="14" customFormat="1" ht="22.5">
      <c r="B277" s="171"/>
      <c r="D277" s="164" t="s">
        <v>282</v>
      </c>
      <c r="E277" s="172" t="s">
        <v>1</v>
      </c>
      <c r="F277" s="173" t="s">
        <v>4716</v>
      </c>
      <c r="H277" s="174">
        <v>290.39999999999998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3" customFormat="1">
      <c r="B278" s="163"/>
      <c r="D278" s="164" t="s">
        <v>282</v>
      </c>
      <c r="E278" s="165" t="s">
        <v>1</v>
      </c>
      <c r="F278" s="166" t="s">
        <v>4717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282</v>
      </c>
      <c r="AU278" s="165" t="s">
        <v>88</v>
      </c>
      <c r="AV278" s="13" t="s">
        <v>86</v>
      </c>
      <c r="AW278" s="13" t="s">
        <v>33</v>
      </c>
      <c r="AX278" s="13" t="s">
        <v>79</v>
      </c>
      <c r="AY278" s="165" t="s">
        <v>252</v>
      </c>
    </row>
    <row r="279" spans="1:65" s="15" customFormat="1">
      <c r="B279" s="179"/>
      <c r="D279" s="164" t="s">
        <v>282</v>
      </c>
      <c r="E279" s="180" t="s">
        <v>1</v>
      </c>
      <c r="F279" s="181" t="s">
        <v>286</v>
      </c>
      <c r="H279" s="182">
        <v>290.39999999999998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282</v>
      </c>
      <c r="AU279" s="180" t="s">
        <v>88</v>
      </c>
      <c r="AV279" s="15" t="s">
        <v>258</v>
      </c>
      <c r="AW279" s="15" t="s">
        <v>33</v>
      </c>
      <c r="AX279" s="15" t="s">
        <v>86</v>
      </c>
      <c r="AY279" s="180" t="s">
        <v>252</v>
      </c>
    </row>
    <row r="280" spans="1:65" s="2" customFormat="1" ht="24.2" customHeight="1">
      <c r="A280" s="31"/>
      <c r="B280" s="148"/>
      <c r="C280" s="149" t="s">
        <v>323</v>
      </c>
      <c r="D280" s="149" t="s">
        <v>254</v>
      </c>
      <c r="E280" s="150" t="s">
        <v>4718</v>
      </c>
      <c r="F280" s="151" t="s">
        <v>4719</v>
      </c>
      <c r="G280" s="152" t="s">
        <v>347</v>
      </c>
      <c r="H280" s="153">
        <v>2</v>
      </c>
      <c r="I280" s="154"/>
      <c r="J280" s="155">
        <f>ROUND(I280*H280,2)</f>
        <v>0</v>
      </c>
      <c r="K280" s="156"/>
      <c r="L280" s="32"/>
      <c r="M280" s="157" t="s">
        <v>1</v>
      </c>
      <c r="N280" s="158" t="s">
        <v>44</v>
      </c>
      <c r="O280" s="57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1" t="s">
        <v>289</v>
      </c>
      <c r="AT280" s="161" t="s">
        <v>254</v>
      </c>
      <c r="AU280" s="161" t="s">
        <v>88</v>
      </c>
      <c r="AY280" s="17" t="s">
        <v>252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86</v>
      </c>
      <c r="BK280" s="162">
        <f>ROUND(I280*H280,2)</f>
        <v>0</v>
      </c>
      <c r="BL280" s="17" t="s">
        <v>289</v>
      </c>
      <c r="BM280" s="161" t="s">
        <v>406</v>
      </c>
    </row>
    <row r="281" spans="1:65" s="2" customFormat="1" ht="24.2" customHeight="1">
      <c r="A281" s="31"/>
      <c r="B281" s="148"/>
      <c r="C281" s="149" t="s">
        <v>407</v>
      </c>
      <c r="D281" s="149" t="s">
        <v>254</v>
      </c>
      <c r="E281" s="150" t="s">
        <v>4720</v>
      </c>
      <c r="F281" s="151" t="s">
        <v>4721</v>
      </c>
      <c r="G281" s="152" t="s">
        <v>347</v>
      </c>
      <c r="H281" s="153">
        <v>16</v>
      </c>
      <c r="I281" s="154"/>
      <c r="J281" s="155">
        <f>ROUND(I281*H281,2)</f>
        <v>0</v>
      </c>
      <c r="K281" s="156"/>
      <c r="L281" s="32"/>
      <c r="M281" s="157" t="s">
        <v>1</v>
      </c>
      <c r="N281" s="158" t="s">
        <v>44</v>
      </c>
      <c r="O281" s="57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1" t="s">
        <v>289</v>
      </c>
      <c r="AT281" s="161" t="s">
        <v>254</v>
      </c>
      <c r="AU281" s="161" t="s">
        <v>88</v>
      </c>
      <c r="AY281" s="17" t="s">
        <v>252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86</v>
      </c>
      <c r="BK281" s="162">
        <f>ROUND(I281*H281,2)</f>
        <v>0</v>
      </c>
      <c r="BL281" s="17" t="s">
        <v>289</v>
      </c>
      <c r="BM281" s="161" t="s">
        <v>410</v>
      </c>
    </row>
    <row r="282" spans="1:65" s="2" customFormat="1" ht="33" customHeight="1">
      <c r="A282" s="31"/>
      <c r="B282" s="148"/>
      <c r="C282" s="149" t="s">
        <v>328</v>
      </c>
      <c r="D282" s="149" t="s">
        <v>254</v>
      </c>
      <c r="E282" s="150" t="s">
        <v>1700</v>
      </c>
      <c r="F282" s="151" t="s">
        <v>4722</v>
      </c>
      <c r="G282" s="152" t="s">
        <v>265</v>
      </c>
      <c r="H282" s="153">
        <v>85.25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289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289</v>
      </c>
      <c r="BM282" s="161" t="s">
        <v>413</v>
      </c>
    </row>
    <row r="283" spans="1:65" s="14" customFormat="1">
      <c r="B283" s="171"/>
      <c r="D283" s="164" t="s">
        <v>282</v>
      </c>
      <c r="E283" s="172" t="s">
        <v>1</v>
      </c>
      <c r="F283" s="173" t="s">
        <v>4603</v>
      </c>
      <c r="H283" s="174">
        <v>85.25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85.25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33" customHeight="1">
      <c r="A285" s="31"/>
      <c r="B285" s="148"/>
      <c r="C285" s="149" t="s">
        <v>414</v>
      </c>
      <c r="D285" s="149" t="s">
        <v>254</v>
      </c>
      <c r="E285" s="150" t="s">
        <v>1706</v>
      </c>
      <c r="F285" s="151" t="s">
        <v>4723</v>
      </c>
      <c r="G285" s="152" t="s">
        <v>265</v>
      </c>
      <c r="H285" s="153">
        <v>212.85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289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289</v>
      </c>
      <c r="BM285" s="161" t="s">
        <v>417</v>
      </c>
    </row>
    <row r="286" spans="1:65" s="14" customFormat="1">
      <c r="B286" s="171"/>
      <c r="D286" s="164" t="s">
        <v>282</v>
      </c>
      <c r="E286" s="172" t="s">
        <v>1</v>
      </c>
      <c r="F286" s="173" t="s">
        <v>4591</v>
      </c>
      <c r="H286" s="174">
        <v>212.85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5" customFormat="1">
      <c r="B287" s="179"/>
      <c r="D287" s="164" t="s">
        <v>282</v>
      </c>
      <c r="E287" s="180" t="s">
        <v>1</v>
      </c>
      <c r="F287" s="181" t="s">
        <v>286</v>
      </c>
      <c r="H287" s="182">
        <v>212.85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282</v>
      </c>
      <c r="AU287" s="180" t="s">
        <v>88</v>
      </c>
      <c r="AV287" s="15" t="s">
        <v>258</v>
      </c>
      <c r="AW287" s="15" t="s">
        <v>33</v>
      </c>
      <c r="AX287" s="15" t="s">
        <v>86</v>
      </c>
      <c r="AY287" s="180" t="s">
        <v>252</v>
      </c>
    </row>
    <row r="288" spans="1:65" s="2" customFormat="1" ht="24.2" customHeight="1">
      <c r="A288" s="31"/>
      <c r="B288" s="148"/>
      <c r="C288" s="149" t="s">
        <v>335</v>
      </c>
      <c r="D288" s="149" t="s">
        <v>254</v>
      </c>
      <c r="E288" s="150" t="s">
        <v>4724</v>
      </c>
      <c r="F288" s="151" t="s">
        <v>4725</v>
      </c>
      <c r="G288" s="152" t="s">
        <v>347</v>
      </c>
      <c r="H288" s="153">
        <v>2</v>
      </c>
      <c r="I288" s="154"/>
      <c r="J288" s="155">
        <f>ROUND(I288*H288,2)</f>
        <v>0</v>
      </c>
      <c r="K288" s="156"/>
      <c r="L288" s="32"/>
      <c r="M288" s="157" t="s">
        <v>1</v>
      </c>
      <c r="N288" s="158" t="s">
        <v>44</v>
      </c>
      <c r="O288" s="57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1" t="s">
        <v>289</v>
      </c>
      <c r="AT288" s="161" t="s">
        <v>254</v>
      </c>
      <c r="AU288" s="161" t="s">
        <v>88</v>
      </c>
      <c r="AY288" s="17" t="s">
        <v>252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86</v>
      </c>
      <c r="BK288" s="162">
        <f>ROUND(I288*H288,2)</f>
        <v>0</v>
      </c>
      <c r="BL288" s="17" t="s">
        <v>289</v>
      </c>
      <c r="BM288" s="161" t="s">
        <v>421</v>
      </c>
    </row>
    <row r="289" spans="1:65" s="2" customFormat="1" ht="24.2" customHeight="1">
      <c r="A289" s="31"/>
      <c r="B289" s="148"/>
      <c r="C289" s="149" t="s">
        <v>422</v>
      </c>
      <c r="D289" s="149" t="s">
        <v>254</v>
      </c>
      <c r="E289" s="150" t="s">
        <v>4726</v>
      </c>
      <c r="F289" s="151" t="s">
        <v>4727</v>
      </c>
      <c r="G289" s="152" t="s">
        <v>265</v>
      </c>
      <c r="H289" s="153">
        <v>49.5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289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289</v>
      </c>
      <c r="BM289" s="161" t="s">
        <v>425</v>
      </c>
    </row>
    <row r="290" spans="1:65" s="14" customFormat="1">
      <c r="B290" s="171"/>
      <c r="D290" s="164" t="s">
        <v>282</v>
      </c>
      <c r="E290" s="172" t="s">
        <v>1</v>
      </c>
      <c r="F290" s="173" t="s">
        <v>4728</v>
      </c>
      <c r="H290" s="174">
        <v>49.5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5" customFormat="1">
      <c r="B291" s="179"/>
      <c r="D291" s="164" t="s">
        <v>282</v>
      </c>
      <c r="E291" s="180" t="s">
        <v>1</v>
      </c>
      <c r="F291" s="181" t="s">
        <v>286</v>
      </c>
      <c r="H291" s="182">
        <v>49.5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282</v>
      </c>
      <c r="AU291" s="180" t="s">
        <v>88</v>
      </c>
      <c r="AV291" s="15" t="s">
        <v>258</v>
      </c>
      <c r="AW291" s="15" t="s">
        <v>33</v>
      </c>
      <c r="AX291" s="15" t="s">
        <v>86</v>
      </c>
      <c r="AY291" s="180" t="s">
        <v>252</v>
      </c>
    </row>
    <row r="292" spans="1:65" s="2" customFormat="1" ht="24.2" customHeight="1">
      <c r="A292" s="31"/>
      <c r="B292" s="148"/>
      <c r="C292" s="149" t="s">
        <v>342</v>
      </c>
      <c r="D292" s="149" t="s">
        <v>254</v>
      </c>
      <c r="E292" s="150" t="s">
        <v>3200</v>
      </c>
      <c r="F292" s="151" t="s">
        <v>3201</v>
      </c>
      <c r="G292" s="152" t="s">
        <v>1727</v>
      </c>
      <c r="H292" s="187"/>
      <c r="I292" s="154"/>
      <c r="J292" s="155">
        <f>ROUND(I292*H292,2)</f>
        <v>0</v>
      </c>
      <c r="K292" s="156"/>
      <c r="L292" s="32"/>
      <c r="M292" s="157" t="s">
        <v>1</v>
      </c>
      <c r="N292" s="158" t="s">
        <v>44</v>
      </c>
      <c r="O292" s="57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61" t="s">
        <v>289</v>
      </c>
      <c r="AT292" s="161" t="s">
        <v>254</v>
      </c>
      <c r="AU292" s="161" t="s">
        <v>88</v>
      </c>
      <c r="AY292" s="17" t="s">
        <v>252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7" t="s">
        <v>86</v>
      </c>
      <c r="BK292" s="162">
        <f>ROUND(I292*H292,2)</f>
        <v>0</v>
      </c>
      <c r="BL292" s="17" t="s">
        <v>289</v>
      </c>
      <c r="BM292" s="161" t="s">
        <v>428</v>
      </c>
    </row>
    <row r="293" spans="1:65" s="2" customFormat="1" ht="16.5" customHeight="1">
      <c r="A293" s="31"/>
      <c r="B293" s="148"/>
      <c r="C293" s="149" t="s">
        <v>429</v>
      </c>
      <c r="D293" s="149" t="s">
        <v>254</v>
      </c>
      <c r="E293" s="150" t="s">
        <v>3204</v>
      </c>
      <c r="F293" s="151" t="s">
        <v>3205</v>
      </c>
      <c r="G293" s="152" t="s">
        <v>257</v>
      </c>
      <c r="H293" s="153">
        <v>20</v>
      </c>
      <c r="I293" s="154"/>
      <c r="J293" s="155">
        <f>ROUND(I293*H293,2)</f>
        <v>0</v>
      </c>
      <c r="K293" s="156"/>
      <c r="L293" s="32"/>
      <c r="M293" s="157" t="s">
        <v>1</v>
      </c>
      <c r="N293" s="158" t="s">
        <v>44</v>
      </c>
      <c r="O293" s="57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1" t="s">
        <v>289</v>
      </c>
      <c r="AT293" s="161" t="s">
        <v>254</v>
      </c>
      <c r="AU293" s="161" t="s">
        <v>88</v>
      </c>
      <c r="AY293" s="17" t="s">
        <v>252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86</v>
      </c>
      <c r="BK293" s="162">
        <f>ROUND(I293*H293,2)</f>
        <v>0</v>
      </c>
      <c r="BL293" s="17" t="s">
        <v>289</v>
      </c>
      <c r="BM293" s="161" t="s">
        <v>432</v>
      </c>
    </row>
    <row r="294" spans="1:65" s="14" customFormat="1" ht="22.5">
      <c r="B294" s="171"/>
      <c r="D294" s="164" t="s">
        <v>282</v>
      </c>
      <c r="E294" s="172" t="s">
        <v>1</v>
      </c>
      <c r="F294" s="173" t="s">
        <v>4729</v>
      </c>
      <c r="H294" s="174">
        <v>20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3" customFormat="1">
      <c r="B295" s="163"/>
      <c r="D295" s="164" t="s">
        <v>282</v>
      </c>
      <c r="E295" s="165" t="s">
        <v>1</v>
      </c>
      <c r="F295" s="166" t="s">
        <v>2831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282</v>
      </c>
      <c r="AU295" s="165" t="s">
        <v>88</v>
      </c>
      <c r="AV295" s="13" t="s">
        <v>86</v>
      </c>
      <c r="AW295" s="13" t="s">
        <v>33</v>
      </c>
      <c r="AX295" s="13" t="s">
        <v>79</v>
      </c>
      <c r="AY295" s="165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20</v>
      </c>
      <c r="I296" s="183"/>
      <c r="L296" s="179"/>
      <c r="M296" s="188"/>
      <c r="N296" s="189"/>
      <c r="O296" s="189"/>
      <c r="P296" s="189"/>
      <c r="Q296" s="189"/>
      <c r="R296" s="189"/>
      <c r="S296" s="189"/>
      <c r="T296" s="190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6.95" customHeight="1">
      <c r="A297" s="31"/>
      <c r="B297" s="46"/>
      <c r="C297" s="47"/>
      <c r="D297" s="47"/>
      <c r="E297" s="47"/>
      <c r="F297" s="47"/>
      <c r="G297" s="47"/>
      <c r="H297" s="47"/>
      <c r="I297" s="47"/>
      <c r="J297" s="47"/>
      <c r="K297" s="47"/>
      <c r="L297" s="32"/>
      <c r="M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</sheetData>
  <autoFilter ref="C121:K296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4730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ROUND((SUM(BE122:BE353)),  2)</f>
        <v>0</v>
      </c>
      <c r="G35" s="31"/>
      <c r="H35" s="31"/>
      <c r="I35" s="104">
        <v>0.21</v>
      </c>
      <c r="J35" s="103">
        <f>ROUND(((SUM(BE122:BE353))*I35),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ROUND((SUM(BF122:BF353)),  2)</f>
        <v>0</v>
      </c>
      <c r="G36" s="31"/>
      <c r="H36" s="31"/>
      <c r="I36" s="104">
        <v>0.15</v>
      </c>
      <c r="J36" s="103">
        <f>ROUND(((SUM(BF122:BF353))*I36),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ROUND((SUM(BG122:BG353)),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ROUND((SUM(BH122:BH353)),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ROUND((SUM(BI122:BI353)),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Objekt8 - SO D.1.1.c.07.Výp.ostatn.výrob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1912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Objekt8 - SO D.1.1.c.07.Výp.ostatn.výrob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3849</v>
      </c>
      <c r="F124" s="146" t="s">
        <v>3850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SUM(P125:P353)</f>
        <v>0</v>
      </c>
      <c r="Q124" s="141"/>
      <c r="R124" s="142">
        <f>SUM(R125:R353)</f>
        <v>0</v>
      </c>
      <c r="S124" s="141"/>
      <c r="T124" s="143">
        <f>SUM(T125:T353)</f>
        <v>0</v>
      </c>
      <c r="AR124" s="136" t="s">
        <v>86</v>
      </c>
      <c r="AT124" s="144" t="s">
        <v>78</v>
      </c>
      <c r="AU124" s="144" t="s">
        <v>86</v>
      </c>
      <c r="AY124" s="136" t="s">
        <v>252</v>
      </c>
      <c r="BK124" s="145">
        <f>SUM(BK125:BK353)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3852</v>
      </c>
      <c r="F125" s="151" t="s">
        <v>4731</v>
      </c>
      <c r="G125" s="152" t="s">
        <v>1198</v>
      </c>
      <c r="H125" s="153">
        <v>6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258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258</v>
      </c>
      <c r="BM125" s="161" t="s">
        <v>88</v>
      </c>
    </row>
    <row r="126" spans="1:65" s="14" customFormat="1">
      <c r="B126" s="171"/>
      <c r="D126" s="164" t="s">
        <v>282</v>
      </c>
      <c r="E126" s="172" t="s">
        <v>1</v>
      </c>
      <c r="F126" s="173" t="s">
        <v>4391</v>
      </c>
      <c r="H126" s="174">
        <v>2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4" customFormat="1">
      <c r="B127" s="171"/>
      <c r="D127" s="164" t="s">
        <v>282</v>
      </c>
      <c r="E127" s="172" t="s">
        <v>1</v>
      </c>
      <c r="F127" s="173" t="s">
        <v>4425</v>
      </c>
      <c r="H127" s="174">
        <v>2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282</v>
      </c>
      <c r="AU127" s="172" t="s">
        <v>88</v>
      </c>
      <c r="AV127" s="14" t="s">
        <v>88</v>
      </c>
      <c r="AW127" s="14" t="s">
        <v>33</v>
      </c>
      <c r="AX127" s="14" t="s">
        <v>79</v>
      </c>
      <c r="AY127" s="172" t="s">
        <v>252</v>
      </c>
    </row>
    <row r="128" spans="1:65" s="14" customFormat="1">
      <c r="B128" s="171"/>
      <c r="D128" s="164" t="s">
        <v>282</v>
      </c>
      <c r="E128" s="172" t="s">
        <v>1</v>
      </c>
      <c r="F128" s="173" t="s">
        <v>4457</v>
      </c>
      <c r="H128" s="174">
        <v>2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282</v>
      </c>
      <c r="AU128" s="172" t="s">
        <v>88</v>
      </c>
      <c r="AV128" s="14" t="s">
        <v>88</v>
      </c>
      <c r="AW128" s="14" t="s">
        <v>33</v>
      </c>
      <c r="AX128" s="14" t="s">
        <v>79</v>
      </c>
      <c r="AY128" s="172" t="s">
        <v>252</v>
      </c>
    </row>
    <row r="129" spans="1:65" s="13" customFormat="1" ht="22.5">
      <c r="B129" s="163"/>
      <c r="D129" s="164" t="s">
        <v>282</v>
      </c>
      <c r="E129" s="165" t="s">
        <v>1</v>
      </c>
      <c r="F129" s="166" t="s">
        <v>4732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282</v>
      </c>
      <c r="AU129" s="165" t="s">
        <v>88</v>
      </c>
      <c r="AV129" s="13" t="s">
        <v>86</v>
      </c>
      <c r="AW129" s="13" t="s">
        <v>33</v>
      </c>
      <c r="AX129" s="13" t="s">
        <v>79</v>
      </c>
      <c r="AY129" s="165" t="s">
        <v>252</v>
      </c>
    </row>
    <row r="130" spans="1:65" s="15" customFormat="1">
      <c r="B130" s="179"/>
      <c r="D130" s="164" t="s">
        <v>282</v>
      </c>
      <c r="E130" s="180" t="s">
        <v>1</v>
      </c>
      <c r="F130" s="181" t="s">
        <v>286</v>
      </c>
      <c r="H130" s="182">
        <v>6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282</v>
      </c>
      <c r="AU130" s="180" t="s">
        <v>88</v>
      </c>
      <c r="AV130" s="15" t="s">
        <v>258</v>
      </c>
      <c r="AW130" s="15" t="s">
        <v>33</v>
      </c>
      <c r="AX130" s="15" t="s">
        <v>86</v>
      </c>
      <c r="AY130" s="180" t="s">
        <v>252</v>
      </c>
    </row>
    <row r="131" spans="1:65" s="2" customFormat="1" ht="24.2" customHeight="1">
      <c r="A131" s="31"/>
      <c r="B131" s="148"/>
      <c r="C131" s="149" t="s">
        <v>88</v>
      </c>
      <c r="D131" s="149" t="s">
        <v>254</v>
      </c>
      <c r="E131" s="150" t="s">
        <v>3855</v>
      </c>
      <c r="F131" s="151" t="s">
        <v>4733</v>
      </c>
      <c r="G131" s="152" t="s">
        <v>1198</v>
      </c>
      <c r="H131" s="153">
        <v>3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86</v>
      </c>
      <c r="BK131" s="162">
        <f>ROUND(I131*H131,2)</f>
        <v>0</v>
      </c>
      <c r="BL131" s="17" t="s">
        <v>258</v>
      </c>
      <c r="BM131" s="161" t="s">
        <v>258</v>
      </c>
    </row>
    <row r="132" spans="1:65" s="14" customFormat="1">
      <c r="B132" s="171"/>
      <c r="D132" s="164" t="s">
        <v>282</v>
      </c>
      <c r="E132" s="172" t="s">
        <v>1</v>
      </c>
      <c r="F132" s="173" t="s">
        <v>4015</v>
      </c>
      <c r="H132" s="174">
        <v>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282</v>
      </c>
      <c r="AU132" s="172" t="s">
        <v>88</v>
      </c>
      <c r="AV132" s="14" t="s">
        <v>88</v>
      </c>
      <c r="AW132" s="14" t="s">
        <v>33</v>
      </c>
      <c r="AX132" s="14" t="s">
        <v>79</v>
      </c>
      <c r="AY132" s="172" t="s">
        <v>252</v>
      </c>
    </row>
    <row r="133" spans="1:65" s="14" customFormat="1">
      <c r="B133" s="171"/>
      <c r="D133" s="164" t="s">
        <v>282</v>
      </c>
      <c r="E133" s="172" t="s">
        <v>1</v>
      </c>
      <c r="F133" s="173" t="s">
        <v>4734</v>
      </c>
      <c r="H133" s="174">
        <v>1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282</v>
      </c>
      <c r="AU133" s="172" t="s">
        <v>88</v>
      </c>
      <c r="AV133" s="14" t="s">
        <v>88</v>
      </c>
      <c r="AW133" s="14" t="s">
        <v>33</v>
      </c>
      <c r="AX133" s="14" t="s">
        <v>79</v>
      </c>
      <c r="AY133" s="172" t="s">
        <v>252</v>
      </c>
    </row>
    <row r="134" spans="1:65" s="14" customFormat="1">
      <c r="B134" s="171"/>
      <c r="D134" s="164" t="s">
        <v>282</v>
      </c>
      <c r="E134" s="172" t="s">
        <v>1</v>
      </c>
      <c r="F134" s="173" t="s">
        <v>4036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>
      <c r="B135" s="163"/>
      <c r="D135" s="164" t="s">
        <v>282</v>
      </c>
      <c r="E135" s="165" t="s">
        <v>1</v>
      </c>
      <c r="F135" s="166" t="s">
        <v>4735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262</v>
      </c>
      <c r="D137" s="149" t="s">
        <v>254</v>
      </c>
      <c r="E137" s="150" t="s">
        <v>3859</v>
      </c>
      <c r="F137" s="151" t="s">
        <v>4736</v>
      </c>
      <c r="G137" s="152" t="s">
        <v>465</v>
      </c>
      <c r="H137" s="153">
        <v>3.38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258</v>
      </c>
      <c r="BM137" s="161" t="s">
        <v>266</v>
      </c>
    </row>
    <row r="138" spans="1:65" s="14" customFormat="1">
      <c r="B138" s="171"/>
      <c r="D138" s="164" t="s">
        <v>282</v>
      </c>
      <c r="E138" s="172" t="s">
        <v>1</v>
      </c>
      <c r="F138" s="173" t="s">
        <v>4737</v>
      </c>
      <c r="H138" s="174">
        <v>3.38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>
      <c r="B139" s="163"/>
      <c r="D139" s="164" t="s">
        <v>282</v>
      </c>
      <c r="E139" s="165" t="s">
        <v>1</v>
      </c>
      <c r="F139" s="166" t="s">
        <v>4738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3.38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24.2" customHeight="1">
      <c r="A141" s="31"/>
      <c r="B141" s="148"/>
      <c r="C141" s="149" t="s">
        <v>258</v>
      </c>
      <c r="D141" s="149" t="s">
        <v>254</v>
      </c>
      <c r="E141" s="150" t="s">
        <v>3869</v>
      </c>
      <c r="F141" s="151" t="s">
        <v>4739</v>
      </c>
      <c r="G141" s="152" t="s">
        <v>465</v>
      </c>
      <c r="H141" s="153">
        <v>3.38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258</v>
      </c>
      <c r="BM141" s="161" t="s">
        <v>269</v>
      </c>
    </row>
    <row r="142" spans="1:65" s="14" customFormat="1">
      <c r="B142" s="171"/>
      <c r="D142" s="164" t="s">
        <v>282</v>
      </c>
      <c r="E142" s="172" t="s">
        <v>1</v>
      </c>
      <c r="F142" s="173" t="s">
        <v>4737</v>
      </c>
      <c r="H142" s="174">
        <v>3.38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>
      <c r="B143" s="163"/>
      <c r="D143" s="164" t="s">
        <v>282</v>
      </c>
      <c r="E143" s="165" t="s">
        <v>1</v>
      </c>
      <c r="F143" s="166" t="s">
        <v>4740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3.38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270</v>
      </c>
      <c r="D145" s="149" t="s">
        <v>254</v>
      </c>
      <c r="E145" s="150" t="s">
        <v>4741</v>
      </c>
      <c r="F145" s="151" t="s">
        <v>4742</v>
      </c>
      <c r="G145" s="152" t="s">
        <v>347</v>
      </c>
      <c r="H145" s="153">
        <v>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258</v>
      </c>
      <c r="BM145" s="161" t="s">
        <v>273</v>
      </c>
    </row>
    <row r="146" spans="1:65" s="2" customFormat="1" ht="33" customHeight="1">
      <c r="A146" s="31"/>
      <c r="B146" s="148"/>
      <c r="C146" s="149" t="s">
        <v>266</v>
      </c>
      <c r="D146" s="149" t="s">
        <v>254</v>
      </c>
      <c r="E146" s="150" t="s">
        <v>4743</v>
      </c>
      <c r="F146" s="151" t="s">
        <v>4744</v>
      </c>
      <c r="G146" s="152" t="s">
        <v>347</v>
      </c>
      <c r="H146" s="153">
        <v>7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258</v>
      </c>
      <c r="BM146" s="161" t="s">
        <v>276</v>
      </c>
    </row>
    <row r="147" spans="1:65" s="14" customFormat="1">
      <c r="B147" s="171"/>
      <c r="D147" s="164" t="s">
        <v>282</v>
      </c>
      <c r="E147" s="172" t="s">
        <v>1</v>
      </c>
      <c r="F147" s="173" t="s">
        <v>4073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4" customFormat="1">
      <c r="B148" s="171"/>
      <c r="D148" s="164" t="s">
        <v>282</v>
      </c>
      <c r="E148" s="172" t="s">
        <v>1</v>
      </c>
      <c r="F148" s="173" t="s">
        <v>4391</v>
      </c>
      <c r="H148" s="174">
        <v>2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4" customFormat="1">
      <c r="B149" s="171"/>
      <c r="D149" s="164" t="s">
        <v>282</v>
      </c>
      <c r="E149" s="172" t="s">
        <v>1</v>
      </c>
      <c r="F149" s="173" t="s">
        <v>4425</v>
      </c>
      <c r="H149" s="174">
        <v>2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4" customFormat="1">
      <c r="B150" s="171"/>
      <c r="D150" s="164" t="s">
        <v>282</v>
      </c>
      <c r="E150" s="172" t="s">
        <v>1</v>
      </c>
      <c r="F150" s="173" t="s">
        <v>4457</v>
      </c>
      <c r="H150" s="174">
        <v>2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 ht="22.5">
      <c r="B151" s="163"/>
      <c r="D151" s="164" t="s">
        <v>282</v>
      </c>
      <c r="E151" s="165" t="s">
        <v>1</v>
      </c>
      <c r="F151" s="166" t="s">
        <v>4745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7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277</v>
      </c>
      <c r="D153" s="149" t="s">
        <v>254</v>
      </c>
      <c r="E153" s="150" t="s">
        <v>4746</v>
      </c>
      <c r="F153" s="151" t="s">
        <v>4747</v>
      </c>
      <c r="G153" s="152" t="s">
        <v>347</v>
      </c>
      <c r="H153" s="153">
        <v>27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258</v>
      </c>
      <c r="BM153" s="161" t="s">
        <v>281</v>
      </c>
    </row>
    <row r="154" spans="1:65" s="14" customFormat="1">
      <c r="B154" s="171"/>
      <c r="D154" s="164" t="s">
        <v>282</v>
      </c>
      <c r="E154" s="172" t="s">
        <v>1</v>
      </c>
      <c r="F154" s="173" t="s">
        <v>4367</v>
      </c>
      <c r="H154" s="174">
        <v>4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4" customFormat="1">
      <c r="B155" s="171"/>
      <c r="D155" s="164" t="s">
        <v>282</v>
      </c>
      <c r="E155" s="172" t="s">
        <v>1</v>
      </c>
      <c r="F155" s="173" t="s">
        <v>4748</v>
      </c>
      <c r="H155" s="174">
        <v>9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4" customFormat="1">
      <c r="B156" s="171"/>
      <c r="D156" s="164" t="s">
        <v>282</v>
      </c>
      <c r="E156" s="172" t="s">
        <v>1</v>
      </c>
      <c r="F156" s="173" t="s">
        <v>4749</v>
      </c>
      <c r="H156" s="174">
        <v>6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4" customFormat="1">
      <c r="B157" s="171"/>
      <c r="D157" s="164" t="s">
        <v>282</v>
      </c>
      <c r="E157" s="172" t="s">
        <v>1</v>
      </c>
      <c r="F157" s="173" t="s">
        <v>4750</v>
      </c>
      <c r="H157" s="174">
        <v>6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4" customFormat="1">
      <c r="B158" s="171"/>
      <c r="D158" s="164" t="s">
        <v>282</v>
      </c>
      <c r="E158" s="172" t="s">
        <v>1</v>
      </c>
      <c r="F158" s="173" t="s">
        <v>4751</v>
      </c>
      <c r="H158" s="174">
        <v>2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5" customFormat="1">
      <c r="B159" s="179"/>
      <c r="D159" s="164" t="s">
        <v>282</v>
      </c>
      <c r="E159" s="180" t="s">
        <v>1</v>
      </c>
      <c r="F159" s="181" t="s">
        <v>286</v>
      </c>
      <c r="H159" s="182">
        <v>27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282</v>
      </c>
      <c r="AU159" s="180" t="s">
        <v>88</v>
      </c>
      <c r="AV159" s="15" t="s">
        <v>258</v>
      </c>
      <c r="AW159" s="15" t="s">
        <v>33</v>
      </c>
      <c r="AX159" s="15" t="s">
        <v>86</v>
      </c>
      <c r="AY159" s="180" t="s">
        <v>252</v>
      </c>
    </row>
    <row r="160" spans="1:65" s="2" customFormat="1" ht="24.2" customHeight="1">
      <c r="A160" s="31"/>
      <c r="B160" s="148"/>
      <c r="C160" s="149" t="s">
        <v>269</v>
      </c>
      <c r="D160" s="149" t="s">
        <v>254</v>
      </c>
      <c r="E160" s="150" t="s">
        <v>4752</v>
      </c>
      <c r="F160" s="151" t="s">
        <v>4753</v>
      </c>
      <c r="G160" s="152" t="s">
        <v>347</v>
      </c>
      <c r="H160" s="153">
        <v>1</v>
      </c>
      <c r="I160" s="154"/>
      <c r="J160" s="155">
        <f>ROUND(I160*H160,2)</f>
        <v>0</v>
      </c>
      <c r="K160" s="156"/>
      <c r="L160" s="32"/>
      <c r="M160" s="157" t="s">
        <v>1</v>
      </c>
      <c r="N160" s="158" t="s">
        <v>44</v>
      </c>
      <c r="O160" s="57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258</v>
      </c>
      <c r="AT160" s="161" t="s">
        <v>254</v>
      </c>
      <c r="AU160" s="161" t="s">
        <v>88</v>
      </c>
      <c r="AY160" s="17" t="s">
        <v>252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258</v>
      </c>
      <c r="BM160" s="161" t="s">
        <v>289</v>
      </c>
    </row>
    <row r="161" spans="1:65" s="14" customFormat="1">
      <c r="B161" s="171"/>
      <c r="D161" s="164" t="s">
        <v>282</v>
      </c>
      <c r="E161" s="172" t="s">
        <v>1</v>
      </c>
      <c r="F161" s="173" t="s">
        <v>4073</v>
      </c>
      <c r="H161" s="174">
        <v>1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5" customFormat="1">
      <c r="B162" s="179"/>
      <c r="D162" s="164" t="s">
        <v>282</v>
      </c>
      <c r="E162" s="180" t="s">
        <v>1</v>
      </c>
      <c r="F162" s="181" t="s">
        <v>286</v>
      </c>
      <c r="H162" s="182">
        <v>1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282</v>
      </c>
      <c r="AU162" s="180" t="s">
        <v>88</v>
      </c>
      <c r="AV162" s="15" t="s">
        <v>258</v>
      </c>
      <c r="AW162" s="15" t="s">
        <v>33</v>
      </c>
      <c r="AX162" s="15" t="s">
        <v>86</v>
      </c>
      <c r="AY162" s="180" t="s">
        <v>252</v>
      </c>
    </row>
    <row r="163" spans="1:65" s="2" customFormat="1" ht="24.2" customHeight="1">
      <c r="A163" s="31"/>
      <c r="B163" s="148"/>
      <c r="C163" s="149" t="s">
        <v>291</v>
      </c>
      <c r="D163" s="149" t="s">
        <v>254</v>
      </c>
      <c r="E163" s="150" t="s">
        <v>4754</v>
      </c>
      <c r="F163" s="151" t="s">
        <v>4755</v>
      </c>
      <c r="G163" s="152" t="s">
        <v>347</v>
      </c>
      <c r="H163" s="153">
        <v>9</v>
      </c>
      <c r="I163" s="154"/>
      <c r="J163" s="155">
        <f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258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258</v>
      </c>
      <c r="BM163" s="161" t="s">
        <v>294</v>
      </c>
    </row>
    <row r="164" spans="1:65" s="2" customFormat="1" ht="24.2" customHeight="1">
      <c r="A164" s="31"/>
      <c r="B164" s="148"/>
      <c r="C164" s="149" t="s">
        <v>273</v>
      </c>
      <c r="D164" s="149" t="s">
        <v>254</v>
      </c>
      <c r="E164" s="150" t="s">
        <v>4756</v>
      </c>
      <c r="F164" s="151" t="s">
        <v>4757</v>
      </c>
      <c r="G164" s="152" t="s">
        <v>347</v>
      </c>
      <c r="H164" s="153">
        <v>1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298</v>
      </c>
    </row>
    <row r="165" spans="1:65" s="14" customFormat="1">
      <c r="B165" s="171"/>
      <c r="D165" s="164" t="s">
        <v>282</v>
      </c>
      <c r="E165" s="172" t="s">
        <v>1</v>
      </c>
      <c r="F165" s="173" t="s">
        <v>4758</v>
      </c>
      <c r="H165" s="174">
        <v>1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1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33" customHeight="1">
      <c r="A167" s="31"/>
      <c r="B167" s="148"/>
      <c r="C167" s="149" t="s">
        <v>299</v>
      </c>
      <c r="D167" s="149" t="s">
        <v>254</v>
      </c>
      <c r="E167" s="150" t="s">
        <v>4759</v>
      </c>
      <c r="F167" s="151" t="s">
        <v>4760</v>
      </c>
      <c r="G167" s="152" t="s">
        <v>347</v>
      </c>
      <c r="H167" s="153">
        <v>3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258</v>
      </c>
      <c r="BM167" s="161" t="s">
        <v>302</v>
      </c>
    </row>
    <row r="168" spans="1:65" s="14" customFormat="1">
      <c r="B168" s="171"/>
      <c r="D168" s="164" t="s">
        <v>282</v>
      </c>
      <c r="E168" s="172" t="s">
        <v>1</v>
      </c>
      <c r="F168" s="173" t="s">
        <v>4015</v>
      </c>
      <c r="H168" s="174">
        <v>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4" customFormat="1">
      <c r="B169" s="171"/>
      <c r="D169" s="164" t="s">
        <v>282</v>
      </c>
      <c r="E169" s="172" t="s">
        <v>1</v>
      </c>
      <c r="F169" s="173" t="s">
        <v>4033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4" customFormat="1">
      <c r="B170" s="171"/>
      <c r="D170" s="164" t="s">
        <v>282</v>
      </c>
      <c r="E170" s="172" t="s">
        <v>1</v>
      </c>
      <c r="F170" s="173" t="s">
        <v>4036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5" customFormat="1">
      <c r="B171" s="179"/>
      <c r="D171" s="164" t="s">
        <v>282</v>
      </c>
      <c r="E171" s="180" t="s">
        <v>1</v>
      </c>
      <c r="F171" s="181" t="s">
        <v>286</v>
      </c>
      <c r="H171" s="182">
        <v>3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282</v>
      </c>
      <c r="AU171" s="180" t="s">
        <v>88</v>
      </c>
      <c r="AV171" s="15" t="s">
        <v>258</v>
      </c>
      <c r="AW171" s="15" t="s">
        <v>33</v>
      </c>
      <c r="AX171" s="15" t="s">
        <v>86</v>
      </c>
      <c r="AY171" s="180" t="s">
        <v>252</v>
      </c>
    </row>
    <row r="172" spans="1:65" s="2" customFormat="1" ht="24.2" customHeight="1">
      <c r="A172" s="31"/>
      <c r="B172" s="148"/>
      <c r="C172" s="149" t="s">
        <v>276</v>
      </c>
      <c r="D172" s="149" t="s">
        <v>254</v>
      </c>
      <c r="E172" s="150" t="s">
        <v>4761</v>
      </c>
      <c r="F172" s="151" t="s">
        <v>4762</v>
      </c>
      <c r="G172" s="152" t="s">
        <v>347</v>
      </c>
      <c r="H172" s="153">
        <v>1</v>
      </c>
      <c r="I172" s="154"/>
      <c r="J172" s="155">
        <f>ROUND(I172*H172,2)</f>
        <v>0</v>
      </c>
      <c r="K172" s="156"/>
      <c r="L172" s="32"/>
      <c r="M172" s="157" t="s">
        <v>1</v>
      </c>
      <c r="N172" s="158" t="s">
        <v>44</v>
      </c>
      <c r="O172" s="57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7" t="s">
        <v>86</v>
      </c>
      <c r="BK172" s="162">
        <f>ROUND(I172*H172,2)</f>
        <v>0</v>
      </c>
      <c r="BL172" s="17" t="s">
        <v>258</v>
      </c>
      <c r="BM172" s="161" t="s">
        <v>306</v>
      </c>
    </row>
    <row r="173" spans="1:65" s="14" customFormat="1">
      <c r="B173" s="171"/>
      <c r="D173" s="164" t="s">
        <v>282</v>
      </c>
      <c r="E173" s="172" t="s">
        <v>1</v>
      </c>
      <c r="F173" s="173" t="s">
        <v>4036</v>
      </c>
      <c r="H173" s="174">
        <v>1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3" customFormat="1" ht="22.5">
      <c r="B174" s="163"/>
      <c r="D174" s="164" t="s">
        <v>282</v>
      </c>
      <c r="E174" s="165" t="s">
        <v>1</v>
      </c>
      <c r="F174" s="166" t="s">
        <v>4763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5" customFormat="1">
      <c r="B175" s="179"/>
      <c r="D175" s="164" t="s">
        <v>282</v>
      </c>
      <c r="E175" s="180" t="s">
        <v>1</v>
      </c>
      <c r="F175" s="181" t="s">
        <v>286</v>
      </c>
      <c r="H175" s="182">
        <v>1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282</v>
      </c>
      <c r="AU175" s="180" t="s">
        <v>88</v>
      </c>
      <c r="AV175" s="15" t="s">
        <v>258</v>
      </c>
      <c r="AW175" s="15" t="s">
        <v>33</v>
      </c>
      <c r="AX175" s="15" t="s">
        <v>86</v>
      </c>
      <c r="AY175" s="180" t="s">
        <v>252</v>
      </c>
    </row>
    <row r="176" spans="1:65" s="2" customFormat="1" ht="24.2" customHeight="1">
      <c r="A176" s="31"/>
      <c r="B176" s="148"/>
      <c r="C176" s="149" t="s">
        <v>308</v>
      </c>
      <c r="D176" s="149" t="s">
        <v>254</v>
      </c>
      <c r="E176" s="150" t="s">
        <v>4764</v>
      </c>
      <c r="F176" s="151" t="s">
        <v>4765</v>
      </c>
      <c r="G176" s="152" t="s">
        <v>347</v>
      </c>
      <c r="H176" s="153">
        <v>7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44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258</v>
      </c>
      <c r="AT176" s="161" t="s">
        <v>254</v>
      </c>
      <c r="AU176" s="161" t="s">
        <v>88</v>
      </c>
      <c r="AY176" s="17" t="s">
        <v>252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86</v>
      </c>
      <c r="BK176" s="162">
        <f>ROUND(I176*H176,2)</f>
        <v>0</v>
      </c>
      <c r="BL176" s="17" t="s">
        <v>258</v>
      </c>
      <c r="BM176" s="161" t="s">
        <v>311</v>
      </c>
    </row>
    <row r="177" spans="1:65" s="2" customFormat="1" ht="24.2" customHeight="1">
      <c r="A177" s="31"/>
      <c r="B177" s="148"/>
      <c r="C177" s="149" t="s">
        <v>281</v>
      </c>
      <c r="D177" s="149" t="s">
        <v>254</v>
      </c>
      <c r="E177" s="150" t="s">
        <v>4766</v>
      </c>
      <c r="F177" s="151" t="s">
        <v>4767</v>
      </c>
      <c r="G177" s="152" t="s">
        <v>347</v>
      </c>
      <c r="H177" s="153">
        <v>4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315</v>
      </c>
    </row>
    <row r="178" spans="1:65" s="14" customFormat="1">
      <c r="B178" s="171"/>
      <c r="D178" s="164" t="s">
        <v>282</v>
      </c>
      <c r="E178" s="172" t="s">
        <v>1</v>
      </c>
      <c r="F178" s="173" t="s">
        <v>4561</v>
      </c>
      <c r="H178" s="174">
        <v>4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>
      <c r="B179" s="163"/>
      <c r="D179" s="164" t="s">
        <v>282</v>
      </c>
      <c r="E179" s="165" t="s">
        <v>1</v>
      </c>
      <c r="F179" s="166" t="s">
        <v>4768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3" customFormat="1">
      <c r="B180" s="163"/>
      <c r="D180" s="164" t="s">
        <v>282</v>
      </c>
      <c r="E180" s="165" t="s">
        <v>1</v>
      </c>
      <c r="F180" s="166" t="s">
        <v>4769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5" customFormat="1">
      <c r="B181" s="179"/>
      <c r="D181" s="164" t="s">
        <v>282</v>
      </c>
      <c r="E181" s="180" t="s">
        <v>1</v>
      </c>
      <c r="F181" s="181" t="s">
        <v>286</v>
      </c>
      <c r="H181" s="182">
        <v>4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282</v>
      </c>
      <c r="AU181" s="180" t="s">
        <v>88</v>
      </c>
      <c r="AV181" s="15" t="s">
        <v>258</v>
      </c>
      <c r="AW181" s="15" t="s">
        <v>33</v>
      </c>
      <c r="AX181" s="15" t="s">
        <v>86</v>
      </c>
      <c r="AY181" s="180" t="s">
        <v>252</v>
      </c>
    </row>
    <row r="182" spans="1:65" s="2" customFormat="1" ht="24.2" customHeight="1">
      <c r="A182" s="31"/>
      <c r="B182" s="148"/>
      <c r="C182" s="149" t="s">
        <v>8</v>
      </c>
      <c r="D182" s="149" t="s">
        <v>254</v>
      </c>
      <c r="E182" s="150" t="s">
        <v>4770</v>
      </c>
      <c r="F182" s="151" t="s">
        <v>4771</v>
      </c>
      <c r="G182" s="152" t="s">
        <v>347</v>
      </c>
      <c r="H182" s="153">
        <v>1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44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258</v>
      </c>
      <c r="AT182" s="161" t="s">
        <v>254</v>
      </c>
      <c r="AU182" s="161" t="s">
        <v>88</v>
      </c>
      <c r="AY182" s="17" t="s">
        <v>252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86</v>
      </c>
      <c r="BK182" s="162">
        <f>ROUND(I182*H182,2)</f>
        <v>0</v>
      </c>
      <c r="BL182" s="17" t="s">
        <v>258</v>
      </c>
      <c r="BM182" s="161" t="s">
        <v>319</v>
      </c>
    </row>
    <row r="183" spans="1:65" s="14" customFormat="1">
      <c r="B183" s="171"/>
      <c r="D183" s="164" t="s">
        <v>282</v>
      </c>
      <c r="E183" s="172" t="s">
        <v>1</v>
      </c>
      <c r="F183" s="173" t="s">
        <v>4015</v>
      </c>
      <c r="H183" s="174">
        <v>1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3" customFormat="1" ht="22.5">
      <c r="B184" s="163"/>
      <c r="D184" s="164" t="s">
        <v>282</v>
      </c>
      <c r="E184" s="165" t="s">
        <v>1</v>
      </c>
      <c r="F184" s="166" t="s">
        <v>4772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282</v>
      </c>
      <c r="AU184" s="165" t="s">
        <v>88</v>
      </c>
      <c r="AV184" s="13" t="s">
        <v>86</v>
      </c>
      <c r="AW184" s="13" t="s">
        <v>33</v>
      </c>
      <c r="AX184" s="13" t="s">
        <v>79</v>
      </c>
      <c r="AY184" s="165" t="s">
        <v>252</v>
      </c>
    </row>
    <row r="185" spans="1:65" s="13" customFormat="1" ht="22.5">
      <c r="B185" s="163"/>
      <c r="D185" s="164" t="s">
        <v>282</v>
      </c>
      <c r="E185" s="165" t="s">
        <v>1</v>
      </c>
      <c r="F185" s="166" t="s">
        <v>4773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24.2" customHeight="1">
      <c r="A187" s="31"/>
      <c r="B187" s="148"/>
      <c r="C187" s="149" t="s">
        <v>289</v>
      </c>
      <c r="D187" s="149" t="s">
        <v>254</v>
      </c>
      <c r="E187" s="150" t="s">
        <v>4774</v>
      </c>
      <c r="F187" s="151" t="s">
        <v>4775</v>
      </c>
      <c r="G187" s="152" t="s">
        <v>347</v>
      </c>
      <c r="H187" s="153">
        <v>1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258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258</v>
      </c>
      <c r="BM187" s="161" t="s">
        <v>323</v>
      </c>
    </row>
    <row r="188" spans="1:65" s="14" customFormat="1">
      <c r="B188" s="171"/>
      <c r="D188" s="164" t="s">
        <v>282</v>
      </c>
      <c r="E188" s="172" t="s">
        <v>1</v>
      </c>
      <c r="F188" s="173" t="s">
        <v>4152</v>
      </c>
      <c r="H188" s="174">
        <v>1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3" customFormat="1" ht="22.5">
      <c r="B189" s="163"/>
      <c r="D189" s="164" t="s">
        <v>282</v>
      </c>
      <c r="E189" s="165" t="s">
        <v>1</v>
      </c>
      <c r="F189" s="166" t="s">
        <v>4772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3" customFormat="1" ht="22.5">
      <c r="B190" s="163"/>
      <c r="D190" s="164" t="s">
        <v>282</v>
      </c>
      <c r="E190" s="165" t="s">
        <v>1</v>
      </c>
      <c r="F190" s="166" t="s">
        <v>4773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282</v>
      </c>
      <c r="AU190" s="165" t="s">
        <v>88</v>
      </c>
      <c r="AV190" s="13" t="s">
        <v>86</v>
      </c>
      <c r="AW190" s="13" t="s">
        <v>33</v>
      </c>
      <c r="AX190" s="13" t="s">
        <v>79</v>
      </c>
      <c r="AY190" s="165" t="s">
        <v>252</v>
      </c>
    </row>
    <row r="191" spans="1:65" s="15" customFormat="1">
      <c r="B191" s="179"/>
      <c r="D191" s="164" t="s">
        <v>282</v>
      </c>
      <c r="E191" s="180" t="s">
        <v>1</v>
      </c>
      <c r="F191" s="181" t="s">
        <v>286</v>
      </c>
      <c r="H191" s="182">
        <v>1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282</v>
      </c>
      <c r="AU191" s="180" t="s">
        <v>88</v>
      </c>
      <c r="AV191" s="15" t="s">
        <v>258</v>
      </c>
      <c r="AW191" s="15" t="s">
        <v>33</v>
      </c>
      <c r="AX191" s="15" t="s">
        <v>86</v>
      </c>
      <c r="AY191" s="180" t="s">
        <v>252</v>
      </c>
    </row>
    <row r="192" spans="1:65" s="2" customFormat="1" ht="24.2" customHeight="1">
      <c r="A192" s="31"/>
      <c r="B192" s="148"/>
      <c r="C192" s="149" t="s">
        <v>325</v>
      </c>
      <c r="D192" s="149" t="s">
        <v>254</v>
      </c>
      <c r="E192" s="150" t="s">
        <v>4776</v>
      </c>
      <c r="F192" s="151" t="s">
        <v>4777</v>
      </c>
      <c r="G192" s="152" t="s">
        <v>1198</v>
      </c>
      <c r="H192" s="153">
        <v>2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258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258</v>
      </c>
      <c r="BM192" s="161" t="s">
        <v>328</v>
      </c>
    </row>
    <row r="193" spans="1:65" s="14" customFormat="1">
      <c r="B193" s="171"/>
      <c r="D193" s="164" t="s">
        <v>282</v>
      </c>
      <c r="E193" s="172" t="s">
        <v>1</v>
      </c>
      <c r="F193" s="173" t="s">
        <v>4425</v>
      </c>
      <c r="H193" s="174">
        <v>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1:65" s="13" customFormat="1" ht="22.5">
      <c r="B194" s="163"/>
      <c r="D194" s="164" t="s">
        <v>282</v>
      </c>
      <c r="E194" s="165" t="s">
        <v>1</v>
      </c>
      <c r="F194" s="166" t="s">
        <v>4778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282</v>
      </c>
      <c r="AU194" s="165" t="s">
        <v>88</v>
      </c>
      <c r="AV194" s="13" t="s">
        <v>86</v>
      </c>
      <c r="AW194" s="13" t="s">
        <v>33</v>
      </c>
      <c r="AX194" s="13" t="s">
        <v>79</v>
      </c>
      <c r="AY194" s="165" t="s">
        <v>252</v>
      </c>
    </row>
    <row r="195" spans="1:65" s="15" customFormat="1">
      <c r="B195" s="179"/>
      <c r="D195" s="164" t="s">
        <v>282</v>
      </c>
      <c r="E195" s="180" t="s">
        <v>1</v>
      </c>
      <c r="F195" s="181" t="s">
        <v>286</v>
      </c>
      <c r="H195" s="182">
        <v>2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282</v>
      </c>
      <c r="AU195" s="180" t="s">
        <v>88</v>
      </c>
      <c r="AV195" s="15" t="s">
        <v>258</v>
      </c>
      <c r="AW195" s="15" t="s">
        <v>33</v>
      </c>
      <c r="AX195" s="15" t="s">
        <v>86</v>
      </c>
      <c r="AY195" s="180" t="s">
        <v>252</v>
      </c>
    </row>
    <row r="196" spans="1:65" s="2" customFormat="1" ht="24.2" customHeight="1">
      <c r="A196" s="31"/>
      <c r="B196" s="148"/>
      <c r="C196" s="149" t="s">
        <v>294</v>
      </c>
      <c r="D196" s="149" t="s">
        <v>254</v>
      </c>
      <c r="E196" s="150" t="s">
        <v>4779</v>
      </c>
      <c r="F196" s="151" t="s">
        <v>4780</v>
      </c>
      <c r="G196" s="152" t="s">
        <v>1198</v>
      </c>
      <c r="H196" s="153">
        <v>1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258</v>
      </c>
      <c r="BM196" s="161" t="s">
        <v>335</v>
      </c>
    </row>
    <row r="197" spans="1:65" s="14" customFormat="1">
      <c r="B197" s="171"/>
      <c r="D197" s="164" t="s">
        <v>282</v>
      </c>
      <c r="E197" s="172" t="s">
        <v>1</v>
      </c>
      <c r="F197" s="173" t="s">
        <v>4033</v>
      </c>
      <c r="H197" s="174">
        <v>1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3" customFormat="1" ht="22.5">
      <c r="B198" s="163"/>
      <c r="D198" s="164" t="s">
        <v>282</v>
      </c>
      <c r="E198" s="165" t="s">
        <v>1</v>
      </c>
      <c r="F198" s="166" t="s">
        <v>4778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282</v>
      </c>
      <c r="AU198" s="165" t="s">
        <v>88</v>
      </c>
      <c r="AV198" s="13" t="s">
        <v>86</v>
      </c>
      <c r="AW198" s="13" t="s">
        <v>33</v>
      </c>
      <c r="AX198" s="13" t="s">
        <v>79</v>
      </c>
      <c r="AY198" s="165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1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2" customFormat="1" ht="37.9" customHeight="1">
      <c r="A200" s="31"/>
      <c r="B200" s="148"/>
      <c r="C200" s="149" t="s">
        <v>338</v>
      </c>
      <c r="D200" s="149" t="s">
        <v>254</v>
      </c>
      <c r="E200" s="150" t="s">
        <v>4781</v>
      </c>
      <c r="F200" s="151" t="s">
        <v>4782</v>
      </c>
      <c r="G200" s="152" t="s">
        <v>347</v>
      </c>
      <c r="H200" s="153">
        <v>1</v>
      </c>
      <c r="I200" s="154"/>
      <c r="J200" s="155">
        <f>ROUND(I200*H200,2)</f>
        <v>0</v>
      </c>
      <c r="K200" s="156"/>
      <c r="L200" s="32"/>
      <c r="M200" s="157" t="s">
        <v>1</v>
      </c>
      <c r="N200" s="158" t="s">
        <v>44</v>
      </c>
      <c r="O200" s="57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1" t="s">
        <v>258</v>
      </c>
      <c r="AT200" s="161" t="s">
        <v>254</v>
      </c>
      <c r="AU200" s="161" t="s">
        <v>88</v>
      </c>
      <c r="AY200" s="17" t="s">
        <v>252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86</v>
      </c>
      <c r="BK200" s="162">
        <f>ROUND(I200*H200,2)</f>
        <v>0</v>
      </c>
      <c r="BL200" s="17" t="s">
        <v>258</v>
      </c>
      <c r="BM200" s="161" t="s">
        <v>342</v>
      </c>
    </row>
    <row r="201" spans="1:65" s="14" customFormat="1">
      <c r="B201" s="171"/>
      <c r="D201" s="164" t="s">
        <v>282</v>
      </c>
      <c r="E201" s="172" t="s">
        <v>1</v>
      </c>
      <c r="F201" s="173" t="s">
        <v>4015</v>
      </c>
      <c r="H201" s="174">
        <v>1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1:65" s="13" customFormat="1" ht="22.5">
      <c r="B202" s="163"/>
      <c r="D202" s="164" t="s">
        <v>282</v>
      </c>
      <c r="E202" s="165" t="s">
        <v>1</v>
      </c>
      <c r="F202" s="166" t="s">
        <v>4783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282</v>
      </c>
      <c r="AU202" s="165" t="s">
        <v>88</v>
      </c>
      <c r="AV202" s="13" t="s">
        <v>86</v>
      </c>
      <c r="AW202" s="13" t="s">
        <v>33</v>
      </c>
      <c r="AX202" s="13" t="s">
        <v>79</v>
      </c>
      <c r="AY202" s="165" t="s">
        <v>252</v>
      </c>
    </row>
    <row r="203" spans="1:65" s="13" customFormat="1" ht="22.5">
      <c r="B203" s="163"/>
      <c r="D203" s="164" t="s">
        <v>282</v>
      </c>
      <c r="E203" s="165" t="s">
        <v>1</v>
      </c>
      <c r="F203" s="166" t="s">
        <v>4784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282</v>
      </c>
      <c r="AU203" s="165" t="s">
        <v>88</v>
      </c>
      <c r="AV203" s="13" t="s">
        <v>86</v>
      </c>
      <c r="AW203" s="13" t="s">
        <v>33</v>
      </c>
      <c r="AX203" s="13" t="s">
        <v>79</v>
      </c>
      <c r="AY203" s="165" t="s">
        <v>252</v>
      </c>
    </row>
    <row r="204" spans="1:65" s="15" customFormat="1">
      <c r="B204" s="179"/>
      <c r="D204" s="164" t="s">
        <v>282</v>
      </c>
      <c r="E204" s="180" t="s">
        <v>1</v>
      </c>
      <c r="F204" s="181" t="s">
        <v>286</v>
      </c>
      <c r="H204" s="182">
        <v>1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282</v>
      </c>
      <c r="AU204" s="180" t="s">
        <v>88</v>
      </c>
      <c r="AV204" s="15" t="s">
        <v>258</v>
      </c>
      <c r="AW204" s="15" t="s">
        <v>33</v>
      </c>
      <c r="AX204" s="15" t="s">
        <v>86</v>
      </c>
      <c r="AY204" s="180" t="s">
        <v>252</v>
      </c>
    </row>
    <row r="205" spans="1:65" s="2" customFormat="1" ht="37.9" customHeight="1">
      <c r="A205" s="31"/>
      <c r="B205" s="148"/>
      <c r="C205" s="149" t="s">
        <v>298</v>
      </c>
      <c r="D205" s="149" t="s">
        <v>254</v>
      </c>
      <c r="E205" s="150" t="s">
        <v>4785</v>
      </c>
      <c r="F205" s="151" t="s">
        <v>4786</v>
      </c>
      <c r="G205" s="152" t="s">
        <v>347</v>
      </c>
      <c r="H205" s="153">
        <v>1</v>
      </c>
      <c r="I205" s="154"/>
      <c r="J205" s="155">
        <f>ROUND(I205*H205,2)</f>
        <v>0</v>
      </c>
      <c r="K205" s="156"/>
      <c r="L205" s="32"/>
      <c r="M205" s="157" t="s">
        <v>1</v>
      </c>
      <c r="N205" s="158" t="s">
        <v>44</v>
      </c>
      <c r="O205" s="57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258</v>
      </c>
      <c r="AT205" s="161" t="s">
        <v>254</v>
      </c>
      <c r="AU205" s="161" t="s">
        <v>88</v>
      </c>
      <c r="AY205" s="17" t="s">
        <v>252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7" t="s">
        <v>86</v>
      </c>
      <c r="BK205" s="162">
        <f>ROUND(I205*H205,2)</f>
        <v>0</v>
      </c>
      <c r="BL205" s="17" t="s">
        <v>258</v>
      </c>
      <c r="BM205" s="161" t="s">
        <v>348</v>
      </c>
    </row>
    <row r="206" spans="1:65" s="14" customFormat="1">
      <c r="B206" s="171"/>
      <c r="D206" s="164" t="s">
        <v>282</v>
      </c>
      <c r="E206" s="172" t="s">
        <v>1</v>
      </c>
      <c r="F206" s="173" t="s">
        <v>4015</v>
      </c>
      <c r="H206" s="174">
        <v>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3" customFormat="1" ht="22.5">
      <c r="B207" s="163"/>
      <c r="D207" s="164" t="s">
        <v>282</v>
      </c>
      <c r="E207" s="165" t="s">
        <v>1</v>
      </c>
      <c r="F207" s="166" t="s">
        <v>4783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3" customFormat="1" ht="22.5">
      <c r="B208" s="163"/>
      <c r="D208" s="164" t="s">
        <v>282</v>
      </c>
      <c r="E208" s="165" t="s">
        <v>1</v>
      </c>
      <c r="F208" s="166" t="s">
        <v>4784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1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37.9" customHeight="1">
      <c r="A210" s="31"/>
      <c r="B210" s="148"/>
      <c r="C210" s="149" t="s">
        <v>7</v>
      </c>
      <c r="D210" s="149" t="s">
        <v>254</v>
      </c>
      <c r="E210" s="150" t="s">
        <v>4787</v>
      </c>
      <c r="F210" s="151" t="s">
        <v>4788</v>
      </c>
      <c r="G210" s="152" t="s">
        <v>347</v>
      </c>
      <c r="H210" s="153">
        <v>1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258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258</v>
      </c>
      <c r="BM210" s="161" t="s">
        <v>356</v>
      </c>
    </row>
    <row r="211" spans="1:65" s="14" customFormat="1">
      <c r="B211" s="171"/>
      <c r="D211" s="164" t="s">
        <v>282</v>
      </c>
      <c r="E211" s="172" t="s">
        <v>1</v>
      </c>
      <c r="F211" s="173" t="s">
        <v>4015</v>
      </c>
      <c r="H211" s="174">
        <v>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3" customFormat="1" ht="22.5">
      <c r="B212" s="163"/>
      <c r="D212" s="164" t="s">
        <v>282</v>
      </c>
      <c r="E212" s="165" t="s">
        <v>1</v>
      </c>
      <c r="F212" s="166" t="s">
        <v>4783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282</v>
      </c>
      <c r="AU212" s="165" t="s">
        <v>88</v>
      </c>
      <c r="AV212" s="13" t="s">
        <v>86</v>
      </c>
      <c r="AW212" s="13" t="s">
        <v>33</v>
      </c>
      <c r="AX212" s="13" t="s">
        <v>79</v>
      </c>
      <c r="AY212" s="165" t="s">
        <v>252</v>
      </c>
    </row>
    <row r="213" spans="1:65" s="13" customFormat="1" ht="22.5">
      <c r="B213" s="163"/>
      <c r="D213" s="164" t="s">
        <v>282</v>
      </c>
      <c r="E213" s="165" t="s">
        <v>1</v>
      </c>
      <c r="F213" s="166" t="s">
        <v>4789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282</v>
      </c>
      <c r="AU213" s="165" t="s">
        <v>88</v>
      </c>
      <c r="AV213" s="13" t="s">
        <v>86</v>
      </c>
      <c r="AW213" s="13" t="s">
        <v>33</v>
      </c>
      <c r="AX213" s="13" t="s">
        <v>79</v>
      </c>
      <c r="AY213" s="165" t="s">
        <v>252</v>
      </c>
    </row>
    <row r="214" spans="1:65" s="15" customFormat="1">
      <c r="B214" s="179"/>
      <c r="D214" s="164" t="s">
        <v>282</v>
      </c>
      <c r="E214" s="180" t="s">
        <v>1</v>
      </c>
      <c r="F214" s="181" t="s">
        <v>286</v>
      </c>
      <c r="H214" s="182">
        <v>1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282</v>
      </c>
      <c r="AU214" s="180" t="s">
        <v>88</v>
      </c>
      <c r="AV214" s="15" t="s">
        <v>258</v>
      </c>
      <c r="AW214" s="15" t="s">
        <v>33</v>
      </c>
      <c r="AX214" s="15" t="s">
        <v>86</v>
      </c>
      <c r="AY214" s="180" t="s">
        <v>252</v>
      </c>
    </row>
    <row r="215" spans="1:65" s="2" customFormat="1" ht="24.2" customHeight="1">
      <c r="A215" s="31"/>
      <c r="B215" s="148"/>
      <c r="C215" s="149" t="s">
        <v>302</v>
      </c>
      <c r="D215" s="149" t="s">
        <v>254</v>
      </c>
      <c r="E215" s="150" t="s">
        <v>4790</v>
      </c>
      <c r="F215" s="151" t="s">
        <v>4791</v>
      </c>
      <c r="G215" s="152" t="s">
        <v>265</v>
      </c>
      <c r="H215" s="153">
        <v>7.5</v>
      </c>
      <c r="I215" s="154"/>
      <c r="J215" s="155">
        <f>ROUND(I215*H215,2)</f>
        <v>0</v>
      </c>
      <c r="K215" s="156"/>
      <c r="L215" s="32"/>
      <c r="M215" s="157" t="s">
        <v>1</v>
      </c>
      <c r="N215" s="158" t="s">
        <v>44</v>
      </c>
      <c r="O215" s="57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1" t="s">
        <v>258</v>
      </c>
      <c r="AT215" s="161" t="s">
        <v>254</v>
      </c>
      <c r="AU215" s="161" t="s">
        <v>88</v>
      </c>
      <c r="AY215" s="17" t="s">
        <v>252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86</v>
      </c>
      <c r="BK215" s="162">
        <f>ROUND(I215*H215,2)</f>
        <v>0</v>
      </c>
      <c r="BL215" s="17" t="s">
        <v>258</v>
      </c>
      <c r="BM215" s="161" t="s">
        <v>363</v>
      </c>
    </row>
    <row r="216" spans="1:65" s="14" customFormat="1">
      <c r="B216" s="171"/>
      <c r="D216" s="164" t="s">
        <v>282</v>
      </c>
      <c r="E216" s="172" t="s">
        <v>1</v>
      </c>
      <c r="F216" s="173" t="s">
        <v>4792</v>
      </c>
      <c r="H216" s="174">
        <v>2.5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282</v>
      </c>
      <c r="AU216" s="172" t="s">
        <v>88</v>
      </c>
      <c r="AV216" s="14" t="s">
        <v>88</v>
      </c>
      <c r="AW216" s="14" t="s">
        <v>33</v>
      </c>
      <c r="AX216" s="14" t="s">
        <v>79</v>
      </c>
      <c r="AY216" s="172" t="s">
        <v>252</v>
      </c>
    </row>
    <row r="217" spans="1:65" s="14" customFormat="1">
      <c r="B217" s="171"/>
      <c r="D217" s="164" t="s">
        <v>282</v>
      </c>
      <c r="E217" s="172" t="s">
        <v>1</v>
      </c>
      <c r="F217" s="173" t="s">
        <v>4793</v>
      </c>
      <c r="H217" s="174">
        <v>2.5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4" customFormat="1">
      <c r="B218" s="171"/>
      <c r="D218" s="164" t="s">
        <v>282</v>
      </c>
      <c r="E218" s="172" t="s">
        <v>1</v>
      </c>
      <c r="F218" s="173" t="s">
        <v>4794</v>
      </c>
      <c r="H218" s="174">
        <v>2.5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5" customFormat="1">
      <c r="B219" s="179"/>
      <c r="D219" s="164" t="s">
        <v>282</v>
      </c>
      <c r="E219" s="180" t="s">
        <v>1</v>
      </c>
      <c r="F219" s="181" t="s">
        <v>286</v>
      </c>
      <c r="H219" s="182">
        <v>7.5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282</v>
      </c>
      <c r="AU219" s="180" t="s">
        <v>88</v>
      </c>
      <c r="AV219" s="15" t="s">
        <v>258</v>
      </c>
      <c r="AW219" s="15" t="s">
        <v>33</v>
      </c>
      <c r="AX219" s="15" t="s">
        <v>86</v>
      </c>
      <c r="AY219" s="180" t="s">
        <v>252</v>
      </c>
    </row>
    <row r="220" spans="1:65" s="2" customFormat="1" ht="24.2" customHeight="1">
      <c r="A220" s="31"/>
      <c r="B220" s="148"/>
      <c r="C220" s="149" t="s">
        <v>366</v>
      </c>
      <c r="D220" s="149" t="s">
        <v>254</v>
      </c>
      <c r="E220" s="150" t="s">
        <v>4795</v>
      </c>
      <c r="F220" s="151" t="s">
        <v>4796</v>
      </c>
      <c r="G220" s="152" t="s">
        <v>265</v>
      </c>
      <c r="H220" s="153">
        <v>21</v>
      </c>
      <c r="I220" s="154"/>
      <c r="J220" s="155">
        <f>ROUND(I220*H220,2)</f>
        <v>0</v>
      </c>
      <c r="K220" s="156"/>
      <c r="L220" s="32"/>
      <c r="M220" s="157" t="s">
        <v>1</v>
      </c>
      <c r="N220" s="158" t="s">
        <v>44</v>
      </c>
      <c r="O220" s="57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1" t="s">
        <v>258</v>
      </c>
      <c r="AT220" s="161" t="s">
        <v>254</v>
      </c>
      <c r="AU220" s="161" t="s">
        <v>88</v>
      </c>
      <c r="AY220" s="17" t="s">
        <v>252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86</v>
      </c>
      <c r="BK220" s="162">
        <f>ROUND(I220*H220,2)</f>
        <v>0</v>
      </c>
      <c r="BL220" s="17" t="s">
        <v>258</v>
      </c>
      <c r="BM220" s="161" t="s">
        <v>369</v>
      </c>
    </row>
    <row r="221" spans="1:65" s="14" customFormat="1">
      <c r="B221" s="171"/>
      <c r="D221" s="164" t="s">
        <v>282</v>
      </c>
      <c r="E221" s="172" t="s">
        <v>1</v>
      </c>
      <c r="F221" s="173" t="s">
        <v>4797</v>
      </c>
      <c r="H221" s="174">
        <v>7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>
      <c r="B222" s="171"/>
      <c r="D222" s="164" t="s">
        <v>282</v>
      </c>
      <c r="E222" s="172" t="s">
        <v>1</v>
      </c>
      <c r="F222" s="173" t="s">
        <v>4428</v>
      </c>
      <c r="H222" s="174">
        <v>7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4" customFormat="1">
      <c r="B223" s="171"/>
      <c r="D223" s="164" t="s">
        <v>282</v>
      </c>
      <c r="E223" s="172" t="s">
        <v>1</v>
      </c>
      <c r="F223" s="173" t="s">
        <v>4460</v>
      </c>
      <c r="H223" s="174">
        <v>7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5" customFormat="1">
      <c r="B224" s="179"/>
      <c r="D224" s="164" t="s">
        <v>282</v>
      </c>
      <c r="E224" s="180" t="s">
        <v>1</v>
      </c>
      <c r="F224" s="181" t="s">
        <v>286</v>
      </c>
      <c r="H224" s="182">
        <v>21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282</v>
      </c>
      <c r="AU224" s="180" t="s">
        <v>88</v>
      </c>
      <c r="AV224" s="15" t="s">
        <v>258</v>
      </c>
      <c r="AW224" s="15" t="s">
        <v>33</v>
      </c>
      <c r="AX224" s="15" t="s">
        <v>86</v>
      </c>
      <c r="AY224" s="180" t="s">
        <v>252</v>
      </c>
    </row>
    <row r="225" spans="1:65" s="2" customFormat="1" ht="33" customHeight="1">
      <c r="A225" s="31"/>
      <c r="B225" s="148"/>
      <c r="C225" s="149" t="s">
        <v>306</v>
      </c>
      <c r="D225" s="149" t="s">
        <v>254</v>
      </c>
      <c r="E225" s="150" t="s">
        <v>4798</v>
      </c>
      <c r="F225" s="151" t="s">
        <v>4799</v>
      </c>
      <c r="G225" s="152" t="s">
        <v>265</v>
      </c>
      <c r="H225" s="153">
        <v>13.5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258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258</v>
      </c>
      <c r="BM225" s="161" t="s">
        <v>373</v>
      </c>
    </row>
    <row r="226" spans="1:65" s="14" customFormat="1">
      <c r="B226" s="171"/>
      <c r="D226" s="164" t="s">
        <v>282</v>
      </c>
      <c r="E226" s="172" t="s">
        <v>1</v>
      </c>
      <c r="F226" s="173" t="s">
        <v>4800</v>
      </c>
      <c r="H226" s="174">
        <v>4.5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282</v>
      </c>
      <c r="AU226" s="172" t="s">
        <v>88</v>
      </c>
      <c r="AV226" s="14" t="s">
        <v>88</v>
      </c>
      <c r="AW226" s="14" t="s">
        <v>33</v>
      </c>
      <c r="AX226" s="14" t="s">
        <v>79</v>
      </c>
      <c r="AY226" s="172" t="s">
        <v>252</v>
      </c>
    </row>
    <row r="227" spans="1:65" s="14" customFormat="1">
      <c r="B227" s="171"/>
      <c r="D227" s="164" t="s">
        <v>282</v>
      </c>
      <c r="E227" s="172" t="s">
        <v>1</v>
      </c>
      <c r="F227" s="173" t="s">
        <v>4801</v>
      </c>
      <c r="H227" s="174">
        <v>4.5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>
      <c r="B228" s="171"/>
      <c r="D228" s="164" t="s">
        <v>282</v>
      </c>
      <c r="E228" s="172" t="s">
        <v>1</v>
      </c>
      <c r="F228" s="173" t="s">
        <v>4802</v>
      </c>
      <c r="H228" s="174">
        <v>4.5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5" customFormat="1">
      <c r="B229" s="179"/>
      <c r="D229" s="164" t="s">
        <v>282</v>
      </c>
      <c r="E229" s="180" t="s">
        <v>1</v>
      </c>
      <c r="F229" s="181" t="s">
        <v>286</v>
      </c>
      <c r="H229" s="182">
        <v>13.5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282</v>
      </c>
      <c r="AU229" s="180" t="s">
        <v>88</v>
      </c>
      <c r="AV229" s="15" t="s">
        <v>258</v>
      </c>
      <c r="AW229" s="15" t="s">
        <v>33</v>
      </c>
      <c r="AX229" s="15" t="s">
        <v>86</v>
      </c>
      <c r="AY229" s="180" t="s">
        <v>252</v>
      </c>
    </row>
    <row r="230" spans="1:65" s="2" customFormat="1" ht="24.2" customHeight="1">
      <c r="A230" s="31"/>
      <c r="B230" s="148"/>
      <c r="C230" s="149" t="s">
        <v>375</v>
      </c>
      <c r="D230" s="149" t="s">
        <v>254</v>
      </c>
      <c r="E230" s="150" t="s">
        <v>4803</v>
      </c>
      <c r="F230" s="151" t="s">
        <v>4804</v>
      </c>
      <c r="G230" s="152" t="s">
        <v>347</v>
      </c>
      <c r="H230" s="153">
        <v>16</v>
      </c>
      <c r="I230" s="154"/>
      <c r="J230" s="155">
        <f>ROUND(I230*H230,2)</f>
        <v>0</v>
      </c>
      <c r="K230" s="156"/>
      <c r="L230" s="32"/>
      <c r="M230" s="157" t="s">
        <v>1</v>
      </c>
      <c r="N230" s="158" t="s">
        <v>44</v>
      </c>
      <c r="O230" s="57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1" t="s">
        <v>258</v>
      </c>
      <c r="AT230" s="161" t="s">
        <v>254</v>
      </c>
      <c r="AU230" s="161" t="s">
        <v>88</v>
      </c>
      <c r="AY230" s="17" t="s">
        <v>252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86</v>
      </c>
      <c r="BK230" s="162">
        <f>ROUND(I230*H230,2)</f>
        <v>0</v>
      </c>
      <c r="BL230" s="17" t="s">
        <v>258</v>
      </c>
      <c r="BM230" s="161" t="s">
        <v>378</v>
      </c>
    </row>
    <row r="231" spans="1:65" s="2" customFormat="1" ht="24.2" customHeight="1">
      <c r="A231" s="31"/>
      <c r="B231" s="148"/>
      <c r="C231" s="149" t="s">
        <v>311</v>
      </c>
      <c r="D231" s="149" t="s">
        <v>254</v>
      </c>
      <c r="E231" s="150" t="s">
        <v>4805</v>
      </c>
      <c r="F231" s="151" t="s">
        <v>4806</v>
      </c>
      <c r="G231" s="152" t="s">
        <v>347</v>
      </c>
      <c r="H231" s="153">
        <v>3</v>
      </c>
      <c r="I231" s="154"/>
      <c r="J231" s="155">
        <f>ROUND(I231*H231,2)</f>
        <v>0</v>
      </c>
      <c r="K231" s="156"/>
      <c r="L231" s="32"/>
      <c r="M231" s="157" t="s">
        <v>1</v>
      </c>
      <c r="N231" s="158" t="s">
        <v>44</v>
      </c>
      <c r="O231" s="57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1" t="s">
        <v>258</v>
      </c>
      <c r="AT231" s="161" t="s">
        <v>254</v>
      </c>
      <c r="AU231" s="161" t="s">
        <v>88</v>
      </c>
      <c r="AY231" s="17" t="s">
        <v>252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86</v>
      </c>
      <c r="BK231" s="162">
        <f>ROUND(I231*H231,2)</f>
        <v>0</v>
      </c>
      <c r="BL231" s="17" t="s">
        <v>258</v>
      </c>
      <c r="BM231" s="161" t="s">
        <v>384</v>
      </c>
    </row>
    <row r="232" spans="1:65" s="14" customFormat="1">
      <c r="B232" s="171"/>
      <c r="D232" s="164" t="s">
        <v>282</v>
      </c>
      <c r="E232" s="172" t="s">
        <v>1</v>
      </c>
      <c r="F232" s="173" t="s">
        <v>4015</v>
      </c>
      <c r="H232" s="174">
        <v>1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4" customFormat="1">
      <c r="B233" s="171"/>
      <c r="D233" s="164" t="s">
        <v>282</v>
      </c>
      <c r="E233" s="172" t="s">
        <v>1</v>
      </c>
      <c r="F233" s="173" t="s">
        <v>4033</v>
      </c>
      <c r="H233" s="174">
        <v>1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4" customFormat="1">
      <c r="B234" s="171"/>
      <c r="D234" s="164" t="s">
        <v>282</v>
      </c>
      <c r="E234" s="172" t="s">
        <v>1</v>
      </c>
      <c r="F234" s="173" t="s">
        <v>4036</v>
      </c>
      <c r="H234" s="174">
        <v>1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5" customFormat="1">
      <c r="B235" s="179"/>
      <c r="D235" s="164" t="s">
        <v>282</v>
      </c>
      <c r="E235" s="180" t="s">
        <v>1</v>
      </c>
      <c r="F235" s="181" t="s">
        <v>286</v>
      </c>
      <c r="H235" s="182">
        <v>3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282</v>
      </c>
      <c r="AU235" s="180" t="s">
        <v>88</v>
      </c>
      <c r="AV235" s="15" t="s">
        <v>258</v>
      </c>
      <c r="AW235" s="15" t="s">
        <v>33</v>
      </c>
      <c r="AX235" s="15" t="s">
        <v>86</v>
      </c>
      <c r="AY235" s="180" t="s">
        <v>252</v>
      </c>
    </row>
    <row r="236" spans="1:65" s="2" customFormat="1" ht="24.2" customHeight="1">
      <c r="A236" s="31"/>
      <c r="B236" s="148"/>
      <c r="C236" s="149" t="s">
        <v>386</v>
      </c>
      <c r="D236" s="149" t="s">
        <v>254</v>
      </c>
      <c r="E236" s="150" t="s">
        <v>4807</v>
      </c>
      <c r="F236" s="151" t="s">
        <v>4808</v>
      </c>
      <c r="G236" s="152" t="s">
        <v>347</v>
      </c>
      <c r="H236" s="153">
        <v>3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258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258</v>
      </c>
      <c r="BM236" s="161" t="s">
        <v>389</v>
      </c>
    </row>
    <row r="237" spans="1:65" s="14" customFormat="1">
      <c r="B237" s="171"/>
      <c r="D237" s="164" t="s">
        <v>282</v>
      </c>
      <c r="E237" s="172" t="s">
        <v>1</v>
      </c>
      <c r="F237" s="173" t="s">
        <v>4015</v>
      </c>
      <c r="H237" s="174">
        <v>1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282</v>
      </c>
      <c r="AU237" s="172" t="s">
        <v>88</v>
      </c>
      <c r="AV237" s="14" t="s">
        <v>88</v>
      </c>
      <c r="AW237" s="14" t="s">
        <v>33</v>
      </c>
      <c r="AX237" s="14" t="s">
        <v>79</v>
      </c>
      <c r="AY237" s="172" t="s">
        <v>252</v>
      </c>
    </row>
    <row r="238" spans="1:65" s="14" customFormat="1">
      <c r="B238" s="171"/>
      <c r="D238" s="164" t="s">
        <v>282</v>
      </c>
      <c r="E238" s="172" t="s">
        <v>1</v>
      </c>
      <c r="F238" s="173" t="s">
        <v>4033</v>
      </c>
      <c r="H238" s="174">
        <v>1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4" customFormat="1">
      <c r="B239" s="171"/>
      <c r="D239" s="164" t="s">
        <v>282</v>
      </c>
      <c r="E239" s="172" t="s">
        <v>1</v>
      </c>
      <c r="F239" s="173" t="s">
        <v>4036</v>
      </c>
      <c r="H239" s="174">
        <v>1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282</v>
      </c>
      <c r="AU239" s="172" t="s">
        <v>88</v>
      </c>
      <c r="AV239" s="14" t="s">
        <v>88</v>
      </c>
      <c r="AW239" s="14" t="s">
        <v>33</v>
      </c>
      <c r="AX239" s="14" t="s">
        <v>79</v>
      </c>
      <c r="AY239" s="172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3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24.2" customHeight="1">
      <c r="A241" s="31"/>
      <c r="B241" s="148"/>
      <c r="C241" s="149" t="s">
        <v>315</v>
      </c>
      <c r="D241" s="149" t="s">
        <v>254</v>
      </c>
      <c r="E241" s="150" t="s">
        <v>4809</v>
      </c>
      <c r="F241" s="151" t="s">
        <v>4810</v>
      </c>
      <c r="G241" s="152" t="s">
        <v>347</v>
      </c>
      <c r="H241" s="153">
        <v>21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258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258</v>
      </c>
      <c r="BM241" s="161" t="s">
        <v>392</v>
      </c>
    </row>
    <row r="242" spans="1:65" s="14" customFormat="1">
      <c r="B242" s="171"/>
      <c r="D242" s="164" t="s">
        <v>282</v>
      </c>
      <c r="E242" s="172" t="s">
        <v>1</v>
      </c>
      <c r="F242" s="173" t="s">
        <v>4561</v>
      </c>
      <c r="H242" s="174">
        <v>4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4" customFormat="1">
      <c r="B243" s="171"/>
      <c r="D243" s="164" t="s">
        <v>282</v>
      </c>
      <c r="E243" s="172" t="s">
        <v>1</v>
      </c>
      <c r="F243" s="173" t="s">
        <v>4428</v>
      </c>
      <c r="H243" s="174">
        <v>7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282</v>
      </c>
      <c r="AU243" s="172" t="s">
        <v>88</v>
      </c>
      <c r="AV243" s="14" t="s">
        <v>88</v>
      </c>
      <c r="AW243" s="14" t="s">
        <v>33</v>
      </c>
      <c r="AX243" s="14" t="s">
        <v>79</v>
      </c>
      <c r="AY243" s="172" t="s">
        <v>252</v>
      </c>
    </row>
    <row r="244" spans="1:65" s="14" customFormat="1">
      <c r="B244" s="171"/>
      <c r="D244" s="164" t="s">
        <v>282</v>
      </c>
      <c r="E244" s="172" t="s">
        <v>1</v>
      </c>
      <c r="F244" s="173" t="s">
        <v>4811</v>
      </c>
      <c r="H244" s="174">
        <v>10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282</v>
      </c>
      <c r="AU244" s="172" t="s">
        <v>88</v>
      </c>
      <c r="AV244" s="14" t="s">
        <v>88</v>
      </c>
      <c r="AW244" s="14" t="s">
        <v>33</v>
      </c>
      <c r="AX244" s="14" t="s">
        <v>79</v>
      </c>
      <c r="AY244" s="172" t="s">
        <v>252</v>
      </c>
    </row>
    <row r="245" spans="1:65" s="15" customFormat="1">
      <c r="B245" s="179"/>
      <c r="D245" s="164" t="s">
        <v>282</v>
      </c>
      <c r="E245" s="180" t="s">
        <v>1</v>
      </c>
      <c r="F245" s="181" t="s">
        <v>286</v>
      </c>
      <c r="H245" s="182">
        <v>21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282</v>
      </c>
      <c r="AU245" s="180" t="s">
        <v>88</v>
      </c>
      <c r="AV245" s="15" t="s">
        <v>258</v>
      </c>
      <c r="AW245" s="15" t="s">
        <v>33</v>
      </c>
      <c r="AX245" s="15" t="s">
        <v>86</v>
      </c>
      <c r="AY245" s="180" t="s">
        <v>252</v>
      </c>
    </row>
    <row r="246" spans="1:65" s="2" customFormat="1" ht="24.2" customHeight="1">
      <c r="A246" s="31"/>
      <c r="B246" s="148"/>
      <c r="C246" s="149" t="s">
        <v>393</v>
      </c>
      <c r="D246" s="149" t="s">
        <v>254</v>
      </c>
      <c r="E246" s="150" t="s">
        <v>4812</v>
      </c>
      <c r="F246" s="151" t="s">
        <v>4813</v>
      </c>
      <c r="G246" s="152" t="s">
        <v>347</v>
      </c>
      <c r="H246" s="153">
        <v>42</v>
      </c>
      <c r="I246" s="154"/>
      <c r="J246" s="155">
        <f>ROUND(I246*H246,2)</f>
        <v>0</v>
      </c>
      <c r="K246" s="156"/>
      <c r="L246" s="32"/>
      <c r="M246" s="157" t="s">
        <v>1</v>
      </c>
      <c r="N246" s="158" t="s">
        <v>44</v>
      </c>
      <c r="O246" s="57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1" t="s">
        <v>258</v>
      </c>
      <c r="AT246" s="161" t="s">
        <v>254</v>
      </c>
      <c r="AU246" s="161" t="s">
        <v>88</v>
      </c>
      <c r="AY246" s="17" t="s">
        <v>252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7" t="s">
        <v>86</v>
      </c>
      <c r="BK246" s="162">
        <f>ROUND(I246*H246,2)</f>
        <v>0</v>
      </c>
      <c r="BL246" s="17" t="s">
        <v>258</v>
      </c>
      <c r="BM246" s="161" t="s">
        <v>396</v>
      </c>
    </row>
    <row r="247" spans="1:65" s="14" customFormat="1">
      <c r="B247" s="171"/>
      <c r="D247" s="164" t="s">
        <v>282</v>
      </c>
      <c r="E247" s="172" t="s">
        <v>1</v>
      </c>
      <c r="F247" s="173" t="s">
        <v>4073</v>
      </c>
      <c r="H247" s="174">
        <v>1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4" customFormat="1">
      <c r="B248" s="171"/>
      <c r="D248" s="164" t="s">
        <v>282</v>
      </c>
      <c r="E248" s="172" t="s">
        <v>1</v>
      </c>
      <c r="F248" s="173" t="s">
        <v>4814</v>
      </c>
      <c r="H248" s="174">
        <v>10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4" customFormat="1">
      <c r="B249" s="171"/>
      <c r="D249" s="164" t="s">
        <v>282</v>
      </c>
      <c r="E249" s="172" t="s">
        <v>1</v>
      </c>
      <c r="F249" s="173" t="s">
        <v>4815</v>
      </c>
      <c r="H249" s="174">
        <v>17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4" customFormat="1">
      <c r="B250" s="171"/>
      <c r="D250" s="164" t="s">
        <v>282</v>
      </c>
      <c r="E250" s="172" t="s">
        <v>1</v>
      </c>
      <c r="F250" s="173" t="s">
        <v>4816</v>
      </c>
      <c r="H250" s="174">
        <v>14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42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319</v>
      </c>
      <c r="D252" s="149" t="s">
        <v>254</v>
      </c>
      <c r="E252" s="150" t="s">
        <v>4817</v>
      </c>
      <c r="F252" s="151" t="s">
        <v>4818</v>
      </c>
      <c r="G252" s="152" t="s">
        <v>347</v>
      </c>
      <c r="H252" s="153">
        <v>4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399</v>
      </c>
    </row>
    <row r="253" spans="1:65" s="14" customFormat="1">
      <c r="B253" s="171"/>
      <c r="D253" s="164" t="s">
        <v>282</v>
      </c>
      <c r="E253" s="172" t="s">
        <v>1</v>
      </c>
      <c r="F253" s="173" t="s">
        <v>4391</v>
      </c>
      <c r="H253" s="174">
        <v>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4" customFormat="1">
      <c r="B254" s="171"/>
      <c r="D254" s="164" t="s">
        <v>282</v>
      </c>
      <c r="E254" s="172" t="s">
        <v>1</v>
      </c>
      <c r="F254" s="173" t="s">
        <v>4033</v>
      </c>
      <c r="H254" s="174">
        <v>1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4" customFormat="1">
      <c r="B255" s="171"/>
      <c r="D255" s="164" t="s">
        <v>282</v>
      </c>
      <c r="E255" s="172" t="s">
        <v>1</v>
      </c>
      <c r="F255" s="173" t="s">
        <v>4036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282</v>
      </c>
      <c r="AU255" s="172" t="s">
        <v>88</v>
      </c>
      <c r="AV255" s="14" t="s">
        <v>88</v>
      </c>
      <c r="AW255" s="14" t="s">
        <v>33</v>
      </c>
      <c r="AX255" s="14" t="s">
        <v>79</v>
      </c>
      <c r="AY255" s="172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4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24.2" customHeight="1">
      <c r="A257" s="31"/>
      <c r="B257" s="148"/>
      <c r="C257" s="149" t="s">
        <v>400</v>
      </c>
      <c r="D257" s="149" t="s">
        <v>254</v>
      </c>
      <c r="E257" s="150" t="s">
        <v>4819</v>
      </c>
      <c r="F257" s="151" t="s">
        <v>4820</v>
      </c>
      <c r="G257" s="152" t="s">
        <v>347</v>
      </c>
      <c r="H257" s="153">
        <v>4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258</v>
      </c>
      <c r="BM257" s="161" t="s">
        <v>403</v>
      </c>
    </row>
    <row r="258" spans="1:65" s="14" customFormat="1">
      <c r="B258" s="171"/>
      <c r="D258" s="164" t="s">
        <v>282</v>
      </c>
      <c r="E258" s="172" t="s">
        <v>1</v>
      </c>
      <c r="F258" s="173" t="s">
        <v>4391</v>
      </c>
      <c r="H258" s="174">
        <v>2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282</v>
      </c>
      <c r="AU258" s="172" t="s">
        <v>88</v>
      </c>
      <c r="AV258" s="14" t="s">
        <v>88</v>
      </c>
      <c r="AW258" s="14" t="s">
        <v>33</v>
      </c>
      <c r="AX258" s="14" t="s">
        <v>79</v>
      </c>
      <c r="AY258" s="172" t="s">
        <v>252</v>
      </c>
    </row>
    <row r="259" spans="1:65" s="14" customFormat="1">
      <c r="B259" s="171"/>
      <c r="D259" s="164" t="s">
        <v>282</v>
      </c>
      <c r="E259" s="172" t="s">
        <v>1</v>
      </c>
      <c r="F259" s="173" t="s">
        <v>4033</v>
      </c>
      <c r="H259" s="174">
        <v>1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282</v>
      </c>
      <c r="AU259" s="172" t="s">
        <v>88</v>
      </c>
      <c r="AV259" s="14" t="s">
        <v>88</v>
      </c>
      <c r="AW259" s="14" t="s">
        <v>33</v>
      </c>
      <c r="AX259" s="14" t="s">
        <v>79</v>
      </c>
      <c r="AY259" s="172" t="s">
        <v>252</v>
      </c>
    </row>
    <row r="260" spans="1:65" s="14" customFormat="1">
      <c r="B260" s="171"/>
      <c r="D260" s="164" t="s">
        <v>282</v>
      </c>
      <c r="E260" s="172" t="s">
        <v>1</v>
      </c>
      <c r="F260" s="173" t="s">
        <v>4036</v>
      </c>
      <c r="H260" s="174">
        <v>1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282</v>
      </c>
      <c r="AU260" s="172" t="s">
        <v>88</v>
      </c>
      <c r="AV260" s="14" t="s">
        <v>88</v>
      </c>
      <c r="AW260" s="14" t="s">
        <v>33</v>
      </c>
      <c r="AX260" s="14" t="s">
        <v>79</v>
      </c>
      <c r="AY260" s="172" t="s">
        <v>252</v>
      </c>
    </row>
    <row r="261" spans="1:65" s="15" customFormat="1">
      <c r="B261" s="179"/>
      <c r="D261" s="164" t="s">
        <v>282</v>
      </c>
      <c r="E261" s="180" t="s">
        <v>1</v>
      </c>
      <c r="F261" s="181" t="s">
        <v>286</v>
      </c>
      <c r="H261" s="182">
        <v>4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282</v>
      </c>
      <c r="AU261" s="180" t="s">
        <v>88</v>
      </c>
      <c r="AV261" s="15" t="s">
        <v>258</v>
      </c>
      <c r="AW261" s="15" t="s">
        <v>33</v>
      </c>
      <c r="AX261" s="15" t="s">
        <v>86</v>
      </c>
      <c r="AY261" s="180" t="s">
        <v>252</v>
      </c>
    </row>
    <row r="262" spans="1:65" s="2" customFormat="1" ht="24.2" customHeight="1">
      <c r="A262" s="31"/>
      <c r="B262" s="148"/>
      <c r="C262" s="149" t="s">
        <v>323</v>
      </c>
      <c r="D262" s="149" t="s">
        <v>254</v>
      </c>
      <c r="E262" s="150" t="s">
        <v>4821</v>
      </c>
      <c r="F262" s="151" t="s">
        <v>4822</v>
      </c>
      <c r="G262" s="152" t="s">
        <v>347</v>
      </c>
      <c r="H262" s="153">
        <v>4</v>
      </c>
      <c r="I262" s="154"/>
      <c r="J262" s="155">
        <f>ROUND(I262*H262,2)</f>
        <v>0</v>
      </c>
      <c r="K262" s="156"/>
      <c r="L262" s="32"/>
      <c r="M262" s="157" t="s">
        <v>1</v>
      </c>
      <c r="N262" s="158" t="s">
        <v>44</v>
      </c>
      <c r="O262" s="57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1" t="s">
        <v>258</v>
      </c>
      <c r="AT262" s="161" t="s">
        <v>254</v>
      </c>
      <c r="AU262" s="161" t="s">
        <v>88</v>
      </c>
      <c r="AY262" s="17" t="s">
        <v>252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7" t="s">
        <v>86</v>
      </c>
      <c r="BK262" s="162">
        <f>ROUND(I262*H262,2)</f>
        <v>0</v>
      </c>
      <c r="BL262" s="17" t="s">
        <v>258</v>
      </c>
      <c r="BM262" s="161" t="s">
        <v>406</v>
      </c>
    </row>
    <row r="263" spans="1:65" s="14" customFormat="1">
      <c r="B263" s="171"/>
      <c r="D263" s="164" t="s">
        <v>282</v>
      </c>
      <c r="E263" s="172" t="s">
        <v>1</v>
      </c>
      <c r="F263" s="173" t="s">
        <v>4391</v>
      </c>
      <c r="H263" s="174">
        <v>2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4" customFormat="1">
      <c r="B264" s="171"/>
      <c r="D264" s="164" t="s">
        <v>282</v>
      </c>
      <c r="E264" s="172" t="s">
        <v>1</v>
      </c>
      <c r="F264" s="173" t="s">
        <v>4033</v>
      </c>
      <c r="H264" s="174">
        <v>1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282</v>
      </c>
      <c r="AU264" s="172" t="s">
        <v>88</v>
      </c>
      <c r="AV264" s="14" t="s">
        <v>88</v>
      </c>
      <c r="AW264" s="14" t="s">
        <v>33</v>
      </c>
      <c r="AX264" s="14" t="s">
        <v>79</v>
      </c>
      <c r="AY264" s="172" t="s">
        <v>252</v>
      </c>
    </row>
    <row r="265" spans="1:65" s="14" customFormat="1">
      <c r="B265" s="171"/>
      <c r="D265" s="164" t="s">
        <v>282</v>
      </c>
      <c r="E265" s="172" t="s">
        <v>1</v>
      </c>
      <c r="F265" s="173" t="s">
        <v>4036</v>
      </c>
      <c r="H265" s="174">
        <v>1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4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24.2" customHeight="1">
      <c r="A267" s="31"/>
      <c r="B267" s="148"/>
      <c r="C267" s="149" t="s">
        <v>407</v>
      </c>
      <c r="D267" s="149" t="s">
        <v>254</v>
      </c>
      <c r="E267" s="150" t="s">
        <v>4823</v>
      </c>
      <c r="F267" s="151" t="s">
        <v>4824</v>
      </c>
      <c r="G267" s="152" t="s">
        <v>347</v>
      </c>
      <c r="H267" s="153">
        <v>46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258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258</v>
      </c>
      <c r="BM267" s="161" t="s">
        <v>410</v>
      </c>
    </row>
    <row r="268" spans="1:65" s="14" customFormat="1">
      <c r="B268" s="171"/>
      <c r="D268" s="164" t="s">
        <v>282</v>
      </c>
      <c r="E268" s="172" t="s">
        <v>1</v>
      </c>
      <c r="F268" s="173" t="s">
        <v>4073</v>
      </c>
      <c r="H268" s="174">
        <v>1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282</v>
      </c>
      <c r="AU268" s="172" t="s">
        <v>88</v>
      </c>
      <c r="AV268" s="14" t="s">
        <v>88</v>
      </c>
      <c r="AW268" s="14" t="s">
        <v>33</v>
      </c>
      <c r="AX268" s="14" t="s">
        <v>79</v>
      </c>
      <c r="AY268" s="172" t="s">
        <v>252</v>
      </c>
    </row>
    <row r="269" spans="1:65" s="14" customFormat="1">
      <c r="B269" s="171"/>
      <c r="D269" s="164" t="s">
        <v>282</v>
      </c>
      <c r="E269" s="172" t="s">
        <v>1</v>
      </c>
      <c r="F269" s="173" t="s">
        <v>4825</v>
      </c>
      <c r="H269" s="174">
        <v>20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4" customFormat="1">
      <c r="B270" s="171"/>
      <c r="D270" s="164" t="s">
        <v>282</v>
      </c>
      <c r="E270" s="172" t="s">
        <v>1</v>
      </c>
      <c r="F270" s="173" t="s">
        <v>4826</v>
      </c>
      <c r="H270" s="174">
        <v>15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282</v>
      </c>
      <c r="AU270" s="172" t="s">
        <v>88</v>
      </c>
      <c r="AV270" s="14" t="s">
        <v>88</v>
      </c>
      <c r="AW270" s="14" t="s">
        <v>33</v>
      </c>
      <c r="AX270" s="14" t="s">
        <v>79</v>
      </c>
      <c r="AY270" s="172" t="s">
        <v>252</v>
      </c>
    </row>
    <row r="271" spans="1:65" s="14" customFormat="1">
      <c r="B271" s="171"/>
      <c r="D271" s="164" t="s">
        <v>282</v>
      </c>
      <c r="E271" s="172" t="s">
        <v>1</v>
      </c>
      <c r="F271" s="173" t="s">
        <v>4811</v>
      </c>
      <c r="H271" s="174">
        <v>10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282</v>
      </c>
      <c r="AU271" s="172" t="s">
        <v>88</v>
      </c>
      <c r="AV271" s="14" t="s">
        <v>88</v>
      </c>
      <c r="AW271" s="14" t="s">
        <v>33</v>
      </c>
      <c r="AX271" s="14" t="s">
        <v>79</v>
      </c>
      <c r="AY271" s="172" t="s">
        <v>252</v>
      </c>
    </row>
    <row r="272" spans="1:65" s="15" customFormat="1">
      <c r="B272" s="179"/>
      <c r="D272" s="164" t="s">
        <v>282</v>
      </c>
      <c r="E272" s="180" t="s">
        <v>1</v>
      </c>
      <c r="F272" s="181" t="s">
        <v>286</v>
      </c>
      <c r="H272" s="182">
        <v>46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282</v>
      </c>
      <c r="AU272" s="180" t="s">
        <v>88</v>
      </c>
      <c r="AV272" s="15" t="s">
        <v>258</v>
      </c>
      <c r="AW272" s="15" t="s">
        <v>33</v>
      </c>
      <c r="AX272" s="15" t="s">
        <v>86</v>
      </c>
      <c r="AY272" s="180" t="s">
        <v>252</v>
      </c>
    </row>
    <row r="273" spans="1:65" s="2" customFormat="1" ht="24.2" customHeight="1">
      <c r="A273" s="31"/>
      <c r="B273" s="148"/>
      <c r="C273" s="149" t="s">
        <v>328</v>
      </c>
      <c r="D273" s="149" t="s">
        <v>254</v>
      </c>
      <c r="E273" s="150" t="s">
        <v>4827</v>
      </c>
      <c r="F273" s="151" t="s">
        <v>4828</v>
      </c>
      <c r="G273" s="152" t="s">
        <v>347</v>
      </c>
      <c r="H273" s="153">
        <v>34</v>
      </c>
      <c r="I273" s="154"/>
      <c r="J273" s="155">
        <f>ROUND(I273*H273,2)</f>
        <v>0</v>
      </c>
      <c r="K273" s="156"/>
      <c r="L273" s="32"/>
      <c r="M273" s="157" t="s">
        <v>1</v>
      </c>
      <c r="N273" s="158" t="s">
        <v>44</v>
      </c>
      <c r="O273" s="57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258</v>
      </c>
      <c r="AT273" s="161" t="s">
        <v>254</v>
      </c>
      <c r="AU273" s="161" t="s">
        <v>88</v>
      </c>
      <c r="AY273" s="17" t="s">
        <v>252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86</v>
      </c>
      <c r="BK273" s="162">
        <f>ROUND(I273*H273,2)</f>
        <v>0</v>
      </c>
      <c r="BL273" s="17" t="s">
        <v>258</v>
      </c>
      <c r="BM273" s="161" t="s">
        <v>413</v>
      </c>
    </row>
    <row r="274" spans="1:65" s="14" customFormat="1">
      <c r="B274" s="171"/>
      <c r="D274" s="164" t="s">
        <v>282</v>
      </c>
      <c r="E274" s="172" t="s">
        <v>1</v>
      </c>
      <c r="F274" s="173" t="s">
        <v>4073</v>
      </c>
      <c r="H274" s="174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4" customFormat="1">
      <c r="B275" s="171"/>
      <c r="D275" s="164" t="s">
        <v>282</v>
      </c>
      <c r="E275" s="172" t="s">
        <v>1</v>
      </c>
      <c r="F275" s="173" t="s">
        <v>4829</v>
      </c>
      <c r="H275" s="174">
        <v>15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282</v>
      </c>
      <c r="AU275" s="172" t="s">
        <v>88</v>
      </c>
      <c r="AV275" s="14" t="s">
        <v>88</v>
      </c>
      <c r="AW275" s="14" t="s">
        <v>33</v>
      </c>
      <c r="AX275" s="14" t="s">
        <v>79</v>
      </c>
      <c r="AY275" s="172" t="s">
        <v>252</v>
      </c>
    </row>
    <row r="276" spans="1:65" s="14" customFormat="1">
      <c r="B276" s="171"/>
      <c r="D276" s="164" t="s">
        <v>282</v>
      </c>
      <c r="E276" s="172" t="s">
        <v>1</v>
      </c>
      <c r="F276" s="173" t="s">
        <v>4830</v>
      </c>
      <c r="H276" s="174">
        <v>9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282</v>
      </c>
      <c r="AU276" s="172" t="s">
        <v>88</v>
      </c>
      <c r="AV276" s="14" t="s">
        <v>88</v>
      </c>
      <c r="AW276" s="14" t="s">
        <v>33</v>
      </c>
      <c r="AX276" s="14" t="s">
        <v>79</v>
      </c>
      <c r="AY276" s="172" t="s">
        <v>252</v>
      </c>
    </row>
    <row r="277" spans="1:65" s="14" customFormat="1">
      <c r="B277" s="171"/>
      <c r="D277" s="164" t="s">
        <v>282</v>
      </c>
      <c r="E277" s="172" t="s">
        <v>1</v>
      </c>
      <c r="F277" s="173" t="s">
        <v>4831</v>
      </c>
      <c r="H277" s="174">
        <v>9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34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414</v>
      </c>
      <c r="D279" s="149" t="s">
        <v>254</v>
      </c>
      <c r="E279" s="150" t="s">
        <v>4832</v>
      </c>
      <c r="F279" s="151" t="s">
        <v>4833</v>
      </c>
      <c r="G279" s="152" t="s">
        <v>347</v>
      </c>
      <c r="H279" s="153">
        <v>43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258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258</v>
      </c>
      <c r="BM279" s="161" t="s">
        <v>417</v>
      </c>
    </row>
    <row r="280" spans="1:65" s="14" customFormat="1">
      <c r="B280" s="171"/>
      <c r="D280" s="164" t="s">
        <v>282</v>
      </c>
      <c r="E280" s="172" t="s">
        <v>1</v>
      </c>
      <c r="F280" s="173" t="s">
        <v>4834</v>
      </c>
      <c r="H280" s="174">
        <v>2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4" customFormat="1">
      <c r="B281" s="171"/>
      <c r="D281" s="164" t="s">
        <v>282</v>
      </c>
      <c r="E281" s="172" t="s">
        <v>1</v>
      </c>
      <c r="F281" s="173" t="s">
        <v>4835</v>
      </c>
      <c r="H281" s="174">
        <v>12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282</v>
      </c>
      <c r="AU281" s="172" t="s">
        <v>88</v>
      </c>
      <c r="AV281" s="14" t="s">
        <v>88</v>
      </c>
      <c r="AW281" s="14" t="s">
        <v>33</v>
      </c>
      <c r="AX281" s="14" t="s">
        <v>79</v>
      </c>
      <c r="AY281" s="172" t="s">
        <v>252</v>
      </c>
    </row>
    <row r="282" spans="1:65" s="14" customFormat="1">
      <c r="B282" s="171"/>
      <c r="D282" s="164" t="s">
        <v>282</v>
      </c>
      <c r="E282" s="172" t="s">
        <v>1</v>
      </c>
      <c r="F282" s="173" t="s">
        <v>4418</v>
      </c>
      <c r="H282" s="174">
        <v>12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4" customFormat="1">
      <c r="B283" s="171"/>
      <c r="D283" s="164" t="s">
        <v>282</v>
      </c>
      <c r="E283" s="172" t="s">
        <v>1</v>
      </c>
      <c r="F283" s="173" t="s">
        <v>4836</v>
      </c>
      <c r="H283" s="174">
        <v>17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43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24.2" customHeight="1">
      <c r="A285" s="31"/>
      <c r="B285" s="148"/>
      <c r="C285" s="149" t="s">
        <v>335</v>
      </c>
      <c r="D285" s="149" t="s">
        <v>254</v>
      </c>
      <c r="E285" s="150" t="s">
        <v>4837</v>
      </c>
      <c r="F285" s="151" t="s">
        <v>4838</v>
      </c>
      <c r="G285" s="152" t="s">
        <v>347</v>
      </c>
      <c r="H285" s="153">
        <v>20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258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258</v>
      </c>
      <c r="BM285" s="161" t="s">
        <v>421</v>
      </c>
    </row>
    <row r="286" spans="1:65" s="14" customFormat="1">
      <c r="B286" s="171"/>
      <c r="D286" s="164" t="s">
        <v>282</v>
      </c>
      <c r="E286" s="172" t="s">
        <v>1</v>
      </c>
      <c r="F286" s="173" t="s">
        <v>4073</v>
      </c>
      <c r="H286" s="174">
        <v>1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4" customFormat="1">
      <c r="B287" s="171"/>
      <c r="D287" s="164" t="s">
        <v>282</v>
      </c>
      <c r="E287" s="172" t="s">
        <v>1</v>
      </c>
      <c r="F287" s="173" t="s">
        <v>4748</v>
      </c>
      <c r="H287" s="174">
        <v>9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282</v>
      </c>
      <c r="AU287" s="172" t="s">
        <v>88</v>
      </c>
      <c r="AV287" s="14" t="s">
        <v>88</v>
      </c>
      <c r="AW287" s="14" t="s">
        <v>33</v>
      </c>
      <c r="AX287" s="14" t="s">
        <v>79</v>
      </c>
      <c r="AY287" s="172" t="s">
        <v>252</v>
      </c>
    </row>
    <row r="288" spans="1:65" s="14" customFormat="1">
      <c r="B288" s="171"/>
      <c r="D288" s="164" t="s">
        <v>282</v>
      </c>
      <c r="E288" s="172" t="s">
        <v>1</v>
      </c>
      <c r="F288" s="173" t="s">
        <v>4839</v>
      </c>
      <c r="H288" s="174">
        <v>5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4" customFormat="1">
      <c r="B289" s="171"/>
      <c r="D289" s="164" t="s">
        <v>282</v>
      </c>
      <c r="E289" s="172" t="s">
        <v>1</v>
      </c>
      <c r="F289" s="173" t="s">
        <v>4840</v>
      </c>
      <c r="H289" s="174">
        <v>5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282</v>
      </c>
      <c r="AU289" s="172" t="s">
        <v>88</v>
      </c>
      <c r="AV289" s="14" t="s">
        <v>88</v>
      </c>
      <c r="AW289" s="14" t="s">
        <v>33</v>
      </c>
      <c r="AX289" s="14" t="s">
        <v>79</v>
      </c>
      <c r="AY289" s="172" t="s">
        <v>252</v>
      </c>
    </row>
    <row r="290" spans="1:65" s="15" customFormat="1">
      <c r="B290" s="179"/>
      <c r="D290" s="164" t="s">
        <v>282</v>
      </c>
      <c r="E290" s="180" t="s">
        <v>1</v>
      </c>
      <c r="F290" s="181" t="s">
        <v>286</v>
      </c>
      <c r="H290" s="182">
        <v>20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282</v>
      </c>
      <c r="AU290" s="180" t="s">
        <v>88</v>
      </c>
      <c r="AV290" s="15" t="s">
        <v>258</v>
      </c>
      <c r="AW290" s="15" t="s">
        <v>33</v>
      </c>
      <c r="AX290" s="15" t="s">
        <v>86</v>
      </c>
      <c r="AY290" s="180" t="s">
        <v>252</v>
      </c>
    </row>
    <row r="291" spans="1:65" s="2" customFormat="1" ht="24.2" customHeight="1">
      <c r="A291" s="31"/>
      <c r="B291" s="148"/>
      <c r="C291" s="149" t="s">
        <v>422</v>
      </c>
      <c r="D291" s="149" t="s">
        <v>254</v>
      </c>
      <c r="E291" s="150" t="s">
        <v>4841</v>
      </c>
      <c r="F291" s="151" t="s">
        <v>4842</v>
      </c>
      <c r="G291" s="152" t="s">
        <v>347</v>
      </c>
      <c r="H291" s="153">
        <v>20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258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258</v>
      </c>
      <c r="BM291" s="161" t="s">
        <v>425</v>
      </c>
    </row>
    <row r="292" spans="1:65" s="14" customFormat="1">
      <c r="B292" s="171"/>
      <c r="D292" s="164" t="s">
        <v>282</v>
      </c>
      <c r="E292" s="172" t="s">
        <v>1</v>
      </c>
      <c r="F292" s="173" t="s">
        <v>4073</v>
      </c>
      <c r="H292" s="174">
        <v>1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4" customFormat="1">
      <c r="B293" s="171"/>
      <c r="D293" s="164" t="s">
        <v>282</v>
      </c>
      <c r="E293" s="172" t="s">
        <v>1</v>
      </c>
      <c r="F293" s="173" t="s">
        <v>4748</v>
      </c>
      <c r="H293" s="174">
        <v>9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4" customFormat="1">
      <c r="B294" s="171"/>
      <c r="D294" s="164" t="s">
        <v>282</v>
      </c>
      <c r="E294" s="172" t="s">
        <v>1</v>
      </c>
      <c r="F294" s="173" t="s">
        <v>4839</v>
      </c>
      <c r="H294" s="174">
        <v>5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4" customFormat="1">
      <c r="B295" s="171"/>
      <c r="D295" s="164" t="s">
        <v>282</v>
      </c>
      <c r="E295" s="172" t="s">
        <v>1</v>
      </c>
      <c r="F295" s="173" t="s">
        <v>4840</v>
      </c>
      <c r="H295" s="174">
        <v>5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282</v>
      </c>
      <c r="AU295" s="172" t="s">
        <v>88</v>
      </c>
      <c r="AV295" s="14" t="s">
        <v>88</v>
      </c>
      <c r="AW295" s="14" t="s">
        <v>33</v>
      </c>
      <c r="AX295" s="14" t="s">
        <v>79</v>
      </c>
      <c r="AY295" s="172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20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24.2" customHeight="1">
      <c r="A297" s="31"/>
      <c r="B297" s="148"/>
      <c r="C297" s="149" t="s">
        <v>342</v>
      </c>
      <c r="D297" s="149" t="s">
        <v>254</v>
      </c>
      <c r="E297" s="150" t="s">
        <v>4843</v>
      </c>
      <c r="F297" s="151" t="s">
        <v>4844</v>
      </c>
      <c r="G297" s="152" t="s">
        <v>347</v>
      </c>
      <c r="H297" s="153">
        <v>20</v>
      </c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258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258</v>
      </c>
      <c r="BM297" s="161" t="s">
        <v>428</v>
      </c>
    </row>
    <row r="298" spans="1:65" s="14" customFormat="1">
      <c r="B298" s="171"/>
      <c r="D298" s="164" t="s">
        <v>282</v>
      </c>
      <c r="E298" s="172" t="s">
        <v>1</v>
      </c>
      <c r="F298" s="173" t="s">
        <v>4073</v>
      </c>
      <c r="H298" s="174">
        <v>1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282</v>
      </c>
      <c r="AU298" s="172" t="s">
        <v>88</v>
      </c>
      <c r="AV298" s="14" t="s">
        <v>88</v>
      </c>
      <c r="AW298" s="14" t="s">
        <v>33</v>
      </c>
      <c r="AX298" s="14" t="s">
        <v>79</v>
      </c>
      <c r="AY298" s="172" t="s">
        <v>252</v>
      </c>
    </row>
    <row r="299" spans="1:65" s="14" customFormat="1">
      <c r="B299" s="171"/>
      <c r="D299" s="164" t="s">
        <v>282</v>
      </c>
      <c r="E299" s="172" t="s">
        <v>1</v>
      </c>
      <c r="F299" s="173" t="s">
        <v>4748</v>
      </c>
      <c r="H299" s="174">
        <v>9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4" customFormat="1">
      <c r="B300" s="171"/>
      <c r="D300" s="164" t="s">
        <v>282</v>
      </c>
      <c r="E300" s="172" t="s">
        <v>1</v>
      </c>
      <c r="F300" s="173" t="s">
        <v>4839</v>
      </c>
      <c r="H300" s="174">
        <v>5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282</v>
      </c>
      <c r="AU300" s="172" t="s">
        <v>88</v>
      </c>
      <c r="AV300" s="14" t="s">
        <v>88</v>
      </c>
      <c r="AW300" s="14" t="s">
        <v>33</v>
      </c>
      <c r="AX300" s="14" t="s">
        <v>79</v>
      </c>
      <c r="AY300" s="172" t="s">
        <v>252</v>
      </c>
    </row>
    <row r="301" spans="1:65" s="14" customFormat="1">
      <c r="B301" s="171"/>
      <c r="D301" s="164" t="s">
        <v>282</v>
      </c>
      <c r="E301" s="172" t="s">
        <v>1</v>
      </c>
      <c r="F301" s="173" t="s">
        <v>4840</v>
      </c>
      <c r="H301" s="174">
        <v>5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5" customFormat="1">
      <c r="B302" s="179"/>
      <c r="D302" s="164" t="s">
        <v>282</v>
      </c>
      <c r="E302" s="180" t="s">
        <v>1</v>
      </c>
      <c r="F302" s="181" t="s">
        <v>286</v>
      </c>
      <c r="H302" s="182">
        <v>20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282</v>
      </c>
      <c r="AU302" s="180" t="s">
        <v>88</v>
      </c>
      <c r="AV302" s="15" t="s">
        <v>258</v>
      </c>
      <c r="AW302" s="15" t="s">
        <v>33</v>
      </c>
      <c r="AX302" s="15" t="s">
        <v>86</v>
      </c>
      <c r="AY302" s="180" t="s">
        <v>252</v>
      </c>
    </row>
    <row r="303" spans="1:65" s="2" customFormat="1" ht="24.2" customHeight="1">
      <c r="A303" s="31"/>
      <c r="B303" s="148"/>
      <c r="C303" s="149" t="s">
        <v>429</v>
      </c>
      <c r="D303" s="149" t="s">
        <v>254</v>
      </c>
      <c r="E303" s="150" t="s">
        <v>4845</v>
      </c>
      <c r="F303" s="151" t="s">
        <v>4846</v>
      </c>
      <c r="G303" s="152" t="s">
        <v>347</v>
      </c>
      <c r="H303" s="153">
        <v>30</v>
      </c>
      <c r="I303" s="154"/>
      <c r="J303" s="155">
        <f>ROUND(I303*H303,2)</f>
        <v>0</v>
      </c>
      <c r="K303" s="156"/>
      <c r="L303" s="32"/>
      <c r="M303" s="157" t="s">
        <v>1</v>
      </c>
      <c r="N303" s="158" t="s">
        <v>44</v>
      </c>
      <c r="O303" s="57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61" t="s">
        <v>258</v>
      </c>
      <c r="AT303" s="161" t="s">
        <v>254</v>
      </c>
      <c r="AU303" s="161" t="s">
        <v>88</v>
      </c>
      <c r="AY303" s="17" t="s">
        <v>252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7" t="s">
        <v>86</v>
      </c>
      <c r="BK303" s="162">
        <f>ROUND(I303*H303,2)</f>
        <v>0</v>
      </c>
      <c r="BL303" s="17" t="s">
        <v>258</v>
      </c>
      <c r="BM303" s="161" t="s">
        <v>432</v>
      </c>
    </row>
    <row r="304" spans="1:65" s="14" customFormat="1">
      <c r="B304" s="171"/>
      <c r="D304" s="164" t="s">
        <v>282</v>
      </c>
      <c r="E304" s="172" t="s">
        <v>1</v>
      </c>
      <c r="F304" s="173" t="s">
        <v>4834</v>
      </c>
      <c r="H304" s="174">
        <v>2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282</v>
      </c>
      <c r="AU304" s="172" t="s">
        <v>88</v>
      </c>
      <c r="AV304" s="14" t="s">
        <v>88</v>
      </c>
      <c r="AW304" s="14" t="s">
        <v>33</v>
      </c>
      <c r="AX304" s="14" t="s">
        <v>79</v>
      </c>
      <c r="AY304" s="172" t="s">
        <v>252</v>
      </c>
    </row>
    <row r="305" spans="1:65" s="14" customFormat="1">
      <c r="B305" s="171"/>
      <c r="D305" s="164" t="s">
        <v>282</v>
      </c>
      <c r="E305" s="172" t="s">
        <v>1</v>
      </c>
      <c r="F305" s="173" t="s">
        <v>4814</v>
      </c>
      <c r="H305" s="174">
        <v>10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4" customFormat="1">
      <c r="B306" s="171"/>
      <c r="D306" s="164" t="s">
        <v>282</v>
      </c>
      <c r="E306" s="172" t="s">
        <v>1</v>
      </c>
      <c r="F306" s="173" t="s">
        <v>4440</v>
      </c>
      <c r="H306" s="174">
        <v>10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282</v>
      </c>
      <c r="AU306" s="172" t="s">
        <v>88</v>
      </c>
      <c r="AV306" s="14" t="s">
        <v>88</v>
      </c>
      <c r="AW306" s="14" t="s">
        <v>33</v>
      </c>
      <c r="AX306" s="14" t="s">
        <v>79</v>
      </c>
      <c r="AY306" s="172" t="s">
        <v>252</v>
      </c>
    </row>
    <row r="307" spans="1:65" s="14" customFormat="1">
      <c r="B307" s="171"/>
      <c r="D307" s="164" t="s">
        <v>282</v>
      </c>
      <c r="E307" s="172" t="s">
        <v>1</v>
      </c>
      <c r="F307" s="173" t="s">
        <v>4445</v>
      </c>
      <c r="H307" s="174">
        <v>8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282</v>
      </c>
      <c r="AU307" s="172" t="s">
        <v>88</v>
      </c>
      <c r="AV307" s="14" t="s">
        <v>88</v>
      </c>
      <c r="AW307" s="14" t="s">
        <v>33</v>
      </c>
      <c r="AX307" s="14" t="s">
        <v>79</v>
      </c>
      <c r="AY307" s="172" t="s">
        <v>252</v>
      </c>
    </row>
    <row r="308" spans="1:65" s="15" customFormat="1">
      <c r="B308" s="179"/>
      <c r="D308" s="164" t="s">
        <v>282</v>
      </c>
      <c r="E308" s="180" t="s">
        <v>1</v>
      </c>
      <c r="F308" s="181" t="s">
        <v>286</v>
      </c>
      <c r="H308" s="182">
        <v>30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282</v>
      </c>
      <c r="AU308" s="180" t="s">
        <v>88</v>
      </c>
      <c r="AV308" s="15" t="s">
        <v>258</v>
      </c>
      <c r="AW308" s="15" t="s">
        <v>33</v>
      </c>
      <c r="AX308" s="15" t="s">
        <v>86</v>
      </c>
      <c r="AY308" s="180" t="s">
        <v>252</v>
      </c>
    </row>
    <row r="309" spans="1:65" s="2" customFormat="1" ht="24.2" customHeight="1">
      <c r="A309" s="31"/>
      <c r="B309" s="148"/>
      <c r="C309" s="149" t="s">
        <v>348</v>
      </c>
      <c r="D309" s="149" t="s">
        <v>254</v>
      </c>
      <c r="E309" s="150" t="s">
        <v>4847</v>
      </c>
      <c r="F309" s="151" t="s">
        <v>4848</v>
      </c>
      <c r="G309" s="152" t="s">
        <v>347</v>
      </c>
      <c r="H309" s="153">
        <v>34</v>
      </c>
      <c r="I309" s="154"/>
      <c r="J309" s="155">
        <f>ROUND(I309*H309,2)</f>
        <v>0</v>
      </c>
      <c r="K309" s="156"/>
      <c r="L309" s="32"/>
      <c r="M309" s="157" t="s">
        <v>1</v>
      </c>
      <c r="N309" s="158" t="s">
        <v>44</v>
      </c>
      <c r="O309" s="57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1" t="s">
        <v>258</v>
      </c>
      <c r="AT309" s="161" t="s">
        <v>254</v>
      </c>
      <c r="AU309" s="161" t="s">
        <v>88</v>
      </c>
      <c r="AY309" s="17" t="s">
        <v>252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86</v>
      </c>
      <c r="BK309" s="162">
        <f>ROUND(I309*H309,2)</f>
        <v>0</v>
      </c>
      <c r="BL309" s="17" t="s">
        <v>258</v>
      </c>
      <c r="BM309" s="161" t="s">
        <v>435</v>
      </c>
    </row>
    <row r="310" spans="1:65" s="14" customFormat="1">
      <c r="B310" s="171"/>
      <c r="D310" s="164" t="s">
        <v>282</v>
      </c>
      <c r="E310" s="172" t="s">
        <v>1</v>
      </c>
      <c r="F310" s="173" t="s">
        <v>4073</v>
      </c>
      <c r="H310" s="174">
        <v>1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282</v>
      </c>
      <c r="AU310" s="172" t="s">
        <v>88</v>
      </c>
      <c r="AV310" s="14" t="s">
        <v>88</v>
      </c>
      <c r="AW310" s="14" t="s">
        <v>33</v>
      </c>
      <c r="AX310" s="14" t="s">
        <v>79</v>
      </c>
      <c r="AY310" s="172" t="s">
        <v>252</v>
      </c>
    </row>
    <row r="311" spans="1:65" s="14" customFormat="1">
      <c r="B311" s="171"/>
      <c r="D311" s="164" t="s">
        <v>282</v>
      </c>
      <c r="E311" s="172" t="s">
        <v>1</v>
      </c>
      <c r="F311" s="173" t="s">
        <v>4829</v>
      </c>
      <c r="H311" s="174">
        <v>15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282</v>
      </c>
      <c r="AU311" s="172" t="s">
        <v>88</v>
      </c>
      <c r="AV311" s="14" t="s">
        <v>88</v>
      </c>
      <c r="AW311" s="14" t="s">
        <v>33</v>
      </c>
      <c r="AX311" s="14" t="s">
        <v>79</v>
      </c>
      <c r="AY311" s="172" t="s">
        <v>252</v>
      </c>
    </row>
    <row r="312" spans="1:65" s="14" customFormat="1">
      <c r="B312" s="171"/>
      <c r="D312" s="164" t="s">
        <v>282</v>
      </c>
      <c r="E312" s="172" t="s">
        <v>1</v>
      </c>
      <c r="F312" s="173" t="s">
        <v>4830</v>
      </c>
      <c r="H312" s="174">
        <v>9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282</v>
      </c>
      <c r="AU312" s="172" t="s">
        <v>88</v>
      </c>
      <c r="AV312" s="14" t="s">
        <v>88</v>
      </c>
      <c r="AW312" s="14" t="s">
        <v>33</v>
      </c>
      <c r="AX312" s="14" t="s">
        <v>79</v>
      </c>
      <c r="AY312" s="172" t="s">
        <v>252</v>
      </c>
    </row>
    <row r="313" spans="1:65" s="14" customFormat="1">
      <c r="B313" s="171"/>
      <c r="D313" s="164" t="s">
        <v>282</v>
      </c>
      <c r="E313" s="172" t="s">
        <v>1</v>
      </c>
      <c r="F313" s="173" t="s">
        <v>4831</v>
      </c>
      <c r="H313" s="174">
        <v>9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282</v>
      </c>
      <c r="AU313" s="172" t="s">
        <v>88</v>
      </c>
      <c r="AV313" s="14" t="s">
        <v>88</v>
      </c>
      <c r="AW313" s="14" t="s">
        <v>33</v>
      </c>
      <c r="AX313" s="14" t="s">
        <v>79</v>
      </c>
      <c r="AY313" s="172" t="s">
        <v>252</v>
      </c>
    </row>
    <row r="314" spans="1:65" s="15" customFormat="1">
      <c r="B314" s="179"/>
      <c r="D314" s="164" t="s">
        <v>282</v>
      </c>
      <c r="E314" s="180" t="s">
        <v>1</v>
      </c>
      <c r="F314" s="181" t="s">
        <v>286</v>
      </c>
      <c r="H314" s="182">
        <v>34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282</v>
      </c>
      <c r="AU314" s="180" t="s">
        <v>88</v>
      </c>
      <c r="AV314" s="15" t="s">
        <v>258</v>
      </c>
      <c r="AW314" s="15" t="s">
        <v>33</v>
      </c>
      <c r="AX314" s="15" t="s">
        <v>86</v>
      </c>
      <c r="AY314" s="180" t="s">
        <v>252</v>
      </c>
    </row>
    <row r="315" spans="1:65" s="2" customFormat="1" ht="24.2" customHeight="1">
      <c r="A315" s="31"/>
      <c r="B315" s="148"/>
      <c r="C315" s="149" t="s">
        <v>436</v>
      </c>
      <c r="D315" s="149" t="s">
        <v>254</v>
      </c>
      <c r="E315" s="150" t="s">
        <v>4849</v>
      </c>
      <c r="F315" s="151" t="s">
        <v>4850</v>
      </c>
      <c r="G315" s="152" t="s">
        <v>347</v>
      </c>
      <c r="H315" s="153">
        <v>4</v>
      </c>
      <c r="I315" s="154"/>
      <c r="J315" s="155">
        <f>ROUND(I315*H315,2)</f>
        <v>0</v>
      </c>
      <c r="K315" s="156"/>
      <c r="L315" s="32"/>
      <c r="M315" s="157" t="s">
        <v>1</v>
      </c>
      <c r="N315" s="158" t="s">
        <v>44</v>
      </c>
      <c r="O315" s="57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1" t="s">
        <v>258</v>
      </c>
      <c r="AT315" s="161" t="s">
        <v>254</v>
      </c>
      <c r="AU315" s="161" t="s">
        <v>88</v>
      </c>
      <c r="AY315" s="17" t="s">
        <v>252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7" t="s">
        <v>86</v>
      </c>
      <c r="BK315" s="162">
        <f>ROUND(I315*H315,2)</f>
        <v>0</v>
      </c>
      <c r="BL315" s="17" t="s">
        <v>258</v>
      </c>
      <c r="BM315" s="161" t="s">
        <v>439</v>
      </c>
    </row>
    <row r="316" spans="1:65" s="14" customFormat="1">
      <c r="B316" s="171"/>
      <c r="D316" s="164" t="s">
        <v>282</v>
      </c>
      <c r="E316" s="172" t="s">
        <v>1</v>
      </c>
      <c r="F316" s="173" t="s">
        <v>4391</v>
      </c>
      <c r="H316" s="174">
        <v>2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282</v>
      </c>
      <c r="AU316" s="172" t="s">
        <v>88</v>
      </c>
      <c r="AV316" s="14" t="s">
        <v>88</v>
      </c>
      <c r="AW316" s="14" t="s">
        <v>33</v>
      </c>
      <c r="AX316" s="14" t="s">
        <v>79</v>
      </c>
      <c r="AY316" s="172" t="s">
        <v>252</v>
      </c>
    </row>
    <row r="317" spans="1:65" s="14" customFormat="1">
      <c r="B317" s="171"/>
      <c r="D317" s="164" t="s">
        <v>282</v>
      </c>
      <c r="E317" s="172" t="s">
        <v>1</v>
      </c>
      <c r="F317" s="173" t="s">
        <v>4033</v>
      </c>
      <c r="H317" s="174">
        <v>1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282</v>
      </c>
      <c r="AU317" s="172" t="s">
        <v>88</v>
      </c>
      <c r="AV317" s="14" t="s">
        <v>88</v>
      </c>
      <c r="AW317" s="14" t="s">
        <v>33</v>
      </c>
      <c r="AX317" s="14" t="s">
        <v>79</v>
      </c>
      <c r="AY317" s="172" t="s">
        <v>252</v>
      </c>
    </row>
    <row r="318" spans="1:65" s="14" customFormat="1">
      <c r="B318" s="171"/>
      <c r="D318" s="164" t="s">
        <v>282</v>
      </c>
      <c r="E318" s="172" t="s">
        <v>1</v>
      </c>
      <c r="F318" s="173" t="s">
        <v>4036</v>
      </c>
      <c r="H318" s="174">
        <v>1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5" customFormat="1">
      <c r="B319" s="179"/>
      <c r="D319" s="164" t="s">
        <v>282</v>
      </c>
      <c r="E319" s="180" t="s">
        <v>1</v>
      </c>
      <c r="F319" s="181" t="s">
        <v>286</v>
      </c>
      <c r="H319" s="182">
        <v>4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282</v>
      </c>
      <c r="AU319" s="180" t="s">
        <v>88</v>
      </c>
      <c r="AV319" s="15" t="s">
        <v>258</v>
      </c>
      <c r="AW319" s="15" t="s">
        <v>33</v>
      </c>
      <c r="AX319" s="15" t="s">
        <v>86</v>
      </c>
      <c r="AY319" s="180" t="s">
        <v>252</v>
      </c>
    </row>
    <row r="320" spans="1:65" s="2" customFormat="1" ht="24.2" customHeight="1">
      <c r="A320" s="31"/>
      <c r="B320" s="148"/>
      <c r="C320" s="149" t="s">
        <v>356</v>
      </c>
      <c r="D320" s="149" t="s">
        <v>254</v>
      </c>
      <c r="E320" s="150" t="s">
        <v>4851</v>
      </c>
      <c r="F320" s="151" t="s">
        <v>4852</v>
      </c>
      <c r="G320" s="152" t="s">
        <v>347</v>
      </c>
      <c r="H320" s="153">
        <v>17</v>
      </c>
      <c r="I320" s="154"/>
      <c r="J320" s="155">
        <f>ROUND(I320*H320,2)</f>
        <v>0</v>
      </c>
      <c r="K320" s="156"/>
      <c r="L320" s="32"/>
      <c r="M320" s="157" t="s">
        <v>1</v>
      </c>
      <c r="N320" s="158" t="s">
        <v>44</v>
      </c>
      <c r="O320" s="57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258</v>
      </c>
      <c r="AT320" s="161" t="s">
        <v>254</v>
      </c>
      <c r="AU320" s="161" t="s">
        <v>88</v>
      </c>
      <c r="AY320" s="17" t="s">
        <v>252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86</v>
      </c>
      <c r="BK320" s="162">
        <f>ROUND(I320*H320,2)</f>
        <v>0</v>
      </c>
      <c r="BL320" s="17" t="s">
        <v>258</v>
      </c>
      <c r="BM320" s="161" t="s">
        <v>442</v>
      </c>
    </row>
    <row r="321" spans="1:65" s="14" customFormat="1">
      <c r="B321" s="171"/>
      <c r="D321" s="164" t="s">
        <v>282</v>
      </c>
      <c r="E321" s="172" t="s">
        <v>1</v>
      </c>
      <c r="F321" s="173" t="s">
        <v>4561</v>
      </c>
      <c r="H321" s="174">
        <v>4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282</v>
      </c>
      <c r="AU321" s="172" t="s">
        <v>88</v>
      </c>
      <c r="AV321" s="14" t="s">
        <v>88</v>
      </c>
      <c r="AW321" s="14" t="s">
        <v>33</v>
      </c>
      <c r="AX321" s="14" t="s">
        <v>79</v>
      </c>
      <c r="AY321" s="172" t="s">
        <v>252</v>
      </c>
    </row>
    <row r="322" spans="1:65" s="14" customFormat="1">
      <c r="B322" s="171"/>
      <c r="D322" s="164" t="s">
        <v>282</v>
      </c>
      <c r="E322" s="172" t="s">
        <v>1</v>
      </c>
      <c r="F322" s="173" t="s">
        <v>4415</v>
      </c>
      <c r="H322" s="174">
        <v>4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282</v>
      </c>
      <c r="AU322" s="172" t="s">
        <v>88</v>
      </c>
      <c r="AV322" s="14" t="s">
        <v>88</v>
      </c>
      <c r="AW322" s="14" t="s">
        <v>33</v>
      </c>
      <c r="AX322" s="14" t="s">
        <v>79</v>
      </c>
      <c r="AY322" s="172" t="s">
        <v>252</v>
      </c>
    </row>
    <row r="323" spans="1:65" s="14" customFormat="1">
      <c r="B323" s="171"/>
      <c r="D323" s="164" t="s">
        <v>282</v>
      </c>
      <c r="E323" s="172" t="s">
        <v>1</v>
      </c>
      <c r="F323" s="173" t="s">
        <v>4448</v>
      </c>
      <c r="H323" s="174">
        <v>4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282</v>
      </c>
      <c r="AU323" s="172" t="s">
        <v>88</v>
      </c>
      <c r="AV323" s="14" t="s">
        <v>88</v>
      </c>
      <c r="AW323" s="14" t="s">
        <v>33</v>
      </c>
      <c r="AX323" s="14" t="s">
        <v>79</v>
      </c>
      <c r="AY323" s="172" t="s">
        <v>252</v>
      </c>
    </row>
    <row r="324" spans="1:65" s="14" customFormat="1">
      <c r="B324" s="171"/>
      <c r="D324" s="164" t="s">
        <v>282</v>
      </c>
      <c r="E324" s="172" t="s">
        <v>1</v>
      </c>
      <c r="F324" s="173" t="s">
        <v>4853</v>
      </c>
      <c r="H324" s="174">
        <v>5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282</v>
      </c>
      <c r="AU324" s="172" t="s">
        <v>88</v>
      </c>
      <c r="AV324" s="14" t="s">
        <v>88</v>
      </c>
      <c r="AW324" s="14" t="s">
        <v>33</v>
      </c>
      <c r="AX324" s="14" t="s">
        <v>79</v>
      </c>
      <c r="AY324" s="172" t="s">
        <v>252</v>
      </c>
    </row>
    <row r="325" spans="1:65" s="15" customFormat="1">
      <c r="B325" s="179"/>
      <c r="D325" s="164" t="s">
        <v>282</v>
      </c>
      <c r="E325" s="180" t="s">
        <v>1</v>
      </c>
      <c r="F325" s="181" t="s">
        <v>286</v>
      </c>
      <c r="H325" s="182">
        <v>17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282</v>
      </c>
      <c r="AU325" s="180" t="s">
        <v>88</v>
      </c>
      <c r="AV325" s="15" t="s">
        <v>258</v>
      </c>
      <c r="AW325" s="15" t="s">
        <v>33</v>
      </c>
      <c r="AX325" s="15" t="s">
        <v>86</v>
      </c>
      <c r="AY325" s="180" t="s">
        <v>252</v>
      </c>
    </row>
    <row r="326" spans="1:65" s="2" customFormat="1" ht="24.2" customHeight="1">
      <c r="A326" s="31"/>
      <c r="B326" s="148"/>
      <c r="C326" s="149" t="s">
        <v>443</v>
      </c>
      <c r="D326" s="149" t="s">
        <v>254</v>
      </c>
      <c r="E326" s="150" t="s">
        <v>4854</v>
      </c>
      <c r="F326" s="151" t="s">
        <v>4855</v>
      </c>
      <c r="G326" s="152" t="s">
        <v>347</v>
      </c>
      <c r="H326" s="153">
        <v>6</v>
      </c>
      <c r="I326" s="154"/>
      <c r="J326" s="155">
        <f>ROUND(I326*H326,2)</f>
        <v>0</v>
      </c>
      <c r="K326" s="156"/>
      <c r="L326" s="32"/>
      <c r="M326" s="157" t="s">
        <v>1</v>
      </c>
      <c r="N326" s="158" t="s">
        <v>44</v>
      </c>
      <c r="O326" s="57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1" t="s">
        <v>258</v>
      </c>
      <c r="AT326" s="161" t="s">
        <v>254</v>
      </c>
      <c r="AU326" s="161" t="s">
        <v>88</v>
      </c>
      <c r="AY326" s="17" t="s">
        <v>252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86</v>
      </c>
      <c r="BK326" s="162">
        <f>ROUND(I326*H326,2)</f>
        <v>0</v>
      </c>
      <c r="BL326" s="17" t="s">
        <v>258</v>
      </c>
      <c r="BM326" s="161" t="s">
        <v>446</v>
      </c>
    </row>
    <row r="327" spans="1:65" s="14" customFormat="1">
      <c r="B327" s="171"/>
      <c r="D327" s="164" t="s">
        <v>282</v>
      </c>
      <c r="E327" s="172" t="s">
        <v>1</v>
      </c>
      <c r="F327" s="173" t="s">
        <v>4391</v>
      </c>
      <c r="H327" s="174">
        <v>2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282</v>
      </c>
      <c r="AU327" s="172" t="s">
        <v>88</v>
      </c>
      <c r="AV327" s="14" t="s">
        <v>88</v>
      </c>
      <c r="AW327" s="14" t="s">
        <v>33</v>
      </c>
      <c r="AX327" s="14" t="s">
        <v>79</v>
      </c>
      <c r="AY327" s="172" t="s">
        <v>252</v>
      </c>
    </row>
    <row r="328" spans="1:65" s="14" customFormat="1">
      <c r="B328" s="171"/>
      <c r="D328" s="164" t="s">
        <v>282</v>
      </c>
      <c r="E328" s="172" t="s">
        <v>1</v>
      </c>
      <c r="F328" s="173" t="s">
        <v>4425</v>
      </c>
      <c r="H328" s="174">
        <v>2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282</v>
      </c>
      <c r="AU328" s="172" t="s">
        <v>88</v>
      </c>
      <c r="AV328" s="14" t="s">
        <v>88</v>
      </c>
      <c r="AW328" s="14" t="s">
        <v>33</v>
      </c>
      <c r="AX328" s="14" t="s">
        <v>79</v>
      </c>
      <c r="AY328" s="172" t="s">
        <v>252</v>
      </c>
    </row>
    <row r="329" spans="1:65" s="14" customFormat="1">
      <c r="B329" s="171"/>
      <c r="D329" s="164" t="s">
        <v>282</v>
      </c>
      <c r="E329" s="172" t="s">
        <v>1</v>
      </c>
      <c r="F329" s="173" t="s">
        <v>4457</v>
      </c>
      <c r="H329" s="174">
        <v>2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282</v>
      </c>
      <c r="AU329" s="172" t="s">
        <v>88</v>
      </c>
      <c r="AV329" s="14" t="s">
        <v>88</v>
      </c>
      <c r="AW329" s="14" t="s">
        <v>33</v>
      </c>
      <c r="AX329" s="14" t="s">
        <v>79</v>
      </c>
      <c r="AY329" s="172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6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24.2" customHeight="1">
      <c r="A331" s="31"/>
      <c r="B331" s="148"/>
      <c r="C331" s="149" t="s">
        <v>363</v>
      </c>
      <c r="D331" s="149" t="s">
        <v>254</v>
      </c>
      <c r="E331" s="150" t="s">
        <v>4856</v>
      </c>
      <c r="F331" s="151" t="s">
        <v>4857</v>
      </c>
      <c r="G331" s="152" t="s">
        <v>347</v>
      </c>
      <c r="H331" s="153">
        <v>1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258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258</v>
      </c>
      <c r="BM331" s="161" t="s">
        <v>449</v>
      </c>
    </row>
    <row r="332" spans="1:65" s="14" customFormat="1">
      <c r="B332" s="171"/>
      <c r="D332" s="164" t="s">
        <v>282</v>
      </c>
      <c r="E332" s="172" t="s">
        <v>1</v>
      </c>
      <c r="F332" s="173" t="s">
        <v>4073</v>
      </c>
      <c r="H332" s="174">
        <v>1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5" customFormat="1">
      <c r="B333" s="179"/>
      <c r="D333" s="164" t="s">
        <v>282</v>
      </c>
      <c r="E333" s="180" t="s">
        <v>1</v>
      </c>
      <c r="F333" s="181" t="s">
        <v>286</v>
      </c>
      <c r="H333" s="182">
        <v>1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282</v>
      </c>
      <c r="AU333" s="180" t="s">
        <v>88</v>
      </c>
      <c r="AV333" s="15" t="s">
        <v>258</v>
      </c>
      <c r="AW333" s="15" t="s">
        <v>33</v>
      </c>
      <c r="AX333" s="15" t="s">
        <v>86</v>
      </c>
      <c r="AY333" s="180" t="s">
        <v>252</v>
      </c>
    </row>
    <row r="334" spans="1:65" s="2" customFormat="1" ht="24.2" customHeight="1">
      <c r="A334" s="31"/>
      <c r="B334" s="148"/>
      <c r="C334" s="149" t="s">
        <v>450</v>
      </c>
      <c r="D334" s="149" t="s">
        <v>254</v>
      </c>
      <c r="E334" s="150" t="s">
        <v>4858</v>
      </c>
      <c r="F334" s="151" t="s">
        <v>4859</v>
      </c>
      <c r="G334" s="152" t="s">
        <v>347</v>
      </c>
      <c r="H334" s="153">
        <v>3</v>
      </c>
      <c r="I334" s="154"/>
      <c r="J334" s="155">
        <f>ROUND(I334*H334,2)</f>
        <v>0</v>
      </c>
      <c r="K334" s="156"/>
      <c r="L334" s="32"/>
      <c r="M334" s="157" t="s">
        <v>1</v>
      </c>
      <c r="N334" s="158" t="s">
        <v>44</v>
      </c>
      <c r="O334" s="57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1" t="s">
        <v>258</v>
      </c>
      <c r="AT334" s="161" t="s">
        <v>254</v>
      </c>
      <c r="AU334" s="161" t="s">
        <v>88</v>
      </c>
      <c r="AY334" s="17" t="s">
        <v>252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7" t="s">
        <v>86</v>
      </c>
      <c r="BK334" s="162">
        <f>ROUND(I334*H334,2)</f>
        <v>0</v>
      </c>
      <c r="BL334" s="17" t="s">
        <v>258</v>
      </c>
      <c r="BM334" s="161" t="s">
        <v>453</v>
      </c>
    </row>
    <row r="335" spans="1:65" s="14" customFormat="1">
      <c r="B335" s="171"/>
      <c r="D335" s="164" t="s">
        <v>282</v>
      </c>
      <c r="E335" s="172" t="s">
        <v>1</v>
      </c>
      <c r="F335" s="173" t="s">
        <v>4398</v>
      </c>
      <c r="H335" s="174">
        <v>3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3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2" customFormat="1" ht="24.2" customHeight="1">
      <c r="A337" s="31"/>
      <c r="B337" s="148"/>
      <c r="C337" s="149" t="s">
        <v>369</v>
      </c>
      <c r="D337" s="149" t="s">
        <v>254</v>
      </c>
      <c r="E337" s="150" t="s">
        <v>4860</v>
      </c>
      <c r="F337" s="151" t="s">
        <v>4861</v>
      </c>
      <c r="G337" s="152" t="s">
        <v>347</v>
      </c>
      <c r="H337" s="153">
        <v>6</v>
      </c>
      <c r="I337" s="154"/>
      <c r="J337" s="155">
        <f>ROUND(I337*H337,2)</f>
        <v>0</v>
      </c>
      <c r="K337" s="156"/>
      <c r="L337" s="32"/>
      <c r="M337" s="157" t="s">
        <v>1</v>
      </c>
      <c r="N337" s="158" t="s">
        <v>44</v>
      </c>
      <c r="O337" s="57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1" t="s">
        <v>258</v>
      </c>
      <c r="AT337" s="161" t="s">
        <v>254</v>
      </c>
      <c r="AU337" s="161" t="s">
        <v>88</v>
      </c>
      <c r="AY337" s="17" t="s">
        <v>252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7" t="s">
        <v>86</v>
      </c>
      <c r="BK337" s="162">
        <f>ROUND(I337*H337,2)</f>
        <v>0</v>
      </c>
      <c r="BL337" s="17" t="s">
        <v>258</v>
      </c>
      <c r="BM337" s="161" t="s">
        <v>456</v>
      </c>
    </row>
    <row r="338" spans="1:65" s="14" customFormat="1">
      <c r="B338" s="171"/>
      <c r="D338" s="164" t="s">
        <v>282</v>
      </c>
      <c r="E338" s="172" t="s">
        <v>1</v>
      </c>
      <c r="F338" s="173" t="s">
        <v>4391</v>
      </c>
      <c r="H338" s="174">
        <v>2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4" customFormat="1">
      <c r="B339" s="171"/>
      <c r="D339" s="164" t="s">
        <v>282</v>
      </c>
      <c r="E339" s="172" t="s">
        <v>1</v>
      </c>
      <c r="F339" s="173" t="s">
        <v>4425</v>
      </c>
      <c r="H339" s="174">
        <v>2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4" customFormat="1">
      <c r="B340" s="171"/>
      <c r="D340" s="164" t="s">
        <v>282</v>
      </c>
      <c r="E340" s="172" t="s">
        <v>1</v>
      </c>
      <c r="F340" s="173" t="s">
        <v>4457</v>
      </c>
      <c r="H340" s="174">
        <v>2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282</v>
      </c>
      <c r="AU340" s="172" t="s">
        <v>88</v>
      </c>
      <c r="AV340" s="14" t="s">
        <v>88</v>
      </c>
      <c r="AW340" s="14" t="s">
        <v>33</v>
      </c>
      <c r="AX340" s="14" t="s">
        <v>79</v>
      </c>
      <c r="AY340" s="172" t="s">
        <v>252</v>
      </c>
    </row>
    <row r="341" spans="1:65" s="15" customFormat="1">
      <c r="B341" s="179"/>
      <c r="D341" s="164" t="s">
        <v>282</v>
      </c>
      <c r="E341" s="180" t="s">
        <v>1</v>
      </c>
      <c r="F341" s="181" t="s">
        <v>286</v>
      </c>
      <c r="H341" s="182">
        <v>6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282</v>
      </c>
      <c r="AU341" s="180" t="s">
        <v>88</v>
      </c>
      <c r="AV341" s="15" t="s">
        <v>258</v>
      </c>
      <c r="AW341" s="15" t="s">
        <v>33</v>
      </c>
      <c r="AX341" s="15" t="s">
        <v>86</v>
      </c>
      <c r="AY341" s="180" t="s">
        <v>252</v>
      </c>
    </row>
    <row r="342" spans="1:65" s="2" customFormat="1" ht="24.2" customHeight="1">
      <c r="A342" s="31"/>
      <c r="B342" s="148"/>
      <c r="C342" s="149" t="s">
        <v>458</v>
      </c>
      <c r="D342" s="149" t="s">
        <v>254</v>
      </c>
      <c r="E342" s="150" t="s">
        <v>4862</v>
      </c>
      <c r="F342" s="151" t="s">
        <v>4863</v>
      </c>
      <c r="G342" s="152" t="s">
        <v>347</v>
      </c>
      <c r="H342" s="153">
        <v>5</v>
      </c>
      <c r="I342" s="154"/>
      <c r="J342" s="155">
        <f>ROUND(I342*H342,2)</f>
        <v>0</v>
      </c>
      <c r="K342" s="156"/>
      <c r="L342" s="32"/>
      <c r="M342" s="157" t="s">
        <v>1</v>
      </c>
      <c r="N342" s="158" t="s">
        <v>44</v>
      </c>
      <c r="O342" s="57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1" t="s">
        <v>258</v>
      </c>
      <c r="AT342" s="161" t="s">
        <v>254</v>
      </c>
      <c r="AU342" s="161" t="s">
        <v>88</v>
      </c>
      <c r="AY342" s="17" t="s">
        <v>252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86</v>
      </c>
      <c r="BK342" s="162">
        <f>ROUND(I342*H342,2)</f>
        <v>0</v>
      </c>
      <c r="BL342" s="17" t="s">
        <v>258</v>
      </c>
      <c r="BM342" s="161" t="s">
        <v>461</v>
      </c>
    </row>
    <row r="343" spans="1:65" s="14" customFormat="1">
      <c r="B343" s="171"/>
      <c r="D343" s="164" t="s">
        <v>282</v>
      </c>
      <c r="E343" s="172" t="s">
        <v>1</v>
      </c>
      <c r="F343" s="173" t="s">
        <v>4398</v>
      </c>
      <c r="H343" s="174">
        <v>3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282</v>
      </c>
      <c r="AU343" s="172" t="s">
        <v>88</v>
      </c>
      <c r="AV343" s="14" t="s">
        <v>88</v>
      </c>
      <c r="AW343" s="14" t="s">
        <v>33</v>
      </c>
      <c r="AX343" s="14" t="s">
        <v>79</v>
      </c>
      <c r="AY343" s="172" t="s">
        <v>252</v>
      </c>
    </row>
    <row r="344" spans="1:65" s="14" customFormat="1">
      <c r="B344" s="171"/>
      <c r="D344" s="164" t="s">
        <v>282</v>
      </c>
      <c r="E344" s="172" t="s">
        <v>1</v>
      </c>
      <c r="F344" s="173" t="s">
        <v>4033</v>
      </c>
      <c r="H344" s="174">
        <v>1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282</v>
      </c>
      <c r="AU344" s="172" t="s">
        <v>88</v>
      </c>
      <c r="AV344" s="14" t="s">
        <v>88</v>
      </c>
      <c r="AW344" s="14" t="s">
        <v>33</v>
      </c>
      <c r="AX344" s="14" t="s">
        <v>79</v>
      </c>
      <c r="AY344" s="172" t="s">
        <v>252</v>
      </c>
    </row>
    <row r="345" spans="1:65" s="14" customFormat="1">
      <c r="B345" s="171"/>
      <c r="D345" s="164" t="s">
        <v>282</v>
      </c>
      <c r="E345" s="172" t="s">
        <v>1</v>
      </c>
      <c r="F345" s="173" t="s">
        <v>4036</v>
      </c>
      <c r="H345" s="174">
        <v>1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5" customFormat="1">
      <c r="B346" s="179"/>
      <c r="D346" s="164" t="s">
        <v>282</v>
      </c>
      <c r="E346" s="180" t="s">
        <v>1</v>
      </c>
      <c r="F346" s="181" t="s">
        <v>286</v>
      </c>
      <c r="H346" s="182">
        <v>5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282</v>
      </c>
      <c r="AU346" s="180" t="s">
        <v>88</v>
      </c>
      <c r="AV346" s="15" t="s">
        <v>258</v>
      </c>
      <c r="AW346" s="15" t="s">
        <v>33</v>
      </c>
      <c r="AX346" s="15" t="s">
        <v>86</v>
      </c>
      <c r="AY346" s="180" t="s">
        <v>252</v>
      </c>
    </row>
    <row r="347" spans="1:65" s="2" customFormat="1" ht="24.2" customHeight="1">
      <c r="A347" s="31"/>
      <c r="B347" s="148"/>
      <c r="C347" s="149" t="s">
        <v>373</v>
      </c>
      <c r="D347" s="149" t="s">
        <v>254</v>
      </c>
      <c r="E347" s="150" t="s">
        <v>4864</v>
      </c>
      <c r="F347" s="151" t="s">
        <v>4865</v>
      </c>
      <c r="G347" s="152" t="s">
        <v>347</v>
      </c>
      <c r="H347" s="153">
        <v>5</v>
      </c>
      <c r="I347" s="154"/>
      <c r="J347" s="155">
        <f>ROUND(I347*H347,2)</f>
        <v>0</v>
      </c>
      <c r="K347" s="156"/>
      <c r="L347" s="32"/>
      <c r="M347" s="157" t="s">
        <v>1</v>
      </c>
      <c r="N347" s="158" t="s">
        <v>44</v>
      </c>
      <c r="O347" s="57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61" t="s">
        <v>258</v>
      </c>
      <c r="AT347" s="161" t="s">
        <v>254</v>
      </c>
      <c r="AU347" s="161" t="s">
        <v>88</v>
      </c>
      <c r="AY347" s="17" t="s">
        <v>252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7" t="s">
        <v>86</v>
      </c>
      <c r="BK347" s="162">
        <f>ROUND(I347*H347,2)</f>
        <v>0</v>
      </c>
      <c r="BL347" s="17" t="s">
        <v>258</v>
      </c>
      <c r="BM347" s="161" t="s">
        <v>466</v>
      </c>
    </row>
    <row r="348" spans="1:65" s="14" customFormat="1">
      <c r="B348" s="171"/>
      <c r="D348" s="164" t="s">
        <v>282</v>
      </c>
      <c r="E348" s="172" t="s">
        <v>1</v>
      </c>
      <c r="F348" s="173" t="s">
        <v>4398</v>
      </c>
      <c r="H348" s="174">
        <v>3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282</v>
      </c>
      <c r="AU348" s="172" t="s">
        <v>88</v>
      </c>
      <c r="AV348" s="14" t="s">
        <v>88</v>
      </c>
      <c r="AW348" s="14" t="s">
        <v>33</v>
      </c>
      <c r="AX348" s="14" t="s">
        <v>79</v>
      </c>
      <c r="AY348" s="172" t="s">
        <v>252</v>
      </c>
    </row>
    <row r="349" spans="1:65" s="14" customFormat="1">
      <c r="B349" s="171"/>
      <c r="D349" s="164" t="s">
        <v>282</v>
      </c>
      <c r="E349" s="172" t="s">
        <v>1</v>
      </c>
      <c r="F349" s="173" t="s">
        <v>4033</v>
      </c>
      <c r="H349" s="174">
        <v>1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282</v>
      </c>
      <c r="AU349" s="172" t="s">
        <v>88</v>
      </c>
      <c r="AV349" s="14" t="s">
        <v>88</v>
      </c>
      <c r="AW349" s="14" t="s">
        <v>33</v>
      </c>
      <c r="AX349" s="14" t="s">
        <v>79</v>
      </c>
      <c r="AY349" s="172" t="s">
        <v>252</v>
      </c>
    </row>
    <row r="350" spans="1:65" s="14" customFormat="1">
      <c r="B350" s="171"/>
      <c r="D350" s="164" t="s">
        <v>282</v>
      </c>
      <c r="E350" s="172" t="s">
        <v>1</v>
      </c>
      <c r="F350" s="173" t="s">
        <v>4036</v>
      </c>
      <c r="H350" s="174">
        <v>1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5" customFormat="1">
      <c r="B351" s="179"/>
      <c r="D351" s="164" t="s">
        <v>282</v>
      </c>
      <c r="E351" s="180" t="s">
        <v>1</v>
      </c>
      <c r="F351" s="181" t="s">
        <v>286</v>
      </c>
      <c r="H351" s="182">
        <v>5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282</v>
      </c>
      <c r="AU351" s="180" t="s">
        <v>88</v>
      </c>
      <c r="AV351" s="15" t="s">
        <v>258</v>
      </c>
      <c r="AW351" s="15" t="s">
        <v>33</v>
      </c>
      <c r="AX351" s="15" t="s">
        <v>86</v>
      </c>
      <c r="AY351" s="180" t="s">
        <v>252</v>
      </c>
    </row>
    <row r="352" spans="1:65" s="2" customFormat="1" ht="24.2" customHeight="1">
      <c r="A352" s="31"/>
      <c r="B352" s="148"/>
      <c r="C352" s="149" t="s">
        <v>467</v>
      </c>
      <c r="D352" s="149" t="s">
        <v>254</v>
      </c>
      <c r="E352" s="150" t="s">
        <v>4866</v>
      </c>
      <c r="F352" s="151" t="s">
        <v>3876</v>
      </c>
      <c r="G352" s="152" t="s">
        <v>1727</v>
      </c>
      <c r="H352" s="187"/>
      <c r="I352" s="154"/>
      <c r="J352" s="155">
        <f>ROUND(I352*H352,2)</f>
        <v>0</v>
      </c>
      <c r="K352" s="156"/>
      <c r="L352" s="32"/>
      <c r="M352" s="157" t="s">
        <v>1</v>
      </c>
      <c r="N352" s="158" t="s">
        <v>44</v>
      </c>
      <c r="O352" s="57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61" t="s">
        <v>258</v>
      </c>
      <c r="AT352" s="161" t="s">
        <v>254</v>
      </c>
      <c r="AU352" s="161" t="s">
        <v>88</v>
      </c>
      <c r="AY352" s="17" t="s">
        <v>252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7" t="s">
        <v>86</v>
      </c>
      <c r="BK352" s="162">
        <f>ROUND(I352*H352,2)</f>
        <v>0</v>
      </c>
      <c r="BL352" s="17" t="s">
        <v>258</v>
      </c>
      <c r="BM352" s="161" t="s">
        <v>470</v>
      </c>
    </row>
    <row r="353" spans="1:65" s="2" customFormat="1" ht="16.5" customHeight="1">
      <c r="A353" s="31"/>
      <c r="B353" s="148"/>
      <c r="C353" s="149" t="s">
        <v>378</v>
      </c>
      <c r="D353" s="149" t="s">
        <v>254</v>
      </c>
      <c r="E353" s="150" t="s">
        <v>1313</v>
      </c>
      <c r="F353" s="151" t="s">
        <v>1314</v>
      </c>
      <c r="G353" s="152" t="s">
        <v>257</v>
      </c>
      <c r="H353" s="153">
        <v>40</v>
      </c>
      <c r="I353" s="154"/>
      <c r="J353" s="155">
        <f>ROUND(I353*H353,2)</f>
        <v>0</v>
      </c>
      <c r="K353" s="156"/>
      <c r="L353" s="32"/>
      <c r="M353" s="191" t="s">
        <v>1</v>
      </c>
      <c r="N353" s="192" t="s">
        <v>44</v>
      </c>
      <c r="O353" s="193"/>
      <c r="P353" s="194">
        <f>O353*H353</f>
        <v>0</v>
      </c>
      <c r="Q353" s="194">
        <v>0</v>
      </c>
      <c r="R353" s="194">
        <f>Q353*H353</f>
        <v>0</v>
      </c>
      <c r="S353" s="194">
        <v>0</v>
      </c>
      <c r="T353" s="195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1" t="s">
        <v>258</v>
      </c>
      <c r="AT353" s="161" t="s">
        <v>254</v>
      </c>
      <c r="AU353" s="161" t="s">
        <v>88</v>
      </c>
      <c r="AY353" s="17" t="s">
        <v>252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7" t="s">
        <v>86</v>
      </c>
      <c r="BK353" s="162">
        <f>ROUND(I353*H353,2)</f>
        <v>0</v>
      </c>
      <c r="BL353" s="17" t="s">
        <v>258</v>
      </c>
      <c r="BM353" s="161" t="s">
        <v>474</v>
      </c>
    </row>
    <row r="354" spans="1:65" s="2" customFormat="1" ht="6.95" customHeight="1">
      <c r="A354" s="31"/>
      <c r="B354" s="46"/>
      <c r="C354" s="47"/>
      <c r="D354" s="47"/>
      <c r="E354" s="47"/>
      <c r="F354" s="47"/>
      <c r="G354" s="47"/>
      <c r="H354" s="47"/>
      <c r="I354" s="47"/>
      <c r="J354" s="47"/>
      <c r="K354" s="47"/>
      <c r="L354" s="32"/>
      <c r="M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</sheetData>
  <autoFilter ref="C121:K353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6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4867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ROUND(J129,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ROUND((SUM(BE129:BE628)),  2)</f>
        <v>0</v>
      </c>
      <c r="G35" s="31"/>
      <c r="H35" s="31"/>
      <c r="I35" s="104">
        <v>0.21</v>
      </c>
      <c r="J35" s="103">
        <f>ROUND(((SUM(BE129:BE628))*I35),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ROUND((SUM(BF129:BF628)),  2)</f>
        <v>0</v>
      </c>
      <c r="G36" s="31"/>
      <c r="H36" s="31"/>
      <c r="I36" s="104">
        <v>0.15</v>
      </c>
      <c r="J36" s="103">
        <f>ROUND(((SUM(BF129:BF628))*I36),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ROUND((SUM(BG129:BG628)),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ROUND((SUM(BH129:BH628)),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ROUND((SUM(BI129:BI628)),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Objekt9 - SO D.1.4.1. ZTI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J129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J181</f>
        <v>0</v>
      </c>
      <c r="L101" s="120"/>
    </row>
    <row r="102" spans="1:47" s="10" customFormat="1" ht="19.899999999999999" customHeight="1">
      <c r="B102" s="120"/>
      <c r="D102" s="121" t="s">
        <v>211</v>
      </c>
      <c r="E102" s="122"/>
      <c r="F102" s="122"/>
      <c r="G102" s="122"/>
      <c r="H102" s="122"/>
      <c r="I102" s="122"/>
      <c r="J102" s="123">
        <f>J186</f>
        <v>0</v>
      </c>
      <c r="L102" s="120"/>
    </row>
    <row r="103" spans="1:47" s="10" customFormat="1" ht="19.899999999999999" customHeight="1">
      <c r="B103" s="120"/>
      <c r="D103" s="121" t="s">
        <v>212</v>
      </c>
      <c r="E103" s="122"/>
      <c r="F103" s="122"/>
      <c r="G103" s="122"/>
      <c r="H103" s="122"/>
      <c r="I103" s="122"/>
      <c r="J103" s="123">
        <f>J194</f>
        <v>0</v>
      </c>
      <c r="L103" s="120"/>
    </row>
    <row r="104" spans="1:47" s="9" customFormat="1" ht="24.95" customHeight="1">
      <c r="B104" s="116"/>
      <c r="D104" s="117" t="s">
        <v>213</v>
      </c>
      <c r="E104" s="118"/>
      <c r="F104" s="118"/>
      <c r="G104" s="118"/>
      <c r="H104" s="118"/>
      <c r="I104" s="118"/>
      <c r="J104" s="119">
        <f>J199</f>
        <v>0</v>
      </c>
      <c r="L104" s="116"/>
    </row>
    <row r="105" spans="1:47" s="10" customFormat="1" ht="19.899999999999999" customHeight="1">
      <c r="B105" s="120"/>
      <c r="D105" s="121" t="s">
        <v>4868</v>
      </c>
      <c r="E105" s="122"/>
      <c r="F105" s="122"/>
      <c r="G105" s="122"/>
      <c r="H105" s="122"/>
      <c r="I105" s="122"/>
      <c r="J105" s="123">
        <f>J200</f>
        <v>0</v>
      </c>
      <c r="L105" s="120"/>
    </row>
    <row r="106" spans="1:47" s="10" customFormat="1" ht="19.899999999999999" customHeight="1">
      <c r="B106" s="120"/>
      <c r="D106" s="121" t="s">
        <v>4869</v>
      </c>
      <c r="E106" s="122"/>
      <c r="F106" s="122"/>
      <c r="G106" s="122"/>
      <c r="H106" s="122"/>
      <c r="I106" s="122"/>
      <c r="J106" s="123">
        <f>J325</f>
        <v>0</v>
      </c>
      <c r="L106" s="120"/>
    </row>
    <row r="107" spans="1:47" s="10" customFormat="1" ht="19.899999999999999" customHeight="1">
      <c r="B107" s="120"/>
      <c r="D107" s="121" t="s">
        <v>4870</v>
      </c>
      <c r="E107" s="122"/>
      <c r="F107" s="122"/>
      <c r="G107" s="122"/>
      <c r="H107" s="122"/>
      <c r="I107" s="122"/>
      <c r="J107" s="123">
        <f>J469</f>
        <v>0</v>
      </c>
      <c r="L107" s="120"/>
    </row>
    <row r="108" spans="1:47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6.95" customHeight="1">
      <c r="A113" s="31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4.95" customHeight="1">
      <c r="A114" s="31"/>
      <c r="B114" s="32"/>
      <c r="C114" s="21" t="s">
        <v>237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>
      <c r="A116" s="31"/>
      <c r="B116" s="32"/>
      <c r="C116" s="27" t="s">
        <v>16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>
      <c r="A117" s="31"/>
      <c r="B117" s="32"/>
      <c r="C117" s="31"/>
      <c r="D117" s="31"/>
      <c r="E117" s="243" t="str">
        <f>E7</f>
        <v>ZU - rekonstrukce objektu Klatovská 51/ Chodské náměstí 1</v>
      </c>
      <c r="F117" s="244"/>
      <c r="G117" s="244"/>
      <c r="H117" s="244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>
      <c r="B118" s="20"/>
      <c r="C118" s="27" t="s">
        <v>197</v>
      </c>
      <c r="L118" s="20"/>
    </row>
    <row r="119" spans="1:31" s="2" customFormat="1" ht="16.5" customHeight="1">
      <c r="A119" s="31"/>
      <c r="B119" s="32"/>
      <c r="C119" s="31"/>
      <c r="D119" s="31"/>
      <c r="E119" s="243" t="s">
        <v>198</v>
      </c>
      <c r="F119" s="242"/>
      <c r="G119" s="242"/>
      <c r="H119" s="242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7" t="s">
        <v>199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18" t="str">
        <f>E11</f>
        <v>Objekt9 - SO D.1.4.1. ZTI</v>
      </c>
      <c r="F121" s="242"/>
      <c r="G121" s="242"/>
      <c r="H121" s="242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7" t="s">
        <v>20</v>
      </c>
      <c r="D123" s="31"/>
      <c r="E123" s="31"/>
      <c r="F123" s="25" t="str">
        <f>F14</f>
        <v>Plzeň</v>
      </c>
      <c r="G123" s="31"/>
      <c r="H123" s="31"/>
      <c r="I123" s="27" t="s">
        <v>22</v>
      </c>
      <c r="J123" s="54" t="str">
        <f>IF(J14="","",J14)</f>
        <v>17. 11. 2022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7" t="s">
        <v>24</v>
      </c>
      <c r="D125" s="31"/>
      <c r="E125" s="31"/>
      <c r="F125" s="25" t="str">
        <f>E17</f>
        <v>Západočeská univerzita v Plzni</v>
      </c>
      <c r="G125" s="31"/>
      <c r="H125" s="31"/>
      <c r="I125" s="27" t="s">
        <v>31</v>
      </c>
      <c r="J125" s="29" t="str">
        <f>E23</f>
        <v xml:space="preserve"> 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7" t="s">
        <v>30</v>
      </c>
      <c r="D126" s="31"/>
      <c r="E126" s="31"/>
      <c r="F126" s="25">
        <f>IF(E20="","",E20)</f>
        <v>0</v>
      </c>
      <c r="G126" s="31"/>
      <c r="H126" s="31"/>
      <c r="I126" s="27" t="s">
        <v>34</v>
      </c>
      <c r="J126" s="29" t="str">
        <f>E26</f>
        <v>BAUING KV, s.r.o.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24"/>
      <c r="B128" s="125"/>
      <c r="C128" s="126" t="s">
        <v>238</v>
      </c>
      <c r="D128" s="127" t="s">
        <v>64</v>
      </c>
      <c r="E128" s="127" t="s">
        <v>60</v>
      </c>
      <c r="F128" s="127" t="s">
        <v>61</v>
      </c>
      <c r="G128" s="127" t="s">
        <v>239</v>
      </c>
      <c r="H128" s="127" t="s">
        <v>240</v>
      </c>
      <c r="I128" s="127" t="s">
        <v>241</v>
      </c>
      <c r="J128" s="128" t="s">
        <v>203</v>
      </c>
      <c r="K128" s="129" t="s">
        <v>242</v>
      </c>
      <c r="L128" s="130"/>
      <c r="M128" s="61" t="s">
        <v>1</v>
      </c>
      <c r="N128" s="62" t="s">
        <v>43</v>
      </c>
      <c r="O128" s="62" t="s">
        <v>243</v>
      </c>
      <c r="P128" s="62" t="s">
        <v>244</v>
      </c>
      <c r="Q128" s="62" t="s">
        <v>245</v>
      </c>
      <c r="R128" s="62" t="s">
        <v>246</v>
      </c>
      <c r="S128" s="62" t="s">
        <v>247</v>
      </c>
      <c r="T128" s="63" t="s">
        <v>248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1"/>
      <c r="B129" s="32"/>
      <c r="C129" s="68" t="s">
        <v>249</v>
      </c>
      <c r="D129" s="31"/>
      <c r="E129" s="31"/>
      <c r="F129" s="31"/>
      <c r="G129" s="31"/>
      <c r="H129" s="31"/>
      <c r="I129" s="31"/>
      <c r="J129" s="131">
        <f>BK129</f>
        <v>0</v>
      </c>
      <c r="K129" s="31"/>
      <c r="L129" s="32"/>
      <c r="M129" s="64"/>
      <c r="N129" s="55"/>
      <c r="O129" s="65"/>
      <c r="P129" s="132">
        <f>P130+P199</f>
        <v>0</v>
      </c>
      <c r="Q129" s="65"/>
      <c r="R129" s="132">
        <f>R130+R199</f>
        <v>0</v>
      </c>
      <c r="S129" s="65"/>
      <c r="T129" s="133">
        <f>T130+T199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7" t="s">
        <v>78</v>
      </c>
      <c r="AU129" s="17" t="s">
        <v>205</v>
      </c>
      <c r="BK129" s="134">
        <f>BK130+BK199</f>
        <v>0</v>
      </c>
    </row>
    <row r="130" spans="1:65" s="12" customFormat="1" ht="25.9" customHeight="1">
      <c r="B130" s="135"/>
      <c r="D130" s="136" t="s">
        <v>78</v>
      </c>
      <c r="E130" s="137" t="s">
        <v>250</v>
      </c>
      <c r="F130" s="137" t="s">
        <v>251</v>
      </c>
      <c r="I130" s="138"/>
      <c r="J130" s="139">
        <f>BK130</f>
        <v>0</v>
      </c>
      <c r="L130" s="135"/>
      <c r="M130" s="140"/>
      <c r="N130" s="141"/>
      <c r="O130" s="141"/>
      <c r="P130" s="142">
        <f>P131+P181+P186+P194</f>
        <v>0</v>
      </c>
      <c r="Q130" s="141"/>
      <c r="R130" s="142">
        <f>R131+R181+R186+R194</f>
        <v>0</v>
      </c>
      <c r="S130" s="141"/>
      <c r="T130" s="143">
        <f>T131+T181+T186+T194</f>
        <v>0</v>
      </c>
      <c r="AR130" s="136" t="s">
        <v>86</v>
      </c>
      <c r="AT130" s="144" t="s">
        <v>78</v>
      </c>
      <c r="AU130" s="144" t="s">
        <v>79</v>
      </c>
      <c r="AY130" s="136" t="s">
        <v>252</v>
      </c>
      <c r="BK130" s="145">
        <f>BK131+BK181+BK186+BK194</f>
        <v>0</v>
      </c>
    </row>
    <row r="131" spans="1:65" s="12" customFormat="1" ht="22.9" customHeight="1">
      <c r="B131" s="135"/>
      <c r="D131" s="136" t="s">
        <v>78</v>
      </c>
      <c r="E131" s="146" t="s">
        <v>86</v>
      </c>
      <c r="F131" s="146" t="s">
        <v>253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SUM(P132:P180)</f>
        <v>0</v>
      </c>
      <c r="Q131" s="141"/>
      <c r="R131" s="142">
        <f>SUM(R132:R180)</f>
        <v>0</v>
      </c>
      <c r="S131" s="141"/>
      <c r="T131" s="143">
        <f>SUM(T132:T180)</f>
        <v>0</v>
      </c>
      <c r="AR131" s="136" t="s">
        <v>86</v>
      </c>
      <c r="AT131" s="144" t="s">
        <v>78</v>
      </c>
      <c r="AU131" s="144" t="s">
        <v>86</v>
      </c>
      <c r="AY131" s="136" t="s">
        <v>252</v>
      </c>
      <c r="BK131" s="145">
        <f>SUM(BK132:BK180)</f>
        <v>0</v>
      </c>
    </row>
    <row r="132" spans="1:65" s="2" customFormat="1" ht="24.2" customHeight="1">
      <c r="A132" s="31"/>
      <c r="B132" s="148"/>
      <c r="C132" s="149" t="s">
        <v>86</v>
      </c>
      <c r="D132" s="149" t="s">
        <v>254</v>
      </c>
      <c r="E132" s="150" t="s">
        <v>255</v>
      </c>
      <c r="F132" s="151" t="s">
        <v>256</v>
      </c>
      <c r="G132" s="152" t="s">
        <v>257</v>
      </c>
      <c r="H132" s="153">
        <v>40</v>
      </c>
      <c r="I132" s="154"/>
      <c r="J132" s="155">
        <f t="shared" ref="J132:J138" si="0">ROUND(I132*H132,2)</f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ref="P132:P138" si="1">O132*H132</f>
        <v>0</v>
      </c>
      <c r="Q132" s="159">
        <v>0</v>
      </c>
      <c r="R132" s="159">
        <f t="shared" ref="R132:R138" si="2">Q132*H132</f>
        <v>0</v>
      </c>
      <c r="S132" s="159">
        <v>0</v>
      </c>
      <c r="T132" s="160">
        <f t="shared" ref="T132:T138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ref="BE132:BE138" si="4">IF(N132="základní",J132,0)</f>
        <v>0</v>
      </c>
      <c r="BF132" s="162">
        <f t="shared" ref="BF132:BF138" si="5">IF(N132="snížená",J132,0)</f>
        <v>0</v>
      </c>
      <c r="BG132" s="162">
        <f t="shared" ref="BG132:BG138" si="6">IF(N132="zákl. přenesená",J132,0)</f>
        <v>0</v>
      </c>
      <c r="BH132" s="162">
        <f t="shared" ref="BH132:BH138" si="7">IF(N132="sníž. přenesená",J132,0)</f>
        <v>0</v>
      </c>
      <c r="BI132" s="162">
        <f t="shared" ref="BI132:BI138" si="8">IF(N132="nulová",J132,0)</f>
        <v>0</v>
      </c>
      <c r="BJ132" s="17" t="s">
        <v>86</v>
      </c>
      <c r="BK132" s="162">
        <f t="shared" ref="BK132:BK138" si="9">ROUND(I132*H132,2)</f>
        <v>0</v>
      </c>
      <c r="BL132" s="17" t="s">
        <v>258</v>
      </c>
      <c r="BM132" s="161" t="s">
        <v>88</v>
      </c>
    </row>
    <row r="133" spans="1:65" s="2" customFormat="1" ht="24.2" customHeight="1">
      <c r="A133" s="31"/>
      <c r="B133" s="148"/>
      <c r="C133" s="149" t="s">
        <v>88</v>
      </c>
      <c r="D133" s="149" t="s">
        <v>254</v>
      </c>
      <c r="E133" s="150" t="s">
        <v>259</v>
      </c>
      <c r="F133" s="151" t="s">
        <v>260</v>
      </c>
      <c r="G133" s="152" t="s">
        <v>261</v>
      </c>
      <c r="H133" s="153">
        <v>5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258</v>
      </c>
    </row>
    <row r="134" spans="1:65" s="2" customFormat="1" ht="24.2" customHeight="1">
      <c r="A134" s="31"/>
      <c r="B134" s="148"/>
      <c r="C134" s="149" t="s">
        <v>262</v>
      </c>
      <c r="D134" s="149" t="s">
        <v>254</v>
      </c>
      <c r="E134" s="150" t="s">
        <v>263</v>
      </c>
      <c r="F134" s="151" t="s">
        <v>264</v>
      </c>
      <c r="G134" s="152" t="s">
        <v>265</v>
      </c>
      <c r="H134" s="153">
        <v>5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266</v>
      </c>
    </row>
    <row r="135" spans="1:65" s="2" customFormat="1" ht="16.5" customHeight="1">
      <c r="A135" s="31"/>
      <c r="B135" s="148"/>
      <c r="C135" s="149" t="s">
        <v>258</v>
      </c>
      <c r="D135" s="149" t="s">
        <v>254</v>
      </c>
      <c r="E135" s="150" t="s">
        <v>267</v>
      </c>
      <c r="F135" s="151" t="s">
        <v>268</v>
      </c>
      <c r="G135" s="152" t="s">
        <v>265</v>
      </c>
      <c r="H135" s="153">
        <v>5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269</v>
      </c>
    </row>
    <row r="136" spans="1:65" s="2" customFormat="1" ht="24.2" customHeight="1">
      <c r="A136" s="31"/>
      <c r="B136" s="148"/>
      <c r="C136" s="149" t="s">
        <v>270</v>
      </c>
      <c r="D136" s="149" t="s">
        <v>254</v>
      </c>
      <c r="E136" s="150" t="s">
        <v>271</v>
      </c>
      <c r="F136" s="151" t="s">
        <v>272</v>
      </c>
      <c r="G136" s="152" t="s">
        <v>265</v>
      </c>
      <c r="H136" s="153">
        <v>10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273</v>
      </c>
    </row>
    <row r="137" spans="1:65" s="2" customFormat="1" ht="24.2" customHeight="1">
      <c r="A137" s="31"/>
      <c r="B137" s="148"/>
      <c r="C137" s="149" t="s">
        <v>266</v>
      </c>
      <c r="D137" s="149" t="s">
        <v>254</v>
      </c>
      <c r="E137" s="150" t="s">
        <v>1916</v>
      </c>
      <c r="F137" s="151" t="s">
        <v>1917</v>
      </c>
      <c r="G137" s="152" t="s">
        <v>265</v>
      </c>
      <c r="H137" s="153">
        <v>10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276</v>
      </c>
    </row>
    <row r="138" spans="1:65" s="2" customFormat="1" ht="24.2" customHeight="1">
      <c r="A138" s="31"/>
      <c r="B138" s="148"/>
      <c r="C138" s="149" t="s">
        <v>277</v>
      </c>
      <c r="D138" s="149" t="s">
        <v>254</v>
      </c>
      <c r="E138" s="150" t="s">
        <v>296</v>
      </c>
      <c r="F138" s="151" t="s">
        <v>297</v>
      </c>
      <c r="G138" s="152" t="s">
        <v>280</v>
      </c>
      <c r="H138" s="153">
        <v>186.48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281</v>
      </c>
    </row>
    <row r="139" spans="1:65" s="13" customFormat="1">
      <c r="B139" s="163"/>
      <c r="D139" s="164" t="s">
        <v>282</v>
      </c>
      <c r="E139" s="165" t="s">
        <v>1</v>
      </c>
      <c r="F139" s="166" t="s">
        <v>4871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4872</v>
      </c>
      <c r="H140" s="174">
        <v>173.04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4873</v>
      </c>
      <c r="H141" s="174">
        <v>13.44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5" customFormat="1">
      <c r="B142" s="179"/>
      <c r="D142" s="164" t="s">
        <v>282</v>
      </c>
      <c r="E142" s="180" t="s">
        <v>1</v>
      </c>
      <c r="F142" s="181" t="s">
        <v>286</v>
      </c>
      <c r="H142" s="182">
        <v>186.48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282</v>
      </c>
      <c r="AU142" s="180" t="s">
        <v>88</v>
      </c>
      <c r="AV142" s="15" t="s">
        <v>258</v>
      </c>
      <c r="AW142" s="15" t="s">
        <v>33</v>
      </c>
      <c r="AX142" s="15" t="s">
        <v>86</v>
      </c>
      <c r="AY142" s="180" t="s">
        <v>252</v>
      </c>
    </row>
    <row r="143" spans="1:65" s="2" customFormat="1" ht="24.2" customHeight="1">
      <c r="A143" s="31"/>
      <c r="B143" s="148"/>
      <c r="C143" s="149" t="s">
        <v>269</v>
      </c>
      <c r="D143" s="149" t="s">
        <v>254</v>
      </c>
      <c r="E143" s="150" t="s">
        <v>4874</v>
      </c>
      <c r="F143" s="151" t="s">
        <v>4875</v>
      </c>
      <c r="G143" s="152" t="s">
        <v>280</v>
      </c>
      <c r="H143" s="153">
        <v>79.92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258</v>
      </c>
      <c r="BM143" s="161" t="s">
        <v>289</v>
      </c>
    </row>
    <row r="144" spans="1:65" s="13" customFormat="1">
      <c r="B144" s="163"/>
      <c r="D144" s="164" t="s">
        <v>282</v>
      </c>
      <c r="E144" s="165" t="s">
        <v>1</v>
      </c>
      <c r="F144" s="166" t="s">
        <v>4876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282</v>
      </c>
      <c r="AU144" s="165" t="s">
        <v>88</v>
      </c>
      <c r="AV144" s="13" t="s">
        <v>86</v>
      </c>
      <c r="AW144" s="13" t="s">
        <v>33</v>
      </c>
      <c r="AX144" s="13" t="s">
        <v>79</v>
      </c>
      <c r="AY144" s="165" t="s">
        <v>252</v>
      </c>
    </row>
    <row r="145" spans="1:65" s="14" customFormat="1" ht="22.5">
      <c r="B145" s="171"/>
      <c r="D145" s="164" t="s">
        <v>282</v>
      </c>
      <c r="E145" s="172" t="s">
        <v>1</v>
      </c>
      <c r="F145" s="173" t="s">
        <v>4877</v>
      </c>
      <c r="H145" s="174">
        <v>74.16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4" customFormat="1" ht="22.5">
      <c r="B146" s="171"/>
      <c r="D146" s="164" t="s">
        <v>282</v>
      </c>
      <c r="E146" s="172" t="s">
        <v>1</v>
      </c>
      <c r="F146" s="173" t="s">
        <v>4878</v>
      </c>
      <c r="H146" s="174">
        <v>5.76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79.92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2" customFormat="1" ht="21.75" customHeight="1">
      <c r="A148" s="31"/>
      <c r="B148" s="148"/>
      <c r="C148" s="149" t="s">
        <v>291</v>
      </c>
      <c r="D148" s="149" t="s">
        <v>254</v>
      </c>
      <c r="E148" s="150" t="s">
        <v>4879</v>
      </c>
      <c r="F148" s="151" t="s">
        <v>4880</v>
      </c>
      <c r="G148" s="152" t="s">
        <v>465</v>
      </c>
      <c r="H148" s="153">
        <v>309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258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258</v>
      </c>
      <c r="BM148" s="161" t="s">
        <v>294</v>
      </c>
    </row>
    <row r="149" spans="1:65" s="14" customFormat="1" ht="22.5">
      <c r="B149" s="171"/>
      <c r="D149" s="164" t="s">
        <v>282</v>
      </c>
      <c r="E149" s="172" t="s">
        <v>1</v>
      </c>
      <c r="F149" s="173" t="s">
        <v>4881</v>
      </c>
      <c r="H149" s="174">
        <v>309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5" customFormat="1">
      <c r="B150" s="179"/>
      <c r="D150" s="164" t="s">
        <v>282</v>
      </c>
      <c r="E150" s="180" t="s">
        <v>1</v>
      </c>
      <c r="F150" s="181" t="s">
        <v>286</v>
      </c>
      <c r="H150" s="182">
        <v>309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282</v>
      </c>
      <c r="AU150" s="180" t="s">
        <v>88</v>
      </c>
      <c r="AV150" s="15" t="s">
        <v>258</v>
      </c>
      <c r="AW150" s="15" t="s">
        <v>33</v>
      </c>
      <c r="AX150" s="15" t="s">
        <v>86</v>
      </c>
      <c r="AY150" s="180" t="s">
        <v>252</v>
      </c>
    </row>
    <row r="151" spans="1:65" s="2" customFormat="1" ht="24.2" customHeight="1">
      <c r="A151" s="31"/>
      <c r="B151" s="148"/>
      <c r="C151" s="149" t="s">
        <v>273</v>
      </c>
      <c r="D151" s="149" t="s">
        <v>254</v>
      </c>
      <c r="E151" s="150" t="s">
        <v>4882</v>
      </c>
      <c r="F151" s="151" t="s">
        <v>4883</v>
      </c>
      <c r="G151" s="152" t="s">
        <v>465</v>
      </c>
      <c r="H151" s="153">
        <v>309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298</v>
      </c>
    </row>
    <row r="152" spans="1:65" s="2" customFormat="1" ht="33" customHeight="1">
      <c r="A152" s="31"/>
      <c r="B152" s="148"/>
      <c r="C152" s="149" t="s">
        <v>299</v>
      </c>
      <c r="D152" s="149" t="s">
        <v>254</v>
      </c>
      <c r="E152" s="150" t="s">
        <v>300</v>
      </c>
      <c r="F152" s="151" t="s">
        <v>301</v>
      </c>
      <c r="G152" s="152" t="s">
        <v>280</v>
      </c>
      <c r="H152" s="153">
        <v>43.911000000000001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258</v>
      </c>
      <c r="BM152" s="161" t="s">
        <v>302</v>
      </c>
    </row>
    <row r="153" spans="1:65" s="14" customFormat="1" ht="22.5">
      <c r="B153" s="171"/>
      <c r="D153" s="164" t="s">
        <v>282</v>
      </c>
      <c r="E153" s="172" t="s">
        <v>1</v>
      </c>
      <c r="F153" s="173" t="s">
        <v>4884</v>
      </c>
      <c r="H153" s="174">
        <v>43.911000000000001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5" customFormat="1">
      <c r="B154" s="179"/>
      <c r="D154" s="164" t="s">
        <v>282</v>
      </c>
      <c r="E154" s="180" t="s">
        <v>1</v>
      </c>
      <c r="F154" s="181" t="s">
        <v>286</v>
      </c>
      <c r="H154" s="182">
        <v>43.911000000000001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282</v>
      </c>
      <c r="AU154" s="180" t="s">
        <v>88</v>
      </c>
      <c r="AV154" s="15" t="s">
        <v>258</v>
      </c>
      <c r="AW154" s="15" t="s">
        <v>33</v>
      </c>
      <c r="AX154" s="15" t="s">
        <v>86</v>
      </c>
      <c r="AY154" s="180" t="s">
        <v>252</v>
      </c>
    </row>
    <row r="155" spans="1:65" s="2" customFormat="1" ht="33" customHeight="1">
      <c r="A155" s="31"/>
      <c r="B155" s="148"/>
      <c r="C155" s="149" t="s">
        <v>276</v>
      </c>
      <c r="D155" s="149" t="s">
        <v>254</v>
      </c>
      <c r="E155" s="150" t="s">
        <v>4885</v>
      </c>
      <c r="F155" s="151" t="s">
        <v>4886</v>
      </c>
      <c r="G155" s="152" t="s">
        <v>280</v>
      </c>
      <c r="H155" s="153">
        <v>18.818999999999999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44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86</v>
      </c>
      <c r="BK155" s="162">
        <f>ROUND(I155*H155,2)</f>
        <v>0</v>
      </c>
      <c r="BL155" s="17" t="s">
        <v>258</v>
      </c>
      <c r="BM155" s="161" t="s">
        <v>306</v>
      </c>
    </row>
    <row r="156" spans="1:65" s="14" customFormat="1" ht="22.5">
      <c r="B156" s="171"/>
      <c r="D156" s="164" t="s">
        <v>282</v>
      </c>
      <c r="E156" s="172" t="s">
        <v>1</v>
      </c>
      <c r="F156" s="173" t="s">
        <v>4887</v>
      </c>
      <c r="H156" s="174">
        <v>18.818999999999999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5" customFormat="1">
      <c r="B157" s="179"/>
      <c r="D157" s="164" t="s">
        <v>282</v>
      </c>
      <c r="E157" s="180" t="s">
        <v>1</v>
      </c>
      <c r="F157" s="181" t="s">
        <v>286</v>
      </c>
      <c r="H157" s="182">
        <v>18.818999999999999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282</v>
      </c>
      <c r="AU157" s="180" t="s">
        <v>88</v>
      </c>
      <c r="AV157" s="15" t="s">
        <v>258</v>
      </c>
      <c r="AW157" s="15" t="s">
        <v>33</v>
      </c>
      <c r="AX157" s="15" t="s">
        <v>86</v>
      </c>
      <c r="AY157" s="180" t="s">
        <v>252</v>
      </c>
    </row>
    <row r="158" spans="1:65" s="2" customFormat="1" ht="37.9" customHeight="1">
      <c r="A158" s="31"/>
      <c r="B158" s="148"/>
      <c r="C158" s="149" t="s">
        <v>308</v>
      </c>
      <c r="D158" s="149" t="s">
        <v>254</v>
      </c>
      <c r="E158" s="150" t="s">
        <v>304</v>
      </c>
      <c r="F158" s="151" t="s">
        <v>305</v>
      </c>
      <c r="G158" s="152" t="s">
        <v>280</v>
      </c>
      <c r="H158" s="153">
        <v>175.64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311</v>
      </c>
    </row>
    <row r="159" spans="1:65" s="14" customFormat="1" ht="22.5">
      <c r="B159" s="171"/>
      <c r="D159" s="164" t="s">
        <v>282</v>
      </c>
      <c r="E159" s="172" t="s">
        <v>1</v>
      </c>
      <c r="F159" s="173" t="s">
        <v>4888</v>
      </c>
      <c r="H159" s="174">
        <v>175.64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175.64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37.9" customHeight="1">
      <c r="A161" s="31"/>
      <c r="B161" s="148"/>
      <c r="C161" s="149" t="s">
        <v>281</v>
      </c>
      <c r="D161" s="149" t="s">
        <v>254</v>
      </c>
      <c r="E161" s="150" t="s">
        <v>4889</v>
      </c>
      <c r="F161" s="151" t="s">
        <v>4890</v>
      </c>
      <c r="G161" s="152" t="s">
        <v>280</v>
      </c>
      <c r="H161" s="153">
        <v>75.28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315</v>
      </c>
    </row>
    <row r="162" spans="1:65" s="14" customFormat="1" ht="22.5">
      <c r="B162" s="171"/>
      <c r="D162" s="164" t="s">
        <v>282</v>
      </c>
      <c r="E162" s="172" t="s">
        <v>1</v>
      </c>
      <c r="F162" s="173" t="s">
        <v>4891</v>
      </c>
      <c r="H162" s="174">
        <v>75.28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5" customFormat="1">
      <c r="B163" s="179"/>
      <c r="D163" s="164" t="s">
        <v>282</v>
      </c>
      <c r="E163" s="180" t="s">
        <v>1</v>
      </c>
      <c r="F163" s="181" t="s">
        <v>286</v>
      </c>
      <c r="H163" s="182">
        <v>75.28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282</v>
      </c>
      <c r="AU163" s="180" t="s">
        <v>88</v>
      </c>
      <c r="AV163" s="15" t="s">
        <v>258</v>
      </c>
      <c r="AW163" s="15" t="s">
        <v>33</v>
      </c>
      <c r="AX163" s="15" t="s">
        <v>86</v>
      </c>
      <c r="AY163" s="180" t="s">
        <v>252</v>
      </c>
    </row>
    <row r="164" spans="1:65" s="2" customFormat="1" ht="33" customHeight="1">
      <c r="A164" s="31"/>
      <c r="B164" s="148"/>
      <c r="C164" s="149" t="s">
        <v>8</v>
      </c>
      <c r="D164" s="149" t="s">
        <v>254</v>
      </c>
      <c r="E164" s="150" t="s">
        <v>309</v>
      </c>
      <c r="F164" s="151" t="s">
        <v>310</v>
      </c>
      <c r="G164" s="152" t="s">
        <v>280</v>
      </c>
      <c r="H164" s="153">
        <v>43.911000000000001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319</v>
      </c>
    </row>
    <row r="165" spans="1:65" s="2" customFormat="1" ht="33" customHeight="1">
      <c r="A165" s="31"/>
      <c r="B165" s="148"/>
      <c r="C165" s="149" t="s">
        <v>289</v>
      </c>
      <c r="D165" s="149" t="s">
        <v>254</v>
      </c>
      <c r="E165" s="150" t="s">
        <v>313</v>
      </c>
      <c r="F165" s="151" t="s">
        <v>314</v>
      </c>
      <c r="G165" s="152" t="s">
        <v>280</v>
      </c>
      <c r="H165" s="153">
        <v>18.818999999999999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323</v>
      </c>
    </row>
    <row r="166" spans="1:65" s="2" customFormat="1" ht="24.2" customHeight="1">
      <c r="A166" s="31"/>
      <c r="B166" s="148"/>
      <c r="C166" s="149" t="s">
        <v>325</v>
      </c>
      <c r="D166" s="149" t="s">
        <v>254</v>
      </c>
      <c r="E166" s="150" t="s">
        <v>317</v>
      </c>
      <c r="F166" s="151" t="s">
        <v>318</v>
      </c>
      <c r="G166" s="152" t="s">
        <v>280</v>
      </c>
      <c r="H166" s="153">
        <v>43.911000000000001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44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258</v>
      </c>
      <c r="BM166" s="161" t="s">
        <v>328</v>
      </c>
    </row>
    <row r="167" spans="1:65" s="2" customFormat="1" ht="24.2" customHeight="1">
      <c r="A167" s="31"/>
      <c r="B167" s="148"/>
      <c r="C167" s="149" t="s">
        <v>294</v>
      </c>
      <c r="D167" s="149" t="s">
        <v>254</v>
      </c>
      <c r="E167" s="150" t="s">
        <v>4892</v>
      </c>
      <c r="F167" s="151" t="s">
        <v>4893</v>
      </c>
      <c r="G167" s="152" t="s">
        <v>280</v>
      </c>
      <c r="H167" s="153">
        <v>18.818999999999999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258</v>
      </c>
      <c r="BM167" s="161" t="s">
        <v>335</v>
      </c>
    </row>
    <row r="168" spans="1:65" s="2" customFormat="1" ht="16.5" customHeight="1">
      <c r="A168" s="31"/>
      <c r="B168" s="148"/>
      <c r="C168" s="149" t="s">
        <v>338</v>
      </c>
      <c r="D168" s="149" t="s">
        <v>254</v>
      </c>
      <c r="E168" s="150" t="s">
        <v>321</v>
      </c>
      <c r="F168" s="151" t="s">
        <v>322</v>
      </c>
      <c r="G168" s="152" t="s">
        <v>280</v>
      </c>
      <c r="H168" s="153">
        <v>62.73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258</v>
      </c>
      <c r="BM168" s="161" t="s">
        <v>342</v>
      </c>
    </row>
    <row r="169" spans="1:65" s="14" customFormat="1">
      <c r="B169" s="171"/>
      <c r="D169" s="164" t="s">
        <v>282</v>
      </c>
      <c r="E169" s="172" t="s">
        <v>1</v>
      </c>
      <c r="F169" s="173" t="s">
        <v>4894</v>
      </c>
      <c r="H169" s="174">
        <v>62.73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62.73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2" customFormat="1" ht="24.2" customHeight="1">
      <c r="A171" s="31"/>
      <c r="B171" s="148"/>
      <c r="C171" s="149" t="s">
        <v>298</v>
      </c>
      <c r="D171" s="149" t="s">
        <v>254</v>
      </c>
      <c r="E171" s="150" t="s">
        <v>326</v>
      </c>
      <c r="F171" s="151" t="s">
        <v>327</v>
      </c>
      <c r="G171" s="152" t="s">
        <v>280</v>
      </c>
      <c r="H171" s="153">
        <v>203.672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348</v>
      </c>
    </row>
    <row r="172" spans="1:65" s="14" customFormat="1" ht="22.5">
      <c r="B172" s="171"/>
      <c r="D172" s="164" t="s">
        <v>282</v>
      </c>
      <c r="E172" s="172" t="s">
        <v>1</v>
      </c>
      <c r="F172" s="173" t="s">
        <v>4895</v>
      </c>
      <c r="H172" s="174">
        <v>187.87200000000001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4" customFormat="1" ht="22.5">
      <c r="B173" s="171"/>
      <c r="D173" s="164" t="s">
        <v>282</v>
      </c>
      <c r="E173" s="172" t="s">
        <v>1</v>
      </c>
      <c r="F173" s="173" t="s">
        <v>4896</v>
      </c>
      <c r="H173" s="174">
        <v>15.8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5" customFormat="1">
      <c r="B174" s="179"/>
      <c r="D174" s="164" t="s">
        <v>282</v>
      </c>
      <c r="E174" s="180" t="s">
        <v>1</v>
      </c>
      <c r="F174" s="181" t="s">
        <v>286</v>
      </c>
      <c r="H174" s="182">
        <v>203.67200000000003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282</v>
      </c>
      <c r="AU174" s="180" t="s">
        <v>88</v>
      </c>
      <c r="AV174" s="15" t="s">
        <v>258</v>
      </c>
      <c r="AW174" s="15" t="s">
        <v>33</v>
      </c>
      <c r="AX174" s="15" t="s">
        <v>86</v>
      </c>
      <c r="AY174" s="180" t="s">
        <v>252</v>
      </c>
    </row>
    <row r="175" spans="1:65" s="2" customFormat="1" ht="24.2" customHeight="1">
      <c r="A175" s="31"/>
      <c r="B175" s="148"/>
      <c r="C175" s="149" t="s">
        <v>7</v>
      </c>
      <c r="D175" s="149" t="s">
        <v>254</v>
      </c>
      <c r="E175" s="150" t="s">
        <v>4897</v>
      </c>
      <c r="F175" s="151" t="s">
        <v>4898</v>
      </c>
      <c r="G175" s="152" t="s">
        <v>280</v>
      </c>
      <c r="H175" s="153">
        <v>42.847999999999999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258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258</v>
      </c>
      <c r="BM175" s="161" t="s">
        <v>356</v>
      </c>
    </row>
    <row r="176" spans="1:65" s="14" customFormat="1" ht="22.5">
      <c r="B176" s="171"/>
      <c r="D176" s="164" t="s">
        <v>282</v>
      </c>
      <c r="E176" s="172" t="s">
        <v>1</v>
      </c>
      <c r="F176" s="173" t="s">
        <v>4899</v>
      </c>
      <c r="H176" s="174">
        <v>42.847999999999999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42.847999999999999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2" customFormat="1" ht="16.5" customHeight="1">
      <c r="A178" s="31"/>
      <c r="B178" s="148"/>
      <c r="C178" s="149" t="s">
        <v>302</v>
      </c>
      <c r="D178" s="149" t="s">
        <v>254</v>
      </c>
      <c r="E178" s="150" t="s">
        <v>4900</v>
      </c>
      <c r="F178" s="151" t="s">
        <v>4901</v>
      </c>
      <c r="G178" s="152" t="s">
        <v>341</v>
      </c>
      <c r="H178" s="153">
        <v>85.7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363</v>
      </c>
    </row>
    <row r="179" spans="1:65" s="14" customFormat="1" ht="22.5">
      <c r="B179" s="171"/>
      <c r="D179" s="164" t="s">
        <v>282</v>
      </c>
      <c r="E179" s="172" t="s">
        <v>1</v>
      </c>
      <c r="F179" s="173" t="s">
        <v>4902</v>
      </c>
      <c r="H179" s="174">
        <v>85.7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85.7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12" customFormat="1" ht="22.9" customHeight="1">
      <c r="B181" s="135"/>
      <c r="D181" s="136" t="s">
        <v>78</v>
      </c>
      <c r="E181" s="146" t="s">
        <v>258</v>
      </c>
      <c r="F181" s="146" t="s">
        <v>457</v>
      </c>
      <c r="I181" s="138"/>
      <c r="J181" s="147">
        <f>BK181</f>
        <v>0</v>
      </c>
      <c r="L181" s="135"/>
      <c r="M181" s="140"/>
      <c r="N181" s="141"/>
      <c r="O181" s="141"/>
      <c r="P181" s="142">
        <f>SUM(P182:P185)</f>
        <v>0</v>
      </c>
      <c r="Q181" s="141"/>
      <c r="R181" s="142">
        <f>SUM(R182:R185)</f>
        <v>0</v>
      </c>
      <c r="S181" s="141"/>
      <c r="T181" s="143">
        <f>SUM(T182:T185)</f>
        <v>0</v>
      </c>
      <c r="AR181" s="136" t="s">
        <v>86</v>
      </c>
      <c r="AT181" s="144" t="s">
        <v>78</v>
      </c>
      <c r="AU181" s="144" t="s">
        <v>86</v>
      </c>
      <c r="AY181" s="136" t="s">
        <v>252</v>
      </c>
      <c r="BK181" s="145">
        <f>SUM(BK182:BK185)</f>
        <v>0</v>
      </c>
    </row>
    <row r="182" spans="1:65" s="2" customFormat="1" ht="24.2" customHeight="1">
      <c r="A182" s="31"/>
      <c r="B182" s="148"/>
      <c r="C182" s="149" t="s">
        <v>366</v>
      </c>
      <c r="D182" s="149" t="s">
        <v>254</v>
      </c>
      <c r="E182" s="150" t="s">
        <v>4903</v>
      </c>
      <c r="F182" s="151" t="s">
        <v>4904</v>
      </c>
      <c r="G182" s="152" t="s">
        <v>280</v>
      </c>
      <c r="H182" s="153">
        <v>17.760000000000002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44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258</v>
      </c>
      <c r="AT182" s="161" t="s">
        <v>254</v>
      </c>
      <c r="AU182" s="161" t="s">
        <v>88</v>
      </c>
      <c r="AY182" s="17" t="s">
        <v>252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86</v>
      </c>
      <c r="BK182" s="162">
        <f>ROUND(I182*H182,2)</f>
        <v>0</v>
      </c>
      <c r="BL182" s="17" t="s">
        <v>258</v>
      </c>
      <c r="BM182" s="161" t="s">
        <v>369</v>
      </c>
    </row>
    <row r="183" spans="1:65" s="14" customFormat="1" ht="22.5">
      <c r="B183" s="171"/>
      <c r="D183" s="164" t="s">
        <v>282</v>
      </c>
      <c r="E183" s="172" t="s">
        <v>1</v>
      </c>
      <c r="F183" s="173" t="s">
        <v>4905</v>
      </c>
      <c r="H183" s="174">
        <v>16.48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4" customFormat="1">
      <c r="B184" s="171"/>
      <c r="D184" s="164" t="s">
        <v>282</v>
      </c>
      <c r="E184" s="172" t="s">
        <v>1</v>
      </c>
      <c r="F184" s="173" t="s">
        <v>4906</v>
      </c>
      <c r="H184" s="174">
        <v>1.28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5" customFormat="1">
      <c r="B185" s="179"/>
      <c r="D185" s="164" t="s">
        <v>282</v>
      </c>
      <c r="E185" s="180" t="s">
        <v>1</v>
      </c>
      <c r="F185" s="181" t="s">
        <v>286</v>
      </c>
      <c r="H185" s="182">
        <v>17.760000000000002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282</v>
      </c>
      <c r="AU185" s="180" t="s">
        <v>88</v>
      </c>
      <c r="AV185" s="15" t="s">
        <v>258</v>
      </c>
      <c r="AW185" s="15" t="s">
        <v>33</v>
      </c>
      <c r="AX185" s="15" t="s">
        <v>86</v>
      </c>
      <c r="AY185" s="180" t="s">
        <v>252</v>
      </c>
    </row>
    <row r="186" spans="1:65" s="12" customFormat="1" ht="22.9" customHeight="1">
      <c r="B186" s="135"/>
      <c r="D186" s="136" t="s">
        <v>78</v>
      </c>
      <c r="E186" s="146" t="s">
        <v>291</v>
      </c>
      <c r="F186" s="146" t="s">
        <v>471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SUM(P187:P193)</f>
        <v>0</v>
      </c>
      <c r="Q186" s="141"/>
      <c r="R186" s="142">
        <f>SUM(R187:R193)</f>
        <v>0</v>
      </c>
      <c r="S186" s="141"/>
      <c r="T186" s="143">
        <f>SUM(T187:T193)</f>
        <v>0</v>
      </c>
      <c r="AR186" s="136" t="s">
        <v>86</v>
      </c>
      <c r="AT186" s="144" t="s">
        <v>78</v>
      </c>
      <c r="AU186" s="144" t="s">
        <v>86</v>
      </c>
      <c r="AY186" s="136" t="s">
        <v>252</v>
      </c>
      <c r="BK186" s="145">
        <f>SUM(BK187:BK193)</f>
        <v>0</v>
      </c>
    </row>
    <row r="187" spans="1:65" s="2" customFormat="1" ht="24.2" customHeight="1">
      <c r="A187" s="31"/>
      <c r="B187" s="148"/>
      <c r="C187" s="149" t="s">
        <v>306</v>
      </c>
      <c r="D187" s="149" t="s">
        <v>254</v>
      </c>
      <c r="E187" s="150" t="s">
        <v>4907</v>
      </c>
      <c r="F187" s="151" t="s">
        <v>4908</v>
      </c>
      <c r="G187" s="152" t="s">
        <v>265</v>
      </c>
      <c r="H187" s="153">
        <v>18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258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258</v>
      </c>
      <c r="BM187" s="161" t="s">
        <v>373</v>
      </c>
    </row>
    <row r="188" spans="1:65" s="14" customFormat="1">
      <c r="B188" s="171"/>
      <c r="D188" s="164" t="s">
        <v>282</v>
      </c>
      <c r="E188" s="172" t="s">
        <v>1</v>
      </c>
      <c r="F188" s="173" t="s">
        <v>4909</v>
      </c>
      <c r="H188" s="174">
        <v>18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3" customFormat="1" ht="33.75">
      <c r="B189" s="163"/>
      <c r="D189" s="164" t="s">
        <v>282</v>
      </c>
      <c r="E189" s="165" t="s">
        <v>1</v>
      </c>
      <c r="F189" s="166" t="s">
        <v>4910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3" customFormat="1" ht="33.75">
      <c r="B190" s="163"/>
      <c r="D190" s="164" t="s">
        <v>282</v>
      </c>
      <c r="E190" s="165" t="s">
        <v>1</v>
      </c>
      <c r="F190" s="166" t="s">
        <v>4911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282</v>
      </c>
      <c r="AU190" s="165" t="s">
        <v>88</v>
      </c>
      <c r="AV190" s="13" t="s">
        <v>86</v>
      </c>
      <c r="AW190" s="13" t="s">
        <v>33</v>
      </c>
      <c r="AX190" s="13" t="s">
        <v>79</v>
      </c>
      <c r="AY190" s="165" t="s">
        <v>252</v>
      </c>
    </row>
    <row r="191" spans="1:65" s="13" customFormat="1" ht="33.75">
      <c r="B191" s="163"/>
      <c r="D191" s="164" t="s">
        <v>282</v>
      </c>
      <c r="E191" s="165" t="s">
        <v>1</v>
      </c>
      <c r="F191" s="166" t="s">
        <v>4912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18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33" customHeight="1">
      <c r="A193" s="31"/>
      <c r="B193" s="148"/>
      <c r="C193" s="149" t="s">
        <v>375</v>
      </c>
      <c r="D193" s="149" t="s">
        <v>254</v>
      </c>
      <c r="E193" s="150" t="s">
        <v>1228</v>
      </c>
      <c r="F193" s="151" t="s">
        <v>1229</v>
      </c>
      <c r="G193" s="152" t="s">
        <v>280</v>
      </c>
      <c r="H193" s="153">
        <v>62.73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258</v>
      </c>
      <c r="BM193" s="161" t="s">
        <v>378</v>
      </c>
    </row>
    <row r="194" spans="1:65" s="12" customFormat="1" ht="22.9" customHeight="1">
      <c r="B194" s="135"/>
      <c r="D194" s="136" t="s">
        <v>78</v>
      </c>
      <c r="E194" s="146" t="s">
        <v>844</v>
      </c>
      <c r="F194" s="146" t="s">
        <v>1292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SUM(P195:P198)</f>
        <v>0</v>
      </c>
      <c r="Q194" s="141"/>
      <c r="R194" s="142">
        <f>SUM(R195:R198)</f>
        <v>0</v>
      </c>
      <c r="S194" s="141"/>
      <c r="T194" s="143">
        <f>SUM(T195:T198)</f>
        <v>0</v>
      </c>
      <c r="AR194" s="136" t="s">
        <v>86</v>
      </c>
      <c r="AT194" s="144" t="s">
        <v>78</v>
      </c>
      <c r="AU194" s="144" t="s">
        <v>86</v>
      </c>
      <c r="AY194" s="136" t="s">
        <v>252</v>
      </c>
      <c r="BK194" s="145">
        <f>SUM(BK195:BK198)</f>
        <v>0</v>
      </c>
    </row>
    <row r="195" spans="1:65" s="2" customFormat="1" ht="24.2" customHeight="1">
      <c r="A195" s="31"/>
      <c r="B195" s="148"/>
      <c r="C195" s="149" t="s">
        <v>311</v>
      </c>
      <c r="D195" s="149" t="s">
        <v>254</v>
      </c>
      <c r="E195" s="150" t="s">
        <v>4913</v>
      </c>
      <c r="F195" s="151" t="s">
        <v>4914</v>
      </c>
      <c r="G195" s="152" t="s">
        <v>341</v>
      </c>
      <c r="H195" s="153">
        <v>120.383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384</v>
      </c>
    </row>
    <row r="196" spans="1:65" s="2" customFormat="1" ht="21.75" customHeight="1">
      <c r="A196" s="31"/>
      <c r="B196" s="148"/>
      <c r="C196" s="149" t="s">
        <v>386</v>
      </c>
      <c r="D196" s="149" t="s">
        <v>254</v>
      </c>
      <c r="E196" s="150" t="s">
        <v>4915</v>
      </c>
      <c r="F196" s="151" t="s">
        <v>4916</v>
      </c>
      <c r="G196" s="152" t="s">
        <v>257</v>
      </c>
      <c r="H196" s="153">
        <v>20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258</v>
      </c>
      <c r="BM196" s="161" t="s">
        <v>389</v>
      </c>
    </row>
    <row r="197" spans="1:65" s="14" customFormat="1" ht="33.75">
      <c r="B197" s="171"/>
      <c r="D197" s="164" t="s">
        <v>282</v>
      </c>
      <c r="E197" s="172" t="s">
        <v>1</v>
      </c>
      <c r="F197" s="173" t="s">
        <v>4917</v>
      </c>
      <c r="H197" s="174">
        <v>20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20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12" customFormat="1" ht="25.9" customHeight="1">
      <c r="B199" s="135"/>
      <c r="D199" s="136" t="s">
        <v>78</v>
      </c>
      <c r="E199" s="137" t="s">
        <v>1303</v>
      </c>
      <c r="F199" s="137" t="s">
        <v>1304</v>
      </c>
      <c r="I199" s="138"/>
      <c r="J199" s="139">
        <f>BK199</f>
        <v>0</v>
      </c>
      <c r="L199" s="135"/>
      <c r="M199" s="140"/>
      <c r="N199" s="141"/>
      <c r="O199" s="141"/>
      <c r="P199" s="142">
        <f>P200+P325+P469</f>
        <v>0</v>
      </c>
      <c r="Q199" s="141"/>
      <c r="R199" s="142">
        <f>R200+R325+R469</f>
        <v>0</v>
      </c>
      <c r="S199" s="141"/>
      <c r="T199" s="143">
        <f>T200+T325+T469</f>
        <v>0</v>
      </c>
      <c r="AR199" s="136" t="s">
        <v>88</v>
      </c>
      <c r="AT199" s="144" t="s">
        <v>78</v>
      </c>
      <c r="AU199" s="144" t="s">
        <v>79</v>
      </c>
      <c r="AY199" s="136" t="s">
        <v>252</v>
      </c>
      <c r="BK199" s="145">
        <f>BK200+BK325+BK469</f>
        <v>0</v>
      </c>
    </row>
    <row r="200" spans="1:65" s="12" customFormat="1" ht="22.9" customHeight="1">
      <c r="B200" s="135"/>
      <c r="D200" s="136" t="s">
        <v>78</v>
      </c>
      <c r="E200" s="146" t="s">
        <v>1338</v>
      </c>
      <c r="F200" s="146" t="s">
        <v>4918</v>
      </c>
      <c r="I200" s="138"/>
      <c r="J200" s="147">
        <f>BK200</f>
        <v>0</v>
      </c>
      <c r="L200" s="135"/>
      <c r="M200" s="140"/>
      <c r="N200" s="141"/>
      <c r="O200" s="141"/>
      <c r="P200" s="142">
        <f>SUM(P201:P324)</f>
        <v>0</v>
      </c>
      <c r="Q200" s="141"/>
      <c r="R200" s="142">
        <f>SUM(R201:R324)</f>
        <v>0</v>
      </c>
      <c r="S200" s="141"/>
      <c r="T200" s="143">
        <f>SUM(T201:T324)</f>
        <v>0</v>
      </c>
      <c r="AR200" s="136" t="s">
        <v>88</v>
      </c>
      <c r="AT200" s="144" t="s">
        <v>78</v>
      </c>
      <c r="AU200" s="144" t="s">
        <v>86</v>
      </c>
      <c r="AY200" s="136" t="s">
        <v>252</v>
      </c>
      <c r="BK200" s="145">
        <f>SUM(BK201:BK324)</f>
        <v>0</v>
      </c>
    </row>
    <row r="201" spans="1:65" s="2" customFormat="1" ht="24.2" customHeight="1">
      <c r="A201" s="31"/>
      <c r="B201" s="148"/>
      <c r="C201" s="149" t="s">
        <v>315</v>
      </c>
      <c r="D201" s="149" t="s">
        <v>254</v>
      </c>
      <c r="E201" s="150" t="s">
        <v>4919</v>
      </c>
      <c r="F201" s="151" t="s">
        <v>4920</v>
      </c>
      <c r="G201" s="152" t="s">
        <v>265</v>
      </c>
      <c r="H201" s="153">
        <v>11.22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289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289</v>
      </c>
      <c r="BM201" s="161" t="s">
        <v>392</v>
      </c>
    </row>
    <row r="202" spans="1:65" s="13" customFormat="1">
      <c r="B202" s="163"/>
      <c r="D202" s="164" t="s">
        <v>282</v>
      </c>
      <c r="E202" s="165" t="s">
        <v>1</v>
      </c>
      <c r="F202" s="166" t="s">
        <v>4921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282</v>
      </c>
      <c r="AU202" s="165" t="s">
        <v>88</v>
      </c>
      <c r="AV202" s="13" t="s">
        <v>86</v>
      </c>
      <c r="AW202" s="13" t="s">
        <v>33</v>
      </c>
      <c r="AX202" s="13" t="s">
        <v>79</v>
      </c>
      <c r="AY202" s="165" t="s">
        <v>252</v>
      </c>
    </row>
    <row r="203" spans="1:65" s="14" customFormat="1">
      <c r="B203" s="171"/>
      <c r="D203" s="164" t="s">
        <v>282</v>
      </c>
      <c r="E203" s="172" t="s">
        <v>1</v>
      </c>
      <c r="F203" s="173" t="s">
        <v>4922</v>
      </c>
      <c r="H203" s="174">
        <v>11.22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1:65" s="13" customFormat="1">
      <c r="B204" s="163"/>
      <c r="D204" s="164" t="s">
        <v>282</v>
      </c>
      <c r="E204" s="165" t="s">
        <v>1</v>
      </c>
      <c r="F204" s="166" t="s">
        <v>4923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282</v>
      </c>
      <c r="AU204" s="165" t="s">
        <v>88</v>
      </c>
      <c r="AV204" s="13" t="s">
        <v>86</v>
      </c>
      <c r="AW204" s="13" t="s">
        <v>33</v>
      </c>
      <c r="AX204" s="13" t="s">
        <v>79</v>
      </c>
      <c r="AY204" s="165" t="s">
        <v>252</v>
      </c>
    </row>
    <row r="205" spans="1:65" s="15" customFormat="1">
      <c r="B205" s="179"/>
      <c r="D205" s="164" t="s">
        <v>282</v>
      </c>
      <c r="E205" s="180" t="s">
        <v>1</v>
      </c>
      <c r="F205" s="181" t="s">
        <v>286</v>
      </c>
      <c r="H205" s="182">
        <v>11.22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282</v>
      </c>
      <c r="AU205" s="180" t="s">
        <v>88</v>
      </c>
      <c r="AV205" s="15" t="s">
        <v>258</v>
      </c>
      <c r="AW205" s="15" t="s">
        <v>33</v>
      </c>
      <c r="AX205" s="15" t="s">
        <v>86</v>
      </c>
      <c r="AY205" s="180" t="s">
        <v>252</v>
      </c>
    </row>
    <row r="206" spans="1:65" s="2" customFormat="1" ht="21.75" customHeight="1">
      <c r="A206" s="31"/>
      <c r="B206" s="148"/>
      <c r="C206" s="149" t="s">
        <v>393</v>
      </c>
      <c r="D206" s="149" t="s">
        <v>254</v>
      </c>
      <c r="E206" s="150" t="s">
        <v>4924</v>
      </c>
      <c r="F206" s="151" t="s">
        <v>4925</v>
      </c>
      <c r="G206" s="152" t="s">
        <v>265</v>
      </c>
      <c r="H206" s="153">
        <v>116.6</v>
      </c>
      <c r="I206" s="154"/>
      <c r="J206" s="155">
        <f>ROUND(I206*H206,2)</f>
        <v>0</v>
      </c>
      <c r="K206" s="156"/>
      <c r="L206" s="32"/>
      <c r="M206" s="157" t="s">
        <v>1</v>
      </c>
      <c r="N206" s="158" t="s">
        <v>44</v>
      </c>
      <c r="O206" s="57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1" t="s">
        <v>289</v>
      </c>
      <c r="AT206" s="161" t="s">
        <v>254</v>
      </c>
      <c r="AU206" s="161" t="s">
        <v>88</v>
      </c>
      <c r="AY206" s="17" t="s">
        <v>252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7" t="s">
        <v>86</v>
      </c>
      <c r="BK206" s="162">
        <f>ROUND(I206*H206,2)</f>
        <v>0</v>
      </c>
      <c r="BL206" s="17" t="s">
        <v>289</v>
      </c>
      <c r="BM206" s="161" t="s">
        <v>396</v>
      </c>
    </row>
    <row r="207" spans="1:65" s="14" customFormat="1">
      <c r="B207" s="171"/>
      <c r="D207" s="164" t="s">
        <v>282</v>
      </c>
      <c r="E207" s="172" t="s">
        <v>1</v>
      </c>
      <c r="F207" s="173" t="s">
        <v>4926</v>
      </c>
      <c r="H207" s="174">
        <v>116.6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282</v>
      </c>
      <c r="AU207" s="172" t="s">
        <v>88</v>
      </c>
      <c r="AV207" s="14" t="s">
        <v>88</v>
      </c>
      <c r="AW207" s="14" t="s">
        <v>33</v>
      </c>
      <c r="AX207" s="14" t="s">
        <v>79</v>
      </c>
      <c r="AY207" s="172" t="s">
        <v>252</v>
      </c>
    </row>
    <row r="208" spans="1:65" s="13" customFormat="1">
      <c r="B208" s="163"/>
      <c r="D208" s="164" t="s">
        <v>282</v>
      </c>
      <c r="E208" s="165" t="s">
        <v>1</v>
      </c>
      <c r="F208" s="166" t="s">
        <v>4923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116.6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21.75" customHeight="1">
      <c r="A210" s="31"/>
      <c r="B210" s="148"/>
      <c r="C210" s="149" t="s">
        <v>319</v>
      </c>
      <c r="D210" s="149" t="s">
        <v>254</v>
      </c>
      <c r="E210" s="150" t="s">
        <v>4927</v>
      </c>
      <c r="F210" s="151" t="s">
        <v>4928</v>
      </c>
      <c r="G210" s="152" t="s">
        <v>265</v>
      </c>
      <c r="H210" s="153">
        <v>65.3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289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289</v>
      </c>
      <c r="BM210" s="161" t="s">
        <v>399</v>
      </c>
    </row>
    <row r="211" spans="1:65" s="14" customFormat="1">
      <c r="B211" s="171"/>
      <c r="D211" s="164" t="s">
        <v>282</v>
      </c>
      <c r="E211" s="172" t="s">
        <v>1</v>
      </c>
      <c r="F211" s="173" t="s">
        <v>4929</v>
      </c>
      <c r="H211" s="174">
        <v>65.3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3" customFormat="1">
      <c r="B212" s="163"/>
      <c r="D212" s="164" t="s">
        <v>282</v>
      </c>
      <c r="E212" s="165" t="s">
        <v>1</v>
      </c>
      <c r="F212" s="166" t="s">
        <v>4923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282</v>
      </c>
      <c r="AU212" s="165" t="s">
        <v>88</v>
      </c>
      <c r="AV212" s="13" t="s">
        <v>86</v>
      </c>
      <c r="AW212" s="13" t="s">
        <v>33</v>
      </c>
      <c r="AX212" s="13" t="s">
        <v>79</v>
      </c>
      <c r="AY212" s="165" t="s">
        <v>252</v>
      </c>
    </row>
    <row r="213" spans="1:65" s="15" customFormat="1">
      <c r="B213" s="179"/>
      <c r="D213" s="164" t="s">
        <v>282</v>
      </c>
      <c r="E213" s="180" t="s">
        <v>1</v>
      </c>
      <c r="F213" s="181" t="s">
        <v>286</v>
      </c>
      <c r="H213" s="182">
        <v>65.3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282</v>
      </c>
      <c r="AU213" s="180" t="s">
        <v>88</v>
      </c>
      <c r="AV213" s="15" t="s">
        <v>258</v>
      </c>
      <c r="AW213" s="15" t="s">
        <v>33</v>
      </c>
      <c r="AX213" s="15" t="s">
        <v>86</v>
      </c>
      <c r="AY213" s="180" t="s">
        <v>252</v>
      </c>
    </row>
    <row r="214" spans="1:65" s="2" customFormat="1" ht="21.75" customHeight="1">
      <c r="A214" s="31"/>
      <c r="B214" s="148"/>
      <c r="C214" s="149" t="s">
        <v>400</v>
      </c>
      <c r="D214" s="149" t="s">
        <v>254</v>
      </c>
      <c r="E214" s="150" t="s">
        <v>4930</v>
      </c>
      <c r="F214" s="151" t="s">
        <v>4931</v>
      </c>
      <c r="G214" s="152" t="s">
        <v>265</v>
      </c>
      <c r="H214" s="153">
        <v>48.4</v>
      </c>
      <c r="I214" s="154"/>
      <c r="J214" s="155">
        <f>ROUND(I214*H214,2)</f>
        <v>0</v>
      </c>
      <c r="K214" s="156"/>
      <c r="L214" s="32"/>
      <c r="M214" s="157" t="s">
        <v>1</v>
      </c>
      <c r="N214" s="158" t="s">
        <v>44</v>
      </c>
      <c r="O214" s="57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1" t="s">
        <v>289</v>
      </c>
      <c r="AT214" s="161" t="s">
        <v>254</v>
      </c>
      <c r="AU214" s="161" t="s">
        <v>88</v>
      </c>
      <c r="AY214" s="17" t="s">
        <v>252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7" t="s">
        <v>86</v>
      </c>
      <c r="BK214" s="162">
        <f>ROUND(I214*H214,2)</f>
        <v>0</v>
      </c>
      <c r="BL214" s="17" t="s">
        <v>289</v>
      </c>
      <c r="BM214" s="161" t="s">
        <v>403</v>
      </c>
    </row>
    <row r="215" spans="1:65" s="14" customFormat="1">
      <c r="B215" s="171"/>
      <c r="D215" s="164" t="s">
        <v>282</v>
      </c>
      <c r="E215" s="172" t="s">
        <v>1</v>
      </c>
      <c r="F215" s="173" t="s">
        <v>4932</v>
      </c>
      <c r="H215" s="174">
        <v>48.4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3" customFormat="1">
      <c r="B216" s="163"/>
      <c r="D216" s="164" t="s">
        <v>282</v>
      </c>
      <c r="E216" s="165" t="s">
        <v>1</v>
      </c>
      <c r="F216" s="166" t="s">
        <v>4923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5" customFormat="1">
      <c r="B217" s="179"/>
      <c r="D217" s="164" t="s">
        <v>282</v>
      </c>
      <c r="E217" s="180" t="s">
        <v>1</v>
      </c>
      <c r="F217" s="181" t="s">
        <v>286</v>
      </c>
      <c r="H217" s="182">
        <v>48.4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282</v>
      </c>
      <c r="AU217" s="180" t="s">
        <v>88</v>
      </c>
      <c r="AV217" s="15" t="s">
        <v>258</v>
      </c>
      <c r="AW217" s="15" t="s">
        <v>33</v>
      </c>
      <c r="AX217" s="15" t="s">
        <v>86</v>
      </c>
      <c r="AY217" s="180" t="s">
        <v>252</v>
      </c>
    </row>
    <row r="218" spans="1:65" s="2" customFormat="1" ht="21.75" customHeight="1">
      <c r="A218" s="31"/>
      <c r="B218" s="148"/>
      <c r="C218" s="149" t="s">
        <v>323</v>
      </c>
      <c r="D218" s="149" t="s">
        <v>254</v>
      </c>
      <c r="E218" s="150" t="s">
        <v>4933</v>
      </c>
      <c r="F218" s="151" t="s">
        <v>4934</v>
      </c>
      <c r="G218" s="152" t="s">
        <v>265</v>
      </c>
      <c r="H218" s="153">
        <v>14.3</v>
      </c>
      <c r="I218" s="154"/>
      <c r="J218" s="155">
        <f>ROUND(I218*H218,2)</f>
        <v>0</v>
      </c>
      <c r="K218" s="156"/>
      <c r="L218" s="32"/>
      <c r="M218" s="157" t="s">
        <v>1</v>
      </c>
      <c r="N218" s="158" t="s">
        <v>44</v>
      </c>
      <c r="O218" s="57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289</v>
      </c>
      <c r="AT218" s="161" t="s">
        <v>254</v>
      </c>
      <c r="AU218" s="161" t="s">
        <v>88</v>
      </c>
      <c r="AY218" s="17" t="s">
        <v>252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86</v>
      </c>
      <c r="BK218" s="162">
        <f>ROUND(I218*H218,2)</f>
        <v>0</v>
      </c>
      <c r="BL218" s="17" t="s">
        <v>289</v>
      </c>
      <c r="BM218" s="161" t="s">
        <v>406</v>
      </c>
    </row>
    <row r="219" spans="1:65" s="14" customFormat="1">
      <c r="B219" s="171"/>
      <c r="D219" s="164" t="s">
        <v>282</v>
      </c>
      <c r="E219" s="172" t="s">
        <v>1</v>
      </c>
      <c r="F219" s="173" t="s">
        <v>4935</v>
      </c>
      <c r="H219" s="174">
        <v>14.3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3" customFormat="1">
      <c r="B220" s="163"/>
      <c r="D220" s="164" t="s">
        <v>282</v>
      </c>
      <c r="E220" s="165" t="s">
        <v>1</v>
      </c>
      <c r="F220" s="166" t="s">
        <v>4923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282</v>
      </c>
      <c r="AU220" s="165" t="s">
        <v>88</v>
      </c>
      <c r="AV220" s="13" t="s">
        <v>86</v>
      </c>
      <c r="AW220" s="13" t="s">
        <v>33</v>
      </c>
      <c r="AX220" s="13" t="s">
        <v>79</v>
      </c>
      <c r="AY220" s="165" t="s">
        <v>252</v>
      </c>
    </row>
    <row r="221" spans="1:65" s="15" customFormat="1">
      <c r="B221" s="179"/>
      <c r="D221" s="164" t="s">
        <v>282</v>
      </c>
      <c r="E221" s="180" t="s">
        <v>1</v>
      </c>
      <c r="F221" s="181" t="s">
        <v>286</v>
      </c>
      <c r="H221" s="182">
        <v>14.3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282</v>
      </c>
      <c r="AU221" s="180" t="s">
        <v>88</v>
      </c>
      <c r="AV221" s="15" t="s">
        <v>258</v>
      </c>
      <c r="AW221" s="15" t="s">
        <v>33</v>
      </c>
      <c r="AX221" s="15" t="s">
        <v>86</v>
      </c>
      <c r="AY221" s="180" t="s">
        <v>252</v>
      </c>
    </row>
    <row r="222" spans="1:65" s="2" customFormat="1" ht="24.2" customHeight="1">
      <c r="A222" s="31"/>
      <c r="B222" s="148"/>
      <c r="C222" s="149" t="s">
        <v>407</v>
      </c>
      <c r="D222" s="149" t="s">
        <v>254</v>
      </c>
      <c r="E222" s="150" t="s">
        <v>4936</v>
      </c>
      <c r="F222" s="151" t="s">
        <v>4937</v>
      </c>
      <c r="G222" s="152" t="s">
        <v>265</v>
      </c>
      <c r="H222" s="153">
        <v>26.4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289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289</v>
      </c>
      <c r="BM222" s="161" t="s">
        <v>410</v>
      </c>
    </row>
    <row r="223" spans="1:65" s="14" customFormat="1">
      <c r="B223" s="171"/>
      <c r="D223" s="164" t="s">
        <v>282</v>
      </c>
      <c r="E223" s="172" t="s">
        <v>1</v>
      </c>
      <c r="F223" s="173" t="s">
        <v>4938</v>
      </c>
      <c r="H223" s="174">
        <v>26.4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3" customFormat="1" ht="33.75">
      <c r="B224" s="163"/>
      <c r="D224" s="164" t="s">
        <v>282</v>
      </c>
      <c r="E224" s="165" t="s">
        <v>1</v>
      </c>
      <c r="F224" s="166" t="s">
        <v>4939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282</v>
      </c>
      <c r="AU224" s="165" t="s">
        <v>88</v>
      </c>
      <c r="AV224" s="13" t="s">
        <v>86</v>
      </c>
      <c r="AW224" s="13" t="s">
        <v>33</v>
      </c>
      <c r="AX224" s="13" t="s">
        <v>79</v>
      </c>
      <c r="AY224" s="165" t="s">
        <v>252</v>
      </c>
    </row>
    <row r="225" spans="1:65" s="15" customFormat="1">
      <c r="B225" s="179"/>
      <c r="D225" s="164" t="s">
        <v>282</v>
      </c>
      <c r="E225" s="180" t="s">
        <v>1</v>
      </c>
      <c r="F225" s="181" t="s">
        <v>286</v>
      </c>
      <c r="H225" s="182">
        <v>26.4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282</v>
      </c>
      <c r="AU225" s="180" t="s">
        <v>88</v>
      </c>
      <c r="AV225" s="15" t="s">
        <v>258</v>
      </c>
      <c r="AW225" s="15" t="s">
        <v>33</v>
      </c>
      <c r="AX225" s="15" t="s">
        <v>86</v>
      </c>
      <c r="AY225" s="180" t="s">
        <v>252</v>
      </c>
    </row>
    <row r="226" spans="1:65" s="2" customFormat="1" ht="24.2" customHeight="1">
      <c r="A226" s="31"/>
      <c r="B226" s="148"/>
      <c r="C226" s="149" t="s">
        <v>328</v>
      </c>
      <c r="D226" s="149" t="s">
        <v>254</v>
      </c>
      <c r="E226" s="150" t="s">
        <v>4940</v>
      </c>
      <c r="F226" s="151" t="s">
        <v>4941</v>
      </c>
      <c r="G226" s="152" t="s">
        <v>265</v>
      </c>
      <c r="H226" s="153">
        <v>33</v>
      </c>
      <c r="I226" s="154"/>
      <c r="J226" s="155">
        <f>ROUND(I226*H226,2)</f>
        <v>0</v>
      </c>
      <c r="K226" s="156"/>
      <c r="L226" s="32"/>
      <c r="M226" s="157" t="s">
        <v>1</v>
      </c>
      <c r="N226" s="158" t="s">
        <v>44</v>
      </c>
      <c r="O226" s="57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1" t="s">
        <v>289</v>
      </c>
      <c r="AT226" s="161" t="s">
        <v>254</v>
      </c>
      <c r="AU226" s="161" t="s">
        <v>88</v>
      </c>
      <c r="AY226" s="17" t="s">
        <v>252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86</v>
      </c>
      <c r="BK226" s="162">
        <f>ROUND(I226*H226,2)</f>
        <v>0</v>
      </c>
      <c r="BL226" s="17" t="s">
        <v>289</v>
      </c>
      <c r="BM226" s="161" t="s">
        <v>413</v>
      </c>
    </row>
    <row r="227" spans="1:65" s="2" customFormat="1" ht="24.2" customHeight="1">
      <c r="A227" s="31"/>
      <c r="B227" s="148"/>
      <c r="C227" s="149" t="s">
        <v>414</v>
      </c>
      <c r="D227" s="149" t="s">
        <v>254</v>
      </c>
      <c r="E227" s="150" t="s">
        <v>4942</v>
      </c>
      <c r="F227" s="151" t="s">
        <v>4943</v>
      </c>
      <c r="G227" s="152" t="s">
        <v>265</v>
      </c>
      <c r="H227" s="153">
        <v>2.2000000000000002</v>
      </c>
      <c r="I227" s="154"/>
      <c r="J227" s="155">
        <f>ROUND(I227*H227,2)</f>
        <v>0</v>
      </c>
      <c r="K227" s="156"/>
      <c r="L227" s="32"/>
      <c r="M227" s="157" t="s">
        <v>1</v>
      </c>
      <c r="N227" s="158" t="s">
        <v>44</v>
      </c>
      <c r="O227" s="57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1" t="s">
        <v>289</v>
      </c>
      <c r="AT227" s="161" t="s">
        <v>254</v>
      </c>
      <c r="AU227" s="161" t="s">
        <v>88</v>
      </c>
      <c r="AY227" s="17" t="s">
        <v>252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289</v>
      </c>
      <c r="BM227" s="161" t="s">
        <v>417</v>
      </c>
    </row>
    <row r="228" spans="1:65" s="14" customFormat="1">
      <c r="B228" s="171"/>
      <c r="D228" s="164" t="s">
        <v>282</v>
      </c>
      <c r="E228" s="172" t="s">
        <v>1</v>
      </c>
      <c r="F228" s="173" t="s">
        <v>4944</v>
      </c>
      <c r="H228" s="174">
        <v>2.2000000000000002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3" customFormat="1" ht="33.75">
      <c r="B229" s="163"/>
      <c r="D229" s="164" t="s">
        <v>282</v>
      </c>
      <c r="E229" s="165" t="s">
        <v>1</v>
      </c>
      <c r="F229" s="166" t="s">
        <v>4939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282</v>
      </c>
      <c r="AU229" s="165" t="s">
        <v>88</v>
      </c>
      <c r="AV229" s="13" t="s">
        <v>86</v>
      </c>
      <c r="AW229" s="13" t="s">
        <v>33</v>
      </c>
      <c r="AX229" s="13" t="s">
        <v>79</v>
      </c>
      <c r="AY229" s="165" t="s">
        <v>252</v>
      </c>
    </row>
    <row r="230" spans="1:65" s="15" customFormat="1">
      <c r="B230" s="179"/>
      <c r="D230" s="164" t="s">
        <v>282</v>
      </c>
      <c r="E230" s="180" t="s">
        <v>1</v>
      </c>
      <c r="F230" s="181" t="s">
        <v>286</v>
      </c>
      <c r="H230" s="182">
        <v>2.2000000000000002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282</v>
      </c>
      <c r="AU230" s="180" t="s">
        <v>88</v>
      </c>
      <c r="AV230" s="15" t="s">
        <v>258</v>
      </c>
      <c r="AW230" s="15" t="s">
        <v>33</v>
      </c>
      <c r="AX230" s="15" t="s">
        <v>86</v>
      </c>
      <c r="AY230" s="180" t="s">
        <v>252</v>
      </c>
    </row>
    <row r="231" spans="1:65" s="2" customFormat="1" ht="24.2" customHeight="1">
      <c r="A231" s="31"/>
      <c r="B231" s="148"/>
      <c r="C231" s="149" t="s">
        <v>335</v>
      </c>
      <c r="D231" s="149" t="s">
        <v>254</v>
      </c>
      <c r="E231" s="150" t="s">
        <v>4945</v>
      </c>
      <c r="F231" s="151" t="s">
        <v>4946</v>
      </c>
      <c r="G231" s="152" t="s">
        <v>265</v>
      </c>
      <c r="H231" s="153">
        <v>27.5</v>
      </c>
      <c r="I231" s="154"/>
      <c r="J231" s="155">
        <f>ROUND(I231*H231,2)</f>
        <v>0</v>
      </c>
      <c r="K231" s="156"/>
      <c r="L231" s="32"/>
      <c r="M231" s="157" t="s">
        <v>1</v>
      </c>
      <c r="N231" s="158" t="s">
        <v>44</v>
      </c>
      <c r="O231" s="57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1" t="s">
        <v>289</v>
      </c>
      <c r="AT231" s="161" t="s">
        <v>254</v>
      </c>
      <c r="AU231" s="161" t="s">
        <v>88</v>
      </c>
      <c r="AY231" s="17" t="s">
        <v>252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86</v>
      </c>
      <c r="BK231" s="162">
        <f>ROUND(I231*H231,2)</f>
        <v>0</v>
      </c>
      <c r="BL231" s="17" t="s">
        <v>289</v>
      </c>
      <c r="BM231" s="161" t="s">
        <v>421</v>
      </c>
    </row>
    <row r="232" spans="1:65" s="14" customFormat="1">
      <c r="B232" s="171"/>
      <c r="D232" s="164" t="s">
        <v>282</v>
      </c>
      <c r="E232" s="172" t="s">
        <v>1</v>
      </c>
      <c r="F232" s="173" t="s">
        <v>4947</v>
      </c>
      <c r="H232" s="174">
        <v>27.5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3" customFormat="1" ht="33.75">
      <c r="B233" s="163"/>
      <c r="D233" s="164" t="s">
        <v>282</v>
      </c>
      <c r="E233" s="165" t="s">
        <v>1</v>
      </c>
      <c r="F233" s="166" t="s">
        <v>4939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282</v>
      </c>
      <c r="AU233" s="165" t="s">
        <v>88</v>
      </c>
      <c r="AV233" s="13" t="s">
        <v>86</v>
      </c>
      <c r="AW233" s="13" t="s">
        <v>33</v>
      </c>
      <c r="AX233" s="13" t="s">
        <v>79</v>
      </c>
      <c r="AY233" s="165" t="s">
        <v>252</v>
      </c>
    </row>
    <row r="234" spans="1:65" s="15" customFormat="1">
      <c r="B234" s="179"/>
      <c r="D234" s="164" t="s">
        <v>282</v>
      </c>
      <c r="E234" s="180" t="s">
        <v>1</v>
      </c>
      <c r="F234" s="181" t="s">
        <v>286</v>
      </c>
      <c r="H234" s="182">
        <v>27.5</v>
      </c>
      <c r="I234" s="18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0" t="s">
        <v>282</v>
      </c>
      <c r="AU234" s="180" t="s">
        <v>88</v>
      </c>
      <c r="AV234" s="15" t="s">
        <v>258</v>
      </c>
      <c r="AW234" s="15" t="s">
        <v>33</v>
      </c>
      <c r="AX234" s="15" t="s">
        <v>86</v>
      </c>
      <c r="AY234" s="180" t="s">
        <v>252</v>
      </c>
    </row>
    <row r="235" spans="1:65" s="2" customFormat="1" ht="24.2" customHeight="1">
      <c r="A235" s="31"/>
      <c r="B235" s="148"/>
      <c r="C235" s="149" t="s">
        <v>422</v>
      </c>
      <c r="D235" s="149" t="s">
        <v>254</v>
      </c>
      <c r="E235" s="150" t="s">
        <v>4948</v>
      </c>
      <c r="F235" s="151" t="s">
        <v>4949</v>
      </c>
      <c r="G235" s="152" t="s">
        <v>265</v>
      </c>
      <c r="H235" s="153">
        <v>247.5</v>
      </c>
      <c r="I235" s="154"/>
      <c r="J235" s="155">
        <f>ROUND(I235*H235,2)</f>
        <v>0</v>
      </c>
      <c r="K235" s="156"/>
      <c r="L235" s="32"/>
      <c r="M235" s="157" t="s">
        <v>1</v>
      </c>
      <c r="N235" s="158" t="s">
        <v>44</v>
      </c>
      <c r="O235" s="57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1" t="s">
        <v>289</v>
      </c>
      <c r="AT235" s="161" t="s">
        <v>254</v>
      </c>
      <c r="AU235" s="161" t="s">
        <v>88</v>
      </c>
      <c r="AY235" s="17" t="s">
        <v>252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7" t="s">
        <v>86</v>
      </c>
      <c r="BK235" s="162">
        <f>ROUND(I235*H235,2)</f>
        <v>0</v>
      </c>
      <c r="BL235" s="17" t="s">
        <v>289</v>
      </c>
      <c r="BM235" s="161" t="s">
        <v>425</v>
      </c>
    </row>
    <row r="236" spans="1:65" s="14" customFormat="1">
      <c r="B236" s="171"/>
      <c r="D236" s="164" t="s">
        <v>282</v>
      </c>
      <c r="E236" s="172" t="s">
        <v>1</v>
      </c>
      <c r="F236" s="173" t="s">
        <v>4950</v>
      </c>
      <c r="H236" s="174">
        <v>247.5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282</v>
      </c>
      <c r="AU236" s="172" t="s">
        <v>88</v>
      </c>
      <c r="AV236" s="14" t="s">
        <v>88</v>
      </c>
      <c r="AW236" s="14" t="s">
        <v>33</v>
      </c>
      <c r="AX236" s="14" t="s">
        <v>79</v>
      </c>
      <c r="AY236" s="172" t="s">
        <v>252</v>
      </c>
    </row>
    <row r="237" spans="1:65" s="13" customFormat="1" ht="33.75">
      <c r="B237" s="163"/>
      <c r="D237" s="164" t="s">
        <v>282</v>
      </c>
      <c r="E237" s="165" t="s">
        <v>1</v>
      </c>
      <c r="F237" s="166" t="s">
        <v>4939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282</v>
      </c>
      <c r="AU237" s="165" t="s">
        <v>88</v>
      </c>
      <c r="AV237" s="13" t="s">
        <v>86</v>
      </c>
      <c r="AW237" s="13" t="s">
        <v>33</v>
      </c>
      <c r="AX237" s="13" t="s">
        <v>79</v>
      </c>
      <c r="AY237" s="165" t="s">
        <v>252</v>
      </c>
    </row>
    <row r="238" spans="1:65" s="15" customFormat="1">
      <c r="B238" s="179"/>
      <c r="D238" s="164" t="s">
        <v>282</v>
      </c>
      <c r="E238" s="180" t="s">
        <v>1</v>
      </c>
      <c r="F238" s="181" t="s">
        <v>286</v>
      </c>
      <c r="H238" s="182">
        <v>247.5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282</v>
      </c>
      <c r="AU238" s="180" t="s">
        <v>88</v>
      </c>
      <c r="AV238" s="15" t="s">
        <v>258</v>
      </c>
      <c r="AW238" s="15" t="s">
        <v>33</v>
      </c>
      <c r="AX238" s="15" t="s">
        <v>86</v>
      </c>
      <c r="AY238" s="180" t="s">
        <v>252</v>
      </c>
    </row>
    <row r="239" spans="1:65" s="2" customFormat="1" ht="24.2" customHeight="1">
      <c r="A239" s="31"/>
      <c r="B239" s="148"/>
      <c r="C239" s="149" t="s">
        <v>342</v>
      </c>
      <c r="D239" s="149" t="s">
        <v>254</v>
      </c>
      <c r="E239" s="150" t="s">
        <v>4951</v>
      </c>
      <c r="F239" s="151" t="s">
        <v>4952</v>
      </c>
      <c r="G239" s="152" t="s">
        <v>265</v>
      </c>
      <c r="H239" s="153">
        <v>183.7</v>
      </c>
      <c r="I239" s="154"/>
      <c r="J239" s="155">
        <f>ROUND(I239*H239,2)</f>
        <v>0</v>
      </c>
      <c r="K239" s="156"/>
      <c r="L239" s="32"/>
      <c r="M239" s="157" t="s">
        <v>1</v>
      </c>
      <c r="N239" s="158" t="s">
        <v>44</v>
      </c>
      <c r="O239" s="57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1" t="s">
        <v>289</v>
      </c>
      <c r="AT239" s="161" t="s">
        <v>254</v>
      </c>
      <c r="AU239" s="161" t="s">
        <v>88</v>
      </c>
      <c r="AY239" s="17" t="s">
        <v>252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86</v>
      </c>
      <c r="BK239" s="162">
        <f>ROUND(I239*H239,2)</f>
        <v>0</v>
      </c>
      <c r="BL239" s="17" t="s">
        <v>289</v>
      </c>
      <c r="BM239" s="161" t="s">
        <v>428</v>
      </c>
    </row>
    <row r="240" spans="1:65" s="14" customFormat="1">
      <c r="B240" s="171"/>
      <c r="D240" s="164" t="s">
        <v>282</v>
      </c>
      <c r="E240" s="172" t="s">
        <v>1</v>
      </c>
      <c r="F240" s="173" t="s">
        <v>4953</v>
      </c>
      <c r="H240" s="174">
        <v>183.7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282</v>
      </c>
      <c r="AU240" s="172" t="s">
        <v>88</v>
      </c>
      <c r="AV240" s="14" t="s">
        <v>88</v>
      </c>
      <c r="AW240" s="14" t="s">
        <v>33</v>
      </c>
      <c r="AX240" s="14" t="s">
        <v>79</v>
      </c>
      <c r="AY240" s="172" t="s">
        <v>252</v>
      </c>
    </row>
    <row r="241" spans="1:65" s="13" customFormat="1" ht="33.75">
      <c r="B241" s="163"/>
      <c r="D241" s="164" t="s">
        <v>282</v>
      </c>
      <c r="E241" s="165" t="s">
        <v>1</v>
      </c>
      <c r="F241" s="166" t="s">
        <v>4939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282</v>
      </c>
      <c r="AU241" s="165" t="s">
        <v>88</v>
      </c>
      <c r="AV241" s="13" t="s">
        <v>86</v>
      </c>
      <c r="AW241" s="13" t="s">
        <v>33</v>
      </c>
      <c r="AX241" s="13" t="s">
        <v>79</v>
      </c>
      <c r="AY241" s="165" t="s">
        <v>252</v>
      </c>
    </row>
    <row r="242" spans="1:65" s="15" customFormat="1">
      <c r="B242" s="179"/>
      <c r="D242" s="164" t="s">
        <v>282</v>
      </c>
      <c r="E242" s="180" t="s">
        <v>1</v>
      </c>
      <c r="F242" s="181" t="s">
        <v>286</v>
      </c>
      <c r="H242" s="182">
        <v>183.7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282</v>
      </c>
      <c r="AU242" s="180" t="s">
        <v>88</v>
      </c>
      <c r="AV242" s="15" t="s">
        <v>258</v>
      </c>
      <c r="AW242" s="15" t="s">
        <v>33</v>
      </c>
      <c r="AX242" s="15" t="s">
        <v>86</v>
      </c>
      <c r="AY242" s="180" t="s">
        <v>252</v>
      </c>
    </row>
    <row r="243" spans="1:65" s="2" customFormat="1" ht="24.2" customHeight="1">
      <c r="A243" s="31"/>
      <c r="B243" s="148"/>
      <c r="C243" s="149" t="s">
        <v>429</v>
      </c>
      <c r="D243" s="149" t="s">
        <v>254</v>
      </c>
      <c r="E243" s="150" t="s">
        <v>4954</v>
      </c>
      <c r="F243" s="151" t="s">
        <v>4955</v>
      </c>
      <c r="G243" s="152" t="s">
        <v>265</v>
      </c>
      <c r="H243" s="153">
        <v>78.099999999999994</v>
      </c>
      <c r="I243" s="154"/>
      <c r="J243" s="155">
        <f>ROUND(I243*H243,2)</f>
        <v>0</v>
      </c>
      <c r="K243" s="156"/>
      <c r="L243" s="32"/>
      <c r="M243" s="157" t="s">
        <v>1</v>
      </c>
      <c r="N243" s="158" t="s">
        <v>44</v>
      </c>
      <c r="O243" s="57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1" t="s">
        <v>289</v>
      </c>
      <c r="AT243" s="161" t="s">
        <v>254</v>
      </c>
      <c r="AU243" s="161" t="s">
        <v>88</v>
      </c>
      <c r="AY243" s="17" t="s">
        <v>252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7" t="s">
        <v>86</v>
      </c>
      <c r="BK243" s="162">
        <f>ROUND(I243*H243,2)</f>
        <v>0</v>
      </c>
      <c r="BL243" s="17" t="s">
        <v>289</v>
      </c>
      <c r="BM243" s="161" t="s">
        <v>432</v>
      </c>
    </row>
    <row r="244" spans="1:65" s="14" customFormat="1" ht="22.5">
      <c r="B244" s="171"/>
      <c r="D244" s="164" t="s">
        <v>282</v>
      </c>
      <c r="E244" s="172" t="s">
        <v>1</v>
      </c>
      <c r="F244" s="173" t="s">
        <v>4956</v>
      </c>
      <c r="H244" s="174">
        <v>78.099999999999994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282</v>
      </c>
      <c r="AU244" s="172" t="s">
        <v>88</v>
      </c>
      <c r="AV244" s="14" t="s">
        <v>88</v>
      </c>
      <c r="AW244" s="14" t="s">
        <v>33</v>
      </c>
      <c r="AX244" s="14" t="s">
        <v>79</v>
      </c>
      <c r="AY244" s="172" t="s">
        <v>252</v>
      </c>
    </row>
    <row r="245" spans="1:65" s="13" customFormat="1" ht="33.75">
      <c r="B245" s="163"/>
      <c r="D245" s="164" t="s">
        <v>282</v>
      </c>
      <c r="E245" s="165" t="s">
        <v>1</v>
      </c>
      <c r="F245" s="166" t="s">
        <v>4939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282</v>
      </c>
      <c r="AU245" s="165" t="s">
        <v>88</v>
      </c>
      <c r="AV245" s="13" t="s">
        <v>86</v>
      </c>
      <c r="AW245" s="13" t="s">
        <v>33</v>
      </c>
      <c r="AX245" s="13" t="s">
        <v>79</v>
      </c>
      <c r="AY245" s="165" t="s">
        <v>252</v>
      </c>
    </row>
    <row r="246" spans="1:65" s="15" customFormat="1">
      <c r="B246" s="179"/>
      <c r="D246" s="164" t="s">
        <v>282</v>
      </c>
      <c r="E246" s="180" t="s">
        <v>1</v>
      </c>
      <c r="F246" s="181" t="s">
        <v>286</v>
      </c>
      <c r="H246" s="182">
        <v>78.099999999999994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282</v>
      </c>
      <c r="AU246" s="180" t="s">
        <v>88</v>
      </c>
      <c r="AV246" s="15" t="s">
        <v>258</v>
      </c>
      <c r="AW246" s="15" t="s">
        <v>33</v>
      </c>
      <c r="AX246" s="15" t="s">
        <v>86</v>
      </c>
      <c r="AY246" s="180" t="s">
        <v>252</v>
      </c>
    </row>
    <row r="247" spans="1:65" s="2" customFormat="1" ht="24.2" customHeight="1">
      <c r="A247" s="31"/>
      <c r="B247" s="148"/>
      <c r="C247" s="149" t="s">
        <v>348</v>
      </c>
      <c r="D247" s="149" t="s">
        <v>254</v>
      </c>
      <c r="E247" s="150" t="s">
        <v>4957</v>
      </c>
      <c r="F247" s="151" t="s">
        <v>4958</v>
      </c>
      <c r="G247" s="152" t="s">
        <v>265</v>
      </c>
      <c r="H247" s="153">
        <v>3.3</v>
      </c>
      <c r="I247" s="154"/>
      <c r="J247" s="155">
        <f>ROUND(I247*H247,2)</f>
        <v>0</v>
      </c>
      <c r="K247" s="156"/>
      <c r="L247" s="32"/>
      <c r="M247" s="157" t="s">
        <v>1</v>
      </c>
      <c r="N247" s="158" t="s">
        <v>44</v>
      </c>
      <c r="O247" s="57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1" t="s">
        <v>289</v>
      </c>
      <c r="AT247" s="161" t="s">
        <v>254</v>
      </c>
      <c r="AU247" s="161" t="s">
        <v>88</v>
      </c>
      <c r="AY247" s="17" t="s">
        <v>252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7" t="s">
        <v>86</v>
      </c>
      <c r="BK247" s="162">
        <f>ROUND(I247*H247,2)</f>
        <v>0</v>
      </c>
      <c r="BL247" s="17" t="s">
        <v>289</v>
      </c>
      <c r="BM247" s="161" t="s">
        <v>435</v>
      </c>
    </row>
    <row r="248" spans="1:65" s="14" customFormat="1" ht="22.5">
      <c r="B248" s="171"/>
      <c r="D248" s="164" t="s">
        <v>282</v>
      </c>
      <c r="E248" s="172" t="s">
        <v>1</v>
      </c>
      <c r="F248" s="173" t="s">
        <v>4959</v>
      </c>
      <c r="H248" s="174">
        <v>3.3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3" customFormat="1" ht="33.75">
      <c r="B249" s="163"/>
      <c r="D249" s="164" t="s">
        <v>282</v>
      </c>
      <c r="E249" s="165" t="s">
        <v>1</v>
      </c>
      <c r="F249" s="166" t="s">
        <v>4939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282</v>
      </c>
      <c r="AU249" s="165" t="s">
        <v>88</v>
      </c>
      <c r="AV249" s="13" t="s">
        <v>86</v>
      </c>
      <c r="AW249" s="13" t="s">
        <v>33</v>
      </c>
      <c r="AX249" s="13" t="s">
        <v>79</v>
      </c>
      <c r="AY249" s="165" t="s">
        <v>252</v>
      </c>
    </row>
    <row r="250" spans="1:65" s="15" customFormat="1">
      <c r="B250" s="179"/>
      <c r="D250" s="164" t="s">
        <v>282</v>
      </c>
      <c r="E250" s="180" t="s">
        <v>1</v>
      </c>
      <c r="F250" s="181" t="s">
        <v>286</v>
      </c>
      <c r="H250" s="182">
        <v>3.3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282</v>
      </c>
      <c r="AU250" s="180" t="s">
        <v>88</v>
      </c>
      <c r="AV250" s="15" t="s">
        <v>258</v>
      </c>
      <c r="AW250" s="15" t="s">
        <v>33</v>
      </c>
      <c r="AX250" s="15" t="s">
        <v>86</v>
      </c>
      <c r="AY250" s="180" t="s">
        <v>252</v>
      </c>
    </row>
    <row r="251" spans="1:65" s="2" customFormat="1" ht="24.2" customHeight="1">
      <c r="A251" s="31"/>
      <c r="B251" s="148"/>
      <c r="C251" s="149" t="s">
        <v>436</v>
      </c>
      <c r="D251" s="149" t="s">
        <v>254</v>
      </c>
      <c r="E251" s="150" t="s">
        <v>4960</v>
      </c>
      <c r="F251" s="151" t="s">
        <v>4961</v>
      </c>
      <c r="G251" s="152" t="s">
        <v>265</v>
      </c>
      <c r="H251" s="153">
        <v>151.80000000000001</v>
      </c>
      <c r="I251" s="154"/>
      <c r="J251" s="155">
        <f>ROUND(I251*H251,2)</f>
        <v>0</v>
      </c>
      <c r="K251" s="156"/>
      <c r="L251" s="32"/>
      <c r="M251" s="157" t="s">
        <v>1</v>
      </c>
      <c r="N251" s="158" t="s">
        <v>44</v>
      </c>
      <c r="O251" s="57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1" t="s">
        <v>289</v>
      </c>
      <c r="AT251" s="161" t="s">
        <v>254</v>
      </c>
      <c r="AU251" s="161" t="s">
        <v>88</v>
      </c>
      <c r="AY251" s="17" t="s">
        <v>252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86</v>
      </c>
      <c r="BK251" s="162">
        <f>ROUND(I251*H251,2)</f>
        <v>0</v>
      </c>
      <c r="BL251" s="17" t="s">
        <v>289</v>
      </c>
      <c r="BM251" s="161" t="s">
        <v>439</v>
      </c>
    </row>
    <row r="252" spans="1:65" s="14" customFormat="1" ht="22.5">
      <c r="B252" s="171"/>
      <c r="D252" s="164" t="s">
        <v>282</v>
      </c>
      <c r="E252" s="172" t="s">
        <v>1</v>
      </c>
      <c r="F252" s="173" t="s">
        <v>4962</v>
      </c>
      <c r="H252" s="174">
        <v>151.80000000000001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282</v>
      </c>
      <c r="AU252" s="172" t="s">
        <v>88</v>
      </c>
      <c r="AV252" s="14" t="s">
        <v>88</v>
      </c>
      <c r="AW252" s="14" t="s">
        <v>33</v>
      </c>
      <c r="AX252" s="14" t="s">
        <v>79</v>
      </c>
      <c r="AY252" s="172" t="s">
        <v>252</v>
      </c>
    </row>
    <row r="253" spans="1:65" s="13" customFormat="1" ht="33.75">
      <c r="B253" s="163"/>
      <c r="D253" s="164" t="s">
        <v>282</v>
      </c>
      <c r="E253" s="165" t="s">
        <v>1</v>
      </c>
      <c r="F253" s="166" t="s">
        <v>4939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282</v>
      </c>
      <c r="AU253" s="165" t="s">
        <v>88</v>
      </c>
      <c r="AV253" s="13" t="s">
        <v>86</v>
      </c>
      <c r="AW253" s="13" t="s">
        <v>33</v>
      </c>
      <c r="AX253" s="13" t="s">
        <v>79</v>
      </c>
      <c r="AY253" s="165" t="s">
        <v>252</v>
      </c>
    </row>
    <row r="254" spans="1:65" s="15" customFormat="1">
      <c r="B254" s="179"/>
      <c r="D254" s="164" t="s">
        <v>282</v>
      </c>
      <c r="E254" s="180" t="s">
        <v>1</v>
      </c>
      <c r="F254" s="181" t="s">
        <v>286</v>
      </c>
      <c r="H254" s="182">
        <v>151.80000000000001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282</v>
      </c>
      <c r="AU254" s="180" t="s">
        <v>88</v>
      </c>
      <c r="AV254" s="15" t="s">
        <v>258</v>
      </c>
      <c r="AW254" s="15" t="s">
        <v>33</v>
      </c>
      <c r="AX254" s="15" t="s">
        <v>86</v>
      </c>
      <c r="AY254" s="180" t="s">
        <v>252</v>
      </c>
    </row>
    <row r="255" spans="1:65" s="2" customFormat="1" ht="33" customHeight="1">
      <c r="A255" s="31"/>
      <c r="B255" s="148"/>
      <c r="C255" s="149" t="s">
        <v>356</v>
      </c>
      <c r="D255" s="149" t="s">
        <v>254</v>
      </c>
      <c r="E255" s="150" t="s">
        <v>4963</v>
      </c>
      <c r="F255" s="151" t="s">
        <v>4964</v>
      </c>
      <c r="G255" s="152" t="s">
        <v>265</v>
      </c>
      <c r="H255" s="153">
        <v>9.24</v>
      </c>
      <c r="I255" s="154"/>
      <c r="J255" s="155">
        <f>ROUND(I255*H255,2)</f>
        <v>0</v>
      </c>
      <c r="K255" s="156"/>
      <c r="L255" s="32"/>
      <c r="M255" s="157" t="s">
        <v>1</v>
      </c>
      <c r="N255" s="158" t="s">
        <v>44</v>
      </c>
      <c r="O255" s="57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1" t="s">
        <v>289</v>
      </c>
      <c r="AT255" s="161" t="s">
        <v>254</v>
      </c>
      <c r="AU255" s="161" t="s">
        <v>88</v>
      </c>
      <c r="AY255" s="17" t="s">
        <v>252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7" t="s">
        <v>86</v>
      </c>
      <c r="BK255" s="162">
        <f>ROUND(I255*H255,2)</f>
        <v>0</v>
      </c>
      <c r="BL255" s="17" t="s">
        <v>289</v>
      </c>
      <c r="BM255" s="161" t="s">
        <v>442</v>
      </c>
    </row>
    <row r="256" spans="1:65" s="14" customFormat="1" ht="22.5">
      <c r="B256" s="171"/>
      <c r="D256" s="164" t="s">
        <v>282</v>
      </c>
      <c r="E256" s="172" t="s">
        <v>1</v>
      </c>
      <c r="F256" s="173" t="s">
        <v>4965</v>
      </c>
      <c r="H256" s="174">
        <v>9.24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282</v>
      </c>
      <c r="AU256" s="172" t="s">
        <v>88</v>
      </c>
      <c r="AV256" s="14" t="s">
        <v>88</v>
      </c>
      <c r="AW256" s="14" t="s">
        <v>33</v>
      </c>
      <c r="AX256" s="14" t="s">
        <v>79</v>
      </c>
      <c r="AY256" s="172" t="s">
        <v>252</v>
      </c>
    </row>
    <row r="257" spans="1:65" s="13" customFormat="1" ht="22.5">
      <c r="B257" s="163"/>
      <c r="D257" s="164" t="s">
        <v>282</v>
      </c>
      <c r="E257" s="165" t="s">
        <v>1</v>
      </c>
      <c r="F257" s="166" t="s">
        <v>4966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282</v>
      </c>
      <c r="AU257" s="165" t="s">
        <v>88</v>
      </c>
      <c r="AV257" s="13" t="s">
        <v>86</v>
      </c>
      <c r="AW257" s="13" t="s">
        <v>33</v>
      </c>
      <c r="AX257" s="13" t="s">
        <v>79</v>
      </c>
      <c r="AY257" s="165" t="s">
        <v>252</v>
      </c>
    </row>
    <row r="258" spans="1:65" s="15" customFormat="1">
      <c r="B258" s="179"/>
      <c r="D258" s="164" t="s">
        <v>282</v>
      </c>
      <c r="E258" s="180" t="s">
        <v>1</v>
      </c>
      <c r="F258" s="181" t="s">
        <v>286</v>
      </c>
      <c r="H258" s="182">
        <v>9.24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282</v>
      </c>
      <c r="AU258" s="180" t="s">
        <v>88</v>
      </c>
      <c r="AV258" s="15" t="s">
        <v>258</v>
      </c>
      <c r="AW258" s="15" t="s">
        <v>33</v>
      </c>
      <c r="AX258" s="15" t="s">
        <v>86</v>
      </c>
      <c r="AY258" s="180" t="s">
        <v>252</v>
      </c>
    </row>
    <row r="259" spans="1:65" s="2" customFormat="1" ht="33" customHeight="1">
      <c r="A259" s="31"/>
      <c r="B259" s="148"/>
      <c r="C259" s="149" t="s">
        <v>443</v>
      </c>
      <c r="D259" s="149" t="s">
        <v>254</v>
      </c>
      <c r="E259" s="150" t="s">
        <v>4967</v>
      </c>
      <c r="F259" s="151" t="s">
        <v>4968</v>
      </c>
      <c r="G259" s="152" t="s">
        <v>265</v>
      </c>
      <c r="H259" s="153">
        <v>14.3</v>
      </c>
      <c r="I259" s="154"/>
      <c r="J259" s="155">
        <f>ROUND(I259*H259,2)</f>
        <v>0</v>
      </c>
      <c r="K259" s="156"/>
      <c r="L259" s="32"/>
      <c r="M259" s="157" t="s">
        <v>1</v>
      </c>
      <c r="N259" s="158" t="s">
        <v>44</v>
      </c>
      <c r="O259" s="57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1" t="s">
        <v>289</v>
      </c>
      <c r="AT259" s="161" t="s">
        <v>254</v>
      </c>
      <c r="AU259" s="161" t="s">
        <v>88</v>
      </c>
      <c r="AY259" s="17" t="s">
        <v>252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7" t="s">
        <v>86</v>
      </c>
      <c r="BK259" s="162">
        <f>ROUND(I259*H259,2)</f>
        <v>0</v>
      </c>
      <c r="BL259" s="17" t="s">
        <v>289</v>
      </c>
      <c r="BM259" s="161" t="s">
        <v>446</v>
      </c>
    </row>
    <row r="260" spans="1:65" s="14" customFormat="1" ht="22.5">
      <c r="B260" s="171"/>
      <c r="D260" s="164" t="s">
        <v>282</v>
      </c>
      <c r="E260" s="172" t="s">
        <v>1</v>
      </c>
      <c r="F260" s="173" t="s">
        <v>4969</v>
      </c>
      <c r="H260" s="174">
        <v>14.3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282</v>
      </c>
      <c r="AU260" s="172" t="s">
        <v>88</v>
      </c>
      <c r="AV260" s="14" t="s">
        <v>88</v>
      </c>
      <c r="AW260" s="14" t="s">
        <v>33</v>
      </c>
      <c r="AX260" s="14" t="s">
        <v>79</v>
      </c>
      <c r="AY260" s="172" t="s">
        <v>252</v>
      </c>
    </row>
    <row r="261" spans="1:65" s="13" customFormat="1" ht="22.5">
      <c r="B261" s="163"/>
      <c r="D261" s="164" t="s">
        <v>282</v>
      </c>
      <c r="E261" s="165" t="s">
        <v>1</v>
      </c>
      <c r="F261" s="166" t="s">
        <v>4966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5" customFormat="1">
      <c r="B262" s="179"/>
      <c r="D262" s="164" t="s">
        <v>282</v>
      </c>
      <c r="E262" s="180" t="s">
        <v>1</v>
      </c>
      <c r="F262" s="181" t="s">
        <v>286</v>
      </c>
      <c r="H262" s="182">
        <v>14.3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282</v>
      </c>
      <c r="AU262" s="180" t="s">
        <v>88</v>
      </c>
      <c r="AV262" s="15" t="s">
        <v>258</v>
      </c>
      <c r="AW262" s="15" t="s">
        <v>33</v>
      </c>
      <c r="AX262" s="15" t="s">
        <v>86</v>
      </c>
      <c r="AY262" s="180" t="s">
        <v>252</v>
      </c>
    </row>
    <row r="263" spans="1:65" s="2" customFormat="1" ht="33" customHeight="1">
      <c r="A263" s="31"/>
      <c r="B263" s="148"/>
      <c r="C263" s="149" t="s">
        <v>363</v>
      </c>
      <c r="D263" s="149" t="s">
        <v>254</v>
      </c>
      <c r="E263" s="150" t="s">
        <v>4970</v>
      </c>
      <c r="F263" s="151" t="s">
        <v>4971</v>
      </c>
      <c r="G263" s="152" t="s">
        <v>265</v>
      </c>
      <c r="H263" s="153">
        <v>4.3449999999999998</v>
      </c>
      <c r="I263" s="154"/>
      <c r="J263" s="155">
        <f>ROUND(I263*H263,2)</f>
        <v>0</v>
      </c>
      <c r="K263" s="156"/>
      <c r="L263" s="32"/>
      <c r="M263" s="157" t="s">
        <v>1</v>
      </c>
      <c r="N263" s="158" t="s">
        <v>44</v>
      </c>
      <c r="O263" s="57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289</v>
      </c>
      <c r="AT263" s="161" t="s">
        <v>254</v>
      </c>
      <c r="AU263" s="161" t="s">
        <v>88</v>
      </c>
      <c r="AY263" s="17" t="s">
        <v>252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86</v>
      </c>
      <c r="BK263" s="162">
        <f>ROUND(I263*H263,2)</f>
        <v>0</v>
      </c>
      <c r="BL263" s="17" t="s">
        <v>289</v>
      </c>
      <c r="BM263" s="161" t="s">
        <v>449</v>
      </c>
    </row>
    <row r="264" spans="1:65" s="14" customFormat="1" ht="22.5">
      <c r="B264" s="171"/>
      <c r="D264" s="164" t="s">
        <v>282</v>
      </c>
      <c r="E264" s="172" t="s">
        <v>1</v>
      </c>
      <c r="F264" s="173" t="s">
        <v>4972</v>
      </c>
      <c r="H264" s="174">
        <v>4.3449999999999998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282</v>
      </c>
      <c r="AU264" s="172" t="s">
        <v>88</v>
      </c>
      <c r="AV264" s="14" t="s">
        <v>88</v>
      </c>
      <c r="AW264" s="14" t="s">
        <v>33</v>
      </c>
      <c r="AX264" s="14" t="s">
        <v>79</v>
      </c>
      <c r="AY264" s="172" t="s">
        <v>252</v>
      </c>
    </row>
    <row r="265" spans="1:65" s="13" customFormat="1" ht="22.5">
      <c r="B265" s="163"/>
      <c r="D265" s="164" t="s">
        <v>282</v>
      </c>
      <c r="E265" s="165" t="s">
        <v>1</v>
      </c>
      <c r="F265" s="166" t="s">
        <v>4966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282</v>
      </c>
      <c r="AU265" s="165" t="s">
        <v>88</v>
      </c>
      <c r="AV265" s="13" t="s">
        <v>86</v>
      </c>
      <c r="AW265" s="13" t="s">
        <v>33</v>
      </c>
      <c r="AX265" s="13" t="s">
        <v>79</v>
      </c>
      <c r="AY265" s="165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4.3449999999999998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33" customHeight="1">
      <c r="A267" s="31"/>
      <c r="B267" s="148"/>
      <c r="C267" s="149" t="s">
        <v>450</v>
      </c>
      <c r="D267" s="149" t="s">
        <v>254</v>
      </c>
      <c r="E267" s="150" t="s">
        <v>4973</v>
      </c>
      <c r="F267" s="151" t="s">
        <v>4974</v>
      </c>
      <c r="G267" s="152" t="s">
        <v>265</v>
      </c>
      <c r="H267" s="153">
        <v>2.86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289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289</v>
      </c>
      <c r="BM267" s="161" t="s">
        <v>453</v>
      </c>
    </row>
    <row r="268" spans="1:65" s="14" customFormat="1">
      <c r="B268" s="171"/>
      <c r="D268" s="164" t="s">
        <v>282</v>
      </c>
      <c r="E268" s="172" t="s">
        <v>1</v>
      </c>
      <c r="F268" s="173" t="s">
        <v>4975</v>
      </c>
      <c r="H268" s="174">
        <v>2.86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282</v>
      </c>
      <c r="AU268" s="172" t="s">
        <v>88</v>
      </c>
      <c r="AV268" s="14" t="s">
        <v>88</v>
      </c>
      <c r="AW268" s="14" t="s">
        <v>33</v>
      </c>
      <c r="AX268" s="14" t="s">
        <v>79</v>
      </c>
      <c r="AY268" s="172" t="s">
        <v>252</v>
      </c>
    </row>
    <row r="269" spans="1:65" s="13" customFormat="1" ht="22.5">
      <c r="B269" s="163"/>
      <c r="D269" s="164" t="s">
        <v>282</v>
      </c>
      <c r="E269" s="165" t="s">
        <v>1</v>
      </c>
      <c r="F269" s="166" t="s">
        <v>4966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282</v>
      </c>
      <c r="AU269" s="165" t="s">
        <v>88</v>
      </c>
      <c r="AV269" s="13" t="s">
        <v>86</v>
      </c>
      <c r="AW269" s="13" t="s">
        <v>33</v>
      </c>
      <c r="AX269" s="13" t="s">
        <v>79</v>
      </c>
      <c r="AY269" s="165" t="s">
        <v>252</v>
      </c>
    </row>
    <row r="270" spans="1:65" s="15" customFormat="1">
      <c r="B270" s="179"/>
      <c r="D270" s="164" t="s">
        <v>282</v>
      </c>
      <c r="E270" s="180" t="s">
        <v>1</v>
      </c>
      <c r="F270" s="181" t="s">
        <v>286</v>
      </c>
      <c r="H270" s="182">
        <v>2.86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282</v>
      </c>
      <c r="AU270" s="180" t="s">
        <v>88</v>
      </c>
      <c r="AV270" s="15" t="s">
        <v>258</v>
      </c>
      <c r="AW270" s="15" t="s">
        <v>33</v>
      </c>
      <c r="AX270" s="15" t="s">
        <v>86</v>
      </c>
      <c r="AY270" s="180" t="s">
        <v>252</v>
      </c>
    </row>
    <row r="271" spans="1:65" s="2" customFormat="1" ht="24.2" customHeight="1">
      <c r="A271" s="31"/>
      <c r="B271" s="148"/>
      <c r="C271" s="149" t="s">
        <v>369</v>
      </c>
      <c r="D271" s="149" t="s">
        <v>254</v>
      </c>
      <c r="E271" s="150" t="s">
        <v>4976</v>
      </c>
      <c r="F271" s="151" t="s">
        <v>4977</v>
      </c>
      <c r="G271" s="152" t="s">
        <v>347</v>
      </c>
      <c r="H271" s="153">
        <v>2</v>
      </c>
      <c r="I271" s="154"/>
      <c r="J271" s="155">
        <f>ROUND(I271*H271,2)</f>
        <v>0</v>
      </c>
      <c r="K271" s="156"/>
      <c r="L271" s="32"/>
      <c r="M271" s="157" t="s">
        <v>1</v>
      </c>
      <c r="N271" s="158" t="s">
        <v>44</v>
      </c>
      <c r="O271" s="57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289</v>
      </c>
      <c r="AT271" s="161" t="s">
        <v>254</v>
      </c>
      <c r="AU271" s="161" t="s">
        <v>88</v>
      </c>
      <c r="AY271" s="17" t="s">
        <v>252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289</v>
      </c>
      <c r="BM271" s="161" t="s">
        <v>456</v>
      </c>
    </row>
    <row r="272" spans="1:65" s="14" customFormat="1" ht="22.5">
      <c r="B272" s="171"/>
      <c r="D272" s="164" t="s">
        <v>282</v>
      </c>
      <c r="E272" s="172" t="s">
        <v>1</v>
      </c>
      <c r="F272" s="173" t="s">
        <v>4978</v>
      </c>
      <c r="H272" s="174">
        <v>2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5" customFormat="1">
      <c r="B273" s="179"/>
      <c r="D273" s="164" t="s">
        <v>282</v>
      </c>
      <c r="E273" s="180" t="s">
        <v>1</v>
      </c>
      <c r="F273" s="181" t="s">
        <v>286</v>
      </c>
      <c r="H273" s="182">
        <v>2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282</v>
      </c>
      <c r="AU273" s="180" t="s">
        <v>88</v>
      </c>
      <c r="AV273" s="15" t="s">
        <v>258</v>
      </c>
      <c r="AW273" s="15" t="s">
        <v>33</v>
      </c>
      <c r="AX273" s="15" t="s">
        <v>86</v>
      </c>
      <c r="AY273" s="180" t="s">
        <v>252</v>
      </c>
    </row>
    <row r="274" spans="1:65" s="2" customFormat="1" ht="21.75" customHeight="1">
      <c r="A274" s="31"/>
      <c r="B274" s="148"/>
      <c r="C274" s="149" t="s">
        <v>458</v>
      </c>
      <c r="D274" s="149" t="s">
        <v>254</v>
      </c>
      <c r="E274" s="150" t="s">
        <v>4979</v>
      </c>
      <c r="F274" s="151" t="s">
        <v>4980</v>
      </c>
      <c r="G274" s="152" t="s">
        <v>265</v>
      </c>
      <c r="H274" s="153">
        <v>983.8</v>
      </c>
      <c r="I274" s="154"/>
      <c r="J274" s="155">
        <f>ROUND(I274*H274,2)</f>
        <v>0</v>
      </c>
      <c r="K274" s="156"/>
      <c r="L274" s="32"/>
      <c r="M274" s="157" t="s">
        <v>1</v>
      </c>
      <c r="N274" s="158" t="s">
        <v>44</v>
      </c>
      <c r="O274" s="57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1" t="s">
        <v>289</v>
      </c>
      <c r="AT274" s="161" t="s">
        <v>254</v>
      </c>
      <c r="AU274" s="161" t="s">
        <v>88</v>
      </c>
      <c r="AY274" s="17" t="s">
        <v>252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86</v>
      </c>
      <c r="BK274" s="162">
        <f>ROUND(I274*H274,2)</f>
        <v>0</v>
      </c>
      <c r="BL274" s="17" t="s">
        <v>289</v>
      </c>
      <c r="BM274" s="161" t="s">
        <v>461</v>
      </c>
    </row>
    <row r="275" spans="1:65" s="2" customFormat="1" ht="21.75" customHeight="1">
      <c r="A275" s="31"/>
      <c r="B275" s="148"/>
      <c r="C275" s="149" t="s">
        <v>373</v>
      </c>
      <c r="D275" s="149" t="s">
        <v>254</v>
      </c>
      <c r="E275" s="150" t="s">
        <v>4981</v>
      </c>
      <c r="F275" s="151" t="s">
        <v>4982</v>
      </c>
      <c r="G275" s="152" t="s">
        <v>265</v>
      </c>
      <c r="H275" s="153">
        <v>25.52</v>
      </c>
      <c r="I275" s="154"/>
      <c r="J275" s="155">
        <f>ROUND(I275*H275,2)</f>
        <v>0</v>
      </c>
      <c r="K275" s="156"/>
      <c r="L275" s="32"/>
      <c r="M275" s="157" t="s">
        <v>1</v>
      </c>
      <c r="N275" s="158" t="s">
        <v>44</v>
      </c>
      <c r="O275" s="57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1" t="s">
        <v>289</v>
      </c>
      <c r="AT275" s="161" t="s">
        <v>254</v>
      </c>
      <c r="AU275" s="161" t="s">
        <v>88</v>
      </c>
      <c r="AY275" s="17" t="s">
        <v>252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86</v>
      </c>
      <c r="BK275" s="162">
        <f>ROUND(I275*H275,2)</f>
        <v>0</v>
      </c>
      <c r="BL275" s="17" t="s">
        <v>289</v>
      </c>
      <c r="BM275" s="161" t="s">
        <v>466</v>
      </c>
    </row>
    <row r="276" spans="1:65" s="2" customFormat="1" ht="16.5" customHeight="1">
      <c r="A276" s="31"/>
      <c r="B276" s="148"/>
      <c r="C276" s="149" t="s">
        <v>467</v>
      </c>
      <c r="D276" s="149" t="s">
        <v>254</v>
      </c>
      <c r="E276" s="150" t="s">
        <v>4983</v>
      </c>
      <c r="F276" s="151" t="s">
        <v>4984</v>
      </c>
      <c r="G276" s="152" t="s">
        <v>347</v>
      </c>
      <c r="H276" s="153">
        <v>4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289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289</v>
      </c>
      <c r="BM276" s="161" t="s">
        <v>470</v>
      </c>
    </row>
    <row r="277" spans="1:65" s="14" customFormat="1">
      <c r="B277" s="171"/>
      <c r="D277" s="164" t="s">
        <v>282</v>
      </c>
      <c r="E277" s="172" t="s">
        <v>1</v>
      </c>
      <c r="F277" s="173" t="s">
        <v>4985</v>
      </c>
      <c r="H277" s="174">
        <v>4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4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378</v>
      </c>
      <c r="D279" s="149" t="s">
        <v>254</v>
      </c>
      <c r="E279" s="150" t="s">
        <v>1341</v>
      </c>
      <c r="F279" s="151" t="s">
        <v>4986</v>
      </c>
      <c r="G279" s="152" t="s">
        <v>347</v>
      </c>
      <c r="H279" s="153">
        <v>7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289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289</v>
      </c>
      <c r="BM279" s="161" t="s">
        <v>474</v>
      </c>
    </row>
    <row r="280" spans="1:65" s="14" customFormat="1">
      <c r="B280" s="171"/>
      <c r="D280" s="164" t="s">
        <v>282</v>
      </c>
      <c r="E280" s="172" t="s">
        <v>1</v>
      </c>
      <c r="F280" s="173" t="s">
        <v>4987</v>
      </c>
      <c r="H280" s="174">
        <v>7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7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24.2" customHeight="1">
      <c r="A282" s="31"/>
      <c r="B282" s="148"/>
      <c r="C282" s="149" t="s">
        <v>480</v>
      </c>
      <c r="D282" s="149" t="s">
        <v>254</v>
      </c>
      <c r="E282" s="150" t="s">
        <v>4988</v>
      </c>
      <c r="F282" s="151" t="s">
        <v>4989</v>
      </c>
      <c r="G282" s="152" t="s">
        <v>347</v>
      </c>
      <c r="H282" s="153">
        <v>14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289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289</v>
      </c>
      <c r="BM282" s="161" t="s">
        <v>483</v>
      </c>
    </row>
    <row r="283" spans="1:65" s="14" customFormat="1">
      <c r="B283" s="171"/>
      <c r="D283" s="164" t="s">
        <v>282</v>
      </c>
      <c r="E283" s="172" t="s">
        <v>1</v>
      </c>
      <c r="F283" s="173" t="s">
        <v>4990</v>
      </c>
      <c r="H283" s="174">
        <v>14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14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24.2" customHeight="1">
      <c r="A285" s="31"/>
      <c r="B285" s="148"/>
      <c r="C285" s="149" t="s">
        <v>384</v>
      </c>
      <c r="D285" s="149" t="s">
        <v>254</v>
      </c>
      <c r="E285" s="150" t="s">
        <v>4991</v>
      </c>
      <c r="F285" s="151" t="s">
        <v>4992</v>
      </c>
      <c r="G285" s="152" t="s">
        <v>347</v>
      </c>
      <c r="H285" s="153">
        <v>1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289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289</v>
      </c>
      <c r="BM285" s="161" t="s">
        <v>487</v>
      </c>
    </row>
    <row r="286" spans="1:65" s="14" customFormat="1">
      <c r="B286" s="171"/>
      <c r="D286" s="164" t="s">
        <v>282</v>
      </c>
      <c r="E286" s="172" t="s">
        <v>1</v>
      </c>
      <c r="F286" s="173" t="s">
        <v>4993</v>
      </c>
      <c r="H286" s="174">
        <v>1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5" customFormat="1">
      <c r="B287" s="179"/>
      <c r="D287" s="164" t="s">
        <v>282</v>
      </c>
      <c r="E287" s="180" t="s">
        <v>1</v>
      </c>
      <c r="F287" s="181" t="s">
        <v>286</v>
      </c>
      <c r="H287" s="182">
        <v>1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282</v>
      </c>
      <c r="AU287" s="180" t="s">
        <v>88</v>
      </c>
      <c r="AV287" s="15" t="s">
        <v>258</v>
      </c>
      <c r="AW287" s="15" t="s">
        <v>33</v>
      </c>
      <c r="AX287" s="15" t="s">
        <v>86</v>
      </c>
      <c r="AY287" s="180" t="s">
        <v>252</v>
      </c>
    </row>
    <row r="288" spans="1:65" s="2" customFormat="1" ht="24.2" customHeight="1">
      <c r="A288" s="31"/>
      <c r="B288" s="148"/>
      <c r="C288" s="149" t="s">
        <v>488</v>
      </c>
      <c r="D288" s="149" t="s">
        <v>254</v>
      </c>
      <c r="E288" s="150" t="s">
        <v>4994</v>
      </c>
      <c r="F288" s="151" t="s">
        <v>4995</v>
      </c>
      <c r="G288" s="152" t="s">
        <v>347</v>
      </c>
      <c r="H288" s="153">
        <v>14</v>
      </c>
      <c r="I288" s="154"/>
      <c r="J288" s="155">
        <f>ROUND(I288*H288,2)</f>
        <v>0</v>
      </c>
      <c r="K288" s="156"/>
      <c r="L288" s="32"/>
      <c r="M288" s="157" t="s">
        <v>1</v>
      </c>
      <c r="N288" s="158" t="s">
        <v>44</v>
      </c>
      <c r="O288" s="57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1" t="s">
        <v>289</v>
      </c>
      <c r="AT288" s="161" t="s">
        <v>254</v>
      </c>
      <c r="AU288" s="161" t="s">
        <v>88</v>
      </c>
      <c r="AY288" s="17" t="s">
        <v>252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86</v>
      </c>
      <c r="BK288" s="162">
        <f>ROUND(I288*H288,2)</f>
        <v>0</v>
      </c>
      <c r="BL288" s="17" t="s">
        <v>289</v>
      </c>
      <c r="BM288" s="161" t="s">
        <v>491</v>
      </c>
    </row>
    <row r="289" spans="1:65" s="2" customFormat="1" ht="24.2" customHeight="1">
      <c r="A289" s="31"/>
      <c r="B289" s="148"/>
      <c r="C289" s="149" t="s">
        <v>389</v>
      </c>
      <c r="D289" s="149" t="s">
        <v>254</v>
      </c>
      <c r="E289" s="150" t="s">
        <v>4996</v>
      </c>
      <c r="F289" s="151" t="s">
        <v>4997</v>
      </c>
      <c r="G289" s="152" t="s">
        <v>347</v>
      </c>
      <c r="H289" s="153">
        <v>10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289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289</v>
      </c>
      <c r="BM289" s="161" t="s">
        <v>494</v>
      </c>
    </row>
    <row r="290" spans="1:65" s="14" customFormat="1" ht="33.75">
      <c r="B290" s="171"/>
      <c r="D290" s="164" t="s">
        <v>282</v>
      </c>
      <c r="E290" s="172" t="s">
        <v>1</v>
      </c>
      <c r="F290" s="173" t="s">
        <v>4998</v>
      </c>
      <c r="H290" s="174">
        <v>10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5" customFormat="1">
      <c r="B291" s="179"/>
      <c r="D291" s="164" t="s">
        <v>282</v>
      </c>
      <c r="E291" s="180" t="s">
        <v>1</v>
      </c>
      <c r="F291" s="181" t="s">
        <v>286</v>
      </c>
      <c r="H291" s="182">
        <v>10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282</v>
      </c>
      <c r="AU291" s="180" t="s">
        <v>88</v>
      </c>
      <c r="AV291" s="15" t="s">
        <v>258</v>
      </c>
      <c r="AW291" s="15" t="s">
        <v>33</v>
      </c>
      <c r="AX291" s="15" t="s">
        <v>86</v>
      </c>
      <c r="AY291" s="180" t="s">
        <v>252</v>
      </c>
    </row>
    <row r="292" spans="1:65" s="2" customFormat="1" ht="24.2" customHeight="1">
      <c r="A292" s="31"/>
      <c r="B292" s="148"/>
      <c r="C292" s="149" t="s">
        <v>496</v>
      </c>
      <c r="D292" s="149" t="s">
        <v>254</v>
      </c>
      <c r="E292" s="150" t="s">
        <v>4999</v>
      </c>
      <c r="F292" s="151" t="s">
        <v>5000</v>
      </c>
      <c r="G292" s="152" t="s">
        <v>347</v>
      </c>
      <c r="H292" s="153">
        <v>5</v>
      </c>
      <c r="I292" s="154"/>
      <c r="J292" s="155">
        <f>ROUND(I292*H292,2)</f>
        <v>0</v>
      </c>
      <c r="K292" s="156"/>
      <c r="L292" s="32"/>
      <c r="M292" s="157" t="s">
        <v>1</v>
      </c>
      <c r="N292" s="158" t="s">
        <v>44</v>
      </c>
      <c r="O292" s="57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61" t="s">
        <v>289</v>
      </c>
      <c r="AT292" s="161" t="s">
        <v>254</v>
      </c>
      <c r="AU292" s="161" t="s">
        <v>88</v>
      </c>
      <c r="AY292" s="17" t="s">
        <v>252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7" t="s">
        <v>86</v>
      </c>
      <c r="BK292" s="162">
        <f>ROUND(I292*H292,2)</f>
        <v>0</v>
      </c>
      <c r="BL292" s="17" t="s">
        <v>289</v>
      </c>
      <c r="BM292" s="161" t="s">
        <v>499</v>
      </c>
    </row>
    <row r="293" spans="1:65" s="14" customFormat="1" ht="22.5">
      <c r="B293" s="171"/>
      <c r="D293" s="164" t="s">
        <v>282</v>
      </c>
      <c r="E293" s="172" t="s">
        <v>1</v>
      </c>
      <c r="F293" s="173" t="s">
        <v>5001</v>
      </c>
      <c r="H293" s="174">
        <v>5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3" customFormat="1" ht="33.75">
      <c r="B294" s="163"/>
      <c r="D294" s="164" t="s">
        <v>282</v>
      </c>
      <c r="E294" s="165" t="s">
        <v>1</v>
      </c>
      <c r="F294" s="166" t="s">
        <v>5002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282</v>
      </c>
      <c r="AU294" s="165" t="s">
        <v>88</v>
      </c>
      <c r="AV294" s="13" t="s">
        <v>86</v>
      </c>
      <c r="AW294" s="13" t="s">
        <v>33</v>
      </c>
      <c r="AX294" s="13" t="s">
        <v>79</v>
      </c>
      <c r="AY294" s="165" t="s">
        <v>252</v>
      </c>
    </row>
    <row r="295" spans="1:65" s="13" customFormat="1" ht="22.5">
      <c r="B295" s="163"/>
      <c r="D295" s="164" t="s">
        <v>282</v>
      </c>
      <c r="E295" s="165" t="s">
        <v>1</v>
      </c>
      <c r="F295" s="166" t="s">
        <v>5003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282</v>
      </c>
      <c r="AU295" s="165" t="s">
        <v>88</v>
      </c>
      <c r="AV295" s="13" t="s">
        <v>86</v>
      </c>
      <c r="AW295" s="13" t="s">
        <v>33</v>
      </c>
      <c r="AX295" s="13" t="s">
        <v>79</v>
      </c>
      <c r="AY295" s="165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5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24.2" customHeight="1">
      <c r="A297" s="31"/>
      <c r="B297" s="148"/>
      <c r="C297" s="149" t="s">
        <v>392</v>
      </c>
      <c r="D297" s="149" t="s">
        <v>254</v>
      </c>
      <c r="E297" s="150" t="s">
        <v>5004</v>
      </c>
      <c r="F297" s="151" t="s">
        <v>5005</v>
      </c>
      <c r="G297" s="152" t="s">
        <v>347</v>
      </c>
      <c r="H297" s="153">
        <v>2</v>
      </c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289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289</v>
      </c>
      <c r="BM297" s="161" t="s">
        <v>502</v>
      </c>
    </row>
    <row r="298" spans="1:65" s="14" customFormat="1" ht="22.5">
      <c r="B298" s="171"/>
      <c r="D298" s="164" t="s">
        <v>282</v>
      </c>
      <c r="E298" s="172" t="s">
        <v>1</v>
      </c>
      <c r="F298" s="173" t="s">
        <v>5006</v>
      </c>
      <c r="H298" s="174">
        <v>2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282</v>
      </c>
      <c r="AU298" s="172" t="s">
        <v>88</v>
      </c>
      <c r="AV298" s="14" t="s">
        <v>88</v>
      </c>
      <c r="AW298" s="14" t="s">
        <v>33</v>
      </c>
      <c r="AX298" s="14" t="s">
        <v>79</v>
      </c>
      <c r="AY298" s="172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2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4.2" customHeight="1">
      <c r="A300" s="31"/>
      <c r="B300" s="148"/>
      <c r="C300" s="149" t="s">
        <v>506</v>
      </c>
      <c r="D300" s="149" t="s">
        <v>254</v>
      </c>
      <c r="E300" s="150" t="s">
        <v>5007</v>
      </c>
      <c r="F300" s="151" t="s">
        <v>5008</v>
      </c>
      <c r="G300" s="152" t="s">
        <v>347</v>
      </c>
      <c r="H300" s="153">
        <v>8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289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289</v>
      </c>
      <c r="BM300" s="161" t="s">
        <v>509</v>
      </c>
    </row>
    <row r="301" spans="1:65" s="2" customFormat="1" ht="24.2" customHeight="1">
      <c r="A301" s="31"/>
      <c r="B301" s="148"/>
      <c r="C301" s="149" t="s">
        <v>396</v>
      </c>
      <c r="D301" s="149" t="s">
        <v>254</v>
      </c>
      <c r="E301" s="150" t="s">
        <v>5009</v>
      </c>
      <c r="F301" s="151" t="s">
        <v>5010</v>
      </c>
      <c r="G301" s="152" t="s">
        <v>347</v>
      </c>
      <c r="H301" s="153">
        <v>14</v>
      </c>
      <c r="I301" s="154"/>
      <c r="J301" s="155">
        <f>ROUND(I301*H301,2)</f>
        <v>0</v>
      </c>
      <c r="K301" s="156"/>
      <c r="L301" s="32"/>
      <c r="M301" s="157" t="s">
        <v>1</v>
      </c>
      <c r="N301" s="158" t="s">
        <v>44</v>
      </c>
      <c r="O301" s="57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1" t="s">
        <v>289</v>
      </c>
      <c r="AT301" s="161" t="s">
        <v>254</v>
      </c>
      <c r="AU301" s="161" t="s">
        <v>88</v>
      </c>
      <c r="AY301" s="17" t="s">
        <v>252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86</v>
      </c>
      <c r="BK301" s="162">
        <f>ROUND(I301*H301,2)</f>
        <v>0</v>
      </c>
      <c r="BL301" s="17" t="s">
        <v>289</v>
      </c>
      <c r="BM301" s="161" t="s">
        <v>513</v>
      </c>
    </row>
    <row r="302" spans="1:65" s="2" customFormat="1" ht="24.2" customHeight="1">
      <c r="A302" s="31"/>
      <c r="B302" s="148"/>
      <c r="C302" s="149" t="s">
        <v>514</v>
      </c>
      <c r="D302" s="149" t="s">
        <v>254</v>
      </c>
      <c r="E302" s="150" t="s">
        <v>5011</v>
      </c>
      <c r="F302" s="151" t="s">
        <v>5012</v>
      </c>
      <c r="G302" s="152" t="s">
        <v>1198</v>
      </c>
      <c r="H302" s="153">
        <v>1</v>
      </c>
      <c r="I302" s="154"/>
      <c r="J302" s="155">
        <f>ROUND(I302*H302,2)</f>
        <v>0</v>
      </c>
      <c r="K302" s="156"/>
      <c r="L302" s="32"/>
      <c r="M302" s="157" t="s">
        <v>1</v>
      </c>
      <c r="N302" s="158" t="s">
        <v>44</v>
      </c>
      <c r="O302" s="57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1" t="s">
        <v>289</v>
      </c>
      <c r="AT302" s="161" t="s">
        <v>254</v>
      </c>
      <c r="AU302" s="161" t="s">
        <v>88</v>
      </c>
      <c r="AY302" s="17" t="s">
        <v>252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86</v>
      </c>
      <c r="BK302" s="162">
        <f>ROUND(I302*H302,2)</f>
        <v>0</v>
      </c>
      <c r="BL302" s="17" t="s">
        <v>289</v>
      </c>
      <c r="BM302" s="161" t="s">
        <v>517</v>
      </c>
    </row>
    <row r="303" spans="1:65" s="14" customFormat="1" ht="33.75">
      <c r="B303" s="171"/>
      <c r="D303" s="164" t="s">
        <v>282</v>
      </c>
      <c r="E303" s="172" t="s">
        <v>1</v>
      </c>
      <c r="F303" s="173" t="s">
        <v>5013</v>
      </c>
      <c r="H303" s="174">
        <v>1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282</v>
      </c>
      <c r="AU303" s="172" t="s">
        <v>88</v>
      </c>
      <c r="AV303" s="14" t="s">
        <v>88</v>
      </c>
      <c r="AW303" s="14" t="s">
        <v>33</v>
      </c>
      <c r="AX303" s="14" t="s">
        <v>79</v>
      </c>
      <c r="AY303" s="172" t="s">
        <v>252</v>
      </c>
    </row>
    <row r="304" spans="1:65" s="13" customFormat="1">
      <c r="B304" s="163"/>
      <c r="D304" s="164" t="s">
        <v>282</v>
      </c>
      <c r="E304" s="165" t="s">
        <v>1</v>
      </c>
      <c r="F304" s="166" t="s">
        <v>5014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282</v>
      </c>
      <c r="AU304" s="165" t="s">
        <v>88</v>
      </c>
      <c r="AV304" s="13" t="s">
        <v>86</v>
      </c>
      <c r="AW304" s="13" t="s">
        <v>33</v>
      </c>
      <c r="AX304" s="13" t="s">
        <v>79</v>
      </c>
      <c r="AY304" s="165" t="s">
        <v>252</v>
      </c>
    </row>
    <row r="305" spans="1:65" s="13" customFormat="1">
      <c r="B305" s="163"/>
      <c r="D305" s="164" t="s">
        <v>282</v>
      </c>
      <c r="E305" s="165" t="s">
        <v>1</v>
      </c>
      <c r="F305" s="166" t="s">
        <v>5015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282</v>
      </c>
      <c r="AU305" s="165" t="s">
        <v>88</v>
      </c>
      <c r="AV305" s="13" t="s">
        <v>86</v>
      </c>
      <c r="AW305" s="13" t="s">
        <v>33</v>
      </c>
      <c r="AX305" s="13" t="s">
        <v>79</v>
      </c>
      <c r="AY305" s="165" t="s">
        <v>252</v>
      </c>
    </row>
    <row r="306" spans="1:65" s="13" customFormat="1" ht="33.75">
      <c r="B306" s="163"/>
      <c r="D306" s="164" t="s">
        <v>282</v>
      </c>
      <c r="E306" s="165" t="s">
        <v>1</v>
      </c>
      <c r="F306" s="166" t="s">
        <v>4911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3" customFormat="1" ht="33.75">
      <c r="B307" s="163"/>
      <c r="D307" s="164" t="s">
        <v>282</v>
      </c>
      <c r="E307" s="165" t="s">
        <v>1</v>
      </c>
      <c r="F307" s="166" t="s">
        <v>4912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282</v>
      </c>
      <c r="AU307" s="165" t="s">
        <v>88</v>
      </c>
      <c r="AV307" s="13" t="s">
        <v>86</v>
      </c>
      <c r="AW307" s="13" t="s">
        <v>33</v>
      </c>
      <c r="AX307" s="13" t="s">
        <v>79</v>
      </c>
      <c r="AY307" s="165" t="s">
        <v>252</v>
      </c>
    </row>
    <row r="308" spans="1:65" s="15" customFormat="1">
      <c r="B308" s="179"/>
      <c r="D308" s="164" t="s">
        <v>282</v>
      </c>
      <c r="E308" s="180" t="s">
        <v>1</v>
      </c>
      <c r="F308" s="181" t="s">
        <v>286</v>
      </c>
      <c r="H308" s="182">
        <v>1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282</v>
      </c>
      <c r="AU308" s="180" t="s">
        <v>88</v>
      </c>
      <c r="AV308" s="15" t="s">
        <v>258</v>
      </c>
      <c r="AW308" s="15" t="s">
        <v>33</v>
      </c>
      <c r="AX308" s="15" t="s">
        <v>86</v>
      </c>
      <c r="AY308" s="180" t="s">
        <v>252</v>
      </c>
    </row>
    <row r="309" spans="1:65" s="2" customFormat="1" ht="24.2" customHeight="1">
      <c r="A309" s="31"/>
      <c r="B309" s="148"/>
      <c r="C309" s="149" t="s">
        <v>399</v>
      </c>
      <c r="D309" s="149" t="s">
        <v>254</v>
      </c>
      <c r="E309" s="150" t="s">
        <v>5016</v>
      </c>
      <c r="F309" s="151" t="s">
        <v>5017</v>
      </c>
      <c r="G309" s="152" t="s">
        <v>347</v>
      </c>
      <c r="H309" s="153">
        <v>2</v>
      </c>
      <c r="I309" s="154"/>
      <c r="J309" s="155">
        <f>ROUND(I309*H309,2)</f>
        <v>0</v>
      </c>
      <c r="K309" s="156"/>
      <c r="L309" s="32"/>
      <c r="M309" s="157" t="s">
        <v>1</v>
      </c>
      <c r="N309" s="158" t="s">
        <v>44</v>
      </c>
      <c r="O309" s="57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1" t="s">
        <v>289</v>
      </c>
      <c r="AT309" s="161" t="s">
        <v>254</v>
      </c>
      <c r="AU309" s="161" t="s">
        <v>88</v>
      </c>
      <c r="AY309" s="17" t="s">
        <v>252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86</v>
      </c>
      <c r="BK309" s="162">
        <f>ROUND(I309*H309,2)</f>
        <v>0</v>
      </c>
      <c r="BL309" s="17" t="s">
        <v>289</v>
      </c>
      <c r="BM309" s="161" t="s">
        <v>533</v>
      </c>
    </row>
    <row r="310" spans="1:65" s="14" customFormat="1" ht="33.75">
      <c r="B310" s="171"/>
      <c r="D310" s="164" t="s">
        <v>282</v>
      </c>
      <c r="E310" s="172" t="s">
        <v>1</v>
      </c>
      <c r="F310" s="173" t="s">
        <v>5018</v>
      </c>
      <c r="H310" s="174">
        <v>2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282</v>
      </c>
      <c r="AU310" s="172" t="s">
        <v>88</v>
      </c>
      <c r="AV310" s="14" t="s">
        <v>88</v>
      </c>
      <c r="AW310" s="14" t="s">
        <v>33</v>
      </c>
      <c r="AX310" s="14" t="s">
        <v>79</v>
      </c>
      <c r="AY310" s="172" t="s">
        <v>252</v>
      </c>
    </row>
    <row r="311" spans="1:65" s="15" customFormat="1">
      <c r="B311" s="179"/>
      <c r="D311" s="164" t="s">
        <v>282</v>
      </c>
      <c r="E311" s="180" t="s">
        <v>1</v>
      </c>
      <c r="F311" s="181" t="s">
        <v>286</v>
      </c>
      <c r="H311" s="182">
        <v>2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282</v>
      </c>
      <c r="AU311" s="180" t="s">
        <v>88</v>
      </c>
      <c r="AV311" s="15" t="s">
        <v>258</v>
      </c>
      <c r="AW311" s="15" t="s">
        <v>33</v>
      </c>
      <c r="AX311" s="15" t="s">
        <v>86</v>
      </c>
      <c r="AY311" s="180" t="s">
        <v>252</v>
      </c>
    </row>
    <row r="312" spans="1:65" s="2" customFormat="1" ht="24.2" customHeight="1">
      <c r="A312" s="31"/>
      <c r="B312" s="148"/>
      <c r="C312" s="149" t="s">
        <v>536</v>
      </c>
      <c r="D312" s="149" t="s">
        <v>254</v>
      </c>
      <c r="E312" s="150" t="s">
        <v>5019</v>
      </c>
      <c r="F312" s="151" t="s">
        <v>5020</v>
      </c>
      <c r="G312" s="152" t="s">
        <v>347</v>
      </c>
      <c r="H312" s="153">
        <v>8</v>
      </c>
      <c r="I312" s="154"/>
      <c r="J312" s="155">
        <f>ROUND(I312*H312,2)</f>
        <v>0</v>
      </c>
      <c r="K312" s="156"/>
      <c r="L312" s="32"/>
      <c r="M312" s="157" t="s">
        <v>1</v>
      </c>
      <c r="N312" s="158" t="s">
        <v>44</v>
      </c>
      <c r="O312" s="57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61" t="s">
        <v>289</v>
      </c>
      <c r="AT312" s="161" t="s">
        <v>254</v>
      </c>
      <c r="AU312" s="161" t="s">
        <v>88</v>
      </c>
      <c r="AY312" s="17" t="s">
        <v>252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7" t="s">
        <v>86</v>
      </c>
      <c r="BK312" s="162">
        <f>ROUND(I312*H312,2)</f>
        <v>0</v>
      </c>
      <c r="BL312" s="17" t="s">
        <v>289</v>
      </c>
      <c r="BM312" s="161" t="s">
        <v>539</v>
      </c>
    </row>
    <row r="313" spans="1:65" s="14" customFormat="1">
      <c r="B313" s="171"/>
      <c r="D313" s="164" t="s">
        <v>282</v>
      </c>
      <c r="E313" s="172" t="s">
        <v>1</v>
      </c>
      <c r="F313" s="173" t="s">
        <v>5021</v>
      </c>
      <c r="H313" s="174">
        <v>8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282</v>
      </c>
      <c r="AU313" s="172" t="s">
        <v>88</v>
      </c>
      <c r="AV313" s="14" t="s">
        <v>88</v>
      </c>
      <c r="AW313" s="14" t="s">
        <v>33</v>
      </c>
      <c r="AX313" s="14" t="s">
        <v>79</v>
      </c>
      <c r="AY313" s="172" t="s">
        <v>252</v>
      </c>
    </row>
    <row r="314" spans="1:65" s="15" customFormat="1">
      <c r="B314" s="179"/>
      <c r="D314" s="164" t="s">
        <v>282</v>
      </c>
      <c r="E314" s="180" t="s">
        <v>1</v>
      </c>
      <c r="F314" s="181" t="s">
        <v>286</v>
      </c>
      <c r="H314" s="182">
        <v>8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282</v>
      </c>
      <c r="AU314" s="180" t="s">
        <v>88</v>
      </c>
      <c r="AV314" s="15" t="s">
        <v>258</v>
      </c>
      <c r="AW314" s="15" t="s">
        <v>33</v>
      </c>
      <c r="AX314" s="15" t="s">
        <v>86</v>
      </c>
      <c r="AY314" s="180" t="s">
        <v>252</v>
      </c>
    </row>
    <row r="315" spans="1:65" s="2" customFormat="1" ht="24.2" customHeight="1">
      <c r="A315" s="31"/>
      <c r="B315" s="148"/>
      <c r="C315" s="149" t="s">
        <v>403</v>
      </c>
      <c r="D315" s="149" t="s">
        <v>254</v>
      </c>
      <c r="E315" s="150" t="s">
        <v>5022</v>
      </c>
      <c r="F315" s="151" t="s">
        <v>5023</v>
      </c>
      <c r="G315" s="152" t="s">
        <v>265</v>
      </c>
      <c r="H315" s="153">
        <v>190.8</v>
      </c>
      <c r="I315" s="154"/>
      <c r="J315" s="155">
        <f>ROUND(I315*H315,2)</f>
        <v>0</v>
      </c>
      <c r="K315" s="156"/>
      <c r="L315" s="32"/>
      <c r="M315" s="157" t="s">
        <v>1</v>
      </c>
      <c r="N315" s="158" t="s">
        <v>44</v>
      </c>
      <c r="O315" s="57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1" t="s">
        <v>289</v>
      </c>
      <c r="AT315" s="161" t="s">
        <v>254</v>
      </c>
      <c r="AU315" s="161" t="s">
        <v>88</v>
      </c>
      <c r="AY315" s="17" t="s">
        <v>252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7" t="s">
        <v>86</v>
      </c>
      <c r="BK315" s="162">
        <f>ROUND(I315*H315,2)</f>
        <v>0</v>
      </c>
      <c r="BL315" s="17" t="s">
        <v>289</v>
      </c>
      <c r="BM315" s="161" t="s">
        <v>550</v>
      </c>
    </row>
    <row r="316" spans="1:65" s="14" customFormat="1" ht="22.5">
      <c r="B316" s="171"/>
      <c r="D316" s="164" t="s">
        <v>282</v>
      </c>
      <c r="E316" s="172" t="s">
        <v>1</v>
      </c>
      <c r="F316" s="173" t="s">
        <v>5024</v>
      </c>
      <c r="H316" s="174">
        <v>190.8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282</v>
      </c>
      <c r="AU316" s="172" t="s">
        <v>88</v>
      </c>
      <c r="AV316" s="14" t="s">
        <v>88</v>
      </c>
      <c r="AW316" s="14" t="s">
        <v>33</v>
      </c>
      <c r="AX316" s="14" t="s">
        <v>79</v>
      </c>
      <c r="AY316" s="172" t="s">
        <v>252</v>
      </c>
    </row>
    <row r="317" spans="1:65" s="15" customFormat="1">
      <c r="B317" s="179"/>
      <c r="D317" s="164" t="s">
        <v>282</v>
      </c>
      <c r="E317" s="180" t="s">
        <v>1</v>
      </c>
      <c r="F317" s="181" t="s">
        <v>286</v>
      </c>
      <c r="H317" s="182">
        <v>190.8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282</v>
      </c>
      <c r="AU317" s="180" t="s">
        <v>88</v>
      </c>
      <c r="AV317" s="15" t="s">
        <v>258</v>
      </c>
      <c r="AW317" s="15" t="s">
        <v>33</v>
      </c>
      <c r="AX317" s="15" t="s">
        <v>86</v>
      </c>
      <c r="AY317" s="180" t="s">
        <v>252</v>
      </c>
    </row>
    <row r="318" spans="1:65" s="2" customFormat="1" ht="24.2" customHeight="1">
      <c r="A318" s="31"/>
      <c r="B318" s="148"/>
      <c r="C318" s="149" t="s">
        <v>553</v>
      </c>
      <c r="D318" s="149" t="s">
        <v>254</v>
      </c>
      <c r="E318" s="150" t="s">
        <v>5025</v>
      </c>
      <c r="F318" s="151" t="s">
        <v>5026</v>
      </c>
      <c r="G318" s="152" t="s">
        <v>1198</v>
      </c>
      <c r="H318" s="153">
        <v>1</v>
      </c>
      <c r="I318" s="154"/>
      <c r="J318" s="155">
        <f>ROUND(I318*H318,2)</f>
        <v>0</v>
      </c>
      <c r="K318" s="156"/>
      <c r="L318" s="32"/>
      <c r="M318" s="157" t="s">
        <v>1</v>
      </c>
      <c r="N318" s="158" t="s">
        <v>44</v>
      </c>
      <c r="O318" s="57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1" t="s">
        <v>289</v>
      </c>
      <c r="AT318" s="161" t="s">
        <v>254</v>
      </c>
      <c r="AU318" s="161" t="s">
        <v>88</v>
      </c>
      <c r="AY318" s="17" t="s">
        <v>252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86</v>
      </c>
      <c r="BK318" s="162">
        <f>ROUND(I318*H318,2)</f>
        <v>0</v>
      </c>
      <c r="BL318" s="17" t="s">
        <v>289</v>
      </c>
      <c r="BM318" s="161" t="s">
        <v>556</v>
      </c>
    </row>
    <row r="319" spans="1:65" s="2" customFormat="1" ht="24.2" customHeight="1">
      <c r="A319" s="31"/>
      <c r="B319" s="148"/>
      <c r="C319" s="149" t="s">
        <v>406</v>
      </c>
      <c r="D319" s="149" t="s">
        <v>254</v>
      </c>
      <c r="E319" s="150" t="s">
        <v>5027</v>
      </c>
      <c r="F319" s="151" t="s">
        <v>5028</v>
      </c>
      <c r="G319" s="152" t="s">
        <v>1198</v>
      </c>
      <c r="H319" s="153">
        <v>1</v>
      </c>
      <c r="I319" s="154"/>
      <c r="J319" s="155">
        <f>ROUND(I319*H319,2)</f>
        <v>0</v>
      </c>
      <c r="K319" s="156"/>
      <c r="L319" s="32"/>
      <c r="M319" s="157" t="s">
        <v>1</v>
      </c>
      <c r="N319" s="158" t="s">
        <v>44</v>
      </c>
      <c r="O319" s="57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61" t="s">
        <v>289</v>
      </c>
      <c r="AT319" s="161" t="s">
        <v>254</v>
      </c>
      <c r="AU319" s="161" t="s">
        <v>88</v>
      </c>
      <c r="AY319" s="17" t="s">
        <v>252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86</v>
      </c>
      <c r="BK319" s="162">
        <f>ROUND(I319*H319,2)</f>
        <v>0</v>
      </c>
      <c r="BL319" s="17" t="s">
        <v>289</v>
      </c>
      <c r="BM319" s="161" t="s">
        <v>561</v>
      </c>
    </row>
    <row r="320" spans="1:65" s="2" customFormat="1" ht="24.2" customHeight="1">
      <c r="A320" s="31"/>
      <c r="B320" s="148"/>
      <c r="C320" s="149" t="s">
        <v>563</v>
      </c>
      <c r="D320" s="149" t="s">
        <v>254</v>
      </c>
      <c r="E320" s="150" t="s">
        <v>5029</v>
      </c>
      <c r="F320" s="151" t="s">
        <v>5030</v>
      </c>
      <c r="G320" s="152" t="s">
        <v>1727</v>
      </c>
      <c r="H320" s="187"/>
      <c r="I320" s="154"/>
      <c r="J320" s="155">
        <f>ROUND(I320*H320,2)</f>
        <v>0</v>
      </c>
      <c r="K320" s="156"/>
      <c r="L320" s="32"/>
      <c r="M320" s="157" t="s">
        <v>1</v>
      </c>
      <c r="N320" s="158" t="s">
        <v>44</v>
      </c>
      <c r="O320" s="57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289</v>
      </c>
      <c r="AT320" s="161" t="s">
        <v>254</v>
      </c>
      <c r="AU320" s="161" t="s">
        <v>88</v>
      </c>
      <c r="AY320" s="17" t="s">
        <v>252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86</v>
      </c>
      <c r="BK320" s="162">
        <f>ROUND(I320*H320,2)</f>
        <v>0</v>
      </c>
      <c r="BL320" s="17" t="s">
        <v>289</v>
      </c>
      <c r="BM320" s="161" t="s">
        <v>566</v>
      </c>
    </row>
    <row r="321" spans="1:65" s="2" customFormat="1" ht="16.5" customHeight="1">
      <c r="A321" s="31"/>
      <c r="B321" s="148"/>
      <c r="C321" s="149" t="s">
        <v>410</v>
      </c>
      <c r="D321" s="149" t="s">
        <v>254</v>
      </c>
      <c r="E321" s="150" t="s">
        <v>1348</v>
      </c>
      <c r="F321" s="151" t="s">
        <v>1349</v>
      </c>
      <c r="G321" s="152" t="s">
        <v>257</v>
      </c>
      <c r="H321" s="153">
        <v>30</v>
      </c>
      <c r="I321" s="154"/>
      <c r="J321" s="155">
        <f>ROUND(I321*H321,2)</f>
        <v>0</v>
      </c>
      <c r="K321" s="156"/>
      <c r="L321" s="32"/>
      <c r="M321" s="157" t="s">
        <v>1</v>
      </c>
      <c r="N321" s="158" t="s">
        <v>44</v>
      </c>
      <c r="O321" s="57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1" t="s">
        <v>289</v>
      </c>
      <c r="AT321" s="161" t="s">
        <v>254</v>
      </c>
      <c r="AU321" s="161" t="s">
        <v>88</v>
      </c>
      <c r="AY321" s="17" t="s">
        <v>252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7" t="s">
        <v>86</v>
      </c>
      <c r="BK321" s="162">
        <f>ROUND(I321*H321,2)</f>
        <v>0</v>
      </c>
      <c r="BL321" s="17" t="s">
        <v>289</v>
      </c>
      <c r="BM321" s="161" t="s">
        <v>574</v>
      </c>
    </row>
    <row r="322" spans="1:65" s="14" customFormat="1" ht="22.5">
      <c r="B322" s="171"/>
      <c r="D322" s="164" t="s">
        <v>282</v>
      </c>
      <c r="E322" s="172" t="s">
        <v>1</v>
      </c>
      <c r="F322" s="173" t="s">
        <v>5031</v>
      </c>
      <c r="H322" s="174">
        <v>30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282</v>
      </c>
      <c r="AU322" s="172" t="s">
        <v>88</v>
      </c>
      <c r="AV322" s="14" t="s">
        <v>88</v>
      </c>
      <c r="AW322" s="14" t="s">
        <v>33</v>
      </c>
      <c r="AX322" s="14" t="s">
        <v>79</v>
      </c>
      <c r="AY322" s="172" t="s">
        <v>252</v>
      </c>
    </row>
    <row r="323" spans="1:65" s="13" customFormat="1" ht="33.75">
      <c r="B323" s="163"/>
      <c r="D323" s="164" t="s">
        <v>282</v>
      </c>
      <c r="E323" s="165" t="s">
        <v>1</v>
      </c>
      <c r="F323" s="166" t="s">
        <v>5032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282</v>
      </c>
      <c r="AU323" s="165" t="s">
        <v>88</v>
      </c>
      <c r="AV323" s="13" t="s">
        <v>86</v>
      </c>
      <c r="AW323" s="13" t="s">
        <v>33</v>
      </c>
      <c r="AX323" s="13" t="s">
        <v>79</v>
      </c>
      <c r="AY323" s="165" t="s">
        <v>252</v>
      </c>
    </row>
    <row r="324" spans="1:65" s="15" customFormat="1">
      <c r="B324" s="179"/>
      <c r="D324" s="164" t="s">
        <v>282</v>
      </c>
      <c r="E324" s="180" t="s">
        <v>1</v>
      </c>
      <c r="F324" s="181" t="s">
        <v>286</v>
      </c>
      <c r="H324" s="182">
        <v>30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282</v>
      </c>
      <c r="AU324" s="180" t="s">
        <v>88</v>
      </c>
      <c r="AV324" s="15" t="s">
        <v>258</v>
      </c>
      <c r="AW324" s="15" t="s">
        <v>33</v>
      </c>
      <c r="AX324" s="15" t="s">
        <v>86</v>
      </c>
      <c r="AY324" s="180" t="s">
        <v>252</v>
      </c>
    </row>
    <row r="325" spans="1:65" s="12" customFormat="1" ht="22.9" customHeight="1">
      <c r="B325" s="135"/>
      <c r="D325" s="136" t="s">
        <v>78</v>
      </c>
      <c r="E325" s="146" t="s">
        <v>1353</v>
      </c>
      <c r="F325" s="146" t="s">
        <v>5033</v>
      </c>
      <c r="I325" s="138"/>
      <c r="J325" s="147">
        <f>BK325</f>
        <v>0</v>
      </c>
      <c r="L325" s="135"/>
      <c r="M325" s="140"/>
      <c r="N325" s="141"/>
      <c r="O325" s="141"/>
      <c r="P325" s="142">
        <f>SUM(P326:P468)</f>
        <v>0</v>
      </c>
      <c r="Q325" s="141"/>
      <c r="R325" s="142">
        <f>SUM(R326:R468)</f>
        <v>0</v>
      </c>
      <c r="S325" s="141"/>
      <c r="T325" s="143">
        <f>SUM(T326:T468)</f>
        <v>0</v>
      </c>
      <c r="AR325" s="136" t="s">
        <v>88</v>
      </c>
      <c r="AT325" s="144" t="s">
        <v>78</v>
      </c>
      <c r="AU325" s="144" t="s">
        <v>86</v>
      </c>
      <c r="AY325" s="136" t="s">
        <v>252</v>
      </c>
      <c r="BK325" s="145">
        <f>SUM(BK326:BK468)</f>
        <v>0</v>
      </c>
    </row>
    <row r="326" spans="1:65" s="2" customFormat="1" ht="33" customHeight="1">
      <c r="A326" s="31"/>
      <c r="B326" s="148"/>
      <c r="C326" s="149" t="s">
        <v>579</v>
      </c>
      <c r="D326" s="149" t="s">
        <v>254</v>
      </c>
      <c r="E326" s="150" t="s">
        <v>5034</v>
      </c>
      <c r="F326" s="151" t="s">
        <v>5035</v>
      </c>
      <c r="G326" s="152" t="s">
        <v>265</v>
      </c>
      <c r="H326" s="153">
        <v>253.6</v>
      </c>
      <c r="I326" s="154"/>
      <c r="J326" s="155">
        <f>ROUND(I326*H326,2)</f>
        <v>0</v>
      </c>
      <c r="K326" s="156"/>
      <c r="L326" s="32"/>
      <c r="M326" s="157" t="s">
        <v>1</v>
      </c>
      <c r="N326" s="158" t="s">
        <v>44</v>
      </c>
      <c r="O326" s="57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1" t="s">
        <v>289</v>
      </c>
      <c r="AT326" s="161" t="s">
        <v>254</v>
      </c>
      <c r="AU326" s="161" t="s">
        <v>88</v>
      </c>
      <c r="AY326" s="17" t="s">
        <v>252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86</v>
      </c>
      <c r="BK326" s="162">
        <f>ROUND(I326*H326,2)</f>
        <v>0</v>
      </c>
      <c r="BL326" s="17" t="s">
        <v>289</v>
      </c>
      <c r="BM326" s="161" t="s">
        <v>582</v>
      </c>
    </row>
    <row r="327" spans="1:65" s="13" customFormat="1" ht="33.75">
      <c r="B327" s="163"/>
      <c r="D327" s="164" t="s">
        <v>282</v>
      </c>
      <c r="E327" s="165" t="s">
        <v>1</v>
      </c>
      <c r="F327" s="166" t="s">
        <v>5036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4" customFormat="1">
      <c r="B328" s="171"/>
      <c r="D328" s="164" t="s">
        <v>282</v>
      </c>
      <c r="E328" s="172" t="s">
        <v>1</v>
      </c>
      <c r="F328" s="173" t="s">
        <v>5037</v>
      </c>
      <c r="H328" s="174">
        <v>253.6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282</v>
      </c>
      <c r="AU328" s="172" t="s">
        <v>88</v>
      </c>
      <c r="AV328" s="14" t="s">
        <v>88</v>
      </c>
      <c r="AW328" s="14" t="s">
        <v>33</v>
      </c>
      <c r="AX328" s="14" t="s">
        <v>79</v>
      </c>
      <c r="AY328" s="172" t="s">
        <v>252</v>
      </c>
    </row>
    <row r="329" spans="1:65" s="13" customFormat="1" ht="33.75">
      <c r="B329" s="163"/>
      <c r="D329" s="164" t="s">
        <v>282</v>
      </c>
      <c r="E329" s="165" t="s">
        <v>1</v>
      </c>
      <c r="F329" s="166" t="s">
        <v>4939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282</v>
      </c>
      <c r="AU329" s="165" t="s">
        <v>88</v>
      </c>
      <c r="AV329" s="13" t="s">
        <v>86</v>
      </c>
      <c r="AW329" s="13" t="s">
        <v>33</v>
      </c>
      <c r="AX329" s="13" t="s">
        <v>79</v>
      </c>
      <c r="AY329" s="165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253.6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33" customHeight="1">
      <c r="A331" s="31"/>
      <c r="B331" s="148"/>
      <c r="C331" s="149" t="s">
        <v>413</v>
      </c>
      <c r="D331" s="149" t="s">
        <v>254</v>
      </c>
      <c r="E331" s="150" t="s">
        <v>5038</v>
      </c>
      <c r="F331" s="151" t="s">
        <v>5039</v>
      </c>
      <c r="G331" s="152" t="s">
        <v>265</v>
      </c>
      <c r="H331" s="153">
        <v>131.5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289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289</v>
      </c>
      <c r="BM331" s="161" t="s">
        <v>586</v>
      </c>
    </row>
    <row r="332" spans="1:65" s="13" customFormat="1" ht="33.75">
      <c r="B332" s="163"/>
      <c r="D332" s="164" t="s">
        <v>282</v>
      </c>
      <c r="E332" s="165" t="s">
        <v>1</v>
      </c>
      <c r="F332" s="166" t="s">
        <v>5040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282</v>
      </c>
      <c r="AU332" s="165" t="s">
        <v>88</v>
      </c>
      <c r="AV332" s="13" t="s">
        <v>86</v>
      </c>
      <c r="AW332" s="13" t="s">
        <v>33</v>
      </c>
      <c r="AX332" s="13" t="s">
        <v>79</v>
      </c>
      <c r="AY332" s="165" t="s">
        <v>252</v>
      </c>
    </row>
    <row r="333" spans="1:65" s="14" customFormat="1">
      <c r="B333" s="171"/>
      <c r="D333" s="164" t="s">
        <v>282</v>
      </c>
      <c r="E333" s="172" t="s">
        <v>1</v>
      </c>
      <c r="F333" s="173" t="s">
        <v>5041</v>
      </c>
      <c r="H333" s="174">
        <v>50.6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282</v>
      </c>
      <c r="AU333" s="172" t="s">
        <v>88</v>
      </c>
      <c r="AV333" s="14" t="s">
        <v>88</v>
      </c>
      <c r="AW333" s="14" t="s">
        <v>33</v>
      </c>
      <c r="AX333" s="14" t="s">
        <v>79</v>
      </c>
      <c r="AY333" s="172" t="s">
        <v>252</v>
      </c>
    </row>
    <row r="334" spans="1:65" s="14" customFormat="1">
      <c r="B334" s="171"/>
      <c r="D334" s="164" t="s">
        <v>282</v>
      </c>
      <c r="E334" s="172" t="s">
        <v>1</v>
      </c>
      <c r="F334" s="173" t="s">
        <v>5042</v>
      </c>
      <c r="H334" s="174">
        <v>80.900000000000006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282</v>
      </c>
      <c r="AU334" s="172" t="s">
        <v>88</v>
      </c>
      <c r="AV334" s="14" t="s">
        <v>88</v>
      </c>
      <c r="AW334" s="14" t="s">
        <v>33</v>
      </c>
      <c r="AX334" s="14" t="s">
        <v>79</v>
      </c>
      <c r="AY334" s="172" t="s">
        <v>252</v>
      </c>
    </row>
    <row r="335" spans="1:65" s="13" customFormat="1" ht="33.75">
      <c r="B335" s="163"/>
      <c r="D335" s="164" t="s">
        <v>282</v>
      </c>
      <c r="E335" s="165" t="s">
        <v>1</v>
      </c>
      <c r="F335" s="166" t="s">
        <v>4939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282</v>
      </c>
      <c r="AU335" s="165" t="s">
        <v>88</v>
      </c>
      <c r="AV335" s="13" t="s">
        <v>86</v>
      </c>
      <c r="AW335" s="13" t="s">
        <v>33</v>
      </c>
      <c r="AX335" s="13" t="s">
        <v>79</v>
      </c>
      <c r="AY335" s="165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131.5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2" customFormat="1" ht="33" customHeight="1">
      <c r="A337" s="31"/>
      <c r="B337" s="148"/>
      <c r="C337" s="149" t="s">
        <v>591</v>
      </c>
      <c r="D337" s="149" t="s">
        <v>254</v>
      </c>
      <c r="E337" s="150" t="s">
        <v>5043</v>
      </c>
      <c r="F337" s="151" t="s">
        <v>5044</v>
      </c>
      <c r="G337" s="152" t="s">
        <v>265</v>
      </c>
      <c r="H337" s="153">
        <v>196.3</v>
      </c>
      <c r="I337" s="154"/>
      <c r="J337" s="155">
        <f>ROUND(I337*H337,2)</f>
        <v>0</v>
      </c>
      <c r="K337" s="156"/>
      <c r="L337" s="32"/>
      <c r="M337" s="157" t="s">
        <v>1</v>
      </c>
      <c r="N337" s="158" t="s">
        <v>44</v>
      </c>
      <c r="O337" s="57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1" t="s">
        <v>289</v>
      </c>
      <c r="AT337" s="161" t="s">
        <v>254</v>
      </c>
      <c r="AU337" s="161" t="s">
        <v>88</v>
      </c>
      <c r="AY337" s="17" t="s">
        <v>252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7" t="s">
        <v>86</v>
      </c>
      <c r="BK337" s="162">
        <f>ROUND(I337*H337,2)</f>
        <v>0</v>
      </c>
      <c r="BL337" s="17" t="s">
        <v>289</v>
      </c>
      <c r="BM337" s="161" t="s">
        <v>594</v>
      </c>
    </row>
    <row r="338" spans="1:65" s="13" customFormat="1" ht="33.75">
      <c r="B338" s="163"/>
      <c r="D338" s="164" t="s">
        <v>282</v>
      </c>
      <c r="E338" s="165" t="s">
        <v>1</v>
      </c>
      <c r="F338" s="166" t="s">
        <v>5036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282</v>
      </c>
      <c r="AU338" s="165" t="s">
        <v>88</v>
      </c>
      <c r="AV338" s="13" t="s">
        <v>86</v>
      </c>
      <c r="AW338" s="13" t="s">
        <v>33</v>
      </c>
      <c r="AX338" s="13" t="s">
        <v>79</v>
      </c>
      <c r="AY338" s="165" t="s">
        <v>252</v>
      </c>
    </row>
    <row r="339" spans="1:65" s="14" customFormat="1">
      <c r="B339" s="171"/>
      <c r="D339" s="164" t="s">
        <v>282</v>
      </c>
      <c r="E339" s="172" t="s">
        <v>1</v>
      </c>
      <c r="F339" s="173" t="s">
        <v>5045</v>
      </c>
      <c r="H339" s="174">
        <v>193.5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4" customFormat="1">
      <c r="B340" s="171"/>
      <c r="D340" s="164" t="s">
        <v>282</v>
      </c>
      <c r="E340" s="172" t="s">
        <v>1</v>
      </c>
      <c r="F340" s="173" t="s">
        <v>5046</v>
      </c>
      <c r="H340" s="174">
        <v>2.8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282</v>
      </c>
      <c r="AU340" s="172" t="s">
        <v>88</v>
      </c>
      <c r="AV340" s="14" t="s">
        <v>88</v>
      </c>
      <c r="AW340" s="14" t="s">
        <v>33</v>
      </c>
      <c r="AX340" s="14" t="s">
        <v>79</v>
      </c>
      <c r="AY340" s="172" t="s">
        <v>252</v>
      </c>
    </row>
    <row r="341" spans="1:65" s="13" customFormat="1" ht="33.75">
      <c r="B341" s="163"/>
      <c r="D341" s="164" t="s">
        <v>282</v>
      </c>
      <c r="E341" s="165" t="s">
        <v>1</v>
      </c>
      <c r="F341" s="166" t="s">
        <v>4939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282</v>
      </c>
      <c r="AU341" s="165" t="s">
        <v>88</v>
      </c>
      <c r="AV341" s="13" t="s">
        <v>86</v>
      </c>
      <c r="AW341" s="13" t="s">
        <v>33</v>
      </c>
      <c r="AX341" s="13" t="s">
        <v>79</v>
      </c>
      <c r="AY341" s="165" t="s">
        <v>252</v>
      </c>
    </row>
    <row r="342" spans="1:65" s="15" customFormat="1">
      <c r="B342" s="179"/>
      <c r="D342" s="164" t="s">
        <v>282</v>
      </c>
      <c r="E342" s="180" t="s">
        <v>1</v>
      </c>
      <c r="F342" s="181" t="s">
        <v>286</v>
      </c>
      <c r="H342" s="182">
        <v>196.3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282</v>
      </c>
      <c r="AU342" s="180" t="s">
        <v>88</v>
      </c>
      <c r="AV342" s="15" t="s">
        <v>258</v>
      </c>
      <c r="AW342" s="15" t="s">
        <v>33</v>
      </c>
      <c r="AX342" s="15" t="s">
        <v>86</v>
      </c>
      <c r="AY342" s="180" t="s">
        <v>252</v>
      </c>
    </row>
    <row r="343" spans="1:65" s="2" customFormat="1" ht="33" customHeight="1">
      <c r="A343" s="31"/>
      <c r="B343" s="148"/>
      <c r="C343" s="149" t="s">
        <v>417</v>
      </c>
      <c r="D343" s="149" t="s">
        <v>254</v>
      </c>
      <c r="E343" s="150" t="s">
        <v>5047</v>
      </c>
      <c r="F343" s="151" t="s">
        <v>5048</v>
      </c>
      <c r="G343" s="152" t="s">
        <v>265</v>
      </c>
      <c r="H343" s="153">
        <v>129.6</v>
      </c>
      <c r="I343" s="154"/>
      <c r="J343" s="155">
        <f>ROUND(I343*H343,2)</f>
        <v>0</v>
      </c>
      <c r="K343" s="156"/>
      <c r="L343" s="32"/>
      <c r="M343" s="157" t="s">
        <v>1</v>
      </c>
      <c r="N343" s="158" t="s">
        <v>44</v>
      </c>
      <c r="O343" s="57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1" t="s">
        <v>289</v>
      </c>
      <c r="AT343" s="161" t="s">
        <v>254</v>
      </c>
      <c r="AU343" s="161" t="s">
        <v>88</v>
      </c>
      <c r="AY343" s="17" t="s">
        <v>252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7" t="s">
        <v>86</v>
      </c>
      <c r="BK343" s="162">
        <f>ROUND(I343*H343,2)</f>
        <v>0</v>
      </c>
      <c r="BL343" s="17" t="s">
        <v>289</v>
      </c>
      <c r="BM343" s="161" t="s">
        <v>600</v>
      </c>
    </row>
    <row r="344" spans="1:65" s="13" customFormat="1" ht="33.75">
      <c r="B344" s="163"/>
      <c r="D344" s="164" t="s">
        <v>282</v>
      </c>
      <c r="E344" s="165" t="s">
        <v>1</v>
      </c>
      <c r="F344" s="166" t="s">
        <v>5040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282</v>
      </c>
      <c r="AU344" s="165" t="s">
        <v>88</v>
      </c>
      <c r="AV344" s="13" t="s">
        <v>86</v>
      </c>
      <c r="AW344" s="13" t="s">
        <v>33</v>
      </c>
      <c r="AX344" s="13" t="s">
        <v>79</v>
      </c>
      <c r="AY344" s="165" t="s">
        <v>252</v>
      </c>
    </row>
    <row r="345" spans="1:65" s="14" customFormat="1">
      <c r="B345" s="171"/>
      <c r="D345" s="164" t="s">
        <v>282</v>
      </c>
      <c r="E345" s="172" t="s">
        <v>1</v>
      </c>
      <c r="F345" s="173" t="s">
        <v>5049</v>
      </c>
      <c r="H345" s="174">
        <v>77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4" customFormat="1">
      <c r="B346" s="171"/>
      <c r="D346" s="164" t="s">
        <v>282</v>
      </c>
      <c r="E346" s="172" t="s">
        <v>1</v>
      </c>
      <c r="F346" s="173" t="s">
        <v>5050</v>
      </c>
      <c r="H346" s="174">
        <v>52.6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3" customFormat="1" ht="33.75">
      <c r="B347" s="163"/>
      <c r="D347" s="164" t="s">
        <v>282</v>
      </c>
      <c r="E347" s="165" t="s">
        <v>1</v>
      </c>
      <c r="F347" s="166" t="s">
        <v>4939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129.6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33" customHeight="1">
      <c r="A349" s="31"/>
      <c r="B349" s="148"/>
      <c r="C349" s="149" t="s">
        <v>606</v>
      </c>
      <c r="D349" s="149" t="s">
        <v>254</v>
      </c>
      <c r="E349" s="150" t="s">
        <v>5051</v>
      </c>
      <c r="F349" s="151" t="s">
        <v>5052</v>
      </c>
      <c r="G349" s="152" t="s">
        <v>265</v>
      </c>
      <c r="H349" s="153">
        <v>75.400000000000006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289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289</v>
      </c>
      <c r="BM349" s="161" t="s">
        <v>609</v>
      </c>
    </row>
    <row r="350" spans="1:65" s="13" customFormat="1" ht="33.75">
      <c r="B350" s="163"/>
      <c r="D350" s="164" t="s">
        <v>282</v>
      </c>
      <c r="E350" s="165" t="s">
        <v>1</v>
      </c>
      <c r="F350" s="166" t="s">
        <v>5036</v>
      </c>
      <c r="H350" s="165" t="s">
        <v>1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282</v>
      </c>
      <c r="AU350" s="165" t="s">
        <v>88</v>
      </c>
      <c r="AV350" s="13" t="s">
        <v>86</v>
      </c>
      <c r="AW350" s="13" t="s">
        <v>33</v>
      </c>
      <c r="AX350" s="13" t="s">
        <v>79</v>
      </c>
      <c r="AY350" s="165" t="s">
        <v>252</v>
      </c>
    </row>
    <row r="351" spans="1:65" s="14" customFormat="1">
      <c r="B351" s="171"/>
      <c r="D351" s="164" t="s">
        <v>282</v>
      </c>
      <c r="E351" s="172" t="s">
        <v>1</v>
      </c>
      <c r="F351" s="173" t="s">
        <v>5053</v>
      </c>
      <c r="H351" s="174">
        <v>75.400000000000006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282</v>
      </c>
      <c r="AU351" s="172" t="s">
        <v>88</v>
      </c>
      <c r="AV351" s="14" t="s">
        <v>88</v>
      </c>
      <c r="AW351" s="14" t="s">
        <v>33</v>
      </c>
      <c r="AX351" s="14" t="s">
        <v>79</v>
      </c>
      <c r="AY351" s="172" t="s">
        <v>252</v>
      </c>
    </row>
    <row r="352" spans="1:65" s="13" customFormat="1" ht="33.75">
      <c r="B352" s="163"/>
      <c r="D352" s="164" t="s">
        <v>282</v>
      </c>
      <c r="E352" s="165" t="s">
        <v>1</v>
      </c>
      <c r="F352" s="166" t="s">
        <v>4939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282</v>
      </c>
      <c r="AU352" s="165" t="s">
        <v>88</v>
      </c>
      <c r="AV352" s="13" t="s">
        <v>86</v>
      </c>
      <c r="AW352" s="13" t="s">
        <v>33</v>
      </c>
      <c r="AX352" s="13" t="s">
        <v>79</v>
      </c>
      <c r="AY352" s="165" t="s">
        <v>252</v>
      </c>
    </row>
    <row r="353" spans="1:65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75.400000000000006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65" s="2" customFormat="1" ht="33" customHeight="1">
      <c r="A354" s="31"/>
      <c r="B354" s="148"/>
      <c r="C354" s="149" t="s">
        <v>421</v>
      </c>
      <c r="D354" s="149" t="s">
        <v>254</v>
      </c>
      <c r="E354" s="150" t="s">
        <v>5054</v>
      </c>
      <c r="F354" s="151" t="s">
        <v>5055</v>
      </c>
      <c r="G354" s="152" t="s">
        <v>265</v>
      </c>
      <c r="H354" s="153">
        <v>61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289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289</v>
      </c>
      <c r="BM354" s="161" t="s">
        <v>613</v>
      </c>
    </row>
    <row r="355" spans="1:65" s="13" customFormat="1" ht="33.75">
      <c r="B355" s="163"/>
      <c r="D355" s="164" t="s">
        <v>282</v>
      </c>
      <c r="E355" s="165" t="s">
        <v>1</v>
      </c>
      <c r="F355" s="166" t="s">
        <v>5040</v>
      </c>
      <c r="H355" s="165" t="s">
        <v>1</v>
      </c>
      <c r="I355" s="167"/>
      <c r="L355" s="163"/>
      <c r="M355" s="168"/>
      <c r="N355" s="169"/>
      <c r="O355" s="169"/>
      <c r="P355" s="169"/>
      <c r="Q355" s="169"/>
      <c r="R355" s="169"/>
      <c r="S355" s="169"/>
      <c r="T355" s="170"/>
      <c r="AT355" s="165" t="s">
        <v>282</v>
      </c>
      <c r="AU355" s="165" t="s">
        <v>88</v>
      </c>
      <c r="AV355" s="13" t="s">
        <v>86</v>
      </c>
      <c r="AW355" s="13" t="s">
        <v>33</v>
      </c>
      <c r="AX355" s="13" t="s">
        <v>79</v>
      </c>
      <c r="AY355" s="165" t="s">
        <v>252</v>
      </c>
    </row>
    <row r="356" spans="1:65" s="14" customFormat="1">
      <c r="B356" s="171"/>
      <c r="D356" s="164" t="s">
        <v>282</v>
      </c>
      <c r="E356" s="172" t="s">
        <v>1</v>
      </c>
      <c r="F356" s="173" t="s">
        <v>5056</v>
      </c>
      <c r="H356" s="174">
        <v>61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282</v>
      </c>
      <c r="AU356" s="172" t="s">
        <v>88</v>
      </c>
      <c r="AV356" s="14" t="s">
        <v>88</v>
      </c>
      <c r="AW356" s="14" t="s">
        <v>33</v>
      </c>
      <c r="AX356" s="14" t="s">
        <v>79</v>
      </c>
      <c r="AY356" s="172" t="s">
        <v>252</v>
      </c>
    </row>
    <row r="357" spans="1:65" s="13" customFormat="1" ht="33.75">
      <c r="B357" s="163"/>
      <c r="D357" s="164" t="s">
        <v>282</v>
      </c>
      <c r="E357" s="165" t="s">
        <v>1</v>
      </c>
      <c r="F357" s="166" t="s">
        <v>4939</v>
      </c>
      <c r="H357" s="165" t="s">
        <v>1</v>
      </c>
      <c r="I357" s="167"/>
      <c r="L357" s="163"/>
      <c r="M357" s="168"/>
      <c r="N357" s="169"/>
      <c r="O357" s="169"/>
      <c r="P357" s="169"/>
      <c r="Q357" s="169"/>
      <c r="R357" s="169"/>
      <c r="S357" s="169"/>
      <c r="T357" s="170"/>
      <c r="AT357" s="165" t="s">
        <v>282</v>
      </c>
      <c r="AU357" s="165" t="s">
        <v>88</v>
      </c>
      <c r="AV357" s="13" t="s">
        <v>86</v>
      </c>
      <c r="AW357" s="13" t="s">
        <v>33</v>
      </c>
      <c r="AX357" s="13" t="s">
        <v>79</v>
      </c>
      <c r="AY357" s="165" t="s">
        <v>252</v>
      </c>
    </row>
    <row r="358" spans="1:65" s="15" customFormat="1">
      <c r="B358" s="179"/>
      <c r="D358" s="164" t="s">
        <v>282</v>
      </c>
      <c r="E358" s="180" t="s">
        <v>1</v>
      </c>
      <c r="F358" s="181" t="s">
        <v>286</v>
      </c>
      <c r="H358" s="182">
        <v>61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282</v>
      </c>
      <c r="AU358" s="180" t="s">
        <v>88</v>
      </c>
      <c r="AV358" s="15" t="s">
        <v>258</v>
      </c>
      <c r="AW358" s="15" t="s">
        <v>33</v>
      </c>
      <c r="AX358" s="15" t="s">
        <v>86</v>
      </c>
      <c r="AY358" s="180" t="s">
        <v>252</v>
      </c>
    </row>
    <row r="359" spans="1:65" s="2" customFormat="1" ht="33" customHeight="1">
      <c r="A359" s="31"/>
      <c r="B359" s="148"/>
      <c r="C359" s="149" t="s">
        <v>617</v>
      </c>
      <c r="D359" s="149" t="s">
        <v>254</v>
      </c>
      <c r="E359" s="150" t="s">
        <v>5057</v>
      </c>
      <c r="F359" s="151" t="s">
        <v>5058</v>
      </c>
      <c r="G359" s="152" t="s">
        <v>265</v>
      </c>
      <c r="H359" s="153">
        <v>51.4</v>
      </c>
      <c r="I359" s="154"/>
      <c r="J359" s="155">
        <f>ROUND(I359*H359,2)</f>
        <v>0</v>
      </c>
      <c r="K359" s="156"/>
      <c r="L359" s="32"/>
      <c r="M359" s="157" t="s">
        <v>1</v>
      </c>
      <c r="N359" s="158" t="s">
        <v>44</v>
      </c>
      <c r="O359" s="57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1" t="s">
        <v>289</v>
      </c>
      <c r="AT359" s="161" t="s">
        <v>254</v>
      </c>
      <c r="AU359" s="161" t="s">
        <v>88</v>
      </c>
      <c r="AY359" s="17" t="s">
        <v>252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86</v>
      </c>
      <c r="BK359" s="162">
        <f>ROUND(I359*H359,2)</f>
        <v>0</v>
      </c>
      <c r="BL359" s="17" t="s">
        <v>289</v>
      </c>
      <c r="BM359" s="161" t="s">
        <v>620</v>
      </c>
    </row>
    <row r="360" spans="1:65" s="13" customFormat="1" ht="33.75">
      <c r="B360" s="163"/>
      <c r="D360" s="164" t="s">
        <v>282</v>
      </c>
      <c r="E360" s="165" t="s">
        <v>1</v>
      </c>
      <c r="F360" s="166" t="s">
        <v>5036</v>
      </c>
      <c r="H360" s="165" t="s">
        <v>1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282</v>
      </c>
      <c r="AU360" s="165" t="s">
        <v>88</v>
      </c>
      <c r="AV360" s="13" t="s">
        <v>86</v>
      </c>
      <c r="AW360" s="13" t="s">
        <v>33</v>
      </c>
      <c r="AX360" s="13" t="s">
        <v>79</v>
      </c>
      <c r="AY360" s="165" t="s">
        <v>252</v>
      </c>
    </row>
    <row r="361" spans="1:65" s="14" customFormat="1">
      <c r="B361" s="171"/>
      <c r="D361" s="164" t="s">
        <v>282</v>
      </c>
      <c r="E361" s="172" t="s">
        <v>1</v>
      </c>
      <c r="F361" s="173" t="s">
        <v>5059</v>
      </c>
      <c r="H361" s="174">
        <v>51.4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282</v>
      </c>
      <c r="AU361" s="172" t="s">
        <v>88</v>
      </c>
      <c r="AV361" s="14" t="s">
        <v>88</v>
      </c>
      <c r="AW361" s="14" t="s">
        <v>33</v>
      </c>
      <c r="AX361" s="14" t="s">
        <v>79</v>
      </c>
      <c r="AY361" s="172" t="s">
        <v>252</v>
      </c>
    </row>
    <row r="362" spans="1:65" s="13" customFormat="1" ht="33.75">
      <c r="B362" s="163"/>
      <c r="D362" s="164" t="s">
        <v>282</v>
      </c>
      <c r="E362" s="165" t="s">
        <v>1</v>
      </c>
      <c r="F362" s="166" t="s">
        <v>4939</v>
      </c>
      <c r="H362" s="165" t="s">
        <v>1</v>
      </c>
      <c r="I362" s="167"/>
      <c r="L362" s="163"/>
      <c r="M362" s="168"/>
      <c r="N362" s="169"/>
      <c r="O362" s="169"/>
      <c r="P362" s="169"/>
      <c r="Q362" s="169"/>
      <c r="R362" s="169"/>
      <c r="S362" s="169"/>
      <c r="T362" s="170"/>
      <c r="AT362" s="165" t="s">
        <v>282</v>
      </c>
      <c r="AU362" s="165" t="s">
        <v>88</v>
      </c>
      <c r="AV362" s="13" t="s">
        <v>86</v>
      </c>
      <c r="AW362" s="13" t="s">
        <v>33</v>
      </c>
      <c r="AX362" s="13" t="s">
        <v>79</v>
      </c>
      <c r="AY362" s="165" t="s">
        <v>252</v>
      </c>
    </row>
    <row r="363" spans="1:65" s="15" customFormat="1">
      <c r="B363" s="179"/>
      <c r="D363" s="164" t="s">
        <v>282</v>
      </c>
      <c r="E363" s="180" t="s">
        <v>1</v>
      </c>
      <c r="F363" s="181" t="s">
        <v>286</v>
      </c>
      <c r="H363" s="182">
        <v>51.4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282</v>
      </c>
      <c r="AU363" s="180" t="s">
        <v>88</v>
      </c>
      <c r="AV363" s="15" t="s">
        <v>258</v>
      </c>
      <c r="AW363" s="15" t="s">
        <v>33</v>
      </c>
      <c r="AX363" s="15" t="s">
        <v>86</v>
      </c>
      <c r="AY363" s="180" t="s">
        <v>252</v>
      </c>
    </row>
    <row r="364" spans="1:65" s="2" customFormat="1" ht="33" customHeight="1">
      <c r="A364" s="31"/>
      <c r="B364" s="148"/>
      <c r="C364" s="149" t="s">
        <v>425</v>
      </c>
      <c r="D364" s="149" t="s">
        <v>254</v>
      </c>
      <c r="E364" s="150" t="s">
        <v>5060</v>
      </c>
      <c r="F364" s="151" t="s">
        <v>5061</v>
      </c>
      <c r="G364" s="152" t="s">
        <v>265</v>
      </c>
      <c r="H364" s="153">
        <v>52.7</v>
      </c>
      <c r="I364" s="154"/>
      <c r="J364" s="155">
        <f>ROUND(I364*H364,2)</f>
        <v>0</v>
      </c>
      <c r="K364" s="156"/>
      <c r="L364" s="32"/>
      <c r="M364" s="157" t="s">
        <v>1</v>
      </c>
      <c r="N364" s="158" t="s">
        <v>44</v>
      </c>
      <c r="O364" s="57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61" t="s">
        <v>289</v>
      </c>
      <c r="AT364" s="161" t="s">
        <v>254</v>
      </c>
      <c r="AU364" s="161" t="s">
        <v>88</v>
      </c>
      <c r="AY364" s="17" t="s">
        <v>252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7" t="s">
        <v>86</v>
      </c>
      <c r="BK364" s="162">
        <f>ROUND(I364*H364,2)</f>
        <v>0</v>
      </c>
      <c r="BL364" s="17" t="s">
        <v>289</v>
      </c>
      <c r="BM364" s="161" t="s">
        <v>631</v>
      </c>
    </row>
    <row r="365" spans="1:65" s="13" customFormat="1" ht="33.75">
      <c r="B365" s="163"/>
      <c r="D365" s="164" t="s">
        <v>282</v>
      </c>
      <c r="E365" s="165" t="s">
        <v>1</v>
      </c>
      <c r="F365" s="166" t="s">
        <v>5040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282</v>
      </c>
      <c r="AU365" s="165" t="s">
        <v>88</v>
      </c>
      <c r="AV365" s="13" t="s">
        <v>86</v>
      </c>
      <c r="AW365" s="13" t="s">
        <v>33</v>
      </c>
      <c r="AX365" s="13" t="s">
        <v>79</v>
      </c>
      <c r="AY365" s="165" t="s">
        <v>252</v>
      </c>
    </row>
    <row r="366" spans="1:65" s="14" customFormat="1">
      <c r="B366" s="171"/>
      <c r="D366" s="164" t="s">
        <v>282</v>
      </c>
      <c r="E366" s="172" t="s">
        <v>1</v>
      </c>
      <c r="F366" s="173" t="s">
        <v>5062</v>
      </c>
      <c r="H366" s="174">
        <v>52.7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282</v>
      </c>
      <c r="AU366" s="172" t="s">
        <v>88</v>
      </c>
      <c r="AV366" s="14" t="s">
        <v>88</v>
      </c>
      <c r="AW366" s="14" t="s">
        <v>33</v>
      </c>
      <c r="AX366" s="14" t="s">
        <v>79</v>
      </c>
      <c r="AY366" s="172" t="s">
        <v>252</v>
      </c>
    </row>
    <row r="367" spans="1:65" s="13" customFormat="1" ht="33.75">
      <c r="B367" s="163"/>
      <c r="D367" s="164" t="s">
        <v>282</v>
      </c>
      <c r="E367" s="165" t="s">
        <v>1</v>
      </c>
      <c r="F367" s="166" t="s">
        <v>4939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282</v>
      </c>
      <c r="AU367" s="165" t="s">
        <v>88</v>
      </c>
      <c r="AV367" s="13" t="s">
        <v>86</v>
      </c>
      <c r="AW367" s="13" t="s">
        <v>33</v>
      </c>
      <c r="AX367" s="13" t="s">
        <v>79</v>
      </c>
      <c r="AY367" s="165" t="s">
        <v>252</v>
      </c>
    </row>
    <row r="368" spans="1:65" s="15" customFormat="1">
      <c r="B368" s="179"/>
      <c r="D368" s="164" t="s">
        <v>282</v>
      </c>
      <c r="E368" s="180" t="s">
        <v>1</v>
      </c>
      <c r="F368" s="181" t="s">
        <v>286</v>
      </c>
      <c r="H368" s="182">
        <v>52.7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282</v>
      </c>
      <c r="AU368" s="180" t="s">
        <v>88</v>
      </c>
      <c r="AV368" s="15" t="s">
        <v>258</v>
      </c>
      <c r="AW368" s="15" t="s">
        <v>33</v>
      </c>
      <c r="AX368" s="15" t="s">
        <v>86</v>
      </c>
      <c r="AY368" s="180" t="s">
        <v>252</v>
      </c>
    </row>
    <row r="369" spans="1:65" s="2" customFormat="1" ht="33" customHeight="1">
      <c r="A369" s="31"/>
      <c r="B369" s="148"/>
      <c r="C369" s="149" t="s">
        <v>638</v>
      </c>
      <c r="D369" s="149" t="s">
        <v>254</v>
      </c>
      <c r="E369" s="150" t="s">
        <v>5063</v>
      </c>
      <c r="F369" s="151" t="s">
        <v>5064</v>
      </c>
      <c r="G369" s="152" t="s">
        <v>265</v>
      </c>
      <c r="H369" s="153">
        <v>33</v>
      </c>
      <c r="I369" s="154"/>
      <c r="J369" s="155">
        <f>ROUND(I369*H369,2)</f>
        <v>0</v>
      </c>
      <c r="K369" s="156"/>
      <c r="L369" s="32"/>
      <c r="M369" s="157" t="s">
        <v>1</v>
      </c>
      <c r="N369" s="158" t="s">
        <v>44</v>
      </c>
      <c r="O369" s="57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1" t="s">
        <v>289</v>
      </c>
      <c r="AT369" s="161" t="s">
        <v>254</v>
      </c>
      <c r="AU369" s="161" t="s">
        <v>88</v>
      </c>
      <c r="AY369" s="17" t="s">
        <v>252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86</v>
      </c>
      <c r="BK369" s="162">
        <f>ROUND(I369*H369,2)</f>
        <v>0</v>
      </c>
      <c r="BL369" s="17" t="s">
        <v>289</v>
      </c>
      <c r="BM369" s="161" t="s">
        <v>641</v>
      </c>
    </row>
    <row r="370" spans="1:65" s="13" customFormat="1" ht="33.75">
      <c r="B370" s="163"/>
      <c r="D370" s="164" t="s">
        <v>282</v>
      </c>
      <c r="E370" s="165" t="s">
        <v>1</v>
      </c>
      <c r="F370" s="166" t="s">
        <v>5036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282</v>
      </c>
      <c r="AU370" s="165" t="s">
        <v>88</v>
      </c>
      <c r="AV370" s="13" t="s">
        <v>86</v>
      </c>
      <c r="AW370" s="13" t="s">
        <v>33</v>
      </c>
      <c r="AX370" s="13" t="s">
        <v>79</v>
      </c>
      <c r="AY370" s="165" t="s">
        <v>252</v>
      </c>
    </row>
    <row r="371" spans="1:65" s="14" customFormat="1">
      <c r="B371" s="171"/>
      <c r="D371" s="164" t="s">
        <v>282</v>
      </c>
      <c r="E371" s="172" t="s">
        <v>1</v>
      </c>
      <c r="F371" s="173" t="s">
        <v>5065</v>
      </c>
      <c r="H371" s="174">
        <v>33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282</v>
      </c>
      <c r="AU371" s="172" t="s">
        <v>88</v>
      </c>
      <c r="AV371" s="14" t="s">
        <v>88</v>
      </c>
      <c r="AW371" s="14" t="s">
        <v>33</v>
      </c>
      <c r="AX371" s="14" t="s">
        <v>79</v>
      </c>
      <c r="AY371" s="172" t="s">
        <v>252</v>
      </c>
    </row>
    <row r="372" spans="1:65" s="13" customFormat="1" ht="33.75">
      <c r="B372" s="163"/>
      <c r="D372" s="164" t="s">
        <v>282</v>
      </c>
      <c r="E372" s="165" t="s">
        <v>1</v>
      </c>
      <c r="F372" s="166" t="s">
        <v>4939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282</v>
      </c>
      <c r="AU372" s="165" t="s">
        <v>88</v>
      </c>
      <c r="AV372" s="13" t="s">
        <v>86</v>
      </c>
      <c r="AW372" s="13" t="s">
        <v>33</v>
      </c>
      <c r="AX372" s="13" t="s">
        <v>79</v>
      </c>
      <c r="AY372" s="165" t="s">
        <v>252</v>
      </c>
    </row>
    <row r="373" spans="1:65" s="15" customFormat="1">
      <c r="B373" s="179"/>
      <c r="D373" s="164" t="s">
        <v>282</v>
      </c>
      <c r="E373" s="180" t="s">
        <v>1</v>
      </c>
      <c r="F373" s="181" t="s">
        <v>286</v>
      </c>
      <c r="H373" s="182">
        <v>33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282</v>
      </c>
      <c r="AU373" s="180" t="s">
        <v>88</v>
      </c>
      <c r="AV373" s="15" t="s">
        <v>258</v>
      </c>
      <c r="AW373" s="15" t="s">
        <v>33</v>
      </c>
      <c r="AX373" s="15" t="s">
        <v>86</v>
      </c>
      <c r="AY373" s="180" t="s">
        <v>252</v>
      </c>
    </row>
    <row r="374" spans="1:65" s="2" customFormat="1" ht="33" customHeight="1">
      <c r="A374" s="31"/>
      <c r="B374" s="148"/>
      <c r="C374" s="149" t="s">
        <v>428</v>
      </c>
      <c r="D374" s="149" t="s">
        <v>254</v>
      </c>
      <c r="E374" s="150" t="s">
        <v>5066</v>
      </c>
      <c r="F374" s="151" t="s">
        <v>5067</v>
      </c>
      <c r="G374" s="152" t="s">
        <v>265</v>
      </c>
      <c r="H374" s="153">
        <v>28</v>
      </c>
      <c r="I374" s="154"/>
      <c r="J374" s="155">
        <f>ROUND(I374*H374,2)</f>
        <v>0</v>
      </c>
      <c r="K374" s="156"/>
      <c r="L374" s="32"/>
      <c r="M374" s="157" t="s">
        <v>1</v>
      </c>
      <c r="N374" s="158" t="s">
        <v>44</v>
      </c>
      <c r="O374" s="57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61" t="s">
        <v>289</v>
      </c>
      <c r="AT374" s="161" t="s">
        <v>254</v>
      </c>
      <c r="AU374" s="161" t="s">
        <v>88</v>
      </c>
      <c r="AY374" s="17" t="s">
        <v>252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7" t="s">
        <v>86</v>
      </c>
      <c r="BK374" s="162">
        <f>ROUND(I374*H374,2)</f>
        <v>0</v>
      </c>
      <c r="BL374" s="17" t="s">
        <v>289</v>
      </c>
      <c r="BM374" s="161" t="s">
        <v>649</v>
      </c>
    </row>
    <row r="375" spans="1:65" s="13" customFormat="1" ht="33.75">
      <c r="B375" s="163"/>
      <c r="D375" s="164" t="s">
        <v>282</v>
      </c>
      <c r="E375" s="165" t="s">
        <v>1</v>
      </c>
      <c r="F375" s="166" t="s">
        <v>5036</v>
      </c>
      <c r="H375" s="165" t="s">
        <v>1</v>
      </c>
      <c r="I375" s="167"/>
      <c r="L375" s="163"/>
      <c r="M375" s="168"/>
      <c r="N375" s="169"/>
      <c r="O375" s="169"/>
      <c r="P375" s="169"/>
      <c r="Q375" s="169"/>
      <c r="R375" s="169"/>
      <c r="S375" s="169"/>
      <c r="T375" s="170"/>
      <c r="AT375" s="165" t="s">
        <v>282</v>
      </c>
      <c r="AU375" s="165" t="s">
        <v>88</v>
      </c>
      <c r="AV375" s="13" t="s">
        <v>86</v>
      </c>
      <c r="AW375" s="13" t="s">
        <v>33</v>
      </c>
      <c r="AX375" s="13" t="s">
        <v>79</v>
      </c>
      <c r="AY375" s="165" t="s">
        <v>252</v>
      </c>
    </row>
    <row r="376" spans="1:65" s="14" customFormat="1">
      <c r="B376" s="171"/>
      <c r="D376" s="164" t="s">
        <v>282</v>
      </c>
      <c r="E376" s="172" t="s">
        <v>1</v>
      </c>
      <c r="F376" s="173" t="s">
        <v>5068</v>
      </c>
      <c r="H376" s="174">
        <v>28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282</v>
      </c>
      <c r="AU376" s="172" t="s">
        <v>88</v>
      </c>
      <c r="AV376" s="14" t="s">
        <v>88</v>
      </c>
      <c r="AW376" s="14" t="s">
        <v>33</v>
      </c>
      <c r="AX376" s="14" t="s">
        <v>79</v>
      </c>
      <c r="AY376" s="172" t="s">
        <v>252</v>
      </c>
    </row>
    <row r="377" spans="1:65" s="13" customFormat="1" ht="33.75">
      <c r="B377" s="163"/>
      <c r="D377" s="164" t="s">
        <v>282</v>
      </c>
      <c r="E377" s="165" t="s">
        <v>1</v>
      </c>
      <c r="F377" s="166" t="s">
        <v>4939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282</v>
      </c>
      <c r="AU377" s="165" t="s">
        <v>88</v>
      </c>
      <c r="AV377" s="13" t="s">
        <v>86</v>
      </c>
      <c r="AW377" s="13" t="s">
        <v>33</v>
      </c>
      <c r="AX377" s="13" t="s">
        <v>79</v>
      </c>
      <c r="AY377" s="165" t="s">
        <v>252</v>
      </c>
    </row>
    <row r="378" spans="1:65" s="15" customFormat="1">
      <c r="B378" s="179"/>
      <c r="D378" s="164" t="s">
        <v>282</v>
      </c>
      <c r="E378" s="180" t="s">
        <v>1</v>
      </c>
      <c r="F378" s="181" t="s">
        <v>286</v>
      </c>
      <c r="H378" s="182">
        <v>28</v>
      </c>
      <c r="I378" s="183"/>
      <c r="L378" s="179"/>
      <c r="M378" s="184"/>
      <c r="N378" s="185"/>
      <c r="O378" s="185"/>
      <c r="P378" s="185"/>
      <c r="Q378" s="185"/>
      <c r="R378" s="185"/>
      <c r="S378" s="185"/>
      <c r="T378" s="186"/>
      <c r="AT378" s="180" t="s">
        <v>282</v>
      </c>
      <c r="AU378" s="180" t="s">
        <v>88</v>
      </c>
      <c r="AV378" s="15" t="s">
        <v>258</v>
      </c>
      <c r="AW378" s="15" t="s">
        <v>33</v>
      </c>
      <c r="AX378" s="15" t="s">
        <v>86</v>
      </c>
      <c r="AY378" s="180" t="s">
        <v>252</v>
      </c>
    </row>
    <row r="379" spans="1:65" s="2" customFormat="1" ht="37.9" customHeight="1">
      <c r="A379" s="31"/>
      <c r="B379" s="148"/>
      <c r="C379" s="149" t="s">
        <v>652</v>
      </c>
      <c r="D379" s="149" t="s">
        <v>254</v>
      </c>
      <c r="E379" s="150" t="s">
        <v>5069</v>
      </c>
      <c r="F379" s="151" t="s">
        <v>5070</v>
      </c>
      <c r="G379" s="152" t="s">
        <v>265</v>
      </c>
      <c r="H379" s="153">
        <v>16</v>
      </c>
      <c r="I379" s="154"/>
      <c r="J379" s="155">
        <f>ROUND(I379*H379,2)</f>
        <v>0</v>
      </c>
      <c r="K379" s="156"/>
      <c r="L379" s="32"/>
      <c r="M379" s="157" t="s">
        <v>1</v>
      </c>
      <c r="N379" s="158" t="s">
        <v>44</v>
      </c>
      <c r="O379" s="57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1" t="s">
        <v>289</v>
      </c>
      <c r="AT379" s="161" t="s">
        <v>254</v>
      </c>
      <c r="AU379" s="161" t="s">
        <v>88</v>
      </c>
      <c r="AY379" s="17" t="s">
        <v>252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7" t="s">
        <v>86</v>
      </c>
      <c r="BK379" s="162">
        <f>ROUND(I379*H379,2)</f>
        <v>0</v>
      </c>
      <c r="BL379" s="17" t="s">
        <v>289</v>
      </c>
      <c r="BM379" s="161" t="s">
        <v>655</v>
      </c>
    </row>
    <row r="380" spans="1:65" s="13" customFormat="1" ht="33.75">
      <c r="B380" s="163"/>
      <c r="D380" s="164" t="s">
        <v>282</v>
      </c>
      <c r="E380" s="165" t="s">
        <v>1</v>
      </c>
      <c r="F380" s="166" t="s">
        <v>5071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282</v>
      </c>
      <c r="AU380" s="165" t="s">
        <v>88</v>
      </c>
      <c r="AV380" s="13" t="s">
        <v>86</v>
      </c>
      <c r="AW380" s="13" t="s">
        <v>33</v>
      </c>
      <c r="AX380" s="13" t="s">
        <v>79</v>
      </c>
      <c r="AY380" s="165" t="s">
        <v>252</v>
      </c>
    </row>
    <row r="381" spans="1:65" s="14" customFormat="1">
      <c r="B381" s="171"/>
      <c r="D381" s="164" t="s">
        <v>282</v>
      </c>
      <c r="E381" s="172" t="s">
        <v>1</v>
      </c>
      <c r="F381" s="173" t="s">
        <v>5072</v>
      </c>
      <c r="H381" s="174">
        <v>16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282</v>
      </c>
      <c r="AU381" s="172" t="s">
        <v>88</v>
      </c>
      <c r="AV381" s="14" t="s">
        <v>88</v>
      </c>
      <c r="AW381" s="14" t="s">
        <v>33</v>
      </c>
      <c r="AX381" s="14" t="s">
        <v>79</v>
      </c>
      <c r="AY381" s="172" t="s">
        <v>252</v>
      </c>
    </row>
    <row r="382" spans="1:65" s="13" customFormat="1" ht="33.75">
      <c r="B382" s="163"/>
      <c r="D382" s="164" t="s">
        <v>282</v>
      </c>
      <c r="E382" s="165" t="s">
        <v>1</v>
      </c>
      <c r="F382" s="166" t="s">
        <v>4939</v>
      </c>
      <c r="H382" s="165" t="s">
        <v>1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5" t="s">
        <v>282</v>
      </c>
      <c r="AU382" s="165" t="s">
        <v>88</v>
      </c>
      <c r="AV382" s="13" t="s">
        <v>86</v>
      </c>
      <c r="AW382" s="13" t="s">
        <v>33</v>
      </c>
      <c r="AX382" s="13" t="s">
        <v>79</v>
      </c>
      <c r="AY382" s="165" t="s">
        <v>252</v>
      </c>
    </row>
    <row r="383" spans="1:65" s="15" customFormat="1">
      <c r="B383" s="179"/>
      <c r="D383" s="164" t="s">
        <v>282</v>
      </c>
      <c r="E383" s="180" t="s">
        <v>1</v>
      </c>
      <c r="F383" s="181" t="s">
        <v>286</v>
      </c>
      <c r="H383" s="182">
        <v>16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282</v>
      </c>
      <c r="AU383" s="180" t="s">
        <v>88</v>
      </c>
      <c r="AV383" s="15" t="s">
        <v>258</v>
      </c>
      <c r="AW383" s="15" t="s">
        <v>33</v>
      </c>
      <c r="AX383" s="15" t="s">
        <v>86</v>
      </c>
      <c r="AY383" s="180" t="s">
        <v>252</v>
      </c>
    </row>
    <row r="384" spans="1:65" s="2" customFormat="1" ht="37.9" customHeight="1">
      <c r="A384" s="31"/>
      <c r="B384" s="148"/>
      <c r="C384" s="149" t="s">
        <v>432</v>
      </c>
      <c r="D384" s="149" t="s">
        <v>254</v>
      </c>
      <c r="E384" s="150" t="s">
        <v>5073</v>
      </c>
      <c r="F384" s="151" t="s">
        <v>5074</v>
      </c>
      <c r="G384" s="152" t="s">
        <v>265</v>
      </c>
      <c r="H384" s="153">
        <v>31.6</v>
      </c>
      <c r="I384" s="154"/>
      <c r="J384" s="155">
        <f>ROUND(I384*H384,2)</f>
        <v>0</v>
      </c>
      <c r="K384" s="156"/>
      <c r="L384" s="32"/>
      <c r="M384" s="157" t="s">
        <v>1</v>
      </c>
      <c r="N384" s="158" t="s">
        <v>44</v>
      </c>
      <c r="O384" s="57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61" t="s">
        <v>289</v>
      </c>
      <c r="AT384" s="161" t="s">
        <v>254</v>
      </c>
      <c r="AU384" s="161" t="s">
        <v>88</v>
      </c>
      <c r="AY384" s="17" t="s">
        <v>252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7" t="s">
        <v>86</v>
      </c>
      <c r="BK384" s="162">
        <f>ROUND(I384*H384,2)</f>
        <v>0</v>
      </c>
      <c r="BL384" s="17" t="s">
        <v>289</v>
      </c>
      <c r="BM384" s="161" t="s">
        <v>664</v>
      </c>
    </row>
    <row r="385" spans="1:65" s="13" customFormat="1" ht="33.75">
      <c r="B385" s="163"/>
      <c r="D385" s="164" t="s">
        <v>282</v>
      </c>
      <c r="E385" s="165" t="s">
        <v>1</v>
      </c>
      <c r="F385" s="166" t="s">
        <v>5071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282</v>
      </c>
      <c r="AU385" s="165" t="s">
        <v>88</v>
      </c>
      <c r="AV385" s="13" t="s">
        <v>86</v>
      </c>
      <c r="AW385" s="13" t="s">
        <v>33</v>
      </c>
      <c r="AX385" s="13" t="s">
        <v>79</v>
      </c>
      <c r="AY385" s="165" t="s">
        <v>252</v>
      </c>
    </row>
    <row r="386" spans="1:65" s="14" customFormat="1">
      <c r="B386" s="171"/>
      <c r="D386" s="164" t="s">
        <v>282</v>
      </c>
      <c r="E386" s="172" t="s">
        <v>1</v>
      </c>
      <c r="F386" s="173" t="s">
        <v>5075</v>
      </c>
      <c r="H386" s="174">
        <v>7.4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282</v>
      </c>
      <c r="AU386" s="172" t="s">
        <v>88</v>
      </c>
      <c r="AV386" s="14" t="s">
        <v>88</v>
      </c>
      <c r="AW386" s="14" t="s">
        <v>33</v>
      </c>
      <c r="AX386" s="14" t="s">
        <v>79</v>
      </c>
      <c r="AY386" s="172" t="s">
        <v>252</v>
      </c>
    </row>
    <row r="387" spans="1:65" s="14" customFormat="1">
      <c r="B387" s="171"/>
      <c r="D387" s="164" t="s">
        <v>282</v>
      </c>
      <c r="E387" s="172" t="s">
        <v>1</v>
      </c>
      <c r="F387" s="173" t="s">
        <v>5076</v>
      </c>
      <c r="H387" s="174">
        <v>24.2</v>
      </c>
      <c r="I387" s="175"/>
      <c r="L387" s="171"/>
      <c r="M387" s="176"/>
      <c r="N387" s="177"/>
      <c r="O387" s="177"/>
      <c r="P387" s="177"/>
      <c r="Q387" s="177"/>
      <c r="R387" s="177"/>
      <c r="S387" s="177"/>
      <c r="T387" s="178"/>
      <c r="AT387" s="172" t="s">
        <v>282</v>
      </c>
      <c r="AU387" s="172" t="s">
        <v>88</v>
      </c>
      <c r="AV387" s="14" t="s">
        <v>88</v>
      </c>
      <c r="AW387" s="14" t="s">
        <v>33</v>
      </c>
      <c r="AX387" s="14" t="s">
        <v>79</v>
      </c>
      <c r="AY387" s="172" t="s">
        <v>252</v>
      </c>
    </row>
    <row r="388" spans="1:65" s="13" customFormat="1" ht="33.75">
      <c r="B388" s="163"/>
      <c r="D388" s="164" t="s">
        <v>282</v>
      </c>
      <c r="E388" s="165" t="s">
        <v>1</v>
      </c>
      <c r="F388" s="166" t="s">
        <v>4939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282</v>
      </c>
      <c r="AU388" s="165" t="s">
        <v>88</v>
      </c>
      <c r="AV388" s="13" t="s">
        <v>86</v>
      </c>
      <c r="AW388" s="13" t="s">
        <v>33</v>
      </c>
      <c r="AX388" s="13" t="s">
        <v>79</v>
      </c>
      <c r="AY388" s="165" t="s">
        <v>252</v>
      </c>
    </row>
    <row r="389" spans="1:65" s="15" customFormat="1">
      <c r="B389" s="179"/>
      <c r="D389" s="164" t="s">
        <v>282</v>
      </c>
      <c r="E389" s="180" t="s">
        <v>1</v>
      </c>
      <c r="F389" s="181" t="s">
        <v>286</v>
      </c>
      <c r="H389" s="182">
        <v>31.6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282</v>
      </c>
      <c r="AU389" s="180" t="s">
        <v>88</v>
      </c>
      <c r="AV389" s="15" t="s">
        <v>258</v>
      </c>
      <c r="AW389" s="15" t="s">
        <v>33</v>
      </c>
      <c r="AX389" s="15" t="s">
        <v>86</v>
      </c>
      <c r="AY389" s="180" t="s">
        <v>252</v>
      </c>
    </row>
    <row r="390" spans="1:65" s="2" customFormat="1" ht="37.9" customHeight="1">
      <c r="A390" s="31"/>
      <c r="B390" s="148"/>
      <c r="C390" s="149" t="s">
        <v>679</v>
      </c>
      <c r="D390" s="149" t="s">
        <v>254</v>
      </c>
      <c r="E390" s="150" t="s">
        <v>5077</v>
      </c>
      <c r="F390" s="151" t="s">
        <v>5078</v>
      </c>
      <c r="G390" s="152" t="s">
        <v>265</v>
      </c>
      <c r="H390" s="153">
        <v>69.5</v>
      </c>
      <c r="I390" s="154"/>
      <c r="J390" s="155">
        <f>ROUND(I390*H390,2)</f>
        <v>0</v>
      </c>
      <c r="K390" s="156"/>
      <c r="L390" s="32"/>
      <c r="M390" s="157" t="s">
        <v>1</v>
      </c>
      <c r="N390" s="158" t="s">
        <v>44</v>
      </c>
      <c r="O390" s="57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61" t="s">
        <v>289</v>
      </c>
      <c r="AT390" s="161" t="s">
        <v>254</v>
      </c>
      <c r="AU390" s="161" t="s">
        <v>88</v>
      </c>
      <c r="AY390" s="17" t="s">
        <v>252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7" t="s">
        <v>86</v>
      </c>
      <c r="BK390" s="162">
        <f>ROUND(I390*H390,2)</f>
        <v>0</v>
      </c>
      <c r="BL390" s="17" t="s">
        <v>289</v>
      </c>
      <c r="BM390" s="161" t="s">
        <v>682</v>
      </c>
    </row>
    <row r="391" spans="1:65" s="13" customFormat="1" ht="33.75">
      <c r="B391" s="163"/>
      <c r="D391" s="164" t="s">
        <v>282</v>
      </c>
      <c r="E391" s="165" t="s">
        <v>1</v>
      </c>
      <c r="F391" s="166" t="s">
        <v>5071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282</v>
      </c>
      <c r="AU391" s="165" t="s">
        <v>88</v>
      </c>
      <c r="AV391" s="13" t="s">
        <v>86</v>
      </c>
      <c r="AW391" s="13" t="s">
        <v>33</v>
      </c>
      <c r="AX391" s="13" t="s">
        <v>79</v>
      </c>
      <c r="AY391" s="165" t="s">
        <v>252</v>
      </c>
    </row>
    <row r="392" spans="1:65" s="14" customFormat="1">
      <c r="B392" s="171"/>
      <c r="D392" s="164" t="s">
        <v>282</v>
      </c>
      <c r="E392" s="172" t="s">
        <v>1</v>
      </c>
      <c r="F392" s="173" t="s">
        <v>5079</v>
      </c>
      <c r="H392" s="174">
        <v>69.5</v>
      </c>
      <c r="I392" s="175"/>
      <c r="L392" s="171"/>
      <c r="M392" s="176"/>
      <c r="N392" s="177"/>
      <c r="O392" s="177"/>
      <c r="P392" s="177"/>
      <c r="Q392" s="177"/>
      <c r="R392" s="177"/>
      <c r="S392" s="177"/>
      <c r="T392" s="178"/>
      <c r="AT392" s="172" t="s">
        <v>282</v>
      </c>
      <c r="AU392" s="172" t="s">
        <v>88</v>
      </c>
      <c r="AV392" s="14" t="s">
        <v>88</v>
      </c>
      <c r="AW392" s="14" t="s">
        <v>33</v>
      </c>
      <c r="AX392" s="14" t="s">
        <v>79</v>
      </c>
      <c r="AY392" s="172" t="s">
        <v>252</v>
      </c>
    </row>
    <row r="393" spans="1:65" s="13" customFormat="1" ht="33.75">
      <c r="B393" s="163"/>
      <c r="D393" s="164" t="s">
        <v>282</v>
      </c>
      <c r="E393" s="165" t="s">
        <v>1</v>
      </c>
      <c r="F393" s="166" t="s">
        <v>4939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282</v>
      </c>
      <c r="AU393" s="165" t="s">
        <v>88</v>
      </c>
      <c r="AV393" s="13" t="s">
        <v>86</v>
      </c>
      <c r="AW393" s="13" t="s">
        <v>33</v>
      </c>
      <c r="AX393" s="13" t="s">
        <v>79</v>
      </c>
      <c r="AY393" s="165" t="s">
        <v>252</v>
      </c>
    </row>
    <row r="394" spans="1:65" s="15" customFormat="1">
      <c r="B394" s="179"/>
      <c r="D394" s="164" t="s">
        <v>282</v>
      </c>
      <c r="E394" s="180" t="s">
        <v>1</v>
      </c>
      <c r="F394" s="181" t="s">
        <v>286</v>
      </c>
      <c r="H394" s="182">
        <v>69.5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282</v>
      </c>
      <c r="AU394" s="180" t="s">
        <v>88</v>
      </c>
      <c r="AV394" s="15" t="s">
        <v>258</v>
      </c>
      <c r="AW394" s="15" t="s">
        <v>33</v>
      </c>
      <c r="AX394" s="15" t="s">
        <v>86</v>
      </c>
      <c r="AY394" s="180" t="s">
        <v>252</v>
      </c>
    </row>
    <row r="395" spans="1:65" s="2" customFormat="1" ht="37.9" customHeight="1">
      <c r="A395" s="31"/>
      <c r="B395" s="148"/>
      <c r="C395" s="149" t="s">
        <v>435</v>
      </c>
      <c r="D395" s="149" t="s">
        <v>254</v>
      </c>
      <c r="E395" s="150" t="s">
        <v>5080</v>
      </c>
      <c r="F395" s="151" t="s">
        <v>5081</v>
      </c>
      <c r="G395" s="152" t="s">
        <v>265</v>
      </c>
      <c r="H395" s="153">
        <v>42.734999999999999</v>
      </c>
      <c r="I395" s="154"/>
      <c r="J395" s="155">
        <f>ROUND(I395*H395,2)</f>
        <v>0</v>
      </c>
      <c r="K395" s="156"/>
      <c r="L395" s="32"/>
      <c r="M395" s="157" t="s">
        <v>1</v>
      </c>
      <c r="N395" s="158" t="s">
        <v>44</v>
      </c>
      <c r="O395" s="57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61" t="s">
        <v>289</v>
      </c>
      <c r="AT395" s="161" t="s">
        <v>254</v>
      </c>
      <c r="AU395" s="161" t="s">
        <v>88</v>
      </c>
      <c r="AY395" s="17" t="s">
        <v>252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7" t="s">
        <v>86</v>
      </c>
      <c r="BK395" s="162">
        <f>ROUND(I395*H395,2)</f>
        <v>0</v>
      </c>
      <c r="BL395" s="17" t="s">
        <v>289</v>
      </c>
      <c r="BM395" s="161" t="s">
        <v>705</v>
      </c>
    </row>
    <row r="396" spans="1:65" s="14" customFormat="1" ht="33.75">
      <c r="B396" s="171"/>
      <c r="D396" s="164" t="s">
        <v>282</v>
      </c>
      <c r="E396" s="172" t="s">
        <v>1</v>
      </c>
      <c r="F396" s="173" t="s">
        <v>5082</v>
      </c>
      <c r="H396" s="174">
        <v>42.734999999999999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282</v>
      </c>
      <c r="AU396" s="172" t="s">
        <v>88</v>
      </c>
      <c r="AV396" s="14" t="s">
        <v>88</v>
      </c>
      <c r="AW396" s="14" t="s">
        <v>33</v>
      </c>
      <c r="AX396" s="14" t="s">
        <v>79</v>
      </c>
      <c r="AY396" s="172" t="s">
        <v>252</v>
      </c>
    </row>
    <row r="397" spans="1:65" s="13" customFormat="1" ht="22.5">
      <c r="B397" s="163"/>
      <c r="D397" s="164" t="s">
        <v>282</v>
      </c>
      <c r="E397" s="165" t="s">
        <v>1</v>
      </c>
      <c r="F397" s="166" t="s">
        <v>4966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282</v>
      </c>
      <c r="AU397" s="165" t="s">
        <v>88</v>
      </c>
      <c r="AV397" s="13" t="s">
        <v>86</v>
      </c>
      <c r="AW397" s="13" t="s">
        <v>33</v>
      </c>
      <c r="AX397" s="13" t="s">
        <v>79</v>
      </c>
      <c r="AY397" s="165" t="s">
        <v>252</v>
      </c>
    </row>
    <row r="398" spans="1:65" s="15" customFormat="1">
      <c r="B398" s="179"/>
      <c r="D398" s="164" t="s">
        <v>282</v>
      </c>
      <c r="E398" s="180" t="s">
        <v>1</v>
      </c>
      <c r="F398" s="181" t="s">
        <v>286</v>
      </c>
      <c r="H398" s="182">
        <v>42.734999999999999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282</v>
      </c>
      <c r="AU398" s="180" t="s">
        <v>88</v>
      </c>
      <c r="AV398" s="15" t="s">
        <v>258</v>
      </c>
      <c r="AW398" s="15" t="s">
        <v>33</v>
      </c>
      <c r="AX398" s="15" t="s">
        <v>86</v>
      </c>
      <c r="AY398" s="180" t="s">
        <v>252</v>
      </c>
    </row>
    <row r="399" spans="1:65" s="2" customFormat="1" ht="24.2" customHeight="1">
      <c r="A399" s="31"/>
      <c r="B399" s="148"/>
      <c r="C399" s="149" t="s">
        <v>708</v>
      </c>
      <c r="D399" s="149" t="s">
        <v>254</v>
      </c>
      <c r="E399" s="150" t="s">
        <v>5083</v>
      </c>
      <c r="F399" s="151" t="s">
        <v>5084</v>
      </c>
      <c r="G399" s="152" t="s">
        <v>265</v>
      </c>
      <c r="H399" s="153">
        <v>4.4000000000000004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289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289</v>
      </c>
      <c r="BM399" s="161" t="s">
        <v>711</v>
      </c>
    </row>
    <row r="400" spans="1:65" s="14" customFormat="1">
      <c r="B400" s="171"/>
      <c r="D400" s="164" t="s">
        <v>282</v>
      </c>
      <c r="E400" s="172" t="s">
        <v>1</v>
      </c>
      <c r="F400" s="173" t="s">
        <v>5085</v>
      </c>
      <c r="H400" s="174">
        <v>4.4000000000000004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282</v>
      </c>
      <c r="AU400" s="172" t="s">
        <v>88</v>
      </c>
      <c r="AV400" s="14" t="s">
        <v>88</v>
      </c>
      <c r="AW400" s="14" t="s">
        <v>33</v>
      </c>
      <c r="AX400" s="14" t="s">
        <v>79</v>
      </c>
      <c r="AY400" s="172" t="s">
        <v>252</v>
      </c>
    </row>
    <row r="401" spans="1:65" s="13" customFormat="1" ht="22.5">
      <c r="B401" s="163"/>
      <c r="D401" s="164" t="s">
        <v>282</v>
      </c>
      <c r="E401" s="165" t="s">
        <v>1</v>
      </c>
      <c r="F401" s="166" t="s">
        <v>4966</v>
      </c>
      <c r="H401" s="165" t="s">
        <v>1</v>
      </c>
      <c r="I401" s="167"/>
      <c r="L401" s="163"/>
      <c r="M401" s="168"/>
      <c r="N401" s="169"/>
      <c r="O401" s="169"/>
      <c r="P401" s="169"/>
      <c r="Q401" s="169"/>
      <c r="R401" s="169"/>
      <c r="S401" s="169"/>
      <c r="T401" s="170"/>
      <c r="AT401" s="165" t="s">
        <v>282</v>
      </c>
      <c r="AU401" s="165" t="s">
        <v>88</v>
      </c>
      <c r="AV401" s="13" t="s">
        <v>86</v>
      </c>
      <c r="AW401" s="13" t="s">
        <v>33</v>
      </c>
      <c r="AX401" s="13" t="s">
        <v>79</v>
      </c>
      <c r="AY401" s="165" t="s">
        <v>252</v>
      </c>
    </row>
    <row r="402" spans="1:65" s="15" customFormat="1">
      <c r="B402" s="179"/>
      <c r="D402" s="164" t="s">
        <v>282</v>
      </c>
      <c r="E402" s="180" t="s">
        <v>1</v>
      </c>
      <c r="F402" s="181" t="s">
        <v>286</v>
      </c>
      <c r="H402" s="182">
        <v>4.4000000000000004</v>
      </c>
      <c r="I402" s="183"/>
      <c r="L402" s="179"/>
      <c r="M402" s="184"/>
      <c r="N402" s="185"/>
      <c r="O402" s="185"/>
      <c r="P402" s="185"/>
      <c r="Q402" s="185"/>
      <c r="R402" s="185"/>
      <c r="S402" s="185"/>
      <c r="T402" s="186"/>
      <c r="AT402" s="180" t="s">
        <v>282</v>
      </c>
      <c r="AU402" s="180" t="s">
        <v>88</v>
      </c>
      <c r="AV402" s="15" t="s">
        <v>258</v>
      </c>
      <c r="AW402" s="15" t="s">
        <v>33</v>
      </c>
      <c r="AX402" s="15" t="s">
        <v>86</v>
      </c>
      <c r="AY402" s="180" t="s">
        <v>252</v>
      </c>
    </row>
    <row r="403" spans="1:65" s="2" customFormat="1" ht="24.2" customHeight="1">
      <c r="A403" s="31"/>
      <c r="B403" s="148"/>
      <c r="C403" s="149" t="s">
        <v>439</v>
      </c>
      <c r="D403" s="149" t="s">
        <v>254</v>
      </c>
      <c r="E403" s="150" t="s">
        <v>5086</v>
      </c>
      <c r="F403" s="151" t="s">
        <v>5087</v>
      </c>
      <c r="G403" s="152" t="s">
        <v>265</v>
      </c>
      <c r="H403" s="153">
        <v>2259.1999999999998</v>
      </c>
      <c r="I403" s="154"/>
      <c r="J403" s="155">
        <f>ROUND(I403*H403,2)</f>
        <v>0</v>
      </c>
      <c r="K403" s="156"/>
      <c r="L403" s="32"/>
      <c r="M403" s="157" t="s">
        <v>1</v>
      </c>
      <c r="N403" s="158" t="s">
        <v>44</v>
      </c>
      <c r="O403" s="57"/>
      <c r="P403" s="159">
        <f>O403*H403</f>
        <v>0</v>
      </c>
      <c r="Q403" s="159">
        <v>0</v>
      </c>
      <c r="R403" s="159">
        <f>Q403*H403</f>
        <v>0</v>
      </c>
      <c r="S403" s="159">
        <v>0</v>
      </c>
      <c r="T403" s="160">
        <f>S403*H403</f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61" t="s">
        <v>289</v>
      </c>
      <c r="AT403" s="161" t="s">
        <v>254</v>
      </c>
      <c r="AU403" s="161" t="s">
        <v>88</v>
      </c>
      <c r="AY403" s="17" t="s">
        <v>252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7" t="s">
        <v>86</v>
      </c>
      <c r="BK403" s="162">
        <f>ROUND(I403*H403,2)</f>
        <v>0</v>
      </c>
      <c r="BL403" s="17" t="s">
        <v>289</v>
      </c>
      <c r="BM403" s="161" t="s">
        <v>714</v>
      </c>
    </row>
    <row r="404" spans="1:65" s="14" customFormat="1">
      <c r="B404" s="171"/>
      <c r="D404" s="164" t="s">
        <v>282</v>
      </c>
      <c r="E404" s="172" t="s">
        <v>1</v>
      </c>
      <c r="F404" s="173" t="s">
        <v>5088</v>
      </c>
      <c r="H404" s="174">
        <v>2259.1999999999998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282</v>
      </c>
      <c r="AU404" s="172" t="s">
        <v>88</v>
      </c>
      <c r="AV404" s="14" t="s">
        <v>88</v>
      </c>
      <c r="AW404" s="14" t="s">
        <v>33</v>
      </c>
      <c r="AX404" s="14" t="s">
        <v>79</v>
      </c>
      <c r="AY404" s="172" t="s">
        <v>252</v>
      </c>
    </row>
    <row r="405" spans="1:65" s="15" customFormat="1">
      <c r="B405" s="179"/>
      <c r="D405" s="164" t="s">
        <v>282</v>
      </c>
      <c r="E405" s="180" t="s">
        <v>1</v>
      </c>
      <c r="F405" s="181" t="s">
        <v>286</v>
      </c>
      <c r="H405" s="182">
        <v>2259.1999999999998</v>
      </c>
      <c r="I405" s="183"/>
      <c r="L405" s="179"/>
      <c r="M405" s="184"/>
      <c r="N405" s="185"/>
      <c r="O405" s="185"/>
      <c r="P405" s="185"/>
      <c r="Q405" s="185"/>
      <c r="R405" s="185"/>
      <c r="S405" s="185"/>
      <c r="T405" s="186"/>
      <c r="AT405" s="180" t="s">
        <v>282</v>
      </c>
      <c r="AU405" s="180" t="s">
        <v>88</v>
      </c>
      <c r="AV405" s="15" t="s">
        <v>258</v>
      </c>
      <c r="AW405" s="15" t="s">
        <v>33</v>
      </c>
      <c r="AX405" s="15" t="s">
        <v>86</v>
      </c>
      <c r="AY405" s="180" t="s">
        <v>252</v>
      </c>
    </row>
    <row r="406" spans="1:65" s="2" customFormat="1" ht="21.75" customHeight="1">
      <c r="A406" s="31"/>
      <c r="B406" s="148"/>
      <c r="C406" s="149" t="s">
        <v>721</v>
      </c>
      <c r="D406" s="149" t="s">
        <v>254</v>
      </c>
      <c r="E406" s="150" t="s">
        <v>5089</v>
      </c>
      <c r="F406" s="151" t="s">
        <v>5090</v>
      </c>
      <c r="G406" s="152" t="s">
        <v>265</v>
      </c>
      <c r="H406" s="153">
        <v>1129.5999999999999</v>
      </c>
      <c r="I406" s="154"/>
      <c r="J406" s="155">
        <f>ROUND(I406*H406,2)</f>
        <v>0</v>
      </c>
      <c r="K406" s="156"/>
      <c r="L406" s="32"/>
      <c r="M406" s="157" t="s">
        <v>1</v>
      </c>
      <c r="N406" s="158" t="s">
        <v>44</v>
      </c>
      <c r="O406" s="57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61" t="s">
        <v>289</v>
      </c>
      <c r="AT406" s="161" t="s">
        <v>254</v>
      </c>
      <c r="AU406" s="161" t="s">
        <v>88</v>
      </c>
      <c r="AY406" s="17" t="s">
        <v>252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7" t="s">
        <v>86</v>
      </c>
      <c r="BK406" s="162">
        <f>ROUND(I406*H406,2)</f>
        <v>0</v>
      </c>
      <c r="BL406" s="17" t="s">
        <v>289</v>
      </c>
      <c r="BM406" s="161" t="s">
        <v>724</v>
      </c>
    </row>
    <row r="407" spans="1:65" s="14" customFormat="1">
      <c r="B407" s="171"/>
      <c r="D407" s="164" t="s">
        <v>282</v>
      </c>
      <c r="E407" s="172" t="s">
        <v>1</v>
      </c>
      <c r="F407" s="173" t="s">
        <v>5091</v>
      </c>
      <c r="H407" s="174">
        <v>1129.5999999999999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282</v>
      </c>
      <c r="AU407" s="172" t="s">
        <v>88</v>
      </c>
      <c r="AV407" s="14" t="s">
        <v>88</v>
      </c>
      <c r="AW407" s="14" t="s">
        <v>33</v>
      </c>
      <c r="AX407" s="14" t="s">
        <v>79</v>
      </c>
      <c r="AY407" s="172" t="s">
        <v>252</v>
      </c>
    </row>
    <row r="408" spans="1:65" s="15" customFormat="1">
      <c r="B408" s="179"/>
      <c r="D408" s="164" t="s">
        <v>282</v>
      </c>
      <c r="E408" s="180" t="s">
        <v>1</v>
      </c>
      <c r="F408" s="181" t="s">
        <v>286</v>
      </c>
      <c r="H408" s="182">
        <v>1129.5999999999999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282</v>
      </c>
      <c r="AU408" s="180" t="s">
        <v>88</v>
      </c>
      <c r="AV408" s="15" t="s">
        <v>258</v>
      </c>
      <c r="AW408" s="15" t="s">
        <v>33</v>
      </c>
      <c r="AX408" s="15" t="s">
        <v>86</v>
      </c>
      <c r="AY408" s="180" t="s">
        <v>252</v>
      </c>
    </row>
    <row r="409" spans="1:65" s="2" customFormat="1" ht="24.2" customHeight="1">
      <c r="A409" s="31"/>
      <c r="B409" s="148"/>
      <c r="C409" s="149" t="s">
        <v>442</v>
      </c>
      <c r="D409" s="149" t="s">
        <v>254</v>
      </c>
      <c r="E409" s="150" t="s">
        <v>5092</v>
      </c>
      <c r="F409" s="151" t="s">
        <v>5093</v>
      </c>
      <c r="G409" s="152" t="s">
        <v>347</v>
      </c>
      <c r="H409" s="153">
        <v>4</v>
      </c>
      <c r="I409" s="154"/>
      <c r="J409" s="155">
        <f>ROUND(I409*H409,2)</f>
        <v>0</v>
      </c>
      <c r="K409" s="156"/>
      <c r="L409" s="32"/>
      <c r="M409" s="157" t="s">
        <v>1</v>
      </c>
      <c r="N409" s="158" t="s">
        <v>44</v>
      </c>
      <c r="O409" s="57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61" t="s">
        <v>289</v>
      </c>
      <c r="AT409" s="161" t="s">
        <v>254</v>
      </c>
      <c r="AU409" s="161" t="s">
        <v>88</v>
      </c>
      <c r="AY409" s="17" t="s">
        <v>252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7" t="s">
        <v>86</v>
      </c>
      <c r="BK409" s="162">
        <f>ROUND(I409*H409,2)</f>
        <v>0</v>
      </c>
      <c r="BL409" s="17" t="s">
        <v>289</v>
      </c>
      <c r="BM409" s="161" t="s">
        <v>731</v>
      </c>
    </row>
    <row r="410" spans="1:65" s="14" customFormat="1" ht="33.75">
      <c r="B410" s="171"/>
      <c r="D410" s="164" t="s">
        <v>282</v>
      </c>
      <c r="E410" s="172" t="s">
        <v>1</v>
      </c>
      <c r="F410" s="173" t="s">
        <v>5094</v>
      </c>
      <c r="H410" s="174">
        <v>4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282</v>
      </c>
      <c r="AU410" s="172" t="s">
        <v>88</v>
      </c>
      <c r="AV410" s="14" t="s">
        <v>88</v>
      </c>
      <c r="AW410" s="14" t="s">
        <v>33</v>
      </c>
      <c r="AX410" s="14" t="s">
        <v>79</v>
      </c>
      <c r="AY410" s="172" t="s">
        <v>252</v>
      </c>
    </row>
    <row r="411" spans="1:65" s="15" customFormat="1">
      <c r="B411" s="179"/>
      <c r="D411" s="164" t="s">
        <v>282</v>
      </c>
      <c r="E411" s="180" t="s">
        <v>1</v>
      </c>
      <c r="F411" s="181" t="s">
        <v>286</v>
      </c>
      <c r="H411" s="182">
        <v>4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282</v>
      </c>
      <c r="AU411" s="180" t="s">
        <v>88</v>
      </c>
      <c r="AV411" s="15" t="s">
        <v>258</v>
      </c>
      <c r="AW411" s="15" t="s">
        <v>33</v>
      </c>
      <c r="AX411" s="15" t="s">
        <v>86</v>
      </c>
      <c r="AY411" s="180" t="s">
        <v>252</v>
      </c>
    </row>
    <row r="412" spans="1:65" s="2" customFormat="1" ht="24.2" customHeight="1">
      <c r="A412" s="31"/>
      <c r="B412" s="148"/>
      <c r="C412" s="149" t="s">
        <v>742</v>
      </c>
      <c r="D412" s="149" t="s">
        <v>254</v>
      </c>
      <c r="E412" s="150" t="s">
        <v>5095</v>
      </c>
      <c r="F412" s="151" t="s">
        <v>5096</v>
      </c>
      <c r="G412" s="152" t="s">
        <v>347</v>
      </c>
      <c r="H412" s="153">
        <v>2</v>
      </c>
      <c r="I412" s="154"/>
      <c r="J412" s="155">
        <f>ROUND(I412*H412,2)</f>
        <v>0</v>
      </c>
      <c r="K412" s="156"/>
      <c r="L412" s="32"/>
      <c r="M412" s="157" t="s">
        <v>1</v>
      </c>
      <c r="N412" s="158" t="s">
        <v>44</v>
      </c>
      <c r="O412" s="57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61" t="s">
        <v>289</v>
      </c>
      <c r="AT412" s="161" t="s">
        <v>254</v>
      </c>
      <c r="AU412" s="161" t="s">
        <v>88</v>
      </c>
      <c r="AY412" s="17" t="s">
        <v>252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7" t="s">
        <v>86</v>
      </c>
      <c r="BK412" s="162">
        <f>ROUND(I412*H412,2)</f>
        <v>0</v>
      </c>
      <c r="BL412" s="17" t="s">
        <v>289</v>
      </c>
      <c r="BM412" s="161" t="s">
        <v>745</v>
      </c>
    </row>
    <row r="413" spans="1:65" s="14" customFormat="1" ht="33.75">
      <c r="B413" s="171"/>
      <c r="D413" s="164" t="s">
        <v>282</v>
      </c>
      <c r="E413" s="172" t="s">
        <v>1</v>
      </c>
      <c r="F413" s="173" t="s">
        <v>5097</v>
      </c>
      <c r="H413" s="174">
        <v>2</v>
      </c>
      <c r="I413" s="175"/>
      <c r="L413" s="171"/>
      <c r="M413" s="176"/>
      <c r="N413" s="177"/>
      <c r="O413" s="177"/>
      <c r="P413" s="177"/>
      <c r="Q413" s="177"/>
      <c r="R413" s="177"/>
      <c r="S413" s="177"/>
      <c r="T413" s="178"/>
      <c r="AT413" s="172" t="s">
        <v>282</v>
      </c>
      <c r="AU413" s="172" t="s">
        <v>88</v>
      </c>
      <c r="AV413" s="14" t="s">
        <v>88</v>
      </c>
      <c r="AW413" s="14" t="s">
        <v>33</v>
      </c>
      <c r="AX413" s="14" t="s">
        <v>79</v>
      </c>
      <c r="AY413" s="172" t="s">
        <v>252</v>
      </c>
    </row>
    <row r="414" spans="1:65" s="15" customFormat="1">
      <c r="B414" s="179"/>
      <c r="D414" s="164" t="s">
        <v>282</v>
      </c>
      <c r="E414" s="180" t="s">
        <v>1</v>
      </c>
      <c r="F414" s="181" t="s">
        <v>286</v>
      </c>
      <c r="H414" s="182">
        <v>2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282</v>
      </c>
      <c r="AU414" s="180" t="s">
        <v>88</v>
      </c>
      <c r="AV414" s="15" t="s">
        <v>258</v>
      </c>
      <c r="AW414" s="15" t="s">
        <v>33</v>
      </c>
      <c r="AX414" s="15" t="s">
        <v>86</v>
      </c>
      <c r="AY414" s="180" t="s">
        <v>252</v>
      </c>
    </row>
    <row r="415" spans="1:65" s="2" customFormat="1" ht="24.2" customHeight="1">
      <c r="A415" s="31"/>
      <c r="B415" s="148"/>
      <c r="C415" s="149" t="s">
        <v>446</v>
      </c>
      <c r="D415" s="149" t="s">
        <v>254</v>
      </c>
      <c r="E415" s="150" t="s">
        <v>5098</v>
      </c>
      <c r="F415" s="151" t="s">
        <v>5099</v>
      </c>
      <c r="G415" s="152" t="s">
        <v>347</v>
      </c>
      <c r="H415" s="153">
        <v>1</v>
      </c>
      <c r="I415" s="154"/>
      <c r="J415" s="155">
        <f>ROUND(I415*H415,2)</f>
        <v>0</v>
      </c>
      <c r="K415" s="156"/>
      <c r="L415" s="32"/>
      <c r="M415" s="157" t="s">
        <v>1</v>
      </c>
      <c r="N415" s="158" t="s">
        <v>44</v>
      </c>
      <c r="O415" s="57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61" t="s">
        <v>289</v>
      </c>
      <c r="AT415" s="161" t="s">
        <v>254</v>
      </c>
      <c r="AU415" s="161" t="s">
        <v>88</v>
      </c>
      <c r="AY415" s="17" t="s">
        <v>252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86</v>
      </c>
      <c r="BK415" s="162">
        <f>ROUND(I415*H415,2)</f>
        <v>0</v>
      </c>
      <c r="BL415" s="17" t="s">
        <v>289</v>
      </c>
      <c r="BM415" s="161" t="s">
        <v>748</v>
      </c>
    </row>
    <row r="416" spans="1:65" s="14" customFormat="1" ht="33.75">
      <c r="B416" s="171"/>
      <c r="D416" s="164" t="s">
        <v>282</v>
      </c>
      <c r="E416" s="172" t="s">
        <v>1</v>
      </c>
      <c r="F416" s="173" t="s">
        <v>5100</v>
      </c>
      <c r="H416" s="174">
        <v>1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282</v>
      </c>
      <c r="AU416" s="172" t="s">
        <v>88</v>
      </c>
      <c r="AV416" s="14" t="s">
        <v>88</v>
      </c>
      <c r="AW416" s="14" t="s">
        <v>33</v>
      </c>
      <c r="AX416" s="14" t="s">
        <v>79</v>
      </c>
      <c r="AY416" s="172" t="s">
        <v>252</v>
      </c>
    </row>
    <row r="417" spans="1:65" s="15" customFormat="1">
      <c r="B417" s="179"/>
      <c r="D417" s="164" t="s">
        <v>282</v>
      </c>
      <c r="E417" s="180" t="s">
        <v>1</v>
      </c>
      <c r="F417" s="181" t="s">
        <v>286</v>
      </c>
      <c r="H417" s="182">
        <v>1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282</v>
      </c>
      <c r="AU417" s="180" t="s">
        <v>88</v>
      </c>
      <c r="AV417" s="15" t="s">
        <v>258</v>
      </c>
      <c r="AW417" s="15" t="s">
        <v>33</v>
      </c>
      <c r="AX417" s="15" t="s">
        <v>86</v>
      </c>
      <c r="AY417" s="180" t="s">
        <v>252</v>
      </c>
    </row>
    <row r="418" spans="1:65" s="2" customFormat="1" ht="24.2" customHeight="1">
      <c r="A418" s="31"/>
      <c r="B418" s="148"/>
      <c r="C418" s="149" t="s">
        <v>757</v>
      </c>
      <c r="D418" s="149" t="s">
        <v>254</v>
      </c>
      <c r="E418" s="150" t="s">
        <v>5101</v>
      </c>
      <c r="F418" s="151" t="s">
        <v>5102</v>
      </c>
      <c r="G418" s="152" t="s">
        <v>347</v>
      </c>
      <c r="H418" s="153">
        <v>2</v>
      </c>
      <c r="I418" s="154"/>
      <c r="J418" s="155">
        <f>ROUND(I418*H418,2)</f>
        <v>0</v>
      </c>
      <c r="K418" s="156"/>
      <c r="L418" s="32"/>
      <c r="M418" s="157" t="s">
        <v>1</v>
      </c>
      <c r="N418" s="158" t="s">
        <v>44</v>
      </c>
      <c r="O418" s="57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61" t="s">
        <v>289</v>
      </c>
      <c r="AT418" s="161" t="s">
        <v>254</v>
      </c>
      <c r="AU418" s="161" t="s">
        <v>88</v>
      </c>
      <c r="AY418" s="17" t="s">
        <v>252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7" t="s">
        <v>86</v>
      </c>
      <c r="BK418" s="162">
        <f>ROUND(I418*H418,2)</f>
        <v>0</v>
      </c>
      <c r="BL418" s="17" t="s">
        <v>289</v>
      </c>
      <c r="BM418" s="161" t="s">
        <v>760</v>
      </c>
    </row>
    <row r="419" spans="1:65" s="14" customFormat="1" ht="33.75">
      <c r="B419" s="171"/>
      <c r="D419" s="164" t="s">
        <v>282</v>
      </c>
      <c r="E419" s="172" t="s">
        <v>1</v>
      </c>
      <c r="F419" s="173" t="s">
        <v>5097</v>
      </c>
      <c r="H419" s="174">
        <v>2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282</v>
      </c>
      <c r="AU419" s="172" t="s">
        <v>88</v>
      </c>
      <c r="AV419" s="14" t="s">
        <v>88</v>
      </c>
      <c r="AW419" s="14" t="s">
        <v>33</v>
      </c>
      <c r="AX419" s="14" t="s">
        <v>79</v>
      </c>
      <c r="AY419" s="172" t="s">
        <v>252</v>
      </c>
    </row>
    <row r="420" spans="1:65" s="15" customFormat="1">
      <c r="B420" s="179"/>
      <c r="D420" s="164" t="s">
        <v>282</v>
      </c>
      <c r="E420" s="180" t="s">
        <v>1</v>
      </c>
      <c r="F420" s="181" t="s">
        <v>286</v>
      </c>
      <c r="H420" s="182">
        <v>2</v>
      </c>
      <c r="I420" s="183"/>
      <c r="L420" s="179"/>
      <c r="M420" s="184"/>
      <c r="N420" s="185"/>
      <c r="O420" s="185"/>
      <c r="P420" s="185"/>
      <c r="Q420" s="185"/>
      <c r="R420" s="185"/>
      <c r="S420" s="185"/>
      <c r="T420" s="186"/>
      <c r="AT420" s="180" t="s">
        <v>282</v>
      </c>
      <c r="AU420" s="180" t="s">
        <v>88</v>
      </c>
      <c r="AV420" s="15" t="s">
        <v>258</v>
      </c>
      <c r="AW420" s="15" t="s">
        <v>33</v>
      </c>
      <c r="AX420" s="15" t="s">
        <v>86</v>
      </c>
      <c r="AY420" s="180" t="s">
        <v>252</v>
      </c>
    </row>
    <row r="421" spans="1:65" s="2" customFormat="1" ht="24.2" customHeight="1">
      <c r="A421" s="31"/>
      <c r="B421" s="148"/>
      <c r="C421" s="149" t="s">
        <v>449</v>
      </c>
      <c r="D421" s="149" t="s">
        <v>254</v>
      </c>
      <c r="E421" s="150" t="s">
        <v>5103</v>
      </c>
      <c r="F421" s="151" t="s">
        <v>5104</v>
      </c>
      <c r="G421" s="152" t="s">
        <v>347</v>
      </c>
      <c r="H421" s="153">
        <v>1</v>
      </c>
      <c r="I421" s="154"/>
      <c r="J421" s="155">
        <f t="shared" ref="J421:J426" si="10">ROUND(I421*H421,2)</f>
        <v>0</v>
      </c>
      <c r="K421" s="156"/>
      <c r="L421" s="32"/>
      <c r="M421" s="157" t="s">
        <v>1</v>
      </c>
      <c r="N421" s="158" t="s">
        <v>44</v>
      </c>
      <c r="O421" s="57"/>
      <c r="P421" s="159">
        <f t="shared" ref="P421:P426" si="11">O421*H421</f>
        <v>0</v>
      </c>
      <c r="Q421" s="159">
        <v>0</v>
      </c>
      <c r="R421" s="159">
        <f t="shared" ref="R421:R426" si="12">Q421*H421</f>
        <v>0</v>
      </c>
      <c r="S421" s="159">
        <v>0</v>
      </c>
      <c r="T421" s="160">
        <f t="shared" ref="T421:T426" si="13"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1" t="s">
        <v>289</v>
      </c>
      <c r="AT421" s="161" t="s">
        <v>254</v>
      </c>
      <c r="AU421" s="161" t="s">
        <v>88</v>
      </c>
      <c r="AY421" s="17" t="s">
        <v>252</v>
      </c>
      <c r="BE421" s="162">
        <f t="shared" ref="BE421:BE426" si="14">IF(N421="základní",J421,0)</f>
        <v>0</v>
      </c>
      <c r="BF421" s="162">
        <f t="shared" ref="BF421:BF426" si="15">IF(N421="snížená",J421,0)</f>
        <v>0</v>
      </c>
      <c r="BG421" s="162">
        <f t="shared" ref="BG421:BG426" si="16">IF(N421="zákl. přenesená",J421,0)</f>
        <v>0</v>
      </c>
      <c r="BH421" s="162">
        <f t="shared" ref="BH421:BH426" si="17">IF(N421="sníž. přenesená",J421,0)</f>
        <v>0</v>
      </c>
      <c r="BI421" s="162">
        <f t="shared" ref="BI421:BI426" si="18">IF(N421="nulová",J421,0)</f>
        <v>0</v>
      </c>
      <c r="BJ421" s="17" t="s">
        <v>86</v>
      </c>
      <c r="BK421" s="162">
        <f t="shared" ref="BK421:BK426" si="19">ROUND(I421*H421,2)</f>
        <v>0</v>
      </c>
      <c r="BL421" s="17" t="s">
        <v>289</v>
      </c>
      <c r="BM421" s="161" t="s">
        <v>764</v>
      </c>
    </row>
    <row r="422" spans="1:65" s="2" customFormat="1" ht="24.2" customHeight="1">
      <c r="A422" s="31"/>
      <c r="B422" s="148"/>
      <c r="C422" s="149" t="s">
        <v>766</v>
      </c>
      <c r="D422" s="149" t="s">
        <v>254</v>
      </c>
      <c r="E422" s="150" t="s">
        <v>5105</v>
      </c>
      <c r="F422" s="151" t="s">
        <v>5106</v>
      </c>
      <c r="G422" s="152" t="s">
        <v>347</v>
      </c>
      <c r="H422" s="153">
        <v>5</v>
      </c>
      <c r="I422" s="154"/>
      <c r="J422" s="155">
        <f t="shared" si="10"/>
        <v>0</v>
      </c>
      <c r="K422" s="156"/>
      <c r="L422" s="32"/>
      <c r="M422" s="157" t="s">
        <v>1</v>
      </c>
      <c r="N422" s="158" t="s">
        <v>44</v>
      </c>
      <c r="O422" s="57"/>
      <c r="P422" s="159">
        <f t="shared" si="11"/>
        <v>0</v>
      </c>
      <c r="Q422" s="159">
        <v>0</v>
      </c>
      <c r="R422" s="159">
        <f t="shared" si="12"/>
        <v>0</v>
      </c>
      <c r="S422" s="159">
        <v>0</v>
      </c>
      <c r="T422" s="160">
        <f t="shared" si="13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61" t="s">
        <v>289</v>
      </c>
      <c r="AT422" s="161" t="s">
        <v>254</v>
      </c>
      <c r="AU422" s="161" t="s">
        <v>88</v>
      </c>
      <c r="AY422" s="17" t="s">
        <v>252</v>
      </c>
      <c r="BE422" s="162">
        <f t="shared" si="14"/>
        <v>0</v>
      </c>
      <c r="BF422" s="162">
        <f t="shared" si="15"/>
        <v>0</v>
      </c>
      <c r="BG422" s="162">
        <f t="shared" si="16"/>
        <v>0</v>
      </c>
      <c r="BH422" s="162">
        <f t="shared" si="17"/>
        <v>0</v>
      </c>
      <c r="BI422" s="162">
        <f t="shared" si="18"/>
        <v>0</v>
      </c>
      <c r="BJ422" s="17" t="s">
        <v>86</v>
      </c>
      <c r="BK422" s="162">
        <f t="shared" si="19"/>
        <v>0</v>
      </c>
      <c r="BL422" s="17" t="s">
        <v>289</v>
      </c>
      <c r="BM422" s="161" t="s">
        <v>769</v>
      </c>
    </row>
    <row r="423" spans="1:65" s="2" customFormat="1" ht="24.2" customHeight="1">
      <c r="A423" s="31"/>
      <c r="B423" s="148"/>
      <c r="C423" s="149" t="s">
        <v>453</v>
      </c>
      <c r="D423" s="149" t="s">
        <v>254</v>
      </c>
      <c r="E423" s="150" t="s">
        <v>5107</v>
      </c>
      <c r="F423" s="151" t="s">
        <v>5108</v>
      </c>
      <c r="G423" s="152" t="s">
        <v>347</v>
      </c>
      <c r="H423" s="153">
        <v>6</v>
      </c>
      <c r="I423" s="154"/>
      <c r="J423" s="155">
        <f t="shared" si="10"/>
        <v>0</v>
      </c>
      <c r="K423" s="156"/>
      <c r="L423" s="32"/>
      <c r="M423" s="157" t="s">
        <v>1</v>
      </c>
      <c r="N423" s="158" t="s">
        <v>44</v>
      </c>
      <c r="O423" s="57"/>
      <c r="P423" s="159">
        <f t="shared" si="11"/>
        <v>0</v>
      </c>
      <c r="Q423" s="159">
        <v>0</v>
      </c>
      <c r="R423" s="159">
        <f t="shared" si="12"/>
        <v>0</v>
      </c>
      <c r="S423" s="159">
        <v>0</v>
      </c>
      <c r="T423" s="160">
        <f t="shared" si="13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289</v>
      </c>
      <c r="AT423" s="161" t="s">
        <v>254</v>
      </c>
      <c r="AU423" s="161" t="s">
        <v>88</v>
      </c>
      <c r="AY423" s="17" t="s">
        <v>252</v>
      </c>
      <c r="BE423" s="162">
        <f t="shared" si="14"/>
        <v>0</v>
      </c>
      <c r="BF423" s="162">
        <f t="shared" si="15"/>
        <v>0</v>
      </c>
      <c r="BG423" s="162">
        <f t="shared" si="16"/>
        <v>0</v>
      </c>
      <c r="BH423" s="162">
        <f t="shared" si="17"/>
        <v>0</v>
      </c>
      <c r="BI423" s="162">
        <f t="shared" si="18"/>
        <v>0</v>
      </c>
      <c r="BJ423" s="17" t="s">
        <v>86</v>
      </c>
      <c r="BK423" s="162">
        <f t="shared" si="19"/>
        <v>0</v>
      </c>
      <c r="BL423" s="17" t="s">
        <v>289</v>
      </c>
      <c r="BM423" s="161" t="s">
        <v>791</v>
      </c>
    </row>
    <row r="424" spans="1:65" s="2" customFormat="1" ht="24.2" customHeight="1">
      <c r="A424" s="31"/>
      <c r="B424" s="148"/>
      <c r="C424" s="149" t="s">
        <v>802</v>
      </c>
      <c r="D424" s="149" t="s">
        <v>254</v>
      </c>
      <c r="E424" s="150" t="s">
        <v>5109</v>
      </c>
      <c r="F424" s="151" t="s">
        <v>5110</v>
      </c>
      <c r="G424" s="152" t="s">
        <v>347</v>
      </c>
      <c r="H424" s="153">
        <v>2</v>
      </c>
      <c r="I424" s="154"/>
      <c r="J424" s="155">
        <f t="shared" si="10"/>
        <v>0</v>
      </c>
      <c r="K424" s="156"/>
      <c r="L424" s="32"/>
      <c r="M424" s="157" t="s">
        <v>1</v>
      </c>
      <c r="N424" s="158" t="s">
        <v>44</v>
      </c>
      <c r="O424" s="57"/>
      <c r="P424" s="159">
        <f t="shared" si="11"/>
        <v>0</v>
      </c>
      <c r="Q424" s="159">
        <v>0</v>
      </c>
      <c r="R424" s="159">
        <f t="shared" si="12"/>
        <v>0</v>
      </c>
      <c r="S424" s="159">
        <v>0</v>
      </c>
      <c r="T424" s="160">
        <f t="shared" si="13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61" t="s">
        <v>289</v>
      </c>
      <c r="AT424" s="161" t="s">
        <v>254</v>
      </c>
      <c r="AU424" s="161" t="s">
        <v>88</v>
      </c>
      <c r="AY424" s="17" t="s">
        <v>252</v>
      </c>
      <c r="BE424" s="162">
        <f t="shared" si="14"/>
        <v>0</v>
      </c>
      <c r="BF424" s="162">
        <f t="shared" si="15"/>
        <v>0</v>
      </c>
      <c r="BG424" s="162">
        <f t="shared" si="16"/>
        <v>0</v>
      </c>
      <c r="BH424" s="162">
        <f t="shared" si="17"/>
        <v>0</v>
      </c>
      <c r="BI424" s="162">
        <f t="shared" si="18"/>
        <v>0</v>
      </c>
      <c r="BJ424" s="17" t="s">
        <v>86</v>
      </c>
      <c r="BK424" s="162">
        <f t="shared" si="19"/>
        <v>0</v>
      </c>
      <c r="BL424" s="17" t="s">
        <v>289</v>
      </c>
      <c r="BM424" s="161" t="s">
        <v>805</v>
      </c>
    </row>
    <row r="425" spans="1:65" s="2" customFormat="1" ht="24.2" customHeight="1">
      <c r="A425" s="31"/>
      <c r="B425" s="148"/>
      <c r="C425" s="149" t="s">
        <v>456</v>
      </c>
      <c r="D425" s="149" t="s">
        <v>254</v>
      </c>
      <c r="E425" s="150" t="s">
        <v>5111</v>
      </c>
      <c r="F425" s="151" t="s">
        <v>5112</v>
      </c>
      <c r="G425" s="152" t="s">
        <v>347</v>
      </c>
      <c r="H425" s="153">
        <v>1</v>
      </c>
      <c r="I425" s="154"/>
      <c r="J425" s="155">
        <f t="shared" si="10"/>
        <v>0</v>
      </c>
      <c r="K425" s="156"/>
      <c r="L425" s="32"/>
      <c r="M425" s="157" t="s">
        <v>1</v>
      </c>
      <c r="N425" s="158" t="s">
        <v>44</v>
      </c>
      <c r="O425" s="57"/>
      <c r="P425" s="159">
        <f t="shared" si="11"/>
        <v>0</v>
      </c>
      <c r="Q425" s="159">
        <v>0</v>
      </c>
      <c r="R425" s="159">
        <f t="shared" si="12"/>
        <v>0</v>
      </c>
      <c r="S425" s="159">
        <v>0</v>
      </c>
      <c r="T425" s="160">
        <f t="shared" si="13"/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61" t="s">
        <v>289</v>
      </c>
      <c r="AT425" s="161" t="s">
        <v>254</v>
      </c>
      <c r="AU425" s="161" t="s">
        <v>88</v>
      </c>
      <c r="AY425" s="17" t="s">
        <v>252</v>
      </c>
      <c r="BE425" s="162">
        <f t="shared" si="14"/>
        <v>0</v>
      </c>
      <c r="BF425" s="162">
        <f t="shared" si="15"/>
        <v>0</v>
      </c>
      <c r="BG425" s="162">
        <f t="shared" si="16"/>
        <v>0</v>
      </c>
      <c r="BH425" s="162">
        <f t="shared" si="17"/>
        <v>0</v>
      </c>
      <c r="BI425" s="162">
        <f t="shared" si="18"/>
        <v>0</v>
      </c>
      <c r="BJ425" s="17" t="s">
        <v>86</v>
      </c>
      <c r="BK425" s="162">
        <f t="shared" si="19"/>
        <v>0</v>
      </c>
      <c r="BL425" s="17" t="s">
        <v>289</v>
      </c>
      <c r="BM425" s="161" t="s">
        <v>809</v>
      </c>
    </row>
    <row r="426" spans="1:65" s="2" customFormat="1" ht="24.2" customHeight="1">
      <c r="A426" s="31"/>
      <c r="B426" s="148"/>
      <c r="C426" s="149" t="s">
        <v>811</v>
      </c>
      <c r="D426" s="149" t="s">
        <v>254</v>
      </c>
      <c r="E426" s="150" t="s">
        <v>1356</v>
      </c>
      <c r="F426" s="151" t="s">
        <v>5113</v>
      </c>
      <c r="G426" s="152" t="s">
        <v>347</v>
      </c>
      <c r="H426" s="153">
        <v>1</v>
      </c>
      <c r="I426" s="154"/>
      <c r="J426" s="155">
        <f t="shared" si="10"/>
        <v>0</v>
      </c>
      <c r="K426" s="156"/>
      <c r="L426" s="32"/>
      <c r="M426" s="157" t="s">
        <v>1</v>
      </c>
      <c r="N426" s="158" t="s">
        <v>44</v>
      </c>
      <c r="O426" s="57"/>
      <c r="P426" s="159">
        <f t="shared" si="11"/>
        <v>0</v>
      </c>
      <c r="Q426" s="159">
        <v>0</v>
      </c>
      <c r="R426" s="159">
        <f t="shared" si="12"/>
        <v>0</v>
      </c>
      <c r="S426" s="159">
        <v>0</v>
      </c>
      <c r="T426" s="160">
        <f t="shared" si="13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61" t="s">
        <v>289</v>
      </c>
      <c r="AT426" s="161" t="s">
        <v>254</v>
      </c>
      <c r="AU426" s="161" t="s">
        <v>88</v>
      </c>
      <c r="AY426" s="17" t="s">
        <v>252</v>
      </c>
      <c r="BE426" s="162">
        <f t="shared" si="14"/>
        <v>0</v>
      </c>
      <c r="BF426" s="162">
        <f t="shared" si="15"/>
        <v>0</v>
      </c>
      <c r="BG426" s="162">
        <f t="shared" si="16"/>
        <v>0</v>
      </c>
      <c r="BH426" s="162">
        <f t="shared" si="17"/>
        <v>0</v>
      </c>
      <c r="BI426" s="162">
        <f t="shared" si="18"/>
        <v>0</v>
      </c>
      <c r="BJ426" s="17" t="s">
        <v>86</v>
      </c>
      <c r="BK426" s="162">
        <f t="shared" si="19"/>
        <v>0</v>
      </c>
      <c r="BL426" s="17" t="s">
        <v>289</v>
      </c>
      <c r="BM426" s="161" t="s">
        <v>814</v>
      </c>
    </row>
    <row r="427" spans="1:65" s="14" customFormat="1">
      <c r="B427" s="171"/>
      <c r="D427" s="164" t="s">
        <v>282</v>
      </c>
      <c r="E427" s="172" t="s">
        <v>1</v>
      </c>
      <c r="F427" s="173" t="s">
        <v>5114</v>
      </c>
      <c r="H427" s="174">
        <v>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282</v>
      </c>
      <c r="AU427" s="172" t="s">
        <v>88</v>
      </c>
      <c r="AV427" s="14" t="s">
        <v>88</v>
      </c>
      <c r="AW427" s="14" t="s">
        <v>33</v>
      </c>
      <c r="AX427" s="14" t="s">
        <v>79</v>
      </c>
      <c r="AY427" s="172" t="s">
        <v>252</v>
      </c>
    </row>
    <row r="428" spans="1:65" s="15" customFormat="1">
      <c r="B428" s="179"/>
      <c r="D428" s="164" t="s">
        <v>282</v>
      </c>
      <c r="E428" s="180" t="s">
        <v>1</v>
      </c>
      <c r="F428" s="181" t="s">
        <v>286</v>
      </c>
      <c r="H428" s="182">
        <v>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282</v>
      </c>
      <c r="AU428" s="180" t="s">
        <v>88</v>
      </c>
      <c r="AV428" s="15" t="s">
        <v>258</v>
      </c>
      <c r="AW428" s="15" t="s">
        <v>33</v>
      </c>
      <c r="AX428" s="15" t="s">
        <v>86</v>
      </c>
      <c r="AY428" s="180" t="s">
        <v>252</v>
      </c>
    </row>
    <row r="429" spans="1:65" s="2" customFormat="1" ht="24.2" customHeight="1">
      <c r="A429" s="31"/>
      <c r="B429" s="148"/>
      <c r="C429" s="149" t="s">
        <v>461</v>
      </c>
      <c r="D429" s="149" t="s">
        <v>254</v>
      </c>
      <c r="E429" s="150" t="s">
        <v>1361</v>
      </c>
      <c r="F429" s="151" t="s">
        <v>5115</v>
      </c>
      <c r="G429" s="152" t="s">
        <v>347</v>
      </c>
      <c r="H429" s="153">
        <v>2</v>
      </c>
      <c r="I429" s="154"/>
      <c r="J429" s="155">
        <f>ROUND(I429*H429,2)</f>
        <v>0</v>
      </c>
      <c r="K429" s="156"/>
      <c r="L429" s="32"/>
      <c r="M429" s="157" t="s">
        <v>1</v>
      </c>
      <c r="N429" s="158" t="s">
        <v>44</v>
      </c>
      <c r="O429" s="57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61" t="s">
        <v>289</v>
      </c>
      <c r="AT429" s="161" t="s">
        <v>254</v>
      </c>
      <c r="AU429" s="161" t="s">
        <v>88</v>
      </c>
      <c r="AY429" s="17" t="s">
        <v>252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86</v>
      </c>
      <c r="BK429" s="162">
        <f>ROUND(I429*H429,2)</f>
        <v>0</v>
      </c>
      <c r="BL429" s="17" t="s">
        <v>289</v>
      </c>
      <c r="BM429" s="161" t="s">
        <v>818</v>
      </c>
    </row>
    <row r="430" spans="1:65" s="14" customFormat="1">
      <c r="B430" s="171"/>
      <c r="D430" s="164" t="s">
        <v>282</v>
      </c>
      <c r="E430" s="172" t="s">
        <v>1</v>
      </c>
      <c r="F430" s="173" t="s">
        <v>5116</v>
      </c>
      <c r="H430" s="174">
        <v>2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5" customFormat="1">
      <c r="B431" s="179"/>
      <c r="D431" s="164" t="s">
        <v>282</v>
      </c>
      <c r="E431" s="180" t="s">
        <v>1</v>
      </c>
      <c r="F431" s="181" t="s">
        <v>286</v>
      </c>
      <c r="H431" s="182">
        <v>2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282</v>
      </c>
      <c r="AU431" s="180" t="s">
        <v>88</v>
      </c>
      <c r="AV431" s="15" t="s">
        <v>258</v>
      </c>
      <c r="AW431" s="15" t="s">
        <v>33</v>
      </c>
      <c r="AX431" s="15" t="s">
        <v>86</v>
      </c>
      <c r="AY431" s="180" t="s">
        <v>252</v>
      </c>
    </row>
    <row r="432" spans="1:65" s="2" customFormat="1" ht="24.2" customHeight="1">
      <c r="A432" s="31"/>
      <c r="B432" s="148"/>
      <c r="C432" s="149" t="s">
        <v>820</v>
      </c>
      <c r="D432" s="149" t="s">
        <v>254</v>
      </c>
      <c r="E432" s="150" t="s">
        <v>5117</v>
      </c>
      <c r="F432" s="151" t="s">
        <v>5118</v>
      </c>
      <c r="G432" s="152" t="s">
        <v>347</v>
      </c>
      <c r="H432" s="153">
        <v>2</v>
      </c>
      <c r="I432" s="154"/>
      <c r="J432" s="155">
        <f>ROUND(I432*H432,2)</f>
        <v>0</v>
      </c>
      <c r="K432" s="156"/>
      <c r="L432" s="32"/>
      <c r="M432" s="157" t="s">
        <v>1</v>
      </c>
      <c r="N432" s="158" t="s">
        <v>44</v>
      </c>
      <c r="O432" s="57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61" t="s">
        <v>289</v>
      </c>
      <c r="AT432" s="161" t="s">
        <v>254</v>
      </c>
      <c r="AU432" s="161" t="s">
        <v>88</v>
      </c>
      <c r="AY432" s="17" t="s">
        <v>252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7" t="s">
        <v>86</v>
      </c>
      <c r="BK432" s="162">
        <f>ROUND(I432*H432,2)</f>
        <v>0</v>
      </c>
      <c r="BL432" s="17" t="s">
        <v>289</v>
      </c>
      <c r="BM432" s="161" t="s">
        <v>823</v>
      </c>
    </row>
    <row r="433" spans="1:65" s="14" customFormat="1">
      <c r="B433" s="171"/>
      <c r="D433" s="164" t="s">
        <v>282</v>
      </c>
      <c r="E433" s="172" t="s">
        <v>1</v>
      </c>
      <c r="F433" s="173" t="s">
        <v>5119</v>
      </c>
      <c r="H433" s="174">
        <v>2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282</v>
      </c>
      <c r="AU433" s="172" t="s">
        <v>88</v>
      </c>
      <c r="AV433" s="14" t="s">
        <v>88</v>
      </c>
      <c r="AW433" s="14" t="s">
        <v>33</v>
      </c>
      <c r="AX433" s="14" t="s">
        <v>79</v>
      </c>
      <c r="AY433" s="172" t="s">
        <v>252</v>
      </c>
    </row>
    <row r="434" spans="1:65" s="15" customFormat="1">
      <c r="B434" s="179"/>
      <c r="D434" s="164" t="s">
        <v>282</v>
      </c>
      <c r="E434" s="180" t="s">
        <v>1</v>
      </c>
      <c r="F434" s="181" t="s">
        <v>286</v>
      </c>
      <c r="H434" s="182">
        <v>2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282</v>
      </c>
      <c r="AU434" s="180" t="s">
        <v>88</v>
      </c>
      <c r="AV434" s="15" t="s">
        <v>258</v>
      </c>
      <c r="AW434" s="15" t="s">
        <v>33</v>
      </c>
      <c r="AX434" s="15" t="s">
        <v>86</v>
      </c>
      <c r="AY434" s="180" t="s">
        <v>252</v>
      </c>
    </row>
    <row r="435" spans="1:65" s="2" customFormat="1" ht="24.2" customHeight="1">
      <c r="A435" s="31"/>
      <c r="B435" s="148"/>
      <c r="C435" s="149" t="s">
        <v>466</v>
      </c>
      <c r="D435" s="149" t="s">
        <v>254</v>
      </c>
      <c r="E435" s="150" t="s">
        <v>5120</v>
      </c>
      <c r="F435" s="151" t="s">
        <v>5121</v>
      </c>
      <c r="G435" s="152" t="s">
        <v>347</v>
      </c>
      <c r="H435" s="153">
        <v>1</v>
      </c>
      <c r="I435" s="154"/>
      <c r="J435" s="155">
        <f>ROUND(I435*H435,2)</f>
        <v>0</v>
      </c>
      <c r="K435" s="156"/>
      <c r="L435" s="32"/>
      <c r="M435" s="157" t="s">
        <v>1</v>
      </c>
      <c r="N435" s="158" t="s">
        <v>44</v>
      </c>
      <c r="O435" s="57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61" t="s">
        <v>289</v>
      </c>
      <c r="AT435" s="161" t="s">
        <v>254</v>
      </c>
      <c r="AU435" s="161" t="s">
        <v>88</v>
      </c>
      <c r="AY435" s="17" t="s">
        <v>252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7" t="s">
        <v>86</v>
      </c>
      <c r="BK435" s="162">
        <f>ROUND(I435*H435,2)</f>
        <v>0</v>
      </c>
      <c r="BL435" s="17" t="s">
        <v>289</v>
      </c>
      <c r="BM435" s="161" t="s">
        <v>829</v>
      </c>
    </row>
    <row r="436" spans="1:65" s="14" customFormat="1">
      <c r="B436" s="171"/>
      <c r="D436" s="164" t="s">
        <v>282</v>
      </c>
      <c r="E436" s="172" t="s">
        <v>1</v>
      </c>
      <c r="F436" s="173" t="s">
        <v>5122</v>
      </c>
      <c r="H436" s="174">
        <v>1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282</v>
      </c>
      <c r="AU436" s="172" t="s">
        <v>88</v>
      </c>
      <c r="AV436" s="14" t="s">
        <v>88</v>
      </c>
      <c r="AW436" s="14" t="s">
        <v>33</v>
      </c>
      <c r="AX436" s="14" t="s">
        <v>79</v>
      </c>
      <c r="AY436" s="172" t="s">
        <v>252</v>
      </c>
    </row>
    <row r="437" spans="1:65" s="15" customFormat="1">
      <c r="B437" s="179"/>
      <c r="D437" s="164" t="s">
        <v>282</v>
      </c>
      <c r="E437" s="180" t="s">
        <v>1</v>
      </c>
      <c r="F437" s="181" t="s">
        <v>286</v>
      </c>
      <c r="H437" s="182">
        <v>1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282</v>
      </c>
      <c r="AU437" s="180" t="s">
        <v>88</v>
      </c>
      <c r="AV437" s="15" t="s">
        <v>258</v>
      </c>
      <c r="AW437" s="15" t="s">
        <v>33</v>
      </c>
      <c r="AX437" s="15" t="s">
        <v>86</v>
      </c>
      <c r="AY437" s="180" t="s">
        <v>252</v>
      </c>
    </row>
    <row r="438" spans="1:65" s="2" customFormat="1" ht="24.2" customHeight="1">
      <c r="A438" s="31"/>
      <c r="B438" s="148"/>
      <c r="C438" s="149" t="s">
        <v>833</v>
      </c>
      <c r="D438" s="149" t="s">
        <v>254</v>
      </c>
      <c r="E438" s="150" t="s">
        <v>5123</v>
      </c>
      <c r="F438" s="151" t="s">
        <v>5124</v>
      </c>
      <c r="G438" s="152" t="s">
        <v>347</v>
      </c>
      <c r="H438" s="153">
        <v>1</v>
      </c>
      <c r="I438" s="154"/>
      <c r="J438" s="155">
        <f>ROUND(I438*H438,2)</f>
        <v>0</v>
      </c>
      <c r="K438" s="156"/>
      <c r="L438" s="32"/>
      <c r="M438" s="157" t="s">
        <v>1</v>
      </c>
      <c r="N438" s="158" t="s">
        <v>44</v>
      </c>
      <c r="O438" s="57"/>
      <c r="P438" s="159">
        <f>O438*H438</f>
        <v>0</v>
      </c>
      <c r="Q438" s="159">
        <v>0</v>
      </c>
      <c r="R438" s="159">
        <f>Q438*H438</f>
        <v>0</v>
      </c>
      <c r="S438" s="159">
        <v>0</v>
      </c>
      <c r="T438" s="160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61" t="s">
        <v>289</v>
      </c>
      <c r="AT438" s="161" t="s">
        <v>254</v>
      </c>
      <c r="AU438" s="161" t="s">
        <v>88</v>
      </c>
      <c r="AY438" s="17" t="s">
        <v>252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7" t="s">
        <v>86</v>
      </c>
      <c r="BK438" s="162">
        <f>ROUND(I438*H438,2)</f>
        <v>0</v>
      </c>
      <c r="BL438" s="17" t="s">
        <v>289</v>
      </c>
      <c r="BM438" s="161" t="s">
        <v>836</v>
      </c>
    </row>
    <row r="439" spans="1:65" s="14" customFormat="1">
      <c r="B439" s="171"/>
      <c r="D439" s="164" t="s">
        <v>282</v>
      </c>
      <c r="E439" s="172" t="s">
        <v>1</v>
      </c>
      <c r="F439" s="173" t="s">
        <v>5125</v>
      </c>
      <c r="H439" s="174">
        <v>1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282</v>
      </c>
      <c r="AU439" s="172" t="s">
        <v>88</v>
      </c>
      <c r="AV439" s="14" t="s">
        <v>88</v>
      </c>
      <c r="AW439" s="14" t="s">
        <v>33</v>
      </c>
      <c r="AX439" s="14" t="s">
        <v>79</v>
      </c>
      <c r="AY439" s="172" t="s">
        <v>252</v>
      </c>
    </row>
    <row r="440" spans="1:65" s="15" customFormat="1">
      <c r="B440" s="179"/>
      <c r="D440" s="164" t="s">
        <v>282</v>
      </c>
      <c r="E440" s="180" t="s">
        <v>1</v>
      </c>
      <c r="F440" s="181" t="s">
        <v>286</v>
      </c>
      <c r="H440" s="182">
        <v>1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282</v>
      </c>
      <c r="AU440" s="180" t="s">
        <v>88</v>
      </c>
      <c r="AV440" s="15" t="s">
        <v>258</v>
      </c>
      <c r="AW440" s="15" t="s">
        <v>33</v>
      </c>
      <c r="AX440" s="15" t="s">
        <v>86</v>
      </c>
      <c r="AY440" s="180" t="s">
        <v>252</v>
      </c>
    </row>
    <row r="441" spans="1:65" s="2" customFormat="1" ht="24.2" customHeight="1">
      <c r="A441" s="31"/>
      <c r="B441" s="148"/>
      <c r="C441" s="149" t="s">
        <v>470</v>
      </c>
      <c r="D441" s="149" t="s">
        <v>254</v>
      </c>
      <c r="E441" s="150" t="s">
        <v>5126</v>
      </c>
      <c r="F441" s="151" t="s">
        <v>5127</v>
      </c>
      <c r="G441" s="152" t="s">
        <v>347</v>
      </c>
      <c r="H441" s="153">
        <v>1</v>
      </c>
      <c r="I441" s="154"/>
      <c r="J441" s="155">
        <f>ROUND(I441*H441,2)</f>
        <v>0</v>
      </c>
      <c r="K441" s="156"/>
      <c r="L441" s="32"/>
      <c r="M441" s="157" t="s">
        <v>1</v>
      </c>
      <c r="N441" s="158" t="s">
        <v>44</v>
      </c>
      <c r="O441" s="57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61" t="s">
        <v>289</v>
      </c>
      <c r="AT441" s="161" t="s">
        <v>254</v>
      </c>
      <c r="AU441" s="161" t="s">
        <v>88</v>
      </c>
      <c r="AY441" s="17" t="s">
        <v>252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7" t="s">
        <v>86</v>
      </c>
      <c r="BK441" s="162">
        <f>ROUND(I441*H441,2)</f>
        <v>0</v>
      </c>
      <c r="BL441" s="17" t="s">
        <v>289</v>
      </c>
      <c r="BM441" s="161" t="s">
        <v>840</v>
      </c>
    </row>
    <row r="442" spans="1:65" s="14" customFormat="1" ht="22.5">
      <c r="B442" s="171"/>
      <c r="D442" s="164" t="s">
        <v>282</v>
      </c>
      <c r="E442" s="172" t="s">
        <v>1</v>
      </c>
      <c r="F442" s="173" t="s">
        <v>5128</v>
      </c>
      <c r="H442" s="174">
        <v>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282</v>
      </c>
      <c r="AU442" s="172" t="s">
        <v>88</v>
      </c>
      <c r="AV442" s="14" t="s">
        <v>88</v>
      </c>
      <c r="AW442" s="14" t="s">
        <v>33</v>
      </c>
      <c r="AX442" s="14" t="s">
        <v>79</v>
      </c>
      <c r="AY442" s="172" t="s">
        <v>252</v>
      </c>
    </row>
    <row r="443" spans="1:65" s="15" customFormat="1">
      <c r="B443" s="179"/>
      <c r="D443" s="164" t="s">
        <v>282</v>
      </c>
      <c r="E443" s="180" t="s">
        <v>1</v>
      </c>
      <c r="F443" s="181" t="s">
        <v>286</v>
      </c>
      <c r="H443" s="182">
        <v>1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282</v>
      </c>
      <c r="AU443" s="180" t="s">
        <v>88</v>
      </c>
      <c r="AV443" s="15" t="s">
        <v>258</v>
      </c>
      <c r="AW443" s="15" t="s">
        <v>33</v>
      </c>
      <c r="AX443" s="15" t="s">
        <v>86</v>
      </c>
      <c r="AY443" s="180" t="s">
        <v>252</v>
      </c>
    </row>
    <row r="444" spans="1:65" s="2" customFormat="1" ht="24.2" customHeight="1">
      <c r="A444" s="31"/>
      <c r="B444" s="148"/>
      <c r="C444" s="149" t="s">
        <v>844</v>
      </c>
      <c r="D444" s="149" t="s">
        <v>254</v>
      </c>
      <c r="E444" s="150" t="s">
        <v>5129</v>
      </c>
      <c r="F444" s="151" t="s">
        <v>5130</v>
      </c>
      <c r="G444" s="152" t="s">
        <v>347</v>
      </c>
      <c r="H444" s="153">
        <v>3</v>
      </c>
      <c r="I444" s="154"/>
      <c r="J444" s="155">
        <f>ROUND(I444*H444,2)</f>
        <v>0</v>
      </c>
      <c r="K444" s="156"/>
      <c r="L444" s="32"/>
      <c r="M444" s="157" t="s">
        <v>1</v>
      </c>
      <c r="N444" s="158" t="s">
        <v>44</v>
      </c>
      <c r="O444" s="57"/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61" t="s">
        <v>289</v>
      </c>
      <c r="AT444" s="161" t="s">
        <v>254</v>
      </c>
      <c r="AU444" s="161" t="s">
        <v>88</v>
      </c>
      <c r="AY444" s="17" t="s">
        <v>252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7" t="s">
        <v>86</v>
      </c>
      <c r="BK444" s="162">
        <f>ROUND(I444*H444,2)</f>
        <v>0</v>
      </c>
      <c r="BL444" s="17" t="s">
        <v>289</v>
      </c>
      <c r="BM444" s="161" t="s">
        <v>847</v>
      </c>
    </row>
    <row r="445" spans="1:65" s="14" customFormat="1" ht="22.5">
      <c r="B445" s="171"/>
      <c r="D445" s="164" t="s">
        <v>282</v>
      </c>
      <c r="E445" s="172" t="s">
        <v>1</v>
      </c>
      <c r="F445" s="173" t="s">
        <v>5131</v>
      </c>
      <c r="H445" s="174">
        <v>3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282</v>
      </c>
      <c r="AU445" s="172" t="s">
        <v>88</v>
      </c>
      <c r="AV445" s="14" t="s">
        <v>88</v>
      </c>
      <c r="AW445" s="14" t="s">
        <v>33</v>
      </c>
      <c r="AX445" s="14" t="s">
        <v>79</v>
      </c>
      <c r="AY445" s="172" t="s">
        <v>252</v>
      </c>
    </row>
    <row r="446" spans="1:65" s="15" customFormat="1">
      <c r="B446" s="179"/>
      <c r="D446" s="164" t="s">
        <v>282</v>
      </c>
      <c r="E446" s="180" t="s">
        <v>1</v>
      </c>
      <c r="F446" s="181" t="s">
        <v>286</v>
      </c>
      <c r="H446" s="182">
        <v>3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282</v>
      </c>
      <c r="AU446" s="180" t="s">
        <v>88</v>
      </c>
      <c r="AV446" s="15" t="s">
        <v>258</v>
      </c>
      <c r="AW446" s="15" t="s">
        <v>33</v>
      </c>
      <c r="AX446" s="15" t="s">
        <v>86</v>
      </c>
      <c r="AY446" s="180" t="s">
        <v>252</v>
      </c>
    </row>
    <row r="447" spans="1:65" s="2" customFormat="1" ht="24.2" customHeight="1">
      <c r="A447" s="31"/>
      <c r="B447" s="148"/>
      <c r="C447" s="149" t="s">
        <v>474</v>
      </c>
      <c r="D447" s="149" t="s">
        <v>254</v>
      </c>
      <c r="E447" s="150" t="s">
        <v>5132</v>
      </c>
      <c r="F447" s="151" t="s">
        <v>5133</v>
      </c>
      <c r="G447" s="152" t="s">
        <v>347</v>
      </c>
      <c r="H447" s="153">
        <v>1</v>
      </c>
      <c r="I447" s="154"/>
      <c r="J447" s="155">
        <f>ROUND(I447*H447,2)</f>
        <v>0</v>
      </c>
      <c r="K447" s="156"/>
      <c r="L447" s="32"/>
      <c r="M447" s="157" t="s">
        <v>1</v>
      </c>
      <c r="N447" s="158" t="s">
        <v>44</v>
      </c>
      <c r="O447" s="57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61" t="s">
        <v>289</v>
      </c>
      <c r="AT447" s="161" t="s">
        <v>254</v>
      </c>
      <c r="AU447" s="161" t="s">
        <v>88</v>
      </c>
      <c r="AY447" s="17" t="s">
        <v>252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7" t="s">
        <v>86</v>
      </c>
      <c r="BK447" s="162">
        <f>ROUND(I447*H447,2)</f>
        <v>0</v>
      </c>
      <c r="BL447" s="17" t="s">
        <v>289</v>
      </c>
      <c r="BM447" s="161" t="s">
        <v>850</v>
      </c>
    </row>
    <row r="448" spans="1:65" s="14" customFormat="1">
      <c r="B448" s="171"/>
      <c r="D448" s="164" t="s">
        <v>282</v>
      </c>
      <c r="E448" s="172" t="s">
        <v>1</v>
      </c>
      <c r="F448" s="173" t="s">
        <v>5134</v>
      </c>
      <c r="H448" s="174">
        <v>1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282</v>
      </c>
      <c r="AU448" s="172" t="s">
        <v>88</v>
      </c>
      <c r="AV448" s="14" t="s">
        <v>88</v>
      </c>
      <c r="AW448" s="14" t="s">
        <v>33</v>
      </c>
      <c r="AX448" s="14" t="s">
        <v>79</v>
      </c>
      <c r="AY448" s="172" t="s">
        <v>252</v>
      </c>
    </row>
    <row r="449" spans="1:65" s="13" customFormat="1">
      <c r="B449" s="163"/>
      <c r="D449" s="164" t="s">
        <v>282</v>
      </c>
      <c r="E449" s="165" t="s">
        <v>1</v>
      </c>
      <c r="F449" s="166" t="s">
        <v>5135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282</v>
      </c>
      <c r="AU449" s="165" t="s">
        <v>88</v>
      </c>
      <c r="AV449" s="13" t="s">
        <v>86</v>
      </c>
      <c r="AW449" s="13" t="s">
        <v>33</v>
      </c>
      <c r="AX449" s="13" t="s">
        <v>79</v>
      </c>
      <c r="AY449" s="165" t="s">
        <v>252</v>
      </c>
    </row>
    <row r="450" spans="1:65" s="15" customFormat="1">
      <c r="B450" s="179"/>
      <c r="D450" s="164" t="s">
        <v>282</v>
      </c>
      <c r="E450" s="180" t="s">
        <v>1</v>
      </c>
      <c r="F450" s="181" t="s">
        <v>286</v>
      </c>
      <c r="H450" s="182">
        <v>1</v>
      </c>
      <c r="I450" s="183"/>
      <c r="L450" s="179"/>
      <c r="M450" s="184"/>
      <c r="N450" s="185"/>
      <c r="O450" s="185"/>
      <c r="P450" s="185"/>
      <c r="Q450" s="185"/>
      <c r="R450" s="185"/>
      <c r="S450" s="185"/>
      <c r="T450" s="186"/>
      <c r="AT450" s="180" t="s">
        <v>282</v>
      </c>
      <c r="AU450" s="180" t="s">
        <v>88</v>
      </c>
      <c r="AV450" s="15" t="s">
        <v>258</v>
      </c>
      <c r="AW450" s="15" t="s">
        <v>33</v>
      </c>
      <c r="AX450" s="15" t="s">
        <v>86</v>
      </c>
      <c r="AY450" s="180" t="s">
        <v>252</v>
      </c>
    </row>
    <row r="451" spans="1:65" s="2" customFormat="1" ht="24.2" customHeight="1">
      <c r="A451" s="31"/>
      <c r="B451" s="148"/>
      <c r="C451" s="149" t="s">
        <v>852</v>
      </c>
      <c r="D451" s="149" t="s">
        <v>254</v>
      </c>
      <c r="E451" s="150" t="s">
        <v>5136</v>
      </c>
      <c r="F451" s="151" t="s">
        <v>5137</v>
      </c>
      <c r="G451" s="152" t="s">
        <v>347</v>
      </c>
      <c r="H451" s="153">
        <v>4</v>
      </c>
      <c r="I451" s="154"/>
      <c r="J451" s="155">
        <f>ROUND(I451*H451,2)</f>
        <v>0</v>
      </c>
      <c r="K451" s="156"/>
      <c r="L451" s="32"/>
      <c r="M451" s="157" t="s">
        <v>1</v>
      </c>
      <c r="N451" s="158" t="s">
        <v>44</v>
      </c>
      <c r="O451" s="57"/>
      <c r="P451" s="159">
        <f>O451*H451</f>
        <v>0</v>
      </c>
      <c r="Q451" s="159">
        <v>0</v>
      </c>
      <c r="R451" s="159">
        <f>Q451*H451</f>
        <v>0</v>
      </c>
      <c r="S451" s="159">
        <v>0</v>
      </c>
      <c r="T451" s="160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61" t="s">
        <v>289</v>
      </c>
      <c r="AT451" s="161" t="s">
        <v>254</v>
      </c>
      <c r="AU451" s="161" t="s">
        <v>88</v>
      </c>
      <c r="AY451" s="17" t="s">
        <v>252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7" t="s">
        <v>86</v>
      </c>
      <c r="BK451" s="162">
        <f>ROUND(I451*H451,2)</f>
        <v>0</v>
      </c>
      <c r="BL451" s="17" t="s">
        <v>289</v>
      </c>
      <c r="BM451" s="161" t="s">
        <v>855</v>
      </c>
    </row>
    <row r="452" spans="1:65" s="14" customFormat="1" ht="22.5">
      <c r="B452" s="171"/>
      <c r="D452" s="164" t="s">
        <v>282</v>
      </c>
      <c r="E452" s="172" t="s">
        <v>1</v>
      </c>
      <c r="F452" s="173" t="s">
        <v>5138</v>
      </c>
      <c r="H452" s="174">
        <v>4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282</v>
      </c>
      <c r="AU452" s="172" t="s">
        <v>88</v>
      </c>
      <c r="AV452" s="14" t="s">
        <v>88</v>
      </c>
      <c r="AW452" s="14" t="s">
        <v>33</v>
      </c>
      <c r="AX452" s="14" t="s">
        <v>79</v>
      </c>
      <c r="AY452" s="172" t="s">
        <v>252</v>
      </c>
    </row>
    <row r="453" spans="1:65" s="15" customFormat="1">
      <c r="B453" s="179"/>
      <c r="D453" s="164" t="s">
        <v>282</v>
      </c>
      <c r="E453" s="180" t="s">
        <v>1</v>
      </c>
      <c r="F453" s="181" t="s">
        <v>286</v>
      </c>
      <c r="H453" s="182">
        <v>4</v>
      </c>
      <c r="I453" s="183"/>
      <c r="L453" s="179"/>
      <c r="M453" s="184"/>
      <c r="N453" s="185"/>
      <c r="O453" s="185"/>
      <c r="P453" s="185"/>
      <c r="Q453" s="185"/>
      <c r="R453" s="185"/>
      <c r="S453" s="185"/>
      <c r="T453" s="186"/>
      <c r="AT453" s="180" t="s">
        <v>282</v>
      </c>
      <c r="AU453" s="180" t="s">
        <v>88</v>
      </c>
      <c r="AV453" s="15" t="s">
        <v>258</v>
      </c>
      <c r="AW453" s="15" t="s">
        <v>33</v>
      </c>
      <c r="AX453" s="15" t="s">
        <v>86</v>
      </c>
      <c r="AY453" s="180" t="s">
        <v>252</v>
      </c>
    </row>
    <row r="454" spans="1:65" s="2" customFormat="1" ht="24.2" customHeight="1">
      <c r="A454" s="31"/>
      <c r="B454" s="148"/>
      <c r="C454" s="149" t="s">
        <v>483</v>
      </c>
      <c r="D454" s="149" t="s">
        <v>254</v>
      </c>
      <c r="E454" s="150" t="s">
        <v>5139</v>
      </c>
      <c r="F454" s="151" t="s">
        <v>5008</v>
      </c>
      <c r="G454" s="152" t="s">
        <v>347</v>
      </c>
      <c r="H454" s="153">
        <v>3</v>
      </c>
      <c r="I454" s="154"/>
      <c r="J454" s="155">
        <f>ROUND(I454*H454,2)</f>
        <v>0</v>
      </c>
      <c r="K454" s="156"/>
      <c r="L454" s="32"/>
      <c r="M454" s="157" t="s">
        <v>1</v>
      </c>
      <c r="N454" s="158" t="s">
        <v>44</v>
      </c>
      <c r="O454" s="57"/>
      <c r="P454" s="159">
        <f>O454*H454</f>
        <v>0</v>
      </c>
      <c r="Q454" s="159">
        <v>0</v>
      </c>
      <c r="R454" s="159">
        <f>Q454*H454</f>
        <v>0</v>
      </c>
      <c r="S454" s="159">
        <v>0</v>
      </c>
      <c r="T454" s="160">
        <f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61" t="s">
        <v>289</v>
      </c>
      <c r="AT454" s="161" t="s">
        <v>254</v>
      </c>
      <c r="AU454" s="161" t="s">
        <v>88</v>
      </c>
      <c r="AY454" s="17" t="s">
        <v>252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7" t="s">
        <v>86</v>
      </c>
      <c r="BK454" s="162">
        <f>ROUND(I454*H454,2)</f>
        <v>0</v>
      </c>
      <c r="BL454" s="17" t="s">
        <v>289</v>
      </c>
      <c r="BM454" s="161" t="s">
        <v>860</v>
      </c>
    </row>
    <row r="455" spans="1:65" s="2" customFormat="1" ht="24.2" customHeight="1">
      <c r="A455" s="31"/>
      <c r="B455" s="148"/>
      <c r="C455" s="149" t="s">
        <v>862</v>
      </c>
      <c r="D455" s="149" t="s">
        <v>254</v>
      </c>
      <c r="E455" s="150" t="s">
        <v>5140</v>
      </c>
      <c r="F455" s="151" t="s">
        <v>5141</v>
      </c>
      <c r="G455" s="152" t="s">
        <v>347</v>
      </c>
      <c r="H455" s="153">
        <v>3</v>
      </c>
      <c r="I455" s="154"/>
      <c r="J455" s="155">
        <f>ROUND(I455*H455,2)</f>
        <v>0</v>
      </c>
      <c r="K455" s="156"/>
      <c r="L455" s="32"/>
      <c r="M455" s="157" t="s">
        <v>1</v>
      </c>
      <c r="N455" s="158" t="s">
        <v>44</v>
      </c>
      <c r="O455" s="57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61" t="s">
        <v>289</v>
      </c>
      <c r="AT455" s="161" t="s">
        <v>254</v>
      </c>
      <c r="AU455" s="161" t="s">
        <v>88</v>
      </c>
      <c r="AY455" s="17" t="s">
        <v>252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7" t="s">
        <v>86</v>
      </c>
      <c r="BK455" s="162">
        <f>ROUND(I455*H455,2)</f>
        <v>0</v>
      </c>
      <c r="BL455" s="17" t="s">
        <v>289</v>
      </c>
      <c r="BM455" s="161" t="s">
        <v>865</v>
      </c>
    </row>
    <row r="456" spans="1:65" s="2" customFormat="1" ht="24.2" customHeight="1">
      <c r="A456" s="31"/>
      <c r="B456" s="148"/>
      <c r="C456" s="149" t="s">
        <v>487</v>
      </c>
      <c r="D456" s="149" t="s">
        <v>254</v>
      </c>
      <c r="E456" s="150" t="s">
        <v>5142</v>
      </c>
      <c r="F456" s="151" t="s">
        <v>5143</v>
      </c>
      <c r="G456" s="152" t="s">
        <v>1198</v>
      </c>
      <c r="H456" s="153">
        <v>1</v>
      </c>
      <c r="I456" s="154"/>
      <c r="J456" s="155">
        <f>ROUND(I456*H456,2)</f>
        <v>0</v>
      </c>
      <c r="K456" s="156"/>
      <c r="L456" s="32"/>
      <c r="M456" s="157" t="s">
        <v>1</v>
      </c>
      <c r="N456" s="158" t="s">
        <v>44</v>
      </c>
      <c r="O456" s="57"/>
      <c r="P456" s="159">
        <f>O456*H456</f>
        <v>0</v>
      </c>
      <c r="Q456" s="159">
        <v>0</v>
      </c>
      <c r="R456" s="159">
        <f>Q456*H456</f>
        <v>0</v>
      </c>
      <c r="S456" s="159">
        <v>0</v>
      </c>
      <c r="T456" s="160">
        <f>S456*H456</f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61" t="s">
        <v>289</v>
      </c>
      <c r="AT456" s="161" t="s">
        <v>254</v>
      </c>
      <c r="AU456" s="161" t="s">
        <v>88</v>
      </c>
      <c r="AY456" s="17" t="s">
        <v>252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7" t="s">
        <v>86</v>
      </c>
      <c r="BK456" s="162">
        <f>ROUND(I456*H456,2)</f>
        <v>0</v>
      </c>
      <c r="BL456" s="17" t="s">
        <v>289</v>
      </c>
      <c r="BM456" s="161" t="s">
        <v>871</v>
      </c>
    </row>
    <row r="457" spans="1:65" s="14" customFormat="1" ht="33.75">
      <c r="B457" s="171"/>
      <c r="D457" s="164" t="s">
        <v>282</v>
      </c>
      <c r="E457" s="172" t="s">
        <v>1</v>
      </c>
      <c r="F457" s="173" t="s">
        <v>5144</v>
      </c>
      <c r="H457" s="174">
        <v>1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282</v>
      </c>
      <c r="AU457" s="172" t="s">
        <v>88</v>
      </c>
      <c r="AV457" s="14" t="s">
        <v>88</v>
      </c>
      <c r="AW457" s="14" t="s">
        <v>33</v>
      </c>
      <c r="AX457" s="14" t="s">
        <v>79</v>
      </c>
      <c r="AY457" s="172" t="s">
        <v>252</v>
      </c>
    </row>
    <row r="458" spans="1:65" s="13" customFormat="1">
      <c r="B458" s="163"/>
      <c r="D458" s="164" t="s">
        <v>282</v>
      </c>
      <c r="E458" s="165" t="s">
        <v>1</v>
      </c>
      <c r="F458" s="166" t="s">
        <v>5014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282</v>
      </c>
      <c r="AU458" s="165" t="s">
        <v>88</v>
      </c>
      <c r="AV458" s="13" t="s">
        <v>86</v>
      </c>
      <c r="AW458" s="13" t="s">
        <v>33</v>
      </c>
      <c r="AX458" s="13" t="s">
        <v>79</v>
      </c>
      <c r="AY458" s="165" t="s">
        <v>252</v>
      </c>
    </row>
    <row r="459" spans="1:65" s="13" customFormat="1" ht="33.75">
      <c r="B459" s="163"/>
      <c r="D459" s="164" t="s">
        <v>282</v>
      </c>
      <c r="E459" s="165" t="s">
        <v>1</v>
      </c>
      <c r="F459" s="166" t="s">
        <v>4911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282</v>
      </c>
      <c r="AU459" s="165" t="s">
        <v>88</v>
      </c>
      <c r="AV459" s="13" t="s">
        <v>86</v>
      </c>
      <c r="AW459" s="13" t="s">
        <v>33</v>
      </c>
      <c r="AX459" s="13" t="s">
        <v>79</v>
      </c>
      <c r="AY459" s="165" t="s">
        <v>252</v>
      </c>
    </row>
    <row r="460" spans="1:65" s="13" customFormat="1" ht="33.75">
      <c r="B460" s="163"/>
      <c r="D460" s="164" t="s">
        <v>282</v>
      </c>
      <c r="E460" s="165" t="s">
        <v>1</v>
      </c>
      <c r="F460" s="166" t="s">
        <v>4912</v>
      </c>
      <c r="H460" s="165" t="s">
        <v>1</v>
      </c>
      <c r="I460" s="167"/>
      <c r="L460" s="163"/>
      <c r="M460" s="168"/>
      <c r="N460" s="169"/>
      <c r="O460" s="169"/>
      <c r="P460" s="169"/>
      <c r="Q460" s="169"/>
      <c r="R460" s="169"/>
      <c r="S460" s="169"/>
      <c r="T460" s="170"/>
      <c r="AT460" s="165" t="s">
        <v>282</v>
      </c>
      <c r="AU460" s="165" t="s">
        <v>88</v>
      </c>
      <c r="AV460" s="13" t="s">
        <v>86</v>
      </c>
      <c r="AW460" s="13" t="s">
        <v>33</v>
      </c>
      <c r="AX460" s="13" t="s">
        <v>79</v>
      </c>
      <c r="AY460" s="165" t="s">
        <v>252</v>
      </c>
    </row>
    <row r="461" spans="1:65" s="15" customFormat="1">
      <c r="B461" s="179"/>
      <c r="D461" s="164" t="s">
        <v>282</v>
      </c>
      <c r="E461" s="180" t="s">
        <v>1</v>
      </c>
      <c r="F461" s="181" t="s">
        <v>286</v>
      </c>
      <c r="H461" s="182">
        <v>1</v>
      </c>
      <c r="I461" s="183"/>
      <c r="L461" s="179"/>
      <c r="M461" s="184"/>
      <c r="N461" s="185"/>
      <c r="O461" s="185"/>
      <c r="P461" s="185"/>
      <c r="Q461" s="185"/>
      <c r="R461" s="185"/>
      <c r="S461" s="185"/>
      <c r="T461" s="186"/>
      <c r="AT461" s="180" t="s">
        <v>282</v>
      </c>
      <c r="AU461" s="180" t="s">
        <v>88</v>
      </c>
      <c r="AV461" s="15" t="s">
        <v>258</v>
      </c>
      <c r="AW461" s="15" t="s">
        <v>33</v>
      </c>
      <c r="AX461" s="15" t="s">
        <v>86</v>
      </c>
      <c r="AY461" s="180" t="s">
        <v>252</v>
      </c>
    </row>
    <row r="462" spans="1:65" s="2" customFormat="1" ht="24.2" customHeight="1">
      <c r="A462" s="31"/>
      <c r="B462" s="148"/>
      <c r="C462" s="149" t="s">
        <v>882</v>
      </c>
      <c r="D462" s="149" t="s">
        <v>254</v>
      </c>
      <c r="E462" s="150" t="s">
        <v>5145</v>
      </c>
      <c r="F462" s="151" t="s">
        <v>5026</v>
      </c>
      <c r="G462" s="152" t="s">
        <v>1198</v>
      </c>
      <c r="H462" s="153">
        <v>1</v>
      </c>
      <c r="I462" s="154"/>
      <c r="J462" s="155">
        <f>ROUND(I462*H462,2)</f>
        <v>0</v>
      </c>
      <c r="K462" s="156"/>
      <c r="L462" s="32"/>
      <c r="M462" s="157" t="s">
        <v>1</v>
      </c>
      <c r="N462" s="158" t="s">
        <v>44</v>
      </c>
      <c r="O462" s="57"/>
      <c r="P462" s="159">
        <f>O462*H462</f>
        <v>0</v>
      </c>
      <c r="Q462" s="159">
        <v>0</v>
      </c>
      <c r="R462" s="159">
        <f>Q462*H462</f>
        <v>0</v>
      </c>
      <c r="S462" s="159">
        <v>0</v>
      </c>
      <c r="T462" s="160">
        <f>S462*H462</f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61" t="s">
        <v>289</v>
      </c>
      <c r="AT462" s="161" t="s">
        <v>254</v>
      </c>
      <c r="AU462" s="161" t="s">
        <v>88</v>
      </c>
      <c r="AY462" s="17" t="s">
        <v>252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7" t="s">
        <v>86</v>
      </c>
      <c r="BK462" s="162">
        <f>ROUND(I462*H462,2)</f>
        <v>0</v>
      </c>
      <c r="BL462" s="17" t="s">
        <v>289</v>
      </c>
      <c r="BM462" s="161" t="s">
        <v>885</v>
      </c>
    </row>
    <row r="463" spans="1:65" s="2" customFormat="1" ht="24.2" customHeight="1">
      <c r="A463" s="31"/>
      <c r="B463" s="148"/>
      <c r="C463" s="149" t="s">
        <v>491</v>
      </c>
      <c r="D463" s="149" t="s">
        <v>254</v>
      </c>
      <c r="E463" s="150" t="s">
        <v>5146</v>
      </c>
      <c r="F463" s="151" t="s">
        <v>5028</v>
      </c>
      <c r="G463" s="152" t="s">
        <v>1198</v>
      </c>
      <c r="H463" s="153">
        <v>1</v>
      </c>
      <c r="I463" s="154"/>
      <c r="J463" s="155">
        <f>ROUND(I463*H463,2)</f>
        <v>0</v>
      </c>
      <c r="K463" s="156"/>
      <c r="L463" s="32"/>
      <c r="M463" s="157" t="s">
        <v>1</v>
      </c>
      <c r="N463" s="158" t="s">
        <v>44</v>
      </c>
      <c r="O463" s="57"/>
      <c r="P463" s="159">
        <f>O463*H463</f>
        <v>0</v>
      </c>
      <c r="Q463" s="159">
        <v>0</v>
      </c>
      <c r="R463" s="159">
        <f>Q463*H463</f>
        <v>0</v>
      </c>
      <c r="S463" s="159">
        <v>0</v>
      </c>
      <c r="T463" s="160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61" t="s">
        <v>289</v>
      </c>
      <c r="AT463" s="161" t="s">
        <v>254</v>
      </c>
      <c r="AU463" s="161" t="s">
        <v>88</v>
      </c>
      <c r="AY463" s="17" t="s">
        <v>252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7" t="s">
        <v>86</v>
      </c>
      <c r="BK463" s="162">
        <f>ROUND(I463*H463,2)</f>
        <v>0</v>
      </c>
      <c r="BL463" s="17" t="s">
        <v>289</v>
      </c>
      <c r="BM463" s="161" t="s">
        <v>897</v>
      </c>
    </row>
    <row r="464" spans="1:65" s="2" customFormat="1" ht="24.2" customHeight="1">
      <c r="A464" s="31"/>
      <c r="B464" s="148"/>
      <c r="C464" s="149" t="s">
        <v>899</v>
      </c>
      <c r="D464" s="149" t="s">
        <v>254</v>
      </c>
      <c r="E464" s="150" t="s">
        <v>5147</v>
      </c>
      <c r="F464" s="151" t="s">
        <v>5148</v>
      </c>
      <c r="G464" s="152" t="s">
        <v>1727</v>
      </c>
      <c r="H464" s="187"/>
      <c r="I464" s="154"/>
      <c r="J464" s="155">
        <f>ROUND(I464*H464,2)</f>
        <v>0</v>
      </c>
      <c r="K464" s="156"/>
      <c r="L464" s="32"/>
      <c r="M464" s="157" t="s">
        <v>1</v>
      </c>
      <c r="N464" s="158" t="s">
        <v>44</v>
      </c>
      <c r="O464" s="57"/>
      <c r="P464" s="159">
        <f>O464*H464</f>
        <v>0</v>
      </c>
      <c r="Q464" s="159">
        <v>0</v>
      </c>
      <c r="R464" s="159">
        <f>Q464*H464</f>
        <v>0</v>
      </c>
      <c r="S464" s="159">
        <v>0</v>
      </c>
      <c r="T464" s="160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61" t="s">
        <v>289</v>
      </c>
      <c r="AT464" s="161" t="s">
        <v>254</v>
      </c>
      <c r="AU464" s="161" t="s">
        <v>88</v>
      </c>
      <c r="AY464" s="17" t="s">
        <v>252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7" t="s">
        <v>86</v>
      </c>
      <c r="BK464" s="162">
        <f>ROUND(I464*H464,2)</f>
        <v>0</v>
      </c>
      <c r="BL464" s="17" t="s">
        <v>289</v>
      </c>
      <c r="BM464" s="161" t="s">
        <v>902</v>
      </c>
    </row>
    <row r="465" spans="1:65" s="2" customFormat="1" ht="16.5" customHeight="1">
      <c r="A465" s="31"/>
      <c r="B465" s="148"/>
      <c r="C465" s="149" t="s">
        <v>494</v>
      </c>
      <c r="D465" s="149" t="s">
        <v>254</v>
      </c>
      <c r="E465" s="150" t="s">
        <v>1348</v>
      </c>
      <c r="F465" s="151" t="s">
        <v>1349</v>
      </c>
      <c r="G465" s="152" t="s">
        <v>257</v>
      </c>
      <c r="H465" s="153">
        <v>20</v>
      </c>
      <c r="I465" s="154"/>
      <c r="J465" s="155">
        <f>ROUND(I465*H465,2)</f>
        <v>0</v>
      </c>
      <c r="K465" s="156"/>
      <c r="L465" s="32"/>
      <c r="M465" s="157" t="s">
        <v>1</v>
      </c>
      <c r="N465" s="158" t="s">
        <v>44</v>
      </c>
      <c r="O465" s="57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61" t="s">
        <v>289</v>
      </c>
      <c r="AT465" s="161" t="s">
        <v>254</v>
      </c>
      <c r="AU465" s="161" t="s">
        <v>88</v>
      </c>
      <c r="AY465" s="17" t="s">
        <v>252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7" t="s">
        <v>86</v>
      </c>
      <c r="BK465" s="162">
        <f>ROUND(I465*H465,2)</f>
        <v>0</v>
      </c>
      <c r="BL465" s="17" t="s">
        <v>289</v>
      </c>
      <c r="BM465" s="161" t="s">
        <v>906</v>
      </c>
    </row>
    <row r="466" spans="1:65" s="14" customFormat="1" ht="22.5">
      <c r="B466" s="171"/>
      <c r="D466" s="164" t="s">
        <v>282</v>
      </c>
      <c r="E466" s="172" t="s">
        <v>1</v>
      </c>
      <c r="F466" s="173" t="s">
        <v>5149</v>
      </c>
      <c r="H466" s="174">
        <v>20</v>
      </c>
      <c r="I466" s="175"/>
      <c r="L466" s="171"/>
      <c r="M466" s="176"/>
      <c r="N466" s="177"/>
      <c r="O466" s="177"/>
      <c r="P466" s="177"/>
      <c r="Q466" s="177"/>
      <c r="R466" s="177"/>
      <c r="S466" s="177"/>
      <c r="T466" s="178"/>
      <c r="AT466" s="172" t="s">
        <v>282</v>
      </c>
      <c r="AU466" s="172" t="s">
        <v>88</v>
      </c>
      <c r="AV466" s="14" t="s">
        <v>88</v>
      </c>
      <c r="AW466" s="14" t="s">
        <v>33</v>
      </c>
      <c r="AX466" s="14" t="s">
        <v>79</v>
      </c>
      <c r="AY466" s="172" t="s">
        <v>252</v>
      </c>
    </row>
    <row r="467" spans="1:65" s="13" customFormat="1" ht="33.75">
      <c r="B467" s="163"/>
      <c r="D467" s="164" t="s">
        <v>282</v>
      </c>
      <c r="E467" s="165" t="s">
        <v>1</v>
      </c>
      <c r="F467" s="166" t="s">
        <v>5032</v>
      </c>
      <c r="H467" s="165" t="s">
        <v>1</v>
      </c>
      <c r="I467" s="167"/>
      <c r="L467" s="163"/>
      <c r="M467" s="168"/>
      <c r="N467" s="169"/>
      <c r="O467" s="169"/>
      <c r="P467" s="169"/>
      <c r="Q467" s="169"/>
      <c r="R467" s="169"/>
      <c r="S467" s="169"/>
      <c r="T467" s="170"/>
      <c r="AT467" s="165" t="s">
        <v>282</v>
      </c>
      <c r="AU467" s="165" t="s">
        <v>88</v>
      </c>
      <c r="AV467" s="13" t="s">
        <v>86</v>
      </c>
      <c r="AW467" s="13" t="s">
        <v>33</v>
      </c>
      <c r="AX467" s="13" t="s">
        <v>79</v>
      </c>
      <c r="AY467" s="165" t="s">
        <v>252</v>
      </c>
    </row>
    <row r="468" spans="1:65" s="15" customFormat="1">
      <c r="B468" s="179"/>
      <c r="D468" s="164" t="s">
        <v>282</v>
      </c>
      <c r="E468" s="180" t="s">
        <v>1</v>
      </c>
      <c r="F468" s="181" t="s">
        <v>286</v>
      </c>
      <c r="H468" s="182">
        <v>20</v>
      </c>
      <c r="I468" s="183"/>
      <c r="L468" s="179"/>
      <c r="M468" s="184"/>
      <c r="N468" s="185"/>
      <c r="O468" s="185"/>
      <c r="P468" s="185"/>
      <c r="Q468" s="185"/>
      <c r="R468" s="185"/>
      <c r="S468" s="185"/>
      <c r="T468" s="186"/>
      <c r="AT468" s="180" t="s">
        <v>282</v>
      </c>
      <c r="AU468" s="180" t="s">
        <v>88</v>
      </c>
      <c r="AV468" s="15" t="s">
        <v>258</v>
      </c>
      <c r="AW468" s="15" t="s">
        <v>33</v>
      </c>
      <c r="AX468" s="15" t="s">
        <v>86</v>
      </c>
      <c r="AY468" s="180" t="s">
        <v>252</v>
      </c>
    </row>
    <row r="469" spans="1:65" s="12" customFormat="1" ht="22.9" customHeight="1">
      <c r="B469" s="135"/>
      <c r="D469" s="136" t="s">
        <v>78</v>
      </c>
      <c r="E469" s="146" t="s">
        <v>1380</v>
      </c>
      <c r="F469" s="146" t="s">
        <v>5150</v>
      </c>
      <c r="I469" s="138"/>
      <c r="J469" s="147">
        <f>BK469</f>
        <v>0</v>
      </c>
      <c r="L469" s="135"/>
      <c r="M469" s="140"/>
      <c r="N469" s="141"/>
      <c r="O469" s="141"/>
      <c r="P469" s="142">
        <f>SUM(P470:P628)</f>
        <v>0</v>
      </c>
      <c r="Q469" s="141"/>
      <c r="R469" s="142">
        <f>SUM(R470:R628)</f>
        <v>0</v>
      </c>
      <c r="S469" s="141"/>
      <c r="T469" s="143">
        <f>SUM(T470:T628)</f>
        <v>0</v>
      </c>
      <c r="AR469" s="136" t="s">
        <v>88</v>
      </c>
      <c r="AT469" s="144" t="s">
        <v>78</v>
      </c>
      <c r="AU469" s="144" t="s">
        <v>86</v>
      </c>
      <c r="AY469" s="136" t="s">
        <v>252</v>
      </c>
      <c r="BK469" s="145">
        <f>SUM(BK470:BK628)</f>
        <v>0</v>
      </c>
    </row>
    <row r="470" spans="1:65" s="2" customFormat="1" ht="24.2" customHeight="1">
      <c r="A470" s="31"/>
      <c r="B470" s="148"/>
      <c r="C470" s="149" t="s">
        <v>908</v>
      </c>
      <c r="D470" s="149" t="s">
        <v>254</v>
      </c>
      <c r="E470" s="150" t="s">
        <v>1459</v>
      </c>
      <c r="F470" s="151" t="s">
        <v>5151</v>
      </c>
      <c r="G470" s="152" t="s">
        <v>347</v>
      </c>
      <c r="H470" s="153">
        <v>19</v>
      </c>
      <c r="I470" s="154"/>
      <c r="J470" s="155">
        <f>ROUND(I470*H470,2)</f>
        <v>0</v>
      </c>
      <c r="K470" s="156"/>
      <c r="L470" s="32"/>
      <c r="M470" s="157" t="s">
        <v>1</v>
      </c>
      <c r="N470" s="158" t="s">
        <v>44</v>
      </c>
      <c r="O470" s="57"/>
      <c r="P470" s="159">
        <f>O470*H470</f>
        <v>0</v>
      </c>
      <c r="Q470" s="159">
        <v>0</v>
      </c>
      <c r="R470" s="159">
        <f>Q470*H470</f>
        <v>0</v>
      </c>
      <c r="S470" s="159">
        <v>0</v>
      </c>
      <c r="T470" s="160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61" t="s">
        <v>289</v>
      </c>
      <c r="AT470" s="161" t="s">
        <v>254</v>
      </c>
      <c r="AU470" s="161" t="s">
        <v>88</v>
      </c>
      <c r="AY470" s="17" t="s">
        <v>252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7" t="s">
        <v>86</v>
      </c>
      <c r="BK470" s="162">
        <f>ROUND(I470*H470,2)</f>
        <v>0</v>
      </c>
      <c r="BL470" s="17" t="s">
        <v>289</v>
      </c>
      <c r="BM470" s="161" t="s">
        <v>911</v>
      </c>
    </row>
    <row r="471" spans="1:65" s="13" customFormat="1" ht="33.75">
      <c r="B471" s="163"/>
      <c r="D471" s="164" t="s">
        <v>282</v>
      </c>
      <c r="E471" s="165" t="s">
        <v>1</v>
      </c>
      <c r="F471" s="166" t="s">
        <v>5152</v>
      </c>
      <c r="H471" s="165" t="s">
        <v>1</v>
      </c>
      <c r="I471" s="167"/>
      <c r="L471" s="163"/>
      <c r="M471" s="168"/>
      <c r="N471" s="169"/>
      <c r="O471" s="169"/>
      <c r="P471" s="169"/>
      <c r="Q471" s="169"/>
      <c r="R471" s="169"/>
      <c r="S471" s="169"/>
      <c r="T471" s="170"/>
      <c r="AT471" s="165" t="s">
        <v>282</v>
      </c>
      <c r="AU471" s="165" t="s">
        <v>88</v>
      </c>
      <c r="AV471" s="13" t="s">
        <v>86</v>
      </c>
      <c r="AW471" s="13" t="s">
        <v>33</v>
      </c>
      <c r="AX471" s="13" t="s">
        <v>79</v>
      </c>
      <c r="AY471" s="165" t="s">
        <v>252</v>
      </c>
    </row>
    <row r="472" spans="1:65" s="13" customFormat="1" ht="22.5">
      <c r="B472" s="163"/>
      <c r="D472" s="164" t="s">
        <v>282</v>
      </c>
      <c r="E472" s="165" t="s">
        <v>1</v>
      </c>
      <c r="F472" s="166" t="s">
        <v>5153</v>
      </c>
      <c r="H472" s="165" t="s">
        <v>1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5" t="s">
        <v>282</v>
      </c>
      <c r="AU472" s="165" t="s">
        <v>88</v>
      </c>
      <c r="AV472" s="13" t="s">
        <v>86</v>
      </c>
      <c r="AW472" s="13" t="s">
        <v>33</v>
      </c>
      <c r="AX472" s="13" t="s">
        <v>79</v>
      </c>
      <c r="AY472" s="165" t="s">
        <v>252</v>
      </c>
    </row>
    <row r="473" spans="1:65" s="14" customFormat="1">
      <c r="B473" s="171"/>
      <c r="D473" s="164" t="s">
        <v>282</v>
      </c>
      <c r="E473" s="172" t="s">
        <v>1</v>
      </c>
      <c r="F473" s="173" t="s">
        <v>4073</v>
      </c>
      <c r="H473" s="174">
        <v>1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282</v>
      </c>
      <c r="AU473" s="172" t="s">
        <v>88</v>
      </c>
      <c r="AV473" s="14" t="s">
        <v>88</v>
      </c>
      <c r="AW473" s="14" t="s">
        <v>33</v>
      </c>
      <c r="AX473" s="14" t="s">
        <v>79</v>
      </c>
      <c r="AY473" s="172" t="s">
        <v>252</v>
      </c>
    </row>
    <row r="474" spans="1:65" s="14" customFormat="1">
      <c r="B474" s="171"/>
      <c r="D474" s="164" t="s">
        <v>282</v>
      </c>
      <c r="E474" s="172" t="s">
        <v>1</v>
      </c>
      <c r="F474" s="173" t="s">
        <v>4379</v>
      </c>
      <c r="H474" s="174">
        <v>6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282</v>
      </c>
      <c r="AU474" s="172" t="s">
        <v>88</v>
      </c>
      <c r="AV474" s="14" t="s">
        <v>88</v>
      </c>
      <c r="AW474" s="14" t="s">
        <v>33</v>
      </c>
      <c r="AX474" s="14" t="s">
        <v>79</v>
      </c>
      <c r="AY474" s="172" t="s">
        <v>252</v>
      </c>
    </row>
    <row r="475" spans="1:65" s="14" customFormat="1">
      <c r="B475" s="171"/>
      <c r="D475" s="164" t="s">
        <v>282</v>
      </c>
      <c r="E475" s="172" t="s">
        <v>1</v>
      </c>
      <c r="F475" s="173" t="s">
        <v>4415</v>
      </c>
      <c r="H475" s="174">
        <v>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282</v>
      </c>
      <c r="AU475" s="172" t="s">
        <v>88</v>
      </c>
      <c r="AV475" s="14" t="s">
        <v>88</v>
      </c>
      <c r="AW475" s="14" t="s">
        <v>33</v>
      </c>
      <c r="AX475" s="14" t="s">
        <v>79</v>
      </c>
      <c r="AY475" s="172" t="s">
        <v>252</v>
      </c>
    </row>
    <row r="476" spans="1:65" s="14" customFormat="1">
      <c r="B476" s="171"/>
      <c r="D476" s="164" t="s">
        <v>282</v>
      </c>
      <c r="E476" s="172" t="s">
        <v>1</v>
      </c>
      <c r="F476" s="173" t="s">
        <v>4445</v>
      </c>
      <c r="H476" s="174">
        <v>8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282</v>
      </c>
      <c r="AU476" s="172" t="s">
        <v>88</v>
      </c>
      <c r="AV476" s="14" t="s">
        <v>88</v>
      </c>
      <c r="AW476" s="14" t="s">
        <v>33</v>
      </c>
      <c r="AX476" s="14" t="s">
        <v>79</v>
      </c>
      <c r="AY476" s="172" t="s">
        <v>252</v>
      </c>
    </row>
    <row r="477" spans="1:65" s="13" customFormat="1" ht="33.75">
      <c r="B477" s="163"/>
      <c r="D477" s="164" t="s">
        <v>282</v>
      </c>
      <c r="E477" s="165" t="s">
        <v>1</v>
      </c>
      <c r="F477" s="166" t="s">
        <v>5154</v>
      </c>
      <c r="H477" s="165" t="s">
        <v>1</v>
      </c>
      <c r="I477" s="167"/>
      <c r="L477" s="163"/>
      <c r="M477" s="168"/>
      <c r="N477" s="169"/>
      <c r="O477" s="169"/>
      <c r="P477" s="169"/>
      <c r="Q477" s="169"/>
      <c r="R477" s="169"/>
      <c r="S477" s="169"/>
      <c r="T477" s="170"/>
      <c r="AT477" s="165" t="s">
        <v>282</v>
      </c>
      <c r="AU477" s="165" t="s">
        <v>88</v>
      </c>
      <c r="AV477" s="13" t="s">
        <v>86</v>
      </c>
      <c r="AW477" s="13" t="s">
        <v>33</v>
      </c>
      <c r="AX477" s="13" t="s">
        <v>79</v>
      </c>
      <c r="AY477" s="165" t="s">
        <v>252</v>
      </c>
    </row>
    <row r="478" spans="1:65" s="15" customFormat="1">
      <c r="B478" s="179"/>
      <c r="D478" s="164" t="s">
        <v>282</v>
      </c>
      <c r="E478" s="180" t="s">
        <v>1</v>
      </c>
      <c r="F478" s="181" t="s">
        <v>286</v>
      </c>
      <c r="H478" s="182">
        <v>19</v>
      </c>
      <c r="I478" s="183"/>
      <c r="L478" s="179"/>
      <c r="M478" s="184"/>
      <c r="N478" s="185"/>
      <c r="O478" s="185"/>
      <c r="P478" s="185"/>
      <c r="Q478" s="185"/>
      <c r="R478" s="185"/>
      <c r="S478" s="185"/>
      <c r="T478" s="186"/>
      <c r="AT478" s="180" t="s">
        <v>282</v>
      </c>
      <c r="AU478" s="180" t="s">
        <v>88</v>
      </c>
      <c r="AV478" s="15" t="s">
        <v>258</v>
      </c>
      <c r="AW478" s="15" t="s">
        <v>33</v>
      </c>
      <c r="AX478" s="15" t="s">
        <v>86</v>
      </c>
      <c r="AY478" s="180" t="s">
        <v>252</v>
      </c>
    </row>
    <row r="479" spans="1:65" s="2" customFormat="1" ht="24.2" customHeight="1">
      <c r="A479" s="31"/>
      <c r="B479" s="148"/>
      <c r="C479" s="149" t="s">
        <v>499</v>
      </c>
      <c r="D479" s="149" t="s">
        <v>254</v>
      </c>
      <c r="E479" s="150" t="s">
        <v>5155</v>
      </c>
      <c r="F479" s="151" t="s">
        <v>5156</v>
      </c>
      <c r="G479" s="152" t="s">
        <v>347</v>
      </c>
      <c r="H479" s="153">
        <v>6</v>
      </c>
      <c r="I479" s="154"/>
      <c r="J479" s="155">
        <f>ROUND(I479*H479,2)</f>
        <v>0</v>
      </c>
      <c r="K479" s="156"/>
      <c r="L479" s="32"/>
      <c r="M479" s="157" t="s">
        <v>1</v>
      </c>
      <c r="N479" s="158" t="s">
        <v>44</v>
      </c>
      <c r="O479" s="57"/>
      <c r="P479" s="159">
        <f>O479*H479</f>
        <v>0</v>
      </c>
      <c r="Q479" s="159">
        <v>0</v>
      </c>
      <c r="R479" s="159">
        <f>Q479*H479</f>
        <v>0</v>
      </c>
      <c r="S479" s="159">
        <v>0</v>
      </c>
      <c r="T479" s="160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61" t="s">
        <v>289</v>
      </c>
      <c r="AT479" s="161" t="s">
        <v>254</v>
      </c>
      <c r="AU479" s="161" t="s">
        <v>88</v>
      </c>
      <c r="AY479" s="17" t="s">
        <v>252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7" t="s">
        <v>86</v>
      </c>
      <c r="BK479" s="162">
        <f>ROUND(I479*H479,2)</f>
        <v>0</v>
      </c>
      <c r="BL479" s="17" t="s">
        <v>289</v>
      </c>
      <c r="BM479" s="161" t="s">
        <v>915</v>
      </c>
    </row>
    <row r="480" spans="1:65" s="13" customFormat="1" ht="33.75">
      <c r="B480" s="163"/>
      <c r="D480" s="164" t="s">
        <v>282</v>
      </c>
      <c r="E480" s="165" t="s">
        <v>1</v>
      </c>
      <c r="F480" s="166" t="s">
        <v>5152</v>
      </c>
      <c r="H480" s="165" t="s">
        <v>1</v>
      </c>
      <c r="I480" s="167"/>
      <c r="L480" s="163"/>
      <c r="M480" s="168"/>
      <c r="N480" s="169"/>
      <c r="O480" s="169"/>
      <c r="P480" s="169"/>
      <c r="Q480" s="169"/>
      <c r="R480" s="169"/>
      <c r="S480" s="169"/>
      <c r="T480" s="170"/>
      <c r="AT480" s="165" t="s">
        <v>282</v>
      </c>
      <c r="AU480" s="165" t="s">
        <v>88</v>
      </c>
      <c r="AV480" s="13" t="s">
        <v>86</v>
      </c>
      <c r="AW480" s="13" t="s">
        <v>33</v>
      </c>
      <c r="AX480" s="13" t="s">
        <v>79</v>
      </c>
      <c r="AY480" s="165" t="s">
        <v>252</v>
      </c>
    </row>
    <row r="481" spans="1:65" s="13" customFormat="1" ht="22.5">
      <c r="B481" s="163"/>
      <c r="D481" s="164" t="s">
        <v>282</v>
      </c>
      <c r="E481" s="165" t="s">
        <v>1</v>
      </c>
      <c r="F481" s="166" t="s">
        <v>5153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282</v>
      </c>
      <c r="AU481" s="165" t="s">
        <v>88</v>
      </c>
      <c r="AV481" s="13" t="s">
        <v>86</v>
      </c>
      <c r="AW481" s="13" t="s">
        <v>33</v>
      </c>
      <c r="AX481" s="13" t="s">
        <v>79</v>
      </c>
      <c r="AY481" s="165" t="s">
        <v>252</v>
      </c>
    </row>
    <row r="482" spans="1:65" s="14" customFormat="1">
      <c r="B482" s="171"/>
      <c r="D482" s="164" t="s">
        <v>282</v>
      </c>
      <c r="E482" s="172" t="s">
        <v>1</v>
      </c>
      <c r="F482" s="173" t="s">
        <v>4379</v>
      </c>
      <c r="H482" s="174">
        <v>6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282</v>
      </c>
      <c r="AU482" s="172" t="s">
        <v>88</v>
      </c>
      <c r="AV482" s="14" t="s">
        <v>88</v>
      </c>
      <c r="AW482" s="14" t="s">
        <v>33</v>
      </c>
      <c r="AX482" s="14" t="s">
        <v>79</v>
      </c>
      <c r="AY482" s="172" t="s">
        <v>252</v>
      </c>
    </row>
    <row r="483" spans="1:65" s="13" customFormat="1" ht="33.75">
      <c r="B483" s="163"/>
      <c r="D483" s="164" t="s">
        <v>282</v>
      </c>
      <c r="E483" s="165" t="s">
        <v>1</v>
      </c>
      <c r="F483" s="166" t="s">
        <v>5154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282</v>
      </c>
      <c r="AU483" s="165" t="s">
        <v>88</v>
      </c>
      <c r="AV483" s="13" t="s">
        <v>86</v>
      </c>
      <c r="AW483" s="13" t="s">
        <v>33</v>
      </c>
      <c r="AX483" s="13" t="s">
        <v>79</v>
      </c>
      <c r="AY483" s="165" t="s">
        <v>252</v>
      </c>
    </row>
    <row r="484" spans="1:65" s="15" customFormat="1">
      <c r="B484" s="179"/>
      <c r="D484" s="164" t="s">
        <v>282</v>
      </c>
      <c r="E484" s="180" t="s">
        <v>1</v>
      </c>
      <c r="F484" s="181" t="s">
        <v>286</v>
      </c>
      <c r="H484" s="182">
        <v>6</v>
      </c>
      <c r="I484" s="183"/>
      <c r="L484" s="179"/>
      <c r="M484" s="184"/>
      <c r="N484" s="185"/>
      <c r="O484" s="185"/>
      <c r="P484" s="185"/>
      <c r="Q484" s="185"/>
      <c r="R484" s="185"/>
      <c r="S484" s="185"/>
      <c r="T484" s="186"/>
      <c r="AT484" s="180" t="s">
        <v>282</v>
      </c>
      <c r="AU484" s="180" t="s">
        <v>88</v>
      </c>
      <c r="AV484" s="15" t="s">
        <v>258</v>
      </c>
      <c r="AW484" s="15" t="s">
        <v>33</v>
      </c>
      <c r="AX484" s="15" t="s">
        <v>86</v>
      </c>
      <c r="AY484" s="180" t="s">
        <v>252</v>
      </c>
    </row>
    <row r="485" spans="1:65" s="2" customFormat="1" ht="24.2" customHeight="1">
      <c r="A485" s="31"/>
      <c r="B485" s="148"/>
      <c r="C485" s="149" t="s">
        <v>918</v>
      </c>
      <c r="D485" s="149" t="s">
        <v>254</v>
      </c>
      <c r="E485" s="150" t="s">
        <v>5157</v>
      </c>
      <c r="F485" s="151" t="s">
        <v>5158</v>
      </c>
      <c r="G485" s="152" t="s">
        <v>347</v>
      </c>
      <c r="H485" s="153">
        <v>4</v>
      </c>
      <c r="I485" s="154"/>
      <c r="J485" s="155">
        <f>ROUND(I485*H485,2)</f>
        <v>0</v>
      </c>
      <c r="K485" s="156"/>
      <c r="L485" s="32"/>
      <c r="M485" s="157" t="s">
        <v>1</v>
      </c>
      <c r="N485" s="158" t="s">
        <v>44</v>
      </c>
      <c r="O485" s="57"/>
      <c r="P485" s="159">
        <f>O485*H485</f>
        <v>0</v>
      </c>
      <c r="Q485" s="159">
        <v>0</v>
      </c>
      <c r="R485" s="159">
        <f>Q485*H485</f>
        <v>0</v>
      </c>
      <c r="S485" s="159">
        <v>0</v>
      </c>
      <c r="T485" s="160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61" t="s">
        <v>289</v>
      </c>
      <c r="AT485" s="161" t="s">
        <v>254</v>
      </c>
      <c r="AU485" s="161" t="s">
        <v>88</v>
      </c>
      <c r="AY485" s="17" t="s">
        <v>252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7" t="s">
        <v>86</v>
      </c>
      <c r="BK485" s="162">
        <f>ROUND(I485*H485,2)</f>
        <v>0</v>
      </c>
      <c r="BL485" s="17" t="s">
        <v>289</v>
      </c>
      <c r="BM485" s="161" t="s">
        <v>921</v>
      </c>
    </row>
    <row r="486" spans="1:65" s="13" customFormat="1" ht="33.75">
      <c r="B486" s="163"/>
      <c r="D486" s="164" t="s">
        <v>282</v>
      </c>
      <c r="E486" s="165" t="s">
        <v>1</v>
      </c>
      <c r="F486" s="166" t="s">
        <v>5159</v>
      </c>
      <c r="H486" s="165" t="s">
        <v>1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5" t="s">
        <v>282</v>
      </c>
      <c r="AU486" s="165" t="s">
        <v>88</v>
      </c>
      <c r="AV486" s="13" t="s">
        <v>86</v>
      </c>
      <c r="AW486" s="13" t="s">
        <v>33</v>
      </c>
      <c r="AX486" s="13" t="s">
        <v>79</v>
      </c>
      <c r="AY486" s="165" t="s">
        <v>252</v>
      </c>
    </row>
    <row r="487" spans="1:65" s="13" customFormat="1" ht="33.75">
      <c r="B487" s="163"/>
      <c r="D487" s="164" t="s">
        <v>282</v>
      </c>
      <c r="E487" s="165" t="s">
        <v>1</v>
      </c>
      <c r="F487" s="166" t="s">
        <v>5160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282</v>
      </c>
      <c r="AU487" s="165" t="s">
        <v>88</v>
      </c>
      <c r="AV487" s="13" t="s">
        <v>86</v>
      </c>
      <c r="AW487" s="13" t="s">
        <v>33</v>
      </c>
      <c r="AX487" s="13" t="s">
        <v>79</v>
      </c>
      <c r="AY487" s="165" t="s">
        <v>252</v>
      </c>
    </row>
    <row r="488" spans="1:65" s="14" customFormat="1">
      <c r="B488" s="171"/>
      <c r="D488" s="164" t="s">
        <v>282</v>
      </c>
      <c r="E488" s="172" t="s">
        <v>1</v>
      </c>
      <c r="F488" s="173" t="s">
        <v>4391</v>
      </c>
      <c r="H488" s="174">
        <v>2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282</v>
      </c>
      <c r="AU488" s="172" t="s">
        <v>88</v>
      </c>
      <c r="AV488" s="14" t="s">
        <v>88</v>
      </c>
      <c r="AW488" s="14" t="s">
        <v>33</v>
      </c>
      <c r="AX488" s="14" t="s">
        <v>79</v>
      </c>
      <c r="AY488" s="172" t="s">
        <v>252</v>
      </c>
    </row>
    <row r="489" spans="1:65" s="14" customFormat="1">
      <c r="B489" s="171"/>
      <c r="D489" s="164" t="s">
        <v>282</v>
      </c>
      <c r="E489" s="172" t="s">
        <v>1</v>
      </c>
      <c r="F489" s="173" t="s">
        <v>4033</v>
      </c>
      <c r="H489" s="174">
        <v>1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2" t="s">
        <v>282</v>
      </c>
      <c r="AU489" s="172" t="s">
        <v>88</v>
      </c>
      <c r="AV489" s="14" t="s">
        <v>88</v>
      </c>
      <c r="AW489" s="14" t="s">
        <v>33</v>
      </c>
      <c r="AX489" s="14" t="s">
        <v>79</v>
      </c>
      <c r="AY489" s="172" t="s">
        <v>252</v>
      </c>
    </row>
    <row r="490" spans="1:65" s="14" customFormat="1">
      <c r="B490" s="171"/>
      <c r="D490" s="164" t="s">
        <v>282</v>
      </c>
      <c r="E490" s="172" t="s">
        <v>1</v>
      </c>
      <c r="F490" s="173" t="s">
        <v>4036</v>
      </c>
      <c r="H490" s="174">
        <v>1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282</v>
      </c>
      <c r="AU490" s="172" t="s">
        <v>88</v>
      </c>
      <c r="AV490" s="14" t="s">
        <v>88</v>
      </c>
      <c r="AW490" s="14" t="s">
        <v>33</v>
      </c>
      <c r="AX490" s="14" t="s">
        <v>79</v>
      </c>
      <c r="AY490" s="172" t="s">
        <v>252</v>
      </c>
    </row>
    <row r="491" spans="1:65" s="13" customFormat="1" ht="33.75">
      <c r="B491" s="163"/>
      <c r="D491" s="164" t="s">
        <v>282</v>
      </c>
      <c r="E491" s="165" t="s">
        <v>1</v>
      </c>
      <c r="F491" s="166" t="s">
        <v>5154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282</v>
      </c>
      <c r="AU491" s="165" t="s">
        <v>88</v>
      </c>
      <c r="AV491" s="13" t="s">
        <v>86</v>
      </c>
      <c r="AW491" s="13" t="s">
        <v>33</v>
      </c>
      <c r="AX491" s="13" t="s">
        <v>79</v>
      </c>
      <c r="AY491" s="165" t="s">
        <v>252</v>
      </c>
    </row>
    <row r="492" spans="1:65" s="15" customFormat="1">
      <c r="B492" s="179"/>
      <c r="D492" s="164" t="s">
        <v>282</v>
      </c>
      <c r="E492" s="180" t="s">
        <v>1</v>
      </c>
      <c r="F492" s="181" t="s">
        <v>286</v>
      </c>
      <c r="H492" s="182">
        <v>4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282</v>
      </c>
      <c r="AU492" s="180" t="s">
        <v>88</v>
      </c>
      <c r="AV492" s="15" t="s">
        <v>258</v>
      </c>
      <c r="AW492" s="15" t="s">
        <v>33</v>
      </c>
      <c r="AX492" s="15" t="s">
        <v>86</v>
      </c>
      <c r="AY492" s="180" t="s">
        <v>252</v>
      </c>
    </row>
    <row r="493" spans="1:65" s="2" customFormat="1" ht="24.2" customHeight="1">
      <c r="A493" s="31"/>
      <c r="B493" s="148"/>
      <c r="C493" s="149" t="s">
        <v>502</v>
      </c>
      <c r="D493" s="149" t="s">
        <v>254</v>
      </c>
      <c r="E493" s="150" t="s">
        <v>5161</v>
      </c>
      <c r="F493" s="151" t="s">
        <v>5162</v>
      </c>
      <c r="G493" s="152" t="s">
        <v>347</v>
      </c>
      <c r="H493" s="153">
        <v>4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289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289</v>
      </c>
      <c r="BM493" s="161" t="s">
        <v>927</v>
      </c>
    </row>
    <row r="494" spans="1:65" s="13" customFormat="1" ht="33.75">
      <c r="B494" s="163"/>
      <c r="D494" s="164" t="s">
        <v>282</v>
      </c>
      <c r="E494" s="165" t="s">
        <v>1</v>
      </c>
      <c r="F494" s="166" t="s">
        <v>5163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282</v>
      </c>
      <c r="AU494" s="165" t="s">
        <v>88</v>
      </c>
      <c r="AV494" s="13" t="s">
        <v>86</v>
      </c>
      <c r="AW494" s="13" t="s">
        <v>33</v>
      </c>
      <c r="AX494" s="13" t="s">
        <v>79</v>
      </c>
      <c r="AY494" s="165" t="s">
        <v>252</v>
      </c>
    </row>
    <row r="495" spans="1:65" s="13" customFormat="1" ht="33.75">
      <c r="B495" s="163"/>
      <c r="D495" s="164" t="s">
        <v>282</v>
      </c>
      <c r="E495" s="165" t="s">
        <v>1</v>
      </c>
      <c r="F495" s="166" t="s">
        <v>5164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282</v>
      </c>
      <c r="AU495" s="165" t="s">
        <v>88</v>
      </c>
      <c r="AV495" s="13" t="s">
        <v>86</v>
      </c>
      <c r="AW495" s="13" t="s">
        <v>33</v>
      </c>
      <c r="AX495" s="13" t="s">
        <v>79</v>
      </c>
      <c r="AY495" s="165" t="s">
        <v>252</v>
      </c>
    </row>
    <row r="496" spans="1:65" s="14" customFormat="1">
      <c r="B496" s="171"/>
      <c r="D496" s="164" t="s">
        <v>282</v>
      </c>
      <c r="E496" s="172" t="s">
        <v>1</v>
      </c>
      <c r="F496" s="173" t="s">
        <v>4391</v>
      </c>
      <c r="H496" s="174">
        <v>2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2" t="s">
        <v>282</v>
      </c>
      <c r="AU496" s="172" t="s">
        <v>88</v>
      </c>
      <c r="AV496" s="14" t="s">
        <v>88</v>
      </c>
      <c r="AW496" s="14" t="s">
        <v>33</v>
      </c>
      <c r="AX496" s="14" t="s">
        <v>79</v>
      </c>
      <c r="AY496" s="172" t="s">
        <v>252</v>
      </c>
    </row>
    <row r="497" spans="1:65" s="14" customFormat="1">
      <c r="B497" s="171"/>
      <c r="D497" s="164" t="s">
        <v>282</v>
      </c>
      <c r="E497" s="172" t="s">
        <v>1</v>
      </c>
      <c r="F497" s="173" t="s">
        <v>4033</v>
      </c>
      <c r="H497" s="174">
        <v>1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282</v>
      </c>
      <c r="AU497" s="172" t="s">
        <v>88</v>
      </c>
      <c r="AV497" s="14" t="s">
        <v>88</v>
      </c>
      <c r="AW497" s="14" t="s">
        <v>33</v>
      </c>
      <c r="AX497" s="14" t="s">
        <v>79</v>
      </c>
      <c r="AY497" s="172" t="s">
        <v>252</v>
      </c>
    </row>
    <row r="498" spans="1:65" s="14" customFormat="1">
      <c r="B498" s="171"/>
      <c r="D498" s="164" t="s">
        <v>282</v>
      </c>
      <c r="E498" s="172" t="s">
        <v>1</v>
      </c>
      <c r="F498" s="173" t="s">
        <v>4036</v>
      </c>
      <c r="H498" s="174">
        <v>1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282</v>
      </c>
      <c r="AU498" s="172" t="s">
        <v>88</v>
      </c>
      <c r="AV498" s="14" t="s">
        <v>88</v>
      </c>
      <c r="AW498" s="14" t="s">
        <v>33</v>
      </c>
      <c r="AX498" s="14" t="s">
        <v>79</v>
      </c>
      <c r="AY498" s="172" t="s">
        <v>252</v>
      </c>
    </row>
    <row r="499" spans="1:65" s="13" customFormat="1" ht="33.75">
      <c r="B499" s="163"/>
      <c r="D499" s="164" t="s">
        <v>282</v>
      </c>
      <c r="E499" s="165" t="s">
        <v>1</v>
      </c>
      <c r="F499" s="166" t="s">
        <v>5154</v>
      </c>
      <c r="H499" s="165" t="s">
        <v>1</v>
      </c>
      <c r="I499" s="167"/>
      <c r="L499" s="163"/>
      <c r="M499" s="168"/>
      <c r="N499" s="169"/>
      <c r="O499" s="169"/>
      <c r="P499" s="169"/>
      <c r="Q499" s="169"/>
      <c r="R499" s="169"/>
      <c r="S499" s="169"/>
      <c r="T499" s="170"/>
      <c r="AT499" s="165" t="s">
        <v>282</v>
      </c>
      <c r="AU499" s="165" t="s">
        <v>88</v>
      </c>
      <c r="AV499" s="13" t="s">
        <v>86</v>
      </c>
      <c r="AW499" s="13" t="s">
        <v>33</v>
      </c>
      <c r="AX499" s="13" t="s">
        <v>79</v>
      </c>
      <c r="AY499" s="165" t="s">
        <v>252</v>
      </c>
    </row>
    <row r="500" spans="1:65" s="15" customFormat="1">
      <c r="B500" s="179"/>
      <c r="D500" s="164" t="s">
        <v>282</v>
      </c>
      <c r="E500" s="180" t="s">
        <v>1</v>
      </c>
      <c r="F500" s="181" t="s">
        <v>286</v>
      </c>
      <c r="H500" s="182">
        <v>4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282</v>
      </c>
      <c r="AU500" s="180" t="s">
        <v>88</v>
      </c>
      <c r="AV500" s="15" t="s">
        <v>258</v>
      </c>
      <c r="AW500" s="15" t="s">
        <v>33</v>
      </c>
      <c r="AX500" s="15" t="s">
        <v>86</v>
      </c>
      <c r="AY500" s="180" t="s">
        <v>252</v>
      </c>
    </row>
    <row r="501" spans="1:65" s="2" customFormat="1" ht="24.2" customHeight="1">
      <c r="A501" s="31"/>
      <c r="B501" s="148"/>
      <c r="C501" s="149" t="s">
        <v>934</v>
      </c>
      <c r="D501" s="149" t="s">
        <v>254</v>
      </c>
      <c r="E501" s="150" t="s">
        <v>5165</v>
      </c>
      <c r="F501" s="151" t="s">
        <v>5166</v>
      </c>
      <c r="G501" s="152" t="s">
        <v>347</v>
      </c>
      <c r="H501" s="153">
        <v>9</v>
      </c>
      <c r="I501" s="154"/>
      <c r="J501" s="155">
        <f>ROUND(I501*H501,2)</f>
        <v>0</v>
      </c>
      <c r="K501" s="156"/>
      <c r="L501" s="32"/>
      <c r="M501" s="157" t="s">
        <v>1</v>
      </c>
      <c r="N501" s="158" t="s">
        <v>44</v>
      </c>
      <c r="O501" s="57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61" t="s">
        <v>289</v>
      </c>
      <c r="AT501" s="161" t="s">
        <v>254</v>
      </c>
      <c r="AU501" s="161" t="s">
        <v>88</v>
      </c>
      <c r="AY501" s="17" t="s">
        <v>252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7" t="s">
        <v>86</v>
      </c>
      <c r="BK501" s="162">
        <f>ROUND(I501*H501,2)</f>
        <v>0</v>
      </c>
      <c r="BL501" s="17" t="s">
        <v>289</v>
      </c>
      <c r="BM501" s="161" t="s">
        <v>937</v>
      </c>
    </row>
    <row r="502" spans="1:65" s="13" customFormat="1" ht="33.75">
      <c r="B502" s="163"/>
      <c r="D502" s="164" t="s">
        <v>282</v>
      </c>
      <c r="E502" s="165" t="s">
        <v>1</v>
      </c>
      <c r="F502" s="166" t="s">
        <v>5167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282</v>
      </c>
      <c r="AU502" s="165" t="s">
        <v>88</v>
      </c>
      <c r="AV502" s="13" t="s">
        <v>86</v>
      </c>
      <c r="AW502" s="13" t="s">
        <v>33</v>
      </c>
      <c r="AX502" s="13" t="s">
        <v>79</v>
      </c>
      <c r="AY502" s="165" t="s">
        <v>252</v>
      </c>
    </row>
    <row r="503" spans="1:65" s="13" customFormat="1" ht="33.75">
      <c r="B503" s="163"/>
      <c r="D503" s="164" t="s">
        <v>282</v>
      </c>
      <c r="E503" s="165" t="s">
        <v>1</v>
      </c>
      <c r="F503" s="166" t="s">
        <v>5168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282</v>
      </c>
      <c r="AU503" s="165" t="s">
        <v>88</v>
      </c>
      <c r="AV503" s="13" t="s">
        <v>86</v>
      </c>
      <c r="AW503" s="13" t="s">
        <v>33</v>
      </c>
      <c r="AX503" s="13" t="s">
        <v>79</v>
      </c>
      <c r="AY503" s="165" t="s">
        <v>252</v>
      </c>
    </row>
    <row r="504" spans="1:65" s="13" customFormat="1" ht="22.5">
      <c r="B504" s="163"/>
      <c r="D504" s="164" t="s">
        <v>282</v>
      </c>
      <c r="E504" s="165" t="s">
        <v>1</v>
      </c>
      <c r="F504" s="166" t="s">
        <v>5169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282</v>
      </c>
      <c r="AU504" s="165" t="s">
        <v>88</v>
      </c>
      <c r="AV504" s="13" t="s">
        <v>86</v>
      </c>
      <c r="AW504" s="13" t="s">
        <v>33</v>
      </c>
      <c r="AX504" s="13" t="s">
        <v>79</v>
      </c>
      <c r="AY504" s="165" t="s">
        <v>252</v>
      </c>
    </row>
    <row r="505" spans="1:65" s="14" customFormat="1">
      <c r="B505" s="171"/>
      <c r="D505" s="164" t="s">
        <v>282</v>
      </c>
      <c r="E505" s="172" t="s">
        <v>1</v>
      </c>
      <c r="F505" s="173" t="s">
        <v>4398</v>
      </c>
      <c r="H505" s="174">
        <v>3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282</v>
      </c>
      <c r="AU505" s="172" t="s">
        <v>88</v>
      </c>
      <c r="AV505" s="14" t="s">
        <v>88</v>
      </c>
      <c r="AW505" s="14" t="s">
        <v>33</v>
      </c>
      <c r="AX505" s="14" t="s">
        <v>79</v>
      </c>
      <c r="AY505" s="172" t="s">
        <v>252</v>
      </c>
    </row>
    <row r="506" spans="1:65" s="14" customFormat="1">
      <c r="B506" s="171"/>
      <c r="D506" s="164" t="s">
        <v>282</v>
      </c>
      <c r="E506" s="172" t="s">
        <v>1</v>
      </c>
      <c r="F506" s="173" t="s">
        <v>4422</v>
      </c>
      <c r="H506" s="174">
        <v>3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282</v>
      </c>
      <c r="AU506" s="172" t="s">
        <v>88</v>
      </c>
      <c r="AV506" s="14" t="s">
        <v>88</v>
      </c>
      <c r="AW506" s="14" t="s">
        <v>33</v>
      </c>
      <c r="AX506" s="14" t="s">
        <v>79</v>
      </c>
      <c r="AY506" s="172" t="s">
        <v>252</v>
      </c>
    </row>
    <row r="507" spans="1:65" s="14" customFormat="1">
      <c r="B507" s="171"/>
      <c r="D507" s="164" t="s">
        <v>282</v>
      </c>
      <c r="E507" s="172" t="s">
        <v>1</v>
      </c>
      <c r="F507" s="173" t="s">
        <v>4454</v>
      </c>
      <c r="H507" s="174">
        <v>3</v>
      </c>
      <c r="I507" s="175"/>
      <c r="L507" s="171"/>
      <c r="M507" s="176"/>
      <c r="N507" s="177"/>
      <c r="O507" s="177"/>
      <c r="P507" s="177"/>
      <c r="Q507" s="177"/>
      <c r="R507" s="177"/>
      <c r="S507" s="177"/>
      <c r="T507" s="178"/>
      <c r="AT507" s="172" t="s">
        <v>282</v>
      </c>
      <c r="AU507" s="172" t="s">
        <v>88</v>
      </c>
      <c r="AV507" s="14" t="s">
        <v>88</v>
      </c>
      <c r="AW507" s="14" t="s">
        <v>33</v>
      </c>
      <c r="AX507" s="14" t="s">
        <v>79</v>
      </c>
      <c r="AY507" s="172" t="s">
        <v>252</v>
      </c>
    </row>
    <row r="508" spans="1:65" s="15" customFormat="1">
      <c r="B508" s="179"/>
      <c r="D508" s="164" t="s">
        <v>282</v>
      </c>
      <c r="E508" s="180" t="s">
        <v>1</v>
      </c>
      <c r="F508" s="181" t="s">
        <v>286</v>
      </c>
      <c r="H508" s="182">
        <v>9</v>
      </c>
      <c r="I508" s="183"/>
      <c r="L508" s="179"/>
      <c r="M508" s="184"/>
      <c r="N508" s="185"/>
      <c r="O508" s="185"/>
      <c r="P508" s="185"/>
      <c r="Q508" s="185"/>
      <c r="R508" s="185"/>
      <c r="S508" s="185"/>
      <c r="T508" s="186"/>
      <c r="AT508" s="180" t="s">
        <v>282</v>
      </c>
      <c r="AU508" s="180" t="s">
        <v>88</v>
      </c>
      <c r="AV508" s="15" t="s">
        <v>258</v>
      </c>
      <c r="AW508" s="15" t="s">
        <v>33</v>
      </c>
      <c r="AX508" s="15" t="s">
        <v>86</v>
      </c>
      <c r="AY508" s="180" t="s">
        <v>252</v>
      </c>
    </row>
    <row r="509" spans="1:65" s="2" customFormat="1" ht="24.2" customHeight="1">
      <c r="A509" s="31"/>
      <c r="B509" s="148"/>
      <c r="C509" s="149" t="s">
        <v>509</v>
      </c>
      <c r="D509" s="149" t="s">
        <v>254</v>
      </c>
      <c r="E509" s="150" t="s">
        <v>5170</v>
      </c>
      <c r="F509" s="151" t="s">
        <v>5171</v>
      </c>
      <c r="G509" s="152" t="s">
        <v>347</v>
      </c>
      <c r="H509" s="153">
        <v>23</v>
      </c>
      <c r="I509" s="154"/>
      <c r="J509" s="155">
        <f>ROUND(I509*H509,2)</f>
        <v>0</v>
      </c>
      <c r="K509" s="156"/>
      <c r="L509" s="32"/>
      <c r="M509" s="157" t="s">
        <v>1</v>
      </c>
      <c r="N509" s="158" t="s">
        <v>44</v>
      </c>
      <c r="O509" s="57"/>
      <c r="P509" s="159">
        <f>O509*H509</f>
        <v>0</v>
      </c>
      <c r="Q509" s="159">
        <v>0</v>
      </c>
      <c r="R509" s="159">
        <f>Q509*H509</f>
        <v>0</v>
      </c>
      <c r="S509" s="159">
        <v>0</v>
      </c>
      <c r="T509" s="160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61" t="s">
        <v>289</v>
      </c>
      <c r="AT509" s="161" t="s">
        <v>254</v>
      </c>
      <c r="AU509" s="161" t="s">
        <v>88</v>
      </c>
      <c r="AY509" s="17" t="s">
        <v>252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7" t="s">
        <v>86</v>
      </c>
      <c r="BK509" s="162">
        <f>ROUND(I509*H509,2)</f>
        <v>0</v>
      </c>
      <c r="BL509" s="17" t="s">
        <v>289</v>
      </c>
      <c r="BM509" s="161" t="s">
        <v>943</v>
      </c>
    </row>
    <row r="510" spans="1:65" s="13" customFormat="1" ht="22.5">
      <c r="B510" s="163"/>
      <c r="D510" s="164" t="s">
        <v>282</v>
      </c>
      <c r="E510" s="165" t="s">
        <v>1</v>
      </c>
      <c r="F510" s="166" t="s">
        <v>5172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282</v>
      </c>
      <c r="AU510" s="165" t="s">
        <v>88</v>
      </c>
      <c r="AV510" s="13" t="s">
        <v>86</v>
      </c>
      <c r="AW510" s="13" t="s">
        <v>33</v>
      </c>
      <c r="AX510" s="13" t="s">
        <v>79</v>
      </c>
      <c r="AY510" s="165" t="s">
        <v>252</v>
      </c>
    </row>
    <row r="511" spans="1:65" s="14" customFormat="1">
      <c r="B511" s="171"/>
      <c r="D511" s="164" t="s">
        <v>282</v>
      </c>
      <c r="E511" s="172" t="s">
        <v>1</v>
      </c>
      <c r="F511" s="173" t="s">
        <v>4797</v>
      </c>
      <c r="H511" s="174">
        <v>7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282</v>
      </c>
      <c r="AU511" s="172" t="s">
        <v>88</v>
      </c>
      <c r="AV511" s="14" t="s">
        <v>88</v>
      </c>
      <c r="AW511" s="14" t="s">
        <v>33</v>
      </c>
      <c r="AX511" s="14" t="s">
        <v>79</v>
      </c>
      <c r="AY511" s="172" t="s">
        <v>252</v>
      </c>
    </row>
    <row r="512" spans="1:65" s="14" customFormat="1">
      <c r="B512" s="171"/>
      <c r="D512" s="164" t="s">
        <v>282</v>
      </c>
      <c r="E512" s="172" t="s">
        <v>1</v>
      </c>
      <c r="F512" s="173" t="s">
        <v>4830</v>
      </c>
      <c r="H512" s="174">
        <v>9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282</v>
      </c>
      <c r="AU512" s="172" t="s">
        <v>88</v>
      </c>
      <c r="AV512" s="14" t="s">
        <v>88</v>
      </c>
      <c r="AW512" s="14" t="s">
        <v>33</v>
      </c>
      <c r="AX512" s="14" t="s">
        <v>79</v>
      </c>
      <c r="AY512" s="172" t="s">
        <v>252</v>
      </c>
    </row>
    <row r="513" spans="1:65" s="14" customFormat="1">
      <c r="B513" s="171"/>
      <c r="D513" s="164" t="s">
        <v>282</v>
      </c>
      <c r="E513" s="172" t="s">
        <v>1</v>
      </c>
      <c r="F513" s="173" t="s">
        <v>4460</v>
      </c>
      <c r="H513" s="174">
        <v>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282</v>
      </c>
      <c r="AU513" s="172" t="s">
        <v>88</v>
      </c>
      <c r="AV513" s="14" t="s">
        <v>88</v>
      </c>
      <c r="AW513" s="14" t="s">
        <v>33</v>
      </c>
      <c r="AX513" s="14" t="s">
        <v>79</v>
      </c>
      <c r="AY513" s="172" t="s">
        <v>252</v>
      </c>
    </row>
    <row r="514" spans="1:65" s="13" customFormat="1" ht="33.75">
      <c r="B514" s="163"/>
      <c r="D514" s="164" t="s">
        <v>282</v>
      </c>
      <c r="E514" s="165" t="s">
        <v>1</v>
      </c>
      <c r="F514" s="166" t="s">
        <v>5154</v>
      </c>
      <c r="H514" s="165" t="s">
        <v>1</v>
      </c>
      <c r="I514" s="167"/>
      <c r="L514" s="163"/>
      <c r="M514" s="168"/>
      <c r="N514" s="169"/>
      <c r="O514" s="169"/>
      <c r="P514" s="169"/>
      <c r="Q514" s="169"/>
      <c r="R514" s="169"/>
      <c r="S514" s="169"/>
      <c r="T514" s="170"/>
      <c r="AT514" s="165" t="s">
        <v>282</v>
      </c>
      <c r="AU514" s="165" t="s">
        <v>88</v>
      </c>
      <c r="AV514" s="13" t="s">
        <v>86</v>
      </c>
      <c r="AW514" s="13" t="s">
        <v>33</v>
      </c>
      <c r="AX514" s="13" t="s">
        <v>79</v>
      </c>
      <c r="AY514" s="165" t="s">
        <v>252</v>
      </c>
    </row>
    <row r="515" spans="1:65" s="15" customFormat="1">
      <c r="B515" s="179"/>
      <c r="D515" s="164" t="s">
        <v>282</v>
      </c>
      <c r="E515" s="180" t="s">
        <v>1</v>
      </c>
      <c r="F515" s="181" t="s">
        <v>286</v>
      </c>
      <c r="H515" s="182">
        <v>23</v>
      </c>
      <c r="I515" s="183"/>
      <c r="L515" s="179"/>
      <c r="M515" s="184"/>
      <c r="N515" s="185"/>
      <c r="O515" s="185"/>
      <c r="P515" s="185"/>
      <c r="Q515" s="185"/>
      <c r="R515" s="185"/>
      <c r="S515" s="185"/>
      <c r="T515" s="186"/>
      <c r="AT515" s="180" t="s">
        <v>282</v>
      </c>
      <c r="AU515" s="180" t="s">
        <v>88</v>
      </c>
      <c r="AV515" s="15" t="s">
        <v>258</v>
      </c>
      <c r="AW515" s="15" t="s">
        <v>33</v>
      </c>
      <c r="AX515" s="15" t="s">
        <v>86</v>
      </c>
      <c r="AY515" s="180" t="s">
        <v>252</v>
      </c>
    </row>
    <row r="516" spans="1:65" s="2" customFormat="1" ht="24.2" customHeight="1">
      <c r="A516" s="31"/>
      <c r="B516" s="148"/>
      <c r="C516" s="149" t="s">
        <v>961</v>
      </c>
      <c r="D516" s="149" t="s">
        <v>254</v>
      </c>
      <c r="E516" s="150" t="s">
        <v>5173</v>
      </c>
      <c r="F516" s="151" t="s">
        <v>5174</v>
      </c>
      <c r="G516" s="152" t="s">
        <v>347</v>
      </c>
      <c r="H516" s="153">
        <v>2</v>
      </c>
      <c r="I516" s="154"/>
      <c r="J516" s="155">
        <f>ROUND(I516*H516,2)</f>
        <v>0</v>
      </c>
      <c r="K516" s="156"/>
      <c r="L516" s="32"/>
      <c r="M516" s="157" t="s">
        <v>1</v>
      </c>
      <c r="N516" s="158" t="s">
        <v>44</v>
      </c>
      <c r="O516" s="57"/>
      <c r="P516" s="159">
        <f>O516*H516</f>
        <v>0</v>
      </c>
      <c r="Q516" s="159">
        <v>0</v>
      </c>
      <c r="R516" s="159">
        <f>Q516*H516</f>
        <v>0</v>
      </c>
      <c r="S516" s="159">
        <v>0</v>
      </c>
      <c r="T516" s="160">
        <f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61" t="s">
        <v>289</v>
      </c>
      <c r="AT516" s="161" t="s">
        <v>254</v>
      </c>
      <c r="AU516" s="161" t="s">
        <v>88</v>
      </c>
      <c r="AY516" s="17" t="s">
        <v>252</v>
      </c>
      <c r="BE516" s="162">
        <f>IF(N516="základní",J516,0)</f>
        <v>0</v>
      </c>
      <c r="BF516" s="162">
        <f>IF(N516="snížená",J516,0)</f>
        <v>0</v>
      </c>
      <c r="BG516" s="162">
        <f>IF(N516="zákl. přenesená",J516,0)</f>
        <v>0</v>
      </c>
      <c r="BH516" s="162">
        <f>IF(N516="sníž. přenesená",J516,0)</f>
        <v>0</v>
      </c>
      <c r="BI516" s="162">
        <f>IF(N516="nulová",J516,0)</f>
        <v>0</v>
      </c>
      <c r="BJ516" s="17" t="s">
        <v>86</v>
      </c>
      <c r="BK516" s="162">
        <f>ROUND(I516*H516,2)</f>
        <v>0</v>
      </c>
      <c r="BL516" s="17" t="s">
        <v>289</v>
      </c>
      <c r="BM516" s="161" t="s">
        <v>964</v>
      </c>
    </row>
    <row r="517" spans="1:65" s="13" customFormat="1" ht="22.5">
      <c r="B517" s="163"/>
      <c r="D517" s="164" t="s">
        <v>282</v>
      </c>
      <c r="E517" s="165" t="s">
        <v>1</v>
      </c>
      <c r="F517" s="166" t="s">
        <v>5172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282</v>
      </c>
      <c r="AU517" s="165" t="s">
        <v>88</v>
      </c>
      <c r="AV517" s="13" t="s">
        <v>86</v>
      </c>
      <c r="AW517" s="13" t="s">
        <v>33</v>
      </c>
      <c r="AX517" s="13" t="s">
        <v>79</v>
      </c>
      <c r="AY517" s="165" t="s">
        <v>252</v>
      </c>
    </row>
    <row r="518" spans="1:65" s="14" customFormat="1">
      <c r="B518" s="171"/>
      <c r="D518" s="164" t="s">
        <v>282</v>
      </c>
      <c r="E518" s="172" t="s">
        <v>1</v>
      </c>
      <c r="F518" s="173" t="s">
        <v>4834</v>
      </c>
      <c r="H518" s="174">
        <v>2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282</v>
      </c>
      <c r="AU518" s="172" t="s">
        <v>88</v>
      </c>
      <c r="AV518" s="14" t="s">
        <v>88</v>
      </c>
      <c r="AW518" s="14" t="s">
        <v>33</v>
      </c>
      <c r="AX518" s="14" t="s">
        <v>79</v>
      </c>
      <c r="AY518" s="172" t="s">
        <v>252</v>
      </c>
    </row>
    <row r="519" spans="1:65" s="13" customFormat="1" ht="33.75">
      <c r="B519" s="163"/>
      <c r="D519" s="164" t="s">
        <v>282</v>
      </c>
      <c r="E519" s="165" t="s">
        <v>1</v>
      </c>
      <c r="F519" s="166" t="s">
        <v>5154</v>
      </c>
      <c r="H519" s="165" t="s">
        <v>1</v>
      </c>
      <c r="I519" s="167"/>
      <c r="L519" s="163"/>
      <c r="M519" s="168"/>
      <c r="N519" s="169"/>
      <c r="O519" s="169"/>
      <c r="P519" s="169"/>
      <c r="Q519" s="169"/>
      <c r="R519" s="169"/>
      <c r="S519" s="169"/>
      <c r="T519" s="170"/>
      <c r="AT519" s="165" t="s">
        <v>282</v>
      </c>
      <c r="AU519" s="165" t="s">
        <v>88</v>
      </c>
      <c r="AV519" s="13" t="s">
        <v>86</v>
      </c>
      <c r="AW519" s="13" t="s">
        <v>33</v>
      </c>
      <c r="AX519" s="13" t="s">
        <v>79</v>
      </c>
      <c r="AY519" s="165" t="s">
        <v>252</v>
      </c>
    </row>
    <row r="520" spans="1:65" s="15" customFormat="1">
      <c r="B520" s="179"/>
      <c r="D520" s="164" t="s">
        <v>282</v>
      </c>
      <c r="E520" s="180" t="s">
        <v>1</v>
      </c>
      <c r="F520" s="181" t="s">
        <v>286</v>
      </c>
      <c r="H520" s="182">
        <v>2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282</v>
      </c>
      <c r="AU520" s="180" t="s">
        <v>88</v>
      </c>
      <c r="AV520" s="15" t="s">
        <v>258</v>
      </c>
      <c r="AW520" s="15" t="s">
        <v>33</v>
      </c>
      <c r="AX520" s="15" t="s">
        <v>86</v>
      </c>
      <c r="AY520" s="180" t="s">
        <v>252</v>
      </c>
    </row>
    <row r="521" spans="1:65" s="2" customFormat="1" ht="24.2" customHeight="1">
      <c r="A521" s="31"/>
      <c r="B521" s="148"/>
      <c r="C521" s="149" t="s">
        <v>513</v>
      </c>
      <c r="D521" s="149" t="s">
        <v>254</v>
      </c>
      <c r="E521" s="150" t="s">
        <v>5175</v>
      </c>
      <c r="F521" s="151" t="s">
        <v>5176</v>
      </c>
      <c r="G521" s="152" t="s">
        <v>347</v>
      </c>
      <c r="H521" s="153">
        <v>5</v>
      </c>
      <c r="I521" s="154"/>
      <c r="J521" s="155">
        <f>ROUND(I521*H521,2)</f>
        <v>0</v>
      </c>
      <c r="K521" s="156"/>
      <c r="L521" s="32"/>
      <c r="M521" s="157" t="s">
        <v>1</v>
      </c>
      <c r="N521" s="158" t="s">
        <v>44</v>
      </c>
      <c r="O521" s="57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61" t="s">
        <v>289</v>
      </c>
      <c r="AT521" s="161" t="s">
        <v>254</v>
      </c>
      <c r="AU521" s="161" t="s">
        <v>88</v>
      </c>
      <c r="AY521" s="17" t="s">
        <v>252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7" t="s">
        <v>86</v>
      </c>
      <c r="BK521" s="162">
        <f>ROUND(I521*H521,2)</f>
        <v>0</v>
      </c>
      <c r="BL521" s="17" t="s">
        <v>289</v>
      </c>
      <c r="BM521" s="161" t="s">
        <v>969</v>
      </c>
    </row>
    <row r="522" spans="1:65" s="13" customFormat="1" ht="33.75">
      <c r="B522" s="163"/>
      <c r="D522" s="164" t="s">
        <v>282</v>
      </c>
      <c r="E522" s="165" t="s">
        <v>1</v>
      </c>
      <c r="F522" s="166" t="s">
        <v>5177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282</v>
      </c>
      <c r="AU522" s="165" t="s">
        <v>88</v>
      </c>
      <c r="AV522" s="13" t="s">
        <v>86</v>
      </c>
      <c r="AW522" s="13" t="s">
        <v>33</v>
      </c>
      <c r="AX522" s="13" t="s">
        <v>79</v>
      </c>
      <c r="AY522" s="165" t="s">
        <v>252</v>
      </c>
    </row>
    <row r="523" spans="1:65" s="14" customFormat="1">
      <c r="B523" s="171"/>
      <c r="D523" s="164" t="s">
        <v>282</v>
      </c>
      <c r="E523" s="172" t="s">
        <v>1</v>
      </c>
      <c r="F523" s="173" t="s">
        <v>4391</v>
      </c>
      <c r="H523" s="174">
        <v>2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282</v>
      </c>
      <c r="AU523" s="172" t="s">
        <v>88</v>
      </c>
      <c r="AV523" s="14" t="s">
        <v>88</v>
      </c>
      <c r="AW523" s="14" t="s">
        <v>33</v>
      </c>
      <c r="AX523" s="14" t="s">
        <v>79</v>
      </c>
      <c r="AY523" s="172" t="s">
        <v>252</v>
      </c>
    </row>
    <row r="524" spans="1:65" s="14" customFormat="1">
      <c r="B524" s="171"/>
      <c r="D524" s="164" t="s">
        <v>282</v>
      </c>
      <c r="E524" s="172" t="s">
        <v>1</v>
      </c>
      <c r="F524" s="173" t="s">
        <v>4033</v>
      </c>
      <c r="H524" s="174">
        <v>1</v>
      </c>
      <c r="I524" s="175"/>
      <c r="L524" s="171"/>
      <c r="M524" s="176"/>
      <c r="N524" s="177"/>
      <c r="O524" s="177"/>
      <c r="P524" s="177"/>
      <c r="Q524" s="177"/>
      <c r="R524" s="177"/>
      <c r="S524" s="177"/>
      <c r="T524" s="178"/>
      <c r="AT524" s="172" t="s">
        <v>282</v>
      </c>
      <c r="AU524" s="172" t="s">
        <v>88</v>
      </c>
      <c r="AV524" s="14" t="s">
        <v>88</v>
      </c>
      <c r="AW524" s="14" t="s">
        <v>33</v>
      </c>
      <c r="AX524" s="14" t="s">
        <v>79</v>
      </c>
      <c r="AY524" s="172" t="s">
        <v>252</v>
      </c>
    </row>
    <row r="525" spans="1:65" s="14" customFormat="1">
      <c r="B525" s="171"/>
      <c r="D525" s="164" t="s">
        <v>282</v>
      </c>
      <c r="E525" s="172" t="s">
        <v>1</v>
      </c>
      <c r="F525" s="173" t="s">
        <v>4457</v>
      </c>
      <c r="H525" s="174">
        <v>2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282</v>
      </c>
      <c r="AU525" s="172" t="s">
        <v>88</v>
      </c>
      <c r="AV525" s="14" t="s">
        <v>88</v>
      </c>
      <c r="AW525" s="14" t="s">
        <v>33</v>
      </c>
      <c r="AX525" s="14" t="s">
        <v>79</v>
      </c>
      <c r="AY525" s="172" t="s">
        <v>252</v>
      </c>
    </row>
    <row r="526" spans="1:65" s="13" customFormat="1" ht="33.75">
      <c r="B526" s="163"/>
      <c r="D526" s="164" t="s">
        <v>282</v>
      </c>
      <c r="E526" s="165" t="s">
        <v>1</v>
      </c>
      <c r="F526" s="166" t="s">
        <v>5154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282</v>
      </c>
      <c r="AU526" s="165" t="s">
        <v>88</v>
      </c>
      <c r="AV526" s="13" t="s">
        <v>86</v>
      </c>
      <c r="AW526" s="13" t="s">
        <v>33</v>
      </c>
      <c r="AX526" s="13" t="s">
        <v>79</v>
      </c>
      <c r="AY526" s="165" t="s">
        <v>252</v>
      </c>
    </row>
    <row r="527" spans="1:65" s="15" customFormat="1">
      <c r="B527" s="179"/>
      <c r="D527" s="164" t="s">
        <v>282</v>
      </c>
      <c r="E527" s="180" t="s">
        <v>1</v>
      </c>
      <c r="F527" s="181" t="s">
        <v>286</v>
      </c>
      <c r="H527" s="182">
        <v>5</v>
      </c>
      <c r="I527" s="183"/>
      <c r="L527" s="179"/>
      <c r="M527" s="184"/>
      <c r="N527" s="185"/>
      <c r="O527" s="185"/>
      <c r="P527" s="185"/>
      <c r="Q527" s="185"/>
      <c r="R527" s="185"/>
      <c r="S527" s="185"/>
      <c r="T527" s="186"/>
      <c r="AT527" s="180" t="s">
        <v>282</v>
      </c>
      <c r="AU527" s="180" t="s">
        <v>88</v>
      </c>
      <c r="AV527" s="15" t="s">
        <v>258</v>
      </c>
      <c r="AW527" s="15" t="s">
        <v>33</v>
      </c>
      <c r="AX527" s="15" t="s">
        <v>86</v>
      </c>
      <c r="AY527" s="180" t="s">
        <v>252</v>
      </c>
    </row>
    <row r="528" spans="1:65" s="2" customFormat="1" ht="24.2" customHeight="1">
      <c r="A528" s="31"/>
      <c r="B528" s="148"/>
      <c r="C528" s="149" t="s">
        <v>991</v>
      </c>
      <c r="D528" s="149" t="s">
        <v>254</v>
      </c>
      <c r="E528" s="150" t="s">
        <v>5178</v>
      </c>
      <c r="F528" s="151" t="s">
        <v>5179</v>
      </c>
      <c r="G528" s="152" t="s">
        <v>347</v>
      </c>
      <c r="H528" s="153">
        <v>4</v>
      </c>
      <c r="I528" s="154"/>
      <c r="J528" s="155">
        <f>ROUND(I528*H528,2)</f>
        <v>0</v>
      </c>
      <c r="K528" s="156"/>
      <c r="L528" s="32"/>
      <c r="M528" s="157" t="s">
        <v>1</v>
      </c>
      <c r="N528" s="158" t="s">
        <v>44</v>
      </c>
      <c r="O528" s="57"/>
      <c r="P528" s="159">
        <f>O528*H528</f>
        <v>0</v>
      </c>
      <c r="Q528" s="159">
        <v>0</v>
      </c>
      <c r="R528" s="159">
        <f>Q528*H528</f>
        <v>0</v>
      </c>
      <c r="S528" s="159">
        <v>0</v>
      </c>
      <c r="T528" s="160">
        <f>S528*H528</f>
        <v>0</v>
      </c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R528" s="161" t="s">
        <v>289</v>
      </c>
      <c r="AT528" s="161" t="s">
        <v>254</v>
      </c>
      <c r="AU528" s="161" t="s">
        <v>88</v>
      </c>
      <c r="AY528" s="17" t="s">
        <v>252</v>
      </c>
      <c r="BE528" s="162">
        <f>IF(N528="základní",J528,0)</f>
        <v>0</v>
      </c>
      <c r="BF528" s="162">
        <f>IF(N528="snížená",J528,0)</f>
        <v>0</v>
      </c>
      <c r="BG528" s="162">
        <f>IF(N528="zákl. přenesená",J528,0)</f>
        <v>0</v>
      </c>
      <c r="BH528" s="162">
        <f>IF(N528="sníž. přenesená",J528,0)</f>
        <v>0</v>
      </c>
      <c r="BI528" s="162">
        <f>IF(N528="nulová",J528,0)</f>
        <v>0</v>
      </c>
      <c r="BJ528" s="17" t="s">
        <v>86</v>
      </c>
      <c r="BK528" s="162">
        <f>ROUND(I528*H528,2)</f>
        <v>0</v>
      </c>
      <c r="BL528" s="17" t="s">
        <v>289</v>
      </c>
      <c r="BM528" s="161" t="s">
        <v>994</v>
      </c>
    </row>
    <row r="529" spans="1:65" s="13" customFormat="1" ht="33.75">
      <c r="B529" s="163"/>
      <c r="D529" s="164" t="s">
        <v>282</v>
      </c>
      <c r="E529" s="165" t="s">
        <v>1</v>
      </c>
      <c r="F529" s="166" t="s">
        <v>5180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282</v>
      </c>
      <c r="AU529" s="165" t="s">
        <v>88</v>
      </c>
      <c r="AV529" s="13" t="s">
        <v>86</v>
      </c>
      <c r="AW529" s="13" t="s">
        <v>33</v>
      </c>
      <c r="AX529" s="13" t="s">
        <v>79</v>
      </c>
      <c r="AY529" s="165" t="s">
        <v>252</v>
      </c>
    </row>
    <row r="530" spans="1:65" s="14" customFormat="1">
      <c r="B530" s="171"/>
      <c r="D530" s="164" t="s">
        <v>282</v>
      </c>
      <c r="E530" s="172" t="s">
        <v>1</v>
      </c>
      <c r="F530" s="173" t="s">
        <v>4391</v>
      </c>
      <c r="H530" s="174">
        <v>2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282</v>
      </c>
      <c r="AU530" s="172" t="s">
        <v>88</v>
      </c>
      <c r="AV530" s="14" t="s">
        <v>88</v>
      </c>
      <c r="AW530" s="14" t="s">
        <v>33</v>
      </c>
      <c r="AX530" s="14" t="s">
        <v>79</v>
      </c>
      <c r="AY530" s="172" t="s">
        <v>252</v>
      </c>
    </row>
    <row r="531" spans="1:65" s="14" customFormat="1">
      <c r="B531" s="171"/>
      <c r="D531" s="164" t="s">
        <v>282</v>
      </c>
      <c r="E531" s="172" t="s">
        <v>1</v>
      </c>
      <c r="F531" s="173" t="s">
        <v>4033</v>
      </c>
      <c r="H531" s="174">
        <v>1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282</v>
      </c>
      <c r="AU531" s="172" t="s">
        <v>88</v>
      </c>
      <c r="AV531" s="14" t="s">
        <v>88</v>
      </c>
      <c r="AW531" s="14" t="s">
        <v>33</v>
      </c>
      <c r="AX531" s="14" t="s">
        <v>79</v>
      </c>
      <c r="AY531" s="172" t="s">
        <v>252</v>
      </c>
    </row>
    <row r="532" spans="1:65" s="14" customFormat="1">
      <c r="B532" s="171"/>
      <c r="D532" s="164" t="s">
        <v>282</v>
      </c>
      <c r="E532" s="172" t="s">
        <v>1</v>
      </c>
      <c r="F532" s="173" t="s">
        <v>4036</v>
      </c>
      <c r="H532" s="174">
        <v>1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282</v>
      </c>
      <c r="AU532" s="172" t="s">
        <v>88</v>
      </c>
      <c r="AV532" s="14" t="s">
        <v>88</v>
      </c>
      <c r="AW532" s="14" t="s">
        <v>33</v>
      </c>
      <c r="AX532" s="14" t="s">
        <v>79</v>
      </c>
      <c r="AY532" s="172" t="s">
        <v>252</v>
      </c>
    </row>
    <row r="533" spans="1:65" s="13" customFormat="1" ht="33.75">
      <c r="B533" s="163"/>
      <c r="D533" s="164" t="s">
        <v>282</v>
      </c>
      <c r="E533" s="165" t="s">
        <v>1</v>
      </c>
      <c r="F533" s="166" t="s">
        <v>5154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282</v>
      </c>
      <c r="AU533" s="165" t="s">
        <v>88</v>
      </c>
      <c r="AV533" s="13" t="s">
        <v>86</v>
      </c>
      <c r="AW533" s="13" t="s">
        <v>33</v>
      </c>
      <c r="AX533" s="13" t="s">
        <v>79</v>
      </c>
      <c r="AY533" s="165" t="s">
        <v>252</v>
      </c>
    </row>
    <row r="534" spans="1:65" s="15" customFormat="1">
      <c r="B534" s="179"/>
      <c r="D534" s="164" t="s">
        <v>282</v>
      </c>
      <c r="E534" s="180" t="s">
        <v>1</v>
      </c>
      <c r="F534" s="181" t="s">
        <v>286</v>
      </c>
      <c r="H534" s="182">
        <v>4</v>
      </c>
      <c r="I534" s="183"/>
      <c r="L534" s="179"/>
      <c r="M534" s="184"/>
      <c r="N534" s="185"/>
      <c r="O534" s="185"/>
      <c r="P534" s="185"/>
      <c r="Q534" s="185"/>
      <c r="R534" s="185"/>
      <c r="S534" s="185"/>
      <c r="T534" s="186"/>
      <c r="AT534" s="180" t="s">
        <v>282</v>
      </c>
      <c r="AU534" s="180" t="s">
        <v>88</v>
      </c>
      <c r="AV534" s="15" t="s">
        <v>258</v>
      </c>
      <c r="AW534" s="15" t="s">
        <v>33</v>
      </c>
      <c r="AX534" s="15" t="s">
        <v>86</v>
      </c>
      <c r="AY534" s="180" t="s">
        <v>252</v>
      </c>
    </row>
    <row r="535" spans="1:65" s="2" customFormat="1" ht="24.2" customHeight="1">
      <c r="A535" s="31"/>
      <c r="B535" s="148"/>
      <c r="C535" s="149" t="s">
        <v>517</v>
      </c>
      <c r="D535" s="149" t="s">
        <v>254</v>
      </c>
      <c r="E535" s="150" t="s">
        <v>5181</v>
      </c>
      <c r="F535" s="151" t="s">
        <v>5182</v>
      </c>
      <c r="G535" s="152" t="s">
        <v>347</v>
      </c>
      <c r="H535" s="153">
        <v>1</v>
      </c>
      <c r="I535" s="154"/>
      <c r="J535" s="155">
        <f>ROUND(I535*H535,2)</f>
        <v>0</v>
      </c>
      <c r="K535" s="156"/>
      <c r="L535" s="32"/>
      <c r="M535" s="157" t="s">
        <v>1</v>
      </c>
      <c r="N535" s="158" t="s">
        <v>44</v>
      </c>
      <c r="O535" s="57"/>
      <c r="P535" s="159">
        <f>O535*H535</f>
        <v>0</v>
      </c>
      <c r="Q535" s="159">
        <v>0</v>
      </c>
      <c r="R535" s="159">
        <f>Q535*H535</f>
        <v>0</v>
      </c>
      <c r="S535" s="159">
        <v>0</v>
      </c>
      <c r="T535" s="160">
        <f>S535*H535</f>
        <v>0</v>
      </c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61" t="s">
        <v>289</v>
      </c>
      <c r="AT535" s="161" t="s">
        <v>254</v>
      </c>
      <c r="AU535" s="161" t="s">
        <v>88</v>
      </c>
      <c r="AY535" s="17" t="s">
        <v>252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7" t="s">
        <v>86</v>
      </c>
      <c r="BK535" s="162">
        <f>ROUND(I535*H535,2)</f>
        <v>0</v>
      </c>
      <c r="BL535" s="17" t="s">
        <v>289</v>
      </c>
      <c r="BM535" s="161" t="s">
        <v>999</v>
      </c>
    </row>
    <row r="536" spans="1:65" s="13" customFormat="1" ht="22.5">
      <c r="B536" s="163"/>
      <c r="D536" s="164" t="s">
        <v>282</v>
      </c>
      <c r="E536" s="165" t="s">
        <v>1</v>
      </c>
      <c r="F536" s="166" t="s">
        <v>5183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282</v>
      </c>
      <c r="AU536" s="165" t="s">
        <v>88</v>
      </c>
      <c r="AV536" s="13" t="s">
        <v>86</v>
      </c>
      <c r="AW536" s="13" t="s">
        <v>33</v>
      </c>
      <c r="AX536" s="13" t="s">
        <v>79</v>
      </c>
      <c r="AY536" s="165" t="s">
        <v>252</v>
      </c>
    </row>
    <row r="537" spans="1:65" s="14" customFormat="1">
      <c r="B537" s="171"/>
      <c r="D537" s="164" t="s">
        <v>282</v>
      </c>
      <c r="E537" s="172" t="s">
        <v>1</v>
      </c>
      <c r="F537" s="173" t="s">
        <v>4073</v>
      </c>
      <c r="H537" s="174">
        <v>1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282</v>
      </c>
      <c r="AU537" s="172" t="s">
        <v>88</v>
      </c>
      <c r="AV537" s="14" t="s">
        <v>88</v>
      </c>
      <c r="AW537" s="14" t="s">
        <v>33</v>
      </c>
      <c r="AX537" s="14" t="s">
        <v>79</v>
      </c>
      <c r="AY537" s="172" t="s">
        <v>252</v>
      </c>
    </row>
    <row r="538" spans="1:65" s="13" customFormat="1" ht="33.75">
      <c r="B538" s="163"/>
      <c r="D538" s="164" t="s">
        <v>282</v>
      </c>
      <c r="E538" s="165" t="s">
        <v>1</v>
      </c>
      <c r="F538" s="166" t="s">
        <v>5154</v>
      </c>
      <c r="H538" s="165" t="s">
        <v>1</v>
      </c>
      <c r="I538" s="167"/>
      <c r="L538" s="163"/>
      <c r="M538" s="168"/>
      <c r="N538" s="169"/>
      <c r="O538" s="169"/>
      <c r="P538" s="169"/>
      <c r="Q538" s="169"/>
      <c r="R538" s="169"/>
      <c r="S538" s="169"/>
      <c r="T538" s="170"/>
      <c r="AT538" s="165" t="s">
        <v>282</v>
      </c>
      <c r="AU538" s="165" t="s">
        <v>88</v>
      </c>
      <c r="AV538" s="13" t="s">
        <v>86</v>
      </c>
      <c r="AW538" s="13" t="s">
        <v>33</v>
      </c>
      <c r="AX538" s="13" t="s">
        <v>79</v>
      </c>
      <c r="AY538" s="165" t="s">
        <v>252</v>
      </c>
    </row>
    <row r="539" spans="1:65" s="15" customFormat="1">
      <c r="B539" s="179"/>
      <c r="D539" s="164" t="s">
        <v>282</v>
      </c>
      <c r="E539" s="180" t="s">
        <v>1</v>
      </c>
      <c r="F539" s="181" t="s">
        <v>286</v>
      </c>
      <c r="H539" s="182">
        <v>1</v>
      </c>
      <c r="I539" s="183"/>
      <c r="L539" s="179"/>
      <c r="M539" s="184"/>
      <c r="N539" s="185"/>
      <c r="O539" s="185"/>
      <c r="P539" s="185"/>
      <c r="Q539" s="185"/>
      <c r="R539" s="185"/>
      <c r="S539" s="185"/>
      <c r="T539" s="186"/>
      <c r="AT539" s="180" t="s">
        <v>282</v>
      </c>
      <c r="AU539" s="180" t="s">
        <v>88</v>
      </c>
      <c r="AV539" s="15" t="s">
        <v>258</v>
      </c>
      <c r="AW539" s="15" t="s">
        <v>33</v>
      </c>
      <c r="AX539" s="15" t="s">
        <v>86</v>
      </c>
      <c r="AY539" s="180" t="s">
        <v>252</v>
      </c>
    </row>
    <row r="540" spans="1:65" s="2" customFormat="1" ht="33" customHeight="1">
      <c r="A540" s="31"/>
      <c r="B540" s="148"/>
      <c r="C540" s="149" t="s">
        <v>1001</v>
      </c>
      <c r="D540" s="149" t="s">
        <v>254</v>
      </c>
      <c r="E540" s="150" t="s">
        <v>5184</v>
      </c>
      <c r="F540" s="151" t="s">
        <v>5185</v>
      </c>
      <c r="G540" s="152" t="s">
        <v>347</v>
      </c>
      <c r="H540" s="153">
        <v>1</v>
      </c>
      <c r="I540" s="154"/>
      <c r="J540" s="155">
        <f>ROUND(I540*H540,2)</f>
        <v>0</v>
      </c>
      <c r="K540" s="156"/>
      <c r="L540" s="32"/>
      <c r="M540" s="157" t="s">
        <v>1</v>
      </c>
      <c r="N540" s="158" t="s">
        <v>44</v>
      </c>
      <c r="O540" s="57"/>
      <c r="P540" s="159">
        <f>O540*H540</f>
        <v>0</v>
      </c>
      <c r="Q540" s="159">
        <v>0</v>
      </c>
      <c r="R540" s="159">
        <f>Q540*H540</f>
        <v>0</v>
      </c>
      <c r="S540" s="159">
        <v>0</v>
      </c>
      <c r="T540" s="160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61" t="s">
        <v>289</v>
      </c>
      <c r="AT540" s="161" t="s">
        <v>254</v>
      </c>
      <c r="AU540" s="161" t="s">
        <v>88</v>
      </c>
      <c r="AY540" s="17" t="s">
        <v>252</v>
      </c>
      <c r="BE540" s="162">
        <f>IF(N540="základní",J540,0)</f>
        <v>0</v>
      </c>
      <c r="BF540" s="162">
        <f>IF(N540="snížená",J540,0)</f>
        <v>0</v>
      </c>
      <c r="BG540" s="162">
        <f>IF(N540="zákl. přenesená",J540,0)</f>
        <v>0</v>
      </c>
      <c r="BH540" s="162">
        <f>IF(N540="sníž. přenesená",J540,0)</f>
        <v>0</v>
      </c>
      <c r="BI540" s="162">
        <f>IF(N540="nulová",J540,0)</f>
        <v>0</v>
      </c>
      <c r="BJ540" s="17" t="s">
        <v>86</v>
      </c>
      <c r="BK540" s="162">
        <f>ROUND(I540*H540,2)</f>
        <v>0</v>
      </c>
      <c r="BL540" s="17" t="s">
        <v>289</v>
      </c>
      <c r="BM540" s="161" t="s">
        <v>1004</v>
      </c>
    </row>
    <row r="541" spans="1:65" s="13" customFormat="1" ht="33.75">
      <c r="B541" s="163"/>
      <c r="D541" s="164" t="s">
        <v>282</v>
      </c>
      <c r="E541" s="165" t="s">
        <v>1</v>
      </c>
      <c r="F541" s="166" t="s">
        <v>5186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282</v>
      </c>
      <c r="AU541" s="165" t="s">
        <v>88</v>
      </c>
      <c r="AV541" s="13" t="s">
        <v>86</v>
      </c>
      <c r="AW541" s="13" t="s">
        <v>33</v>
      </c>
      <c r="AX541" s="13" t="s">
        <v>79</v>
      </c>
      <c r="AY541" s="165" t="s">
        <v>252</v>
      </c>
    </row>
    <row r="542" spans="1:65" s="14" customFormat="1">
      <c r="B542" s="171"/>
      <c r="D542" s="164" t="s">
        <v>282</v>
      </c>
      <c r="E542" s="172" t="s">
        <v>1</v>
      </c>
      <c r="F542" s="173" t="s">
        <v>4015</v>
      </c>
      <c r="H542" s="174">
        <v>1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282</v>
      </c>
      <c r="AU542" s="172" t="s">
        <v>88</v>
      </c>
      <c r="AV542" s="14" t="s">
        <v>88</v>
      </c>
      <c r="AW542" s="14" t="s">
        <v>33</v>
      </c>
      <c r="AX542" s="14" t="s">
        <v>79</v>
      </c>
      <c r="AY542" s="172" t="s">
        <v>252</v>
      </c>
    </row>
    <row r="543" spans="1:65" s="13" customFormat="1" ht="33.75">
      <c r="B543" s="163"/>
      <c r="D543" s="164" t="s">
        <v>282</v>
      </c>
      <c r="E543" s="165" t="s">
        <v>1</v>
      </c>
      <c r="F543" s="166" t="s">
        <v>5154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282</v>
      </c>
      <c r="AU543" s="165" t="s">
        <v>88</v>
      </c>
      <c r="AV543" s="13" t="s">
        <v>86</v>
      </c>
      <c r="AW543" s="13" t="s">
        <v>33</v>
      </c>
      <c r="AX543" s="13" t="s">
        <v>79</v>
      </c>
      <c r="AY543" s="165" t="s">
        <v>252</v>
      </c>
    </row>
    <row r="544" spans="1:65" s="15" customFormat="1">
      <c r="B544" s="179"/>
      <c r="D544" s="164" t="s">
        <v>282</v>
      </c>
      <c r="E544" s="180" t="s">
        <v>1</v>
      </c>
      <c r="F544" s="181" t="s">
        <v>286</v>
      </c>
      <c r="H544" s="182">
        <v>1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282</v>
      </c>
      <c r="AU544" s="180" t="s">
        <v>88</v>
      </c>
      <c r="AV544" s="15" t="s">
        <v>258</v>
      </c>
      <c r="AW544" s="15" t="s">
        <v>33</v>
      </c>
      <c r="AX544" s="15" t="s">
        <v>86</v>
      </c>
      <c r="AY544" s="180" t="s">
        <v>252</v>
      </c>
    </row>
    <row r="545" spans="1:65" s="2" customFormat="1" ht="24.2" customHeight="1">
      <c r="A545" s="31"/>
      <c r="B545" s="148"/>
      <c r="C545" s="149" t="s">
        <v>533</v>
      </c>
      <c r="D545" s="149" t="s">
        <v>254</v>
      </c>
      <c r="E545" s="150" t="s">
        <v>5187</v>
      </c>
      <c r="F545" s="151" t="s">
        <v>5188</v>
      </c>
      <c r="G545" s="152" t="s">
        <v>347</v>
      </c>
      <c r="H545" s="153">
        <v>1</v>
      </c>
      <c r="I545" s="154"/>
      <c r="J545" s="155">
        <f>ROUND(I545*H545,2)</f>
        <v>0</v>
      </c>
      <c r="K545" s="156"/>
      <c r="L545" s="32"/>
      <c r="M545" s="157" t="s">
        <v>1</v>
      </c>
      <c r="N545" s="158" t="s">
        <v>44</v>
      </c>
      <c r="O545" s="57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61" t="s">
        <v>289</v>
      </c>
      <c r="AT545" s="161" t="s">
        <v>254</v>
      </c>
      <c r="AU545" s="161" t="s">
        <v>88</v>
      </c>
      <c r="AY545" s="17" t="s">
        <v>252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7" t="s">
        <v>86</v>
      </c>
      <c r="BK545" s="162">
        <f>ROUND(I545*H545,2)</f>
        <v>0</v>
      </c>
      <c r="BL545" s="17" t="s">
        <v>289</v>
      </c>
      <c r="BM545" s="161" t="s">
        <v>1012</v>
      </c>
    </row>
    <row r="546" spans="1:65" s="13" customFormat="1" ht="33.75">
      <c r="B546" s="163"/>
      <c r="D546" s="164" t="s">
        <v>282</v>
      </c>
      <c r="E546" s="165" t="s">
        <v>1</v>
      </c>
      <c r="F546" s="166" t="s">
        <v>5189</v>
      </c>
      <c r="H546" s="165" t="s">
        <v>1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5" t="s">
        <v>282</v>
      </c>
      <c r="AU546" s="165" t="s">
        <v>88</v>
      </c>
      <c r="AV546" s="13" t="s">
        <v>86</v>
      </c>
      <c r="AW546" s="13" t="s">
        <v>33</v>
      </c>
      <c r="AX546" s="13" t="s">
        <v>79</v>
      </c>
      <c r="AY546" s="165" t="s">
        <v>252</v>
      </c>
    </row>
    <row r="547" spans="1:65" s="14" customFormat="1">
      <c r="B547" s="171"/>
      <c r="D547" s="164" t="s">
        <v>282</v>
      </c>
      <c r="E547" s="172" t="s">
        <v>1</v>
      </c>
      <c r="F547" s="173" t="s">
        <v>4073</v>
      </c>
      <c r="H547" s="174">
        <v>1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282</v>
      </c>
      <c r="AU547" s="172" t="s">
        <v>88</v>
      </c>
      <c r="AV547" s="14" t="s">
        <v>88</v>
      </c>
      <c r="AW547" s="14" t="s">
        <v>33</v>
      </c>
      <c r="AX547" s="14" t="s">
        <v>79</v>
      </c>
      <c r="AY547" s="172" t="s">
        <v>252</v>
      </c>
    </row>
    <row r="548" spans="1:65" s="13" customFormat="1" ht="33.75">
      <c r="B548" s="163"/>
      <c r="D548" s="164" t="s">
        <v>282</v>
      </c>
      <c r="E548" s="165" t="s">
        <v>1</v>
      </c>
      <c r="F548" s="166" t="s">
        <v>5168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282</v>
      </c>
      <c r="AU548" s="165" t="s">
        <v>88</v>
      </c>
      <c r="AV548" s="13" t="s">
        <v>86</v>
      </c>
      <c r="AW548" s="13" t="s">
        <v>33</v>
      </c>
      <c r="AX548" s="13" t="s">
        <v>79</v>
      </c>
      <c r="AY548" s="165" t="s">
        <v>252</v>
      </c>
    </row>
    <row r="549" spans="1:65" s="13" customFormat="1" ht="22.5">
      <c r="B549" s="163"/>
      <c r="D549" s="164" t="s">
        <v>282</v>
      </c>
      <c r="E549" s="165" t="s">
        <v>1</v>
      </c>
      <c r="F549" s="166" t="s">
        <v>5190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282</v>
      </c>
      <c r="AU549" s="165" t="s">
        <v>88</v>
      </c>
      <c r="AV549" s="13" t="s">
        <v>86</v>
      </c>
      <c r="AW549" s="13" t="s">
        <v>33</v>
      </c>
      <c r="AX549" s="13" t="s">
        <v>79</v>
      </c>
      <c r="AY549" s="165" t="s">
        <v>252</v>
      </c>
    </row>
    <row r="550" spans="1:65" s="15" customFormat="1">
      <c r="B550" s="179"/>
      <c r="D550" s="164" t="s">
        <v>282</v>
      </c>
      <c r="E550" s="180" t="s">
        <v>1</v>
      </c>
      <c r="F550" s="181" t="s">
        <v>286</v>
      </c>
      <c r="H550" s="182">
        <v>1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282</v>
      </c>
      <c r="AU550" s="180" t="s">
        <v>88</v>
      </c>
      <c r="AV550" s="15" t="s">
        <v>258</v>
      </c>
      <c r="AW550" s="15" t="s">
        <v>33</v>
      </c>
      <c r="AX550" s="15" t="s">
        <v>86</v>
      </c>
      <c r="AY550" s="180" t="s">
        <v>252</v>
      </c>
    </row>
    <row r="551" spans="1:65" s="2" customFormat="1" ht="24.2" customHeight="1">
      <c r="A551" s="31"/>
      <c r="B551" s="148"/>
      <c r="C551" s="149" t="s">
        <v>1015</v>
      </c>
      <c r="D551" s="149" t="s">
        <v>254</v>
      </c>
      <c r="E551" s="150" t="s">
        <v>5191</v>
      </c>
      <c r="F551" s="151" t="s">
        <v>5192</v>
      </c>
      <c r="G551" s="152" t="s">
        <v>347</v>
      </c>
      <c r="H551" s="153">
        <v>1</v>
      </c>
      <c r="I551" s="154"/>
      <c r="J551" s="155">
        <f>ROUND(I551*H551,2)</f>
        <v>0</v>
      </c>
      <c r="K551" s="156"/>
      <c r="L551" s="32"/>
      <c r="M551" s="157" t="s">
        <v>1</v>
      </c>
      <c r="N551" s="158" t="s">
        <v>44</v>
      </c>
      <c r="O551" s="57"/>
      <c r="P551" s="159">
        <f>O551*H551</f>
        <v>0</v>
      </c>
      <c r="Q551" s="159">
        <v>0</v>
      </c>
      <c r="R551" s="159">
        <f>Q551*H551</f>
        <v>0</v>
      </c>
      <c r="S551" s="159">
        <v>0</v>
      </c>
      <c r="T551" s="160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61" t="s">
        <v>289</v>
      </c>
      <c r="AT551" s="161" t="s">
        <v>254</v>
      </c>
      <c r="AU551" s="161" t="s">
        <v>88</v>
      </c>
      <c r="AY551" s="17" t="s">
        <v>252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7" t="s">
        <v>86</v>
      </c>
      <c r="BK551" s="162">
        <f>ROUND(I551*H551,2)</f>
        <v>0</v>
      </c>
      <c r="BL551" s="17" t="s">
        <v>289</v>
      </c>
      <c r="BM551" s="161" t="s">
        <v>1018</v>
      </c>
    </row>
    <row r="552" spans="1:65" s="2" customFormat="1" ht="24.2" customHeight="1">
      <c r="A552" s="31"/>
      <c r="B552" s="148"/>
      <c r="C552" s="149" t="s">
        <v>539</v>
      </c>
      <c r="D552" s="149" t="s">
        <v>254</v>
      </c>
      <c r="E552" s="150" t="s">
        <v>5193</v>
      </c>
      <c r="F552" s="151" t="s">
        <v>5194</v>
      </c>
      <c r="G552" s="152" t="s">
        <v>347</v>
      </c>
      <c r="H552" s="153">
        <v>7</v>
      </c>
      <c r="I552" s="154"/>
      <c r="J552" s="155">
        <f>ROUND(I552*H552,2)</f>
        <v>0</v>
      </c>
      <c r="K552" s="156"/>
      <c r="L552" s="32"/>
      <c r="M552" s="157" t="s">
        <v>1</v>
      </c>
      <c r="N552" s="158" t="s">
        <v>44</v>
      </c>
      <c r="O552" s="57"/>
      <c r="P552" s="159">
        <f>O552*H552</f>
        <v>0</v>
      </c>
      <c r="Q552" s="159">
        <v>0</v>
      </c>
      <c r="R552" s="159">
        <f>Q552*H552</f>
        <v>0</v>
      </c>
      <c r="S552" s="159">
        <v>0</v>
      </c>
      <c r="T552" s="160">
        <f>S552*H552</f>
        <v>0</v>
      </c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R552" s="161" t="s">
        <v>289</v>
      </c>
      <c r="AT552" s="161" t="s">
        <v>254</v>
      </c>
      <c r="AU552" s="161" t="s">
        <v>88</v>
      </c>
      <c r="AY552" s="17" t="s">
        <v>252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7" t="s">
        <v>86</v>
      </c>
      <c r="BK552" s="162">
        <f>ROUND(I552*H552,2)</f>
        <v>0</v>
      </c>
      <c r="BL552" s="17" t="s">
        <v>289</v>
      </c>
      <c r="BM552" s="161" t="s">
        <v>1024</v>
      </c>
    </row>
    <row r="553" spans="1:65" s="13" customFormat="1" ht="33.75">
      <c r="B553" s="163"/>
      <c r="D553" s="164" t="s">
        <v>282</v>
      </c>
      <c r="E553" s="165" t="s">
        <v>1</v>
      </c>
      <c r="F553" s="166" t="s">
        <v>5195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282</v>
      </c>
      <c r="AU553" s="165" t="s">
        <v>88</v>
      </c>
      <c r="AV553" s="13" t="s">
        <v>86</v>
      </c>
      <c r="AW553" s="13" t="s">
        <v>33</v>
      </c>
      <c r="AX553" s="13" t="s">
        <v>79</v>
      </c>
      <c r="AY553" s="165" t="s">
        <v>252</v>
      </c>
    </row>
    <row r="554" spans="1:65" s="14" customFormat="1">
      <c r="B554" s="171"/>
      <c r="D554" s="164" t="s">
        <v>282</v>
      </c>
      <c r="E554" s="172" t="s">
        <v>1</v>
      </c>
      <c r="F554" s="173" t="s">
        <v>4073</v>
      </c>
      <c r="H554" s="174">
        <v>1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282</v>
      </c>
      <c r="AU554" s="172" t="s">
        <v>88</v>
      </c>
      <c r="AV554" s="14" t="s">
        <v>88</v>
      </c>
      <c r="AW554" s="14" t="s">
        <v>33</v>
      </c>
      <c r="AX554" s="14" t="s">
        <v>79</v>
      </c>
      <c r="AY554" s="172" t="s">
        <v>252</v>
      </c>
    </row>
    <row r="555" spans="1:65" s="14" customFormat="1">
      <c r="B555" s="171"/>
      <c r="D555" s="164" t="s">
        <v>282</v>
      </c>
      <c r="E555" s="172" t="s">
        <v>1</v>
      </c>
      <c r="F555" s="173" t="s">
        <v>4391</v>
      </c>
      <c r="H555" s="174">
        <v>2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282</v>
      </c>
      <c r="AU555" s="172" t="s">
        <v>88</v>
      </c>
      <c r="AV555" s="14" t="s">
        <v>88</v>
      </c>
      <c r="AW555" s="14" t="s">
        <v>33</v>
      </c>
      <c r="AX555" s="14" t="s">
        <v>79</v>
      </c>
      <c r="AY555" s="172" t="s">
        <v>252</v>
      </c>
    </row>
    <row r="556" spans="1:65" s="14" customFormat="1">
      <c r="B556" s="171"/>
      <c r="D556" s="164" t="s">
        <v>282</v>
      </c>
      <c r="E556" s="172" t="s">
        <v>1</v>
      </c>
      <c r="F556" s="173" t="s">
        <v>4425</v>
      </c>
      <c r="H556" s="174">
        <v>2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282</v>
      </c>
      <c r="AU556" s="172" t="s">
        <v>88</v>
      </c>
      <c r="AV556" s="14" t="s">
        <v>88</v>
      </c>
      <c r="AW556" s="14" t="s">
        <v>33</v>
      </c>
      <c r="AX556" s="14" t="s">
        <v>79</v>
      </c>
      <c r="AY556" s="172" t="s">
        <v>252</v>
      </c>
    </row>
    <row r="557" spans="1:65" s="14" customFormat="1">
      <c r="B557" s="171"/>
      <c r="D557" s="164" t="s">
        <v>282</v>
      </c>
      <c r="E557" s="172" t="s">
        <v>1</v>
      </c>
      <c r="F557" s="173" t="s">
        <v>4457</v>
      </c>
      <c r="H557" s="174">
        <v>2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282</v>
      </c>
      <c r="AU557" s="172" t="s">
        <v>88</v>
      </c>
      <c r="AV557" s="14" t="s">
        <v>88</v>
      </c>
      <c r="AW557" s="14" t="s">
        <v>33</v>
      </c>
      <c r="AX557" s="14" t="s">
        <v>79</v>
      </c>
      <c r="AY557" s="172" t="s">
        <v>252</v>
      </c>
    </row>
    <row r="558" spans="1:65" s="13" customFormat="1" ht="22.5">
      <c r="B558" s="163"/>
      <c r="D558" s="164" t="s">
        <v>282</v>
      </c>
      <c r="E558" s="165" t="s">
        <v>1</v>
      </c>
      <c r="F558" s="166" t="s">
        <v>5196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282</v>
      </c>
      <c r="AU558" s="165" t="s">
        <v>88</v>
      </c>
      <c r="AV558" s="13" t="s">
        <v>86</v>
      </c>
      <c r="AW558" s="13" t="s">
        <v>33</v>
      </c>
      <c r="AX558" s="13" t="s">
        <v>79</v>
      </c>
      <c r="AY558" s="165" t="s">
        <v>252</v>
      </c>
    </row>
    <row r="559" spans="1:65" s="15" customFormat="1">
      <c r="B559" s="179"/>
      <c r="D559" s="164" t="s">
        <v>282</v>
      </c>
      <c r="E559" s="180" t="s">
        <v>1</v>
      </c>
      <c r="F559" s="181" t="s">
        <v>286</v>
      </c>
      <c r="H559" s="182">
        <v>7</v>
      </c>
      <c r="I559" s="183"/>
      <c r="L559" s="179"/>
      <c r="M559" s="184"/>
      <c r="N559" s="185"/>
      <c r="O559" s="185"/>
      <c r="P559" s="185"/>
      <c r="Q559" s="185"/>
      <c r="R559" s="185"/>
      <c r="S559" s="185"/>
      <c r="T559" s="186"/>
      <c r="AT559" s="180" t="s">
        <v>282</v>
      </c>
      <c r="AU559" s="180" t="s">
        <v>88</v>
      </c>
      <c r="AV559" s="15" t="s">
        <v>258</v>
      </c>
      <c r="AW559" s="15" t="s">
        <v>33</v>
      </c>
      <c r="AX559" s="15" t="s">
        <v>86</v>
      </c>
      <c r="AY559" s="180" t="s">
        <v>252</v>
      </c>
    </row>
    <row r="560" spans="1:65" s="2" customFormat="1" ht="24.2" customHeight="1">
      <c r="A560" s="31"/>
      <c r="B560" s="148"/>
      <c r="C560" s="149" t="s">
        <v>1028</v>
      </c>
      <c r="D560" s="149" t="s">
        <v>254</v>
      </c>
      <c r="E560" s="150" t="s">
        <v>5197</v>
      </c>
      <c r="F560" s="151" t="s">
        <v>5198</v>
      </c>
      <c r="G560" s="152" t="s">
        <v>347</v>
      </c>
      <c r="H560" s="153">
        <v>21</v>
      </c>
      <c r="I560" s="154"/>
      <c r="J560" s="155">
        <f>ROUND(I560*H560,2)</f>
        <v>0</v>
      </c>
      <c r="K560" s="156"/>
      <c r="L560" s="32"/>
      <c r="M560" s="157" t="s">
        <v>1</v>
      </c>
      <c r="N560" s="158" t="s">
        <v>44</v>
      </c>
      <c r="O560" s="57"/>
      <c r="P560" s="159">
        <f>O560*H560</f>
        <v>0</v>
      </c>
      <c r="Q560" s="159">
        <v>0</v>
      </c>
      <c r="R560" s="159">
        <f>Q560*H560</f>
        <v>0</v>
      </c>
      <c r="S560" s="159">
        <v>0</v>
      </c>
      <c r="T560" s="160">
        <f>S560*H560</f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61" t="s">
        <v>289</v>
      </c>
      <c r="AT560" s="161" t="s">
        <v>254</v>
      </c>
      <c r="AU560" s="161" t="s">
        <v>88</v>
      </c>
      <c r="AY560" s="17" t="s">
        <v>252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7" t="s">
        <v>86</v>
      </c>
      <c r="BK560" s="162">
        <f>ROUND(I560*H560,2)</f>
        <v>0</v>
      </c>
      <c r="BL560" s="17" t="s">
        <v>289</v>
      </c>
      <c r="BM560" s="161" t="s">
        <v>1031</v>
      </c>
    </row>
    <row r="561" spans="1:65" s="14" customFormat="1">
      <c r="B561" s="171"/>
      <c r="D561" s="164" t="s">
        <v>282</v>
      </c>
      <c r="E561" s="172" t="s">
        <v>1</v>
      </c>
      <c r="F561" s="173" t="s">
        <v>4383</v>
      </c>
      <c r="H561" s="174">
        <v>5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282</v>
      </c>
      <c r="AU561" s="172" t="s">
        <v>88</v>
      </c>
      <c r="AV561" s="14" t="s">
        <v>88</v>
      </c>
      <c r="AW561" s="14" t="s">
        <v>33</v>
      </c>
      <c r="AX561" s="14" t="s">
        <v>79</v>
      </c>
      <c r="AY561" s="172" t="s">
        <v>252</v>
      </c>
    </row>
    <row r="562" spans="1:65" s="14" customFormat="1">
      <c r="B562" s="171"/>
      <c r="D562" s="164" t="s">
        <v>282</v>
      </c>
      <c r="E562" s="172" t="s">
        <v>1</v>
      </c>
      <c r="F562" s="173" t="s">
        <v>4830</v>
      </c>
      <c r="H562" s="174">
        <v>9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282</v>
      </c>
      <c r="AU562" s="172" t="s">
        <v>88</v>
      </c>
      <c r="AV562" s="14" t="s">
        <v>88</v>
      </c>
      <c r="AW562" s="14" t="s">
        <v>33</v>
      </c>
      <c r="AX562" s="14" t="s">
        <v>79</v>
      </c>
      <c r="AY562" s="172" t="s">
        <v>252</v>
      </c>
    </row>
    <row r="563" spans="1:65" s="14" customFormat="1">
      <c r="B563" s="171"/>
      <c r="D563" s="164" t="s">
        <v>282</v>
      </c>
      <c r="E563" s="172" t="s">
        <v>1</v>
      </c>
      <c r="F563" s="173" t="s">
        <v>4460</v>
      </c>
      <c r="H563" s="174">
        <v>7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282</v>
      </c>
      <c r="AU563" s="172" t="s">
        <v>88</v>
      </c>
      <c r="AV563" s="14" t="s">
        <v>88</v>
      </c>
      <c r="AW563" s="14" t="s">
        <v>33</v>
      </c>
      <c r="AX563" s="14" t="s">
        <v>79</v>
      </c>
      <c r="AY563" s="172" t="s">
        <v>252</v>
      </c>
    </row>
    <row r="564" spans="1:65" s="15" customFormat="1">
      <c r="B564" s="179"/>
      <c r="D564" s="164" t="s">
        <v>282</v>
      </c>
      <c r="E564" s="180" t="s">
        <v>1</v>
      </c>
      <c r="F564" s="181" t="s">
        <v>286</v>
      </c>
      <c r="H564" s="182">
        <v>21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282</v>
      </c>
      <c r="AU564" s="180" t="s">
        <v>88</v>
      </c>
      <c r="AV564" s="15" t="s">
        <v>258</v>
      </c>
      <c r="AW564" s="15" t="s">
        <v>33</v>
      </c>
      <c r="AX564" s="15" t="s">
        <v>86</v>
      </c>
      <c r="AY564" s="180" t="s">
        <v>252</v>
      </c>
    </row>
    <row r="565" spans="1:65" s="2" customFormat="1" ht="24.2" customHeight="1">
      <c r="A565" s="31"/>
      <c r="B565" s="148"/>
      <c r="C565" s="149" t="s">
        <v>550</v>
      </c>
      <c r="D565" s="149" t="s">
        <v>254</v>
      </c>
      <c r="E565" s="150" t="s">
        <v>5199</v>
      </c>
      <c r="F565" s="151" t="s">
        <v>5200</v>
      </c>
      <c r="G565" s="152" t="s">
        <v>347</v>
      </c>
      <c r="H565" s="153">
        <v>13</v>
      </c>
      <c r="I565" s="154"/>
      <c r="J565" s="155">
        <f>ROUND(I565*H565,2)</f>
        <v>0</v>
      </c>
      <c r="K565" s="156"/>
      <c r="L565" s="32"/>
      <c r="M565" s="157" t="s">
        <v>1</v>
      </c>
      <c r="N565" s="158" t="s">
        <v>44</v>
      </c>
      <c r="O565" s="57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61" t="s">
        <v>289</v>
      </c>
      <c r="AT565" s="161" t="s">
        <v>254</v>
      </c>
      <c r="AU565" s="161" t="s">
        <v>88</v>
      </c>
      <c r="AY565" s="17" t="s">
        <v>252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7" t="s">
        <v>86</v>
      </c>
      <c r="BK565" s="162">
        <f>ROUND(I565*H565,2)</f>
        <v>0</v>
      </c>
      <c r="BL565" s="17" t="s">
        <v>289</v>
      </c>
      <c r="BM565" s="161" t="s">
        <v>1040</v>
      </c>
    </row>
    <row r="566" spans="1:65" s="2" customFormat="1" ht="24.2" customHeight="1">
      <c r="A566" s="31"/>
      <c r="B566" s="148"/>
      <c r="C566" s="149" t="s">
        <v>1043</v>
      </c>
      <c r="D566" s="149" t="s">
        <v>254</v>
      </c>
      <c r="E566" s="150" t="s">
        <v>5201</v>
      </c>
      <c r="F566" s="151" t="s">
        <v>5202</v>
      </c>
      <c r="G566" s="152" t="s">
        <v>347</v>
      </c>
      <c r="H566" s="153">
        <v>3</v>
      </c>
      <c r="I566" s="154"/>
      <c r="J566" s="155">
        <f>ROUND(I566*H566,2)</f>
        <v>0</v>
      </c>
      <c r="K566" s="156"/>
      <c r="L566" s="32"/>
      <c r="M566" s="157" t="s">
        <v>1</v>
      </c>
      <c r="N566" s="158" t="s">
        <v>44</v>
      </c>
      <c r="O566" s="57"/>
      <c r="P566" s="159">
        <f>O566*H566</f>
        <v>0</v>
      </c>
      <c r="Q566" s="159">
        <v>0</v>
      </c>
      <c r="R566" s="159">
        <f>Q566*H566</f>
        <v>0</v>
      </c>
      <c r="S566" s="159">
        <v>0</v>
      </c>
      <c r="T566" s="160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61" t="s">
        <v>289</v>
      </c>
      <c r="AT566" s="161" t="s">
        <v>254</v>
      </c>
      <c r="AU566" s="161" t="s">
        <v>88</v>
      </c>
      <c r="AY566" s="17" t="s">
        <v>252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7" t="s">
        <v>86</v>
      </c>
      <c r="BK566" s="162">
        <f>ROUND(I566*H566,2)</f>
        <v>0</v>
      </c>
      <c r="BL566" s="17" t="s">
        <v>289</v>
      </c>
      <c r="BM566" s="161" t="s">
        <v>1046</v>
      </c>
    </row>
    <row r="567" spans="1:65" s="14" customFormat="1">
      <c r="B567" s="171"/>
      <c r="D567" s="164" t="s">
        <v>282</v>
      </c>
      <c r="E567" s="172" t="s">
        <v>1</v>
      </c>
      <c r="F567" s="173" t="s">
        <v>4015</v>
      </c>
      <c r="H567" s="174">
        <v>1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282</v>
      </c>
      <c r="AU567" s="172" t="s">
        <v>88</v>
      </c>
      <c r="AV567" s="14" t="s">
        <v>88</v>
      </c>
      <c r="AW567" s="14" t="s">
        <v>33</v>
      </c>
      <c r="AX567" s="14" t="s">
        <v>79</v>
      </c>
      <c r="AY567" s="172" t="s">
        <v>252</v>
      </c>
    </row>
    <row r="568" spans="1:65" s="14" customFormat="1">
      <c r="B568" s="171"/>
      <c r="D568" s="164" t="s">
        <v>282</v>
      </c>
      <c r="E568" s="172" t="s">
        <v>1</v>
      </c>
      <c r="F568" s="173" t="s">
        <v>4457</v>
      </c>
      <c r="H568" s="174">
        <v>2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282</v>
      </c>
      <c r="AU568" s="172" t="s">
        <v>88</v>
      </c>
      <c r="AV568" s="14" t="s">
        <v>88</v>
      </c>
      <c r="AW568" s="14" t="s">
        <v>33</v>
      </c>
      <c r="AX568" s="14" t="s">
        <v>79</v>
      </c>
      <c r="AY568" s="172" t="s">
        <v>252</v>
      </c>
    </row>
    <row r="569" spans="1:65" s="15" customFormat="1">
      <c r="B569" s="179"/>
      <c r="D569" s="164" t="s">
        <v>282</v>
      </c>
      <c r="E569" s="180" t="s">
        <v>1</v>
      </c>
      <c r="F569" s="181" t="s">
        <v>286</v>
      </c>
      <c r="H569" s="182">
        <v>3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282</v>
      </c>
      <c r="AU569" s="180" t="s">
        <v>88</v>
      </c>
      <c r="AV569" s="15" t="s">
        <v>258</v>
      </c>
      <c r="AW569" s="15" t="s">
        <v>33</v>
      </c>
      <c r="AX569" s="15" t="s">
        <v>86</v>
      </c>
      <c r="AY569" s="180" t="s">
        <v>252</v>
      </c>
    </row>
    <row r="570" spans="1:65" s="2" customFormat="1" ht="24.2" customHeight="1">
      <c r="A570" s="31"/>
      <c r="B570" s="148"/>
      <c r="C570" s="149" t="s">
        <v>556</v>
      </c>
      <c r="D570" s="149" t="s">
        <v>254</v>
      </c>
      <c r="E570" s="150" t="s">
        <v>5203</v>
      </c>
      <c r="F570" s="151" t="s">
        <v>5204</v>
      </c>
      <c r="G570" s="152" t="s">
        <v>347</v>
      </c>
      <c r="H570" s="153">
        <v>1</v>
      </c>
      <c r="I570" s="154"/>
      <c r="J570" s="155">
        <f>ROUND(I570*H570,2)</f>
        <v>0</v>
      </c>
      <c r="K570" s="156"/>
      <c r="L570" s="32"/>
      <c r="M570" s="157" t="s">
        <v>1</v>
      </c>
      <c r="N570" s="158" t="s">
        <v>44</v>
      </c>
      <c r="O570" s="57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61" t="s">
        <v>289</v>
      </c>
      <c r="AT570" s="161" t="s">
        <v>254</v>
      </c>
      <c r="AU570" s="161" t="s">
        <v>88</v>
      </c>
      <c r="AY570" s="17" t="s">
        <v>252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7" t="s">
        <v>86</v>
      </c>
      <c r="BK570" s="162">
        <f>ROUND(I570*H570,2)</f>
        <v>0</v>
      </c>
      <c r="BL570" s="17" t="s">
        <v>289</v>
      </c>
      <c r="BM570" s="161" t="s">
        <v>1050</v>
      </c>
    </row>
    <row r="571" spans="1:65" s="13" customFormat="1" ht="33.75">
      <c r="B571" s="163"/>
      <c r="D571" s="164" t="s">
        <v>282</v>
      </c>
      <c r="E571" s="165" t="s">
        <v>1</v>
      </c>
      <c r="F571" s="166" t="s">
        <v>5205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282</v>
      </c>
      <c r="AU571" s="165" t="s">
        <v>88</v>
      </c>
      <c r="AV571" s="13" t="s">
        <v>86</v>
      </c>
      <c r="AW571" s="13" t="s">
        <v>33</v>
      </c>
      <c r="AX571" s="13" t="s">
        <v>79</v>
      </c>
      <c r="AY571" s="165" t="s">
        <v>252</v>
      </c>
    </row>
    <row r="572" spans="1:65" s="14" customFormat="1">
      <c r="B572" s="171"/>
      <c r="D572" s="164" t="s">
        <v>282</v>
      </c>
      <c r="E572" s="172" t="s">
        <v>1</v>
      </c>
      <c r="F572" s="173" t="s">
        <v>4015</v>
      </c>
      <c r="H572" s="174">
        <v>1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282</v>
      </c>
      <c r="AU572" s="172" t="s">
        <v>88</v>
      </c>
      <c r="AV572" s="14" t="s">
        <v>88</v>
      </c>
      <c r="AW572" s="14" t="s">
        <v>33</v>
      </c>
      <c r="AX572" s="14" t="s">
        <v>79</v>
      </c>
      <c r="AY572" s="172" t="s">
        <v>252</v>
      </c>
    </row>
    <row r="573" spans="1:65" s="15" customFormat="1">
      <c r="B573" s="179"/>
      <c r="D573" s="164" t="s">
        <v>282</v>
      </c>
      <c r="E573" s="180" t="s">
        <v>1</v>
      </c>
      <c r="F573" s="181" t="s">
        <v>286</v>
      </c>
      <c r="H573" s="182">
        <v>1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282</v>
      </c>
      <c r="AU573" s="180" t="s">
        <v>88</v>
      </c>
      <c r="AV573" s="15" t="s">
        <v>258</v>
      </c>
      <c r="AW573" s="15" t="s">
        <v>33</v>
      </c>
      <c r="AX573" s="15" t="s">
        <v>86</v>
      </c>
      <c r="AY573" s="180" t="s">
        <v>252</v>
      </c>
    </row>
    <row r="574" spans="1:65" s="2" customFormat="1" ht="24.2" customHeight="1">
      <c r="A574" s="31"/>
      <c r="B574" s="148"/>
      <c r="C574" s="149" t="s">
        <v>1057</v>
      </c>
      <c r="D574" s="149" t="s">
        <v>254</v>
      </c>
      <c r="E574" s="150" t="s">
        <v>5206</v>
      </c>
      <c r="F574" s="151" t="s">
        <v>5207</v>
      </c>
      <c r="G574" s="152" t="s">
        <v>347</v>
      </c>
      <c r="H574" s="153">
        <v>17</v>
      </c>
      <c r="I574" s="154"/>
      <c r="J574" s="155">
        <f>ROUND(I574*H574,2)</f>
        <v>0</v>
      </c>
      <c r="K574" s="156"/>
      <c r="L574" s="32"/>
      <c r="M574" s="157" t="s">
        <v>1</v>
      </c>
      <c r="N574" s="158" t="s">
        <v>44</v>
      </c>
      <c r="O574" s="57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R574" s="161" t="s">
        <v>289</v>
      </c>
      <c r="AT574" s="161" t="s">
        <v>254</v>
      </c>
      <c r="AU574" s="161" t="s">
        <v>88</v>
      </c>
      <c r="AY574" s="17" t="s">
        <v>252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7" t="s">
        <v>86</v>
      </c>
      <c r="BK574" s="162">
        <f>ROUND(I574*H574,2)</f>
        <v>0</v>
      </c>
      <c r="BL574" s="17" t="s">
        <v>289</v>
      </c>
      <c r="BM574" s="161" t="s">
        <v>1060</v>
      </c>
    </row>
    <row r="575" spans="1:65" s="13" customFormat="1" ht="33.75">
      <c r="B575" s="163"/>
      <c r="D575" s="164" t="s">
        <v>282</v>
      </c>
      <c r="E575" s="165" t="s">
        <v>1</v>
      </c>
      <c r="F575" s="166" t="s">
        <v>5208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282</v>
      </c>
      <c r="AU575" s="165" t="s">
        <v>88</v>
      </c>
      <c r="AV575" s="13" t="s">
        <v>86</v>
      </c>
      <c r="AW575" s="13" t="s">
        <v>33</v>
      </c>
      <c r="AX575" s="13" t="s">
        <v>79</v>
      </c>
      <c r="AY575" s="165" t="s">
        <v>252</v>
      </c>
    </row>
    <row r="576" spans="1:65" s="14" customFormat="1">
      <c r="B576" s="171"/>
      <c r="D576" s="164" t="s">
        <v>282</v>
      </c>
      <c r="E576" s="172" t="s">
        <v>1</v>
      </c>
      <c r="F576" s="173" t="s">
        <v>4391</v>
      </c>
      <c r="H576" s="174">
        <v>2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282</v>
      </c>
      <c r="AU576" s="172" t="s">
        <v>88</v>
      </c>
      <c r="AV576" s="14" t="s">
        <v>88</v>
      </c>
      <c r="AW576" s="14" t="s">
        <v>33</v>
      </c>
      <c r="AX576" s="14" t="s">
        <v>79</v>
      </c>
      <c r="AY576" s="172" t="s">
        <v>252</v>
      </c>
    </row>
    <row r="577" spans="1:65" s="14" customFormat="1">
      <c r="B577" s="171"/>
      <c r="D577" s="164" t="s">
        <v>282</v>
      </c>
      <c r="E577" s="172" t="s">
        <v>1</v>
      </c>
      <c r="F577" s="173" t="s">
        <v>4415</v>
      </c>
      <c r="H577" s="174">
        <v>4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282</v>
      </c>
      <c r="AU577" s="172" t="s">
        <v>88</v>
      </c>
      <c r="AV577" s="14" t="s">
        <v>88</v>
      </c>
      <c r="AW577" s="14" t="s">
        <v>33</v>
      </c>
      <c r="AX577" s="14" t="s">
        <v>79</v>
      </c>
      <c r="AY577" s="172" t="s">
        <v>252</v>
      </c>
    </row>
    <row r="578" spans="1:65" s="14" customFormat="1">
      <c r="B578" s="171"/>
      <c r="D578" s="164" t="s">
        <v>282</v>
      </c>
      <c r="E578" s="172" t="s">
        <v>1</v>
      </c>
      <c r="F578" s="173" t="s">
        <v>5209</v>
      </c>
      <c r="H578" s="174">
        <v>11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282</v>
      </c>
      <c r="AU578" s="172" t="s">
        <v>88</v>
      </c>
      <c r="AV578" s="14" t="s">
        <v>88</v>
      </c>
      <c r="AW578" s="14" t="s">
        <v>33</v>
      </c>
      <c r="AX578" s="14" t="s">
        <v>79</v>
      </c>
      <c r="AY578" s="172" t="s">
        <v>252</v>
      </c>
    </row>
    <row r="579" spans="1:65" s="15" customFormat="1">
      <c r="B579" s="179"/>
      <c r="D579" s="164" t="s">
        <v>282</v>
      </c>
      <c r="E579" s="180" t="s">
        <v>1</v>
      </c>
      <c r="F579" s="181" t="s">
        <v>286</v>
      </c>
      <c r="H579" s="182">
        <v>17</v>
      </c>
      <c r="I579" s="183"/>
      <c r="L579" s="179"/>
      <c r="M579" s="184"/>
      <c r="N579" s="185"/>
      <c r="O579" s="185"/>
      <c r="P579" s="185"/>
      <c r="Q579" s="185"/>
      <c r="R579" s="185"/>
      <c r="S579" s="185"/>
      <c r="T579" s="186"/>
      <c r="AT579" s="180" t="s">
        <v>282</v>
      </c>
      <c r="AU579" s="180" t="s">
        <v>88</v>
      </c>
      <c r="AV579" s="15" t="s">
        <v>258</v>
      </c>
      <c r="AW579" s="15" t="s">
        <v>33</v>
      </c>
      <c r="AX579" s="15" t="s">
        <v>86</v>
      </c>
      <c r="AY579" s="180" t="s">
        <v>252</v>
      </c>
    </row>
    <row r="580" spans="1:65" s="2" customFormat="1" ht="24.2" customHeight="1">
      <c r="A580" s="31"/>
      <c r="B580" s="148"/>
      <c r="C580" s="149" t="s">
        <v>561</v>
      </c>
      <c r="D580" s="149" t="s">
        <v>254</v>
      </c>
      <c r="E580" s="150" t="s">
        <v>5210</v>
      </c>
      <c r="F580" s="151" t="s">
        <v>5211</v>
      </c>
      <c r="G580" s="152" t="s">
        <v>347</v>
      </c>
      <c r="H580" s="153">
        <v>3</v>
      </c>
      <c r="I580" s="154"/>
      <c r="J580" s="155">
        <f>ROUND(I580*H580,2)</f>
        <v>0</v>
      </c>
      <c r="K580" s="156"/>
      <c r="L580" s="32"/>
      <c r="M580" s="157" t="s">
        <v>1</v>
      </c>
      <c r="N580" s="158" t="s">
        <v>44</v>
      </c>
      <c r="O580" s="57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R580" s="161" t="s">
        <v>289</v>
      </c>
      <c r="AT580" s="161" t="s">
        <v>254</v>
      </c>
      <c r="AU580" s="161" t="s">
        <v>88</v>
      </c>
      <c r="AY580" s="17" t="s">
        <v>252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7" t="s">
        <v>86</v>
      </c>
      <c r="BK580" s="162">
        <f>ROUND(I580*H580,2)</f>
        <v>0</v>
      </c>
      <c r="BL580" s="17" t="s">
        <v>289</v>
      </c>
      <c r="BM580" s="161" t="s">
        <v>1065</v>
      </c>
    </row>
    <row r="581" spans="1:65" s="13" customFormat="1" ht="33.75">
      <c r="B581" s="163"/>
      <c r="D581" s="164" t="s">
        <v>282</v>
      </c>
      <c r="E581" s="165" t="s">
        <v>1</v>
      </c>
      <c r="F581" s="166" t="s">
        <v>5208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282</v>
      </c>
      <c r="AU581" s="165" t="s">
        <v>88</v>
      </c>
      <c r="AV581" s="13" t="s">
        <v>86</v>
      </c>
      <c r="AW581" s="13" t="s">
        <v>33</v>
      </c>
      <c r="AX581" s="13" t="s">
        <v>79</v>
      </c>
      <c r="AY581" s="165" t="s">
        <v>252</v>
      </c>
    </row>
    <row r="582" spans="1:65" s="14" customFormat="1">
      <c r="B582" s="171"/>
      <c r="D582" s="164" t="s">
        <v>282</v>
      </c>
      <c r="E582" s="172" t="s">
        <v>1</v>
      </c>
      <c r="F582" s="173" t="s">
        <v>4454</v>
      </c>
      <c r="H582" s="174">
        <v>3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282</v>
      </c>
      <c r="AU582" s="172" t="s">
        <v>88</v>
      </c>
      <c r="AV582" s="14" t="s">
        <v>88</v>
      </c>
      <c r="AW582" s="14" t="s">
        <v>33</v>
      </c>
      <c r="AX582" s="14" t="s">
        <v>79</v>
      </c>
      <c r="AY582" s="172" t="s">
        <v>252</v>
      </c>
    </row>
    <row r="583" spans="1:65" s="15" customFormat="1">
      <c r="B583" s="179"/>
      <c r="D583" s="164" t="s">
        <v>282</v>
      </c>
      <c r="E583" s="180" t="s">
        <v>1</v>
      </c>
      <c r="F583" s="181" t="s">
        <v>286</v>
      </c>
      <c r="H583" s="182">
        <v>3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282</v>
      </c>
      <c r="AU583" s="180" t="s">
        <v>88</v>
      </c>
      <c r="AV583" s="15" t="s">
        <v>258</v>
      </c>
      <c r="AW583" s="15" t="s">
        <v>33</v>
      </c>
      <c r="AX583" s="15" t="s">
        <v>86</v>
      </c>
      <c r="AY583" s="180" t="s">
        <v>252</v>
      </c>
    </row>
    <row r="584" spans="1:65" s="2" customFormat="1" ht="24.2" customHeight="1">
      <c r="A584" s="31"/>
      <c r="B584" s="148"/>
      <c r="C584" s="149" t="s">
        <v>1072</v>
      </c>
      <c r="D584" s="149" t="s">
        <v>254</v>
      </c>
      <c r="E584" s="150" t="s">
        <v>5212</v>
      </c>
      <c r="F584" s="151" t="s">
        <v>5213</v>
      </c>
      <c r="G584" s="152" t="s">
        <v>1198</v>
      </c>
      <c r="H584" s="153">
        <v>7</v>
      </c>
      <c r="I584" s="154"/>
      <c r="J584" s="155">
        <f>ROUND(I584*H584,2)</f>
        <v>0</v>
      </c>
      <c r="K584" s="156"/>
      <c r="L584" s="32"/>
      <c r="M584" s="157" t="s">
        <v>1</v>
      </c>
      <c r="N584" s="158" t="s">
        <v>44</v>
      </c>
      <c r="O584" s="57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61" t="s">
        <v>289</v>
      </c>
      <c r="AT584" s="161" t="s">
        <v>254</v>
      </c>
      <c r="AU584" s="161" t="s">
        <v>88</v>
      </c>
      <c r="AY584" s="17" t="s">
        <v>252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7" t="s">
        <v>86</v>
      </c>
      <c r="BK584" s="162">
        <f>ROUND(I584*H584,2)</f>
        <v>0</v>
      </c>
      <c r="BL584" s="17" t="s">
        <v>289</v>
      </c>
      <c r="BM584" s="161" t="s">
        <v>1075</v>
      </c>
    </row>
    <row r="585" spans="1:65" s="13" customFormat="1" ht="33.75">
      <c r="B585" s="163"/>
      <c r="D585" s="164" t="s">
        <v>282</v>
      </c>
      <c r="E585" s="165" t="s">
        <v>1</v>
      </c>
      <c r="F585" s="166" t="s">
        <v>5208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282</v>
      </c>
      <c r="AU585" s="165" t="s">
        <v>88</v>
      </c>
      <c r="AV585" s="13" t="s">
        <v>86</v>
      </c>
      <c r="AW585" s="13" t="s">
        <v>33</v>
      </c>
      <c r="AX585" s="13" t="s">
        <v>79</v>
      </c>
      <c r="AY585" s="165" t="s">
        <v>252</v>
      </c>
    </row>
    <row r="586" spans="1:65" s="14" customFormat="1">
      <c r="B586" s="171"/>
      <c r="D586" s="164" t="s">
        <v>282</v>
      </c>
      <c r="E586" s="172" t="s">
        <v>1</v>
      </c>
      <c r="F586" s="173" t="s">
        <v>5214</v>
      </c>
      <c r="H586" s="174">
        <v>1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2" t="s">
        <v>282</v>
      </c>
      <c r="AU586" s="172" t="s">
        <v>88</v>
      </c>
      <c r="AV586" s="14" t="s">
        <v>88</v>
      </c>
      <c r="AW586" s="14" t="s">
        <v>33</v>
      </c>
      <c r="AX586" s="14" t="s">
        <v>79</v>
      </c>
      <c r="AY586" s="172" t="s">
        <v>252</v>
      </c>
    </row>
    <row r="587" spans="1:65" s="14" customFormat="1">
      <c r="B587" s="171"/>
      <c r="D587" s="164" t="s">
        <v>282</v>
      </c>
      <c r="E587" s="172" t="s">
        <v>1</v>
      </c>
      <c r="F587" s="173" t="s">
        <v>5215</v>
      </c>
      <c r="H587" s="174">
        <v>1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282</v>
      </c>
      <c r="AU587" s="172" t="s">
        <v>88</v>
      </c>
      <c r="AV587" s="14" t="s">
        <v>88</v>
      </c>
      <c r="AW587" s="14" t="s">
        <v>33</v>
      </c>
      <c r="AX587" s="14" t="s">
        <v>79</v>
      </c>
      <c r="AY587" s="172" t="s">
        <v>252</v>
      </c>
    </row>
    <row r="588" spans="1:65" s="14" customFormat="1">
      <c r="B588" s="171"/>
      <c r="D588" s="164" t="s">
        <v>282</v>
      </c>
      <c r="E588" s="172" t="s">
        <v>1</v>
      </c>
      <c r="F588" s="173" t="s">
        <v>5216</v>
      </c>
      <c r="H588" s="174">
        <v>1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282</v>
      </c>
      <c r="AU588" s="172" t="s">
        <v>88</v>
      </c>
      <c r="AV588" s="14" t="s">
        <v>88</v>
      </c>
      <c r="AW588" s="14" t="s">
        <v>33</v>
      </c>
      <c r="AX588" s="14" t="s">
        <v>79</v>
      </c>
      <c r="AY588" s="172" t="s">
        <v>252</v>
      </c>
    </row>
    <row r="589" spans="1:65" s="14" customFormat="1">
      <c r="B589" s="171"/>
      <c r="D589" s="164" t="s">
        <v>282</v>
      </c>
      <c r="E589" s="172" t="s">
        <v>1</v>
      </c>
      <c r="F589" s="173" t="s">
        <v>5217</v>
      </c>
      <c r="H589" s="174">
        <v>1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282</v>
      </c>
      <c r="AU589" s="172" t="s">
        <v>88</v>
      </c>
      <c r="AV589" s="14" t="s">
        <v>88</v>
      </c>
      <c r="AW589" s="14" t="s">
        <v>33</v>
      </c>
      <c r="AX589" s="14" t="s">
        <v>79</v>
      </c>
      <c r="AY589" s="172" t="s">
        <v>252</v>
      </c>
    </row>
    <row r="590" spans="1:65" s="14" customFormat="1">
      <c r="B590" s="171"/>
      <c r="D590" s="164" t="s">
        <v>282</v>
      </c>
      <c r="E590" s="172" t="s">
        <v>1</v>
      </c>
      <c r="F590" s="173" t="s">
        <v>5218</v>
      </c>
      <c r="H590" s="174">
        <v>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4" customFormat="1">
      <c r="B591" s="171"/>
      <c r="D591" s="164" t="s">
        <v>282</v>
      </c>
      <c r="E591" s="172" t="s">
        <v>1</v>
      </c>
      <c r="F591" s="173" t="s">
        <v>5219</v>
      </c>
      <c r="H591" s="174">
        <v>1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282</v>
      </c>
      <c r="AU591" s="172" t="s">
        <v>88</v>
      </c>
      <c r="AV591" s="14" t="s">
        <v>88</v>
      </c>
      <c r="AW591" s="14" t="s">
        <v>33</v>
      </c>
      <c r="AX591" s="14" t="s">
        <v>79</v>
      </c>
      <c r="AY591" s="172" t="s">
        <v>252</v>
      </c>
    </row>
    <row r="592" spans="1:65" s="14" customFormat="1">
      <c r="B592" s="171"/>
      <c r="D592" s="164" t="s">
        <v>282</v>
      </c>
      <c r="E592" s="172" t="s">
        <v>1</v>
      </c>
      <c r="F592" s="173" t="s">
        <v>5220</v>
      </c>
      <c r="H592" s="174">
        <v>1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282</v>
      </c>
      <c r="AU592" s="172" t="s">
        <v>88</v>
      </c>
      <c r="AV592" s="14" t="s">
        <v>88</v>
      </c>
      <c r="AW592" s="14" t="s">
        <v>33</v>
      </c>
      <c r="AX592" s="14" t="s">
        <v>79</v>
      </c>
      <c r="AY592" s="172" t="s">
        <v>252</v>
      </c>
    </row>
    <row r="593" spans="1:65" s="15" customFormat="1">
      <c r="B593" s="179"/>
      <c r="D593" s="164" t="s">
        <v>282</v>
      </c>
      <c r="E593" s="180" t="s">
        <v>1</v>
      </c>
      <c r="F593" s="181" t="s">
        <v>286</v>
      </c>
      <c r="H593" s="182">
        <v>7</v>
      </c>
      <c r="I593" s="183"/>
      <c r="L593" s="179"/>
      <c r="M593" s="184"/>
      <c r="N593" s="185"/>
      <c r="O593" s="185"/>
      <c r="P593" s="185"/>
      <c r="Q593" s="185"/>
      <c r="R593" s="185"/>
      <c r="S593" s="185"/>
      <c r="T593" s="186"/>
      <c r="AT593" s="180" t="s">
        <v>282</v>
      </c>
      <c r="AU593" s="180" t="s">
        <v>88</v>
      </c>
      <c r="AV593" s="15" t="s">
        <v>258</v>
      </c>
      <c r="AW593" s="15" t="s">
        <v>33</v>
      </c>
      <c r="AX593" s="15" t="s">
        <v>86</v>
      </c>
      <c r="AY593" s="180" t="s">
        <v>252</v>
      </c>
    </row>
    <row r="594" spans="1:65" s="2" customFormat="1" ht="24.2" customHeight="1">
      <c r="A594" s="31"/>
      <c r="B594" s="148"/>
      <c r="C594" s="149" t="s">
        <v>566</v>
      </c>
      <c r="D594" s="149" t="s">
        <v>254</v>
      </c>
      <c r="E594" s="150" t="s">
        <v>5221</v>
      </c>
      <c r="F594" s="151" t="s">
        <v>5222</v>
      </c>
      <c r="G594" s="152" t="s">
        <v>347</v>
      </c>
      <c r="H594" s="153">
        <v>6</v>
      </c>
      <c r="I594" s="154"/>
      <c r="J594" s="155">
        <f>ROUND(I594*H594,2)</f>
        <v>0</v>
      </c>
      <c r="K594" s="156"/>
      <c r="L594" s="32"/>
      <c r="M594" s="157" t="s">
        <v>1</v>
      </c>
      <c r="N594" s="158" t="s">
        <v>44</v>
      </c>
      <c r="O594" s="57"/>
      <c r="P594" s="159">
        <f>O594*H594</f>
        <v>0</v>
      </c>
      <c r="Q594" s="159">
        <v>0</v>
      </c>
      <c r="R594" s="159">
        <f>Q594*H594</f>
        <v>0</v>
      </c>
      <c r="S594" s="159">
        <v>0</v>
      </c>
      <c r="T594" s="160">
        <f>S594*H594</f>
        <v>0</v>
      </c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R594" s="161" t="s">
        <v>289</v>
      </c>
      <c r="AT594" s="161" t="s">
        <v>254</v>
      </c>
      <c r="AU594" s="161" t="s">
        <v>88</v>
      </c>
      <c r="AY594" s="17" t="s">
        <v>252</v>
      </c>
      <c r="BE594" s="162">
        <f>IF(N594="základní",J594,0)</f>
        <v>0</v>
      </c>
      <c r="BF594" s="162">
        <f>IF(N594="snížená",J594,0)</f>
        <v>0</v>
      </c>
      <c r="BG594" s="162">
        <f>IF(N594="zákl. přenesená",J594,0)</f>
        <v>0</v>
      </c>
      <c r="BH594" s="162">
        <f>IF(N594="sníž. přenesená",J594,0)</f>
        <v>0</v>
      </c>
      <c r="BI594" s="162">
        <f>IF(N594="nulová",J594,0)</f>
        <v>0</v>
      </c>
      <c r="BJ594" s="17" t="s">
        <v>86</v>
      </c>
      <c r="BK594" s="162">
        <f>ROUND(I594*H594,2)</f>
        <v>0</v>
      </c>
      <c r="BL594" s="17" t="s">
        <v>289</v>
      </c>
      <c r="BM594" s="161" t="s">
        <v>1078</v>
      </c>
    </row>
    <row r="595" spans="1:65" s="14" customFormat="1">
      <c r="B595" s="171"/>
      <c r="D595" s="164" t="s">
        <v>282</v>
      </c>
      <c r="E595" s="172" t="s">
        <v>1</v>
      </c>
      <c r="F595" s="173" t="s">
        <v>4391</v>
      </c>
      <c r="H595" s="174">
        <v>2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282</v>
      </c>
      <c r="AU595" s="172" t="s">
        <v>88</v>
      </c>
      <c r="AV595" s="14" t="s">
        <v>88</v>
      </c>
      <c r="AW595" s="14" t="s">
        <v>33</v>
      </c>
      <c r="AX595" s="14" t="s">
        <v>79</v>
      </c>
      <c r="AY595" s="172" t="s">
        <v>252</v>
      </c>
    </row>
    <row r="596" spans="1:65" s="14" customFormat="1">
      <c r="B596" s="171"/>
      <c r="D596" s="164" t="s">
        <v>282</v>
      </c>
      <c r="E596" s="172" t="s">
        <v>1</v>
      </c>
      <c r="F596" s="173" t="s">
        <v>4425</v>
      </c>
      <c r="H596" s="174">
        <v>2</v>
      </c>
      <c r="I596" s="175"/>
      <c r="L596" s="171"/>
      <c r="M596" s="176"/>
      <c r="N596" s="177"/>
      <c r="O596" s="177"/>
      <c r="P596" s="177"/>
      <c r="Q596" s="177"/>
      <c r="R596" s="177"/>
      <c r="S596" s="177"/>
      <c r="T596" s="178"/>
      <c r="AT596" s="172" t="s">
        <v>282</v>
      </c>
      <c r="AU596" s="172" t="s">
        <v>88</v>
      </c>
      <c r="AV596" s="14" t="s">
        <v>88</v>
      </c>
      <c r="AW596" s="14" t="s">
        <v>33</v>
      </c>
      <c r="AX596" s="14" t="s">
        <v>79</v>
      </c>
      <c r="AY596" s="172" t="s">
        <v>252</v>
      </c>
    </row>
    <row r="597" spans="1:65" s="14" customFormat="1">
      <c r="B597" s="171"/>
      <c r="D597" s="164" t="s">
        <v>282</v>
      </c>
      <c r="E597" s="172" t="s">
        <v>1</v>
      </c>
      <c r="F597" s="173" t="s">
        <v>4457</v>
      </c>
      <c r="H597" s="174">
        <v>2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282</v>
      </c>
      <c r="AU597" s="172" t="s">
        <v>88</v>
      </c>
      <c r="AV597" s="14" t="s">
        <v>88</v>
      </c>
      <c r="AW597" s="14" t="s">
        <v>33</v>
      </c>
      <c r="AX597" s="14" t="s">
        <v>79</v>
      </c>
      <c r="AY597" s="172" t="s">
        <v>252</v>
      </c>
    </row>
    <row r="598" spans="1:65" s="13" customFormat="1" ht="22.5">
      <c r="B598" s="163"/>
      <c r="D598" s="164" t="s">
        <v>282</v>
      </c>
      <c r="E598" s="165" t="s">
        <v>1</v>
      </c>
      <c r="F598" s="166" t="s">
        <v>5223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282</v>
      </c>
      <c r="AU598" s="165" t="s">
        <v>88</v>
      </c>
      <c r="AV598" s="13" t="s">
        <v>86</v>
      </c>
      <c r="AW598" s="13" t="s">
        <v>33</v>
      </c>
      <c r="AX598" s="13" t="s">
        <v>79</v>
      </c>
      <c r="AY598" s="165" t="s">
        <v>252</v>
      </c>
    </row>
    <row r="599" spans="1:65" s="13" customFormat="1" ht="33.75">
      <c r="B599" s="163"/>
      <c r="D599" s="164" t="s">
        <v>282</v>
      </c>
      <c r="E599" s="165" t="s">
        <v>1</v>
      </c>
      <c r="F599" s="166" t="s">
        <v>5224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282</v>
      </c>
      <c r="AU599" s="165" t="s">
        <v>88</v>
      </c>
      <c r="AV599" s="13" t="s">
        <v>86</v>
      </c>
      <c r="AW599" s="13" t="s">
        <v>33</v>
      </c>
      <c r="AX599" s="13" t="s">
        <v>79</v>
      </c>
      <c r="AY599" s="165" t="s">
        <v>252</v>
      </c>
    </row>
    <row r="600" spans="1:65" s="15" customFormat="1">
      <c r="B600" s="179"/>
      <c r="D600" s="164" t="s">
        <v>282</v>
      </c>
      <c r="E600" s="180" t="s">
        <v>1</v>
      </c>
      <c r="F600" s="181" t="s">
        <v>286</v>
      </c>
      <c r="H600" s="182">
        <v>6</v>
      </c>
      <c r="I600" s="183"/>
      <c r="L600" s="179"/>
      <c r="M600" s="184"/>
      <c r="N600" s="185"/>
      <c r="O600" s="185"/>
      <c r="P600" s="185"/>
      <c r="Q600" s="185"/>
      <c r="R600" s="185"/>
      <c r="S600" s="185"/>
      <c r="T600" s="186"/>
      <c r="AT600" s="180" t="s">
        <v>282</v>
      </c>
      <c r="AU600" s="180" t="s">
        <v>88</v>
      </c>
      <c r="AV600" s="15" t="s">
        <v>258</v>
      </c>
      <c r="AW600" s="15" t="s">
        <v>33</v>
      </c>
      <c r="AX600" s="15" t="s">
        <v>86</v>
      </c>
      <c r="AY600" s="180" t="s">
        <v>252</v>
      </c>
    </row>
    <row r="601" spans="1:65" s="2" customFormat="1" ht="24.2" customHeight="1">
      <c r="A601" s="31"/>
      <c r="B601" s="148"/>
      <c r="C601" s="149" t="s">
        <v>1081</v>
      </c>
      <c r="D601" s="149" t="s">
        <v>254</v>
      </c>
      <c r="E601" s="150" t="s">
        <v>5225</v>
      </c>
      <c r="F601" s="151" t="s">
        <v>5226</v>
      </c>
      <c r="G601" s="152" t="s">
        <v>347</v>
      </c>
      <c r="H601" s="153">
        <v>4</v>
      </c>
      <c r="I601" s="154"/>
      <c r="J601" s="155">
        <f>ROUND(I601*H601,2)</f>
        <v>0</v>
      </c>
      <c r="K601" s="156"/>
      <c r="L601" s="32"/>
      <c r="M601" s="157" t="s">
        <v>1</v>
      </c>
      <c r="N601" s="158" t="s">
        <v>44</v>
      </c>
      <c r="O601" s="57"/>
      <c r="P601" s="159">
        <f>O601*H601</f>
        <v>0</v>
      </c>
      <c r="Q601" s="159">
        <v>0</v>
      </c>
      <c r="R601" s="159">
        <f>Q601*H601</f>
        <v>0</v>
      </c>
      <c r="S601" s="159">
        <v>0</v>
      </c>
      <c r="T601" s="160">
        <f>S601*H601</f>
        <v>0</v>
      </c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61" t="s">
        <v>289</v>
      </c>
      <c r="AT601" s="161" t="s">
        <v>254</v>
      </c>
      <c r="AU601" s="161" t="s">
        <v>88</v>
      </c>
      <c r="AY601" s="17" t="s">
        <v>252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7" t="s">
        <v>86</v>
      </c>
      <c r="BK601" s="162">
        <f>ROUND(I601*H601,2)</f>
        <v>0</v>
      </c>
      <c r="BL601" s="17" t="s">
        <v>289</v>
      </c>
      <c r="BM601" s="161" t="s">
        <v>1084</v>
      </c>
    </row>
    <row r="602" spans="1:65" s="14" customFormat="1">
      <c r="B602" s="171"/>
      <c r="D602" s="164" t="s">
        <v>282</v>
      </c>
      <c r="E602" s="172" t="s">
        <v>1</v>
      </c>
      <c r="F602" s="173" t="s">
        <v>4561</v>
      </c>
      <c r="H602" s="174">
        <v>4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2" t="s">
        <v>282</v>
      </c>
      <c r="AU602" s="172" t="s">
        <v>88</v>
      </c>
      <c r="AV602" s="14" t="s">
        <v>88</v>
      </c>
      <c r="AW602" s="14" t="s">
        <v>33</v>
      </c>
      <c r="AX602" s="14" t="s">
        <v>79</v>
      </c>
      <c r="AY602" s="172" t="s">
        <v>252</v>
      </c>
    </row>
    <row r="603" spans="1:65" s="13" customFormat="1" ht="22.5">
      <c r="B603" s="163"/>
      <c r="D603" s="164" t="s">
        <v>282</v>
      </c>
      <c r="E603" s="165" t="s">
        <v>1</v>
      </c>
      <c r="F603" s="166" t="s">
        <v>5227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282</v>
      </c>
      <c r="AU603" s="165" t="s">
        <v>88</v>
      </c>
      <c r="AV603" s="13" t="s">
        <v>86</v>
      </c>
      <c r="AW603" s="13" t="s">
        <v>33</v>
      </c>
      <c r="AX603" s="13" t="s">
        <v>79</v>
      </c>
      <c r="AY603" s="165" t="s">
        <v>252</v>
      </c>
    </row>
    <row r="604" spans="1:65" s="13" customFormat="1" ht="33.75">
      <c r="B604" s="163"/>
      <c r="D604" s="164" t="s">
        <v>282</v>
      </c>
      <c r="E604" s="165" t="s">
        <v>1</v>
      </c>
      <c r="F604" s="166" t="s">
        <v>5224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282</v>
      </c>
      <c r="AU604" s="165" t="s">
        <v>88</v>
      </c>
      <c r="AV604" s="13" t="s">
        <v>86</v>
      </c>
      <c r="AW604" s="13" t="s">
        <v>33</v>
      </c>
      <c r="AX604" s="13" t="s">
        <v>79</v>
      </c>
      <c r="AY604" s="165" t="s">
        <v>252</v>
      </c>
    </row>
    <row r="605" spans="1:65" s="15" customFormat="1">
      <c r="B605" s="179"/>
      <c r="D605" s="164" t="s">
        <v>282</v>
      </c>
      <c r="E605" s="180" t="s">
        <v>1</v>
      </c>
      <c r="F605" s="181" t="s">
        <v>286</v>
      </c>
      <c r="H605" s="182">
        <v>4</v>
      </c>
      <c r="I605" s="183"/>
      <c r="L605" s="179"/>
      <c r="M605" s="184"/>
      <c r="N605" s="185"/>
      <c r="O605" s="185"/>
      <c r="P605" s="185"/>
      <c r="Q605" s="185"/>
      <c r="R605" s="185"/>
      <c r="S605" s="185"/>
      <c r="T605" s="186"/>
      <c r="AT605" s="180" t="s">
        <v>282</v>
      </c>
      <c r="AU605" s="180" t="s">
        <v>88</v>
      </c>
      <c r="AV605" s="15" t="s">
        <v>258</v>
      </c>
      <c r="AW605" s="15" t="s">
        <v>33</v>
      </c>
      <c r="AX605" s="15" t="s">
        <v>86</v>
      </c>
      <c r="AY605" s="180" t="s">
        <v>252</v>
      </c>
    </row>
    <row r="606" spans="1:65" s="2" customFormat="1" ht="24.2" customHeight="1">
      <c r="A606" s="31"/>
      <c r="B606" s="148"/>
      <c r="C606" s="149" t="s">
        <v>574</v>
      </c>
      <c r="D606" s="149" t="s">
        <v>254</v>
      </c>
      <c r="E606" s="150" t="s">
        <v>5228</v>
      </c>
      <c r="F606" s="151" t="s">
        <v>5229</v>
      </c>
      <c r="G606" s="152" t="s">
        <v>347</v>
      </c>
      <c r="H606" s="153">
        <v>4</v>
      </c>
      <c r="I606" s="154"/>
      <c r="J606" s="155">
        <f>ROUND(I606*H606,2)</f>
        <v>0</v>
      </c>
      <c r="K606" s="156"/>
      <c r="L606" s="32"/>
      <c r="M606" s="157" t="s">
        <v>1</v>
      </c>
      <c r="N606" s="158" t="s">
        <v>44</v>
      </c>
      <c r="O606" s="57"/>
      <c r="P606" s="159">
        <f>O606*H606</f>
        <v>0</v>
      </c>
      <c r="Q606" s="159">
        <v>0</v>
      </c>
      <c r="R606" s="159">
        <f>Q606*H606</f>
        <v>0</v>
      </c>
      <c r="S606" s="159">
        <v>0</v>
      </c>
      <c r="T606" s="160">
        <f>S606*H606</f>
        <v>0</v>
      </c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R606" s="161" t="s">
        <v>289</v>
      </c>
      <c r="AT606" s="161" t="s">
        <v>254</v>
      </c>
      <c r="AU606" s="161" t="s">
        <v>88</v>
      </c>
      <c r="AY606" s="17" t="s">
        <v>252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7" t="s">
        <v>86</v>
      </c>
      <c r="BK606" s="162">
        <f>ROUND(I606*H606,2)</f>
        <v>0</v>
      </c>
      <c r="BL606" s="17" t="s">
        <v>289</v>
      </c>
      <c r="BM606" s="161" t="s">
        <v>1109</v>
      </c>
    </row>
    <row r="607" spans="1:65" s="14" customFormat="1">
      <c r="B607" s="171"/>
      <c r="D607" s="164" t="s">
        <v>282</v>
      </c>
      <c r="E607" s="172" t="s">
        <v>1</v>
      </c>
      <c r="F607" s="173" t="s">
        <v>4367</v>
      </c>
      <c r="H607" s="174">
        <v>4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282</v>
      </c>
      <c r="AU607" s="172" t="s">
        <v>88</v>
      </c>
      <c r="AV607" s="14" t="s">
        <v>88</v>
      </c>
      <c r="AW607" s="14" t="s">
        <v>33</v>
      </c>
      <c r="AX607" s="14" t="s">
        <v>79</v>
      </c>
      <c r="AY607" s="172" t="s">
        <v>252</v>
      </c>
    </row>
    <row r="608" spans="1:65" s="13" customFormat="1" ht="22.5">
      <c r="B608" s="163"/>
      <c r="D608" s="164" t="s">
        <v>282</v>
      </c>
      <c r="E608" s="165" t="s">
        <v>1</v>
      </c>
      <c r="F608" s="166" t="s">
        <v>5230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282</v>
      </c>
      <c r="AU608" s="165" t="s">
        <v>88</v>
      </c>
      <c r="AV608" s="13" t="s">
        <v>86</v>
      </c>
      <c r="AW608" s="13" t="s">
        <v>33</v>
      </c>
      <c r="AX608" s="13" t="s">
        <v>79</v>
      </c>
      <c r="AY608" s="165" t="s">
        <v>252</v>
      </c>
    </row>
    <row r="609" spans="1:65" s="13" customFormat="1" ht="33.75">
      <c r="B609" s="163"/>
      <c r="D609" s="164" t="s">
        <v>282</v>
      </c>
      <c r="E609" s="165" t="s">
        <v>1</v>
      </c>
      <c r="F609" s="166" t="s">
        <v>5224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282</v>
      </c>
      <c r="AU609" s="165" t="s">
        <v>88</v>
      </c>
      <c r="AV609" s="13" t="s">
        <v>86</v>
      </c>
      <c r="AW609" s="13" t="s">
        <v>33</v>
      </c>
      <c r="AX609" s="13" t="s">
        <v>79</v>
      </c>
      <c r="AY609" s="165" t="s">
        <v>252</v>
      </c>
    </row>
    <row r="610" spans="1:65" s="15" customFormat="1">
      <c r="B610" s="179"/>
      <c r="D610" s="164" t="s">
        <v>282</v>
      </c>
      <c r="E610" s="180" t="s">
        <v>1</v>
      </c>
      <c r="F610" s="181" t="s">
        <v>286</v>
      </c>
      <c r="H610" s="182">
        <v>4</v>
      </c>
      <c r="I610" s="183"/>
      <c r="L610" s="179"/>
      <c r="M610" s="184"/>
      <c r="N610" s="185"/>
      <c r="O610" s="185"/>
      <c r="P610" s="185"/>
      <c r="Q610" s="185"/>
      <c r="R610" s="185"/>
      <c r="S610" s="185"/>
      <c r="T610" s="186"/>
      <c r="AT610" s="180" t="s">
        <v>282</v>
      </c>
      <c r="AU610" s="180" t="s">
        <v>88</v>
      </c>
      <c r="AV610" s="15" t="s">
        <v>258</v>
      </c>
      <c r="AW610" s="15" t="s">
        <v>33</v>
      </c>
      <c r="AX610" s="15" t="s">
        <v>86</v>
      </c>
      <c r="AY610" s="180" t="s">
        <v>252</v>
      </c>
    </row>
    <row r="611" spans="1:65" s="2" customFormat="1" ht="24.2" customHeight="1">
      <c r="A611" s="31"/>
      <c r="B611" s="148"/>
      <c r="C611" s="149" t="s">
        <v>1110</v>
      </c>
      <c r="D611" s="149" t="s">
        <v>254</v>
      </c>
      <c r="E611" s="150" t="s">
        <v>5231</v>
      </c>
      <c r="F611" s="151" t="s">
        <v>5232</v>
      </c>
      <c r="G611" s="152" t="s">
        <v>347</v>
      </c>
      <c r="H611" s="153">
        <v>3</v>
      </c>
      <c r="I611" s="154"/>
      <c r="J611" s="155">
        <f>ROUND(I611*H611,2)</f>
        <v>0</v>
      </c>
      <c r="K611" s="156"/>
      <c r="L611" s="32"/>
      <c r="M611" s="157" t="s">
        <v>1</v>
      </c>
      <c r="N611" s="158" t="s">
        <v>44</v>
      </c>
      <c r="O611" s="57"/>
      <c r="P611" s="159">
        <f>O611*H611</f>
        <v>0</v>
      </c>
      <c r="Q611" s="159">
        <v>0</v>
      </c>
      <c r="R611" s="159">
        <f>Q611*H611</f>
        <v>0</v>
      </c>
      <c r="S611" s="159">
        <v>0</v>
      </c>
      <c r="T611" s="160">
        <f>S611*H611</f>
        <v>0</v>
      </c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R611" s="161" t="s">
        <v>289</v>
      </c>
      <c r="AT611" s="161" t="s">
        <v>254</v>
      </c>
      <c r="AU611" s="161" t="s">
        <v>88</v>
      </c>
      <c r="AY611" s="17" t="s">
        <v>252</v>
      </c>
      <c r="BE611" s="162">
        <f>IF(N611="základní",J611,0)</f>
        <v>0</v>
      </c>
      <c r="BF611" s="162">
        <f>IF(N611="snížená",J611,0)</f>
        <v>0</v>
      </c>
      <c r="BG611" s="162">
        <f>IF(N611="zákl. přenesená",J611,0)</f>
        <v>0</v>
      </c>
      <c r="BH611" s="162">
        <f>IF(N611="sníž. přenesená",J611,0)</f>
        <v>0</v>
      </c>
      <c r="BI611" s="162">
        <f>IF(N611="nulová",J611,0)</f>
        <v>0</v>
      </c>
      <c r="BJ611" s="17" t="s">
        <v>86</v>
      </c>
      <c r="BK611" s="162">
        <f>ROUND(I611*H611,2)</f>
        <v>0</v>
      </c>
      <c r="BL611" s="17" t="s">
        <v>289</v>
      </c>
      <c r="BM611" s="161" t="s">
        <v>1113</v>
      </c>
    </row>
    <row r="612" spans="1:65" s="14" customFormat="1">
      <c r="B612" s="171"/>
      <c r="D612" s="164" t="s">
        <v>282</v>
      </c>
      <c r="E612" s="172" t="s">
        <v>1</v>
      </c>
      <c r="F612" s="173" t="s">
        <v>5233</v>
      </c>
      <c r="H612" s="174">
        <v>3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282</v>
      </c>
      <c r="AU612" s="172" t="s">
        <v>88</v>
      </c>
      <c r="AV612" s="14" t="s">
        <v>88</v>
      </c>
      <c r="AW612" s="14" t="s">
        <v>33</v>
      </c>
      <c r="AX612" s="14" t="s">
        <v>79</v>
      </c>
      <c r="AY612" s="172" t="s">
        <v>252</v>
      </c>
    </row>
    <row r="613" spans="1:65" s="13" customFormat="1" ht="22.5">
      <c r="B613" s="163"/>
      <c r="D613" s="164" t="s">
        <v>282</v>
      </c>
      <c r="E613" s="165" t="s">
        <v>1</v>
      </c>
      <c r="F613" s="166" t="s">
        <v>5234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282</v>
      </c>
      <c r="AU613" s="165" t="s">
        <v>88</v>
      </c>
      <c r="AV613" s="13" t="s">
        <v>86</v>
      </c>
      <c r="AW613" s="13" t="s">
        <v>33</v>
      </c>
      <c r="AX613" s="13" t="s">
        <v>79</v>
      </c>
      <c r="AY613" s="165" t="s">
        <v>252</v>
      </c>
    </row>
    <row r="614" spans="1:65" s="13" customFormat="1" ht="33.75">
      <c r="B614" s="163"/>
      <c r="D614" s="164" t="s">
        <v>282</v>
      </c>
      <c r="E614" s="165" t="s">
        <v>1</v>
      </c>
      <c r="F614" s="166" t="s">
        <v>5224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282</v>
      </c>
      <c r="AU614" s="165" t="s">
        <v>88</v>
      </c>
      <c r="AV614" s="13" t="s">
        <v>86</v>
      </c>
      <c r="AW614" s="13" t="s">
        <v>33</v>
      </c>
      <c r="AX614" s="13" t="s">
        <v>79</v>
      </c>
      <c r="AY614" s="165" t="s">
        <v>252</v>
      </c>
    </row>
    <row r="615" spans="1:65" s="15" customFormat="1">
      <c r="B615" s="179"/>
      <c r="D615" s="164" t="s">
        <v>282</v>
      </c>
      <c r="E615" s="180" t="s">
        <v>1</v>
      </c>
      <c r="F615" s="181" t="s">
        <v>286</v>
      </c>
      <c r="H615" s="182">
        <v>3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282</v>
      </c>
      <c r="AU615" s="180" t="s">
        <v>88</v>
      </c>
      <c r="AV615" s="15" t="s">
        <v>258</v>
      </c>
      <c r="AW615" s="15" t="s">
        <v>33</v>
      </c>
      <c r="AX615" s="15" t="s">
        <v>86</v>
      </c>
      <c r="AY615" s="180" t="s">
        <v>252</v>
      </c>
    </row>
    <row r="616" spans="1:65" s="2" customFormat="1" ht="24.2" customHeight="1">
      <c r="A616" s="31"/>
      <c r="B616" s="148"/>
      <c r="C616" s="149" t="s">
        <v>582</v>
      </c>
      <c r="D616" s="149" t="s">
        <v>254</v>
      </c>
      <c r="E616" s="150" t="s">
        <v>5235</v>
      </c>
      <c r="F616" s="151" t="s">
        <v>5236</v>
      </c>
      <c r="G616" s="152" t="s">
        <v>347</v>
      </c>
      <c r="H616" s="153">
        <v>1</v>
      </c>
      <c r="I616" s="154"/>
      <c r="J616" s="155">
        <f>ROUND(I616*H616,2)</f>
        <v>0</v>
      </c>
      <c r="K616" s="156"/>
      <c r="L616" s="32"/>
      <c r="M616" s="157" t="s">
        <v>1</v>
      </c>
      <c r="N616" s="158" t="s">
        <v>44</v>
      </c>
      <c r="O616" s="57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R616" s="161" t="s">
        <v>289</v>
      </c>
      <c r="AT616" s="161" t="s">
        <v>254</v>
      </c>
      <c r="AU616" s="161" t="s">
        <v>88</v>
      </c>
      <c r="AY616" s="17" t="s">
        <v>252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7" t="s">
        <v>86</v>
      </c>
      <c r="BK616" s="162">
        <f>ROUND(I616*H616,2)</f>
        <v>0</v>
      </c>
      <c r="BL616" s="17" t="s">
        <v>289</v>
      </c>
      <c r="BM616" s="161" t="s">
        <v>1128</v>
      </c>
    </row>
    <row r="617" spans="1:65" s="14" customFormat="1">
      <c r="B617" s="171"/>
      <c r="D617" s="164" t="s">
        <v>282</v>
      </c>
      <c r="E617" s="172" t="s">
        <v>1</v>
      </c>
      <c r="F617" s="173" t="s">
        <v>4015</v>
      </c>
      <c r="H617" s="174">
        <v>1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282</v>
      </c>
      <c r="AU617" s="172" t="s">
        <v>88</v>
      </c>
      <c r="AV617" s="14" t="s">
        <v>88</v>
      </c>
      <c r="AW617" s="14" t="s">
        <v>33</v>
      </c>
      <c r="AX617" s="14" t="s">
        <v>79</v>
      </c>
      <c r="AY617" s="172" t="s">
        <v>252</v>
      </c>
    </row>
    <row r="618" spans="1:65" s="13" customFormat="1" ht="33.75">
      <c r="B618" s="163"/>
      <c r="D618" s="164" t="s">
        <v>282</v>
      </c>
      <c r="E618" s="165" t="s">
        <v>1</v>
      </c>
      <c r="F618" s="166" t="s">
        <v>5237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282</v>
      </c>
      <c r="AU618" s="165" t="s">
        <v>88</v>
      </c>
      <c r="AV618" s="13" t="s">
        <v>86</v>
      </c>
      <c r="AW618" s="13" t="s">
        <v>33</v>
      </c>
      <c r="AX618" s="13" t="s">
        <v>79</v>
      </c>
      <c r="AY618" s="165" t="s">
        <v>252</v>
      </c>
    </row>
    <row r="619" spans="1:65" s="13" customFormat="1" ht="33.75">
      <c r="B619" s="163"/>
      <c r="D619" s="164" t="s">
        <v>282</v>
      </c>
      <c r="E619" s="165" t="s">
        <v>1</v>
      </c>
      <c r="F619" s="166" t="s">
        <v>5224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282</v>
      </c>
      <c r="AU619" s="165" t="s">
        <v>88</v>
      </c>
      <c r="AV619" s="13" t="s">
        <v>86</v>
      </c>
      <c r="AW619" s="13" t="s">
        <v>33</v>
      </c>
      <c r="AX619" s="13" t="s">
        <v>79</v>
      </c>
      <c r="AY619" s="165" t="s">
        <v>252</v>
      </c>
    </row>
    <row r="620" spans="1:65" s="15" customFormat="1">
      <c r="B620" s="179"/>
      <c r="D620" s="164" t="s">
        <v>282</v>
      </c>
      <c r="E620" s="180" t="s">
        <v>1</v>
      </c>
      <c r="F620" s="181" t="s">
        <v>286</v>
      </c>
      <c r="H620" s="182">
        <v>1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282</v>
      </c>
      <c r="AU620" s="180" t="s">
        <v>88</v>
      </c>
      <c r="AV620" s="15" t="s">
        <v>258</v>
      </c>
      <c r="AW620" s="15" t="s">
        <v>33</v>
      </c>
      <c r="AX620" s="15" t="s">
        <v>86</v>
      </c>
      <c r="AY620" s="180" t="s">
        <v>252</v>
      </c>
    </row>
    <row r="621" spans="1:65" s="2" customFormat="1" ht="24.2" customHeight="1">
      <c r="A621" s="31"/>
      <c r="B621" s="148"/>
      <c r="C621" s="149" t="s">
        <v>1130</v>
      </c>
      <c r="D621" s="149" t="s">
        <v>254</v>
      </c>
      <c r="E621" s="150" t="s">
        <v>5238</v>
      </c>
      <c r="F621" s="151" t="s">
        <v>5239</v>
      </c>
      <c r="G621" s="152" t="s">
        <v>1198</v>
      </c>
      <c r="H621" s="153">
        <v>1</v>
      </c>
      <c r="I621" s="154"/>
      <c r="J621" s="155">
        <f>ROUND(I621*H621,2)</f>
        <v>0</v>
      </c>
      <c r="K621" s="156"/>
      <c r="L621" s="32"/>
      <c r="M621" s="157" t="s">
        <v>1</v>
      </c>
      <c r="N621" s="158" t="s">
        <v>44</v>
      </c>
      <c r="O621" s="57"/>
      <c r="P621" s="159">
        <f>O621*H621</f>
        <v>0</v>
      </c>
      <c r="Q621" s="159">
        <v>0</v>
      </c>
      <c r="R621" s="159">
        <f>Q621*H621</f>
        <v>0</v>
      </c>
      <c r="S621" s="159">
        <v>0</v>
      </c>
      <c r="T621" s="160">
        <f>S621*H621</f>
        <v>0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61" t="s">
        <v>289</v>
      </c>
      <c r="AT621" s="161" t="s">
        <v>254</v>
      </c>
      <c r="AU621" s="161" t="s">
        <v>88</v>
      </c>
      <c r="AY621" s="17" t="s">
        <v>252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7" t="s">
        <v>86</v>
      </c>
      <c r="BK621" s="162">
        <f>ROUND(I621*H621,2)</f>
        <v>0</v>
      </c>
      <c r="BL621" s="17" t="s">
        <v>289</v>
      </c>
      <c r="BM621" s="161" t="s">
        <v>1133</v>
      </c>
    </row>
    <row r="622" spans="1:65" s="14" customFormat="1" ht="22.5">
      <c r="B622" s="171"/>
      <c r="D622" s="164" t="s">
        <v>282</v>
      </c>
      <c r="E622" s="172" t="s">
        <v>1</v>
      </c>
      <c r="F622" s="173" t="s">
        <v>5240</v>
      </c>
      <c r="H622" s="174">
        <v>1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282</v>
      </c>
      <c r="AU622" s="172" t="s">
        <v>88</v>
      </c>
      <c r="AV622" s="14" t="s">
        <v>88</v>
      </c>
      <c r="AW622" s="14" t="s">
        <v>33</v>
      </c>
      <c r="AX622" s="14" t="s">
        <v>79</v>
      </c>
      <c r="AY622" s="172" t="s">
        <v>252</v>
      </c>
    </row>
    <row r="623" spans="1:65" s="15" customFormat="1">
      <c r="B623" s="179"/>
      <c r="D623" s="164" t="s">
        <v>282</v>
      </c>
      <c r="E623" s="180" t="s">
        <v>1</v>
      </c>
      <c r="F623" s="181" t="s">
        <v>286</v>
      </c>
      <c r="H623" s="182">
        <v>1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282</v>
      </c>
      <c r="AU623" s="180" t="s">
        <v>88</v>
      </c>
      <c r="AV623" s="15" t="s">
        <v>258</v>
      </c>
      <c r="AW623" s="15" t="s">
        <v>33</v>
      </c>
      <c r="AX623" s="15" t="s">
        <v>86</v>
      </c>
      <c r="AY623" s="180" t="s">
        <v>252</v>
      </c>
    </row>
    <row r="624" spans="1:65" s="2" customFormat="1" ht="24.2" customHeight="1">
      <c r="A624" s="31"/>
      <c r="B624" s="148"/>
      <c r="C624" s="149" t="s">
        <v>586</v>
      </c>
      <c r="D624" s="149" t="s">
        <v>254</v>
      </c>
      <c r="E624" s="150" t="s">
        <v>5241</v>
      </c>
      <c r="F624" s="151" t="s">
        <v>5242</v>
      </c>
      <c r="G624" s="152" t="s">
        <v>1727</v>
      </c>
      <c r="H624" s="187"/>
      <c r="I624" s="154"/>
      <c r="J624" s="155">
        <f>ROUND(I624*H624,2)</f>
        <v>0</v>
      </c>
      <c r="K624" s="156"/>
      <c r="L624" s="32"/>
      <c r="M624" s="157" t="s">
        <v>1</v>
      </c>
      <c r="N624" s="158" t="s">
        <v>44</v>
      </c>
      <c r="O624" s="57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R624" s="161" t="s">
        <v>289</v>
      </c>
      <c r="AT624" s="161" t="s">
        <v>254</v>
      </c>
      <c r="AU624" s="161" t="s">
        <v>88</v>
      </c>
      <c r="AY624" s="17" t="s">
        <v>252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7" t="s">
        <v>86</v>
      </c>
      <c r="BK624" s="162">
        <f>ROUND(I624*H624,2)</f>
        <v>0</v>
      </c>
      <c r="BL624" s="17" t="s">
        <v>289</v>
      </c>
      <c r="BM624" s="161" t="s">
        <v>1141</v>
      </c>
    </row>
    <row r="625" spans="1:65" s="2" customFormat="1" ht="16.5" customHeight="1">
      <c r="A625" s="31"/>
      <c r="B625" s="148"/>
      <c r="C625" s="149" t="s">
        <v>1146</v>
      </c>
      <c r="D625" s="149" t="s">
        <v>254</v>
      </c>
      <c r="E625" s="150" t="s">
        <v>1313</v>
      </c>
      <c r="F625" s="151" t="s">
        <v>1314</v>
      </c>
      <c r="G625" s="152" t="s">
        <v>257</v>
      </c>
      <c r="H625" s="153">
        <v>30</v>
      </c>
      <c r="I625" s="154"/>
      <c r="J625" s="155">
        <f>ROUND(I625*H625,2)</f>
        <v>0</v>
      </c>
      <c r="K625" s="156"/>
      <c r="L625" s="32"/>
      <c r="M625" s="157" t="s">
        <v>1</v>
      </c>
      <c r="N625" s="158" t="s">
        <v>44</v>
      </c>
      <c r="O625" s="57"/>
      <c r="P625" s="159">
        <f>O625*H625</f>
        <v>0</v>
      </c>
      <c r="Q625" s="159">
        <v>0</v>
      </c>
      <c r="R625" s="159">
        <f>Q625*H625</f>
        <v>0</v>
      </c>
      <c r="S625" s="159">
        <v>0</v>
      </c>
      <c r="T625" s="160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61" t="s">
        <v>289</v>
      </c>
      <c r="AT625" s="161" t="s">
        <v>254</v>
      </c>
      <c r="AU625" s="161" t="s">
        <v>88</v>
      </c>
      <c r="AY625" s="17" t="s">
        <v>252</v>
      </c>
      <c r="BE625" s="162">
        <f>IF(N625="základní",J625,0)</f>
        <v>0</v>
      </c>
      <c r="BF625" s="162">
        <f>IF(N625="snížená",J625,0)</f>
        <v>0</v>
      </c>
      <c r="BG625" s="162">
        <f>IF(N625="zákl. přenesená",J625,0)</f>
        <v>0</v>
      </c>
      <c r="BH625" s="162">
        <f>IF(N625="sníž. přenesená",J625,0)</f>
        <v>0</v>
      </c>
      <c r="BI625" s="162">
        <f>IF(N625="nulová",J625,0)</f>
        <v>0</v>
      </c>
      <c r="BJ625" s="17" t="s">
        <v>86</v>
      </c>
      <c r="BK625" s="162">
        <f>ROUND(I625*H625,2)</f>
        <v>0</v>
      </c>
      <c r="BL625" s="17" t="s">
        <v>289</v>
      </c>
      <c r="BM625" s="161" t="s">
        <v>1149</v>
      </c>
    </row>
    <row r="626" spans="1:65" s="14" customFormat="1" ht="22.5">
      <c r="B626" s="171"/>
      <c r="D626" s="164" t="s">
        <v>282</v>
      </c>
      <c r="E626" s="172" t="s">
        <v>1</v>
      </c>
      <c r="F626" s="173" t="s">
        <v>5243</v>
      </c>
      <c r="H626" s="174">
        <v>30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282</v>
      </c>
      <c r="AU626" s="172" t="s">
        <v>88</v>
      </c>
      <c r="AV626" s="14" t="s">
        <v>88</v>
      </c>
      <c r="AW626" s="14" t="s">
        <v>33</v>
      </c>
      <c r="AX626" s="14" t="s">
        <v>79</v>
      </c>
      <c r="AY626" s="172" t="s">
        <v>252</v>
      </c>
    </row>
    <row r="627" spans="1:65" s="13" customFormat="1">
      <c r="B627" s="163"/>
      <c r="D627" s="164" t="s">
        <v>282</v>
      </c>
      <c r="E627" s="165" t="s">
        <v>1</v>
      </c>
      <c r="F627" s="166" t="s">
        <v>2831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282</v>
      </c>
      <c r="AU627" s="165" t="s">
        <v>88</v>
      </c>
      <c r="AV627" s="13" t="s">
        <v>86</v>
      </c>
      <c r="AW627" s="13" t="s">
        <v>33</v>
      </c>
      <c r="AX627" s="13" t="s">
        <v>79</v>
      </c>
      <c r="AY627" s="165" t="s">
        <v>252</v>
      </c>
    </row>
    <row r="628" spans="1:65" s="15" customFormat="1">
      <c r="B628" s="179"/>
      <c r="D628" s="164" t="s">
        <v>282</v>
      </c>
      <c r="E628" s="180" t="s">
        <v>1</v>
      </c>
      <c r="F628" s="181" t="s">
        <v>286</v>
      </c>
      <c r="H628" s="182">
        <v>30</v>
      </c>
      <c r="I628" s="183"/>
      <c r="L628" s="179"/>
      <c r="M628" s="188"/>
      <c r="N628" s="189"/>
      <c r="O628" s="189"/>
      <c r="P628" s="189"/>
      <c r="Q628" s="189"/>
      <c r="R628" s="189"/>
      <c r="S628" s="189"/>
      <c r="T628" s="190"/>
      <c r="AT628" s="180" t="s">
        <v>282</v>
      </c>
      <c r="AU628" s="180" t="s">
        <v>88</v>
      </c>
      <c r="AV628" s="15" t="s">
        <v>258</v>
      </c>
      <c r="AW628" s="15" t="s">
        <v>33</v>
      </c>
      <c r="AX628" s="15" t="s">
        <v>86</v>
      </c>
      <c r="AY628" s="180" t="s">
        <v>252</v>
      </c>
    </row>
    <row r="629" spans="1:65" s="2" customFormat="1" ht="6.95" customHeight="1">
      <c r="A629" s="31"/>
      <c r="B629" s="46"/>
      <c r="C629" s="47"/>
      <c r="D629" s="47"/>
      <c r="E629" s="47"/>
      <c r="F629" s="47"/>
      <c r="G629" s="47"/>
      <c r="H629" s="47"/>
      <c r="I629" s="47"/>
      <c r="J629" s="47"/>
      <c r="K629" s="47"/>
      <c r="L629" s="32"/>
      <c r="M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</row>
  </sheetData>
  <autoFilter ref="C128:K628" xr:uid="{00000000-0009-0000-0000-000009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5244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ROUND(J132,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ROUND((SUM(BE132:BE363)),  2)</f>
        <v>0</v>
      </c>
      <c r="G35" s="31"/>
      <c r="H35" s="31"/>
      <c r="I35" s="104">
        <v>0.21</v>
      </c>
      <c r="J35" s="103">
        <f>ROUND(((SUM(BE132:BE363))*I35),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ROUND((SUM(BF132:BF363)),  2)</f>
        <v>0</v>
      </c>
      <c r="G36" s="31"/>
      <c r="H36" s="31"/>
      <c r="I36" s="104">
        <v>0.15</v>
      </c>
      <c r="J36" s="103">
        <f>ROUND(((SUM(BF132:BF363))*I36),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ROUND((SUM(BG132:BG363)),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ROUND((SUM(BH132:BH363)),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ROUND((SUM(BI132:BI363)),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Objekt10 - SO D.1.4.2. PLYN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J132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J176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J200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J211</f>
        <v>0</v>
      </c>
      <c r="L104" s="120"/>
    </row>
    <row r="105" spans="1:47" s="9" customFormat="1" ht="24.95" customHeight="1">
      <c r="B105" s="116"/>
      <c r="D105" s="117" t="s">
        <v>213</v>
      </c>
      <c r="E105" s="118"/>
      <c r="F105" s="118"/>
      <c r="G105" s="118"/>
      <c r="H105" s="118"/>
      <c r="I105" s="118"/>
      <c r="J105" s="119">
        <f>J216</f>
        <v>0</v>
      </c>
      <c r="L105" s="116"/>
    </row>
    <row r="106" spans="1:47" s="10" customFormat="1" ht="19.899999999999999" customHeight="1">
      <c r="B106" s="120"/>
      <c r="D106" s="121" t="s">
        <v>5246</v>
      </c>
      <c r="E106" s="122"/>
      <c r="F106" s="122"/>
      <c r="G106" s="122"/>
      <c r="H106" s="122"/>
      <c r="I106" s="122"/>
      <c r="J106" s="123">
        <f>J217</f>
        <v>0</v>
      </c>
      <c r="L106" s="120"/>
    </row>
    <row r="107" spans="1:47" s="10" customFormat="1" ht="19.899999999999999" customHeight="1">
      <c r="B107" s="120"/>
      <c r="D107" s="121" t="s">
        <v>1910</v>
      </c>
      <c r="E107" s="122"/>
      <c r="F107" s="122"/>
      <c r="G107" s="122"/>
      <c r="H107" s="122"/>
      <c r="I107" s="122"/>
      <c r="J107" s="123">
        <f>J290</f>
        <v>0</v>
      </c>
      <c r="L107" s="120"/>
    </row>
    <row r="108" spans="1:47" s="9" customFormat="1" ht="24.95" customHeight="1">
      <c r="B108" s="116"/>
      <c r="D108" s="117" t="s">
        <v>235</v>
      </c>
      <c r="E108" s="118"/>
      <c r="F108" s="118"/>
      <c r="G108" s="118"/>
      <c r="H108" s="118"/>
      <c r="I108" s="118"/>
      <c r="J108" s="119">
        <f>J307</f>
        <v>0</v>
      </c>
      <c r="L108" s="116"/>
    </row>
    <row r="109" spans="1:47" s="10" customFormat="1" ht="19.899999999999999" customHeight="1">
      <c r="B109" s="120"/>
      <c r="D109" s="121" t="s">
        <v>5247</v>
      </c>
      <c r="E109" s="122"/>
      <c r="F109" s="122"/>
      <c r="G109" s="122"/>
      <c r="H109" s="122"/>
      <c r="I109" s="122"/>
      <c r="J109" s="123">
        <f>J308</f>
        <v>0</v>
      </c>
      <c r="L109" s="120"/>
    </row>
    <row r="110" spans="1:47" s="10" customFormat="1" ht="19.899999999999999" customHeight="1">
      <c r="B110" s="120"/>
      <c r="D110" s="121" t="s">
        <v>5248</v>
      </c>
      <c r="E110" s="122"/>
      <c r="F110" s="122"/>
      <c r="G110" s="122"/>
      <c r="H110" s="122"/>
      <c r="I110" s="122"/>
      <c r="J110" s="123">
        <f>J337</f>
        <v>0</v>
      </c>
      <c r="L110" s="120"/>
    </row>
    <row r="111" spans="1:47" s="2" customFormat="1" ht="21.7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1" t="s">
        <v>237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7" t="s">
        <v>16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1"/>
      <c r="D120" s="31"/>
      <c r="E120" s="243" t="str">
        <f>E7</f>
        <v>ZU - rekonstrukce objektu Klatovská 51/ Chodské náměstí 1</v>
      </c>
      <c r="F120" s="244"/>
      <c r="G120" s="244"/>
      <c r="H120" s="244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1" customFormat="1" ht="12" customHeight="1">
      <c r="B121" s="20"/>
      <c r="C121" s="27" t="s">
        <v>197</v>
      </c>
      <c r="L121" s="20"/>
    </row>
    <row r="122" spans="1:31" s="2" customFormat="1" ht="16.5" customHeight="1">
      <c r="A122" s="31"/>
      <c r="B122" s="32"/>
      <c r="C122" s="31"/>
      <c r="D122" s="31"/>
      <c r="E122" s="243" t="s">
        <v>198</v>
      </c>
      <c r="F122" s="242"/>
      <c r="G122" s="242"/>
      <c r="H122" s="242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7" t="s">
        <v>199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218" t="str">
        <f>E11</f>
        <v>Objekt10 - SO D.1.4.2. PLYN</v>
      </c>
      <c r="F124" s="242"/>
      <c r="G124" s="242"/>
      <c r="H124" s="242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7" t="s">
        <v>20</v>
      </c>
      <c r="D126" s="31"/>
      <c r="E126" s="31"/>
      <c r="F126" s="25" t="str">
        <f>F14</f>
        <v>Plzeň</v>
      </c>
      <c r="G126" s="31"/>
      <c r="H126" s="31"/>
      <c r="I126" s="27" t="s">
        <v>22</v>
      </c>
      <c r="J126" s="54" t="str">
        <f>IF(J14="","",J14)</f>
        <v>17. 11. 2022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7" t="s">
        <v>24</v>
      </c>
      <c r="D128" s="31"/>
      <c r="E128" s="31"/>
      <c r="F128" s="25" t="str">
        <f>E17</f>
        <v>Západočeská univerzita v Plzni</v>
      </c>
      <c r="G128" s="31"/>
      <c r="H128" s="31"/>
      <c r="I128" s="27" t="s">
        <v>31</v>
      </c>
      <c r="J128" s="29" t="str">
        <f>E23</f>
        <v xml:space="preserve"> 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7" t="s">
        <v>30</v>
      </c>
      <c r="D129" s="31"/>
      <c r="E129" s="31"/>
      <c r="F129" s="25">
        <f>IF(E20="","",E20)</f>
        <v>0</v>
      </c>
      <c r="G129" s="31"/>
      <c r="H129" s="31"/>
      <c r="I129" s="27" t="s">
        <v>34</v>
      </c>
      <c r="J129" s="29" t="str">
        <f>E26</f>
        <v>BAUING KV, s.r.o.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24"/>
      <c r="B131" s="125"/>
      <c r="C131" s="126" t="s">
        <v>238</v>
      </c>
      <c r="D131" s="127" t="s">
        <v>64</v>
      </c>
      <c r="E131" s="127" t="s">
        <v>60</v>
      </c>
      <c r="F131" s="127" t="s">
        <v>61</v>
      </c>
      <c r="G131" s="127" t="s">
        <v>239</v>
      </c>
      <c r="H131" s="127" t="s">
        <v>240</v>
      </c>
      <c r="I131" s="127" t="s">
        <v>241</v>
      </c>
      <c r="J131" s="128" t="s">
        <v>203</v>
      </c>
      <c r="K131" s="129" t="s">
        <v>242</v>
      </c>
      <c r="L131" s="130"/>
      <c r="M131" s="61" t="s">
        <v>1</v>
      </c>
      <c r="N131" s="62" t="s">
        <v>43</v>
      </c>
      <c r="O131" s="62" t="s">
        <v>243</v>
      </c>
      <c r="P131" s="62" t="s">
        <v>244</v>
      </c>
      <c r="Q131" s="62" t="s">
        <v>245</v>
      </c>
      <c r="R131" s="62" t="s">
        <v>246</v>
      </c>
      <c r="S131" s="62" t="s">
        <v>247</v>
      </c>
      <c r="T131" s="63" t="s">
        <v>248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1"/>
      <c r="B132" s="32"/>
      <c r="C132" s="68" t="s">
        <v>249</v>
      </c>
      <c r="D132" s="31"/>
      <c r="E132" s="31"/>
      <c r="F132" s="31"/>
      <c r="G132" s="31"/>
      <c r="H132" s="31"/>
      <c r="I132" s="31"/>
      <c r="J132" s="131">
        <f>BK132</f>
        <v>0</v>
      </c>
      <c r="K132" s="31"/>
      <c r="L132" s="32"/>
      <c r="M132" s="64"/>
      <c r="N132" s="55"/>
      <c r="O132" s="65"/>
      <c r="P132" s="132">
        <f>P133+P216+P307</f>
        <v>0</v>
      </c>
      <c r="Q132" s="65"/>
      <c r="R132" s="132">
        <f>R133+R216+R307</f>
        <v>0</v>
      </c>
      <c r="S132" s="65"/>
      <c r="T132" s="133">
        <f>T133+T216+T307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7" t="s">
        <v>78</v>
      </c>
      <c r="AU132" s="17" t="s">
        <v>205</v>
      </c>
      <c r="BK132" s="134">
        <f>BK133+BK216+BK307</f>
        <v>0</v>
      </c>
    </row>
    <row r="133" spans="1:65" s="12" customFormat="1" ht="25.9" customHeight="1">
      <c r="B133" s="135"/>
      <c r="D133" s="136" t="s">
        <v>78</v>
      </c>
      <c r="E133" s="137" t="s">
        <v>250</v>
      </c>
      <c r="F133" s="137" t="s">
        <v>251</v>
      </c>
      <c r="I133" s="138"/>
      <c r="J133" s="139">
        <f>BK133</f>
        <v>0</v>
      </c>
      <c r="L133" s="135"/>
      <c r="M133" s="140"/>
      <c r="N133" s="141"/>
      <c r="O133" s="141"/>
      <c r="P133" s="142">
        <f>P134+P176+P180+P200+P211</f>
        <v>0</v>
      </c>
      <c r="Q133" s="141"/>
      <c r="R133" s="142">
        <f>R134+R176+R180+R200+R211</f>
        <v>0</v>
      </c>
      <c r="S133" s="141"/>
      <c r="T133" s="143">
        <f>T134+T176+T180+T200+T211</f>
        <v>0</v>
      </c>
      <c r="AR133" s="136" t="s">
        <v>86</v>
      </c>
      <c r="AT133" s="144" t="s">
        <v>78</v>
      </c>
      <c r="AU133" s="144" t="s">
        <v>79</v>
      </c>
      <c r="AY133" s="136" t="s">
        <v>252</v>
      </c>
      <c r="BK133" s="145">
        <f>BK134+BK176+BK180+BK200+BK211</f>
        <v>0</v>
      </c>
    </row>
    <row r="134" spans="1:65" s="12" customFormat="1" ht="22.9" customHeight="1">
      <c r="B134" s="135"/>
      <c r="D134" s="136" t="s">
        <v>78</v>
      </c>
      <c r="E134" s="146" t="s">
        <v>86</v>
      </c>
      <c r="F134" s="146" t="s">
        <v>253</v>
      </c>
      <c r="I134" s="138"/>
      <c r="J134" s="147">
        <f>BK134</f>
        <v>0</v>
      </c>
      <c r="L134" s="135"/>
      <c r="M134" s="140"/>
      <c r="N134" s="141"/>
      <c r="O134" s="141"/>
      <c r="P134" s="142">
        <f>SUM(P135:P175)</f>
        <v>0</v>
      </c>
      <c r="Q134" s="141"/>
      <c r="R134" s="142">
        <f>SUM(R135:R175)</f>
        <v>0</v>
      </c>
      <c r="S134" s="141"/>
      <c r="T134" s="143">
        <f>SUM(T135:T175)</f>
        <v>0</v>
      </c>
      <c r="AR134" s="136" t="s">
        <v>86</v>
      </c>
      <c r="AT134" s="144" t="s">
        <v>78</v>
      </c>
      <c r="AU134" s="144" t="s">
        <v>86</v>
      </c>
      <c r="AY134" s="136" t="s">
        <v>252</v>
      </c>
      <c r="BK134" s="145">
        <f>SUM(BK135:BK175)</f>
        <v>0</v>
      </c>
    </row>
    <row r="135" spans="1:65" s="2" customFormat="1" ht="24.2" customHeight="1">
      <c r="A135" s="31"/>
      <c r="B135" s="148"/>
      <c r="C135" s="149" t="s">
        <v>86</v>
      </c>
      <c r="D135" s="149" t="s">
        <v>254</v>
      </c>
      <c r="E135" s="150" t="s">
        <v>255</v>
      </c>
      <c r="F135" s="151" t="s">
        <v>256</v>
      </c>
      <c r="G135" s="152" t="s">
        <v>257</v>
      </c>
      <c r="H135" s="153">
        <v>40</v>
      </c>
      <c r="I135" s="154"/>
      <c r="J135" s="155">
        <f t="shared" ref="J135:J141" si="0">ROUND(I135*H135,2)</f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ref="P135:P141" si="1">O135*H135</f>
        <v>0</v>
      </c>
      <c r="Q135" s="159">
        <v>0</v>
      </c>
      <c r="R135" s="159">
        <f t="shared" ref="R135:R141" si="2">Q135*H135</f>
        <v>0</v>
      </c>
      <c r="S135" s="159">
        <v>0</v>
      </c>
      <c r="T135" s="160">
        <f t="shared" ref="T135:T141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ref="BE135:BE141" si="4">IF(N135="základní",J135,0)</f>
        <v>0</v>
      </c>
      <c r="BF135" s="162">
        <f t="shared" ref="BF135:BF141" si="5">IF(N135="snížená",J135,0)</f>
        <v>0</v>
      </c>
      <c r="BG135" s="162">
        <f t="shared" ref="BG135:BG141" si="6">IF(N135="zákl. přenesená",J135,0)</f>
        <v>0</v>
      </c>
      <c r="BH135" s="162">
        <f t="shared" ref="BH135:BH141" si="7">IF(N135="sníž. přenesená",J135,0)</f>
        <v>0</v>
      </c>
      <c r="BI135" s="162">
        <f t="shared" ref="BI135:BI141" si="8">IF(N135="nulová",J135,0)</f>
        <v>0</v>
      </c>
      <c r="BJ135" s="17" t="s">
        <v>86</v>
      </c>
      <c r="BK135" s="162">
        <f t="shared" ref="BK135:BK141" si="9">ROUND(I135*H135,2)</f>
        <v>0</v>
      </c>
      <c r="BL135" s="17" t="s">
        <v>258</v>
      </c>
      <c r="BM135" s="161" t="s">
        <v>88</v>
      </c>
    </row>
    <row r="136" spans="1:65" s="2" customFormat="1" ht="24.2" customHeight="1">
      <c r="A136" s="31"/>
      <c r="B136" s="148"/>
      <c r="C136" s="149" t="s">
        <v>88</v>
      </c>
      <c r="D136" s="149" t="s">
        <v>254</v>
      </c>
      <c r="E136" s="150" t="s">
        <v>259</v>
      </c>
      <c r="F136" s="151" t="s">
        <v>260</v>
      </c>
      <c r="G136" s="152" t="s">
        <v>261</v>
      </c>
      <c r="H136" s="153">
        <v>5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258</v>
      </c>
    </row>
    <row r="137" spans="1:65" s="2" customFormat="1" ht="24.2" customHeight="1">
      <c r="A137" s="31"/>
      <c r="B137" s="148"/>
      <c r="C137" s="149" t="s">
        <v>262</v>
      </c>
      <c r="D137" s="149" t="s">
        <v>254</v>
      </c>
      <c r="E137" s="150" t="s">
        <v>263</v>
      </c>
      <c r="F137" s="151" t="s">
        <v>264</v>
      </c>
      <c r="G137" s="152" t="s">
        <v>265</v>
      </c>
      <c r="H137" s="153">
        <v>2.5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266</v>
      </c>
    </row>
    <row r="138" spans="1:65" s="2" customFormat="1" ht="16.5" customHeight="1">
      <c r="A138" s="31"/>
      <c r="B138" s="148"/>
      <c r="C138" s="149" t="s">
        <v>258</v>
      </c>
      <c r="D138" s="149" t="s">
        <v>254</v>
      </c>
      <c r="E138" s="150" t="s">
        <v>267</v>
      </c>
      <c r="F138" s="151" t="s">
        <v>268</v>
      </c>
      <c r="G138" s="152" t="s">
        <v>265</v>
      </c>
      <c r="H138" s="153">
        <v>2.5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269</v>
      </c>
    </row>
    <row r="139" spans="1:65" s="2" customFormat="1" ht="24.2" customHeight="1">
      <c r="A139" s="31"/>
      <c r="B139" s="148"/>
      <c r="C139" s="149" t="s">
        <v>270</v>
      </c>
      <c r="D139" s="149" t="s">
        <v>254</v>
      </c>
      <c r="E139" s="150" t="s">
        <v>271</v>
      </c>
      <c r="F139" s="151" t="s">
        <v>272</v>
      </c>
      <c r="G139" s="152" t="s">
        <v>265</v>
      </c>
      <c r="H139" s="153">
        <v>2.5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273</v>
      </c>
    </row>
    <row r="140" spans="1:65" s="2" customFormat="1" ht="24.2" customHeight="1">
      <c r="A140" s="31"/>
      <c r="B140" s="148"/>
      <c r="C140" s="149" t="s">
        <v>266</v>
      </c>
      <c r="D140" s="149" t="s">
        <v>254</v>
      </c>
      <c r="E140" s="150" t="s">
        <v>1916</v>
      </c>
      <c r="F140" s="151" t="s">
        <v>1917</v>
      </c>
      <c r="G140" s="152" t="s">
        <v>265</v>
      </c>
      <c r="H140" s="153">
        <v>7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44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258</v>
      </c>
      <c r="BM140" s="161" t="s">
        <v>276</v>
      </c>
    </row>
    <row r="141" spans="1:65" s="2" customFormat="1" ht="37.9" customHeight="1">
      <c r="A141" s="31"/>
      <c r="B141" s="148"/>
      <c r="C141" s="149" t="s">
        <v>277</v>
      </c>
      <c r="D141" s="149" t="s">
        <v>254</v>
      </c>
      <c r="E141" s="150" t="s">
        <v>5249</v>
      </c>
      <c r="F141" s="151" t="s">
        <v>5250</v>
      </c>
      <c r="G141" s="152" t="s">
        <v>1198</v>
      </c>
      <c r="H141" s="153">
        <v>1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44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258</v>
      </c>
      <c r="BM141" s="161" t="s">
        <v>281</v>
      </c>
    </row>
    <row r="142" spans="1:65" s="14" customFormat="1" ht="33.75">
      <c r="B142" s="171"/>
      <c r="D142" s="164" t="s">
        <v>282</v>
      </c>
      <c r="E142" s="172" t="s">
        <v>1</v>
      </c>
      <c r="F142" s="173" t="s">
        <v>5251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 ht="33.75">
      <c r="B143" s="163"/>
      <c r="D143" s="164" t="s">
        <v>282</v>
      </c>
      <c r="E143" s="165" t="s">
        <v>1</v>
      </c>
      <c r="F143" s="166" t="s">
        <v>5252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3" customFormat="1">
      <c r="B144" s="163"/>
      <c r="D144" s="164" t="s">
        <v>282</v>
      </c>
      <c r="E144" s="165" t="s">
        <v>1</v>
      </c>
      <c r="F144" s="166" t="s">
        <v>5253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282</v>
      </c>
      <c r="AU144" s="165" t="s">
        <v>88</v>
      </c>
      <c r="AV144" s="13" t="s">
        <v>86</v>
      </c>
      <c r="AW144" s="13" t="s">
        <v>33</v>
      </c>
      <c r="AX144" s="13" t="s">
        <v>79</v>
      </c>
      <c r="AY144" s="165" t="s">
        <v>252</v>
      </c>
    </row>
    <row r="145" spans="1:65" s="15" customFormat="1">
      <c r="B145" s="179"/>
      <c r="D145" s="164" t="s">
        <v>282</v>
      </c>
      <c r="E145" s="180" t="s">
        <v>1</v>
      </c>
      <c r="F145" s="181" t="s">
        <v>286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282</v>
      </c>
      <c r="AU145" s="180" t="s">
        <v>88</v>
      </c>
      <c r="AV145" s="15" t="s">
        <v>258</v>
      </c>
      <c r="AW145" s="15" t="s">
        <v>33</v>
      </c>
      <c r="AX145" s="15" t="s">
        <v>86</v>
      </c>
      <c r="AY145" s="180" t="s">
        <v>252</v>
      </c>
    </row>
    <row r="146" spans="1:65" s="2" customFormat="1" ht="24.2" customHeight="1">
      <c r="A146" s="31"/>
      <c r="B146" s="148"/>
      <c r="C146" s="149" t="s">
        <v>269</v>
      </c>
      <c r="D146" s="149" t="s">
        <v>254</v>
      </c>
      <c r="E146" s="150" t="s">
        <v>5254</v>
      </c>
      <c r="F146" s="151" t="s">
        <v>5255</v>
      </c>
      <c r="G146" s="152" t="s">
        <v>280</v>
      </c>
      <c r="H146" s="153">
        <v>14.175000000000001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258</v>
      </c>
      <c r="BM146" s="161" t="s">
        <v>289</v>
      </c>
    </row>
    <row r="147" spans="1:65" s="14" customFormat="1" ht="22.5">
      <c r="B147" s="171"/>
      <c r="D147" s="164" t="s">
        <v>282</v>
      </c>
      <c r="E147" s="172" t="s">
        <v>1</v>
      </c>
      <c r="F147" s="173" t="s">
        <v>5256</v>
      </c>
      <c r="H147" s="174">
        <v>7.4249999999999998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4" customFormat="1" ht="22.5">
      <c r="B148" s="171"/>
      <c r="D148" s="164" t="s">
        <v>282</v>
      </c>
      <c r="E148" s="172" t="s">
        <v>1</v>
      </c>
      <c r="F148" s="173" t="s">
        <v>5257</v>
      </c>
      <c r="H148" s="174">
        <v>6.75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3" customFormat="1" ht="22.5">
      <c r="B149" s="163"/>
      <c r="D149" s="164" t="s">
        <v>282</v>
      </c>
      <c r="E149" s="165" t="s">
        <v>1</v>
      </c>
      <c r="F149" s="166" t="s">
        <v>5258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282</v>
      </c>
      <c r="AU149" s="165" t="s">
        <v>88</v>
      </c>
      <c r="AV149" s="13" t="s">
        <v>86</v>
      </c>
      <c r="AW149" s="13" t="s">
        <v>33</v>
      </c>
      <c r="AX149" s="13" t="s">
        <v>79</v>
      </c>
      <c r="AY149" s="165" t="s">
        <v>252</v>
      </c>
    </row>
    <row r="150" spans="1:65" s="13" customFormat="1" ht="22.5">
      <c r="B150" s="163"/>
      <c r="D150" s="164" t="s">
        <v>282</v>
      </c>
      <c r="E150" s="165" t="s">
        <v>1</v>
      </c>
      <c r="F150" s="166" t="s">
        <v>5259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282</v>
      </c>
      <c r="AU150" s="165" t="s">
        <v>88</v>
      </c>
      <c r="AV150" s="13" t="s">
        <v>86</v>
      </c>
      <c r="AW150" s="13" t="s">
        <v>33</v>
      </c>
      <c r="AX150" s="13" t="s">
        <v>79</v>
      </c>
      <c r="AY150" s="165" t="s">
        <v>252</v>
      </c>
    </row>
    <row r="151" spans="1:65" s="15" customFormat="1">
      <c r="B151" s="179"/>
      <c r="D151" s="164" t="s">
        <v>282</v>
      </c>
      <c r="E151" s="180" t="s">
        <v>1</v>
      </c>
      <c r="F151" s="181" t="s">
        <v>286</v>
      </c>
      <c r="H151" s="182">
        <v>14.175000000000001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282</v>
      </c>
      <c r="AU151" s="180" t="s">
        <v>88</v>
      </c>
      <c r="AV151" s="15" t="s">
        <v>258</v>
      </c>
      <c r="AW151" s="15" t="s">
        <v>33</v>
      </c>
      <c r="AX151" s="15" t="s">
        <v>86</v>
      </c>
      <c r="AY151" s="180" t="s">
        <v>252</v>
      </c>
    </row>
    <row r="152" spans="1:65" s="2" customFormat="1" ht="24.2" customHeight="1">
      <c r="A152" s="31"/>
      <c r="B152" s="148"/>
      <c r="C152" s="149" t="s">
        <v>291</v>
      </c>
      <c r="D152" s="149" t="s">
        <v>254</v>
      </c>
      <c r="E152" s="150" t="s">
        <v>292</v>
      </c>
      <c r="F152" s="151" t="s">
        <v>293</v>
      </c>
      <c r="G152" s="152" t="s">
        <v>280</v>
      </c>
      <c r="H152" s="153">
        <v>2.1269999999999998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258</v>
      </c>
      <c r="BM152" s="161" t="s">
        <v>294</v>
      </c>
    </row>
    <row r="153" spans="1:65" s="14" customFormat="1">
      <c r="B153" s="171"/>
      <c r="D153" s="164" t="s">
        <v>282</v>
      </c>
      <c r="E153" s="172" t="s">
        <v>1</v>
      </c>
      <c r="F153" s="173" t="s">
        <v>5260</v>
      </c>
      <c r="H153" s="174">
        <v>2.1269999999999998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5" customFormat="1">
      <c r="B154" s="179"/>
      <c r="D154" s="164" t="s">
        <v>282</v>
      </c>
      <c r="E154" s="180" t="s">
        <v>1</v>
      </c>
      <c r="F154" s="181" t="s">
        <v>286</v>
      </c>
      <c r="H154" s="182">
        <v>2.1269999999999998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282</v>
      </c>
      <c r="AU154" s="180" t="s">
        <v>88</v>
      </c>
      <c r="AV154" s="15" t="s">
        <v>258</v>
      </c>
      <c r="AW154" s="15" t="s">
        <v>33</v>
      </c>
      <c r="AX154" s="15" t="s">
        <v>86</v>
      </c>
      <c r="AY154" s="180" t="s">
        <v>252</v>
      </c>
    </row>
    <row r="155" spans="1:65" s="2" customFormat="1" ht="21.75" customHeight="1">
      <c r="A155" s="31"/>
      <c r="B155" s="148"/>
      <c r="C155" s="149" t="s">
        <v>273</v>
      </c>
      <c r="D155" s="149" t="s">
        <v>254</v>
      </c>
      <c r="E155" s="150" t="s">
        <v>5261</v>
      </c>
      <c r="F155" s="151" t="s">
        <v>1941</v>
      </c>
      <c r="G155" s="152" t="s">
        <v>465</v>
      </c>
      <c r="H155" s="153">
        <v>22.68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44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86</v>
      </c>
      <c r="BK155" s="162">
        <f>ROUND(I155*H155,2)</f>
        <v>0</v>
      </c>
      <c r="BL155" s="17" t="s">
        <v>258</v>
      </c>
      <c r="BM155" s="161" t="s">
        <v>298</v>
      </c>
    </row>
    <row r="156" spans="1:65" s="13" customFormat="1">
      <c r="B156" s="163"/>
      <c r="D156" s="164" t="s">
        <v>282</v>
      </c>
      <c r="E156" s="165" t="s">
        <v>1</v>
      </c>
      <c r="F156" s="166" t="s">
        <v>5262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282</v>
      </c>
      <c r="AU156" s="165" t="s">
        <v>88</v>
      </c>
      <c r="AV156" s="13" t="s">
        <v>86</v>
      </c>
      <c r="AW156" s="13" t="s">
        <v>33</v>
      </c>
      <c r="AX156" s="13" t="s">
        <v>79</v>
      </c>
      <c r="AY156" s="165" t="s">
        <v>252</v>
      </c>
    </row>
    <row r="157" spans="1:65" s="14" customFormat="1" ht="22.5">
      <c r="B157" s="171"/>
      <c r="D157" s="164" t="s">
        <v>282</v>
      </c>
      <c r="E157" s="172" t="s">
        <v>1</v>
      </c>
      <c r="F157" s="173" t="s">
        <v>5263</v>
      </c>
      <c r="H157" s="174">
        <v>11.88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4" customFormat="1" ht="22.5">
      <c r="B158" s="171"/>
      <c r="D158" s="164" t="s">
        <v>282</v>
      </c>
      <c r="E158" s="172" t="s">
        <v>1</v>
      </c>
      <c r="F158" s="173" t="s">
        <v>5264</v>
      </c>
      <c r="H158" s="174">
        <v>10.8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5" customFormat="1">
      <c r="B159" s="179"/>
      <c r="D159" s="164" t="s">
        <v>282</v>
      </c>
      <c r="E159" s="180" t="s">
        <v>1</v>
      </c>
      <c r="F159" s="181" t="s">
        <v>286</v>
      </c>
      <c r="H159" s="182">
        <v>22.68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282</v>
      </c>
      <c r="AU159" s="180" t="s">
        <v>88</v>
      </c>
      <c r="AV159" s="15" t="s">
        <v>258</v>
      </c>
      <c r="AW159" s="15" t="s">
        <v>33</v>
      </c>
      <c r="AX159" s="15" t="s">
        <v>86</v>
      </c>
      <c r="AY159" s="180" t="s">
        <v>252</v>
      </c>
    </row>
    <row r="160" spans="1:65" s="2" customFormat="1" ht="24.2" customHeight="1">
      <c r="A160" s="31"/>
      <c r="B160" s="148"/>
      <c r="C160" s="149" t="s">
        <v>299</v>
      </c>
      <c r="D160" s="149" t="s">
        <v>254</v>
      </c>
      <c r="E160" s="150" t="s">
        <v>5265</v>
      </c>
      <c r="F160" s="151" t="s">
        <v>1945</v>
      </c>
      <c r="G160" s="152" t="s">
        <v>465</v>
      </c>
      <c r="H160" s="153">
        <v>22.68</v>
      </c>
      <c r="I160" s="154"/>
      <c r="J160" s="155">
        <f>ROUND(I160*H160,2)</f>
        <v>0</v>
      </c>
      <c r="K160" s="156"/>
      <c r="L160" s="32"/>
      <c r="M160" s="157" t="s">
        <v>1</v>
      </c>
      <c r="N160" s="158" t="s">
        <v>44</v>
      </c>
      <c r="O160" s="57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258</v>
      </c>
      <c r="AT160" s="161" t="s">
        <v>254</v>
      </c>
      <c r="AU160" s="161" t="s">
        <v>88</v>
      </c>
      <c r="AY160" s="17" t="s">
        <v>252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258</v>
      </c>
      <c r="BM160" s="161" t="s">
        <v>302</v>
      </c>
    </row>
    <row r="161" spans="1:65" s="2" customFormat="1" ht="24.2" customHeight="1">
      <c r="A161" s="31"/>
      <c r="B161" s="148"/>
      <c r="C161" s="149" t="s">
        <v>276</v>
      </c>
      <c r="D161" s="149" t="s">
        <v>254</v>
      </c>
      <c r="E161" s="150" t="s">
        <v>326</v>
      </c>
      <c r="F161" s="151" t="s">
        <v>327</v>
      </c>
      <c r="G161" s="152" t="s">
        <v>280</v>
      </c>
      <c r="H161" s="153">
        <v>11.7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306</v>
      </c>
    </row>
    <row r="162" spans="1:65" s="14" customFormat="1" ht="22.5">
      <c r="B162" s="171"/>
      <c r="D162" s="164" t="s">
        <v>282</v>
      </c>
      <c r="E162" s="172" t="s">
        <v>1</v>
      </c>
      <c r="F162" s="173" t="s">
        <v>5266</v>
      </c>
      <c r="H162" s="174">
        <v>4.95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4" customFormat="1" ht="22.5">
      <c r="B163" s="171"/>
      <c r="D163" s="164" t="s">
        <v>282</v>
      </c>
      <c r="E163" s="172" t="s">
        <v>1</v>
      </c>
      <c r="F163" s="173" t="s">
        <v>5267</v>
      </c>
      <c r="H163" s="174">
        <v>6.75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3" customFormat="1" ht="33.75">
      <c r="B164" s="163"/>
      <c r="D164" s="164" t="s">
        <v>282</v>
      </c>
      <c r="E164" s="165" t="s">
        <v>1</v>
      </c>
      <c r="F164" s="166" t="s">
        <v>5268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282</v>
      </c>
      <c r="AU164" s="165" t="s">
        <v>88</v>
      </c>
      <c r="AV164" s="13" t="s">
        <v>86</v>
      </c>
      <c r="AW164" s="13" t="s">
        <v>33</v>
      </c>
      <c r="AX164" s="13" t="s">
        <v>79</v>
      </c>
      <c r="AY164" s="165" t="s">
        <v>252</v>
      </c>
    </row>
    <row r="165" spans="1:65" s="15" customFormat="1">
      <c r="B165" s="179"/>
      <c r="D165" s="164" t="s">
        <v>282</v>
      </c>
      <c r="E165" s="180" t="s">
        <v>1</v>
      </c>
      <c r="F165" s="181" t="s">
        <v>286</v>
      </c>
      <c r="H165" s="182">
        <v>11.7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282</v>
      </c>
      <c r="AU165" s="180" t="s">
        <v>88</v>
      </c>
      <c r="AV165" s="15" t="s">
        <v>258</v>
      </c>
      <c r="AW165" s="15" t="s">
        <v>33</v>
      </c>
      <c r="AX165" s="15" t="s">
        <v>86</v>
      </c>
      <c r="AY165" s="180" t="s">
        <v>252</v>
      </c>
    </row>
    <row r="166" spans="1:65" s="2" customFormat="1" ht="16.5" customHeight="1">
      <c r="A166" s="31"/>
      <c r="B166" s="148"/>
      <c r="C166" s="149" t="s">
        <v>308</v>
      </c>
      <c r="D166" s="149" t="s">
        <v>254</v>
      </c>
      <c r="E166" s="150" t="s">
        <v>339</v>
      </c>
      <c r="F166" s="151" t="s">
        <v>340</v>
      </c>
      <c r="G166" s="152" t="s">
        <v>341</v>
      </c>
      <c r="H166" s="153">
        <v>9.9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44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258</v>
      </c>
      <c r="BM166" s="161" t="s">
        <v>311</v>
      </c>
    </row>
    <row r="167" spans="1:65" s="14" customFormat="1" ht="22.5">
      <c r="B167" s="171"/>
      <c r="D167" s="164" t="s">
        <v>282</v>
      </c>
      <c r="E167" s="172" t="s">
        <v>1</v>
      </c>
      <c r="F167" s="173" t="s">
        <v>5269</v>
      </c>
      <c r="H167" s="174">
        <v>9.9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9.9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281</v>
      </c>
      <c r="D169" s="149" t="s">
        <v>254</v>
      </c>
      <c r="E169" s="150" t="s">
        <v>4897</v>
      </c>
      <c r="F169" s="151" t="s">
        <v>4898</v>
      </c>
      <c r="G169" s="152" t="s">
        <v>280</v>
      </c>
      <c r="H169" s="153">
        <v>1.8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258</v>
      </c>
      <c r="BM169" s="161" t="s">
        <v>315</v>
      </c>
    </row>
    <row r="170" spans="1:65" s="14" customFormat="1" ht="22.5">
      <c r="B170" s="171"/>
      <c r="D170" s="164" t="s">
        <v>282</v>
      </c>
      <c r="E170" s="172" t="s">
        <v>1</v>
      </c>
      <c r="F170" s="173" t="s">
        <v>5270</v>
      </c>
      <c r="H170" s="174">
        <v>1.8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5" customFormat="1">
      <c r="B171" s="179"/>
      <c r="D171" s="164" t="s">
        <v>282</v>
      </c>
      <c r="E171" s="180" t="s">
        <v>1</v>
      </c>
      <c r="F171" s="181" t="s">
        <v>286</v>
      </c>
      <c r="H171" s="182">
        <v>1.8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282</v>
      </c>
      <c r="AU171" s="180" t="s">
        <v>88</v>
      </c>
      <c r="AV171" s="15" t="s">
        <v>258</v>
      </c>
      <c r="AW171" s="15" t="s">
        <v>33</v>
      </c>
      <c r="AX171" s="15" t="s">
        <v>86</v>
      </c>
      <c r="AY171" s="180" t="s">
        <v>252</v>
      </c>
    </row>
    <row r="172" spans="1:65" s="2" customFormat="1" ht="16.5" customHeight="1">
      <c r="A172" s="31"/>
      <c r="B172" s="148"/>
      <c r="C172" s="149" t="s">
        <v>8</v>
      </c>
      <c r="D172" s="149" t="s">
        <v>254</v>
      </c>
      <c r="E172" s="150" t="s">
        <v>5271</v>
      </c>
      <c r="F172" s="151" t="s">
        <v>5272</v>
      </c>
      <c r="G172" s="152" t="s">
        <v>341</v>
      </c>
      <c r="H172" s="153">
        <v>3.6</v>
      </c>
      <c r="I172" s="154"/>
      <c r="J172" s="155">
        <f>ROUND(I172*H172,2)</f>
        <v>0</v>
      </c>
      <c r="K172" s="156"/>
      <c r="L172" s="32"/>
      <c r="M172" s="157" t="s">
        <v>1</v>
      </c>
      <c r="N172" s="158" t="s">
        <v>44</v>
      </c>
      <c r="O172" s="57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7" t="s">
        <v>86</v>
      </c>
      <c r="BK172" s="162">
        <f>ROUND(I172*H172,2)</f>
        <v>0</v>
      </c>
      <c r="BL172" s="17" t="s">
        <v>258</v>
      </c>
      <c r="BM172" s="161" t="s">
        <v>319</v>
      </c>
    </row>
    <row r="173" spans="1:65" s="14" customFormat="1">
      <c r="B173" s="171"/>
      <c r="D173" s="164" t="s">
        <v>282</v>
      </c>
      <c r="E173" s="172" t="s">
        <v>1</v>
      </c>
      <c r="F173" s="173" t="s">
        <v>5273</v>
      </c>
      <c r="H173" s="174">
        <v>3.6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5" customFormat="1">
      <c r="B174" s="179"/>
      <c r="D174" s="164" t="s">
        <v>282</v>
      </c>
      <c r="E174" s="180" t="s">
        <v>1</v>
      </c>
      <c r="F174" s="181" t="s">
        <v>286</v>
      </c>
      <c r="H174" s="182">
        <v>3.6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282</v>
      </c>
      <c r="AU174" s="180" t="s">
        <v>88</v>
      </c>
      <c r="AV174" s="15" t="s">
        <v>258</v>
      </c>
      <c r="AW174" s="15" t="s">
        <v>33</v>
      </c>
      <c r="AX174" s="15" t="s">
        <v>86</v>
      </c>
      <c r="AY174" s="180" t="s">
        <v>252</v>
      </c>
    </row>
    <row r="175" spans="1:65" s="2" customFormat="1" ht="33" customHeight="1">
      <c r="A175" s="31"/>
      <c r="B175" s="148"/>
      <c r="C175" s="149" t="s">
        <v>289</v>
      </c>
      <c r="D175" s="149" t="s">
        <v>254</v>
      </c>
      <c r="E175" s="150" t="s">
        <v>5274</v>
      </c>
      <c r="F175" s="151" t="s">
        <v>1229</v>
      </c>
      <c r="G175" s="152" t="s">
        <v>280</v>
      </c>
      <c r="H175" s="153">
        <v>7.43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258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258</v>
      </c>
      <c r="BM175" s="161" t="s">
        <v>323</v>
      </c>
    </row>
    <row r="176" spans="1:65" s="12" customFormat="1" ht="22.9" customHeight="1">
      <c r="B176" s="135"/>
      <c r="D176" s="136" t="s">
        <v>78</v>
      </c>
      <c r="E176" s="146" t="s">
        <v>258</v>
      </c>
      <c r="F176" s="146" t="s">
        <v>457</v>
      </c>
      <c r="I176" s="138"/>
      <c r="J176" s="147">
        <f>BK176</f>
        <v>0</v>
      </c>
      <c r="L176" s="135"/>
      <c r="M176" s="140"/>
      <c r="N176" s="141"/>
      <c r="O176" s="141"/>
      <c r="P176" s="142">
        <f>SUM(P177:P179)</f>
        <v>0</v>
      </c>
      <c r="Q176" s="141"/>
      <c r="R176" s="142">
        <f>SUM(R177:R179)</f>
        <v>0</v>
      </c>
      <c r="S176" s="141"/>
      <c r="T176" s="143">
        <f>SUM(T177:T179)</f>
        <v>0</v>
      </c>
      <c r="AR176" s="136" t="s">
        <v>86</v>
      </c>
      <c r="AT176" s="144" t="s">
        <v>78</v>
      </c>
      <c r="AU176" s="144" t="s">
        <v>86</v>
      </c>
      <c r="AY176" s="136" t="s">
        <v>252</v>
      </c>
      <c r="BK176" s="145">
        <f>SUM(BK177:BK179)</f>
        <v>0</v>
      </c>
    </row>
    <row r="177" spans="1:65" s="2" customFormat="1" ht="21.75" customHeight="1">
      <c r="A177" s="31"/>
      <c r="B177" s="148"/>
      <c r="C177" s="149" t="s">
        <v>325</v>
      </c>
      <c r="D177" s="149" t="s">
        <v>254</v>
      </c>
      <c r="E177" s="150" t="s">
        <v>5275</v>
      </c>
      <c r="F177" s="151" t="s">
        <v>5276</v>
      </c>
      <c r="G177" s="152" t="s">
        <v>280</v>
      </c>
      <c r="H177" s="153">
        <v>0.67500000000000004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328</v>
      </c>
    </row>
    <row r="178" spans="1:65" s="14" customFormat="1" ht="22.5">
      <c r="B178" s="171"/>
      <c r="D178" s="164" t="s">
        <v>282</v>
      </c>
      <c r="E178" s="172" t="s">
        <v>1</v>
      </c>
      <c r="F178" s="173" t="s">
        <v>5277</v>
      </c>
      <c r="H178" s="174">
        <v>0.67500000000000004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5" customFormat="1">
      <c r="B179" s="179"/>
      <c r="D179" s="164" t="s">
        <v>282</v>
      </c>
      <c r="E179" s="180" t="s">
        <v>1</v>
      </c>
      <c r="F179" s="181" t="s">
        <v>286</v>
      </c>
      <c r="H179" s="182">
        <v>0.67500000000000004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282</v>
      </c>
      <c r="AU179" s="180" t="s">
        <v>88</v>
      </c>
      <c r="AV179" s="15" t="s">
        <v>258</v>
      </c>
      <c r="AW179" s="15" t="s">
        <v>33</v>
      </c>
      <c r="AX179" s="15" t="s">
        <v>86</v>
      </c>
      <c r="AY179" s="180" t="s">
        <v>252</v>
      </c>
    </row>
    <row r="180" spans="1:65" s="12" customFormat="1" ht="22.9" customHeight="1">
      <c r="B180" s="135"/>
      <c r="D180" s="136" t="s">
        <v>78</v>
      </c>
      <c r="E180" s="146" t="s">
        <v>269</v>
      </c>
      <c r="F180" s="146" t="s">
        <v>5278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SUM(P181:P199)</f>
        <v>0</v>
      </c>
      <c r="Q180" s="141"/>
      <c r="R180" s="142">
        <f>SUM(R181:R199)</f>
        <v>0</v>
      </c>
      <c r="S180" s="141"/>
      <c r="T180" s="143">
        <f>SUM(T181:T199)</f>
        <v>0</v>
      </c>
      <c r="AR180" s="136" t="s">
        <v>86</v>
      </c>
      <c r="AT180" s="144" t="s">
        <v>78</v>
      </c>
      <c r="AU180" s="144" t="s">
        <v>86</v>
      </c>
      <c r="AY180" s="136" t="s">
        <v>252</v>
      </c>
      <c r="BK180" s="145">
        <f>SUM(BK181:BK199)</f>
        <v>0</v>
      </c>
    </row>
    <row r="181" spans="1:65" s="2" customFormat="1" ht="24.2" customHeight="1">
      <c r="A181" s="31"/>
      <c r="B181" s="148"/>
      <c r="C181" s="149" t="s">
        <v>294</v>
      </c>
      <c r="D181" s="149" t="s">
        <v>254</v>
      </c>
      <c r="E181" s="150" t="s">
        <v>5279</v>
      </c>
      <c r="F181" s="151" t="s">
        <v>5280</v>
      </c>
      <c r="G181" s="152" t="s">
        <v>265</v>
      </c>
      <c r="H181" s="153">
        <v>6.05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335</v>
      </c>
    </row>
    <row r="182" spans="1:65" s="14" customFormat="1">
      <c r="B182" s="171"/>
      <c r="D182" s="164" t="s">
        <v>282</v>
      </c>
      <c r="E182" s="172" t="s">
        <v>1</v>
      </c>
      <c r="F182" s="173" t="s">
        <v>5281</v>
      </c>
      <c r="H182" s="174">
        <v>6.05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>
      <c r="B183" s="163"/>
      <c r="D183" s="164" t="s">
        <v>282</v>
      </c>
      <c r="E183" s="165" t="s">
        <v>1</v>
      </c>
      <c r="F183" s="166" t="s">
        <v>5282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6.05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24.2" customHeight="1">
      <c r="A185" s="31"/>
      <c r="B185" s="148"/>
      <c r="C185" s="149" t="s">
        <v>338</v>
      </c>
      <c r="D185" s="149" t="s">
        <v>254</v>
      </c>
      <c r="E185" s="150" t="s">
        <v>5283</v>
      </c>
      <c r="F185" s="151" t="s">
        <v>5284</v>
      </c>
      <c r="G185" s="152" t="s">
        <v>265</v>
      </c>
      <c r="H185" s="153">
        <v>3.52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342</v>
      </c>
    </row>
    <row r="186" spans="1:65" s="14" customFormat="1">
      <c r="B186" s="171"/>
      <c r="D186" s="164" t="s">
        <v>282</v>
      </c>
      <c r="E186" s="172" t="s">
        <v>1</v>
      </c>
      <c r="F186" s="173" t="s">
        <v>5285</v>
      </c>
      <c r="H186" s="174">
        <v>3.52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3" customFormat="1" ht="22.5">
      <c r="B187" s="163"/>
      <c r="D187" s="164" t="s">
        <v>282</v>
      </c>
      <c r="E187" s="165" t="s">
        <v>1</v>
      </c>
      <c r="F187" s="166" t="s">
        <v>4966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3.52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298</v>
      </c>
      <c r="D189" s="149" t="s">
        <v>254</v>
      </c>
      <c r="E189" s="150" t="s">
        <v>5286</v>
      </c>
      <c r="F189" s="151" t="s">
        <v>5287</v>
      </c>
      <c r="G189" s="152" t="s">
        <v>347</v>
      </c>
      <c r="H189" s="153">
        <v>1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348</v>
      </c>
    </row>
    <row r="190" spans="1:65" s="14" customFormat="1" ht="33.75">
      <c r="B190" s="171"/>
      <c r="D190" s="164" t="s">
        <v>282</v>
      </c>
      <c r="E190" s="172" t="s">
        <v>1</v>
      </c>
      <c r="F190" s="173" t="s">
        <v>5288</v>
      </c>
      <c r="H190" s="174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5" customFormat="1">
      <c r="B191" s="179"/>
      <c r="D191" s="164" t="s">
        <v>282</v>
      </c>
      <c r="E191" s="180" t="s">
        <v>1</v>
      </c>
      <c r="F191" s="181" t="s">
        <v>286</v>
      </c>
      <c r="H191" s="182">
        <v>1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282</v>
      </c>
      <c r="AU191" s="180" t="s">
        <v>88</v>
      </c>
      <c r="AV191" s="15" t="s">
        <v>258</v>
      </c>
      <c r="AW191" s="15" t="s">
        <v>33</v>
      </c>
      <c r="AX191" s="15" t="s">
        <v>86</v>
      </c>
      <c r="AY191" s="180" t="s">
        <v>252</v>
      </c>
    </row>
    <row r="192" spans="1:65" s="2" customFormat="1" ht="33" customHeight="1">
      <c r="A192" s="31"/>
      <c r="B192" s="148"/>
      <c r="C192" s="149" t="s">
        <v>7</v>
      </c>
      <c r="D192" s="149" t="s">
        <v>254</v>
      </c>
      <c r="E192" s="150" t="s">
        <v>5289</v>
      </c>
      <c r="F192" s="151" t="s">
        <v>5290</v>
      </c>
      <c r="G192" s="152" t="s">
        <v>347</v>
      </c>
      <c r="H192" s="153">
        <v>1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258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258</v>
      </c>
      <c r="BM192" s="161" t="s">
        <v>356</v>
      </c>
    </row>
    <row r="193" spans="1:65" s="2" customFormat="1" ht="24.2" customHeight="1">
      <c r="A193" s="31"/>
      <c r="B193" s="148"/>
      <c r="C193" s="149" t="s">
        <v>302</v>
      </c>
      <c r="D193" s="149" t="s">
        <v>254</v>
      </c>
      <c r="E193" s="150" t="s">
        <v>5291</v>
      </c>
      <c r="F193" s="151" t="s">
        <v>5292</v>
      </c>
      <c r="G193" s="152" t="s">
        <v>1198</v>
      </c>
      <c r="H193" s="153">
        <v>1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258</v>
      </c>
      <c r="BM193" s="161" t="s">
        <v>363</v>
      </c>
    </row>
    <row r="194" spans="1:65" s="2" customFormat="1" ht="16.5" customHeight="1">
      <c r="A194" s="31"/>
      <c r="B194" s="148"/>
      <c r="C194" s="149" t="s">
        <v>366</v>
      </c>
      <c r="D194" s="149" t="s">
        <v>254</v>
      </c>
      <c r="E194" s="150" t="s">
        <v>5293</v>
      </c>
      <c r="F194" s="151" t="s">
        <v>5294</v>
      </c>
      <c r="G194" s="152" t="s">
        <v>265</v>
      </c>
      <c r="H194" s="153">
        <v>4.5</v>
      </c>
      <c r="I194" s="154"/>
      <c r="J194" s="155">
        <f>ROUND(I194*H194,2)</f>
        <v>0</v>
      </c>
      <c r="K194" s="156"/>
      <c r="L194" s="32"/>
      <c r="M194" s="157" t="s">
        <v>1</v>
      </c>
      <c r="N194" s="158" t="s">
        <v>44</v>
      </c>
      <c r="O194" s="57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1" t="s">
        <v>258</v>
      </c>
      <c r="AT194" s="161" t="s">
        <v>254</v>
      </c>
      <c r="AU194" s="161" t="s">
        <v>88</v>
      </c>
      <c r="AY194" s="17" t="s">
        <v>252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86</v>
      </c>
      <c r="BK194" s="162">
        <f>ROUND(I194*H194,2)</f>
        <v>0</v>
      </c>
      <c r="BL194" s="17" t="s">
        <v>258</v>
      </c>
      <c r="BM194" s="161" t="s">
        <v>369</v>
      </c>
    </row>
    <row r="195" spans="1:65" s="14" customFormat="1">
      <c r="B195" s="171"/>
      <c r="D195" s="164" t="s">
        <v>282</v>
      </c>
      <c r="E195" s="172" t="s">
        <v>1</v>
      </c>
      <c r="F195" s="173" t="s">
        <v>5295</v>
      </c>
      <c r="H195" s="174">
        <v>4.5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1:65" s="15" customFormat="1">
      <c r="B196" s="179"/>
      <c r="D196" s="164" t="s">
        <v>282</v>
      </c>
      <c r="E196" s="180" t="s">
        <v>1</v>
      </c>
      <c r="F196" s="181" t="s">
        <v>286</v>
      </c>
      <c r="H196" s="182">
        <v>4.5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282</v>
      </c>
      <c r="AU196" s="180" t="s">
        <v>88</v>
      </c>
      <c r="AV196" s="15" t="s">
        <v>258</v>
      </c>
      <c r="AW196" s="15" t="s">
        <v>33</v>
      </c>
      <c r="AX196" s="15" t="s">
        <v>86</v>
      </c>
      <c r="AY196" s="180" t="s">
        <v>252</v>
      </c>
    </row>
    <row r="197" spans="1:65" s="2" customFormat="1" ht="21.75" customHeight="1">
      <c r="A197" s="31"/>
      <c r="B197" s="148"/>
      <c r="C197" s="149" t="s">
        <v>306</v>
      </c>
      <c r="D197" s="149" t="s">
        <v>254</v>
      </c>
      <c r="E197" s="150" t="s">
        <v>5296</v>
      </c>
      <c r="F197" s="151" t="s">
        <v>5297</v>
      </c>
      <c r="G197" s="152" t="s">
        <v>265</v>
      </c>
      <c r="H197" s="153">
        <v>4.5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258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258</v>
      </c>
      <c r="BM197" s="161" t="s">
        <v>373</v>
      </c>
    </row>
    <row r="198" spans="1:65" s="14" customFormat="1" ht="22.5">
      <c r="B198" s="171"/>
      <c r="D198" s="164" t="s">
        <v>282</v>
      </c>
      <c r="E198" s="172" t="s">
        <v>1</v>
      </c>
      <c r="F198" s="173" t="s">
        <v>5298</v>
      </c>
      <c r="H198" s="174">
        <v>4.5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4.5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12" customFormat="1" ht="22.9" customHeight="1">
      <c r="B200" s="135"/>
      <c r="D200" s="136" t="s">
        <v>78</v>
      </c>
      <c r="E200" s="146" t="s">
        <v>291</v>
      </c>
      <c r="F200" s="146" t="s">
        <v>471</v>
      </c>
      <c r="I200" s="138"/>
      <c r="J200" s="147">
        <f>BK200</f>
        <v>0</v>
      </c>
      <c r="L200" s="135"/>
      <c r="M200" s="140"/>
      <c r="N200" s="141"/>
      <c r="O200" s="141"/>
      <c r="P200" s="142">
        <f>SUM(P201:P210)</f>
        <v>0</v>
      </c>
      <c r="Q200" s="141"/>
      <c r="R200" s="142">
        <f>SUM(R201:R210)</f>
        <v>0</v>
      </c>
      <c r="S200" s="141"/>
      <c r="T200" s="143">
        <f>SUM(T201:T210)</f>
        <v>0</v>
      </c>
      <c r="AR200" s="136" t="s">
        <v>86</v>
      </c>
      <c r="AT200" s="144" t="s">
        <v>78</v>
      </c>
      <c r="AU200" s="144" t="s">
        <v>86</v>
      </c>
      <c r="AY200" s="136" t="s">
        <v>252</v>
      </c>
      <c r="BK200" s="145">
        <f>SUM(BK201:BK210)</f>
        <v>0</v>
      </c>
    </row>
    <row r="201" spans="1:65" s="2" customFormat="1" ht="24.2" customHeight="1">
      <c r="A201" s="31"/>
      <c r="B201" s="148"/>
      <c r="C201" s="149" t="s">
        <v>375</v>
      </c>
      <c r="D201" s="149" t="s">
        <v>254</v>
      </c>
      <c r="E201" s="150" t="s">
        <v>5299</v>
      </c>
      <c r="F201" s="151" t="s">
        <v>5300</v>
      </c>
      <c r="G201" s="152" t="s">
        <v>265</v>
      </c>
      <c r="H201" s="153">
        <v>12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258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258</v>
      </c>
      <c r="BM201" s="161" t="s">
        <v>378</v>
      </c>
    </row>
    <row r="202" spans="1:65" s="14" customFormat="1">
      <c r="B202" s="171"/>
      <c r="D202" s="164" t="s">
        <v>282</v>
      </c>
      <c r="E202" s="172" t="s">
        <v>1</v>
      </c>
      <c r="F202" s="173" t="s">
        <v>5301</v>
      </c>
      <c r="H202" s="174">
        <v>5.5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4" customFormat="1" ht="22.5">
      <c r="B203" s="171"/>
      <c r="D203" s="164" t="s">
        <v>282</v>
      </c>
      <c r="E203" s="172" t="s">
        <v>1</v>
      </c>
      <c r="F203" s="173" t="s">
        <v>5302</v>
      </c>
      <c r="H203" s="174">
        <v>6.5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1:65" s="13" customFormat="1" ht="33.75">
      <c r="B204" s="163"/>
      <c r="D204" s="164" t="s">
        <v>282</v>
      </c>
      <c r="E204" s="165" t="s">
        <v>1</v>
      </c>
      <c r="F204" s="166" t="s">
        <v>5303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282</v>
      </c>
      <c r="AU204" s="165" t="s">
        <v>88</v>
      </c>
      <c r="AV204" s="13" t="s">
        <v>86</v>
      </c>
      <c r="AW204" s="13" t="s">
        <v>33</v>
      </c>
      <c r="AX204" s="13" t="s">
        <v>79</v>
      </c>
      <c r="AY204" s="165" t="s">
        <v>252</v>
      </c>
    </row>
    <row r="205" spans="1:65" s="13" customFormat="1" ht="22.5">
      <c r="B205" s="163"/>
      <c r="D205" s="164" t="s">
        <v>282</v>
      </c>
      <c r="E205" s="165" t="s">
        <v>1</v>
      </c>
      <c r="F205" s="166" t="s">
        <v>5304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282</v>
      </c>
      <c r="AU205" s="165" t="s">
        <v>88</v>
      </c>
      <c r="AV205" s="13" t="s">
        <v>86</v>
      </c>
      <c r="AW205" s="13" t="s">
        <v>33</v>
      </c>
      <c r="AX205" s="13" t="s">
        <v>79</v>
      </c>
      <c r="AY205" s="165" t="s">
        <v>252</v>
      </c>
    </row>
    <row r="206" spans="1:65" s="13" customFormat="1" ht="33.75">
      <c r="B206" s="163"/>
      <c r="D206" s="164" t="s">
        <v>282</v>
      </c>
      <c r="E206" s="165" t="s">
        <v>1</v>
      </c>
      <c r="F206" s="166" t="s">
        <v>5305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282</v>
      </c>
      <c r="AU206" s="165" t="s">
        <v>88</v>
      </c>
      <c r="AV206" s="13" t="s">
        <v>86</v>
      </c>
      <c r="AW206" s="13" t="s">
        <v>33</v>
      </c>
      <c r="AX206" s="13" t="s">
        <v>79</v>
      </c>
      <c r="AY206" s="165" t="s">
        <v>252</v>
      </c>
    </row>
    <row r="207" spans="1:65" s="13" customFormat="1" ht="33.75">
      <c r="B207" s="163"/>
      <c r="D207" s="164" t="s">
        <v>282</v>
      </c>
      <c r="E207" s="165" t="s">
        <v>1</v>
      </c>
      <c r="F207" s="166" t="s">
        <v>5306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3" customFormat="1" ht="22.5">
      <c r="B208" s="163"/>
      <c r="D208" s="164" t="s">
        <v>282</v>
      </c>
      <c r="E208" s="165" t="s">
        <v>1</v>
      </c>
      <c r="F208" s="166" t="s">
        <v>5307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3" customFormat="1" ht="33.75">
      <c r="B209" s="163"/>
      <c r="D209" s="164" t="s">
        <v>282</v>
      </c>
      <c r="E209" s="165" t="s">
        <v>1</v>
      </c>
      <c r="F209" s="166" t="s">
        <v>5308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5" customFormat="1">
      <c r="B210" s="179"/>
      <c r="D210" s="164" t="s">
        <v>282</v>
      </c>
      <c r="E210" s="180" t="s">
        <v>1</v>
      </c>
      <c r="F210" s="181" t="s">
        <v>286</v>
      </c>
      <c r="H210" s="182">
        <v>12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282</v>
      </c>
      <c r="AU210" s="180" t="s">
        <v>88</v>
      </c>
      <c r="AV210" s="15" t="s">
        <v>258</v>
      </c>
      <c r="AW210" s="15" t="s">
        <v>33</v>
      </c>
      <c r="AX210" s="15" t="s">
        <v>86</v>
      </c>
      <c r="AY210" s="180" t="s">
        <v>252</v>
      </c>
    </row>
    <row r="211" spans="1:65" s="12" customFormat="1" ht="22.9" customHeight="1">
      <c r="B211" s="135"/>
      <c r="D211" s="136" t="s">
        <v>78</v>
      </c>
      <c r="E211" s="146" t="s">
        <v>844</v>
      </c>
      <c r="F211" s="146" t="s">
        <v>1292</v>
      </c>
      <c r="I211" s="138"/>
      <c r="J211" s="147">
        <f>BK211</f>
        <v>0</v>
      </c>
      <c r="L211" s="135"/>
      <c r="M211" s="140"/>
      <c r="N211" s="141"/>
      <c r="O211" s="141"/>
      <c r="P211" s="142">
        <f>SUM(P212:P215)</f>
        <v>0</v>
      </c>
      <c r="Q211" s="141"/>
      <c r="R211" s="142">
        <f>SUM(R212:R215)</f>
        <v>0</v>
      </c>
      <c r="S211" s="141"/>
      <c r="T211" s="143">
        <f>SUM(T212:T215)</f>
        <v>0</v>
      </c>
      <c r="AR211" s="136" t="s">
        <v>86</v>
      </c>
      <c r="AT211" s="144" t="s">
        <v>78</v>
      </c>
      <c r="AU211" s="144" t="s">
        <v>86</v>
      </c>
      <c r="AY211" s="136" t="s">
        <v>252</v>
      </c>
      <c r="BK211" s="145">
        <f>SUM(BK212:BK215)</f>
        <v>0</v>
      </c>
    </row>
    <row r="212" spans="1:65" s="2" customFormat="1" ht="24.2" customHeight="1">
      <c r="A212" s="31"/>
      <c r="B212" s="148"/>
      <c r="C212" s="149" t="s">
        <v>311</v>
      </c>
      <c r="D212" s="149" t="s">
        <v>254</v>
      </c>
      <c r="E212" s="150" t="s">
        <v>5309</v>
      </c>
      <c r="F212" s="151" t="s">
        <v>5310</v>
      </c>
      <c r="G212" s="152" t="s">
        <v>341</v>
      </c>
      <c r="H212" s="153">
        <v>15.423999999999999</v>
      </c>
      <c r="I212" s="154"/>
      <c r="J212" s="155">
        <f>ROUND(I212*H212,2)</f>
        <v>0</v>
      </c>
      <c r="K212" s="156"/>
      <c r="L212" s="32"/>
      <c r="M212" s="157" t="s">
        <v>1</v>
      </c>
      <c r="N212" s="158" t="s">
        <v>44</v>
      </c>
      <c r="O212" s="57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1" t="s">
        <v>258</v>
      </c>
      <c r="AT212" s="161" t="s">
        <v>254</v>
      </c>
      <c r="AU212" s="161" t="s">
        <v>88</v>
      </c>
      <c r="AY212" s="17" t="s">
        <v>252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86</v>
      </c>
      <c r="BK212" s="162">
        <f>ROUND(I212*H212,2)</f>
        <v>0</v>
      </c>
      <c r="BL212" s="17" t="s">
        <v>258</v>
      </c>
      <c r="BM212" s="161" t="s">
        <v>384</v>
      </c>
    </row>
    <row r="213" spans="1:65" s="2" customFormat="1" ht="21.75" customHeight="1">
      <c r="A213" s="31"/>
      <c r="B213" s="148"/>
      <c r="C213" s="149" t="s">
        <v>386</v>
      </c>
      <c r="D213" s="149" t="s">
        <v>254</v>
      </c>
      <c r="E213" s="150" t="s">
        <v>4915</v>
      </c>
      <c r="F213" s="151" t="s">
        <v>4916</v>
      </c>
      <c r="G213" s="152" t="s">
        <v>257</v>
      </c>
      <c r="H213" s="153">
        <v>10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258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258</v>
      </c>
      <c r="BM213" s="161" t="s">
        <v>389</v>
      </c>
    </row>
    <row r="214" spans="1:65" s="14" customFormat="1" ht="33.75">
      <c r="B214" s="171"/>
      <c r="D214" s="164" t="s">
        <v>282</v>
      </c>
      <c r="E214" s="172" t="s">
        <v>1</v>
      </c>
      <c r="F214" s="173" t="s">
        <v>5311</v>
      </c>
      <c r="H214" s="174">
        <v>10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10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12" customFormat="1" ht="25.9" customHeight="1">
      <c r="B216" s="135"/>
      <c r="D216" s="136" t="s">
        <v>78</v>
      </c>
      <c r="E216" s="137" t="s">
        <v>1303</v>
      </c>
      <c r="F216" s="137" t="s">
        <v>1304</v>
      </c>
      <c r="I216" s="138"/>
      <c r="J216" s="139">
        <f>BK216</f>
        <v>0</v>
      </c>
      <c r="L216" s="135"/>
      <c r="M216" s="140"/>
      <c r="N216" s="141"/>
      <c r="O216" s="141"/>
      <c r="P216" s="142">
        <f>P217+P290</f>
        <v>0</v>
      </c>
      <c r="Q216" s="141"/>
      <c r="R216" s="142">
        <f>R217+R290</f>
        <v>0</v>
      </c>
      <c r="S216" s="141"/>
      <c r="T216" s="143">
        <f>T217+T290</f>
        <v>0</v>
      </c>
      <c r="AR216" s="136" t="s">
        <v>88</v>
      </c>
      <c r="AT216" s="144" t="s">
        <v>78</v>
      </c>
      <c r="AU216" s="144" t="s">
        <v>79</v>
      </c>
      <c r="AY216" s="136" t="s">
        <v>252</v>
      </c>
      <c r="BK216" s="145">
        <f>BK217+BK290</f>
        <v>0</v>
      </c>
    </row>
    <row r="217" spans="1:65" s="12" customFormat="1" ht="22.9" customHeight="1">
      <c r="B217" s="135"/>
      <c r="D217" s="136" t="s">
        <v>78</v>
      </c>
      <c r="E217" s="146" t="s">
        <v>1369</v>
      </c>
      <c r="F217" s="146" t="s">
        <v>5312</v>
      </c>
      <c r="I217" s="138"/>
      <c r="J217" s="147">
        <f>BK217</f>
        <v>0</v>
      </c>
      <c r="L217" s="135"/>
      <c r="M217" s="140"/>
      <c r="N217" s="141"/>
      <c r="O217" s="141"/>
      <c r="P217" s="142">
        <f>SUM(P218:P289)</f>
        <v>0</v>
      </c>
      <c r="Q217" s="141"/>
      <c r="R217" s="142">
        <f>SUM(R218:R289)</f>
        <v>0</v>
      </c>
      <c r="S217" s="141"/>
      <c r="T217" s="143">
        <f>SUM(T218:T289)</f>
        <v>0</v>
      </c>
      <c r="AR217" s="136" t="s">
        <v>88</v>
      </c>
      <c r="AT217" s="144" t="s">
        <v>78</v>
      </c>
      <c r="AU217" s="144" t="s">
        <v>86</v>
      </c>
      <c r="AY217" s="136" t="s">
        <v>252</v>
      </c>
      <c r="BK217" s="145">
        <f>SUM(BK218:BK289)</f>
        <v>0</v>
      </c>
    </row>
    <row r="218" spans="1:65" s="2" customFormat="1" ht="24.2" customHeight="1">
      <c r="A218" s="31"/>
      <c r="B218" s="148"/>
      <c r="C218" s="149" t="s">
        <v>315</v>
      </c>
      <c r="D218" s="149" t="s">
        <v>254</v>
      </c>
      <c r="E218" s="150" t="s">
        <v>5313</v>
      </c>
      <c r="F218" s="151" t="s">
        <v>5314</v>
      </c>
      <c r="G218" s="152" t="s">
        <v>265</v>
      </c>
      <c r="H218" s="153">
        <v>77</v>
      </c>
      <c r="I218" s="154"/>
      <c r="J218" s="155">
        <f>ROUND(I218*H218,2)</f>
        <v>0</v>
      </c>
      <c r="K218" s="156"/>
      <c r="L218" s="32"/>
      <c r="M218" s="157" t="s">
        <v>1</v>
      </c>
      <c r="N218" s="158" t="s">
        <v>44</v>
      </c>
      <c r="O218" s="57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289</v>
      </c>
      <c r="AT218" s="161" t="s">
        <v>254</v>
      </c>
      <c r="AU218" s="161" t="s">
        <v>88</v>
      </c>
      <c r="AY218" s="17" t="s">
        <v>252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86</v>
      </c>
      <c r="BK218" s="162">
        <f>ROUND(I218*H218,2)</f>
        <v>0</v>
      </c>
      <c r="BL218" s="17" t="s">
        <v>289</v>
      </c>
      <c r="BM218" s="161" t="s">
        <v>392</v>
      </c>
    </row>
    <row r="219" spans="1:65" s="14" customFormat="1">
      <c r="B219" s="171"/>
      <c r="D219" s="164" t="s">
        <v>282</v>
      </c>
      <c r="E219" s="172" t="s">
        <v>1</v>
      </c>
      <c r="F219" s="173" t="s">
        <v>5315</v>
      </c>
      <c r="H219" s="174">
        <v>77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3" customFormat="1" ht="22.5">
      <c r="B220" s="163"/>
      <c r="D220" s="164" t="s">
        <v>282</v>
      </c>
      <c r="E220" s="165" t="s">
        <v>1</v>
      </c>
      <c r="F220" s="166" t="s">
        <v>5316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282</v>
      </c>
      <c r="AU220" s="165" t="s">
        <v>88</v>
      </c>
      <c r="AV220" s="13" t="s">
        <v>86</v>
      </c>
      <c r="AW220" s="13" t="s">
        <v>33</v>
      </c>
      <c r="AX220" s="13" t="s">
        <v>79</v>
      </c>
      <c r="AY220" s="165" t="s">
        <v>252</v>
      </c>
    </row>
    <row r="221" spans="1:65" s="15" customFormat="1">
      <c r="B221" s="179"/>
      <c r="D221" s="164" t="s">
        <v>282</v>
      </c>
      <c r="E221" s="180" t="s">
        <v>1</v>
      </c>
      <c r="F221" s="181" t="s">
        <v>286</v>
      </c>
      <c r="H221" s="182">
        <v>77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282</v>
      </c>
      <c r="AU221" s="180" t="s">
        <v>88</v>
      </c>
      <c r="AV221" s="15" t="s">
        <v>258</v>
      </c>
      <c r="AW221" s="15" t="s">
        <v>33</v>
      </c>
      <c r="AX221" s="15" t="s">
        <v>86</v>
      </c>
      <c r="AY221" s="180" t="s">
        <v>252</v>
      </c>
    </row>
    <row r="222" spans="1:65" s="2" customFormat="1" ht="24.2" customHeight="1">
      <c r="A222" s="31"/>
      <c r="B222" s="148"/>
      <c r="C222" s="149" t="s">
        <v>393</v>
      </c>
      <c r="D222" s="149" t="s">
        <v>254</v>
      </c>
      <c r="E222" s="150" t="s">
        <v>5317</v>
      </c>
      <c r="F222" s="151" t="s">
        <v>5318</v>
      </c>
      <c r="G222" s="152" t="s">
        <v>265</v>
      </c>
      <c r="H222" s="153">
        <v>96.8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289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289</v>
      </c>
      <c r="BM222" s="161" t="s">
        <v>396</v>
      </c>
    </row>
    <row r="223" spans="1:65" s="14" customFormat="1">
      <c r="B223" s="171"/>
      <c r="D223" s="164" t="s">
        <v>282</v>
      </c>
      <c r="E223" s="172" t="s">
        <v>1</v>
      </c>
      <c r="F223" s="173" t="s">
        <v>5319</v>
      </c>
      <c r="H223" s="174">
        <v>96.8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3" customFormat="1" ht="22.5">
      <c r="B224" s="163"/>
      <c r="D224" s="164" t="s">
        <v>282</v>
      </c>
      <c r="E224" s="165" t="s">
        <v>1</v>
      </c>
      <c r="F224" s="166" t="s">
        <v>5316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282</v>
      </c>
      <c r="AU224" s="165" t="s">
        <v>88</v>
      </c>
      <c r="AV224" s="13" t="s">
        <v>86</v>
      </c>
      <c r="AW224" s="13" t="s">
        <v>33</v>
      </c>
      <c r="AX224" s="13" t="s">
        <v>79</v>
      </c>
      <c r="AY224" s="165" t="s">
        <v>252</v>
      </c>
    </row>
    <row r="225" spans="1:65" s="15" customFormat="1">
      <c r="B225" s="179"/>
      <c r="D225" s="164" t="s">
        <v>282</v>
      </c>
      <c r="E225" s="180" t="s">
        <v>1</v>
      </c>
      <c r="F225" s="181" t="s">
        <v>286</v>
      </c>
      <c r="H225" s="182">
        <v>96.8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282</v>
      </c>
      <c r="AU225" s="180" t="s">
        <v>88</v>
      </c>
      <c r="AV225" s="15" t="s">
        <v>258</v>
      </c>
      <c r="AW225" s="15" t="s">
        <v>33</v>
      </c>
      <c r="AX225" s="15" t="s">
        <v>86</v>
      </c>
      <c r="AY225" s="180" t="s">
        <v>252</v>
      </c>
    </row>
    <row r="226" spans="1:65" s="2" customFormat="1" ht="33" customHeight="1">
      <c r="A226" s="31"/>
      <c r="B226" s="148"/>
      <c r="C226" s="149" t="s">
        <v>319</v>
      </c>
      <c r="D226" s="149" t="s">
        <v>254</v>
      </c>
      <c r="E226" s="150" t="s">
        <v>4963</v>
      </c>
      <c r="F226" s="151" t="s">
        <v>5320</v>
      </c>
      <c r="G226" s="152" t="s">
        <v>265</v>
      </c>
      <c r="H226" s="153">
        <v>3.5750000000000002</v>
      </c>
      <c r="I226" s="154"/>
      <c r="J226" s="155">
        <f>ROUND(I226*H226,2)</f>
        <v>0</v>
      </c>
      <c r="K226" s="156"/>
      <c r="L226" s="32"/>
      <c r="M226" s="157" t="s">
        <v>1</v>
      </c>
      <c r="N226" s="158" t="s">
        <v>44</v>
      </c>
      <c r="O226" s="57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1" t="s">
        <v>289</v>
      </c>
      <c r="AT226" s="161" t="s">
        <v>254</v>
      </c>
      <c r="AU226" s="161" t="s">
        <v>88</v>
      </c>
      <c r="AY226" s="17" t="s">
        <v>252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86</v>
      </c>
      <c r="BK226" s="162">
        <f>ROUND(I226*H226,2)</f>
        <v>0</v>
      </c>
      <c r="BL226" s="17" t="s">
        <v>289</v>
      </c>
      <c r="BM226" s="161" t="s">
        <v>399</v>
      </c>
    </row>
    <row r="227" spans="1:65" s="14" customFormat="1" ht="22.5">
      <c r="B227" s="171"/>
      <c r="D227" s="164" t="s">
        <v>282</v>
      </c>
      <c r="E227" s="172" t="s">
        <v>1</v>
      </c>
      <c r="F227" s="173" t="s">
        <v>5321</v>
      </c>
      <c r="H227" s="174">
        <v>3.5750000000000002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3" customFormat="1" ht="22.5">
      <c r="B228" s="163"/>
      <c r="D228" s="164" t="s">
        <v>282</v>
      </c>
      <c r="E228" s="165" t="s">
        <v>1</v>
      </c>
      <c r="F228" s="166" t="s">
        <v>4966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282</v>
      </c>
      <c r="AU228" s="165" t="s">
        <v>88</v>
      </c>
      <c r="AV228" s="13" t="s">
        <v>86</v>
      </c>
      <c r="AW228" s="13" t="s">
        <v>33</v>
      </c>
      <c r="AX228" s="13" t="s">
        <v>79</v>
      </c>
      <c r="AY228" s="165" t="s">
        <v>252</v>
      </c>
    </row>
    <row r="229" spans="1:65" s="15" customFormat="1">
      <c r="B229" s="179"/>
      <c r="D229" s="164" t="s">
        <v>282</v>
      </c>
      <c r="E229" s="180" t="s">
        <v>1</v>
      </c>
      <c r="F229" s="181" t="s">
        <v>286</v>
      </c>
      <c r="H229" s="182">
        <v>3.5750000000000002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282</v>
      </c>
      <c r="AU229" s="180" t="s">
        <v>88</v>
      </c>
      <c r="AV229" s="15" t="s">
        <v>258</v>
      </c>
      <c r="AW229" s="15" t="s">
        <v>33</v>
      </c>
      <c r="AX229" s="15" t="s">
        <v>86</v>
      </c>
      <c r="AY229" s="180" t="s">
        <v>252</v>
      </c>
    </row>
    <row r="230" spans="1:65" s="2" customFormat="1" ht="33" customHeight="1">
      <c r="A230" s="31"/>
      <c r="B230" s="148"/>
      <c r="C230" s="149" t="s">
        <v>400</v>
      </c>
      <c r="D230" s="149" t="s">
        <v>254</v>
      </c>
      <c r="E230" s="150" t="s">
        <v>4967</v>
      </c>
      <c r="F230" s="151" t="s">
        <v>5322</v>
      </c>
      <c r="G230" s="152" t="s">
        <v>265</v>
      </c>
      <c r="H230" s="153">
        <v>8.9429999999999996</v>
      </c>
      <c r="I230" s="154"/>
      <c r="J230" s="155">
        <f>ROUND(I230*H230,2)</f>
        <v>0</v>
      </c>
      <c r="K230" s="156"/>
      <c r="L230" s="32"/>
      <c r="M230" s="157" t="s">
        <v>1</v>
      </c>
      <c r="N230" s="158" t="s">
        <v>44</v>
      </c>
      <c r="O230" s="57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1" t="s">
        <v>289</v>
      </c>
      <c r="AT230" s="161" t="s">
        <v>254</v>
      </c>
      <c r="AU230" s="161" t="s">
        <v>88</v>
      </c>
      <c r="AY230" s="17" t="s">
        <v>252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86</v>
      </c>
      <c r="BK230" s="162">
        <f>ROUND(I230*H230,2)</f>
        <v>0</v>
      </c>
      <c r="BL230" s="17" t="s">
        <v>289</v>
      </c>
      <c r="BM230" s="161" t="s">
        <v>403</v>
      </c>
    </row>
    <row r="231" spans="1:65" s="14" customFormat="1" ht="22.5">
      <c r="B231" s="171"/>
      <c r="D231" s="164" t="s">
        <v>282</v>
      </c>
      <c r="E231" s="172" t="s">
        <v>1</v>
      </c>
      <c r="F231" s="173" t="s">
        <v>5323</v>
      </c>
      <c r="H231" s="174">
        <v>8.9429999999999996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282</v>
      </c>
      <c r="AU231" s="172" t="s">
        <v>88</v>
      </c>
      <c r="AV231" s="14" t="s">
        <v>88</v>
      </c>
      <c r="AW231" s="14" t="s">
        <v>33</v>
      </c>
      <c r="AX231" s="14" t="s">
        <v>79</v>
      </c>
      <c r="AY231" s="172" t="s">
        <v>252</v>
      </c>
    </row>
    <row r="232" spans="1:65" s="13" customFormat="1" ht="22.5">
      <c r="B232" s="163"/>
      <c r="D232" s="164" t="s">
        <v>282</v>
      </c>
      <c r="E232" s="165" t="s">
        <v>1</v>
      </c>
      <c r="F232" s="166" t="s">
        <v>4966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282</v>
      </c>
      <c r="AU232" s="165" t="s">
        <v>88</v>
      </c>
      <c r="AV232" s="13" t="s">
        <v>86</v>
      </c>
      <c r="AW232" s="13" t="s">
        <v>33</v>
      </c>
      <c r="AX232" s="13" t="s">
        <v>79</v>
      </c>
      <c r="AY232" s="165" t="s">
        <v>252</v>
      </c>
    </row>
    <row r="233" spans="1:65" s="15" customFormat="1">
      <c r="B233" s="179"/>
      <c r="D233" s="164" t="s">
        <v>282</v>
      </c>
      <c r="E233" s="180" t="s">
        <v>1</v>
      </c>
      <c r="F233" s="181" t="s">
        <v>286</v>
      </c>
      <c r="H233" s="182">
        <v>8.9429999999999996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282</v>
      </c>
      <c r="AU233" s="180" t="s">
        <v>88</v>
      </c>
      <c r="AV233" s="15" t="s">
        <v>258</v>
      </c>
      <c r="AW233" s="15" t="s">
        <v>33</v>
      </c>
      <c r="AX233" s="15" t="s">
        <v>86</v>
      </c>
      <c r="AY233" s="180" t="s">
        <v>252</v>
      </c>
    </row>
    <row r="234" spans="1:65" s="2" customFormat="1" ht="24.2" customHeight="1">
      <c r="A234" s="31"/>
      <c r="B234" s="148"/>
      <c r="C234" s="149" t="s">
        <v>323</v>
      </c>
      <c r="D234" s="149" t="s">
        <v>254</v>
      </c>
      <c r="E234" s="150" t="s">
        <v>5324</v>
      </c>
      <c r="F234" s="151" t="s">
        <v>5325</v>
      </c>
      <c r="G234" s="152" t="s">
        <v>347</v>
      </c>
      <c r="H234" s="153">
        <v>4</v>
      </c>
      <c r="I234" s="154"/>
      <c r="J234" s="155">
        <f>ROUND(I234*H234,2)</f>
        <v>0</v>
      </c>
      <c r="K234" s="156"/>
      <c r="L234" s="32"/>
      <c r="M234" s="157" t="s">
        <v>1</v>
      </c>
      <c r="N234" s="158" t="s">
        <v>44</v>
      </c>
      <c r="O234" s="57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1" t="s">
        <v>289</v>
      </c>
      <c r="AT234" s="161" t="s">
        <v>254</v>
      </c>
      <c r="AU234" s="161" t="s">
        <v>88</v>
      </c>
      <c r="AY234" s="17" t="s">
        <v>252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86</v>
      </c>
      <c r="BK234" s="162">
        <f>ROUND(I234*H234,2)</f>
        <v>0</v>
      </c>
      <c r="BL234" s="17" t="s">
        <v>289</v>
      </c>
      <c r="BM234" s="161" t="s">
        <v>406</v>
      </c>
    </row>
    <row r="235" spans="1:65" s="2" customFormat="1" ht="24.2" customHeight="1">
      <c r="A235" s="31"/>
      <c r="B235" s="148"/>
      <c r="C235" s="149" t="s">
        <v>407</v>
      </c>
      <c r="D235" s="149" t="s">
        <v>254</v>
      </c>
      <c r="E235" s="150" t="s">
        <v>5326</v>
      </c>
      <c r="F235" s="151" t="s">
        <v>5327</v>
      </c>
      <c r="G235" s="152" t="s">
        <v>347</v>
      </c>
      <c r="H235" s="153">
        <v>3</v>
      </c>
      <c r="I235" s="154"/>
      <c r="J235" s="155">
        <f>ROUND(I235*H235,2)</f>
        <v>0</v>
      </c>
      <c r="K235" s="156"/>
      <c r="L235" s="32"/>
      <c r="M235" s="157" t="s">
        <v>1</v>
      </c>
      <c r="N235" s="158" t="s">
        <v>44</v>
      </c>
      <c r="O235" s="57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1" t="s">
        <v>289</v>
      </c>
      <c r="AT235" s="161" t="s">
        <v>254</v>
      </c>
      <c r="AU235" s="161" t="s">
        <v>88</v>
      </c>
      <c r="AY235" s="17" t="s">
        <v>252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7" t="s">
        <v>86</v>
      </c>
      <c r="BK235" s="162">
        <f>ROUND(I235*H235,2)</f>
        <v>0</v>
      </c>
      <c r="BL235" s="17" t="s">
        <v>289</v>
      </c>
      <c r="BM235" s="161" t="s">
        <v>410</v>
      </c>
    </row>
    <row r="236" spans="1:65" s="2" customFormat="1" ht="24.2" customHeight="1">
      <c r="A236" s="31"/>
      <c r="B236" s="148"/>
      <c r="C236" s="149" t="s">
        <v>328</v>
      </c>
      <c r="D236" s="149" t="s">
        <v>254</v>
      </c>
      <c r="E236" s="150" t="s">
        <v>5328</v>
      </c>
      <c r="F236" s="151" t="s">
        <v>5329</v>
      </c>
      <c r="G236" s="152" t="s">
        <v>347</v>
      </c>
      <c r="H236" s="153">
        <v>2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289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289</v>
      </c>
      <c r="BM236" s="161" t="s">
        <v>413</v>
      </c>
    </row>
    <row r="237" spans="1:65" s="2" customFormat="1" ht="24.2" customHeight="1">
      <c r="A237" s="31"/>
      <c r="B237" s="148"/>
      <c r="C237" s="149" t="s">
        <v>414</v>
      </c>
      <c r="D237" s="149" t="s">
        <v>254</v>
      </c>
      <c r="E237" s="150" t="s">
        <v>5330</v>
      </c>
      <c r="F237" s="151" t="s">
        <v>5331</v>
      </c>
      <c r="G237" s="152" t="s">
        <v>347</v>
      </c>
      <c r="H237" s="153">
        <v>10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289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289</v>
      </c>
      <c r="BM237" s="161" t="s">
        <v>417</v>
      </c>
    </row>
    <row r="238" spans="1:65" s="14" customFormat="1" ht="22.5">
      <c r="B238" s="171"/>
      <c r="D238" s="164" t="s">
        <v>282</v>
      </c>
      <c r="E238" s="172" t="s">
        <v>1</v>
      </c>
      <c r="F238" s="173" t="s">
        <v>5332</v>
      </c>
      <c r="H238" s="174">
        <v>10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3" customFormat="1">
      <c r="B239" s="163"/>
      <c r="D239" s="164" t="s">
        <v>282</v>
      </c>
      <c r="E239" s="165" t="s">
        <v>1</v>
      </c>
      <c r="F239" s="166" t="s">
        <v>5333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10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24.2" customHeight="1">
      <c r="A241" s="31"/>
      <c r="B241" s="148"/>
      <c r="C241" s="149" t="s">
        <v>335</v>
      </c>
      <c r="D241" s="149" t="s">
        <v>254</v>
      </c>
      <c r="E241" s="150" t="s">
        <v>5334</v>
      </c>
      <c r="F241" s="151" t="s">
        <v>5335</v>
      </c>
      <c r="G241" s="152" t="s">
        <v>347</v>
      </c>
      <c r="H241" s="153">
        <v>1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289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289</v>
      </c>
      <c r="BM241" s="161" t="s">
        <v>421</v>
      </c>
    </row>
    <row r="242" spans="1:65" s="14" customFormat="1">
      <c r="B242" s="171"/>
      <c r="D242" s="164" t="s">
        <v>282</v>
      </c>
      <c r="E242" s="172" t="s">
        <v>1</v>
      </c>
      <c r="F242" s="173" t="s">
        <v>5336</v>
      </c>
      <c r="H242" s="174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3" customFormat="1">
      <c r="B243" s="163"/>
      <c r="D243" s="164" t="s">
        <v>282</v>
      </c>
      <c r="E243" s="165" t="s">
        <v>1</v>
      </c>
      <c r="F243" s="166" t="s">
        <v>5333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1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24.2" customHeight="1">
      <c r="A245" s="31"/>
      <c r="B245" s="148"/>
      <c r="C245" s="149" t="s">
        <v>422</v>
      </c>
      <c r="D245" s="149" t="s">
        <v>254</v>
      </c>
      <c r="E245" s="150" t="s">
        <v>5337</v>
      </c>
      <c r="F245" s="151" t="s">
        <v>5338</v>
      </c>
      <c r="G245" s="152" t="s">
        <v>347</v>
      </c>
      <c r="H245" s="153">
        <v>3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289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289</v>
      </c>
      <c r="BM245" s="161" t="s">
        <v>425</v>
      </c>
    </row>
    <row r="246" spans="1:65" s="14" customFormat="1" ht="22.5">
      <c r="B246" s="171"/>
      <c r="D246" s="164" t="s">
        <v>282</v>
      </c>
      <c r="E246" s="172" t="s">
        <v>1</v>
      </c>
      <c r="F246" s="173" t="s">
        <v>5339</v>
      </c>
      <c r="H246" s="174">
        <v>3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3" customFormat="1">
      <c r="B247" s="163"/>
      <c r="D247" s="164" t="s">
        <v>282</v>
      </c>
      <c r="E247" s="165" t="s">
        <v>1</v>
      </c>
      <c r="F247" s="166" t="s">
        <v>5333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3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24.2" customHeight="1">
      <c r="A249" s="31"/>
      <c r="B249" s="148"/>
      <c r="C249" s="149" t="s">
        <v>342</v>
      </c>
      <c r="D249" s="149" t="s">
        <v>254</v>
      </c>
      <c r="E249" s="150" t="s">
        <v>5340</v>
      </c>
      <c r="F249" s="151" t="s">
        <v>5341</v>
      </c>
      <c r="G249" s="152" t="s">
        <v>347</v>
      </c>
      <c r="H249" s="153">
        <v>3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289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289</v>
      </c>
      <c r="BM249" s="161" t="s">
        <v>428</v>
      </c>
    </row>
    <row r="250" spans="1:65" s="14" customFormat="1">
      <c r="B250" s="171"/>
      <c r="D250" s="164" t="s">
        <v>282</v>
      </c>
      <c r="E250" s="172" t="s">
        <v>1</v>
      </c>
      <c r="F250" s="173" t="s">
        <v>5342</v>
      </c>
      <c r="H250" s="174">
        <v>3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3" customFormat="1" ht="22.5">
      <c r="B251" s="163"/>
      <c r="D251" s="164" t="s">
        <v>282</v>
      </c>
      <c r="E251" s="165" t="s">
        <v>1</v>
      </c>
      <c r="F251" s="166" t="s">
        <v>5343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5" customFormat="1">
      <c r="B252" s="179"/>
      <c r="D252" s="164" t="s">
        <v>282</v>
      </c>
      <c r="E252" s="180" t="s">
        <v>1</v>
      </c>
      <c r="F252" s="181" t="s">
        <v>286</v>
      </c>
      <c r="H252" s="182">
        <v>3</v>
      </c>
      <c r="I252" s="183"/>
      <c r="L252" s="179"/>
      <c r="M252" s="184"/>
      <c r="N252" s="185"/>
      <c r="O252" s="185"/>
      <c r="P252" s="185"/>
      <c r="Q252" s="185"/>
      <c r="R252" s="185"/>
      <c r="S252" s="185"/>
      <c r="T252" s="186"/>
      <c r="AT252" s="180" t="s">
        <v>282</v>
      </c>
      <c r="AU252" s="180" t="s">
        <v>88</v>
      </c>
      <c r="AV252" s="15" t="s">
        <v>258</v>
      </c>
      <c r="AW252" s="15" t="s">
        <v>33</v>
      </c>
      <c r="AX252" s="15" t="s">
        <v>86</v>
      </c>
      <c r="AY252" s="180" t="s">
        <v>252</v>
      </c>
    </row>
    <row r="253" spans="1:65" s="2" customFormat="1" ht="24.2" customHeight="1">
      <c r="A253" s="31"/>
      <c r="B253" s="148"/>
      <c r="C253" s="149" t="s">
        <v>429</v>
      </c>
      <c r="D253" s="149" t="s">
        <v>254</v>
      </c>
      <c r="E253" s="150" t="s">
        <v>5344</v>
      </c>
      <c r="F253" s="151" t="s">
        <v>5345</v>
      </c>
      <c r="G253" s="152" t="s">
        <v>347</v>
      </c>
      <c r="H253" s="153">
        <v>3</v>
      </c>
      <c r="I253" s="154"/>
      <c r="J253" s="155">
        <f>ROUND(I253*H253,2)</f>
        <v>0</v>
      </c>
      <c r="K253" s="156"/>
      <c r="L253" s="32"/>
      <c r="M253" s="157" t="s">
        <v>1</v>
      </c>
      <c r="N253" s="158" t="s">
        <v>44</v>
      </c>
      <c r="O253" s="57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289</v>
      </c>
      <c r="AT253" s="161" t="s">
        <v>254</v>
      </c>
      <c r="AU253" s="161" t="s">
        <v>88</v>
      </c>
      <c r="AY253" s="17" t="s">
        <v>252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86</v>
      </c>
      <c r="BK253" s="162">
        <f>ROUND(I253*H253,2)</f>
        <v>0</v>
      </c>
      <c r="BL253" s="17" t="s">
        <v>289</v>
      </c>
      <c r="BM253" s="161" t="s">
        <v>432</v>
      </c>
    </row>
    <row r="254" spans="1:65" s="14" customFormat="1" ht="22.5">
      <c r="B254" s="171"/>
      <c r="D254" s="164" t="s">
        <v>282</v>
      </c>
      <c r="E254" s="172" t="s">
        <v>1</v>
      </c>
      <c r="F254" s="173" t="s">
        <v>5346</v>
      </c>
      <c r="H254" s="174">
        <v>3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3" customFormat="1" ht="22.5">
      <c r="B255" s="163"/>
      <c r="D255" s="164" t="s">
        <v>282</v>
      </c>
      <c r="E255" s="165" t="s">
        <v>1</v>
      </c>
      <c r="F255" s="166" t="s">
        <v>5347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3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37.9" customHeight="1">
      <c r="A257" s="31"/>
      <c r="B257" s="148"/>
      <c r="C257" s="149" t="s">
        <v>348</v>
      </c>
      <c r="D257" s="149" t="s">
        <v>254</v>
      </c>
      <c r="E257" s="150" t="s">
        <v>5348</v>
      </c>
      <c r="F257" s="151" t="s">
        <v>5349</v>
      </c>
      <c r="G257" s="152" t="s">
        <v>347</v>
      </c>
      <c r="H257" s="153">
        <v>2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289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289</v>
      </c>
      <c r="BM257" s="161" t="s">
        <v>435</v>
      </c>
    </row>
    <row r="258" spans="1:65" s="14" customFormat="1" ht="22.5">
      <c r="B258" s="171"/>
      <c r="D258" s="164" t="s">
        <v>282</v>
      </c>
      <c r="E258" s="172" t="s">
        <v>1</v>
      </c>
      <c r="F258" s="173" t="s">
        <v>5350</v>
      </c>
      <c r="H258" s="174">
        <v>2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282</v>
      </c>
      <c r="AU258" s="172" t="s">
        <v>88</v>
      </c>
      <c r="AV258" s="14" t="s">
        <v>88</v>
      </c>
      <c r="AW258" s="14" t="s">
        <v>33</v>
      </c>
      <c r="AX258" s="14" t="s">
        <v>79</v>
      </c>
      <c r="AY258" s="172" t="s">
        <v>252</v>
      </c>
    </row>
    <row r="259" spans="1:65" s="13" customFormat="1">
      <c r="B259" s="163"/>
      <c r="D259" s="164" t="s">
        <v>282</v>
      </c>
      <c r="E259" s="165" t="s">
        <v>1</v>
      </c>
      <c r="F259" s="166" t="s">
        <v>5351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5" customFormat="1">
      <c r="B260" s="179"/>
      <c r="D260" s="164" t="s">
        <v>282</v>
      </c>
      <c r="E260" s="180" t="s">
        <v>1</v>
      </c>
      <c r="F260" s="181" t="s">
        <v>286</v>
      </c>
      <c r="H260" s="182">
        <v>2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282</v>
      </c>
      <c r="AU260" s="180" t="s">
        <v>88</v>
      </c>
      <c r="AV260" s="15" t="s">
        <v>258</v>
      </c>
      <c r="AW260" s="15" t="s">
        <v>33</v>
      </c>
      <c r="AX260" s="15" t="s">
        <v>86</v>
      </c>
      <c r="AY260" s="180" t="s">
        <v>252</v>
      </c>
    </row>
    <row r="261" spans="1:65" s="2" customFormat="1" ht="24.2" customHeight="1">
      <c r="A261" s="31"/>
      <c r="B261" s="148"/>
      <c r="C261" s="149" t="s">
        <v>436</v>
      </c>
      <c r="D261" s="149" t="s">
        <v>254</v>
      </c>
      <c r="E261" s="150" t="s">
        <v>5352</v>
      </c>
      <c r="F261" s="151" t="s">
        <v>5353</v>
      </c>
      <c r="G261" s="152" t="s">
        <v>347</v>
      </c>
      <c r="H261" s="153">
        <v>1</v>
      </c>
      <c r="I261" s="154"/>
      <c r="J261" s="155">
        <f>ROUND(I261*H261,2)</f>
        <v>0</v>
      </c>
      <c r="K261" s="156"/>
      <c r="L261" s="32"/>
      <c r="M261" s="157" t="s">
        <v>1</v>
      </c>
      <c r="N261" s="158" t="s">
        <v>44</v>
      </c>
      <c r="O261" s="57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289</v>
      </c>
      <c r="AT261" s="161" t="s">
        <v>254</v>
      </c>
      <c r="AU261" s="161" t="s">
        <v>88</v>
      </c>
      <c r="AY261" s="17" t="s">
        <v>252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86</v>
      </c>
      <c r="BK261" s="162">
        <f>ROUND(I261*H261,2)</f>
        <v>0</v>
      </c>
      <c r="BL261" s="17" t="s">
        <v>289</v>
      </c>
      <c r="BM261" s="161" t="s">
        <v>439</v>
      </c>
    </row>
    <row r="262" spans="1:65" s="14" customFormat="1" ht="22.5">
      <c r="B262" s="171"/>
      <c r="D262" s="164" t="s">
        <v>282</v>
      </c>
      <c r="E262" s="172" t="s">
        <v>1</v>
      </c>
      <c r="F262" s="173" t="s">
        <v>5354</v>
      </c>
      <c r="H262" s="174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3" customFormat="1">
      <c r="B263" s="163"/>
      <c r="D263" s="164" t="s">
        <v>282</v>
      </c>
      <c r="E263" s="165" t="s">
        <v>1</v>
      </c>
      <c r="F263" s="166" t="s">
        <v>5333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282</v>
      </c>
      <c r="AU263" s="165" t="s">
        <v>88</v>
      </c>
      <c r="AV263" s="13" t="s">
        <v>86</v>
      </c>
      <c r="AW263" s="13" t="s">
        <v>33</v>
      </c>
      <c r="AX263" s="13" t="s">
        <v>79</v>
      </c>
      <c r="AY263" s="165" t="s">
        <v>252</v>
      </c>
    </row>
    <row r="264" spans="1:65" s="15" customFormat="1">
      <c r="B264" s="179"/>
      <c r="D264" s="164" t="s">
        <v>282</v>
      </c>
      <c r="E264" s="180" t="s">
        <v>1</v>
      </c>
      <c r="F264" s="181" t="s">
        <v>286</v>
      </c>
      <c r="H264" s="182">
        <v>1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282</v>
      </c>
      <c r="AU264" s="180" t="s">
        <v>88</v>
      </c>
      <c r="AV264" s="15" t="s">
        <v>258</v>
      </c>
      <c r="AW264" s="15" t="s">
        <v>33</v>
      </c>
      <c r="AX264" s="15" t="s">
        <v>86</v>
      </c>
      <c r="AY264" s="180" t="s">
        <v>252</v>
      </c>
    </row>
    <row r="265" spans="1:65" s="2" customFormat="1" ht="24.2" customHeight="1">
      <c r="A265" s="31"/>
      <c r="B265" s="148"/>
      <c r="C265" s="149" t="s">
        <v>356</v>
      </c>
      <c r="D265" s="149" t="s">
        <v>254</v>
      </c>
      <c r="E265" s="150" t="s">
        <v>5355</v>
      </c>
      <c r="F265" s="151" t="s">
        <v>5356</v>
      </c>
      <c r="G265" s="152" t="s">
        <v>347</v>
      </c>
      <c r="H265" s="153">
        <v>3</v>
      </c>
      <c r="I265" s="154"/>
      <c r="J265" s="155">
        <f>ROUND(I265*H265,2)</f>
        <v>0</v>
      </c>
      <c r="K265" s="156"/>
      <c r="L265" s="32"/>
      <c r="M265" s="157" t="s">
        <v>1</v>
      </c>
      <c r="N265" s="158" t="s">
        <v>44</v>
      </c>
      <c r="O265" s="57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1" t="s">
        <v>289</v>
      </c>
      <c r="AT265" s="161" t="s">
        <v>254</v>
      </c>
      <c r="AU265" s="161" t="s">
        <v>88</v>
      </c>
      <c r="AY265" s="17" t="s">
        <v>252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86</v>
      </c>
      <c r="BK265" s="162">
        <f>ROUND(I265*H265,2)</f>
        <v>0</v>
      </c>
      <c r="BL265" s="17" t="s">
        <v>289</v>
      </c>
      <c r="BM265" s="161" t="s">
        <v>442</v>
      </c>
    </row>
    <row r="266" spans="1:65" s="2" customFormat="1" ht="24.2" customHeight="1">
      <c r="A266" s="31"/>
      <c r="B266" s="148"/>
      <c r="C266" s="149" t="s">
        <v>443</v>
      </c>
      <c r="D266" s="149" t="s">
        <v>254</v>
      </c>
      <c r="E266" s="150" t="s">
        <v>5357</v>
      </c>
      <c r="F266" s="151" t="s">
        <v>5358</v>
      </c>
      <c r="G266" s="152" t="s">
        <v>347</v>
      </c>
      <c r="H266" s="153">
        <v>3</v>
      </c>
      <c r="I266" s="154"/>
      <c r="J266" s="155">
        <f>ROUND(I266*H266,2)</f>
        <v>0</v>
      </c>
      <c r="K266" s="156"/>
      <c r="L266" s="32"/>
      <c r="M266" s="157" t="s">
        <v>1</v>
      </c>
      <c r="N266" s="158" t="s">
        <v>44</v>
      </c>
      <c r="O266" s="57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1" t="s">
        <v>289</v>
      </c>
      <c r="AT266" s="161" t="s">
        <v>254</v>
      </c>
      <c r="AU266" s="161" t="s">
        <v>88</v>
      </c>
      <c r="AY266" s="17" t="s">
        <v>252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86</v>
      </c>
      <c r="BK266" s="162">
        <f>ROUND(I266*H266,2)</f>
        <v>0</v>
      </c>
      <c r="BL266" s="17" t="s">
        <v>289</v>
      </c>
      <c r="BM266" s="161" t="s">
        <v>446</v>
      </c>
    </row>
    <row r="267" spans="1:65" s="14" customFormat="1">
      <c r="B267" s="171"/>
      <c r="D267" s="164" t="s">
        <v>282</v>
      </c>
      <c r="E267" s="172" t="s">
        <v>1</v>
      </c>
      <c r="F267" s="173" t="s">
        <v>5359</v>
      </c>
      <c r="H267" s="174">
        <v>3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282</v>
      </c>
      <c r="AU267" s="172" t="s">
        <v>88</v>
      </c>
      <c r="AV267" s="14" t="s">
        <v>88</v>
      </c>
      <c r="AW267" s="14" t="s">
        <v>33</v>
      </c>
      <c r="AX267" s="14" t="s">
        <v>79</v>
      </c>
      <c r="AY267" s="172" t="s">
        <v>252</v>
      </c>
    </row>
    <row r="268" spans="1:65" s="13" customFormat="1" ht="33.75">
      <c r="B268" s="163"/>
      <c r="D268" s="164" t="s">
        <v>282</v>
      </c>
      <c r="E268" s="165" t="s">
        <v>1</v>
      </c>
      <c r="F268" s="166" t="s">
        <v>5360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282</v>
      </c>
      <c r="AU268" s="165" t="s">
        <v>88</v>
      </c>
      <c r="AV268" s="13" t="s">
        <v>86</v>
      </c>
      <c r="AW268" s="13" t="s">
        <v>33</v>
      </c>
      <c r="AX268" s="13" t="s">
        <v>79</v>
      </c>
      <c r="AY268" s="165" t="s">
        <v>252</v>
      </c>
    </row>
    <row r="269" spans="1:65" s="15" customFormat="1">
      <c r="B269" s="179"/>
      <c r="D269" s="164" t="s">
        <v>282</v>
      </c>
      <c r="E269" s="180" t="s">
        <v>1</v>
      </c>
      <c r="F269" s="181" t="s">
        <v>286</v>
      </c>
      <c r="H269" s="182">
        <v>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282</v>
      </c>
      <c r="AU269" s="180" t="s">
        <v>88</v>
      </c>
      <c r="AV269" s="15" t="s">
        <v>258</v>
      </c>
      <c r="AW269" s="15" t="s">
        <v>33</v>
      </c>
      <c r="AX269" s="15" t="s">
        <v>86</v>
      </c>
      <c r="AY269" s="180" t="s">
        <v>252</v>
      </c>
    </row>
    <row r="270" spans="1:65" s="2" customFormat="1" ht="24.2" customHeight="1">
      <c r="A270" s="31"/>
      <c r="B270" s="148"/>
      <c r="C270" s="149" t="s">
        <v>363</v>
      </c>
      <c r="D270" s="149" t="s">
        <v>254</v>
      </c>
      <c r="E270" s="150" t="s">
        <v>5361</v>
      </c>
      <c r="F270" s="151" t="s">
        <v>5362</v>
      </c>
      <c r="G270" s="152" t="s">
        <v>347</v>
      </c>
      <c r="H270" s="153">
        <v>2</v>
      </c>
      <c r="I270" s="154"/>
      <c r="J270" s="155">
        <f>ROUND(I270*H270,2)</f>
        <v>0</v>
      </c>
      <c r="K270" s="156"/>
      <c r="L270" s="32"/>
      <c r="M270" s="157" t="s">
        <v>1</v>
      </c>
      <c r="N270" s="158" t="s">
        <v>44</v>
      </c>
      <c r="O270" s="57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1" t="s">
        <v>289</v>
      </c>
      <c r="AT270" s="161" t="s">
        <v>254</v>
      </c>
      <c r="AU270" s="161" t="s">
        <v>88</v>
      </c>
      <c r="AY270" s="17" t="s">
        <v>252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7" t="s">
        <v>86</v>
      </c>
      <c r="BK270" s="162">
        <f>ROUND(I270*H270,2)</f>
        <v>0</v>
      </c>
      <c r="BL270" s="17" t="s">
        <v>289</v>
      </c>
      <c r="BM270" s="161" t="s">
        <v>449</v>
      </c>
    </row>
    <row r="271" spans="1:65" s="14" customFormat="1">
      <c r="B271" s="171"/>
      <c r="D271" s="164" t="s">
        <v>282</v>
      </c>
      <c r="E271" s="172" t="s">
        <v>1</v>
      </c>
      <c r="F271" s="173" t="s">
        <v>5363</v>
      </c>
      <c r="H271" s="174">
        <v>2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282</v>
      </c>
      <c r="AU271" s="172" t="s">
        <v>88</v>
      </c>
      <c r="AV271" s="14" t="s">
        <v>88</v>
      </c>
      <c r="AW271" s="14" t="s">
        <v>33</v>
      </c>
      <c r="AX271" s="14" t="s">
        <v>79</v>
      </c>
      <c r="AY271" s="172" t="s">
        <v>252</v>
      </c>
    </row>
    <row r="272" spans="1:65" s="15" customFormat="1">
      <c r="B272" s="179"/>
      <c r="D272" s="164" t="s">
        <v>282</v>
      </c>
      <c r="E272" s="180" t="s">
        <v>1</v>
      </c>
      <c r="F272" s="181" t="s">
        <v>286</v>
      </c>
      <c r="H272" s="182">
        <v>2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282</v>
      </c>
      <c r="AU272" s="180" t="s">
        <v>88</v>
      </c>
      <c r="AV272" s="15" t="s">
        <v>258</v>
      </c>
      <c r="AW272" s="15" t="s">
        <v>33</v>
      </c>
      <c r="AX272" s="15" t="s">
        <v>86</v>
      </c>
      <c r="AY272" s="180" t="s">
        <v>252</v>
      </c>
    </row>
    <row r="273" spans="1:65" s="2" customFormat="1" ht="24.2" customHeight="1">
      <c r="A273" s="31"/>
      <c r="B273" s="148"/>
      <c r="C273" s="149" t="s">
        <v>450</v>
      </c>
      <c r="D273" s="149" t="s">
        <v>254</v>
      </c>
      <c r="E273" s="150" t="s">
        <v>5364</v>
      </c>
      <c r="F273" s="151" t="s">
        <v>5365</v>
      </c>
      <c r="G273" s="152" t="s">
        <v>347</v>
      </c>
      <c r="H273" s="153">
        <v>1</v>
      </c>
      <c r="I273" s="154"/>
      <c r="J273" s="155">
        <f>ROUND(I273*H273,2)</f>
        <v>0</v>
      </c>
      <c r="K273" s="156"/>
      <c r="L273" s="32"/>
      <c r="M273" s="157" t="s">
        <v>1</v>
      </c>
      <c r="N273" s="158" t="s">
        <v>44</v>
      </c>
      <c r="O273" s="57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289</v>
      </c>
      <c r="AT273" s="161" t="s">
        <v>254</v>
      </c>
      <c r="AU273" s="161" t="s">
        <v>88</v>
      </c>
      <c r="AY273" s="17" t="s">
        <v>252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86</v>
      </c>
      <c r="BK273" s="162">
        <f>ROUND(I273*H273,2)</f>
        <v>0</v>
      </c>
      <c r="BL273" s="17" t="s">
        <v>289</v>
      </c>
      <c r="BM273" s="161" t="s">
        <v>453</v>
      </c>
    </row>
    <row r="274" spans="1:65" s="14" customFormat="1">
      <c r="B274" s="171"/>
      <c r="D274" s="164" t="s">
        <v>282</v>
      </c>
      <c r="E274" s="172" t="s">
        <v>1</v>
      </c>
      <c r="F274" s="173" t="s">
        <v>5366</v>
      </c>
      <c r="H274" s="174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5" customFormat="1">
      <c r="B275" s="179"/>
      <c r="D275" s="164" t="s">
        <v>282</v>
      </c>
      <c r="E275" s="180" t="s">
        <v>1</v>
      </c>
      <c r="F275" s="181" t="s">
        <v>286</v>
      </c>
      <c r="H275" s="182">
        <v>1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282</v>
      </c>
      <c r="AU275" s="180" t="s">
        <v>88</v>
      </c>
      <c r="AV275" s="15" t="s">
        <v>258</v>
      </c>
      <c r="AW275" s="15" t="s">
        <v>33</v>
      </c>
      <c r="AX275" s="15" t="s">
        <v>86</v>
      </c>
      <c r="AY275" s="180" t="s">
        <v>252</v>
      </c>
    </row>
    <row r="276" spans="1:65" s="2" customFormat="1" ht="24.2" customHeight="1">
      <c r="A276" s="31"/>
      <c r="B276" s="148"/>
      <c r="C276" s="149" t="s">
        <v>369</v>
      </c>
      <c r="D276" s="149" t="s">
        <v>254</v>
      </c>
      <c r="E276" s="150" t="s">
        <v>5367</v>
      </c>
      <c r="F276" s="151" t="s">
        <v>5368</v>
      </c>
      <c r="G276" s="152" t="s">
        <v>1198</v>
      </c>
      <c r="H276" s="153">
        <v>1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289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289</v>
      </c>
      <c r="BM276" s="161" t="s">
        <v>456</v>
      </c>
    </row>
    <row r="277" spans="1:65" s="14" customFormat="1" ht="33.75">
      <c r="B277" s="171"/>
      <c r="D277" s="164" t="s">
        <v>282</v>
      </c>
      <c r="E277" s="172" t="s">
        <v>1</v>
      </c>
      <c r="F277" s="173" t="s">
        <v>5369</v>
      </c>
      <c r="H277" s="174">
        <v>1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1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458</v>
      </c>
      <c r="D279" s="149" t="s">
        <v>254</v>
      </c>
      <c r="E279" s="150" t="s">
        <v>5370</v>
      </c>
      <c r="F279" s="151" t="s">
        <v>5371</v>
      </c>
      <c r="G279" s="152" t="s">
        <v>1198</v>
      </c>
      <c r="H279" s="153">
        <v>1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289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289</v>
      </c>
      <c r="BM279" s="161" t="s">
        <v>461</v>
      </c>
    </row>
    <row r="280" spans="1:65" s="14" customFormat="1" ht="22.5">
      <c r="B280" s="171"/>
      <c r="D280" s="164" t="s">
        <v>282</v>
      </c>
      <c r="E280" s="172" t="s">
        <v>1</v>
      </c>
      <c r="F280" s="173" t="s">
        <v>5240</v>
      </c>
      <c r="H280" s="174">
        <v>1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1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24.2" customHeight="1">
      <c r="A282" s="31"/>
      <c r="B282" s="148"/>
      <c r="C282" s="149" t="s">
        <v>373</v>
      </c>
      <c r="D282" s="149" t="s">
        <v>254</v>
      </c>
      <c r="E282" s="150" t="s">
        <v>5372</v>
      </c>
      <c r="F282" s="151" t="s">
        <v>5028</v>
      </c>
      <c r="G282" s="152" t="s">
        <v>1198</v>
      </c>
      <c r="H282" s="153">
        <v>1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289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289</v>
      </c>
      <c r="BM282" s="161" t="s">
        <v>466</v>
      </c>
    </row>
    <row r="283" spans="1:65" s="14" customFormat="1">
      <c r="B283" s="171"/>
      <c r="D283" s="164" t="s">
        <v>282</v>
      </c>
      <c r="E283" s="172" t="s">
        <v>1</v>
      </c>
      <c r="F283" s="173" t="s">
        <v>5373</v>
      </c>
      <c r="H283" s="174">
        <v>1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24.2" customHeight="1">
      <c r="A285" s="31"/>
      <c r="B285" s="148"/>
      <c r="C285" s="149" t="s">
        <v>467</v>
      </c>
      <c r="D285" s="149" t="s">
        <v>254</v>
      </c>
      <c r="E285" s="150" t="s">
        <v>5374</v>
      </c>
      <c r="F285" s="151" t="s">
        <v>5375</v>
      </c>
      <c r="G285" s="152" t="s">
        <v>1727</v>
      </c>
      <c r="H285" s="187"/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289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289</v>
      </c>
      <c r="BM285" s="161" t="s">
        <v>470</v>
      </c>
    </row>
    <row r="286" spans="1:65" s="2" customFormat="1" ht="16.5" customHeight="1">
      <c r="A286" s="31"/>
      <c r="B286" s="148"/>
      <c r="C286" s="149" t="s">
        <v>378</v>
      </c>
      <c r="D286" s="149" t="s">
        <v>254</v>
      </c>
      <c r="E286" s="150" t="s">
        <v>1348</v>
      </c>
      <c r="F286" s="151" t="s">
        <v>1349</v>
      </c>
      <c r="G286" s="152" t="s">
        <v>257</v>
      </c>
      <c r="H286" s="153">
        <v>3</v>
      </c>
      <c r="I286" s="154"/>
      <c r="J286" s="155">
        <f>ROUND(I286*H286,2)</f>
        <v>0</v>
      </c>
      <c r="K286" s="156"/>
      <c r="L286" s="32"/>
      <c r="M286" s="157" t="s">
        <v>1</v>
      </c>
      <c r="N286" s="158" t="s">
        <v>44</v>
      </c>
      <c r="O286" s="57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1" t="s">
        <v>289</v>
      </c>
      <c r="AT286" s="161" t="s">
        <v>254</v>
      </c>
      <c r="AU286" s="161" t="s">
        <v>88</v>
      </c>
      <c r="AY286" s="17" t="s">
        <v>252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86</v>
      </c>
      <c r="BK286" s="162">
        <f>ROUND(I286*H286,2)</f>
        <v>0</v>
      </c>
      <c r="BL286" s="17" t="s">
        <v>289</v>
      </c>
      <c r="BM286" s="161" t="s">
        <v>474</v>
      </c>
    </row>
    <row r="287" spans="1:65" s="14" customFormat="1" ht="22.5">
      <c r="B287" s="171"/>
      <c r="D287" s="164" t="s">
        <v>282</v>
      </c>
      <c r="E287" s="172" t="s">
        <v>1</v>
      </c>
      <c r="F287" s="173" t="s">
        <v>5376</v>
      </c>
      <c r="H287" s="174">
        <v>3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282</v>
      </c>
      <c r="AU287" s="172" t="s">
        <v>88</v>
      </c>
      <c r="AV287" s="14" t="s">
        <v>88</v>
      </c>
      <c r="AW287" s="14" t="s">
        <v>33</v>
      </c>
      <c r="AX287" s="14" t="s">
        <v>79</v>
      </c>
      <c r="AY287" s="172" t="s">
        <v>252</v>
      </c>
    </row>
    <row r="288" spans="1:65" s="13" customFormat="1" ht="22.5">
      <c r="B288" s="163"/>
      <c r="D288" s="164" t="s">
        <v>282</v>
      </c>
      <c r="E288" s="165" t="s">
        <v>1</v>
      </c>
      <c r="F288" s="166" t="s">
        <v>5377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282</v>
      </c>
      <c r="AU288" s="165" t="s">
        <v>88</v>
      </c>
      <c r="AV288" s="13" t="s">
        <v>86</v>
      </c>
      <c r="AW288" s="13" t="s">
        <v>33</v>
      </c>
      <c r="AX288" s="13" t="s">
        <v>79</v>
      </c>
      <c r="AY288" s="165" t="s">
        <v>252</v>
      </c>
    </row>
    <row r="289" spans="1:65" s="15" customFormat="1">
      <c r="B289" s="179"/>
      <c r="D289" s="164" t="s">
        <v>282</v>
      </c>
      <c r="E289" s="180" t="s">
        <v>1</v>
      </c>
      <c r="F289" s="181" t="s">
        <v>286</v>
      </c>
      <c r="H289" s="182">
        <v>3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282</v>
      </c>
      <c r="AU289" s="180" t="s">
        <v>88</v>
      </c>
      <c r="AV289" s="15" t="s">
        <v>258</v>
      </c>
      <c r="AW289" s="15" t="s">
        <v>33</v>
      </c>
      <c r="AX289" s="15" t="s">
        <v>86</v>
      </c>
      <c r="AY289" s="180" t="s">
        <v>252</v>
      </c>
    </row>
    <row r="290" spans="1:65" s="12" customFormat="1" ht="22.9" customHeight="1">
      <c r="B290" s="135"/>
      <c r="D290" s="136" t="s">
        <v>78</v>
      </c>
      <c r="E290" s="146" t="s">
        <v>3630</v>
      </c>
      <c r="F290" s="146" t="s">
        <v>3631</v>
      </c>
      <c r="I290" s="138"/>
      <c r="J290" s="147">
        <f>BK290</f>
        <v>0</v>
      </c>
      <c r="L290" s="135"/>
      <c r="M290" s="140"/>
      <c r="N290" s="141"/>
      <c r="O290" s="141"/>
      <c r="P290" s="142">
        <f>SUM(P291:P306)</f>
        <v>0</v>
      </c>
      <c r="Q290" s="141"/>
      <c r="R290" s="142">
        <f>SUM(R291:R306)</f>
        <v>0</v>
      </c>
      <c r="S290" s="141"/>
      <c r="T290" s="143">
        <f>SUM(T291:T306)</f>
        <v>0</v>
      </c>
      <c r="AR290" s="136" t="s">
        <v>88</v>
      </c>
      <c r="AT290" s="144" t="s">
        <v>78</v>
      </c>
      <c r="AU290" s="144" t="s">
        <v>86</v>
      </c>
      <c r="AY290" s="136" t="s">
        <v>252</v>
      </c>
      <c r="BK290" s="145">
        <f>SUM(BK291:BK306)</f>
        <v>0</v>
      </c>
    </row>
    <row r="291" spans="1:65" s="2" customFormat="1" ht="24.2" customHeight="1">
      <c r="A291" s="31"/>
      <c r="B291" s="148"/>
      <c r="C291" s="149" t="s">
        <v>480</v>
      </c>
      <c r="D291" s="149" t="s">
        <v>254</v>
      </c>
      <c r="E291" s="150" t="s">
        <v>5378</v>
      </c>
      <c r="F291" s="151" t="s">
        <v>5379</v>
      </c>
      <c r="G291" s="152" t="s">
        <v>265</v>
      </c>
      <c r="H291" s="153">
        <v>158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289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289</v>
      </c>
      <c r="BM291" s="161" t="s">
        <v>483</v>
      </c>
    </row>
    <row r="292" spans="1:65" s="14" customFormat="1">
      <c r="B292" s="171"/>
      <c r="D292" s="164" t="s">
        <v>282</v>
      </c>
      <c r="E292" s="172" t="s">
        <v>1</v>
      </c>
      <c r="F292" s="173" t="s">
        <v>5380</v>
      </c>
      <c r="H292" s="174">
        <v>158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5" customFormat="1">
      <c r="B293" s="179"/>
      <c r="D293" s="164" t="s">
        <v>282</v>
      </c>
      <c r="E293" s="180" t="s">
        <v>1</v>
      </c>
      <c r="F293" s="181" t="s">
        <v>286</v>
      </c>
      <c r="H293" s="182">
        <v>158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282</v>
      </c>
      <c r="AU293" s="180" t="s">
        <v>88</v>
      </c>
      <c r="AV293" s="15" t="s">
        <v>258</v>
      </c>
      <c r="AW293" s="15" t="s">
        <v>33</v>
      </c>
      <c r="AX293" s="15" t="s">
        <v>86</v>
      </c>
      <c r="AY293" s="180" t="s">
        <v>252</v>
      </c>
    </row>
    <row r="294" spans="1:65" s="2" customFormat="1" ht="24.2" customHeight="1">
      <c r="A294" s="31"/>
      <c r="B294" s="148"/>
      <c r="C294" s="149" t="s">
        <v>384</v>
      </c>
      <c r="D294" s="149" t="s">
        <v>254</v>
      </c>
      <c r="E294" s="150" t="s">
        <v>5381</v>
      </c>
      <c r="F294" s="151" t="s">
        <v>5382</v>
      </c>
      <c r="G294" s="152" t="s">
        <v>265</v>
      </c>
      <c r="H294" s="153">
        <v>158</v>
      </c>
      <c r="I294" s="154"/>
      <c r="J294" s="155">
        <f>ROUND(I294*H294,2)</f>
        <v>0</v>
      </c>
      <c r="K294" s="156"/>
      <c r="L294" s="32"/>
      <c r="M294" s="157" t="s">
        <v>1</v>
      </c>
      <c r="N294" s="158" t="s">
        <v>44</v>
      </c>
      <c r="O294" s="57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1" t="s">
        <v>289</v>
      </c>
      <c r="AT294" s="161" t="s">
        <v>254</v>
      </c>
      <c r="AU294" s="161" t="s">
        <v>88</v>
      </c>
      <c r="AY294" s="17" t="s">
        <v>252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86</v>
      </c>
      <c r="BK294" s="162">
        <f>ROUND(I294*H294,2)</f>
        <v>0</v>
      </c>
      <c r="BL294" s="17" t="s">
        <v>289</v>
      </c>
      <c r="BM294" s="161" t="s">
        <v>487</v>
      </c>
    </row>
    <row r="295" spans="1:65" s="14" customFormat="1">
      <c r="B295" s="171"/>
      <c r="D295" s="164" t="s">
        <v>282</v>
      </c>
      <c r="E295" s="172" t="s">
        <v>1</v>
      </c>
      <c r="F295" s="173" t="s">
        <v>5383</v>
      </c>
      <c r="H295" s="174">
        <v>158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282</v>
      </c>
      <c r="AU295" s="172" t="s">
        <v>88</v>
      </c>
      <c r="AV295" s="14" t="s">
        <v>88</v>
      </c>
      <c r="AW295" s="14" t="s">
        <v>33</v>
      </c>
      <c r="AX295" s="14" t="s">
        <v>79</v>
      </c>
      <c r="AY295" s="172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158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24.2" customHeight="1">
      <c r="A297" s="31"/>
      <c r="B297" s="148"/>
      <c r="C297" s="149" t="s">
        <v>488</v>
      </c>
      <c r="D297" s="149" t="s">
        <v>254</v>
      </c>
      <c r="E297" s="150" t="s">
        <v>5384</v>
      </c>
      <c r="F297" s="151" t="s">
        <v>5385</v>
      </c>
      <c r="G297" s="152" t="s">
        <v>347</v>
      </c>
      <c r="H297" s="153">
        <v>14</v>
      </c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289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289</v>
      </c>
      <c r="BM297" s="161" t="s">
        <v>491</v>
      </c>
    </row>
    <row r="298" spans="1:65" s="14" customFormat="1">
      <c r="B298" s="171"/>
      <c r="D298" s="164" t="s">
        <v>282</v>
      </c>
      <c r="E298" s="172" t="s">
        <v>1</v>
      </c>
      <c r="F298" s="173" t="s">
        <v>5386</v>
      </c>
      <c r="H298" s="174">
        <v>14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282</v>
      </c>
      <c r="AU298" s="172" t="s">
        <v>88</v>
      </c>
      <c r="AV298" s="14" t="s">
        <v>88</v>
      </c>
      <c r="AW298" s="14" t="s">
        <v>33</v>
      </c>
      <c r="AX298" s="14" t="s">
        <v>79</v>
      </c>
      <c r="AY298" s="172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14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4.2" customHeight="1">
      <c r="A300" s="31"/>
      <c r="B300" s="148"/>
      <c r="C300" s="149" t="s">
        <v>389</v>
      </c>
      <c r="D300" s="149" t="s">
        <v>254</v>
      </c>
      <c r="E300" s="150" t="s">
        <v>5387</v>
      </c>
      <c r="F300" s="151" t="s">
        <v>5388</v>
      </c>
      <c r="G300" s="152" t="s">
        <v>265</v>
      </c>
      <c r="H300" s="153">
        <v>158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289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289</v>
      </c>
      <c r="BM300" s="161" t="s">
        <v>494</v>
      </c>
    </row>
    <row r="301" spans="1:65" s="14" customFormat="1">
      <c r="B301" s="171"/>
      <c r="D301" s="164" t="s">
        <v>282</v>
      </c>
      <c r="E301" s="172" t="s">
        <v>1</v>
      </c>
      <c r="F301" s="173" t="s">
        <v>5383</v>
      </c>
      <c r="H301" s="174">
        <v>158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5" customFormat="1">
      <c r="B302" s="179"/>
      <c r="D302" s="164" t="s">
        <v>282</v>
      </c>
      <c r="E302" s="180" t="s">
        <v>1</v>
      </c>
      <c r="F302" s="181" t="s">
        <v>286</v>
      </c>
      <c r="H302" s="182">
        <v>158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282</v>
      </c>
      <c r="AU302" s="180" t="s">
        <v>88</v>
      </c>
      <c r="AV302" s="15" t="s">
        <v>258</v>
      </c>
      <c r="AW302" s="15" t="s">
        <v>33</v>
      </c>
      <c r="AX302" s="15" t="s">
        <v>86</v>
      </c>
      <c r="AY302" s="180" t="s">
        <v>252</v>
      </c>
    </row>
    <row r="303" spans="1:65" s="2" customFormat="1" ht="16.5" customHeight="1">
      <c r="A303" s="31"/>
      <c r="B303" s="148"/>
      <c r="C303" s="149" t="s">
        <v>496</v>
      </c>
      <c r="D303" s="149" t="s">
        <v>254</v>
      </c>
      <c r="E303" s="150" t="s">
        <v>3669</v>
      </c>
      <c r="F303" s="151" t="s">
        <v>3670</v>
      </c>
      <c r="G303" s="152" t="s">
        <v>257</v>
      </c>
      <c r="H303" s="153">
        <v>5</v>
      </c>
      <c r="I303" s="154"/>
      <c r="J303" s="155">
        <f>ROUND(I303*H303,2)</f>
        <v>0</v>
      </c>
      <c r="K303" s="156"/>
      <c r="L303" s="32"/>
      <c r="M303" s="157" t="s">
        <v>1</v>
      </c>
      <c r="N303" s="158" t="s">
        <v>44</v>
      </c>
      <c r="O303" s="57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61" t="s">
        <v>289</v>
      </c>
      <c r="AT303" s="161" t="s">
        <v>254</v>
      </c>
      <c r="AU303" s="161" t="s">
        <v>88</v>
      </c>
      <c r="AY303" s="17" t="s">
        <v>252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7" t="s">
        <v>86</v>
      </c>
      <c r="BK303" s="162">
        <f>ROUND(I303*H303,2)</f>
        <v>0</v>
      </c>
      <c r="BL303" s="17" t="s">
        <v>289</v>
      </c>
      <c r="BM303" s="161" t="s">
        <v>499</v>
      </c>
    </row>
    <row r="304" spans="1:65" s="14" customFormat="1" ht="22.5">
      <c r="B304" s="171"/>
      <c r="D304" s="164" t="s">
        <v>282</v>
      </c>
      <c r="E304" s="172" t="s">
        <v>1</v>
      </c>
      <c r="F304" s="173" t="s">
        <v>5389</v>
      </c>
      <c r="H304" s="174">
        <v>5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282</v>
      </c>
      <c r="AU304" s="172" t="s">
        <v>88</v>
      </c>
      <c r="AV304" s="14" t="s">
        <v>88</v>
      </c>
      <c r="AW304" s="14" t="s">
        <v>33</v>
      </c>
      <c r="AX304" s="14" t="s">
        <v>79</v>
      </c>
      <c r="AY304" s="172" t="s">
        <v>252</v>
      </c>
    </row>
    <row r="305" spans="1:65" s="13" customFormat="1">
      <c r="B305" s="163"/>
      <c r="D305" s="164" t="s">
        <v>282</v>
      </c>
      <c r="E305" s="165" t="s">
        <v>1</v>
      </c>
      <c r="F305" s="166" t="s">
        <v>5390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282</v>
      </c>
      <c r="AU305" s="165" t="s">
        <v>88</v>
      </c>
      <c r="AV305" s="13" t="s">
        <v>86</v>
      </c>
      <c r="AW305" s="13" t="s">
        <v>33</v>
      </c>
      <c r="AX305" s="13" t="s">
        <v>79</v>
      </c>
      <c r="AY305" s="165" t="s">
        <v>252</v>
      </c>
    </row>
    <row r="306" spans="1:65" s="15" customFormat="1">
      <c r="B306" s="179"/>
      <c r="D306" s="164" t="s">
        <v>282</v>
      </c>
      <c r="E306" s="180" t="s">
        <v>1</v>
      </c>
      <c r="F306" s="181" t="s">
        <v>286</v>
      </c>
      <c r="H306" s="182">
        <v>5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282</v>
      </c>
      <c r="AU306" s="180" t="s">
        <v>88</v>
      </c>
      <c r="AV306" s="15" t="s">
        <v>258</v>
      </c>
      <c r="AW306" s="15" t="s">
        <v>33</v>
      </c>
      <c r="AX306" s="15" t="s">
        <v>86</v>
      </c>
      <c r="AY306" s="180" t="s">
        <v>252</v>
      </c>
    </row>
    <row r="307" spans="1:65" s="12" customFormat="1" ht="25.9" customHeight="1">
      <c r="B307" s="135"/>
      <c r="D307" s="136" t="s">
        <v>78</v>
      </c>
      <c r="E307" s="137" t="s">
        <v>1891</v>
      </c>
      <c r="F307" s="137" t="s">
        <v>1892</v>
      </c>
      <c r="I307" s="138"/>
      <c r="J307" s="139">
        <f>BK307</f>
        <v>0</v>
      </c>
      <c r="L307" s="135"/>
      <c r="M307" s="140"/>
      <c r="N307" s="141"/>
      <c r="O307" s="141"/>
      <c r="P307" s="142">
        <f>P308+P337</f>
        <v>0</v>
      </c>
      <c r="Q307" s="141"/>
      <c r="R307" s="142">
        <f>R308+R337</f>
        <v>0</v>
      </c>
      <c r="S307" s="141"/>
      <c r="T307" s="143">
        <f>T308+T337</f>
        <v>0</v>
      </c>
      <c r="AR307" s="136" t="s">
        <v>262</v>
      </c>
      <c r="AT307" s="144" t="s">
        <v>78</v>
      </c>
      <c r="AU307" s="144" t="s">
        <v>79</v>
      </c>
      <c r="AY307" s="136" t="s">
        <v>252</v>
      </c>
      <c r="BK307" s="145">
        <f>BK308+BK337</f>
        <v>0</v>
      </c>
    </row>
    <row r="308" spans="1:65" s="12" customFormat="1" ht="22.9" customHeight="1">
      <c r="B308" s="135"/>
      <c r="D308" s="136" t="s">
        <v>78</v>
      </c>
      <c r="E308" s="146" t="s">
        <v>5391</v>
      </c>
      <c r="F308" s="146" t="s">
        <v>5392</v>
      </c>
      <c r="I308" s="138"/>
      <c r="J308" s="147">
        <f>BK308</f>
        <v>0</v>
      </c>
      <c r="L308" s="135"/>
      <c r="M308" s="140"/>
      <c r="N308" s="141"/>
      <c r="O308" s="141"/>
      <c r="P308" s="142">
        <f>SUM(P309:P336)</f>
        <v>0</v>
      </c>
      <c r="Q308" s="141"/>
      <c r="R308" s="142">
        <f>SUM(R309:R336)</f>
        <v>0</v>
      </c>
      <c r="S308" s="141"/>
      <c r="T308" s="143">
        <f>SUM(T309:T336)</f>
        <v>0</v>
      </c>
      <c r="AR308" s="136" t="s">
        <v>262</v>
      </c>
      <c r="AT308" s="144" t="s">
        <v>78</v>
      </c>
      <c r="AU308" s="144" t="s">
        <v>86</v>
      </c>
      <c r="AY308" s="136" t="s">
        <v>252</v>
      </c>
      <c r="BK308" s="145">
        <f>SUM(BK309:BK336)</f>
        <v>0</v>
      </c>
    </row>
    <row r="309" spans="1:65" s="2" customFormat="1" ht="21.75" customHeight="1">
      <c r="A309" s="31"/>
      <c r="B309" s="148"/>
      <c r="C309" s="149" t="s">
        <v>392</v>
      </c>
      <c r="D309" s="149" t="s">
        <v>254</v>
      </c>
      <c r="E309" s="150" t="s">
        <v>5393</v>
      </c>
      <c r="F309" s="151" t="s">
        <v>5394</v>
      </c>
      <c r="G309" s="152" t="s">
        <v>1198</v>
      </c>
      <c r="H309" s="153">
        <v>2</v>
      </c>
      <c r="I309" s="154"/>
      <c r="J309" s="155">
        <f>ROUND(I309*H309,2)</f>
        <v>0</v>
      </c>
      <c r="K309" s="156"/>
      <c r="L309" s="32"/>
      <c r="M309" s="157" t="s">
        <v>1</v>
      </c>
      <c r="N309" s="158" t="s">
        <v>44</v>
      </c>
      <c r="O309" s="57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1" t="s">
        <v>406</v>
      </c>
      <c r="AT309" s="161" t="s">
        <v>254</v>
      </c>
      <c r="AU309" s="161" t="s">
        <v>88</v>
      </c>
      <c r="AY309" s="17" t="s">
        <v>252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86</v>
      </c>
      <c r="BK309" s="162">
        <f>ROUND(I309*H309,2)</f>
        <v>0</v>
      </c>
      <c r="BL309" s="17" t="s">
        <v>406</v>
      </c>
      <c r="BM309" s="161" t="s">
        <v>502</v>
      </c>
    </row>
    <row r="310" spans="1:65" s="2" customFormat="1" ht="21.75" customHeight="1">
      <c r="A310" s="31"/>
      <c r="B310" s="148"/>
      <c r="C310" s="149" t="s">
        <v>506</v>
      </c>
      <c r="D310" s="149" t="s">
        <v>254</v>
      </c>
      <c r="E310" s="150" t="s">
        <v>5395</v>
      </c>
      <c r="F310" s="151" t="s">
        <v>5396</v>
      </c>
      <c r="G310" s="152" t="s">
        <v>1198</v>
      </c>
      <c r="H310" s="153">
        <v>1</v>
      </c>
      <c r="I310" s="154"/>
      <c r="J310" s="155">
        <f>ROUND(I310*H310,2)</f>
        <v>0</v>
      </c>
      <c r="K310" s="156"/>
      <c r="L310" s="32"/>
      <c r="M310" s="157" t="s">
        <v>1</v>
      </c>
      <c r="N310" s="158" t="s">
        <v>44</v>
      </c>
      <c r="O310" s="57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1" t="s">
        <v>406</v>
      </c>
      <c r="AT310" s="161" t="s">
        <v>254</v>
      </c>
      <c r="AU310" s="161" t="s">
        <v>88</v>
      </c>
      <c r="AY310" s="17" t="s">
        <v>252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7" t="s">
        <v>86</v>
      </c>
      <c r="BK310" s="162">
        <f>ROUND(I310*H310,2)</f>
        <v>0</v>
      </c>
      <c r="BL310" s="17" t="s">
        <v>406</v>
      </c>
      <c r="BM310" s="161" t="s">
        <v>509</v>
      </c>
    </row>
    <row r="311" spans="1:65" s="2" customFormat="1" ht="21.75" customHeight="1">
      <c r="A311" s="31"/>
      <c r="B311" s="148"/>
      <c r="C311" s="149" t="s">
        <v>396</v>
      </c>
      <c r="D311" s="149" t="s">
        <v>254</v>
      </c>
      <c r="E311" s="150" t="s">
        <v>5397</v>
      </c>
      <c r="F311" s="151" t="s">
        <v>5398</v>
      </c>
      <c r="G311" s="152" t="s">
        <v>265</v>
      </c>
      <c r="H311" s="153">
        <v>158</v>
      </c>
      <c r="I311" s="154"/>
      <c r="J311" s="155">
        <f>ROUND(I311*H311,2)</f>
        <v>0</v>
      </c>
      <c r="K311" s="156"/>
      <c r="L311" s="32"/>
      <c r="M311" s="157" t="s">
        <v>1</v>
      </c>
      <c r="N311" s="158" t="s">
        <v>44</v>
      </c>
      <c r="O311" s="57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1" t="s">
        <v>406</v>
      </c>
      <c r="AT311" s="161" t="s">
        <v>254</v>
      </c>
      <c r="AU311" s="161" t="s">
        <v>88</v>
      </c>
      <c r="AY311" s="17" t="s">
        <v>252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7" t="s">
        <v>86</v>
      </c>
      <c r="BK311" s="162">
        <f>ROUND(I311*H311,2)</f>
        <v>0</v>
      </c>
      <c r="BL311" s="17" t="s">
        <v>406</v>
      </c>
      <c r="BM311" s="161" t="s">
        <v>513</v>
      </c>
    </row>
    <row r="312" spans="1:65" s="13" customFormat="1">
      <c r="B312" s="163"/>
      <c r="D312" s="164" t="s">
        <v>282</v>
      </c>
      <c r="E312" s="165" t="s">
        <v>1</v>
      </c>
      <c r="F312" s="166" t="s">
        <v>5399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282</v>
      </c>
      <c r="AU312" s="165" t="s">
        <v>88</v>
      </c>
      <c r="AV312" s="13" t="s">
        <v>86</v>
      </c>
      <c r="AW312" s="13" t="s">
        <v>33</v>
      </c>
      <c r="AX312" s="13" t="s">
        <v>79</v>
      </c>
      <c r="AY312" s="165" t="s">
        <v>252</v>
      </c>
    </row>
    <row r="313" spans="1:65" s="14" customFormat="1">
      <c r="B313" s="171"/>
      <c r="D313" s="164" t="s">
        <v>282</v>
      </c>
      <c r="E313" s="172" t="s">
        <v>1</v>
      </c>
      <c r="F313" s="173" t="s">
        <v>5400</v>
      </c>
      <c r="H313" s="174">
        <v>70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282</v>
      </c>
      <c r="AU313" s="172" t="s">
        <v>88</v>
      </c>
      <c r="AV313" s="14" t="s">
        <v>88</v>
      </c>
      <c r="AW313" s="14" t="s">
        <v>33</v>
      </c>
      <c r="AX313" s="14" t="s">
        <v>79</v>
      </c>
      <c r="AY313" s="172" t="s">
        <v>252</v>
      </c>
    </row>
    <row r="314" spans="1:65" s="14" customFormat="1">
      <c r="B314" s="171"/>
      <c r="D314" s="164" t="s">
        <v>282</v>
      </c>
      <c r="E314" s="172" t="s">
        <v>1</v>
      </c>
      <c r="F314" s="173" t="s">
        <v>5401</v>
      </c>
      <c r="H314" s="174">
        <v>88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5" customFormat="1">
      <c r="B315" s="179"/>
      <c r="D315" s="164" t="s">
        <v>282</v>
      </c>
      <c r="E315" s="180" t="s">
        <v>1</v>
      </c>
      <c r="F315" s="181" t="s">
        <v>286</v>
      </c>
      <c r="H315" s="182">
        <v>158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282</v>
      </c>
      <c r="AU315" s="180" t="s">
        <v>88</v>
      </c>
      <c r="AV315" s="15" t="s">
        <v>258</v>
      </c>
      <c r="AW315" s="15" t="s">
        <v>33</v>
      </c>
      <c r="AX315" s="15" t="s">
        <v>86</v>
      </c>
      <c r="AY315" s="180" t="s">
        <v>252</v>
      </c>
    </row>
    <row r="316" spans="1:65" s="2" customFormat="1" ht="21.75" customHeight="1">
      <c r="A316" s="31"/>
      <c r="B316" s="148"/>
      <c r="C316" s="149" t="s">
        <v>514</v>
      </c>
      <c r="D316" s="149" t="s">
        <v>254</v>
      </c>
      <c r="E316" s="150" t="s">
        <v>5402</v>
      </c>
      <c r="F316" s="151" t="s">
        <v>5403</v>
      </c>
      <c r="G316" s="152" t="s">
        <v>265</v>
      </c>
      <c r="H316" s="153">
        <v>5.5</v>
      </c>
      <c r="I316" s="154"/>
      <c r="J316" s="155">
        <f>ROUND(I316*H316,2)</f>
        <v>0</v>
      </c>
      <c r="K316" s="156"/>
      <c r="L316" s="32"/>
      <c r="M316" s="157" t="s">
        <v>1</v>
      </c>
      <c r="N316" s="158" t="s">
        <v>44</v>
      </c>
      <c r="O316" s="57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1" t="s">
        <v>406</v>
      </c>
      <c r="AT316" s="161" t="s">
        <v>254</v>
      </c>
      <c r="AU316" s="161" t="s">
        <v>88</v>
      </c>
      <c r="AY316" s="17" t="s">
        <v>252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7" t="s">
        <v>86</v>
      </c>
      <c r="BK316" s="162">
        <f>ROUND(I316*H316,2)</f>
        <v>0</v>
      </c>
      <c r="BL316" s="17" t="s">
        <v>406</v>
      </c>
      <c r="BM316" s="161" t="s">
        <v>517</v>
      </c>
    </row>
    <row r="317" spans="1:65" s="13" customFormat="1">
      <c r="B317" s="163"/>
      <c r="D317" s="164" t="s">
        <v>282</v>
      </c>
      <c r="E317" s="165" t="s">
        <v>1</v>
      </c>
      <c r="F317" s="166" t="s">
        <v>5399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282</v>
      </c>
      <c r="AU317" s="165" t="s">
        <v>88</v>
      </c>
      <c r="AV317" s="13" t="s">
        <v>86</v>
      </c>
      <c r="AW317" s="13" t="s">
        <v>33</v>
      </c>
      <c r="AX317" s="13" t="s">
        <v>79</v>
      </c>
      <c r="AY317" s="165" t="s">
        <v>252</v>
      </c>
    </row>
    <row r="318" spans="1:65" s="14" customFormat="1">
      <c r="B318" s="171"/>
      <c r="D318" s="164" t="s">
        <v>282</v>
      </c>
      <c r="E318" s="172" t="s">
        <v>1</v>
      </c>
      <c r="F318" s="173" t="s">
        <v>5404</v>
      </c>
      <c r="H318" s="174">
        <v>5.5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5" customFormat="1">
      <c r="B319" s="179"/>
      <c r="D319" s="164" t="s">
        <v>282</v>
      </c>
      <c r="E319" s="180" t="s">
        <v>1</v>
      </c>
      <c r="F319" s="181" t="s">
        <v>286</v>
      </c>
      <c r="H319" s="182">
        <v>5.5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282</v>
      </c>
      <c r="AU319" s="180" t="s">
        <v>88</v>
      </c>
      <c r="AV319" s="15" t="s">
        <v>258</v>
      </c>
      <c r="AW319" s="15" t="s">
        <v>33</v>
      </c>
      <c r="AX319" s="15" t="s">
        <v>86</v>
      </c>
      <c r="AY319" s="180" t="s">
        <v>252</v>
      </c>
    </row>
    <row r="320" spans="1:65" s="2" customFormat="1" ht="24.2" customHeight="1">
      <c r="A320" s="31"/>
      <c r="B320" s="148"/>
      <c r="C320" s="149" t="s">
        <v>399</v>
      </c>
      <c r="D320" s="149" t="s">
        <v>254</v>
      </c>
      <c r="E320" s="150" t="s">
        <v>5405</v>
      </c>
      <c r="F320" s="151" t="s">
        <v>5406</v>
      </c>
      <c r="G320" s="152" t="s">
        <v>265</v>
      </c>
      <c r="H320" s="153">
        <v>12</v>
      </c>
      <c r="I320" s="154"/>
      <c r="J320" s="155">
        <f>ROUND(I320*H320,2)</f>
        <v>0</v>
      </c>
      <c r="K320" s="156"/>
      <c r="L320" s="32"/>
      <c r="M320" s="157" t="s">
        <v>1</v>
      </c>
      <c r="N320" s="158" t="s">
        <v>44</v>
      </c>
      <c r="O320" s="57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406</v>
      </c>
      <c r="AT320" s="161" t="s">
        <v>254</v>
      </c>
      <c r="AU320" s="161" t="s">
        <v>88</v>
      </c>
      <c r="AY320" s="17" t="s">
        <v>252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86</v>
      </c>
      <c r="BK320" s="162">
        <f>ROUND(I320*H320,2)</f>
        <v>0</v>
      </c>
      <c r="BL320" s="17" t="s">
        <v>406</v>
      </c>
      <c r="BM320" s="161" t="s">
        <v>533</v>
      </c>
    </row>
    <row r="321" spans="1:65" s="14" customFormat="1">
      <c r="B321" s="171"/>
      <c r="D321" s="164" t="s">
        <v>282</v>
      </c>
      <c r="E321" s="172" t="s">
        <v>1</v>
      </c>
      <c r="F321" s="173" t="s">
        <v>5407</v>
      </c>
      <c r="H321" s="174">
        <v>12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282</v>
      </c>
      <c r="AU321" s="172" t="s">
        <v>88</v>
      </c>
      <c r="AV321" s="14" t="s">
        <v>88</v>
      </c>
      <c r="AW321" s="14" t="s">
        <v>33</v>
      </c>
      <c r="AX321" s="14" t="s">
        <v>79</v>
      </c>
      <c r="AY321" s="172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12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16.5" customHeight="1">
      <c r="A323" s="31"/>
      <c r="B323" s="148"/>
      <c r="C323" s="149" t="s">
        <v>536</v>
      </c>
      <c r="D323" s="149" t="s">
        <v>254</v>
      </c>
      <c r="E323" s="150" t="s">
        <v>5408</v>
      </c>
      <c r="F323" s="151" t="s">
        <v>5409</v>
      </c>
      <c r="G323" s="152" t="s">
        <v>265</v>
      </c>
      <c r="H323" s="153">
        <v>163.5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406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406</v>
      </c>
      <c r="BM323" s="161" t="s">
        <v>539</v>
      </c>
    </row>
    <row r="324" spans="1:65" s="14" customFormat="1">
      <c r="B324" s="171"/>
      <c r="D324" s="164" t="s">
        <v>282</v>
      </c>
      <c r="E324" s="172" t="s">
        <v>1</v>
      </c>
      <c r="F324" s="173" t="s">
        <v>5410</v>
      </c>
      <c r="H324" s="174">
        <v>163.5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282</v>
      </c>
      <c r="AU324" s="172" t="s">
        <v>88</v>
      </c>
      <c r="AV324" s="14" t="s">
        <v>88</v>
      </c>
      <c r="AW324" s="14" t="s">
        <v>33</v>
      </c>
      <c r="AX324" s="14" t="s">
        <v>79</v>
      </c>
      <c r="AY324" s="172" t="s">
        <v>252</v>
      </c>
    </row>
    <row r="325" spans="1:65" s="15" customFormat="1">
      <c r="B325" s="179"/>
      <c r="D325" s="164" t="s">
        <v>282</v>
      </c>
      <c r="E325" s="180" t="s">
        <v>1</v>
      </c>
      <c r="F325" s="181" t="s">
        <v>286</v>
      </c>
      <c r="H325" s="182">
        <v>163.5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282</v>
      </c>
      <c r="AU325" s="180" t="s">
        <v>88</v>
      </c>
      <c r="AV325" s="15" t="s">
        <v>258</v>
      </c>
      <c r="AW325" s="15" t="s">
        <v>33</v>
      </c>
      <c r="AX325" s="15" t="s">
        <v>86</v>
      </c>
      <c r="AY325" s="180" t="s">
        <v>252</v>
      </c>
    </row>
    <row r="326" spans="1:65" s="2" customFormat="1" ht="33" customHeight="1">
      <c r="A326" s="31"/>
      <c r="B326" s="148"/>
      <c r="C326" s="149" t="s">
        <v>403</v>
      </c>
      <c r="D326" s="149" t="s">
        <v>254</v>
      </c>
      <c r="E326" s="150" t="s">
        <v>5411</v>
      </c>
      <c r="F326" s="151" t="s">
        <v>5412</v>
      </c>
      <c r="G326" s="152" t="s">
        <v>347</v>
      </c>
      <c r="H326" s="153">
        <v>1</v>
      </c>
      <c r="I326" s="154"/>
      <c r="J326" s="155">
        <f>ROUND(I326*H326,2)</f>
        <v>0</v>
      </c>
      <c r="K326" s="156"/>
      <c r="L326" s="32"/>
      <c r="M326" s="157" t="s">
        <v>1</v>
      </c>
      <c r="N326" s="158" t="s">
        <v>44</v>
      </c>
      <c r="O326" s="57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1" t="s">
        <v>406</v>
      </c>
      <c r="AT326" s="161" t="s">
        <v>254</v>
      </c>
      <c r="AU326" s="161" t="s">
        <v>88</v>
      </c>
      <c r="AY326" s="17" t="s">
        <v>252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86</v>
      </c>
      <c r="BK326" s="162">
        <f>ROUND(I326*H326,2)</f>
        <v>0</v>
      </c>
      <c r="BL326" s="17" t="s">
        <v>406</v>
      </c>
      <c r="BM326" s="161" t="s">
        <v>550</v>
      </c>
    </row>
    <row r="327" spans="1:65" s="14" customFormat="1" ht="33.75">
      <c r="B327" s="171"/>
      <c r="D327" s="164" t="s">
        <v>282</v>
      </c>
      <c r="E327" s="172" t="s">
        <v>1</v>
      </c>
      <c r="F327" s="173" t="s">
        <v>5413</v>
      </c>
      <c r="H327" s="174">
        <v>1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282</v>
      </c>
      <c r="AU327" s="172" t="s">
        <v>88</v>
      </c>
      <c r="AV327" s="14" t="s">
        <v>88</v>
      </c>
      <c r="AW327" s="14" t="s">
        <v>33</v>
      </c>
      <c r="AX327" s="14" t="s">
        <v>79</v>
      </c>
      <c r="AY327" s="172" t="s">
        <v>252</v>
      </c>
    </row>
    <row r="328" spans="1:65" s="13" customFormat="1">
      <c r="B328" s="163"/>
      <c r="D328" s="164" t="s">
        <v>282</v>
      </c>
      <c r="E328" s="165" t="s">
        <v>1</v>
      </c>
      <c r="F328" s="166" t="s">
        <v>5414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282</v>
      </c>
      <c r="AU328" s="165" t="s">
        <v>88</v>
      </c>
      <c r="AV328" s="13" t="s">
        <v>86</v>
      </c>
      <c r="AW328" s="13" t="s">
        <v>33</v>
      </c>
      <c r="AX328" s="13" t="s">
        <v>79</v>
      </c>
      <c r="AY328" s="165" t="s">
        <v>252</v>
      </c>
    </row>
    <row r="329" spans="1:65" s="13" customFormat="1">
      <c r="B329" s="163"/>
      <c r="D329" s="164" t="s">
        <v>282</v>
      </c>
      <c r="E329" s="165" t="s">
        <v>1</v>
      </c>
      <c r="F329" s="166" t="s">
        <v>5415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282</v>
      </c>
      <c r="AU329" s="165" t="s">
        <v>88</v>
      </c>
      <c r="AV329" s="13" t="s">
        <v>86</v>
      </c>
      <c r="AW329" s="13" t="s">
        <v>33</v>
      </c>
      <c r="AX329" s="13" t="s">
        <v>79</v>
      </c>
      <c r="AY329" s="165" t="s">
        <v>252</v>
      </c>
    </row>
    <row r="330" spans="1:65" s="13" customFormat="1" ht="22.5">
      <c r="B330" s="163"/>
      <c r="D330" s="164" t="s">
        <v>282</v>
      </c>
      <c r="E330" s="165" t="s">
        <v>1</v>
      </c>
      <c r="F330" s="166" t="s">
        <v>5416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282</v>
      </c>
      <c r="AU330" s="165" t="s">
        <v>88</v>
      </c>
      <c r="AV330" s="13" t="s">
        <v>86</v>
      </c>
      <c r="AW330" s="13" t="s">
        <v>33</v>
      </c>
      <c r="AX330" s="13" t="s">
        <v>79</v>
      </c>
      <c r="AY330" s="165" t="s">
        <v>252</v>
      </c>
    </row>
    <row r="331" spans="1:65" s="13" customFormat="1" ht="22.5">
      <c r="B331" s="163"/>
      <c r="D331" s="164" t="s">
        <v>282</v>
      </c>
      <c r="E331" s="165" t="s">
        <v>1</v>
      </c>
      <c r="F331" s="166" t="s">
        <v>5417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282</v>
      </c>
      <c r="AU331" s="165" t="s">
        <v>88</v>
      </c>
      <c r="AV331" s="13" t="s">
        <v>86</v>
      </c>
      <c r="AW331" s="13" t="s">
        <v>33</v>
      </c>
      <c r="AX331" s="13" t="s">
        <v>79</v>
      </c>
      <c r="AY331" s="165" t="s">
        <v>252</v>
      </c>
    </row>
    <row r="332" spans="1:65" s="13" customFormat="1">
      <c r="B332" s="163"/>
      <c r="D332" s="164" t="s">
        <v>282</v>
      </c>
      <c r="E332" s="165" t="s">
        <v>1</v>
      </c>
      <c r="F332" s="166" t="s">
        <v>5418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282</v>
      </c>
      <c r="AU332" s="165" t="s">
        <v>88</v>
      </c>
      <c r="AV332" s="13" t="s">
        <v>86</v>
      </c>
      <c r="AW332" s="13" t="s">
        <v>33</v>
      </c>
      <c r="AX332" s="13" t="s">
        <v>79</v>
      </c>
      <c r="AY332" s="165" t="s">
        <v>252</v>
      </c>
    </row>
    <row r="333" spans="1:65" s="15" customFormat="1">
      <c r="B333" s="179"/>
      <c r="D333" s="164" t="s">
        <v>282</v>
      </c>
      <c r="E333" s="180" t="s">
        <v>1</v>
      </c>
      <c r="F333" s="181" t="s">
        <v>286</v>
      </c>
      <c r="H333" s="182">
        <v>1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282</v>
      </c>
      <c r="AU333" s="180" t="s">
        <v>88</v>
      </c>
      <c r="AV333" s="15" t="s">
        <v>258</v>
      </c>
      <c r="AW333" s="15" t="s">
        <v>33</v>
      </c>
      <c r="AX333" s="15" t="s">
        <v>86</v>
      </c>
      <c r="AY333" s="180" t="s">
        <v>252</v>
      </c>
    </row>
    <row r="334" spans="1:65" s="2" customFormat="1" ht="21.75" customHeight="1">
      <c r="A334" s="31"/>
      <c r="B334" s="148"/>
      <c r="C334" s="149" t="s">
        <v>553</v>
      </c>
      <c r="D334" s="149" t="s">
        <v>254</v>
      </c>
      <c r="E334" s="150" t="s">
        <v>4915</v>
      </c>
      <c r="F334" s="151" t="s">
        <v>4916</v>
      </c>
      <c r="G334" s="152" t="s">
        <v>257</v>
      </c>
      <c r="H334" s="153">
        <v>5</v>
      </c>
      <c r="I334" s="154"/>
      <c r="J334" s="155">
        <f>ROUND(I334*H334,2)</f>
        <v>0</v>
      </c>
      <c r="K334" s="156"/>
      <c r="L334" s="32"/>
      <c r="M334" s="157" t="s">
        <v>1</v>
      </c>
      <c r="N334" s="158" t="s">
        <v>44</v>
      </c>
      <c r="O334" s="57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1" t="s">
        <v>406</v>
      </c>
      <c r="AT334" s="161" t="s">
        <v>254</v>
      </c>
      <c r="AU334" s="161" t="s">
        <v>88</v>
      </c>
      <c r="AY334" s="17" t="s">
        <v>252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7" t="s">
        <v>86</v>
      </c>
      <c r="BK334" s="162">
        <f>ROUND(I334*H334,2)</f>
        <v>0</v>
      </c>
      <c r="BL334" s="17" t="s">
        <v>406</v>
      </c>
      <c r="BM334" s="161" t="s">
        <v>556</v>
      </c>
    </row>
    <row r="335" spans="1:65" s="14" customFormat="1" ht="33.75">
      <c r="B335" s="171"/>
      <c r="D335" s="164" t="s">
        <v>282</v>
      </c>
      <c r="E335" s="172" t="s">
        <v>1</v>
      </c>
      <c r="F335" s="173" t="s">
        <v>5419</v>
      </c>
      <c r="H335" s="174">
        <v>5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5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12" customFormat="1" ht="22.9" customHeight="1">
      <c r="B337" s="135"/>
      <c r="D337" s="136" t="s">
        <v>78</v>
      </c>
      <c r="E337" s="146" t="s">
        <v>5420</v>
      </c>
      <c r="F337" s="146" t="s">
        <v>5421</v>
      </c>
      <c r="I337" s="138"/>
      <c r="J337" s="147">
        <f>BK337</f>
        <v>0</v>
      </c>
      <c r="L337" s="135"/>
      <c r="M337" s="140"/>
      <c r="N337" s="141"/>
      <c r="O337" s="141"/>
      <c r="P337" s="142">
        <f>SUM(P338:P363)</f>
        <v>0</v>
      </c>
      <c r="Q337" s="141"/>
      <c r="R337" s="142">
        <f>SUM(R338:R363)</f>
        <v>0</v>
      </c>
      <c r="S337" s="141"/>
      <c r="T337" s="143">
        <f>SUM(T338:T363)</f>
        <v>0</v>
      </c>
      <c r="AR337" s="136" t="s">
        <v>262</v>
      </c>
      <c r="AT337" s="144" t="s">
        <v>78</v>
      </c>
      <c r="AU337" s="144" t="s">
        <v>86</v>
      </c>
      <c r="AY337" s="136" t="s">
        <v>252</v>
      </c>
      <c r="BK337" s="145">
        <f>SUM(BK338:BK363)</f>
        <v>0</v>
      </c>
    </row>
    <row r="338" spans="1:65" s="2" customFormat="1" ht="24.2" customHeight="1">
      <c r="A338" s="31"/>
      <c r="B338" s="148"/>
      <c r="C338" s="149" t="s">
        <v>406</v>
      </c>
      <c r="D338" s="149" t="s">
        <v>254</v>
      </c>
      <c r="E338" s="150" t="s">
        <v>5422</v>
      </c>
      <c r="F338" s="151" t="s">
        <v>5423</v>
      </c>
      <c r="G338" s="152" t="s">
        <v>5424</v>
      </c>
      <c r="H338" s="153">
        <v>2</v>
      </c>
      <c r="I338" s="154"/>
      <c r="J338" s="155">
        <f>ROUND(I338*H338,2)</f>
        <v>0</v>
      </c>
      <c r="K338" s="156"/>
      <c r="L338" s="32"/>
      <c r="M338" s="157" t="s">
        <v>1</v>
      </c>
      <c r="N338" s="158" t="s">
        <v>44</v>
      </c>
      <c r="O338" s="57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1" t="s">
        <v>406</v>
      </c>
      <c r="AT338" s="161" t="s">
        <v>254</v>
      </c>
      <c r="AU338" s="161" t="s">
        <v>88</v>
      </c>
      <c r="AY338" s="17" t="s">
        <v>252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86</v>
      </c>
      <c r="BK338" s="162">
        <f>ROUND(I338*H338,2)</f>
        <v>0</v>
      </c>
      <c r="BL338" s="17" t="s">
        <v>406</v>
      </c>
      <c r="BM338" s="161" t="s">
        <v>561</v>
      </c>
    </row>
    <row r="339" spans="1:65" s="14" customFormat="1" ht="22.5">
      <c r="B339" s="171"/>
      <c r="D339" s="164" t="s">
        <v>282</v>
      </c>
      <c r="E339" s="172" t="s">
        <v>1</v>
      </c>
      <c r="F339" s="173" t="s">
        <v>5425</v>
      </c>
      <c r="H339" s="174">
        <v>1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4" customFormat="1" ht="22.5">
      <c r="B340" s="171"/>
      <c r="D340" s="164" t="s">
        <v>282</v>
      </c>
      <c r="E340" s="172" t="s">
        <v>1</v>
      </c>
      <c r="F340" s="173" t="s">
        <v>5426</v>
      </c>
      <c r="H340" s="174">
        <v>1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282</v>
      </c>
      <c r="AU340" s="172" t="s">
        <v>88</v>
      </c>
      <c r="AV340" s="14" t="s">
        <v>88</v>
      </c>
      <c r="AW340" s="14" t="s">
        <v>33</v>
      </c>
      <c r="AX340" s="14" t="s">
        <v>79</v>
      </c>
      <c r="AY340" s="172" t="s">
        <v>252</v>
      </c>
    </row>
    <row r="341" spans="1:65" s="15" customFormat="1">
      <c r="B341" s="179"/>
      <c r="D341" s="164" t="s">
        <v>282</v>
      </c>
      <c r="E341" s="180" t="s">
        <v>1</v>
      </c>
      <c r="F341" s="181" t="s">
        <v>286</v>
      </c>
      <c r="H341" s="182">
        <v>2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282</v>
      </c>
      <c r="AU341" s="180" t="s">
        <v>88</v>
      </c>
      <c r="AV341" s="15" t="s">
        <v>258</v>
      </c>
      <c r="AW341" s="15" t="s">
        <v>33</v>
      </c>
      <c r="AX341" s="15" t="s">
        <v>86</v>
      </c>
      <c r="AY341" s="180" t="s">
        <v>252</v>
      </c>
    </row>
    <row r="342" spans="1:65" s="2" customFormat="1" ht="24.2" customHeight="1">
      <c r="A342" s="31"/>
      <c r="B342" s="148"/>
      <c r="C342" s="149" t="s">
        <v>563</v>
      </c>
      <c r="D342" s="149" t="s">
        <v>254</v>
      </c>
      <c r="E342" s="150" t="s">
        <v>5427</v>
      </c>
      <c r="F342" s="151" t="s">
        <v>5428</v>
      </c>
      <c r="G342" s="152" t="s">
        <v>347</v>
      </c>
      <c r="H342" s="153">
        <v>1</v>
      </c>
      <c r="I342" s="154"/>
      <c r="J342" s="155">
        <f>ROUND(I342*H342,2)</f>
        <v>0</v>
      </c>
      <c r="K342" s="156"/>
      <c r="L342" s="32"/>
      <c r="M342" s="157" t="s">
        <v>1</v>
      </c>
      <c r="N342" s="158" t="s">
        <v>44</v>
      </c>
      <c r="O342" s="57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1" t="s">
        <v>406</v>
      </c>
      <c r="AT342" s="161" t="s">
        <v>254</v>
      </c>
      <c r="AU342" s="161" t="s">
        <v>88</v>
      </c>
      <c r="AY342" s="17" t="s">
        <v>252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86</v>
      </c>
      <c r="BK342" s="162">
        <f>ROUND(I342*H342,2)</f>
        <v>0</v>
      </c>
      <c r="BL342" s="17" t="s">
        <v>406</v>
      </c>
      <c r="BM342" s="161" t="s">
        <v>566</v>
      </c>
    </row>
    <row r="343" spans="1:65" s="14" customFormat="1">
      <c r="B343" s="171"/>
      <c r="D343" s="164" t="s">
        <v>282</v>
      </c>
      <c r="E343" s="172" t="s">
        <v>1</v>
      </c>
      <c r="F343" s="173" t="s">
        <v>5429</v>
      </c>
      <c r="H343" s="174">
        <v>1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282</v>
      </c>
      <c r="AU343" s="172" t="s">
        <v>88</v>
      </c>
      <c r="AV343" s="14" t="s">
        <v>88</v>
      </c>
      <c r="AW343" s="14" t="s">
        <v>33</v>
      </c>
      <c r="AX343" s="14" t="s">
        <v>79</v>
      </c>
      <c r="AY343" s="172" t="s">
        <v>252</v>
      </c>
    </row>
    <row r="344" spans="1:65" s="15" customFormat="1">
      <c r="B344" s="179"/>
      <c r="D344" s="164" t="s">
        <v>282</v>
      </c>
      <c r="E344" s="180" t="s">
        <v>1</v>
      </c>
      <c r="F344" s="181" t="s">
        <v>286</v>
      </c>
      <c r="H344" s="182">
        <v>1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282</v>
      </c>
      <c r="AU344" s="180" t="s">
        <v>88</v>
      </c>
      <c r="AV344" s="15" t="s">
        <v>258</v>
      </c>
      <c r="AW344" s="15" t="s">
        <v>33</v>
      </c>
      <c r="AX344" s="15" t="s">
        <v>86</v>
      </c>
      <c r="AY344" s="180" t="s">
        <v>252</v>
      </c>
    </row>
    <row r="345" spans="1:65" s="2" customFormat="1" ht="24.2" customHeight="1">
      <c r="A345" s="31"/>
      <c r="B345" s="148"/>
      <c r="C345" s="149" t="s">
        <v>410</v>
      </c>
      <c r="D345" s="149" t="s">
        <v>254</v>
      </c>
      <c r="E345" s="150" t="s">
        <v>5430</v>
      </c>
      <c r="F345" s="151" t="s">
        <v>5431</v>
      </c>
      <c r="G345" s="152" t="s">
        <v>347</v>
      </c>
      <c r="H345" s="153">
        <v>1</v>
      </c>
      <c r="I345" s="154"/>
      <c r="J345" s="155">
        <f>ROUND(I345*H345,2)</f>
        <v>0</v>
      </c>
      <c r="K345" s="156"/>
      <c r="L345" s="32"/>
      <c r="M345" s="157" t="s">
        <v>1</v>
      </c>
      <c r="N345" s="158" t="s">
        <v>44</v>
      </c>
      <c r="O345" s="57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1" t="s">
        <v>406</v>
      </c>
      <c r="AT345" s="161" t="s">
        <v>254</v>
      </c>
      <c r="AU345" s="161" t="s">
        <v>88</v>
      </c>
      <c r="AY345" s="17" t="s">
        <v>252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7" t="s">
        <v>86</v>
      </c>
      <c r="BK345" s="162">
        <f>ROUND(I345*H345,2)</f>
        <v>0</v>
      </c>
      <c r="BL345" s="17" t="s">
        <v>406</v>
      </c>
      <c r="BM345" s="161" t="s">
        <v>574</v>
      </c>
    </row>
    <row r="346" spans="1:65" s="14" customFormat="1">
      <c r="B346" s="171"/>
      <c r="D346" s="164" t="s">
        <v>282</v>
      </c>
      <c r="E346" s="172" t="s">
        <v>1</v>
      </c>
      <c r="F346" s="173" t="s">
        <v>5432</v>
      </c>
      <c r="H346" s="174">
        <v>1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5" customFormat="1">
      <c r="B347" s="179"/>
      <c r="D347" s="164" t="s">
        <v>282</v>
      </c>
      <c r="E347" s="180" t="s">
        <v>1</v>
      </c>
      <c r="F347" s="181" t="s">
        <v>286</v>
      </c>
      <c r="H347" s="182">
        <v>1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282</v>
      </c>
      <c r="AU347" s="180" t="s">
        <v>88</v>
      </c>
      <c r="AV347" s="15" t="s">
        <v>258</v>
      </c>
      <c r="AW347" s="15" t="s">
        <v>33</v>
      </c>
      <c r="AX347" s="15" t="s">
        <v>86</v>
      </c>
      <c r="AY347" s="180" t="s">
        <v>252</v>
      </c>
    </row>
    <row r="348" spans="1:65" s="2" customFormat="1" ht="24.2" customHeight="1">
      <c r="A348" s="31"/>
      <c r="B348" s="148"/>
      <c r="C348" s="149" t="s">
        <v>579</v>
      </c>
      <c r="D348" s="149" t="s">
        <v>254</v>
      </c>
      <c r="E348" s="150" t="s">
        <v>5433</v>
      </c>
      <c r="F348" s="151" t="s">
        <v>5434</v>
      </c>
      <c r="G348" s="152" t="s">
        <v>5424</v>
      </c>
      <c r="H348" s="153">
        <v>1</v>
      </c>
      <c r="I348" s="154"/>
      <c r="J348" s="155">
        <f>ROUND(I348*H348,2)</f>
        <v>0</v>
      </c>
      <c r="K348" s="156"/>
      <c r="L348" s="32"/>
      <c r="M348" s="157" t="s">
        <v>1</v>
      </c>
      <c r="N348" s="158" t="s">
        <v>44</v>
      </c>
      <c r="O348" s="57"/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61" t="s">
        <v>406</v>
      </c>
      <c r="AT348" s="161" t="s">
        <v>254</v>
      </c>
      <c r="AU348" s="161" t="s">
        <v>88</v>
      </c>
      <c r="AY348" s="17" t="s">
        <v>252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7" t="s">
        <v>86</v>
      </c>
      <c r="BK348" s="162">
        <f>ROUND(I348*H348,2)</f>
        <v>0</v>
      </c>
      <c r="BL348" s="17" t="s">
        <v>406</v>
      </c>
      <c r="BM348" s="161" t="s">
        <v>582</v>
      </c>
    </row>
    <row r="349" spans="1:65" s="14" customFormat="1" ht="22.5">
      <c r="B349" s="171"/>
      <c r="D349" s="164" t="s">
        <v>282</v>
      </c>
      <c r="E349" s="172" t="s">
        <v>1</v>
      </c>
      <c r="F349" s="173" t="s">
        <v>5435</v>
      </c>
      <c r="H349" s="174">
        <v>1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282</v>
      </c>
      <c r="AU349" s="172" t="s">
        <v>88</v>
      </c>
      <c r="AV349" s="14" t="s">
        <v>88</v>
      </c>
      <c r="AW349" s="14" t="s">
        <v>33</v>
      </c>
      <c r="AX349" s="14" t="s">
        <v>79</v>
      </c>
      <c r="AY349" s="172" t="s">
        <v>252</v>
      </c>
    </row>
    <row r="350" spans="1:65" s="15" customFormat="1">
      <c r="B350" s="179"/>
      <c r="D350" s="164" t="s">
        <v>282</v>
      </c>
      <c r="E350" s="180" t="s">
        <v>1</v>
      </c>
      <c r="F350" s="181" t="s">
        <v>286</v>
      </c>
      <c r="H350" s="182">
        <v>1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282</v>
      </c>
      <c r="AU350" s="180" t="s">
        <v>88</v>
      </c>
      <c r="AV350" s="15" t="s">
        <v>258</v>
      </c>
      <c r="AW350" s="15" t="s">
        <v>33</v>
      </c>
      <c r="AX350" s="15" t="s">
        <v>86</v>
      </c>
      <c r="AY350" s="180" t="s">
        <v>252</v>
      </c>
    </row>
    <row r="351" spans="1:65" s="2" customFormat="1" ht="24.2" customHeight="1">
      <c r="A351" s="31"/>
      <c r="B351" s="148"/>
      <c r="C351" s="149" t="s">
        <v>413</v>
      </c>
      <c r="D351" s="149" t="s">
        <v>254</v>
      </c>
      <c r="E351" s="150" t="s">
        <v>5436</v>
      </c>
      <c r="F351" s="151" t="s">
        <v>5437</v>
      </c>
      <c r="G351" s="152" t="s">
        <v>5424</v>
      </c>
      <c r="H351" s="153">
        <v>1</v>
      </c>
      <c r="I351" s="154"/>
      <c r="J351" s="155">
        <f>ROUND(I351*H351,2)</f>
        <v>0</v>
      </c>
      <c r="K351" s="156"/>
      <c r="L351" s="32"/>
      <c r="M351" s="157" t="s">
        <v>1</v>
      </c>
      <c r="N351" s="158" t="s">
        <v>44</v>
      </c>
      <c r="O351" s="57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1" t="s">
        <v>406</v>
      </c>
      <c r="AT351" s="161" t="s">
        <v>254</v>
      </c>
      <c r="AU351" s="161" t="s">
        <v>88</v>
      </c>
      <c r="AY351" s="17" t="s">
        <v>252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7" t="s">
        <v>86</v>
      </c>
      <c r="BK351" s="162">
        <f>ROUND(I351*H351,2)</f>
        <v>0</v>
      </c>
      <c r="BL351" s="17" t="s">
        <v>406</v>
      </c>
      <c r="BM351" s="161" t="s">
        <v>586</v>
      </c>
    </row>
    <row r="352" spans="1:65" s="14" customFormat="1" ht="22.5">
      <c r="B352" s="171"/>
      <c r="D352" s="164" t="s">
        <v>282</v>
      </c>
      <c r="E352" s="172" t="s">
        <v>1</v>
      </c>
      <c r="F352" s="173" t="s">
        <v>5438</v>
      </c>
      <c r="H352" s="174">
        <v>1</v>
      </c>
      <c r="I352" s="175"/>
      <c r="L352" s="171"/>
      <c r="M352" s="176"/>
      <c r="N352" s="177"/>
      <c r="O352" s="177"/>
      <c r="P352" s="177"/>
      <c r="Q352" s="177"/>
      <c r="R352" s="177"/>
      <c r="S352" s="177"/>
      <c r="T352" s="178"/>
      <c r="AT352" s="172" t="s">
        <v>282</v>
      </c>
      <c r="AU352" s="172" t="s">
        <v>88</v>
      </c>
      <c r="AV352" s="14" t="s">
        <v>88</v>
      </c>
      <c r="AW352" s="14" t="s">
        <v>33</v>
      </c>
      <c r="AX352" s="14" t="s">
        <v>79</v>
      </c>
      <c r="AY352" s="172" t="s">
        <v>252</v>
      </c>
    </row>
    <row r="353" spans="1:65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1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65" s="2" customFormat="1" ht="16.5" customHeight="1">
      <c r="A354" s="31"/>
      <c r="B354" s="148"/>
      <c r="C354" s="149" t="s">
        <v>591</v>
      </c>
      <c r="D354" s="149" t="s">
        <v>254</v>
      </c>
      <c r="E354" s="150" t="s">
        <v>5439</v>
      </c>
      <c r="F354" s="151" t="s">
        <v>5440</v>
      </c>
      <c r="G354" s="152" t="s">
        <v>5424</v>
      </c>
      <c r="H354" s="153">
        <v>1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406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406</v>
      </c>
      <c r="BM354" s="161" t="s">
        <v>594</v>
      </c>
    </row>
    <row r="355" spans="1:65" s="14" customFormat="1">
      <c r="B355" s="171"/>
      <c r="D355" s="164" t="s">
        <v>282</v>
      </c>
      <c r="E355" s="172" t="s">
        <v>1</v>
      </c>
      <c r="F355" s="173" t="s">
        <v>5441</v>
      </c>
      <c r="H355" s="174">
        <v>1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282</v>
      </c>
      <c r="AU355" s="172" t="s">
        <v>88</v>
      </c>
      <c r="AV355" s="14" t="s">
        <v>88</v>
      </c>
      <c r="AW355" s="14" t="s">
        <v>33</v>
      </c>
      <c r="AX355" s="14" t="s">
        <v>79</v>
      </c>
      <c r="AY355" s="172" t="s">
        <v>252</v>
      </c>
    </row>
    <row r="356" spans="1:65" s="15" customFormat="1">
      <c r="B356" s="179"/>
      <c r="D356" s="164" t="s">
        <v>282</v>
      </c>
      <c r="E356" s="180" t="s">
        <v>1</v>
      </c>
      <c r="F356" s="181" t="s">
        <v>286</v>
      </c>
      <c r="H356" s="182">
        <v>1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282</v>
      </c>
      <c r="AU356" s="180" t="s">
        <v>88</v>
      </c>
      <c r="AV356" s="15" t="s">
        <v>258</v>
      </c>
      <c r="AW356" s="15" t="s">
        <v>33</v>
      </c>
      <c r="AX356" s="15" t="s">
        <v>86</v>
      </c>
      <c r="AY356" s="180" t="s">
        <v>252</v>
      </c>
    </row>
    <row r="357" spans="1:65" s="2" customFormat="1" ht="16.5" customHeight="1">
      <c r="A357" s="31"/>
      <c r="B357" s="148"/>
      <c r="C357" s="149" t="s">
        <v>417</v>
      </c>
      <c r="D357" s="149" t="s">
        <v>254</v>
      </c>
      <c r="E357" s="150" t="s">
        <v>5442</v>
      </c>
      <c r="F357" s="151" t="s">
        <v>5443</v>
      </c>
      <c r="G357" s="152" t="s">
        <v>5424</v>
      </c>
      <c r="H357" s="153">
        <v>1</v>
      </c>
      <c r="I357" s="154"/>
      <c r="J357" s="155">
        <f>ROUND(I357*H357,2)</f>
        <v>0</v>
      </c>
      <c r="K357" s="156"/>
      <c r="L357" s="32"/>
      <c r="M357" s="157" t="s">
        <v>1</v>
      </c>
      <c r="N357" s="158" t="s">
        <v>44</v>
      </c>
      <c r="O357" s="57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61" t="s">
        <v>406</v>
      </c>
      <c r="AT357" s="161" t="s">
        <v>254</v>
      </c>
      <c r="AU357" s="161" t="s">
        <v>88</v>
      </c>
      <c r="AY357" s="17" t="s">
        <v>252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86</v>
      </c>
      <c r="BK357" s="162">
        <f>ROUND(I357*H357,2)</f>
        <v>0</v>
      </c>
      <c r="BL357" s="17" t="s">
        <v>406</v>
      </c>
      <c r="BM357" s="161" t="s">
        <v>600</v>
      </c>
    </row>
    <row r="358" spans="1:65" s="14" customFormat="1" ht="22.5">
      <c r="B358" s="171"/>
      <c r="D358" s="164" t="s">
        <v>282</v>
      </c>
      <c r="E358" s="172" t="s">
        <v>1</v>
      </c>
      <c r="F358" s="173" t="s">
        <v>5438</v>
      </c>
      <c r="H358" s="174">
        <v>1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282</v>
      </c>
      <c r="AU358" s="172" t="s">
        <v>88</v>
      </c>
      <c r="AV358" s="14" t="s">
        <v>88</v>
      </c>
      <c r="AW358" s="14" t="s">
        <v>33</v>
      </c>
      <c r="AX358" s="14" t="s">
        <v>79</v>
      </c>
      <c r="AY358" s="172" t="s">
        <v>252</v>
      </c>
    </row>
    <row r="359" spans="1:65" s="15" customFormat="1">
      <c r="B359" s="179"/>
      <c r="D359" s="164" t="s">
        <v>282</v>
      </c>
      <c r="E359" s="180" t="s">
        <v>1</v>
      </c>
      <c r="F359" s="181" t="s">
        <v>286</v>
      </c>
      <c r="H359" s="182">
        <v>1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282</v>
      </c>
      <c r="AU359" s="180" t="s">
        <v>88</v>
      </c>
      <c r="AV359" s="15" t="s">
        <v>258</v>
      </c>
      <c r="AW359" s="15" t="s">
        <v>33</v>
      </c>
      <c r="AX359" s="15" t="s">
        <v>86</v>
      </c>
      <c r="AY359" s="180" t="s">
        <v>252</v>
      </c>
    </row>
    <row r="360" spans="1:65" s="2" customFormat="1" ht="33" customHeight="1">
      <c r="A360" s="31"/>
      <c r="B360" s="148"/>
      <c r="C360" s="149" t="s">
        <v>606</v>
      </c>
      <c r="D360" s="149" t="s">
        <v>254</v>
      </c>
      <c r="E360" s="150" t="s">
        <v>5444</v>
      </c>
      <c r="F360" s="151" t="s">
        <v>5445</v>
      </c>
      <c r="G360" s="152" t="s">
        <v>1198</v>
      </c>
      <c r="H360" s="153">
        <v>1</v>
      </c>
      <c r="I360" s="154"/>
      <c r="J360" s="155">
        <f>ROUND(I360*H360,2)</f>
        <v>0</v>
      </c>
      <c r="K360" s="156"/>
      <c r="L360" s="32"/>
      <c r="M360" s="157" t="s">
        <v>1</v>
      </c>
      <c r="N360" s="158" t="s">
        <v>44</v>
      </c>
      <c r="O360" s="57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1" t="s">
        <v>406</v>
      </c>
      <c r="AT360" s="161" t="s">
        <v>254</v>
      </c>
      <c r="AU360" s="161" t="s">
        <v>88</v>
      </c>
      <c r="AY360" s="17" t="s">
        <v>252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7" t="s">
        <v>86</v>
      </c>
      <c r="BK360" s="162">
        <f>ROUND(I360*H360,2)</f>
        <v>0</v>
      </c>
      <c r="BL360" s="17" t="s">
        <v>406</v>
      </c>
      <c r="BM360" s="161" t="s">
        <v>609</v>
      </c>
    </row>
    <row r="361" spans="1:65" s="2" customFormat="1" ht="16.5" customHeight="1">
      <c r="A361" s="31"/>
      <c r="B361" s="148"/>
      <c r="C361" s="149" t="s">
        <v>421</v>
      </c>
      <c r="D361" s="149" t="s">
        <v>254</v>
      </c>
      <c r="E361" s="150" t="s">
        <v>5446</v>
      </c>
      <c r="F361" s="151" t="s">
        <v>5447</v>
      </c>
      <c r="G361" s="152" t="s">
        <v>257</v>
      </c>
      <c r="H361" s="153">
        <v>3</v>
      </c>
      <c r="I361" s="154"/>
      <c r="J361" s="155">
        <f>ROUND(I361*H361,2)</f>
        <v>0</v>
      </c>
      <c r="K361" s="156"/>
      <c r="L361" s="32"/>
      <c r="M361" s="157" t="s">
        <v>1</v>
      </c>
      <c r="N361" s="158" t="s">
        <v>44</v>
      </c>
      <c r="O361" s="57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1" t="s">
        <v>406</v>
      </c>
      <c r="AT361" s="161" t="s">
        <v>254</v>
      </c>
      <c r="AU361" s="161" t="s">
        <v>88</v>
      </c>
      <c r="AY361" s="17" t="s">
        <v>252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7" t="s">
        <v>86</v>
      </c>
      <c r="BK361" s="162">
        <f>ROUND(I361*H361,2)</f>
        <v>0</v>
      </c>
      <c r="BL361" s="17" t="s">
        <v>406</v>
      </c>
      <c r="BM361" s="161" t="s">
        <v>613</v>
      </c>
    </row>
    <row r="362" spans="1:65" s="14" customFormat="1" ht="33.75">
      <c r="B362" s="171"/>
      <c r="D362" s="164" t="s">
        <v>282</v>
      </c>
      <c r="E362" s="172" t="s">
        <v>1</v>
      </c>
      <c r="F362" s="173" t="s">
        <v>5448</v>
      </c>
      <c r="H362" s="174">
        <v>3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282</v>
      </c>
      <c r="AU362" s="172" t="s">
        <v>88</v>
      </c>
      <c r="AV362" s="14" t="s">
        <v>88</v>
      </c>
      <c r="AW362" s="14" t="s">
        <v>33</v>
      </c>
      <c r="AX362" s="14" t="s">
        <v>79</v>
      </c>
      <c r="AY362" s="172" t="s">
        <v>252</v>
      </c>
    </row>
    <row r="363" spans="1:65" s="15" customFormat="1">
      <c r="B363" s="179"/>
      <c r="D363" s="164" t="s">
        <v>282</v>
      </c>
      <c r="E363" s="180" t="s">
        <v>1</v>
      </c>
      <c r="F363" s="181" t="s">
        <v>286</v>
      </c>
      <c r="H363" s="182">
        <v>3</v>
      </c>
      <c r="I363" s="183"/>
      <c r="L363" s="179"/>
      <c r="M363" s="188"/>
      <c r="N363" s="189"/>
      <c r="O363" s="189"/>
      <c r="P363" s="189"/>
      <c r="Q363" s="189"/>
      <c r="R363" s="189"/>
      <c r="S363" s="189"/>
      <c r="T363" s="190"/>
      <c r="AT363" s="180" t="s">
        <v>282</v>
      </c>
      <c r="AU363" s="180" t="s">
        <v>88</v>
      </c>
      <c r="AV363" s="15" t="s">
        <v>258</v>
      </c>
      <c r="AW363" s="15" t="s">
        <v>33</v>
      </c>
      <c r="AX363" s="15" t="s">
        <v>86</v>
      </c>
      <c r="AY363" s="180" t="s">
        <v>252</v>
      </c>
    </row>
    <row r="364" spans="1:65" s="2" customFormat="1" ht="6.95" customHeight="1">
      <c r="A364" s="31"/>
      <c r="B364" s="46"/>
      <c r="C364" s="47"/>
      <c r="D364" s="47"/>
      <c r="E364" s="47"/>
      <c r="F364" s="47"/>
      <c r="G364" s="47"/>
      <c r="H364" s="47"/>
      <c r="I364" s="47"/>
      <c r="J364" s="47"/>
      <c r="K364" s="47"/>
      <c r="L364" s="32"/>
      <c r="M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</sheetData>
  <autoFilter ref="C131:K363" xr:uid="{00000000-0009-0000-0000-00000A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5449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ROUND(J127,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ROUND((SUM(BE127:BE1023)),  2)</f>
        <v>0</v>
      </c>
      <c r="G35" s="31"/>
      <c r="H35" s="31"/>
      <c r="I35" s="104">
        <v>0.21</v>
      </c>
      <c r="J35" s="103">
        <f>ROUND(((SUM(BE127:BE1023))*I35),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ROUND((SUM(BF127:BF1023)),  2)</f>
        <v>0</v>
      </c>
      <c r="G36" s="31"/>
      <c r="H36" s="31"/>
      <c r="I36" s="104">
        <v>0.15</v>
      </c>
      <c r="J36" s="103">
        <f>ROUND(((SUM(BF127:BF1023))*I36),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ROUND((SUM(BG127:BG1023)),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ROUND((SUM(BH127:BH1023)),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ROUND((SUM(BI127:BI1023)),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Objekt11 - SO D.1.4.3.Vzduchotechnika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J127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5450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5451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5452</v>
      </c>
      <c r="E102" s="122"/>
      <c r="F102" s="122"/>
      <c r="G102" s="122"/>
      <c r="H102" s="122"/>
      <c r="I102" s="122"/>
      <c r="J102" s="123">
        <f>J612</f>
        <v>0</v>
      </c>
      <c r="L102" s="120"/>
    </row>
    <row r="103" spans="1:47" s="10" customFormat="1" ht="19.899999999999999" customHeight="1">
      <c r="B103" s="120"/>
      <c r="D103" s="121" t="s">
        <v>5453</v>
      </c>
      <c r="E103" s="122"/>
      <c r="F103" s="122"/>
      <c r="G103" s="122"/>
      <c r="H103" s="122"/>
      <c r="I103" s="122"/>
      <c r="J103" s="123">
        <f>J935</f>
        <v>0</v>
      </c>
      <c r="L103" s="120"/>
    </row>
    <row r="104" spans="1:47" s="9" customFormat="1" ht="24.95" customHeight="1">
      <c r="B104" s="116"/>
      <c r="D104" s="117" t="s">
        <v>235</v>
      </c>
      <c r="E104" s="118"/>
      <c r="F104" s="118"/>
      <c r="G104" s="118"/>
      <c r="H104" s="118"/>
      <c r="I104" s="118"/>
      <c r="J104" s="119">
        <f>J962</f>
        <v>0</v>
      </c>
      <c r="L104" s="116"/>
    </row>
    <row r="105" spans="1:47" s="10" customFormat="1" ht="19.899999999999999" customHeight="1">
      <c r="B105" s="120"/>
      <c r="D105" s="121" t="s">
        <v>5454</v>
      </c>
      <c r="E105" s="122"/>
      <c r="F105" s="122"/>
      <c r="G105" s="122"/>
      <c r="H105" s="122"/>
      <c r="I105" s="122"/>
      <c r="J105" s="123">
        <f>J963</f>
        <v>0</v>
      </c>
      <c r="L105" s="120"/>
    </row>
    <row r="106" spans="1:47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1" t="s">
        <v>237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7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1"/>
      <c r="D115" s="31"/>
      <c r="E115" s="243" t="str">
        <f>E7</f>
        <v>ZU - rekonstrukce objektu Klatovská 51/ Chodské náměstí 1</v>
      </c>
      <c r="F115" s="244"/>
      <c r="G115" s="244"/>
      <c r="H115" s="244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20"/>
      <c r="C116" s="27" t="s">
        <v>197</v>
      </c>
      <c r="L116" s="20"/>
    </row>
    <row r="117" spans="1:63" s="2" customFormat="1" ht="16.5" customHeight="1">
      <c r="A117" s="31"/>
      <c r="B117" s="32"/>
      <c r="C117" s="31"/>
      <c r="D117" s="31"/>
      <c r="E117" s="243" t="s">
        <v>198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7" t="s">
        <v>199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18" t="str">
        <f>E11</f>
        <v>Objekt11 - SO D.1.4.3.Vzduchotechnika</v>
      </c>
      <c r="F119" s="242"/>
      <c r="G119" s="242"/>
      <c r="H119" s="242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7" t="s">
        <v>20</v>
      </c>
      <c r="D121" s="31"/>
      <c r="E121" s="31"/>
      <c r="F121" s="25" t="str">
        <f>F14</f>
        <v>Plzeň</v>
      </c>
      <c r="G121" s="31"/>
      <c r="H121" s="31"/>
      <c r="I121" s="27" t="s">
        <v>22</v>
      </c>
      <c r="J121" s="54" t="str">
        <f>IF(J14="","",J14)</f>
        <v>17. 11. 2022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24</v>
      </c>
      <c r="D123" s="31"/>
      <c r="E123" s="31"/>
      <c r="F123" s="25" t="str">
        <f>E17</f>
        <v>Západočeská univerzita v Plzni</v>
      </c>
      <c r="G123" s="31"/>
      <c r="H123" s="31"/>
      <c r="I123" s="27" t="s">
        <v>31</v>
      </c>
      <c r="J123" s="29" t="str">
        <f>E23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30</v>
      </c>
      <c r="D124" s="31"/>
      <c r="E124" s="31"/>
      <c r="F124" s="25">
        <f>IF(E20="","",E20)</f>
        <v>0</v>
      </c>
      <c r="G124" s="31"/>
      <c r="H124" s="31"/>
      <c r="I124" s="27" t="s">
        <v>34</v>
      </c>
      <c r="J124" s="29" t="str">
        <f>E26</f>
        <v>BAUING KV, s.r.o.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4"/>
      <c r="B126" s="125"/>
      <c r="C126" s="126" t="s">
        <v>238</v>
      </c>
      <c r="D126" s="127" t="s">
        <v>64</v>
      </c>
      <c r="E126" s="127" t="s">
        <v>60</v>
      </c>
      <c r="F126" s="127" t="s">
        <v>61</v>
      </c>
      <c r="G126" s="127" t="s">
        <v>239</v>
      </c>
      <c r="H126" s="127" t="s">
        <v>240</v>
      </c>
      <c r="I126" s="127" t="s">
        <v>241</v>
      </c>
      <c r="J126" s="128" t="s">
        <v>203</v>
      </c>
      <c r="K126" s="129" t="s">
        <v>242</v>
      </c>
      <c r="L126" s="130"/>
      <c r="M126" s="61" t="s">
        <v>1</v>
      </c>
      <c r="N126" s="62" t="s">
        <v>43</v>
      </c>
      <c r="O126" s="62" t="s">
        <v>243</v>
      </c>
      <c r="P126" s="62" t="s">
        <v>244</v>
      </c>
      <c r="Q126" s="62" t="s">
        <v>245</v>
      </c>
      <c r="R126" s="62" t="s">
        <v>246</v>
      </c>
      <c r="S126" s="62" t="s">
        <v>247</v>
      </c>
      <c r="T126" s="63" t="s">
        <v>248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1"/>
      <c r="B127" s="32"/>
      <c r="C127" s="68" t="s">
        <v>249</v>
      </c>
      <c r="D127" s="31"/>
      <c r="E127" s="31"/>
      <c r="F127" s="31"/>
      <c r="G127" s="31"/>
      <c r="H127" s="31"/>
      <c r="I127" s="31"/>
      <c r="J127" s="131">
        <f>BK127</f>
        <v>0</v>
      </c>
      <c r="K127" s="31"/>
      <c r="L127" s="32"/>
      <c r="M127" s="64"/>
      <c r="N127" s="55"/>
      <c r="O127" s="65"/>
      <c r="P127" s="132">
        <f>P128+P962</f>
        <v>0</v>
      </c>
      <c r="Q127" s="65"/>
      <c r="R127" s="132">
        <f>R128+R962</f>
        <v>0</v>
      </c>
      <c r="S127" s="65"/>
      <c r="T127" s="133">
        <f>T128+T962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78</v>
      </c>
      <c r="AU127" s="17" t="s">
        <v>205</v>
      </c>
      <c r="BK127" s="134">
        <f>BK128+BK962</f>
        <v>0</v>
      </c>
    </row>
    <row r="128" spans="1:63" s="12" customFormat="1" ht="25.9" customHeight="1">
      <c r="B128" s="135"/>
      <c r="D128" s="136" t="s">
        <v>78</v>
      </c>
      <c r="E128" s="137" t="s">
        <v>1303</v>
      </c>
      <c r="F128" s="137" t="s">
        <v>1304</v>
      </c>
      <c r="I128" s="138"/>
      <c r="J128" s="139">
        <f>BK128</f>
        <v>0</v>
      </c>
      <c r="L128" s="135"/>
      <c r="M128" s="140"/>
      <c r="N128" s="141"/>
      <c r="O128" s="141"/>
      <c r="P128" s="142">
        <f>P129+P178+P612+P935</f>
        <v>0</v>
      </c>
      <c r="Q128" s="141"/>
      <c r="R128" s="142">
        <f>R129+R178+R612+R935</f>
        <v>0</v>
      </c>
      <c r="S128" s="141"/>
      <c r="T128" s="143">
        <f>T129+T178+T612+T935</f>
        <v>0</v>
      </c>
      <c r="AR128" s="136" t="s">
        <v>88</v>
      </c>
      <c r="AT128" s="144" t="s">
        <v>78</v>
      </c>
      <c r="AU128" s="144" t="s">
        <v>79</v>
      </c>
      <c r="AY128" s="136" t="s">
        <v>252</v>
      </c>
      <c r="BK128" s="145">
        <f>BK129+BK178+BK612+BK935</f>
        <v>0</v>
      </c>
    </row>
    <row r="129" spans="1:65" s="12" customFormat="1" ht="22.9" customHeight="1">
      <c r="B129" s="135"/>
      <c r="D129" s="136" t="s">
        <v>78</v>
      </c>
      <c r="E129" s="146" t="s">
        <v>1527</v>
      </c>
      <c r="F129" s="146" t="s">
        <v>5455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SUM(P130:P177)</f>
        <v>0</v>
      </c>
      <c r="Q129" s="141"/>
      <c r="R129" s="142">
        <f>SUM(R130:R177)</f>
        <v>0</v>
      </c>
      <c r="S129" s="141"/>
      <c r="T129" s="143">
        <f>SUM(T130:T177)</f>
        <v>0</v>
      </c>
      <c r="AR129" s="136" t="s">
        <v>88</v>
      </c>
      <c r="AT129" s="144" t="s">
        <v>78</v>
      </c>
      <c r="AU129" s="144" t="s">
        <v>86</v>
      </c>
      <c r="AY129" s="136" t="s">
        <v>252</v>
      </c>
      <c r="BK129" s="145">
        <f>SUM(BK130:BK177)</f>
        <v>0</v>
      </c>
    </row>
    <row r="130" spans="1:65" s="2" customFormat="1" ht="24.2" customHeight="1">
      <c r="A130" s="31"/>
      <c r="B130" s="148"/>
      <c r="C130" s="149" t="s">
        <v>86</v>
      </c>
      <c r="D130" s="149" t="s">
        <v>254</v>
      </c>
      <c r="E130" s="150" t="s">
        <v>1529</v>
      </c>
      <c r="F130" s="151" t="s">
        <v>5456</v>
      </c>
      <c r="G130" s="152" t="s">
        <v>347</v>
      </c>
      <c r="H130" s="153">
        <v>1</v>
      </c>
      <c r="I130" s="154"/>
      <c r="J130" s="155">
        <f t="shared" ref="J130:J137" si="0">ROUND(I130*H130,2)</f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ref="P130:P137" si="1">O130*H130</f>
        <v>0</v>
      </c>
      <c r="Q130" s="159">
        <v>0</v>
      </c>
      <c r="R130" s="159">
        <f t="shared" ref="R130:R137" si="2">Q130*H130</f>
        <v>0</v>
      </c>
      <c r="S130" s="159">
        <v>0</v>
      </c>
      <c r="T130" s="160">
        <f t="shared" ref="T130:T137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289</v>
      </c>
      <c r="AT130" s="161" t="s">
        <v>254</v>
      </c>
      <c r="AU130" s="161" t="s">
        <v>88</v>
      </c>
      <c r="AY130" s="17" t="s">
        <v>252</v>
      </c>
      <c r="BE130" s="162">
        <f t="shared" ref="BE130:BE137" si="4">IF(N130="základní",J130,0)</f>
        <v>0</v>
      </c>
      <c r="BF130" s="162">
        <f t="shared" ref="BF130:BF137" si="5">IF(N130="snížená",J130,0)</f>
        <v>0</v>
      </c>
      <c r="BG130" s="162">
        <f t="shared" ref="BG130:BG137" si="6">IF(N130="zákl. přenesená",J130,0)</f>
        <v>0</v>
      </c>
      <c r="BH130" s="162">
        <f t="shared" ref="BH130:BH137" si="7">IF(N130="sníž. přenesená",J130,0)</f>
        <v>0</v>
      </c>
      <c r="BI130" s="162">
        <f t="shared" ref="BI130:BI137" si="8">IF(N130="nulová",J130,0)</f>
        <v>0</v>
      </c>
      <c r="BJ130" s="17" t="s">
        <v>86</v>
      </c>
      <c r="BK130" s="162">
        <f t="shared" ref="BK130:BK137" si="9">ROUND(I130*H130,2)</f>
        <v>0</v>
      </c>
      <c r="BL130" s="17" t="s">
        <v>289</v>
      </c>
      <c r="BM130" s="161" t="s">
        <v>88</v>
      </c>
    </row>
    <row r="131" spans="1:65" s="2" customFormat="1" ht="24.2" customHeight="1">
      <c r="A131" s="31"/>
      <c r="B131" s="148"/>
      <c r="C131" s="149" t="s">
        <v>88</v>
      </c>
      <c r="D131" s="149" t="s">
        <v>254</v>
      </c>
      <c r="E131" s="150" t="s">
        <v>5457</v>
      </c>
      <c r="F131" s="151" t="s">
        <v>5458</v>
      </c>
      <c r="G131" s="152" t="s">
        <v>347</v>
      </c>
      <c r="H131" s="153">
        <v>1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289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289</v>
      </c>
      <c r="BM131" s="161" t="s">
        <v>258</v>
      </c>
    </row>
    <row r="132" spans="1:65" s="2" customFormat="1" ht="24.2" customHeight="1">
      <c r="A132" s="31"/>
      <c r="B132" s="148"/>
      <c r="C132" s="149" t="s">
        <v>262</v>
      </c>
      <c r="D132" s="149" t="s">
        <v>254</v>
      </c>
      <c r="E132" s="150" t="s">
        <v>5459</v>
      </c>
      <c r="F132" s="151" t="s">
        <v>5460</v>
      </c>
      <c r="G132" s="152" t="s">
        <v>347</v>
      </c>
      <c r="H132" s="153">
        <v>1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289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289</v>
      </c>
      <c r="BM132" s="161" t="s">
        <v>266</v>
      </c>
    </row>
    <row r="133" spans="1:65" s="2" customFormat="1" ht="24.2" customHeight="1">
      <c r="A133" s="31"/>
      <c r="B133" s="148"/>
      <c r="C133" s="149" t="s">
        <v>258</v>
      </c>
      <c r="D133" s="149" t="s">
        <v>254</v>
      </c>
      <c r="E133" s="150" t="s">
        <v>5461</v>
      </c>
      <c r="F133" s="151" t="s">
        <v>5462</v>
      </c>
      <c r="G133" s="152" t="s">
        <v>347</v>
      </c>
      <c r="H133" s="153">
        <v>1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289</v>
      </c>
      <c r="BM133" s="161" t="s">
        <v>269</v>
      </c>
    </row>
    <row r="134" spans="1:65" s="2" customFormat="1" ht="24.2" customHeight="1">
      <c r="A134" s="31"/>
      <c r="B134" s="148"/>
      <c r="C134" s="149" t="s">
        <v>270</v>
      </c>
      <c r="D134" s="149" t="s">
        <v>254</v>
      </c>
      <c r="E134" s="150" t="s">
        <v>5463</v>
      </c>
      <c r="F134" s="151" t="s">
        <v>5464</v>
      </c>
      <c r="G134" s="152" t="s">
        <v>347</v>
      </c>
      <c r="H134" s="153">
        <v>1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289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289</v>
      </c>
      <c r="BM134" s="161" t="s">
        <v>273</v>
      </c>
    </row>
    <row r="135" spans="1:65" s="2" customFormat="1" ht="24.2" customHeight="1">
      <c r="A135" s="31"/>
      <c r="B135" s="148"/>
      <c r="C135" s="149" t="s">
        <v>266</v>
      </c>
      <c r="D135" s="149" t="s">
        <v>254</v>
      </c>
      <c r="E135" s="150" t="s">
        <v>5465</v>
      </c>
      <c r="F135" s="151" t="s">
        <v>5466</v>
      </c>
      <c r="G135" s="152" t="s">
        <v>347</v>
      </c>
      <c r="H135" s="153">
        <v>1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289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289</v>
      </c>
      <c r="BM135" s="161" t="s">
        <v>276</v>
      </c>
    </row>
    <row r="136" spans="1:65" s="2" customFormat="1" ht="24.2" customHeight="1">
      <c r="A136" s="31"/>
      <c r="B136" s="148"/>
      <c r="C136" s="149" t="s">
        <v>277</v>
      </c>
      <c r="D136" s="149" t="s">
        <v>254</v>
      </c>
      <c r="E136" s="150" t="s">
        <v>5467</v>
      </c>
      <c r="F136" s="151" t="s">
        <v>5468</v>
      </c>
      <c r="G136" s="152" t="s">
        <v>347</v>
      </c>
      <c r="H136" s="153">
        <v>1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289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289</v>
      </c>
      <c r="BM136" s="161" t="s">
        <v>281</v>
      </c>
    </row>
    <row r="137" spans="1:65" s="2" customFormat="1" ht="33" customHeight="1">
      <c r="A137" s="31"/>
      <c r="B137" s="148"/>
      <c r="C137" s="149" t="s">
        <v>269</v>
      </c>
      <c r="D137" s="149" t="s">
        <v>254</v>
      </c>
      <c r="E137" s="150" t="s">
        <v>5469</v>
      </c>
      <c r="F137" s="151" t="s">
        <v>5470</v>
      </c>
      <c r="G137" s="152" t="s">
        <v>347</v>
      </c>
      <c r="H137" s="153">
        <v>1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289</v>
      </c>
      <c r="BM137" s="161" t="s">
        <v>289</v>
      </c>
    </row>
    <row r="138" spans="1:65" s="14" customFormat="1" ht="22.5">
      <c r="B138" s="171"/>
      <c r="D138" s="164" t="s">
        <v>282</v>
      </c>
      <c r="E138" s="172" t="s">
        <v>1</v>
      </c>
      <c r="F138" s="173" t="s">
        <v>5471</v>
      </c>
      <c r="H138" s="174">
        <v>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3" customFormat="1" ht="22.5">
      <c r="B139" s="163"/>
      <c r="D139" s="164" t="s">
        <v>282</v>
      </c>
      <c r="E139" s="165" t="s">
        <v>1</v>
      </c>
      <c r="F139" s="166" t="s">
        <v>5472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33" customHeight="1">
      <c r="A141" s="31"/>
      <c r="B141" s="148"/>
      <c r="C141" s="149" t="s">
        <v>291</v>
      </c>
      <c r="D141" s="149" t="s">
        <v>254</v>
      </c>
      <c r="E141" s="150" t="s">
        <v>5473</v>
      </c>
      <c r="F141" s="151" t="s">
        <v>5474</v>
      </c>
      <c r="G141" s="152" t="s">
        <v>347</v>
      </c>
      <c r="H141" s="153">
        <v>1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294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5475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3" customFormat="1" ht="22.5">
      <c r="B143" s="163"/>
      <c r="D143" s="164" t="s">
        <v>282</v>
      </c>
      <c r="E143" s="165" t="s">
        <v>1</v>
      </c>
      <c r="F143" s="166" t="s">
        <v>5472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273</v>
      </c>
      <c r="D145" s="149" t="s">
        <v>254</v>
      </c>
      <c r="E145" s="150" t="s">
        <v>5476</v>
      </c>
      <c r="F145" s="151" t="s">
        <v>5477</v>
      </c>
      <c r="G145" s="152" t="s">
        <v>1198</v>
      </c>
      <c r="H145" s="153">
        <v>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298</v>
      </c>
    </row>
    <row r="146" spans="1:65" s="2" customFormat="1" ht="24.2" customHeight="1">
      <c r="A146" s="31"/>
      <c r="B146" s="148"/>
      <c r="C146" s="149" t="s">
        <v>299</v>
      </c>
      <c r="D146" s="149" t="s">
        <v>254</v>
      </c>
      <c r="E146" s="150" t="s">
        <v>5478</v>
      </c>
      <c r="F146" s="151" t="s">
        <v>5479</v>
      </c>
      <c r="G146" s="152" t="s">
        <v>1198</v>
      </c>
      <c r="H146" s="153">
        <v>1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289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289</v>
      </c>
      <c r="BM146" s="161" t="s">
        <v>302</v>
      </c>
    </row>
    <row r="147" spans="1:65" s="2" customFormat="1" ht="24.2" customHeight="1">
      <c r="A147" s="31"/>
      <c r="B147" s="148"/>
      <c r="C147" s="149" t="s">
        <v>276</v>
      </c>
      <c r="D147" s="149" t="s">
        <v>254</v>
      </c>
      <c r="E147" s="150" t="s">
        <v>5480</v>
      </c>
      <c r="F147" s="151" t="s">
        <v>5481</v>
      </c>
      <c r="G147" s="152" t="s">
        <v>1198</v>
      </c>
      <c r="H147" s="153">
        <v>4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289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289</v>
      </c>
      <c r="BM147" s="161" t="s">
        <v>306</v>
      </c>
    </row>
    <row r="148" spans="1:65" s="2" customFormat="1" ht="24.2" customHeight="1">
      <c r="A148" s="31"/>
      <c r="B148" s="148"/>
      <c r="C148" s="149" t="s">
        <v>308</v>
      </c>
      <c r="D148" s="149" t="s">
        <v>254</v>
      </c>
      <c r="E148" s="150" t="s">
        <v>5482</v>
      </c>
      <c r="F148" s="151" t="s">
        <v>5483</v>
      </c>
      <c r="G148" s="152" t="s">
        <v>1198</v>
      </c>
      <c r="H148" s="153">
        <v>1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289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289</v>
      </c>
      <c r="BM148" s="161" t="s">
        <v>311</v>
      </c>
    </row>
    <row r="149" spans="1:65" s="2" customFormat="1" ht="33" customHeight="1">
      <c r="A149" s="31"/>
      <c r="B149" s="148"/>
      <c r="C149" s="149" t="s">
        <v>281</v>
      </c>
      <c r="D149" s="149" t="s">
        <v>254</v>
      </c>
      <c r="E149" s="150" t="s">
        <v>5484</v>
      </c>
      <c r="F149" s="151" t="s">
        <v>5485</v>
      </c>
      <c r="G149" s="152" t="s">
        <v>347</v>
      </c>
      <c r="H149" s="153">
        <v>6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315</v>
      </c>
    </row>
    <row r="150" spans="1:65" s="14" customFormat="1" ht="33.75">
      <c r="B150" s="171"/>
      <c r="D150" s="164" t="s">
        <v>282</v>
      </c>
      <c r="E150" s="172" t="s">
        <v>1</v>
      </c>
      <c r="F150" s="173" t="s">
        <v>5486</v>
      </c>
      <c r="H150" s="174">
        <v>6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3" customFormat="1" ht="22.5">
      <c r="B151" s="163"/>
      <c r="D151" s="164" t="s">
        <v>282</v>
      </c>
      <c r="E151" s="165" t="s">
        <v>1</v>
      </c>
      <c r="F151" s="166" t="s">
        <v>5472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6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8</v>
      </c>
      <c r="D153" s="149" t="s">
        <v>254</v>
      </c>
      <c r="E153" s="150" t="s">
        <v>5487</v>
      </c>
      <c r="F153" s="151" t="s">
        <v>5488</v>
      </c>
      <c r="G153" s="152" t="s">
        <v>347</v>
      </c>
      <c r="H153" s="153">
        <v>3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289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289</v>
      </c>
      <c r="BM153" s="161" t="s">
        <v>319</v>
      </c>
    </row>
    <row r="154" spans="1:65" s="14" customFormat="1" ht="33.75">
      <c r="B154" s="171"/>
      <c r="D154" s="164" t="s">
        <v>282</v>
      </c>
      <c r="E154" s="172" t="s">
        <v>1</v>
      </c>
      <c r="F154" s="173" t="s">
        <v>5489</v>
      </c>
      <c r="H154" s="174">
        <v>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3" customFormat="1" ht="22.5">
      <c r="B155" s="163"/>
      <c r="D155" s="164" t="s">
        <v>282</v>
      </c>
      <c r="E155" s="165" t="s">
        <v>1</v>
      </c>
      <c r="F155" s="166" t="s">
        <v>5472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3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24.2" customHeight="1">
      <c r="A157" s="31"/>
      <c r="B157" s="148"/>
      <c r="C157" s="149" t="s">
        <v>289</v>
      </c>
      <c r="D157" s="149" t="s">
        <v>254</v>
      </c>
      <c r="E157" s="150" t="s">
        <v>5490</v>
      </c>
      <c r="F157" s="151" t="s">
        <v>5491</v>
      </c>
      <c r="G157" s="152" t="s">
        <v>347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323</v>
      </c>
    </row>
    <row r="158" spans="1:65" s="14" customFormat="1" ht="33.75">
      <c r="B158" s="171"/>
      <c r="D158" s="164" t="s">
        <v>282</v>
      </c>
      <c r="E158" s="172" t="s">
        <v>1</v>
      </c>
      <c r="F158" s="173" t="s">
        <v>5492</v>
      </c>
      <c r="H158" s="174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 ht="22.5">
      <c r="B159" s="163"/>
      <c r="D159" s="164" t="s">
        <v>282</v>
      </c>
      <c r="E159" s="165" t="s">
        <v>1</v>
      </c>
      <c r="F159" s="166" t="s">
        <v>5472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325</v>
      </c>
      <c r="D161" s="149" t="s">
        <v>254</v>
      </c>
      <c r="E161" s="150" t="s">
        <v>5493</v>
      </c>
      <c r="F161" s="151" t="s">
        <v>5494</v>
      </c>
      <c r="G161" s="152" t="s">
        <v>347</v>
      </c>
      <c r="H161" s="153">
        <v>1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328</v>
      </c>
    </row>
    <row r="162" spans="1:65" s="14" customFormat="1" ht="33.75">
      <c r="B162" s="171"/>
      <c r="D162" s="164" t="s">
        <v>282</v>
      </c>
      <c r="E162" s="172" t="s">
        <v>1</v>
      </c>
      <c r="F162" s="173" t="s">
        <v>5492</v>
      </c>
      <c r="H162" s="174">
        <v>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 ht="22.5">
      <c r="B163" s="163"/>
      <c r="D163" s="164" t="s">
        <v>282</v>
      </c>
      <c r="E163" s="165" t="s">
        <v>1</v>
      </c>
      <c r="F163" s="166" t="s">
        <v>5472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24.2" customHeight="1">
      <c r="A165" s="31"/>
      <c r="B165" s="148"/>
      <c r="C165" s="149" t="s">
        <v>294</v>
      </c>
      <c r="D165" s="149" t="s">
        <v>254</v>
      </c>
      <c r="E165" s="150" t="s">
        <v>5495</v>
      </c>
      <c r="F165" s="151" t="s">
        <v>5496</v>
      </c>
      <c r="G165" s="152" t="s">
        <v>347</v>
      </c>
      <c r="H165" s="153">
        <v>1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289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289</v>
      </c>
      <c r="BM165" s="161" t="s">
        <v>335</v>
      </c>
    </row>
    <row r="166" spans="1:65" s="14" customFormat="1" ht="33.75">
      <c r="B166" s="171"/>
      <c r="D166" s="164" t="s">
        <v>282</v>
      </c>
      <c r="E166" s="172" t="s">
        <v>1</v>
      </c>
      <c r="F166" s="173" t="s">
        <v>5492</v>
      </c>
      <c r="H166" s="174">
        <v>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 ht="22.5">
      <c r="B167" s="163"/>
      <c r="D167" s="164" t="s">
        <v>282</v>
      </c>
      <c r="E167" s="165" t="s">
        <v>1</v>
      </c>
      <c r="F167" s="166" t="s">
        <v>5472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338</v>
      </c>
      <c r="D169" s="149" t="s">
        <v>254</v>
      </c>
      <c r="E169" s="150" t="s">
        <v>5497</v>
      </c>
      <c r="F169" s="151" t="s">
        <v>5498</v>
      </c>
      <c r="G169" s="152" t="s">
        <v>1198</v>
      </c>
      <c r="H169" s="153">
        <v>4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289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289</v>
      </c>
      <c r="BM169" s="161" t="s">
        <v>342</v>
      </c>
    </row>
    <row r="170" spans="1:65" s="14" customFormat="1" ht="33.75">
      <c r="B170" s="171"/>
      <c r="D170" s="164" t="s">
        <v>282</v>
      </c>
      <c r="E170" s="172" t="s">
        <v>1</v>
      </c>
      <c r="F170" s="173" t="s">
        <v>5499</v>
      </c>
      <c r="H170" s="174">
        <v>4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 ht="22.5">
      <c r="B171" s="163"/>
      <c r="D171" s="164" t="s">
        <v>282</v>
      </c>
      <c r="E171" s="165" t="s">
        <v>1</v>
      </c>
      <c r="F171" s="166" t="s">
        <v>5472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4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298</v>
      </c>
      <c r="D173" s="149" t="s">
        <v>254</v>
      </c>
      <c r="E173" s="150" t="s">
        <v>5500</v>
      </c>
      <c r="F173" s="151" t="s">
        <v>5501</v>
      </c>
      <c r="G173" s="152" t="s">
        <v>1727</v>
      </c>
      <c r="H173" s="187"/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348</v>
      </c>
    </row>
    <row r="174" spans="1:65" s="2" customFormat="1" ht="24.2" customHeight="1">
      <c r="A174" s="31"/>
      <c r="B174" s="148"/>
      <c r="C174" s="149" t="s">
        <v>7</v>
      </c>
      <c r="D174" s="149" t="s">
        <v>254</v>
      </c>
      <c r="E174" s="150" t="s">
        <v>5502</v>
      </c>
      <c r="F174" s="151" t="s">
        <v>1523</v>
      </c>
      <c r="G174" s="152" t="s">
        <v>257</v>
      </c>
      <c r="H174" s="153">
        <v>50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289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289</v>
      </c>
      <c r="BM174" s="161" t="s">
        <v>356</v>
      </c>
    </row>
    <row r="175" spans="1:65" s="14" customFormat="1" ht="22.5">
      <c r="B175" s="171"/>
      <c r="D175" s="164" t="s">
        <v>282</v>
      </c>
      <c r="E175" s="172" t="s">
        <v>1</v>
      </c>
      <c r="F175" s="173" t="s">
        <v>5503</v>
      </c>
      <c r="H175" s="174">
        <v>50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3" customFormat="1" ht="33.75">
      <c r="B176" s="163"/>
      <c r="D176" s="164" t="s">
        <v>282</v>
      </c>
      <c r="E176" s="165" t="s">
        <v>1</v>
      </c>
      <c r="F176" s="166" t="s">
        <v>5032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282</v>
      </c>
      <c r="AU176" s="165" t="s">
        <v>88</v>
      </c>
      <c r="AV176" s="13" t="s">
        <v>86</v>
      </c>
      <c r="AW176" s="13" t="s">
        <v>33</v>
      </c>
      <c r="AX176" s="13" t="s">
        <v>79</v>
      </c>
      <c r="AY176" s="165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50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12" customFormat="1" ht="22.9" customHeight="1">
      <c r="B178" s="135"/>
      <c r="D178" s="136" t="s">
        <v>78</v>
      </c>
      <c r="E178" s="146" t="s">
        <v>5504</v>
      </c>
      <c r="F178" s="146" t="s">
        <v>5505</v>
      </c>
      <c r="I178" s="138"/>
      <c r="J178" s="147">
        <f>BK178</f>
        <v>0</v>
      </c>
      <c r="L178" s="135"/>
      <c r="M178" s="140"/>
      <c r="N178" s="141"/>
      <c r="O178" s="141"/>
      <c r="P178" s="142">
        <f>SUM(P179:P611)</f>
        <v>0</v>
      </c>
      <c r="Q178" s="141"/>
      <c r="R178" s="142">
        <f>SUM(R179:R611)</f>
        <v>0</v>
      </c>
      <c r="S178" s="141"/>
      <c r="T178" s="143">
        <f>SUM(T179:T611)</f>
        <v>0</v>
      </c>
      <c r="AR178" s="136" t="s">
        <v>86</v>
      </c>
      <c r="AT178" s="144" t="s">
        <v>78</v>
      </c>
      <c r="AU178" s="144" t="s">
        <v>86</v>
      </c>
      <c r="AY178" s="136" t="s">
        <v>252</v>
      </c>
      <c r="BK178" s="145">
        <f>SUM(BK179:BK611)</f>
        <v>0</v>
      </c>
    </row>
    <row r="179" spans="1:65" s="2" customFormat="1" ht="33" customHeight="1">
      <c r="A179" s="31"/>
      <c r="B179" s="148"/>
      <c r="C179" s="149" t="s">
        <v>302</v>
      </c>
      <c r="D179" s="149" t="s">
        <v>254</v>
      </c>
      <c r="E179" s="150" t="s">
        <v>5506</v>
      </c>
      <c r="F179" s="151" t="s">
        <v>5507</v>
      </c>
      <c r="G179" s="152" t="s">
        <v>265</v>
      </c>
      <c r="H179" s="153">
        <v>166.2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258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258</v>
      </c>
      <c r="BM179" s="161" t="s">
        <v>363</v>
      </c>
    </row>
    <row r="180" spans="1:65" s="14" customFormat="1" ht="33.75">
      <c r="B180" s="171"/>
      <c r="D180" s="164" t="s">
        <v>282</v>
      </c>
      <c r="E180" s="172" t="s">
        <v>1</v>
      </c>
      <c r="F180" s="173" t="s">
        <v>5508</v>
      </c>
      <c r="H180" s="174">
        <v>166.2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282</v>
      </c>
      <c r="AU180" s="172" t="s">
        <v>88</v>
      </c>
      <c r="AV180" s="14" t="s">
        <v>88</v>
      </c>
      <c r="AW180" s="14" t="s">
        <v>33</v>
      </c>
      <c r="AX180" s="14" t="s">
        <v>79</v>
      </c>
      <c r="AY180" s="172" t="s">
        <v>252</v>
      </c>
    </row>
    <row r="181" spans="1:65" s="13" customFormat="1" ht="33.75">
      <c r="B181" s="163"/>
      <c r="D181" s="164" t="s">
        <v>282</v>
      </c>
      <c r="E181" s="165" t="s">
        <v>1</v>
      </c>
      <c r="F181" s="166" t="s">
        <v>5509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166.2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33" customHeight="1">
      <c r="A183" s="31"/>
      <c r="B183" s="148"/>
      <c r="C183" s="149" t="s">
        <v>366</v>
      </c>
      <c r="D183" s="149" t="s">
        <v>254</v>
      </c>
      <c r="E183" s="150" t="s">
        <v>5510</v>
      </c>
      <c r="F183" s="151" t="s">
        <v>5511</v>
      </c>
      <c r="G183" s="152" t="s">
        <v>265</v>
      </c>
      <c r="H183" s="153">
        <v>246.1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258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258</v>
      </c>
      <c r="BM183" s="161" t="s">
        <v>369</v>
      </c>
    </row>
    <row r="184" spans="1:65" s="14" customFormat="1" ht="33.75">
      <c r="B184" s="171"/>
      <c r="D184" s="164" t="s">
        <v>282</v>
      </c>
      <c r="E184" s="172" t="s">
        <v>1</v>
      </c>
      <c r="F184" s="173" t="s">
        <v>5512</v>
      </c>
      <c r="H184" s="174">
        <v>246.1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3" customFormat="1" ht="33.75">
      <c r="B185" s="163"/>
      <c r="D185" s="164" t="s">
        <v>282</v>
      </c>
      <c r="E185" s="165" t="s">
        <v>1</v>
      </c>
      <c r="F185" s="166" t="s">
        <v>5509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246.1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33" customHeight="1">
      <c r="A187" s="31"/>
      <c r="B187" s="148"/>
      <c r="C187" s="149" t="s">
        <v>306</v>
      </c>
      <c r="D187" s="149" t="s">
        <v>254</v>
      </c>
      <c r="E187" s="150" t="s">
        <v>5513</v>
      </c>
      <c r="F187" s="151" t="s">
        <v>5514</v>
      </c>
      <c r="G187" s="152" t="s">
        <v>265</v>
      </c>
      <c r="H187" s="153">
        <v>44.9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258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258</v>
      </c>
      <c r="BM187" s="161" t="s">
        <v>373</v>
      </c>
    </row>
    <row r="188" spans="1:65" s="14" customFormat="1" ht="33.75">
      <c r="B188" s="171"/>
      <c r="D188" s="164" t="s">
        <v>282</v>
      </c>
      <c r="E188" s="172" t="s">
        <v>1</v>
      </c>
      <c r="F188" s="173" t="s">
        <v>5515</v>
      </c>
      <c r="H188" s="174">
        <v>44.9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3" customFormat="1" ht="33.75">
      <c r="B189" s="163"/>
      <c r="D189" s="164" t="s">
        <v>282</v>
      </c>
      <c r="E189" s="165" t="s">
        <v>1</v>
      </c>
      <c r="F189" s="166" t="s">
        <v>5509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44.9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33" customHeight="1">
      <c r="A191" s="31"/>
      <c r="B191" s="148"/>
      <c r="C191" s="149" t="s">
        <v>375</v>
      </c>
      <c r="D191" s="149" t="s">
        <v>254</v>
      </c>
      <c r="E191" s="150" t="s">
        <v>5516</v>
      </c>
      <c r="F191" s="151" t="s">
        <v>5517</v>
      </c>
      <c r="G191" s="152" t="s">
        <v>265</v>
      </c>
      <c r="H191" s="153">
        <v>295.39999999999998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378</v>
      </c>
    </row>
    <row r="192" spans="1:65" s="14" customFormat="1" ht="33.75">
      <c r="B192" s="171"/>
      <c r="D192" s="164" t="s">
        <v>282</v>
      </c>
      <c r="E192" s="172" t="s">
        <v>1</v>
      </c>
      <c r="F192" s="173" t="s">
        <v>5518</v>
      </c>
      <c r="H192" s="174">
        <v>295.39999999999998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3" customFormat="1" ht="33.75">
      <c r="B193" s="163"/>
      <c r="D193" s="164" t="s">
        <v>282</v>
      </c>
      <c r="E193" s="165" t="s">
        <v>1</v>
      </c>
      <c r="F193" s="166" t="s">
        <v>5509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282</v>
      </c>
      <c r="AU193" s="165" t="s">
        <v>88</v>
      </c>
      <c r="AV193" s="13" t="s">
        <v>86</v>
      </c>
      <c r="AW193" s="13" t="s">
        <v>33</v>
      </c>
      <c r="AX193" s="13" t="s">
        <v>79</v>
      </c>
      <c r="AY193" s="165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295.39999999999998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33" customHeight="1">
      <c r="A195" s="31"/>
      <c r="B195" s="148"/>
      <c r="C195" s="149" t="s">
        <v>311</v>
      </c>
      <c r="D195" s="149" t="s">
        <v>254</v>
      </c>
      <c r="E195" s="150" t="s">
        <v>5519</v>
      </c>
      <c r="F195" s="151" t="s">
        <v>5520</v>
      </c>
      <c r="G195" s="152" t="s">
        <v>265</v>
      </c>
      <c r="H195" s="153">
        <v>49.3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384</v>
      </c>
    </row>
    <row r="196" spans="1:65" s="14" customFormat="1" ht="33.75">
      <c r="B196" s="171"/>
      <c r="D196" s="164" t="s">
        <v>282</v>
      </c>
      <c r="E196" s="172" t="s">
        <v>1</v>
      </c>
      <c r="F196" s="173" t="s">
        <v>5521</v>
      </c>
      <c r="H196" s="174">
        <v>49.3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3" customFormat="1" ht="33.75">
      <c r="B197" s="163"/>
      <c r="D197" s="164" t="s">
        <v>282</v>
      </c>
      <c r="E197" s="165" t="s">
        <v>1</v>
      </c>
      <c r="F197" s="166" t="s">
        <v>5509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282</v>
      </c>
      <c r="AU197" s="165" t="s">
        <v>88</v>
      </c>
      <c r="AV197" s="13" t="s">
        <v>86</v>
      </c>
      <c r="AW197" s="13" t="s">
        <v>33</v>
      </c>
      <c r="AX197" s="13" t="s">
        <v>79</v>
      </c>
      <c r="AY197" s="165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49.3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33" customHeight="1">
      <c r="A199" s="31"/>
      <c r="B199" s="148"/>
      <c r="C199" s="149" t="s">
        <v>386</v>
      </c>
      <c r="D199" s="149" t="s">
        <v>254</v>
      </c>
      <c r="E199" s="150" t="s">
        <v>5522</v>
      </c>
      <c r="F199" s="151" t="s">
        <v>5523</v>
      </c>
      <c r="G199" s="152" t="s">
        <v>265</v>
      </c>
      <c r="H199" s="153">
        <v>12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258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258</v>
      </c>
      <c r="BM199" s="161" t="s">
        <v>389</v>
      </c>
    </row>
    <row r="200" spans="1:65" s="14" customFormat="1">
      <c r="B200" s="171"/>
      <c r="D200" s="164" t="s">
        <v>282</v>
      </c>
      <c r="E200" s="172" t="s">
        <v>1</v>
      </c>
      <c r="F200" s="173" t="s">
        <v>5524</v>
      </c>
      <c r="H200" s="174">
        <v>12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3" customFormat="1" ht="33.75">
      <c r="B201" s="163"/>
      <c r="D201" s="164" t="s">
        <v>282</v>
      </c>
      <c r="E201" s="165" t="s">
        <v>1</v>
      </c>
      <c r="F201" s="166" t="s">
        <v>5525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282</v>
      </c>
      <c r="AU201" s="165" t="s">
        <v>88</v>
      </c>
      <c r="AV201" s="13" t="s">
        <v>86</v>
      </c>
      <c r="AW201" s="13" t="s">
        <v>33</v>
      </c>
      <c r="AX201" s="13" t="s">
        <v>79</v>
      </c>
      <c r="AY201" s="165" t="s">
        <v>252</v>
      </c>
    </row>
    <row r="202" spans="1:65" s="13" customFormat="1" ht="33.75">
      <c r="B202" s="163"/>
      <c r="D202" s="164" t="s">
        <v>282</v>
      </c>
      <c r="E202" s="165" t="s">
        <v>1</v>
      </c>
      <c r="F202" s="166" t="s">
        <v>5509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282</v>
      </c>
      <c r="AU202" s="165" t="s">
        <v>88</v>
      </c>
      <c r="AV202" s="13" t="s">
        <v>86</v>
      </c>
      <c r="AW202" s="13" t="s">
        <v>33</v>
      </c>
      <c r="AX202" s="13" t="s">
        <v>79</v>
      </c>
      <c r="AY202" s="165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12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33" customHeight="1">
      <c r="A204" s="31"/>
      <c r="B204" s="148"/>
      <c r="C204" s="149" t="s">
        <v>315</v>
      </c>
      <c r="D204" s="149" t="s">
        <v>254</v>
      </c>
      <c r="E204" s="150" t="s">
        <v>5526</v>
      </c>
      <c r="F204" s="151" t="s">
        <v>5527</v>
      </c>
      <c r="G204" s="152" t="s">
        <v>265</v>
      </c>
      <c r="H204" s="153">
        <v>46.2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392</v>
      </c>
    </row>
    <row r="205" spans="1:65" s="14" customFormat="1" ht="33.75">
      <c r="B205" s="171"/>
      <c r="D205" s="164" t="s">
        <v>282</v>
      </c>
      <c r="E205" s="172" t="s">
        <v>1</v>
      </c>
      <c r="F205" s="173" t="s">
        <v>5528</v>
      </c>
      <c r="H205" s="174">
        <v>46.2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3" customFormat="1" ht="33.75">
      <c r="B206" s="163"/>
      <c r="D206" s="164" t="s">
        <v>282</v>
      </c>
      <c r="E206" s="165" t="s">
        <v>1</v>
      </c>
      <c r="F206" s="166" t="s">
        <v>5509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282</v>
      </c>
      <c r="AU206" s="165" t="s">
        <v>88</v>
      </c>
      <c r="AV206" s="13" t="s">
        <v>86</v>
      </c>
      <c r="AW206" s="13" t="s">
        <v>33</v>
      </c>
      <c r="AX206" s="13" t="s">
        <v>79</v>
      </c>
      <c r="AY206" s="165" t="s">
        <v>252</v>
      </c>
    </row>
    <row r="207" spans="1:65" s="15" customFormat="1">
      <c r="B207" s="179"/>
      <c r="D207" s="164" t="s">
        <v>282</v>
      </c>
      <c r="E207" s="180" t="s">
        <v>1</v>
      </c>
      <c r="F207" s="181" t="s">
        <v>286</v>
      </c>
      <c r="H207" s="182">
        <v>46.2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282</v>
      </c>
      <c r="AU207" s="180" t="s">
        <v>88</v>
      </c>
      <c r="AV207" s="15" t="s">
        <v>258</v>
      </c>
      <c r="AW207" s="15" t="s">
        <v>33</v>
      </c>
      <c r="AX207" s="15" t="s">
        <v>86</v>
      </c>
      <c r="AY207" s="180" t="s">
        <v>252</v>
      </c>
    </row>
    <row r="208" spans="1:65" s="2" customFormat="1" ht="33" customHeight="1">
      <c r="A208" s="31"/>
      <c r="B208" s="148"/>
      <c r="C208" s="149" t="s">
        <v>393</v>
      </c>
      <c r="D208" s="149" t="s">
        <v>254</v>
      </c>
      <c r="E208" s="150" t="s">
        <v>5529</v>
      </c>
      <c r="F208" s="151" t="s">
        <v>5530</v>
      </c>
      <c r="G208" s="152" t="s">
        <v>265</v>
      </c>
      <c r="H208" s="153">
        <v>555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44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258</v>
      </c>
      <c r="AT208" s="161" t="s">
        <v>254</v>
      </c>
      <c r="AU208" s="161" t="s">
        <v>88</v>
      </c>
      <c r="AY208" s="17" t="s">
        <v>252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86</v>
      </c>
      <c r="BK208" s="162">
        <f>ROUND(I208*H208,2)</f>
        <v>0</v>
      </c>
      <c r="BL208" s="17" t="s">
        <v>258</v>
      </c>
      <c r="BM208" s="161" t="s">
        <v>396</v>
      </c>
    </row>
    <row r="209" spans="1:65" s="14" customFormat="1" ht="33.75">
      <c r="B209" s="171"/>
      <c r="D209" s="164" t="s">
        <v>282</v>
      </c>
      <c r="E209" s="172" t="s">
        <v>1</v>
      </c>
      <c r="F209" s="173" t="s">
        <v>5531</v>
      </c>
      <c r="H209" s="174">
        <v>555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282</v>
      </c>
      <c r="AU209" s="172" t="s">
        <v>88</v>
      </c>
      <c r="AV209" s="14" t="s">
        <v>88</v>
      </c>
      <c r="AW209" s="14" t="s">
        <v>33</v>
      </c>
      <c r="AX209" s="14" t="s">
        <v>79</v>
      </c>
      <c r="AY209" s="172" t="s">
        <v>252</v>
      </c>
    </row>
    <row r="210" spans="1:65" s="13" customFormat="1" ht="33.75">
      <c r="B210" s="163"/>
      <c r="D210" s="164" t="s">
        <v>282</v>
      </c>
      <c r="E210" s="165" t="s">
        <v>1</v>
      </c>
      <c r="F210" s="166" t="s">
        <v>5509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282</v>
      </c>
      <c r="AU210" s="165" t="s">
        <v>88</v>
      </c>
      <c r="AV210" s="13" t="s">
        <v>86</v>
      </c>
      <c r="AW210" s="13" t="s">
        <v>33</v>
      </c>
      <c r="AX210" s="13" t="s">
        <v>79</v>
      </c>
      <c r="AY210" s="165" t="s">
        <v>252</v>
      </c>
    </row>
    <row r="211" spans="1:65" s="15" customFormat="1">
      <c r="B211" s="179"/>
      <c r="D211" s="164" t="s">
        <v>282</v>
      </c>
      <c r="E211" s="180" t="s">
        <v>1</v>
      </c>
      <c r="F211" s="181" t="s">
        <v>286</v>
      </c>
      <c r="H211" s="182">
        <v>555</v>
      </c>
      <c r="I211" s="183"/>
      <c r="L211" s="179"/>
      <c r="M211" s="184"/>
      <c r="N211" s="185"/>
      <c r="O211" s="185"/>
      <c r="P211" s="185"/>
      <c r="Q211" s="185"/>
      <c r="R211" s="185"/>
      <c r="S211" s="185"/>
      <c r="T211" s="186"/>
      <c r="AT211" s="180" t="s">
        <v>282</v>
      </c>
      <c r="AU211" s="180" t="s">
        <v>88</v>
      </c>
      <c r="AV211" s="15" t="s">
        <v>258</v>
      </c>
      <c r="AW211" s="15" t="s">
        <v>33</v>
      </c>
      <c r="AX211" s="15" t="s">
        <v>86</v>
      </c>
      <c r="AY211" s="180" t="s">
        <v>252</v>
      </c>
    </row>
    <row r="212" spans="1:65" s="2" customFormat="1" ht="33" customHeight="1">
      <c r="A212" s="31"/>
      <c r="B212" s="148"/>
      <c r="C212" s="149" t="s">
        <v>319</v>
      </c>
      <c r="D212" s="149" t="s">
        <v>254</v>
      </c>
      <c r="E212" s="150" t="s">
        <v>5532</v>
      </c>
      <c r="F212" s="151" t="s">
        <v>5533</v>
      </c>
      <c r="G212" s="152" t="s">
        <v>265</v>
      </c>
      <c r="H212" s="153">
        <v>49.2</v>
      </c>
      <c r="I212" s="154"/>
      <c r="J212" s="155">
        <f>ROUND(I212*H212,2)</f>
        <v>0</v>
      </c>
      <c r="K212" s="156"/>
      <c r="L212" s="32"/>
      <c r="M212" s="157" t="s">
        <v>1</v>
      </c>
      <c r="N212" s="158" t="s">
        <v>44</v>
      </c>
      <c r="O212" s="57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1" t="s">
        <v>258</v>
      </c>
      <c r="AT212" s="161" t="s">
        <v>254</v>
      </c>
      <c r="AU212" s="161" t="s">
        <v>88</v>
      </c>
      <c r="AY212" s="17" t="s">
        <v>252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86</v>
      </c>
      <c r="BK212" s="162">
        <f>ROUND(I212*H212,2)</f>
        <v>0</v>
      </c>
      <c r="BL212" s="17" t="s">
        <v>258</v>
      </c>
      <c r="BM212" s="161" t="s">
        <v>399</v>
      </c>
    </row>
    <row r="213" spans="1:65" s="14" customFormat="1" ht="33.75">
      <c r="B213" s="171"/>
      <c r="D213" s="164" t="s">
        <v>282</v>
      </c>
      <c r="E213" s="172" t="s">
        <v>1</v>
      </c>
      <c r="F213" s="173" t="s">
        <v>5534</v>
      </c>
      <c r="H213" s="174">
        <v>49.2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3" customFormat="1" ht="33.75">
      <c r="B214" s="163"/>
      <c r="D214" s="164" t="s">
        <v>282</v>
      </c>
      <c r="E214" s="165" t="s">
        <v>1</v>
      </c>
      <c r="F214" s="166" t="s">
        <v>5509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282</v>
      </c>
      <c r="AU214" s="165" t="s">
        <v>88</v>
      </c>
      <c r="AV214" s="13" t="s">
        <v>86</v>
      </c>
      <c r="AW214" s="13" t="s">
        <v>33</v>
      </c>
      <c r="AX214" s="13" t="s">
        <v>79</v>
      </c>
      <c r="AY214" s="165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49.2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2" customFormat="1" ht="33" customHeight="1">
      <c r="A216" s="31"/>
      <c r="B216" s="148"/>
      <c r="C216" s="149" t="s">
        <v>400</v>
      </c>
      <c r="D216" s="149" t="s">
        <v>254</v>
      </c>
      <c r="E216" s="150" t="s">
        <v>5535</v>
      </c>
      <c r="F216" s="151" t="s">
        <v>5536</v>
      </c>
      <c r="G216" s="152" t="s">
        <v>265</v>
      </c>
      <c r="H216" s="153">
        <v>16.2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258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258</v>
      </c>
      <c r="BM216" s="161" t="s">
        <v>403</v>
      </c>
    </row>
    <row r="217" spans="1:65" s="14" customFormat="1" ht="33.75">
      <c r="B217" s="171"/>
      <c r="D217" s="164" t="s">
        <v>282</v>
      </c>
      <c r="E217" s="172" t="s">
        <v>1</v>
      </c>
      <c r="F217" s="173" t="s">
        <v>5537</v>
      </c>
      <c r="H217" s="174">
        <v>16.2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3" customFormat="1" ht="33.75">
      <c r="B218" s="163"/>
      <c r="D218" s="164" t="s">
        <v>282</v>
      </c>
      <c r="E218" s="165" t="s">
        <v>1</v>
      </c>
      <c r="F218" s="166" t="s">
        <v>5509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282</v>
      </c>
      <c r="AU218" s="165" t="s">
        <v>88</v>
      </c>
      <c r="AV218" s="13" t="s">
        <v>86</v>
      </c>
      <c r="AW218" s="13" t="s">
        <v>33</v>
      </c>
      <c r="AX218" s="13" t="s">
        <v>79</v>
      </c>
      <c r="AY218" s="165" t="s">
        <v>252</v>
      </c>
    </row>
    <row r="219" spans="1:65" s="15" customFormat="1">
      <c r="B219" s="179"/>
      <c r="D219" s="164" t="s">
        <v>282</v>
      </c>
      <c r="E219" s="180" t="s">
        <v>1</v>
      </c>
      <c r="F219" s="181" t="s">
        <v>286</v>
      </c>
      <c r="H219" s="182">
        <v>16.2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282</v>
      </c>
      <c r="AU219" s="180" t="s">
        <v>88</v>
      </c>
      <c r="AV219" s="15" t="s">
        <v>258</v>
      </c>
      <c r="AW219" s="15" t="s">
        <v>33</v>
      </c>
      <c r="AX219" s="15" t="s">
        <v>86</v>
      </c>
      <c r="AY219" s="180" t="s">
        <v>252</v>
      </c>
    </row>
    <row r="220" spans="1:65" s="2" customFormat="1" ht="33" customHeight="1">
      <c r="A220" s="31"/>
      <c r="B220" s="148"/>
      <c r="C220" s="149" t="s">
        <v>323</v>
      </c>
      <c r="D220" s="149" t="s">
        <v>254</v>
      </c>
      <c r="E220" s="150" t="s">
        <v>5538</v>
      </c>
      <c r="F220" s="151" t="s">
        <v>5539</v>
      </c>
      <c r="G220" s="152" t="s">
        <v>265</v>
      </c>
      <c r="H220" s="153">
        <v>3.3</v>
      </c>
      <c r="I220" s="154"/>
      <c r="J220" s="155">
        <f>ROUND(I220*H220,2)</f>
        <v>0</v>
      </c>
      <c r="K220" s="156"/>
      <c r="L220" s="32"/>
      <c r="M220" s="157" t="s">
        <v>1</v>
      </c>
      <c r="N220" s="158" t="s">
        <v>44</v>
      </c>
      <c r="O220" s="57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1" t="s">
        <v>258</v>
      </c>
      <c r="AT220" s="161" t="s">
        <v>254</v>
      </c>
      <c r="AU220" s="161" t="s">
        <v>88</v>
      </c>
      <c r="AY220" s="17" t="s">
        <v>252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86</v>
      </c>
      <c r="BK220" s="162">
        <f>ROUND(I220*H220,2)</f>
        <v>0</v>
      </c>
      <c r="BL220" s="17" t="s">
        <v>258</v>
      </c>
      <c r="BM220" s="161" t="s">
        <v>406</v>
      </c>
    </row>
    <row r="221" spans="1:65" s="14" customFormat="1" ht="33.75">
      <c r="B221" s="171"/>
      <c r="D221" s="164" t="s">
        <v>282</v>
      </c>
      <c r="E221" s="172" t="s">
        <v>1</v>
      </c>
      <c r="F221" s="173" t="s">
        <v>5540</v>
      </c>
      <c r="H221" s="174">
        <v>3.3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3" customFormat="1" ht="33.75">
      <c r="B222" s="163"/>
      <c r="D222" s="164" t="s">
        <v>282</v>
      </c>
      <c r="E222" s="165" t="s">
        <v>1</v>
      </c>
      <c r="F222" s="166" t="s">
        <v>5509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282</v>
      </c>
      <c r="AU222" s="165" t="s">
        <v>88</v>
      </c>
      <c r="AV222" s="13" t="s">
        <v>86</v>
      </c>
      <c r="AW222" s="13" t="s">
        <v>33</v>
      </c>
      <c r="AX222" s="13" t="s">
        <v>79</v>
      </c>
      <c r="AY222" s="165" t="s">
        <v>252</v>
      </c>
    </row>
    <row r="223" spans="1:65" s="15" customFormat="1">
      <c r="B223" s="179"/>
      <c r="D223" s="164" t="s">
        <v>282</v>
      </c>
      <c r="E223" s="180" t="s">
        <v>1</v>
      </c>
      <c r="F223" s="181" t="s">
        <v>286</v>
      </c>
      <c r="H223" s="182">
        <v>3.3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282</v>
      </c>
      <c r="AU223" s="180" t="s">
        <v>88</v>
      </c>
      <c r="AV223" s="15" t="s">
        <v>258</v>
      </c>
      <c r="AW223" s="15" t="s">
        <v>33</v>
      </c>
      <c r="AX223" s="15" t="s">
        <v>86</v>
      </c>
      <c r="AY223" s="180" t="s">
        <v>252</v>
      </c>
    </row>
    <row r="224" spans="1:65" s="2" customFormat="1" ht="33" customHeight="1">
      <c r="A224" s="31"/>
      <c r="B224" s="148"/>
      <c r="C224" s="149" t="s">
        <v>407</v>
      </c>
      <c r="D224" s="149" t="s">
        <v>254</v>
      </c>
      <c r="E224" s="150" t="s">
        <v>5541</v>
      </c>
      <c r="F224" s="151" t="s">
        <v>5542</v>
      </c>
      <c r="G224" s="152" t="s">
        <v>265</v>
      </c>
      <c r="H224" s="153">
        <v>0.7</v>
      </c>
      <c r="I224" s="154"/>
      <c r="J224" s="155">
        <f>ROUND(I224*H224,2)</f>
        <v>0</v>
      </c>
      <c r="K224" s="156"/>
      <c r="L224" s="32"/>
      <c r="M224" s="157" t="s">
        <v>1</v>
      </c>
      <c r="N224" s="158" t="s">
        <v>44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258</v>
      </c>
      <c r="AT224" s="161" t="s">
        <v>254</v>
      </c>
      <c r="AU224" s="161" t="s">
        <v>88</v>
      </c>
      <c r="AY224" s="17" t="s">
        <v>252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86</v>
      </c>
      <c r="BK224" s="162">
        <f>ROUND(I224*H224,2)</f>
        <v>0</v>
      </c>
      <c r="BL224" s="17" t="s">
        <v>258</v>
      </c>
      <c r="BM224" s="161" t="s">
        <v>410</v>
      </c>
    </row>
    <row r="225" spans="1:65" s="14" customFormat="1" ht="33.75">
      <c r="B225" s="171"/>
      <c r="D225" s="164" t="s">
        <v>282</v>
      </c>
      <c r="E225" s="172" t="s">
        <v>1</v>
      </c>
      <c r="F225" s="173" t="s">
        <v>5543</v>
      </c>
      <c r="H225" s="174">
        <v>0.7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3" customFormat="1" ht="33.75">
      <c r="B226" s="163"/>
      <c r="D226" s="164" t="s">
        <v>282</v>
      </c>
      <c r="E226" s="165" t="s">
        <v>1</v>
      </c>
      <c r="F226" s="166" t="s">
        <v>5509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5" customFormat="1">
      <c r="B227" s="179"/>
      <c r="D227" s="164" t="s">
        <v>282</v>
      </c>
      <c r="E227" s="180" t="s">
        <v>1</v>
      </c>
      <c r="F227" s="181" t="s">
        <v>286</v>
      </c>
      <c r="H227" s="182">
        <v>0.7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282</v>
      </c>
      <c r="AU227" s="180" t="s">
        <v>88</v>
      </c>
      <c r="AV227" s="15" t="s">
        <v>258</v>
      </c>
      <c r="AW227" s="15" t="s">
        <v>33</v>
      </c>
      <c r="AX227" s="15" t="s">
        <v>86</v>
      </c>
      <c r="AY227" s="180" t="s">
        <v>252</v>
      </c>
    </row>
    <row r="228" spans="1:65" s="2" customFormat="1" ht="33" customHeight="1">
      <c r="A228" s="31"/>
      <c r="B228" s="148"/>
      <c r="C228" s="149" t="s">
        <v>328</v>
      </c>
      <c r="D228" s="149" t="s">
        <v>254</v>
      </c>
      <c r="E228" s="150" t="s">
        <v>5544</v>
      </c>
      <c r="F228" s="151" t="s">
        <v>5545</v>
      </c>
      <c r="G228" s="152" t="s">
        <v>265</v>
      </c>
      <c r="H228" s="153">
        <v>24.1</v>
      </c>
      <c r="I228" s="154"/>
      <c r="J228" s="155">
        <f>ROUND(I228*H228,2)</f>
        <v>0</v>
      </c>
      <c r="K228" s="156"/>
      <c r="L228" s="32"/>
      <c r="M228" s="157" t="s">
        <v>1</v>
      </c>
      <c r="N228" s="158" t="s">
        <v>44</v>
      </c>
      <c r="O228" s="57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258</v>
      </c>
      <c r="AT228" s="161" t="s">
        <v>254</v>
      </c>
      <c r="AU228" s="161" t="s">
        <v>88</v>
      </c>
      <c r="AY228" s="17" t="s">
        <v>252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86</v>
      </c>
      <c r="BK228" s="162">
        <f>ROUND(I228*H228,2)</f>
        <v>0</v>
      </c>
      <c r="BL228" s="17" t="s">
        <v>258</v>
      </c>
      <c r="BM228" s="161" t="s">
        <v>413</v>
      </c>
    </row>
    <row r="229" spans="1:65" s="14" customFormat="1" ht="33.75">
      <c r="B229" s="171"/>
      <c r="D229" s="164" t="s">
        <v>282</v>
      </c>
      <c r="E229" s="172" t="s">
        <v>1</v>
      </c>
      <c r="F229" s="173" t="s">
        <v>5546</v>
      </c>
      <c r="H229" s="174">
        <v>24.1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3" customFormat="1" ht="33.75">
      <c r="B230" s="163"/>
      <c r="D230" s="164" t="s">
        <v>282</v>
      </c>
      <c r="E230" s="165" t="s">
        <v>1</v>
      </c>
      <c r="F230" s="166" t="s">
        <v>5509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282</v>
      </c>
      <c r="AU230" s="165" t="s">
        <v>88</v>
      </c>
      <c r="AV230" s="13" t="s">
        <v>86</v>
      </c>
      <c r="AW230" s="13" t="s">
        <v>33</v>
      </c>
      <c r="AX230" s="13" t="s">
        <v>79</v>
      </c>
      <c r="AY230" s="165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24.1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33" customHeight="1">
      <c r="A232" s="31"/>
      <c r="B232" s="148"/>
      <c r="C232" s="149" t="s">
        <v>414</v>
      </c>
      <c r="D232" s="149" t="s">
        <v>254</v>
      </c>
      <c r="E232" s="150" t="s">
        <v>5547</v>
      </c>
      <c r="F232" s="151" t="s">
        <v>5548</v>
      </c>
      <c r="G232" s="152" t="s">
        <v>265</v>
      </c>
      <c r="H232" s="153">
        <v>233.9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44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258</v>
      </c>
      <c r="AT232" s="161" t="s">
        <v>254</v>
      </c>
      <c r="AU232" s="161" t="s">
        <v>88</v>
      </c>
      <c r="AY232" s="17" t="s">
        <v>252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86</v>
      </c>
      <c r="BK232" s="162">
        <f>ROUND(I232*H232,2)</f>
        <v>0</v>
      </c>
      <c r="BL232" s="17" t="s">
        <v>258</v>
      </c>
      <c r="BM232" s="161" t="s">
        <v>417</v>
      </c>
    </row>
    <row r="233" spans="1:65" s="14" customFormat="1" ht="33.75">
      <c r="B233" s="171"/>
      <c r="D233" s="164" t="s">
        <v>282</v>
      </c>
      <c r="E233" s="172" t="s">
        <v>1</v>
      </c>
      <c r="F233" s="173" t="s">
        <v>5549</v>
      </c>
      <c r="H233" s="174">
        <v>233.9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3" customFormat="1" ht="33.75">
      <c r="B234" s="163"/>
      <c r="D234" s="164" t="s">
        <v>282</v>
      </c>
      <c r="E234" s="165" t="s">
        <v>1</v>
      </c>
      <c r="F234" s="166" t="s">
        <v>5509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282</v>
      </c>
      <c r="AU234" s="165" t="s">
        <v>88</v>
      </c>
      <c r="AV234" s="13" t="s">
        <v>86</v>
      </c>
      <c r="AW234" s="13" t="s">
        <v>33</v>
      </c>
      <c r="AX234" s="13" t="s">
        <v>79</v>
      </c>
      <c r="AY234" s="165" t="s">
        <v>252</v>
      </c>
    </row>
    <row r="235" spans="1:65" s="15" customFormat="1">
      <c r="B235" s="179"/>
      <c r="D235" s="164" t="s">
        <v>282</v>
      </c>
      <c r="E235" s="180" t="s">
        <v>1</v>
      </c>
      <c r="F235" s="181" t="s">
        <v>286</v>
      </c>
      <c r="H235" s="182">
        <v>233.9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282</v>
      </c>
      <c r="AU235" s="180" t="s">
        <v>88</v>
      </c>
      <c r="AV235" s="15" t="s">
        <v>258</v>
      </c>
      <c r="AW235" s="15" t="s">
        <v>33</v>
      </c>
      <c r="AX235" s="15" t="s">
        <v>86</v>
      </c>
      <c r="AY235" s="180" t="s">
        <v>252</v>
      </c>
    </row>
    <row r="236" spans="1:65" s="2" customFormat="1" ht="24.2" customHeight="1">
      <c r="A236" s="31"/>
      <c r="B236" s="148"/>
      <c r="C236" s="149" t="s">
        <v>335</v>
      </c>
      <c r="D236" s="149" t="s">
        <v>254</v>
      </c>
      <c r="E236" s="150" t="s">
        <v>5550</v>
      </c>
      <c r="F236" s="151" t="s">
        <v>5551</v>
      </c>
      <c r="G236" s="152" t="s">
        <v>265</v>
      </c>
      <c r="H236" s="153">
        <v>0.1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258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258</v>
      </c>
      <c r="BM236" s="161" t="s">
        <v>421</v>
      </c>
    </row>
    <row r="237" spans="1:65" s="2" customFormat="1" ht="24.2" customHeight="1">
      <c r="A237" s="31"/>
      <c r="B237" s="148"/>
      <c r="C237" s="149" t="s">
        <v>422</v>
      </c>
      <c r="D237" s="149" t="s">
        <v>254</v>
      </c>
      <c r="E237" s="150" t="s">
        <v>5552</v>
      </c>
      <c r="F237" s="151" t="s">
        <v>5553</v>
      </c>
      <c r="G237" s="152" t="s">
        <v>265</v>
      </c>
      <c r="H237" s="153">
        <v>6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258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258</v>
      </c>
      <c r="BM237" s="161" t="s">
        <v>425</v>
      </c>
    </row>
    <row r="238" spans="1:65" s="14" customFormat="1" ht="33.75">
      <c r="B238" s="171"/>
      <c r="D238" s="164" t="s">
        <v>282</v>
      </c>
      <c r="E238" s="172" t="s">
        <v>1</v>
      </c>
      <c r="F238" s="173" t="s">
        <v>5554</v>
      </c>
      <c r="H238" s="174">
        <v>6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3" customFormat="1" ht="33.75">
      <c r="B239" s="163"/>
      <c r="D239" s="164" t="s">
        <v>282</v>
      </c>
      <c r="E239" s="165" t="s">
        <v>1</v>
      </c>
      <c r="F239" s="166" t="s">
        <v>5509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6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24.2" customHeight="1">
      <c r="A241" s="31"/>
      <c r="B241" s="148"/>
      <c r="C241" s="149" t="s">
        <v>342</v>
      </c>
      <c r="D241" s="149" t="s">
        <v>254</v>
      </c>
      <c r="E241" s="150" t="s">
        <v>5555</v>
      </c>
      <c r="F241" s="151" t="s">
        <v>5556</v>
      </c>
      <c r="G241" s="152" t="s">
        <v>265</v>
      </c>
      <c r="H241" s="153">
        <v>4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258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258</v>
      </c>
      <c r="BM241" s="161" t="s">
        <v>428</v>
      </c>
    </row>
    <row r="242" spans="1:65" s="14" customFormat="1" ht="33.75">
      <c r="B242" s="171"/>
      <c r="D242" s="164" t="s">
        <v>282</v>
      </c>
      <c r="E242" s="172" t="s">
        <v>1</v>
      </c>
      <c r="F242" s="173" t="s">
        <v>5557</v>
      </c>
      <c r="H242" s="174">
        <v>4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3" customFormat="1" ht="33.75">
      <c r="B243" s="163"/>
      <c r="D243" s="164" t="s">
        <v>282</v>
      </c>
      <c r="E243" s="165" t="s">
        <v>1</v>
      </c>
      <c r="F243" s="166" t="s">
        <v>5509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4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24.2" customHeight="1">
      <c r="A245" s="31"/>
      <c r="B245" s="148"/>
      <c r="C245" s="149" t="s">
        <v>429</v>
      </c>
      <c r="D245" s="149" t="s">
        <v>254</v>
      </c>
      <c r="E245" s="150" t="s">
        <v>5558</v>
      </c>
      <c r="F245" s="151" t="s">
        <v>5559</v>
      </c>
      <c r="G245" s="152" t="s">
        <v>265</v>
      </c>
      <c r="H245" s="153">
        <v>0.1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258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258</v>
      </c>
      <c r="BM245" s="161" t="s">
        <v>432</v>
      </c>
    </row>
    <row r="246" spans="1:65" s="14" customFormat="1" ht="33.75">
      <c r="B246" s="171"/>
      <c r="D246" s="164" t="s">
        <v>282</v>
      </c>
      <c r="E246" s="172" t="s">
        <v>1</v>
      </c>
      <c r="F246" s="173" t="s">
        <v>5560</v>
      </c>
      <c r="H246" s="174">
        <v>0.1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3" customFormat="1" ht="33.75">
      <c r="B247" s="163"/>
      <c r="D247" s="164" t="s">
        <v>282</v>
      </c>
      <c r="E247" s="165" t="s">
        <v>1</v>
      </c>
      <c r="F247" s="166" t="s">
        <v>5509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0.1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24.2" customHeight="1">
      <c r="A249" s="31"/>
      <c r="B249" s="148"/>
      <c r="C249" s="149" t="s">
        <v>348</v>
      </c>
      <c r="D249" s="149" t="s">
        <v>254</v>
      </c>
      <c r="E249" s="150" t="s">
        <v>5561</v>
      </c>
      <c r="F249" s="151" t="s">
        <v>5562</v>
      </c>
      <c r="G249" s="152" t="s">
        <v>265</v>
      </c>
      <c r="H249" s="153">
        <v>39.6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258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258</v>
      </c>
      <c r="BM249" s="161" t="s">
        <v>435</v>
      </c>
    </row>
    <row r="250" spans="1:65" s="14" customFormat="1" ht="33.75">
      <c r="B250" s="171"/>
      <c r="D250" s="164" t="s">
        <v>282</v>
      </c>
      <c r="E250" s="172" t="s">
        <v>1</v>
      </c>
      <c r="F250" s="173" t="s">
        <v>5563</v>
      </c>
      <c r="H250" s="174">
        <v>39.6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3" customFormat="1" ht="33.75">
      <c r="B251" s="163"/>
      <c r="D251" s="164" t="s">
        <v>282</v>
      </c>
      <c r="E251" s="165" t="s">
        <v>1</v>
      </c>
      <c r="F251" s="166" t="s">
        <v>5509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5" customFormat="1">
      <c r="B252" s="179"/>
      <c r="D252" s="164" t="s">
        <v>282</v>
      </c>
      <c r="E252" s="180" t="s">
        <v>1</v>
      </c>
      <c r="F252" s="181" t="s">
        <v>286</v>
      </c>
      <c r="H252" s="182">
        <v>39.6</v>
      </c>
      <c r="I252" s="183"/>
      <c r="L252" s="179"/>
      <c r="M252" s="184"/>
      <c r="N252" s="185"/>
      <c r="O252" s="185"/>
      <c r="P252" s="185"/>
      <c r="Q252" s="185"/>
      <c r="R252" s="185"/>
      <c r="S252" s="185"/>
      <c r="T252" s="186"/>
      <c r="AT252" s="180" t="s">
        <v>282</v>
      </c>
      <c r="AU252" s="180" t="s">
        <v>88</v>
      </c>
      <c r="AV252" s="15" t="s">
        <v>258</v>
      </c>
      <c r="AW252" s="15" t="s">
        <v>33</v>
      </c>
      <c r="AX252" s="15" t="s">
        <v>86</v>
      </c>
      <c r="AY252" s="180" t="s">
        <v>252</v>
      </c>
    </row>
    <row r="253" spans="1:65" s="2" customFormat="1" ht="24.2" customHeight="1">
      <c r="A253" s="31"/>
      <c r="B253" s="148"/>
      <c r="C253" s="149" t="s">
        <v>436</v>
      </c>
      <c r="D253" s="149" t="s">
        <v>254</v>
      </c>
      <c r="E253" s="150" t="s">
        <v>5564</v>
      </c>
      <c r="F253" s="151" t="s">
        <v>5565</v>
      </c>
      <c r="G253" s="152" t="s">
        <v>265</v>
      </c>
      <c r="H253" s="153">
        <v>20.8</v>
      </c>
      <c r="I253" s="154"/>
      <c r="J253" s="155">
        <f>ROUND(I253*H253,2)</f>
        <v>0</v>
      </c>
      <c r="K253" s="156"/>
      <c r="L253" s="32"/>
      <c r="M253" s="157" t="s">
        <v>1</v>
      </c>
      <c r="N253" s="158" t="s">
        <v>44</v>
      </c>
      <c r="O253" s="57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258</v>
      </c>
      <c r="AT253" s="161" t="s">
        <v>254</v>
      </c>
      <c r="AU253" s="161" t="s">
        <v>88</v>
      </c>
      <c r="AY253" s="17" t="s">
        <v>252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86</v>
      </c>
      <c r="BK253" s="162">
        <f>ROUND(I253*H253,2)</f>
        <v>0</v>
      </c>
      <c r="BL253" s="17" t="s">
        <v>258</v>
      </c>
      <c r="BM253" s="161" t="s">
        <v>439</v>
      </c>
    </row>
    <row r="254" spans="1:65" s="14" customFormat="1" ht="33.75">
      <c r="B254" s="171"/>
      <c r="D254" s="164" t="s">
        <v>282</v>
      </c>
      <c r="E254" s="172" t="s">
        <v>1</v>
      </c>
      <c r="F254" s="173" t="s">
        <v>5566</v>
      </c>
      <c r="H254" s="174">
        <v>20.8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3" customFormat="1" ht="33.75">
      <c r="B255" s="163"/>
      <c r="D255" s="164" t="s">
        <v>282</v>
      </c>
      <c r="E255" s="165" t="s">
        <v>1</v>
      </c>
      <c r="F255" s="166" t="s">
        <v>5509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20.8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33" customHeight="1">
      <c r="A257" s="31"/>
      <c r="B257" s="148"/>
      <c r="C257" s="149" t="s">
        <v>356</v>
      </c>
      <c r="D257" s="149" t="s">
        <v>254</v>
      </c>
      <c r="E257" s="150" t="s">
        <v>5567</v>
      </c>
      <c r="F257" s="151" t="s">
        <v>5568</v>
      </c>
      <c r="G257" s="152" t="s">
        <v>265</v>
      </c>
      <c r="H257" s="153">
        <v>154.1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258</v>
      </c>
      <c r="BM257" s="161" t="s">
        <v>442</v>
      </c>
    </row>
    <row r="258" spans="1:65" s="14" customFormat="1">
      <c r="B258" s="171"/>
      <c r="D258" s="164" t="s">
        <v>282</v>
      </c>
      <c r="E258" s="172" t="s">
        <v>1</v>
      </c>
      <c r="F258" s="173" t="s">
        <v>5569</v>
      </c>
      <c r="H258" s="174">
        <v>154.1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282</v>
      </c>
      <c r="AU258" s="172" t="s">
        <v>88</v>
      </c>
      <c r="AV258" s="14" t="s">
        <v>88</v>
      </c>
      <c r="AW258" s="14" t="s">
        <v>33</v>
      </c>
      <c r="AX258" s="14" t="s">
        <v>79</v>
      </c>
      <c r="AY258" s="172" t="s">
        <v>252</v>
      </c>
    </row>
    <row r="259" spans="1:65" s="13" customFormat="1" ht="33.75">
      <c r="B259" s="163"/>
      <c r="D259" s="164" t="s">
        <v>282</v>
      </c>
      <c r="E259" s="165" t="s">
        <v>1</v>
      </c>
      <c r="F259" s="166" t="s">
        <v>5570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3" customFormat="1" ht="33.75">
      <c r="B260" s="163"/>
      <c r="D260" s="164" t="s">
        <v>282</v>
      </c>
      <c r="E260" s="165" t="s">
        <v>1</v>
      </c>
      <c r="F260" s="166" t="s">
        <v>5509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5" customFormat="1">
      <c r="B261" s="179"/>
      <c r="D261" s="164" t="s">
        <v>282</v>
      </c>
      <c r="E261" s="180" t="s">
        <v>1</v>
      </c>
      <c r="F261" s="181" t="s">
        <v>286</v>
      </c>
      <c r="H261" s="182">
        <v>154.1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282</v>
      </c>
      <c r="AU261" s="180" t="s">
        <v>88</v>
      </c>
      <c r="AV261" s="15" t="s">
        <v>258</v>
      </c>
      <c r="AW261" s="15" t="s">
        <v>33</v>
      </c>
      <c r="AX261" s="15" t="s">
        <v>86</v>
      </c>
      <c r="AY261" s="180" t="s">
        <v>252</v>
      </c>
    </row>
    <row r="262" spans="1:65" s="2" customFormat="1" ht="33" customHeight="1">
      <c r="A262" s="31"/>
      <c r="B262" s="148"/>
      <c r="C262" s="149" t="s">
        <v>443</v>
      </c>
      <c r="D262" s="149" t="s">
        <v>254</v>
      </c>
      <c r="E262" s="150" t="s">
        <v>5571</v>
      </c>
      <c r="F262" s="151" t="s">
        <v>5572</v>
      </c>
      <c r="G262" s="152" t="s">
        <v>265</v>
      </c>
      <c r="H262" s="153">
        <v>23.5</v>
      </c>
      <c r="I262" s="154"/>
      <c r="J262" s="155">
        <f>ROUND(I262*H262,2)</f>
        <v>0</v>
      </c>
      <c r="K262" s="156"/>
      <c r="L262" s="32"/>
      <c r="M262" s="157" t="s">
        <v>1</v>
      </c>
      <c r="N262" s="158" t="s">
        <v>44</v>
      </c>
      <c r="O262" s="57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1" t="s">
        <v>258</v>
      </c>
      <c r="AT262" s="161" t="s">
        <v>254</v>
      </c>
      <c r="AU262" s="161" t="s">
        <v>88</v>
      </c>
      <c r="AY262" s="17" t="s">
        <v>252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7" t="s">
        <v>86</v>
      </c>
      <c r="BK262" s="162">
        <f>ROUND(I262*H262,2)</f>
        <v>0</v>
      </c>
      <c r="BL262" s="17" t="s">
        <v>258</v>
      </c>
      <c r="BM262" s="161" t="s">
        <v>446</v>
      </c>
    </row>
    <row r="263" spans="1:65" s="14" customFormat="1" ht="33.75">
      <c r="B263" s="171"/>
      <c r="D263" s="164" t="s">
        <v>282</v>
      </c>
      <c r="E263" s="172" t="s">
        <v>1</v>
      </c>
      <c r="F263" s="173" t="s">
        <v>5573</v>
      </c>
      <c r="H263" s="174">
        <v>23.5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3" customFormat="1" ht="33.75">
      <c r="B264" s="163"/>
      <c r="D264" s="164" t="s">
        <v>282</v>
      </c>
      <c r="E264" s="165" t="s">
        <v>1</v>
      </c>
      <c r="F264" s="166" t="s">
        <v>5509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282</v>
      </c>
      <c r="AU264" s="165" t="s">
        <v>88</v>
      </c>
      <c r="AV264" s="13" t="s">
        <v>86</v>
      </c>
      <c r="AW264" s="13" t="s">
        <v>33</v>
      </c>
      <c r="AX264" s="13" t="s">
        <v>79</v>
      </c>
      <c r="AY264" s="165" t="s">
        <v>252</v>
      </c>
    </row>
    <row r="265" spans="1:65" s="15" customFormat="1">
      <c r="B265" s="179"/>
      <c r="D265" s="164" t="s">
        <v>282</v>
      </c>
      <c r="E265" s="180" t="s">
        <v>1</v>
      </c>
      <c r="F265" s="181" t="s">
        <v>286</v>
      </c>
      <c r="H265" s="182">
        <v>23.5</v>
      </c>
      <c r="I265" s="18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0" t="s">
        <v>282</v>
      </c>
      <c r="AU265" s="180" t="s">
        <v>88</v>
      </c>
      <c r="AV265" s="15" t="s">
        <v>258</v>
      </c>
      <c r="AW265" s="15" t="s">
        <v>33</v>
      </c>
      <c r="AX265" s="15" t="s">
        <v>86</v>
      </c>
      <c r="AY265" s="180" t="s">
        <v>252</v>
      </c>
    </row>
    <row r="266" spans="1:65" s="2" customFormat="1" ht="33" customHeight="1">
      <c r="A266" s="31"/>
      <c r="B266" s="148"/>
      <c r="C266" s="149" t="s">
        <v>363</v>
      </c>
      <c r="D266" s="149" t="s">
        <v>254</v>
      </c>
      <c r="E266" s="150" t="s">
        <v>5574</v>
      </c>
      <c r="F266" s="151" t="s">
        <v>5575</v>
      </c>
      <c r="G266" s="152" t="s">
        <v>265</v>
      </c>
      <c r="H266" s="153">
        <v>4.0999999999999996</v>
      </c>
      <c r="I266" s="154"/>
      <c r="J266" s="155">
        <f>ROUND(I266*H266,2)</f>
        <v>0</v>
      </c>
      <c r="K266" s="156"/>
      <c r="L266" s="32"/>
      <c r="M266" s="157" t="s">
        <v>1</v>
      </c>
      <c r="N266" s="158" t="s">
        <v>44</v>
      </c>
      <c r="O266" s="57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1" t="s">
        <v>258</v>
      </c>
      <c r="AT266" s="161" t="s">
        <v>254</v>
      </c>
      <c r="AU266" s="161" t="s">
        <v>88</v>
      </c>
      <c r="AY266" s="17" t="s">
        <v>252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86</v>
      </c>
      <c r="BK266" s="162">
        <f>ROUND(I266*H266,2)</f>
        <v>0</v>
      </c>
      <c r="BL266" s="17" t="s">
        <v>258</v>
      </c>
      <c r="BM266" s="161" t="s">
        <v>449</v>
      </c>
    </row>
    <row r="267" spans="1:65" s="14" customFormat="1">
      <c r="B267" s="171"/>
      <c r="D267" s="164" t="s">
        <v>282</v>
      </c>
      <c r="E267" s="172" t="s">
        <v>1</v>
      </c>
      <c r="F267" s="173" t="s">
        <v>5576</v>
      </c>
      <c r="H267" s="174">
        <v>4.0999999999999996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282</v>
      </c>
      <c r="AU267" s="172" t="s">
        <v>88</v>
      </c>
      <c r="AV267" s="14" t="s">
        <v>88</v>
      </c>
      <c r="AW267" s="14" t="s">
        <v>33</v>
      </c>
      <c r="AX267" s="14" t="s">
        <v>79</v>
      </c>
      <c r="AY267" s="172" t="s">
        <v>252</v>
      </c>
    </row>
    <row r="268" spans="1:65" s="13" customFormat="1" ht="33.75">
      <c r="B268" s="163"/>
      <c r="D268" s="164" t="s">
        <v>282</v>
      </c>
      <c r="E268" s="165" t="s">
        <v>1</v>
      </c>
      <c r="F268" s="166" t="s">
        <v>5577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282</v>
      </c>
      <c r="AU268" s="165" t="s">
        <v>88</v>
      </c>
      <c r="AV268" s="13" t="s">
        <v>86</v>
      </c>
      <c r="AW268" s="13" t="s">
        <v>33</v>
      </c>
      <c r="AX268" s="13" t="s">
        <v>79</v>
      </c>
      <c r="AY268" s="165" t="s">
        <v>252</v>
      </c>
    </row>
    <row r="269" spans="1:65" s="13" customFormat="1" ht="33.75">
      <c r="B269" s="163"/>
      <c r="D269" s="164" t="s">
        <v>282</v>
      </c>
      <c r="E269" s="165" t="s">
        <v>1</v>
      </c>
      <c r="F269" s="166" t="s">
        <v>5509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282</v>
      </c>
      <c r="AU269" s="165" t="s">
        <v>88</v>
      </c>
      <c r="AV269" s="13" t="s">
        <v>86</v>
      </c>
      <c r="AW269" s="13" t="s">
        <v>33</v>
      </c>
      <c r="AX269" s="13" t="s">
        <v>79</v>
      </c>
      <c r="AY269" s="165" t="s">
        <v>252</v>
      </c>
    </row>
    <row r="270" spans="1:65" s="15" customFormat="1">
      <c r="B270" s="179"/>
      <c r="D270" s="164" t="s">
        <v>282</v>
      </c>
      <c r="E270" s="180" t="s">
        <v>1</v>
      </c>
      <c r="F270" s="181" t="s">
        <v>286</v>
      </c>
      <c r="H270" s="182">
        <v>4.0999999999999996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282</v>
      </c>
      <c r="AU270" s="180" t="s">
        <v>88</v>
      </c>
      <c r="AV270" s="15" t="s">
        <v>258</v>
      </c>
      <c r="AW270" s="15" t="s">
        <v>33</v>
      </c>
      <c r="AX270" s="15" t="s">
        <v>86</v>
      </c>
      <c r="AY270" s="180" t="s">
        <v>252</v>
      </c>
    </row>
    <row r="271" spans="1:65" s="2" customFormat="1" ht="24.2" customHeight="1">
      <c r="A271" s="31"/>
      <c r="B271" s="148"/>
      <c r="C271" s="149" t="s">
        <v>450</v>
      </c>
      <c r="D271" s="149" t="s">
        <v>254</v>
      </c>
      <c r="E271" s="150" t="s">
        <v>5578</v>
      </c>
      <c r="F271" s="151" t="s">
        <v>5579</v>
      </c>
      <c r="G271" s="152" t="s">
        <v>265</v>
      </c>
      <c r="H271" s="153">
        <v>0.4</v>
      </c>
      <c r="I271" s="154"/>
      <c r="J271" s="155">
        <f>ROUND(I271*H271,2)</f>
        <v>0</v>
      </c>
      <c r="K271" s="156"/>
      <c r="L271" s="32"/>
      <c r="M271" s="157" t="s">
        <v>1</v>
      </c>
      <c r="N271" s="158" t="s">
        <v>44</v>
      </c>
      <c r="O271" s="57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258</v>
      </c>
      <c r="AT271" s="161" t="s">
        <v>254</v>
      </c>
      <c r="AU271" s="161" t="s">
        <v>88</v>
      </c>
      <c r="AY271" s="17" t="s">
        <v>252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258</v>
      </c>
      <c r="BM271" s="161" t="s">
        <v>453</v>
      </c>
    </row>
    <row r="272" spans="1:65" s="14" customFormat="1" ht="33.75">
      <c r="B272" s="171"/>
      <c r="D272" s="164" t="s">
        <v>282</v>
      </c>
      <c r="E272" s="172" t="s">
        <v>1</v>
      </c>
      <c r="F272" s="173" t="s">
        <v>5580</v>
      </c>
      <c r="H272" s="174">
        <v>0.4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3" customFormat="1" ht="33.75">
      <c r="B273" s="163"/>
      <c r="D273" s="164" t="s">
        <v>282</v>
      </c>
      <c r="E273" s="165" t="s">
        <v>1</v>
      </c>
      <c r="F273" s="166" t="s">
        <v>5509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282</v>
      </c>
      <c r="AU273" s="165" t="s">
        <v>88</v>
      </c>
      <c r="AV273" s="13" t="s">
        <v>86</v>
      </c>
      <c r="AW273" s="13" t="s">
        <v>33</v>
      </c>
      <c r="AX273" s="13" t="s">
        <v>79</v>
      </c>
      <c r="AY273" s="165" t="s">
        <v>252</v>
      </c>
    </row>
    <row r="274" spans="1:65" s="15" customFormat="1">
      <c r="B274" s="179"/>
      <c r="D274" s="164" t="s">
        <v>282</v>
      </c>
      <c r="E274" s="180" t="s">
        <v>1</v>
      </c>
      <c r="F274" s="181" t="s">
        <v>286</v>
      </c>
      <c r="H274" s="182">
        <v>0.4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282</v>
      </c>
      <c r="AU274" s="180" t="s">
        <v>88</v>
      </c>
      <c r="AV274" s="15" t="s">
        <v>258</v>
      </c>
      <c r="AW274" s="15" t="s">
        <v>33</v>
      </c>
      <c r="AX274" s="15" t="s">
        <v>86</v>
      </c>
      <c r="AY274" s="180" t="s">
        <v>252</v>
      </c>
    </row>
    <row r="275" spans="1:65" s="2" customFormat="1" ht="24.2" customHeight="1">
      <c r="A275" s="31"/>
      <c r="B275" s="148"/>
      <c r="C275" s="149" t="s">
        <v>369</v>
      </c>
      <c r="D275" s="149" t="s">
        <v>254</v>
      </c>
      <c r="E275" s="150" t="s">
        <v>5581</v>
      </c>
      <c r="F275" s="151" t="s">
        <v>5582</v>
      </c>
      <c r="G275" s="152" t="s">
        <v>265</v>
      </c>
      <c r="H275" s="153">
        <v>5.7</v>
      </c>
      <c r="I275" s="154"/>
      <c r="J275" s="155">
        <f>ROUND(I275*H275,2)</f>
        <v>0</v>
      </c>
      <c r="K275" s="156"/>
      <c r="L275" s="32"/>
      <c r="M275" s="157" t="s">
        <v>1</v>
      </c>
      <c r="N275" s="158" t="s">
        <v>44</v>
      </c>
      <c r="O275" s="57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1" t="s">
        <v>258</v>
      </c>
      <c r="AT275" s="161" t="s">
        <v>254</v>
      </c>
      <c r="AU275" s="161" t="s">
        <v>88</v>
      </c>
      <c r="AY275" s="17" t="s">
        <v>252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86</v>
      </c>
      <c r="BK275" s="162">
        <f>ROUND(I275*H275,2)</f>
        <v>0</v>
      </c>
      <c r="BL275" s="17" t="s">
        <v>258</v>
      </c>
      <c r="BM275" s="161" t="s">
        <v>456</v>
      </c>
    </row>
    <row r="276" spans="1:65" s="14" customFormat="1" ht="33.75">
      <c r="B276" s="171"/>
      <c r="D276" s="164" t="s">
        <v>282</v>
      </c>
      <c r="E276" s="172" t="s">
        <v>1</v>
      </c>
      <c r="F276" s="173" t="s">
        <v>5583</v>
      </c>
      <c r="H276" s="174">
        <v>5.7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282</v>
      </c>
      <c r="AU276" s="172" t="s">
        <v>88</v>
      </c>
      <c r="AV276" s="14" t="s">
        <v>88</v>
      </c>
      <c r="AW276" s="14" t="s">
        <v>33</v>
      </c>
      <c r="AX276" s="14" t="s">
        <v>79</v>
      </c>
      <c r="AY276" s="172" t="s">
        <v>252</v>
      </c>
    </row>
    <row r="277" spans="1:65" s="13" customFormat="1" ht="33.75">
      <c r="B277" s="163"/>
      <c r="D277" s="164" t="s">
        <v>282</v>
      </c>
      <c r="E277" s="165" t="s">
        <v>1</v>
      </c>
      <c r="F277" s="166" t="s">
        <v>5509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282</v>
      </c>
      <c r="AU277" s="165" t="s">
        <v>88</v>
      </c>
      <c r="AV277" s="13" t="s">
        <v>86</v>
      </c>
      <c r="AW277" s="13" t="s">
        <v>33</v>
      </c>
      <c r="AX277" s="13" t="s">
        <v>79</v>
      </c>
      <c r="AY277" s="165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5.7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458</v>
      </c>
      <c r="D279" s="149" t="s">
        <v>254</v>
      </c>
      <c r="E279" s="150" t="s">
        <v>5584</v>
      </c>
      <c r="F279" s="151" t="s">
        <v>5585</v>
      </c>
      <c r="G279" s="152" t="s">
        <v>265</v>
      </c>
      <c r="H279" s="153">
        <v>26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258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258</v>
      </c>
      <c r="BM279" s="161" t="s">
        <v>461</v>
      </c>
    </row>
    <row r="280" spans="1:65" s="14" customFormat="1" ht="33.75">
      <c r="B280" s="171"/>
      <c r="D280" s="164" t="s">
        <v>282</v>
      </c>
      <c r="E280" s="172" t="s">
        <v>1</v>
      </c>
      <c r="F280" s="173" t="s">
        <v>5586</v>
      </c>
      <c r="H280" s="174">
        <v>26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3" customFormat="1" ht="33.75">
      <c r="B281" s="163"/>
      <c r="D281" s="164" t="s">
        <v>282</v>
      </c>
      <c r="E281" s="165" t="s">
        <v>1</v>
      </c>
      <c r="F281" s="166" t="s">
        <v>5509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282</v>
      </c>
      <c r="AU281" s="165" t="s">
        <v>88</v>
      </c>
      <c r="AV281" s="13" t="s">
        <v>86</v>
      </c>
      <c r="AW281" s="13" t="s">
        <v>33</v>
      </c>
      <c r="AX281" s="13" t="s">
        <v>79</v>
      </c>
      <c r="AY281" s="165" t="s">
        <v>252</v>
      </c>
    </row>
    <row r="282" spans="1:65" s="15" customFormat="1">
      <c r="B282" s="179"/>
      <c r="D282" s="164" t="s">
        <v>282</v>
      </c>
      <c r="E282" s="180" t="s">
        <v>1</v>
      </c>
      <c r="F282" s="181" t="s">
        <v>286</v>
      </c>
      <c r="H282" s="182">
        <v>26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282</v>
      </c>
      <c r="AU282" s="180" t="s">
        <v>88</v>
      </c>
      <c r="AV282" s="15" t="s">
        <v>258</v>
      </c>
      <c r="AW282" s="15" t="s">
        <v>33</v>
      </c>
      <c r="AX282" s="15" t="s">
        <v>86</v>
      </c>
      <c r="AY282" s="180" t="s">
        <v>252</v>
      </c>
    </row>
    <row r="283" spans="1:65" s="2" customFormat="1" ht="24.2" customHeight="1">
      <c r="A283" s="31"/>
      <c r="B283" s="148"/>
      <c r="C283" s="149" t="s">
        <v>373</v>
      </c>
      <c r="D283" s="149" t="s">
        <v>254</v>
      </c>
      <c r="E283" s="150" t="s">
        <v>5587</v>
      </c>
      <c r="F283" s="151" t="s">
        <v>5588</v>
      </c>
      <c r="G283" s="152" t="s">
        <v>265</v>
      </c>
      <c r="H283" s="153">
        <v>15</v>
      </c>
      <c r="I283" s="154"/>
      <c r="J283" s="155">
        <f>ROUND(I283*H283,2)</f>
        <v>0</v>
      </c>
      <c r="K283" s="156"/>
      <c r="L283" s="32"/>
      <c r="M283" s="157" t="s">
        <v>1</v>
      </c>
      <c r="N283" s="158" t="s">
        <v>44</v>
      </c>
      <c r="O283" s="57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1" t="s">
        <v>258</v>
      </c>
      <c r="AT283" s="161" t="s">
        <v>254</v>
      </c>
      <c r="AU283" s="161" t="s">
        <v>88</v>
      </c>
      <c r="AY283" s="17" t="s">
        <v>252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7" t="s">
        <v>86</v>
      </c>
      <c r="BK283" s="162">
        <f>ROUND(I283*H283,2)</f>
        <v>0</v>
      </c>
      <c r="BL283" s="17" t="s">
        <v>258</v>
      </c>
      <c r="BM283" s="161" t="s">
        <v>466</v>
      </c>
    </row>
    <row r="284" spans="1:65" s="14" customFormat="1" ht="33.75">
      <c r="B284" s="171"/>
      <c r="D284" s="164" t="s">
        <v>282</v>
      </c>
      <c r="E284" s="172" t="s">
        <v>1</v>
      </c>
      <c r="F284" s="173" t="s">
        <v>5589</v>
      </c>
      <c r="H284" s="174">
        <v>15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282</v>
      </c>
      <c r="AU284" s="172" t="s">
        <v>88</v>
      </c>
      <c r="AV284" s="14" t="s">
        <v>88</v>
      </c>
      <c r="AW284" s="14" t="s">
        <v>33</v>
      </c>
      <c r="AX284" s="14" t="s">
        <v>79</v>
      </c>
      <c r="AY284" s="172" t="s">
        <v>252</v>
      </c>
    </row>
    <row r="285" spans="1:65" s="13" customFormat="1" ht="33.75">
      <c r="B285" s="163"/>
      <c r="D285" s="164" t="s">
        <v>282</v>
      </c>
      <c r="E285" s="165" t="s">
        <v>1</v>
      </c>
      <c r="F285" s="166" t="s">
        <v>5509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282</v>
      </c>
      <c r="AU285" s="165" t="s">
        <v>88</v>
      </c>
      <c r="AV285" s="13" t="s">
        <v>86</v>
      </c>
      <c r="AW285" s="13" t="s">
        <v>33</v>
      </c>
      <c r="AX285" s="13" t="s">
        <v>79</v>
      </c>
      <c r="AY285" s="165" t="s">
        <v>252</v>
      </c>
    </row>
    <row r="286" spans="1:65" s="15" customFormat="1">
      <c r="B286" s="179"/>
      <c r="D286" s="164" t="s">
        <v>282</v>
      </c>
      <c r="E286" s="180" t="s">
        <v>1</v>
      </c>
      <c r="F286" s="181" t="s">
        <v>286</v>
      </c>
      <c r="H286" s="182">
        <v>15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282</v>
      </c>
      <c r="AU286" s="180" t="s">
        <v>88</v>
      </c>
      <c r="AV286" s="15" t="s">
        <v>258</v>
      </c>
      <c r="AW286" s="15" t="s">
        <v>33</v>
      </c>
      <c r="AX286" s="15" t="s">
        <v>86</v>
      </c>
      <c r="AY286" s="180" t="s">
        <v>252</v>
      </c>
    </row>
    <row r="287" spans="1:65" s="2" customFormat="1" ht="24.2" customHeight="1">
      <c r="A287" s="31"/>
      <c r="B287" s="148"/>
      <c r="C287" s="149" t="s">
        <v>467</v>
      </c>
      <c r="D287" s="149" t="s">
        <v>254</v>
      </c>
      <c r="E287" s="150" t="s">
        <v>5590</v>
      </c>
      <c r="F287" s="151" t="s">
        <v>5591</v>
      </c>
      <c r="G287" s="152" t="s">
        <v>265</v>
      </c>
      <c r="H287" s="153">
        <v>1.9</v>
      </c>
      <c r="I287" s="154"/>
      <c r="J287" s="155">
        <f>ROUND(I287*H287,2)</f>
        <v>0</v>
      </c>
      <c r="K287" s="156"/>
      <c r="L287" s="32"/>
      <c r="M287" s="157" t="s">
        <v>1</v>
      </c>
      <c r="N287" s="158" t="s">
        <v>44</v>
      </c>
      <c r="O287" s="57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1" t="s">
        <v>258</v>
      </c>
      <c r="AT287" s="161" t="s">
        <v>254</v>
      </c>
      <c r="AU287" s="161" t="s">
        <v>88</v>
      </c>
      <c r="AY287" s="17" t="s">
        <v>252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86</v>
      </c>
      <c r="BK287" s="162">
        <f>ROUND(I287*H287,2)</f>
        <v>0</v>
      </c>
      <c r="BL287" s="17" t="s">
        <v>258</v>
      </c>
      <c r="BM287" s="161" t="s">
        <v>470</v>
      </c>
    </row>
    <row r="288" spans="1:65" s="14" customFormat="1" ht="33.75">
      <c r="B288" s="171"/>
      <c r="D288" s="164" t="s">
        <v>282</v>
      </c>
      <c r="E288" s="172" t="s">
        <v>1</v>
      </c>
      <c r="F288" s="173" t="s">
        <v>5592</v>
      </c>
      <c r="H288" s="174">
        <v>1.9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3" customFormat="1" ht="33.75">
      <c r="B289" s="163"/>
      <c r="D289" s="164" t="s">
        <v>282</v>
      </c>
      <c r="E289" s="165" t="s">
        <v>1</v>
      </c>
      <c r="F289" s="166" t="s">
        <v>5509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282</v>
      </c>
      <c r="AU289" s="165" t="s">
        <v>88</v>
      </c>
      <c r="AV289" s="13" t="s">
        <v>86</v>
      </c>
      <c r="AW289" s="13" t="s">
        <v>33</v>
      </c>
      <c r="AX289" s="13" t="s">
        <v>79</v>
      </c>
      <c r="AY289" s="165" t="s">
        <v>252</v>
      </c>
    </row>
    <row r="290" spans="1:65" s="15" customFormat="1">
      <c r="B290" s="179"/>
      <c r="D290" s="164" t="s">
        <v>282</v>
      </c>
      <c r="E290" s="180" t="s">
        <v>1</v>
      </c>
      <c r="F290" s="181" t="s">
        <v>286</v>
      </c>
      <c r="H290" s="182">
        <v>1.9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282</v>
      </c>
      <c r="AU290" s="180" t="s">
        <v>88</v>
      </c>
      <c r="AV290" s="15" t="s">
        <v>258</v>
      </c>
      <c r="AW290" s="15" t="s">
        <v>33</v>
      </c>
      <c r="AX290" s="15" t="s">
        <v>86</v>
      </c>
      <c r="AY290" s="180" t="s">
        <v>252</v>
      </c>
    </row>
    <row r="291" spans="1:65" s="2" customFormat="1" ht="33" customHeight="1">
      <c r="A291" s="31"/>
      <c r="B291" s="148"/>
      <c r="C291" s="149" t="s">
        <v>378</v>
      </c>
      <c r="D291" s="149" t="s">
        <v>254</v>
      </c>
      <c r="E291" s="150" t="s">
        <v>5593</v>
      </c>
      <c r="F291" s="151" t="s">
        <v>5594</v>
      </c>
      <c r="G291" s="152" t="s">
        <v>265</v>
      </c>
      <c r="H291" s="153">
        <v>41.5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258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258</v>
      </c>
      <c r="BM291" s="161" t="s">
        <v>474</v>
      </c>
    </row>
    <row r="292" spans="1:65" s="14" customFormat="1">
      <c r="B292" s="171"/>
      <c r="D292" s="164" t="s">
        <v>282</v>
      </c>
      <c r="E292" s="172" t="s">
        <v>1</v>
      </c>
      <c r="F292" s="173" t="s">
        <v>5595</v>
      </c>
      <c r="H292" s="174">
        <v>41.5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3" customFormat="1" ht="33.75">
      <c r="B293" s="163"/>
      <c r="D293" s="164" t="s">
        <v>282</v>
      </c>
      <c r="E293" s="165" t="s">
        <v>1</v>
      </c>
      <c r="F293" s="166" t="s">
        <v>5570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282</v>
      </c>
      <c r="AU293" s="165" t="s">
        <v>88</v>
      </c>
      <c r="AV293" s="13" t="s">
        <v>86</v>
      </c>
      <c r="AW293" s="13" t="s">
        <v>33</v>
      </c>
      <c r="AX293" s="13" t="s">
        <v>79</v>
      </c>
      <c r="AY293" s="165" t="s">
        <v>252</v>
      </c>
    </row>
    <row r="294" spans="1:65" s="13" customFormat="1" ht="33.75">
      <c r="B294" s="163"/>
      <c r="D294" s="164" t="s">
        <v>282</v>
      </c>
      <c r="E294" s="165" t="s">
        <v>1</v>
      </c>
      <c r="F294" s="166" t="s">
        <v>5509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282</v>
      </c>
      <c r="AU294" s="165" t="s">
        <v>88</v>
      </c>
      <c r="AV294" s="13" t="s">
        <v>86</v>
      </c>
      <c r="AW294" s="13" t="s">
        <v>33</v>
      </c>
      <c r="AX294" s="13" t="s">
        <v>79</v>
      </c>
      <c r="AY294" s="165" t="s">
        <v>252</v>
      </c>
    </row>
    <row r="295" spans="1:65" s="15" customFormat="1">
      <c r="B295" s="179"/>
      <c r="D295" s="164" t="s">
        <v>282</v>
      </c>
      <c r="E295" s="180" t="s">
        <v>1</v>
      </c>
      <c r="F295" s="181" t="s">
        <v>286</v>
      </c>
      <c r="H295" s="182">
        <v>41.5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282</v>
      </c>
      <c r="AU295" s="180" t="s">
        <v>88</v>
      </c>
      <c r="AV295" s="15" t="s">
        <v>258</v>
      </c>
      <c r="AW295" s="15" t="s">
        <v>33</v>
      </c>
      <c r="AX295" s="15" t="s">
        <v>86</v>
      </c>
      <c r="AY295" s="180" t="s">
        <v>252</v>
      </c>
    </row>
    <row r="296" spans="1:65" s="2" customFormat="1" ht="24.2" customHeight="1">
      <c r="A296" s="31"/>
      <c r="B296" s="148"/>
      <c r="C296" s="149" t="s">
        <v>480</v>
      </c>
      <c r="D296" s="149" t="s">
        <v>254</v>
      </c>
      <c r="E296" s="150" t="s">
        <v>5596</v>
      </c>
      <c r="F296" s="151" t="s">
        <v>5597</v>
      </c>
      <c r="G296" s="152" t="s">
        <v>265</v>
      </c>
      <c r="H296" s="153">
        <v>2.5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258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258</v>
      </c>
      <c r="BM296" s="161" t="s">
        <v>483</v>
      </c>
    </row>
    <row r="297" spans="1:65" s="14" customFormat="1" ht="33.75">
      <c r="B297" s="171"/>
      <c r="D297" s="164" t="s">
        <v>282</v>
      </c>
      <c r="E297" s="172" t="s">
        <v>1</v>
      </c>
      <c r="F297" s="173" t="s">
        <v>5598</v>
      </c>
      <c r="H297" s="174">
        <v>2.5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3" customFormat="1" ht="33.75">
      <c r="B298" s="163"/>
      <c r="D298" s="164" t="s">
        <v>282</v>
      </c>
      <c r="E298" s="165" t="s">
        <v>1</v>
      </c>
      <c r="F298" s="166" t="s">
        <v>5509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282</v>
      </c>
      <c r="AU298" s="165" t="s">
        <v>88</v>
      </c>
      <c r="AV298" s="13" t="s">
        <v>86</v>
      </c>
      <c r="AW298" s="13" t="s">
        <v>33</v>
      </c>
      <c r="AX298" s="13" t="s">
        <v>79</v>
      </c>
      <c r="AY298" s="165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2.5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4.2" customHeight="1">
      <c r="A300" s="31"/>
      <c r="B300" s="148"/>
      <c r="C300" s="149" t="s">
        <v>384</v>
      </c>
      <c r="D300" s="149" t="s">
        <v>254</v>
      </c>
      <c r="E300" s="150" t="s">
        <v>5599</v>
      </c>
      <c r="F300" s="151" t="s">
        <v>5600</v>
      </c>
      <c r="G300" s="152" t="s">
        <v>265</v>
      </c>
      <c r="H300" s="153">
        <v>26.8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258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258</v>
      </c>
      <c r="BM300" s="161" t="s">
        <v>487</v>
      </c>
    </row>
    <row r="301" spans="1:65" s="14" customFormat="1" ht="33.75">
      <c r="B301" s="171"/>
      <c r="D301" s="164" t="s">
        <v>282</v>
      </c>
      <c r="E301" s="172" t="s">
        <v>1</v>
      </c>
      <c r="F301" s="173" t="s">
        <v>5601</v>
      </c>
      <c r="H301" s="174">
        <v>26.8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3" customFormat="1" ht="33.75">
      <c r="B302" s="163"/>
      <c r="D302" s="164" t="s">
        <v>282</v>
      </c>
      <c r="E302" s="165" t="s">
        <v>1</v>
      </c>
      <c r="F302" s="166" t="s">
        <v>5509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282</v>
      </c>
      <c r="AU302" s="165" t="s">
        <v>88</v>
      </c>
      <c r="AV302" s="13" t="s">
        <v>86</v>
      </c>
      <c r="AW302" s="13" t="s">
        <v>33</v>
      </c>
      <c r="AX302" s="13" t="s">
        <v>79</v>
      </c>
      <c r="AY302" s="165" t="s">
        <v>252</v>
      </c>
    </row>
    <row r="303" spans="1:65" s="15" customFormat="1">
      <c r="B303" s="179"/>
      <c r="D303" s="164" t="s">
        <v>282</v>
      </c>
      <c r="E303" s="180" t="s">
        <v>1</v>
      </c>
      <c r="F303" s="181" t="s">
        <v>286</v>
      </c>
      <c r="H303" s="182">
        <v>26.8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282</v>
      </c>
      <c r="AU303" s="180" t="s">
        <v>88</v>
      </c>
      <c r="AV303" s="15" t="s">
        <v>258</v>
      </c>
      <c r="AW303" s="15" t="s">
        <v>33</v>
      </c>
      <c r="AX303" s="15" t="s">
        <v>86</v>
      </c>
      <c r="AY303" s="180" t="s">
        <v>252</v>
      </c>
    </row>
    <row r="304" spans="1:65" s="2" customFormat="1" ht="24.2" customHeight="1">
      <c r="A304" s="31"/>
      <c r="B304" s="148"/>
      <c r="C304" s="149" t="s">
        <v>488</v>
      </c>
      <c r="D304" s="149" t="s">
        <v>254</v>
      </c>
      <c r="E304" s="150" t="s">
        <v>5602</v>
      </c>
      <c r="F304" s="151" t="s">
        <v>5603</v>
      </c>
      <c r="G304" s="152" t="s">
        <v>265</v>
      </c>
      <c r="H304" s="153">
        <v>1.1000000000000001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258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258</v>
      </c>
      <c r="BM304" s="161" t="s">
        <v>491</v>
      </c>
    </row>
    <row r="305" spans="1:65" s="14" customFormat="1" ht="33.75">
      <c r="B305" s="171"/>
      <c r="D305" s="164" t="s">
        <v>282</v>
      </c>
      <c r="E305" s="172" t="s">
        <v>1</v>
      </c>
      <c r="F305" s="173" t="s">
        <v>5604</v>
      </c>
      <c r="H305" s="174">
        <v>1.1000000000000001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3" customFormat="1" ht="33.75">
      <c r="B306" s="163"/>
      <c r="D306" s="164" t="s">
        <v>282</v>
      </c>
      <c r="E306" s="165" t="s">
        <v>1</v>
      </c>
      <c r="F306" s="166" t="s">
        <v>5509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5" customFormat="1">
      <c r="B307" s="179"/>
      <c r="D307" s="164" t="s">
        <v>282</v>
      </c>
      <c r="E307" s="180" t="s">
        <v>1</v>
      </c>
      <c r="F307" s="181" t="s">
        <v>286</v>
      </c>
      <c r="H307" s="182">
        <v>1.1000000000000001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282</v>
      </c>
      <c r="AU307" s="180" t="s">
        <v>88</v>
      </c>
      <c r="AV307" s="15" t="s">
        <v>258</v>
      </c>
      <c r="AW307" s="15" t="s">
        <v>33</v>
      </c>
      <c r="AX307" s="15" t="s">
        <v>86</v>
      </c>
      <c r="AY307" s="180" t="s">
        <v>252</v>
      </c>
    </row>
    <row r="308" spans="1:65" s="2" customFormat="1" ht="33" customHeight="1">
      <c r="A308" s="31"/>
      <c r="B308" s="148"/>
      <c r="C308" s="149" t="s">
        <v>389</v>
      </c>
      <c r="D308" s="149" t="s">
        <v>254</v>
      </c>
      <c r="E308" s="150" t="s">
        <v>5605</v>
      </c>
      <c r="F308" s="151" t="s">
        <v>5606</v>
      </c>
      <c r="G308" s="152" t="s">
        <v>265</v>
      </c>
      <c r="H308" s="153">
        <v>18.600000000000001</v>
      </c>
      <c r="I308" s="154"/>
      <c r="J308" s="155">
        <f>ROUND(I308*H308,2)</f>
        <v>0</v>
      </c>
      <c r="K308" s="156"/>
      <c r="L308" s="32"/>
      <c r="M308" s="157" t="s">
        <v>1</v>
      </c>
      <c r="N308" s="158" t="s">
        <v>44</v>
      </c>
      <c r="O308" s="57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1" t="s">
        <v>258</v>
      </c>
      <c r="AT308" s="161" t="s">
        <v>254</v>
      </c>
      <c r="AU308" s="161" t="s">
        <v>88</v>
      </c>
      <c r="AY308" s="17" t="s">
        <v>252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7" t="s">
        <v>86</v>
      </c>
      <c r="BK308" s="162">
        <f>ROUND(I308*H308,2)</f>
        <v>0</v>
      </c>
      <c r="BL308" s="17" t="s">
        <v>258</v>
      </c>
      <c r="BM308" s="161" t="s">
        <v>494</v>
      </c>
    </row>
    <row r="309" spans="1:65" s="2" customFormat="1" ht="33" customHeight="1">
      <c r="A309" s="31"/>
      <c r="B309" s="148"/>
      <c r="C309" s="149" t="s">
        <v>496</v>
      </c>
      <c r="D309" s="149" t="s">
        <v>254</v>
      </c>
      <c r="E309" s="150" t="s">
        <v>5607</v>
      </c>
      <c r="F309" s="151" t="s">
        <v>5608</v>
      </c>
      <c r="G309" s="152" t="s">
        <v>265</v>
      </c>
      <c r="H309" s="153">
        <v>8.5</v>
      </c>
      <c r="I309" s="154"/>
      <c r="J309" s="155">
        <f>ROUND(I309*H309,2)</f>
        <v>0</v>
      </c>
      <c r="K309" s="156"/>
      <c r="L309" s="32"/>
      <c r="M309" s="157" t="s">
        <v>1</v>
      </c>
      <c r="N309" s="158" t="s">
        <v>44</v>
      </c>
      <c r="O309" s="57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1" t="s">
        <v>258</v>
      </c>
      <c r="AT309" s="161" t="s">
        <v>254</v>
      </c>
      <c r="AU309" s="161" t="s">
        <v>88</v>
      </c>
      <c r="AY309" s="17" t="s">
        <v>252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7" t="s">
        <v>86</v>
      </c>
      <c r="BK309" s="162">
        <f>ROUND(I309*H309,2)</f>
        <v>0</v>
      </c>
      <c r="BL309" s="17" t="s">
        <v>258</v>
      </c>
      <c r="BM309" s="161" t="s">
        <v>499</v>
      </c>
    </row>
    <row r="310" spans="1:65" s="14" customFormat="1">
      <c r="B310" s="171"/>
      <c r="D310" s="164" t="s">
        <v>282</v>
      </c>
      <c r="E310" s="172" t="s">
        <v>1</v>
      </c>
      <c r="F310" s="173" t="s">
        <v>5609</v>
      </c>
      <c r="H310" s="174">
        <v>8.5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282</v>
      </c>
      <c r="AU310" s="172" t="s">
        <v>88</v>
      </c>
      <c r="AV310" s="14" t="s">
        <v>88</v>
      </c>
      <c r="AW310" s="14" t="s">
        <v>33</v>
      </c>
      <c r="AX310" s="14" t="s">
        <v>79</v>
      </c>
      <c r="AY310" s="172" t="s">
        <v>252</v>
      </c>
    </row>
    <row r="311" spans="1:65" s="13" customFormat="1" ht="33.75">
      <c r="B311" s="163"/>
      <c r="D311" s="164" t="s">
        <v>282</v>
      </c>
      <c r="E311" s="165" t="s">
        <v>1</v>
      </c>
      <c r="F311" s="166" t="s">
        <v>5577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3" customFormat="1" ht="33.75">
      <c r="B312" s="163"/>
      <c r="D312" s="164" t="s">
        <v>282</v>
      </c>
      <c r="E312" s="165" t="s">
        <v>1</v>
      </c>
      <c r="F312" s="166" t="s">
        <v>5509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282</v>
      </c>
      <c r="AU312" s="165" t="s">
        <v>88</v>
      </c>
      <c r="AV312" s="13" t="s">
        <v>86</v>
      </c>
      <c r="AW312" s="13" t="s">
        <v>33</v>
      </c>
      <c r="AX312" s="13" t="s">
        <v>79</v>
      </c>
      <c r="AY312" s="165" t="s">
        <v>252</v>
      </c>
    </row>
    <row r="313" spans="1:65" s="15" customFormat="1">
      <c r="B313" s="179"/>
      <c r="D313" s="164" t="s">
        <v>282</v>
      </c>
      <c r="E313" s="180" t="s">
        <v>1</v>
      </c>
      <c r="F313" s="181" t="s">
        <v>286</v>
      </c>
      <c r="H313" s="182">
        <v>8.5</v>
      </c>
      <c r="I313" s="183"/>
      <c r="L313" s="179"/>
      <c r="M313" s="184"/>
      <c r="N313" s="185"/>
      <c r="O313" s="185"/>
      <c r="P313" s="185"/>
      <c r="Q313" s="185"/>
      <c r="R313" s="185"/>
      <c r="S313" s="185"/>
      <c r="T313" s="186"/>
      <c r="AT313" s="180" t="s">
        <v>282</v>
      </c>
      <c r="AU313" s="180" t="s">
        <v>88</v>
      </c>
      <c r="AV313" s="15" t="s">
        <v>258</v>
      </c>
      <c r="AW313" s="15" t="s">
        <v>33</v>
      </c>
      <c r="AX313" s="15" t="s">
        <v>86</v>
      </c>
      <c r="AY313" s="180" t="s">
        <v>252</v>
      </c>
    </row>
    <row r="314" spans="1:65" s="2" customFormat="1" ht="24.2" customHeight="1">
      <c r="A314" s="31"/>
      <c r="B314" s="148"/>
      <c r="C314" s="149" t="s">
        <v>392</v>
      </c>
      <c r="D314" s="149" t="s">
        <v>254</v>
      </c>
      <c r="E314" s="150" t="s">
        <v>5610</v>
      </c>
      <c r="F314" s="151" t="s">
        <v>5611</v>
      </c>
      <c r="G314" s="152" t="s">
        <v>265</v>
      </c>
      <c r="H314" s="153">
        <v>53.8</v>
      </c>
      <c r="I314" s="154"/>
      <c r="J314" s="155">
        <f>ROUND(I314*H314,2)</f>
        <v>0</v>
      </c>
      <c r="K314" s="156"/>
      <c r="L314" s="32"/>
      <c r="M314" s="157" t="s">
        <v>1</v>
      </c>
      <c r="N314" s="158" t="s">
        <v>44</v>
      </c>
      <c r="O314" s="57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61" t="s">
        <v>258</v>
      </c>
      <c r="AT314" s="161" t="s">
        <v>254</v>
      </c>
      <c r="AU314" s="161" t="s">
        <v>88</v>
      </c>
      <c r="AY314" s="17" t="s">
        <v>252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7" t="s">
        <v>86</v>
      </c>
      <c r="BK314" s="162">
        <f>ROUND(I314*H314,2)</f>
        <v>0</v>
      </c>
      <c r="BL314" s="17" t="s">
        <v>258</v>
      </c>
      <c r="BM314" s="161" t="s">
        <v>502</v>
      </c>
    </row>
    <row r="315" spans="1:65" s="14" customFormat="1" ht="33.75">
      <c r="B315" s="171"/>
      <c r="D315" s="164" t="s">
        <v>282</v>
      </c>
      <c r="E315" s="172" t="s">
        <v>1</v>
      </c>
      <c r="F315" s="173" t="s">
        <v>5612</v>
      </c>
      <c r="H315" s="174">
        <v>53.8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3" customFormat="1" ht="33.75">
      <c r="B316" s="163"/>
      <c r="D316" s="164" t="s">
        <v>282</v>
      </c>
      <c r="E316" s="165" t="s">
        <v>1</v>
      </c>
      <c r="F316" s="166" t="s">
        <v>5509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282</v>
      </c>
      <c r="AU316" s="165" t="s">
        <v>88</v>
      </c>
      <c r="AV316" s="13" t="s">
        <v>86</v>
      </c>
      <c r="AW316" s="13" t="s">
        <v>33</v>
      </c>
      <c r="AX316" s="13" t="s">
        <v>79</v>
      </c>
      <c r="AY316" s="165" t="s">
        <v>252</v>
      </c>
    </row>
    <row r="317" spans="1:65" s="15" customFormat="1">
      <c r="B317" s="179"/>
      <c r="D317" s="164" t="s">
        <v>282</v>
      </c>
      <c r="E317" s="180" t="s">
        <v>1</v>
      </c>
      <c r="F317" s="181" t="s">
        <v>286</v>
      </c>
      <c r="H317" s="182">
        <v>53.8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282</v>
      </c>
      <c r="AU317" s="180" t="s">
        <v>88</v>
      </c>
      <c r="AV317" s="15" t="s">
        <v>258</v>
      </c>
      <c r="AW317" s="15" t="s">
        <v>33</v>
      </c>
      <c r="AX317" s="15" t="s">
        <v>86</v>
      </c>
      <c r="AY317" s="180" t="s">
        <v>252</v>
      </c>
    </row>
    <row r="318" spans="1:65" s="2" customFormat="1" ht="24.2" customHeight="1">
      <c r="A318" s="31"/>
      <c r="B318" s="148"/>
      <c r="C318" s="149" t="s">
        <v>506</v>
      </c>
      <c r="D318" s="149" t="s">
        <v>254</v>
      </c>
      <c r="E318" s="150" t="s">
        <v>5613</v>
      </c>
      <c r="F318" s="151" t="s">
        <v>5614</v>
      </c>
      <c r="G318" s="152" t="s">
        <v>265</v>
      </c>
      <c r="H318" s="153">
        <v>0.3</v>
      </c>
      <c r="I318" s="154"/>
      <c r="J318" s="155">
        <f>ROUND(I318*H318,2)</f>
        <v>0</v>
      </c>
      <c r="K318" s="156"/>
      <c r="L318" s="32"/>
      <c r="M318" s="157" t="s">
        <v>1</v>
      </c>
      <c r="N318" s="158" t="s">
        <v>44</v>
      </c>
      <c r="O318" s="57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1" t="s">
        <v>258</v>
      </c>
      <c r="AT318" s="161" t="s">
        <v>254</v>
      </c>
      <c r="AU318" s="161" t="s">
        <v>88</v>
      </c>
      <c r="AY318" s="17" t="s">
        <v>252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86</v>
      </c>
      <c r="BK318" s="162">
        <f>ROUND(I318*H318,2)</f>
        <v>0</v>
      </c>
      <c r="BL318" s="17" t="s">
        <v>258</v>
      </c>
      <c r="BM318" s="161" t="s">
        <v>509</v>
      </c>
    </row>
    <row r="319" spans="1:65" s="14" customFormat="1" ht="33.75">
      <c r="B319" s="171"/>
      <c r="D319" s="164" t="s">
        <v>282</v>
      </c>
      <c r="E319" s="172" t="s">
        <v>1</v>
      </c>
      <c r="F319" s="173" t="s">
        <v>5615</v>
      </c>
      <c r="H319" s="174">
        <v>0.3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282</v>
      </c>
      <c r="AU319" s="172" t="s">
        <v>88</v>
      </c>
      <c r="AV319" s="14" t="s">
        <v>88</v>
      </c>
      <c r="AW319" s="14" t="s">
        <v>33</v>
      </c>
      <c r="AX319" s="14" t="s">
        <v>79</v>
      </c>
      <c r="AY319" s="172" t="s">
        <v>252</v>
      </c>
    </row>
    <row r="320" spans="1:65" s="13" customFormat="1" ht="33.75">
      <c r="B320" s="163"/>
      <c r="D320" s="164" t="s">
        <v>282</v>
      </c>
      <c r="E320" s="165" t="s">
        <v>1</v>
      </c>
      <c r="F320" s="166" t="s">
        <v>5509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5" customFormat="1">
      <c r="B321" s="179"/>
      <c r="D321" s="164" t="s">
        <v>282</v>
      </c>
      <c r="E321" s="180" t="s">
        <v>1</v>
      </c>
      <c r="F321" s="181" t="s">
        <v>286</v>
      </c>
      <c r="H321" s="182">
        <v>0.3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282</v>
      </c>
      <c r="AU321" s="180" t="s">
        <v>88</v>
      </c>
      <c r="AV321" s="15" t="s">
        <v>258</v>
      </c>
      <c r="AW321" s="15" t="s">
        <v>33</v>
      </c>
      <c r="AX321" s="15" t="s">
        <v>86</v>
      </c>
      <c r="AY321" s="180" t="s">
        <v>252</v>
      </c>
    </row>
    <row r="322" spans="1:65" s="2" customFormat="1" ht="24.2" customHeight="1">
      <c r="A322" s="31"/>
      <c r="B322" s="148"/>
      <c r="C322" s="149" t="s">
        <v>396</v>
      </c>
      <c r="D322" s="149" t="s">
        <v>254</v>
      </c>
      <c r="E322" s="150" t="s">
        <v>5616</v>
      </c>
      <c r="F322" s="151" t="s">
        <v>5617</v>
      </c>
      <c r="G322" s="152" t="s">
        <v>265</v>
      </c>
      <c r="H322" s="153">
        <v>14</v>
      </c>
      <c r="I322" s="154"/>
      <c r="J322" s="155">
        <f>ROUND(I322*H322,2)</f>
        <v>0</v>
      </c>
      <c r="K322" s="156"/>
      <c r="L322" s="32"/>
      <c r="M322" s="157" t="s">
        <v>1</v>
      </c>
      <c r="N322" s="158" t="s">
        <v>44</v>
      </c>
      <c r="O322" s="57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1" t="s">
        <v>258</v>
      </c>
      <c r="AT322" s="161" t="s">
        <v>254</v>
      </c>
      <c r="AU322" s="161" t="s">
        <v>88</v>
      </c>
      <c r="AY322" s="17" t="s">
        <v>252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86</v>
      </c>
      <c r="BK322" s="162">
        <f>ROUND(I322*H322,2)</f>
        <v>0</v>
      </c>
      <c r="BL322" s="17" t="s">
        <v>258</v>
      </c>
      <c r="BM322" s="161" t="s">
        <v>513</v>
      </c>
    </row>
    <row r="323" spans="1:65" s="14" customFormat="1" ht="33.75">
      <c r="B323" s="171"/>
      <c r="D323" s="164" t="s">
        <v>282</v>
      </c>
      <c r="E323" s="172" t="s">
        <v>1</v>
      </c>
      <c r="F323" s="173" t="s">
        <v>5618</v>
      </c>
      <c r="H323" s="174">
        <v>14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282</v>
      </c>
      <c r="AU323" s="172" t="s">
        <v>88</v>
      </c>
      <c r="AV323" s="14" t="s">
        <v>88</v>
      </c>
      <c r="AW323" s="14" t="s">
        <v>33</v>
      </c>
      <c r="AX323" s="14" t="s">
        <v>79</v>
      </c>
      <c r="AY323" s="172" t="s">
        <v>252</v>
      </c>
    </row>
    <row r="324" spans="1:65" s="13" customFormat="1" ht="33.75">
      <c r="B324" s="163"/>
      <c r="D324" s="164" t="s">
        <v>282</v>
      </c>
      <c r="E324" s="165" t="s">
        <v>1</v>
      </c>
      <c r="F324" s="166" t="s">
        <v>5509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282</v>
      </c>
      <c r="AU324" s="165" t="s">
        <v>88</v>
      </c>
      <c r="AV324" s="13" t="s">
        <v>86</v>
      </c>
      <c r="AW324" s="13" t="s">
        <v>33</v>
      </c>
      <c r="AX324" s="13" t="s">
        <v>79</v>
      </c>
      <c r="AY324" s="165" t="s">
        <v>252</v>
      </c>
    </row>
    <row r="325" spans="1:65" s="15" customFormat="1">
      <c r="B325" s="179"/>
      <c r="D325" s="164" t="s">
        <v>282</v>
      </c>
      <c r="E325" s="180" t="s">
        <v>1</v>
      </c>
      <c r="F325" s="181" t="s">
        <v>286</v>
      </c>
      <c r="H325" s="182">
        <v>14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282</v>
      </c>
      <c r="AU325" s="180" t="s">
        <v>88</v>
      </c>
      <c r="AV325" s="15" t="s">
        <v>258</v>
      </c>
      <c r="AW325" s="15" t="s">
        <v>33</v>
      </c>
      <c r="AX325" s="15" t="s">
        <v>86</v>
      </c>
      <c r="AY325" s="180" t="s">
        <v>252</v>
      </c>
    </row>
    <row r="326" spans="1:65" s="2" customFormat="1" ht="33" customHeight="1">
      <c r="A326" s="31"/>
      <c r="B326" s="148"/>
      <c r="C326" s="149" t="s">
        <v>514</v>
      </c>
      <c r="D326" s="149" t="s">
        <v>254</v>
      </c>
      <c r="E326" s="150" t="s">
        <v>5619</v>
      </c>
      <c r="F326" s="151" t="s">
        <v>5620</v>
      </c>
      <c r="G326" s="152" t="s">
        <v>265</v>
      </c>
      <c r="H326" s="153">
        <v>13.3</v>
      </c>
      <c r="I326" s="154"/>
      <c r="J326" s="155">
        <f>ROUND(I326*H326,2)</f>
        <v>0</v>
      </c>
      <c r="K326" s="156"/>
      <c r="L326" s="32"/>
      <c r="M326" s="157" t="s">
        <v>1</v>
      </c>
      <c r="N326" s="158" t="s">
        <v>44</v>
      </c>
      <c r="O326" s="57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1" t="s">
        <v>258</v>
      </c>
      <c r="AT326" s="161" t="s">
        <v>254</v>
      </c>
      <c r="AU326" s="161" t="s">
        <v>88</v>
      </c>
      <c r="AY326" s="17" t="s">
        <v>252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86</v>
      </c>
      <c r="BK326" s="162">
        <f>ROUND(I326*H326,2)</f>
        <v>0</v>
      </c>
      <c r="BL326" s="17" t="s">
        <v>258</v>
      </c>
      <c r="BM326" s="161" t="s">
        <v>517</v>
      </c>
    </row>
    <row r="327" spans="1:65" s="14" customFormat="1">
      <c r="B327" s="171"/>
      <c r="D327" s="164" t="s">
        <v>282</v>
      </c>
      <c r="E327" s="172" t="s">
        <v>1</v>
      </c>
      <c r="F327" s="173" t="s">
        <v>5621</v>
      </c>
      <c r="H327" s="174">
        <v>13.3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282</v>
      </c>
      <c r="AU327" s="172" t="s">
        <v>88</v>
      </c>
      <c r="AV327" s="14" t="s">
        <v>88</v>
      </c>
      <c r="AW327" s="14" t="s">
        <v>33</v>
      </c>
      <c r="AX327" s="14" t="s">
        <v>79</v>
      </c>
      <c r="AY327" s="172" t="s">
        <v>252</v>
      </c>
    </row>
    <row r="328" spans="1:65" s="13" customFormat="1" ht="33.75">
      <c r="B328" s="163"/>
      <c r="D328" s="164" t="s">
        <v>282</v>
      </c>
      <c r="E328" s="165" t="s">
        <v>1</v>
      </c>
      <c r="F328" s="166" t="s">
        <v>5570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282</v>
      </c>
      <c r="AU328" s="165" t="s">
        <v>88</v>
      </c>
      <c r="AV328" s="13" t="s">
        <v>86</v>
      </c>
      <c r="AW328" s="13" t="s">
        <v>33</v>
      </c>
      <c r="AX328" s="13" t="s">
        <v>79</v>
      </c>
      <c r="AY328" s="165" t="s">
        <v>252</v>
      </c>
    </row>
    <row r="329" spans="1:65" s="13" customFormat="1" ht="33.75">
      <c r="B329" s="163"/>
      <c r="D329" s="164" t="s">
        <v>282</v>
      </c>
      <c r="E329" s="165" t="s">
        <v>1</v>
      </c>
      <c r="F329" s="166" t="s">
        <v>5509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282</v>
      </c>
      <c r="AU329" s="165" t="s">
        <v>88</v>
      </c>
      <c r="AV329" s="13" t="s">
        <v>86</v>
      </c>
      <c r="AW329" s="13" t="s">
        <v>33</v>
      </c>
      <c r="AX329" s="13" t="s">
        <v>79</v>
      </c>
      <c r="AY329" s="165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13.3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33" customHeight="1">
      <c r="A331" s="31"/>
      <c r="B331" s="148"/>
      <c r="C331" s="149" t="s">
        <v>399</v>
      </c>
      <c r="D331" s="149" t="s">
        <v>254</v>
      </c>
      <c r="E331" s="150" t="s">
        <v>5622</v>
      </c>
      <c r="F331" s="151" t="s">
        <v>5623</v>
      </c>
      <c r="G331" s="152" t="s">
        <v>265</v>
      </c>
      <c r="H331" s="153">
        <v>15.6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258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258</v>
      </c>
      <c r="BM331" s="161" t="s">
        <v>533</v>
      </c>
    </row>
    <row r="332" spans="1:65" s="14" customFormat="1">
      <c r="B332" s="171"/>
      <c r="D332" s="164" t="s">
        <v>282</v>
      </c>
      <c r="E332" s="172" t="s">
        <v>1</v>
      </c>
      <c r="F332" s="173" t="s">
        <v>5624</v>
      </c>
      <c r="H332" s="174">
        <v>15.6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3" customFormat="1" ht="33.75">
      <c r="B333" s="163"/>
      <c r="D333" s="164" t="s">
        <v>282</v>
      </c>
      <c r="E333" s="165" t="s">
        <v>1</v>
      </c>
      <c r="F333" s="166" t="s">
        <v>5577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282</v>
      </c>
      <c r="AU333" s="165" t="s">
        <v>88</v>
      </c>
      <c r="AV333" s="13" t="s">
        <v>86</v>
      </c>
      <c r="AW333" s="13" t="s">
        <v>33</v>
      </c>
      <c r="AX333" s="13" t="s">
        <v>79</v>
      </c>
      <c r="AY333" s="165" t="s">
        <v>252</v>
      </c>
    </row>
    <row r="334" spans="1:65" s="13" customFormat="1" ht="33.75">
      <c r="B334" s="163"/>
      <c r="D334" s="164" t="s">
        <v>282</v>
      </c>
      <c r="E334" s="165" t="s">
        <v>1</v>
      </c>
      <c r="F334" s="166" t="s">
        <v>5509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282</v>
      </c>
      <c r="AU334" s="165" t="s">
        <v>88</v>
      </c>
      <c r="AV334" s="13" t="s">
        <v>86</v>
      </c>
      <c r="AW334" s="13" t="s">
        <v>33</v>
      </c>
      <c r="AX334" s="13" t="s">
        <v>79</v>
      </c>
      <c r="AY334" s="165" t="s">
        <v>252</v>
      </c>
    </row>
    <row r="335" spans="1:65" s="15" customFormat="1">
      <c r="B335" s="179"/>
      <c r="D335" s="164" t="s">
        <v>282</v>
      </c>
      <c r="E335" s="180" t="s">
        <v>1</v>
      </c>
      <c r="F335" s="181" t="s">
        <v>286</v>
      </c>
      <c r="H335" s="182">
        <v>15.6</v>
      </c>
      <c r="I335" s="183"/>
      <c r="L335" s="179"/>
      <c r="M335" s="184"/>
      <c r="N335" s="185"/>
      <c r="O335" s="185"/>
      <c r="P335" s="185"/>
      <c r="Q335" s="185"/>
      <c r="R335" s="185"/>
      <c r="S335" s="185"/>
      <c r="T335" s="186"/>
      <c r="AT335" s="180" t="s">
        <v>282</v>
      </c>
      <c r="AU335" s="180" t="s">
        <v>88</v>
      </c>
      <c r="AV335" s="15" t="s">
        <v>258</v>
      </c>
      <c r="AW335" s="15" t="s">
        <v>33</v>
      </c>
      <c r="AX335" s="15" t="s">
        <v>86</v>
      </c>
      <c r="AY335" s="180" t="s">
        <v>252</v>
      </c>
    </row>
    <row r="336" spans="1:65" s="2" customFormat="1" ht="24.2" customHeight="1">
      <c r="A336" s="31"/>
      <c r="B336" s="148"/>
      <c r="C336" s="149" t="s">
        <v>536</v>
      </c>
      <c r="D336" s="149" t="s">
        <v>254</v>
      </c>
      <c r="E336" s="150" t="s">
        <v>5625</v>
      </c>
      <c r="F336" s="151" t="s">
        <v>5626</v>
      </c>
      <c r="G336" s="152" t="s">
        <v>265</v>
      </c>
      <c r="H336" s="153">
        <v>4.8</v>
      </c>
      <c r="I336" s="154"/>
      <c r="J336" s="155">
        <f>ROUND(I336*H336,2)</f>
        <v>0</v>
      </c>
      <c r="K336" s="156"/>
      <c r="L336" s="32"/>
      <c r="M336" s="157" t="s">
        <v>1</v>
      </c>
      <c r="N336" s="158" t="s">
        <v>44</v>
      </c>
      <c r="O336" s="57"/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61" t="s">
        <v>258</v>
      </c>
      <c r="AT336" s="161" t="s">
        <v>254</v>
      </c>
      <c r="AU336" s="161" t="s">
        <v>88</v>
      </c>
      <c r="AY336" s="17" t="s">
        <v>252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7" t="s">
        <v>86</v>
      </c>
      <c r="BK336" s="162">
        <f>ROUND(I336*H336,2)</f>
        <v>0</v>
      </c>
      <c r="BL336" s="17" t="s">
        <v>258</v>
      </c>
      <c r="BM336" s="161" t="s">
        <v>539</v>
      </c>
    </row>
    <row r="337" spans="1:65" s="14" customFormat="1" ht="33.75">
      <c r="B337" s="171"/>
      <c r="D337" s="164" t="s">
        <v>282</v>
      </c>
      <c r="E337" s="172" t="s">
        <v>1</v>
      </c>
      <c r="F337" s="173" t="s">
        <v>5627</v>
      </c>
      <c r="H337" s="174">
        <v>4.8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282</v>
      </c>
      <c r="AU337" s="172" t="s">
        <v>88</v>
      </c>
      <c r="AV337" s="14" t="s">
        <v>88</v>
      </c>
      <c r="AW337" s="14" t="s">
        <v>33</v>
      </c>
      <c r="AX337" s="14" t="s">
        <v>79</v>
      </c>
      <c r="AY337" s="172" t="s">
        <v>252</v>
      </c>
    </row>
    <row r="338" spans="1:65" s="13" customFormat="1" ht="33.75">
      <c r="B338" s="163"/>
      <c r="D338" s="164" t="s">
        <v>282</v>
      </c>
      <c r="E338" s="165" t="s">
        <v>1</v>
      </c>
      <c r="F338" s="166" t="s">
        <v>5509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282</v>
      </c>
      <c r="AU338" s="165" t="s">
        <v>88</v>
      </c>
      <c r="AV338" s="13" t="s">
        <v>86</v>
      </c>
      <c r="AW338" s="13" t="s">
        <v>33</v>
      </c>
      <c r="AX338" s="13" t="s">
        <v>79</v>
      </c>
      <c r="AY338" s="165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4.8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2" customFormat="1" ht="24.2" customHeight="1">
      <c r="A340" s="31"/>
      <c r="B340" s="148"/>
      <c r="C340" s="149" t="s">
        <v>403</v>
      </c>
      <c r="D340" s="149" t="s">
        <v>254</v>
      </c>
      <c r="E340" s="150" t="s">
        <v>5628</v>
      </c>
      <c r="F340" s="151" t="s">
        <v>5629</v>
      </c>
      <c r="G340" s="152" t="s">
        <v>265</v>
      </c>
      <c r="H340" s="153">
        <v>88.4</v>
      </c>
      <c r="I340" s="154"/>
      <c r="J340" s="155">
        <f>ROUND(I340*H340,2)</f>
        <v>0</v>
      </c>
      <c r="K340" s="156"/>
      <c r="L340" s="32"/>
      <c r="M340" s="157" t="s">
        <v>1</v>
      </c>
      <c r="N340" s="158" t="s">
        <v>44</v>
      </c>
      <c r="O340" s="57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1" t="s">
        <v>258</v>
      </c>
      <c r="AT340" s="161" t="s">
        <v>254</v>
      </c>
      <c r="AU340" s="161" t="s">
        <v>88</v>
      </c>
      <c r="AY340" s="17" t="s">
        <v>252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86</v>
      </c>
      <c r="BK340" s="162">
        <f>ROUND(I340*H340,2)</f>
        <v>0</v>
      </c>
      <c r="BL340" s="17" t="s">
        <v>258</v>
      </c>
      <c r="BM340" s="161" t="s">
        <v>550</v>
      </c>
    </row>
    <row r="341" spans="1:65" s="14" customFormat="1" ht="33.75">
      <c r="B341" s="171"/>
      <c r="D341" s="164" t="s">
        <v>282</v>
      </c>
      <c r="E341" s="172" t="s">
        <v>1</v>
      </c>
      <c r="F341" s="173" t="s">
        <v>5630</v>
      </c>
      <c r="H341" s="174">
        <v>88.4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282</v>
      </c>
      <c r="AU341" s="172" t="s">
        <v>88</v>
      </c>
      <c r="AV341" s="14" t="s">
        <v>88</v>
      </c>
      <c r="AW341" s="14" t="s">
        <v>33</v>
      </c>
      <c r="AX341" s="14" t="s">
        <v>79</v>
      </c>
      <c r="AY341" s="172" t="s">
        <v>252</v>
      </c>
    </row>
    <row r="342" spans="1:65" s="13" customFormat="1" ht="33.75">
      <c r="B342" s="163"/>
      <c r="D342" s="164" t="s">
        <v>282</v>
      </c>
      <c r="E342" s="165" t="s">
        <v>1</v>
      </c>
      <c r="F342" s="166" t="s">
        <v>5509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282</v>
      </c>
      <c r="AU342" s="165" t="s">
        <v>88</v>
      </c>
      <c r="AV342" s="13" t="s">
        <v>86</v>
      </c>
      <c r="AW342" s="13" t="s">
        <v>33</v>
      </c>
      <c r="AX342" s="13" t="s">
        <v>79</v>
      </c>
      <c r="AY342" s="165" t="s">
        <v>252</v>
      </c>
    </row>
    <row r="343" spans="1:65" s="15" customFormat="1">
      <c r="B343" s="179"/>
      <c r="D343" s="164" t="s">
        <v>282</v>
      </c>
      <c r="E343" s="180" t="s">
        <v>1</v>
      </c>
      <c r="F343" s="181" t="s">
        <v>286</v>
      </c>
      <c r="H343" s="182">
        <v>88.4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282</v>
      </c>
      <c r="AU343" s="180" t="s">
        <v>88</v>
      </c>
      <c r="AV343" s="15" t="s">
        <v>258</v>
      </c>
      <c r="AW343" s="15" t="s">
        <v>33</v>
      </c>
      <c r="AX343" s="15" t="s">
        <v>86</v>
      </c>
      <c r="AY343" s="180" t="s">
        <v>252</v>
      </c>
    </row>
    <row r="344" spans="1:65" s="2" customFormat="1" ht="33" customHeight="1">
      <c r="A344" s="31"/>
      <c r="B344" s="148"/>
      <c r="C344" s="149" t="s">
        <v>553</v>
      </c>
      <c r="D344" s="149" t="s">
        <v>254</v>
      </c>
      <c r="E344" s="150" t="s">
        <v>5631</v>
      </c>
      <c r="F344" s="151" t="s">
        <v>5632</v>
      </c>
      <c r="G344" s="152" t="s">
        <v>265</v>
      </c>
      <c r="H344" s="153">
        <v>11.1</v>
      </c>
      <c r="I344" s="154"/>
      <c r="J344" s="155">
        <f>ROUND(I344*H344,2)</f>
        <v>0</v>
      </c>
      <c r="K344" s="156"/>
      <c r="L344" s="32"/>
      <c r="M344" s="157" t="s">
        <v>1</v>
      </c>
      <c r="N344" s="158" t="s">
        <v>44</v>
      </c>
      <c r="O344" s="57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1" t="s">
        <v>258</v>
      </c>
      <c r="AT344" s="161" t="s">
        <v>254</v>
      </c>
      <c r="AU344" s="161" t="s">
        <v>88</v>
      </c>
      <c r="AY344" s="17" t="s">
        <v>252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86</v>
      </c>
      <c r="BK344" s="162">
        <f>ROUND(I344*H344,2)</f>
        <v>0</v>
      </c>
      <c r="BL344" s="17" t="s">
        <v>258</v>
      </c>
      <c r="BM344" s="161" t="s">
        <v>556</v>
      </c>
    </row>
    <row r="345" spans="1:65" s="14" customFormat="1">
      <c r="B345" s="171"/>
      <c r="D345" s="164" t="s">
        <v>282</v>
      </c>
      <c r="E345" s="172" t="s">
        <v>1</v>
      </c>
      <c r="F345" s="173" t="s">
        <v>5633</v>
      </c>
      <c r="H345" s="174">
        <v>11.1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3" customFormat="1" ht="33.75">
      <c r="B346" s="163"/>
      <c r="D346" s="164" t="s">
        <v>282</v>
      </c>
      <c r="E346" s="165" t="s">
        <v>1</v>
      </c>
      <c r="F346" s="166" t="s">
        <v>5570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282</v>
      </c>
      <c r="AU346" s="165" t="s">
        <v>88</v>
      </c>
      <c r="AV346" s="13" t="s">
        <v>86</v>
      </c>
      <c r="AW346" s="13" t="s">
        <v>33</v>
      </c>
      <c r="AX346" s="13" t="s">
        <v>79</v>
      </c>
      <c r="AY346" s="165" t="s">
        <v>252</v>
      </c>
    </row>
    <row r="347" spans="1:65" s="13" customFormat="1" ht="33.75">
      <c r="B347" s="163"/>
      <c r="D347" s="164" t="s">
        <v>282</v>
      </c>
      <c r="E347" s="165" t="s">
        <v>1</v>
      </c>
      <c r="F347" s="166" t="s">
        <v>5509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11.1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33" customHeight="1">
      <c r="A349" s="31"/>
      <c r="B349" s="148"/>
      <c r="C349" s="149" t="s">
        <v>406</v>
      </c>
      <c r="D349" s="149" t="s">
        <v>254</v>
      </c>
      <c r="E349" s="150" t="s">
        <v>5634</v>
      </c>
      <c r="F349" s="151" t="s">
        <v>5635</v>
      </c>
      <c r="G349" s="152" t="s">
        <v>265</v>
      </c>
      <c r="H349" s="153">
        <v>55.2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258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258</v>
      </c>
      <c r="BM349" s="161" t="s">
        <v>561</v>
      </c>
    </row>
    <row r="350" spans="1:65" s="14" customFormat="1">
      <c r="B350" s="171"/>
      <c r="D350" s="164" t="s">
        <v>282</v>
      </c>
      <c r="E350" s="172" t="s">
        <v>1</v>
      </c>
      <c r="F350" s="173" t="s">
        <v>5636</v>
      </c>
      <c r="H350" s="174">
        <v>55.2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3" customFormat="1" ht="33.75">
      <c r="B351" s="163"/>
      <c r="D351" s="164" t="s">
        <v>282</v>
      </c>
      <c r="E351" s="165" t="s">
        <v>1</v>
      </c>
      <c r="F351" s="166" t="s">
        <v>5570</v>
      </c>
      <c r="H351" s="165" t="s">
        <v>1</v>
      </c>
      <c r="I351" s="167"/>
      <c r="L351" s="163"/>
      <c r="M351" s="168"/>
      <c r="N351" s="169"/>
      <c r="O351" s="169"/>
      <c r="P351" s="169"/>
      <c r="Q351" s="169"/>
      <c r="R351" s="169"/>
      <c r="S351" s="169"/>
      <c r="T351" s="170"/>
      <c r="AT351" s="165" t="s">
        <v>282</v>
      </c>
      <c r="AU351" s="165" t="s">
        <v>88</v>
      </c>
      <c r="AV351" s="13" t="s">
        <v>86</v>
      </c>
      <c r="AW351" s="13" t="s">
        <v>33</v>
      </c>
      <c r="AX351" s="13" t="s">
        <v>79</v>
      </c>
      <c r="AY351" s="165" t="s">
        <v>252</v>
      </c>
    </row>
    <row r="352" spans="1:65" s="13" customFormat="1" ht="33.75">
      <c r="B352" s="163"/>
      <c r="D352" s="164" t="s">
        <v>282</v>
      </c>
      <c r="E352" s="165" t="s">
        <v>1</v>
      </c>
      <c r="F352" s="166" t="s">
        <v>5509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282</v>
      </c>
      <c r="AU352" s="165" t="s">
        <v>88</v>
      </c>
      <c r="AV352" s="13" t="s">
        <v>86</v>
      </c>
      <c r="AW352" s="13" t="s">
        <v>33</v>
      </c>
      <c r="AX352" s="13" t="s">
        <v>79</v>
      </c>
      <c r="AY352" s="165" t="s">
        <v>252</v>
      </c>
    </row>
    <row r="353" spans="1:65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55.2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65" s="2" customFormat="1" ht="24.2" customHeight="1">
      <c r="A354" s="31"/>
      <c r="B354" s="148"/>
      <c r="C354" s="149" t="s">
        <v>563</v>
      </c>
      <c r="D354" s="149" t="s">
        <v>254</v>
      </c>
      <c r="E354" s="150" t="s">
        <v>5637</v>
      </c>
      <c r="F354" s="151" t="s">
        <v>5638</v>
      </c>
      <c r="G354" s="152" t="s">
        <v>265</v>
      </c>
      <c r="H354" s="153">
        <v>1.8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258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258</v>
      </c>
      <c r="BM354" s="161" t="s">
        <v>566</v>
      </c>
    </row>
    <row r="355" spans="1:65" s="14" customFormat="1">
      <c r="B355" s="171"/>
      <c r="D355" s="164" t="s">
        <v>282</v>
      </c>
      <c r="E355" s="172" t="s">
        <v>1</v>
      </c>
      <c r="F355" s="173" t="s">
        <v>5639</v>
      </c>
      <c r="H355" s="174">
        <v>1.8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282</v>
      </c>
      <c r="AU355" s="172" t="s">
        <v>88</v>
      </c>
      <c r="AV355" s="14" t="s">
        <v>88</v>
      </c>
      <c r="AW355" s="14" t="s">
        <v>33</v>
      </c>
      <c r="AX355" s="14" t="s">
        <v>79</v>
      </c>
      <c r="AY355" s="172" t="s">
        <v>252</v>
      </c>
    </row>
    <row r="356" spans="1:65" s="13" customFormat="1" ht="33.75">
      <c r="B356" s="163"/>
      <c r="D356" s="164" t="s">
        <v>282</v>
      </c>
      <c r="E356" s="165" t="s">
        <v>1</v>
      </c>
      <c r="F356" s="166" t="s">
        <v>5577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282</v>
      </c>
      <c r="AU356" s="165" t="s">
        <v>88</v>
      </c>
      <c r="AV356" s="13" t="s">
        <v>86</v>
      </c>
      <c r="AW356" s="13" t="s">
        <v>33</v>
      </c>
      <c r="AX356" s="13" t="s">
        <v>79</v>
      </c>
      <c r="AY356" s="165" t="s">
        <v>252</v>
      </c>
    </row>
    <row r="357" spans="1:65" s="13" customFormat="1" ht="33.75">
      <c r="B357" s="163"/>
      <c r="D357" s="164" t="s">
        <v>282</v>
      </c>
      <c r="E357" s="165" t="s">
        <v>1</v>
      </c>
      <c r="F357" s="166" t="s">
        <v>5509</v>
      </c>
      <c r="H357" s="165" t="s">
        <v>1</v>
      </c>
      <c r="I357" s="167"/>
      <c r="L357" s="163"/>
      <c r="M357" s="168"/>
      <c r="N357" s="169"/>
      <c r="O357" s="169"/>
      <c r="P357" s="169"/>
      <c r="Q357" s="169"/>
      <c r="R357" s="169"/>
      <c r="S357" s="169"/>
      <c r="T357" s="170"/>
      <c r="AT357" s="165" t="s">
        <v>282</v>
      </c>
      <c r="AU357" s="165" t="s">
        <v>88</v>
      </c>
      <c r="AV357" s="13" t="s">
        <v>86</v>
      </c>
      <c r="AW357" s="13" t="s">
        <v>33</v>
      </c>
      <c r="AX357" s="13" t="s">
        <v>79</v>
      </c>
      <c r="AY357" s="165" t="s">
        <v>252</v>
      </c>
    </row>
    <row r="358" spans="1:65" s="15" customFormat="1">
      <c r="B358" s="179"/>
      <c r="D358" s="164" t="s">
        <v>282</v>
      </c>
      <c r="E358" s="180" t="s">
        <v>1</v>
      </c>
      <c r="F358" s="181" t="s">
        <v>286</v>
      </c>
      <c r="H358" s="182">
        <v>1.8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282</v>
      </c>
      <c r="AU358" s="180" t="s">
        <v>88</v>
      </c>
      <c r="AV358" s="15" t="s">
        <v>258</v>
      </c>
      <c r="AW358" s="15" t="s">
        <v>33</v>
      </c>
      <c r="AX358" s="15" t="s">
        <v>86</v>
      </c>
      <c r="AY358" s="180" t="s">
        <v>252</v>
      </c>
    </row>
    <row r="359" spans="1:65" s="2" customFormat="1" ht="24.2" customHeight="1">
      <c r="A359" s="31"/>
      <c r="B359" s="148"/>
      <c r="C359" s="149" t="s">
        <v>410</v>
      </c>
      <c r="D359" s="149" t="s">
        <v>254</v>
      </c>
      <c r="E359" s="150" t="s">
        <v>5640</v>
      </c>
      <c r="F359" s="151" t="s">
        <v>5641</v>
      </c>
      <c r="G359" s="152" t="s">
        <v>265</v>
      </c>
      <c r="H359" s="153">
        <v>58.8</v>
      </c>
      <c r="I359" s="154"/>
      <c r="J359" s="155">
        <f>ROUND(I359*H359,2)</f>
        <v>0</v>
      </c>
      <c r="K359" s="156"/>
      <c r="L359" s="32"/>
      <c r="M359" s="157" t="s">
        <v>1</v>
      </c>
      <c r="N359" s="158" t="s">
        <v>44</v>
      </c>
      <c r="O359" s="57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1" t="s">
        <v>258</v>
      </c>
      <c r="AT359" s="161" t="s">
        <v>254</v>
      </c>
      <c r="AU359" s="161" t="s">
        <v>88</v>
      </c>
      <c r="AY359" s="17" t="s">
        <v>252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86</v>
      </c>
      <c r="BK359" s="162">
        <f>ROUND(I359*H359,2)</f>
        <v>0</v>
      </c>
      <c r="BL359" s="17" t="s">
        <v>258</v>
      </c>
      <c r="BM359" s="161" t="s">
        <v>574</v>
      </c>
    </row>
    <row r="360" spans="1:65" s="14" customFormat="1" ht="33.75">
      <c r="B360" s="171"/>
      <c r="D360" s="164" t="s">
        <v>282</v>
      </c>
      <c r="E360" s="172" t="s">
        <v>1</v>
      </c>
      <c r="F360" s="173" t="s">
        <v>5642</v>
      </c>
      <c r="H360" s="174">
        <v>58.8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282</v>
      </c>
      <c r="AU360" s="172" t="s">
        <v>88</v>
      </c>
      <c r="AV360" s="14" t="s">
        <v>88</v>
      </c>
      <c r="AW360" s="14" t="s">
        <v>33</v>
      </c>
      <c r="AX360" s="14" t="s">
        <v>79</v>
      </c>
      <c r="AY360" s="172" t="s">
        <v>252</v>
      </c>
    </row>
    <row r="361" spans="1:65" s="13" customFormat="1" ht="33.75">
      <c r="B361" s="163"/>
      <c r="D361" s="164" t="s">
        <v>282</v>
      </c>
      <c r="E361" s="165" t="s">
        <v>1</v>
      </c>
      <c r="F361" s="166" t="s">
        <v>5509</v>
      </c>
      <c r="H361" s="165" t="s">
        <v>1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5" t="s">
        <v>282</v>
      </c>
      <c r="AU361" s="165" t="s">
        <v>88</v>
      </c>
      <c r="AV361" s="13" t="s">
        <v>86</v>
      </c>
      <c r="AW361" s="13" t="s">
        <v>33</v>
      </c>
      <c r="AX361" s="13" t="s">
        <v>79</v>
      </c>
      <c r="AY361" s="165" t="s">
        <v>252</v>
      </c>
    </row>
    <row r="362" spans="1:65" s="15" customFormat="1">
      <c r="B362" s="179"/>
      <c r="D362" s="164" t="s">
        <v>282</v>
      </c>
      <c r="E362" s="180" t="s">
        <v>1</v>
      </c>
      <c r="F362" s="181" t="s">
        <v>286</v>
      </c>
      <c r="H362" s="182">
        <v>58.8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282</v>
      </c>
      <c r="AU362" s="180" t="s">
        <v>88</v>
      </c>
      <c r="AV362" s="15" t="s">
        <v>258</v>
      </c>
      <c r="AW362" s="15" t="s">
        <v>33</v>
      </c>
      <c r="AX362" s="15" t="s">
        <v>86</v>
      </c>
      <c r="AY362" s="180" t="s">
        <v>252</v>
      </c>
    </row>
    <row r="363" spans="1:65" s="2" customFormat="1" ht="24.2" customHeight="1">
      <c r="A363" s="31"/>
      <c r="B363" s="148"/>
      <c r="C363" s="149" t="s">
        <v>579</v>
      </c>
      <c r="D363" s="149" t="s">
        <v>254</v>
      </c>
      <c r="E363" s="150" t="s">
        <v>5643</v>
      </c>
      <c r="F363" s="151" t="s">
        <v>5644</v>
      </c>
      <c r="G363" s="152" t="s">
        <v>265</v>
      </c>
      <c r="H363" s="153">
        <v>14</v>
      </c>
      <c r="I363" s="154"/>
      <c r="J363" s="155">
        <f>ROUND(I363*H363,2)</f>
        <v>0</v>
      </c>
      <c r="K363" s="156"/>
      <c r="L363" s="32"/>
      <c r="M363" s="157" t="s">
        <v>1</v>
      </c>
      <c r="N363" s="158" t="s">
        <v>44</v>
      </c>
      <c r="O363" s="57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1" t="s">
        <v>258</v>
      </c>
      <c r="AT363" s="161" t="s">
        <v>254</v>
      </c>
      <c r="AU363" s="161" t="s">
        <v>88</v>
      </c>
      <c r="AY363" s="17" t="s">
        <v>252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258</v>
      </c>
      <c r="BM363" s="161" t="s">
        <v>582</v>
      </c>
    </row>
    <row r="364" spans="1:65" s="14" customFormat="1" ht="33.75">
      <c r="B364" s="171"/>
      <c r="D364" s="164" t="s">
        <v>282</v>
      </c>
      <c r="E364" s="172" t="s">
        <v>1</v>
      </c>
      <c r="F364" s="173" t="s">
        <v>5645</v>
      </c>
      <c r="H364" s="174">
        <v>14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282</v>
      </c>
      <c r="AU364" s="172" t="s">
        <v>88</v>
      </c>
      <c r="AV364" s="14" t="s">
        <v>88</v>
      </c>
      <c r="AW364" s="14" t="s">
        <v>33</v>
      </c>
      <c r="AX364" s="14" t="s">
        <v>79</v>
      </c>
      <c r="AY364" s="172" t="s">
        <v>252</v>
      </c>
    </row>
    <row r="365" spans="1:65" s="13" customFormat="1" ht="33.75">
      <c r="B365" s="163"/>
      <c r="D365" s="164" t="s">
        <v>282</v>
      </c>
      <c r="E365" s="165" t="s">
        <v>1</v>
      </c>
      <c r="F365" s="166" t="s">
        <v>5509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282</v>
      </c>
      <c r="AU365" s="165" t="s">
        <v>88</v>
      </c>
      <c r="AV365" s="13" t="s">
        <v>86</v>
      </c>
      <c r="AW365" s="13" t="s">
        <v>33</v>
      </c>
      <c r="AX365" s="13" t="s">
        <v>79</v>
      </c>
      <c r="AY365" s="165" t="s">
        <v>252</v>
      </c>
    </row>
    <row r="366" spans="1:65" s="15" customFormat="1">
      <c r="B366" s="179"/>
      <c r="D366" s="164" t="s">
        <v>282</v>
      </c>
      <c r="E366" s="180" t="s">
        <v>1</v>
      </c>
      <c r="F366" s="181" t="s">
        <v>286</v>
      </c>
      <c r="H366" s="182">
        <v>14</v>
      </c>
      <c r="I366" s="183"/>
      <c r="L366" s="179"/>
      <c r="M366" s="184"/>
      <c r="N366" s="185"/>
      <c r="O366" s="185"/>
      <c r="P366" s="185"/>
      <c r="Q366" s="185"/>
      <c r="R366" s="185"/>
      <c r="S366" s="185"/>
      <c r="T366" s="186"/>
      <c r="AT366" s="180" t="s">
        <v>282</v>
      </c>
      <c r="AU366" s="180" t="s">
        <v>88</v>
      </c>
      <c r="AV366" s="15" t="s">
        <v>258</v>
      </c>
      <c r="AW366" s="15" t="s">
        <v>33</v>
      </c>
      <c r="AX366" s="15" t="s">
        <v>86</v>
      </c>
      <c r="AY366" s="180" t="s">
        <v>252</v>
      </c>
    </row>
    <row r="367" spans="1:65" s="2" customFormat="1" ht="33" customHeight="1">
      <c r="A367" s="31"/>
      <c r="B367" s="148"/>
      <c r="C367" s="149" t="s">
        <v>413</v>
      </c>
      <c r="D367" s="149" t="s">
        <v>254</v>
      </c>
      <c r="E367" s="150" t="s">
        <v>5646</v>
      </c>
      <c r="F367" s="151" t="s">
        <v>5647</v>
      </c>
      <c r="G367" s="152" t="s">
        <v>265</v>
      </c>
      <c r="H367" s="153">
        <v>9.8000000000000007</v>
      </c>
      <c r="I367" s="154"/>
      <c r="J367" s="155">
        <f>ROUND(I367*H367,2)</f>
        <v>0</v>
      </c>
      <c r="K367" s="156"/>
      <c r="L367" s="32"/>
      <c r="M367" s="157" t="s">
        <v>1</v>
      </c>
      <c r="N367" s="158" t="s">
        <v>44</v>
      </c>
      <c r="O367" s="57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61" t="s">
        <v>258</v>
      </c>
      <c r="AT367" s="161" t="s">
        <v>254</v>
      </c>
      <c r="AU367" s="161" t="s">
        <v>88</v>
      </c>
      <c r="AY367" s="17" t="s">
        <v>252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7" t="s">
        <v>86</v>
      </c>
      <c r="BK367" s="162">
        <f>ROUND(I367*H367,2)</f>
        <v>0</v>
      </c>
      <c r="BL367" s="17" t="s">
        <v>258</v>
      </c>
      <c r="BM367" s="161" t="s">
        <v>586</v>
      </c>
    </row>
    <row r="368" spans="1:65" s="14" customFormat="1" ht="33.75">
      <c r="B368" s="171"/>
      <c r="D368" s="164" t="s">
        <v>282</v>
      </c>
      <c r="E368" s="172" t="s">
        <v>1</v>
      </c>
      <c r="F368" s="173" t="s">
        <v>5648</v>
      </c>
      <c r="H368" s="174">
        <v>9.8000000000000007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282</v>
      </c>
      <c r="AU368" s="172" t="s">
        <v>88</v>
      </c>
      <c r="AV368" s="14" t="s">
        <v>88</v>
      </c>
      <c r="AW368" s="14" t="s">
        <v>33</v>
      </c>
      <c r="AX368" s="14" t="s">
        <v>79</v>
      </c>
      <c r="AY368" s="172" t="s">
        <v>252</v>
      </c>
    </row>
    <row r="369" spans="1:65" s="13" customFormat="1" ht="33.75">
      <c r="B369" s="163"/>
      <c r="D369" s="164" t="s">
        <v>282</v>
      </c>
      <c r="E369" s="165" t="s">
        <v>1</v>
      </c>
      <c r="F369" s="166" t="s">
        <v>5509</v>
      </c>
      <c r="H369" s="165" t="s">
        <v>1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5" t="s">
        <v>282</v>
      </c>
      <c r="AU369" s="165" t="s">
        <v>88</v>
      </c>
      <c r="AV369" s="13" t="s">
        <v>86</v>
      </c>
      <c r="AW369" s="13" t="s">
        <v>33</v>
      </c>
      <c r="AX369" s="13" t="s">
        <v>79</v>
      </c>
      <c r="AY369" s="165" t="s">
        <v>252</v>
      </c>
    </row>
    <row r="370" spans="1:65" s="15" customFormat="1">
      <c r="B370" s="179"/>
      <c r="D370" s="164" t="s">
        <v>282</v>
      </c>
      <c r="E370" s="180" t="s">
        <v>1</v>
      </c>
      <c r="F370" s="181" t="s">
        <v>286</v>
      </c>
      <c r="H370" s="182">
        <v>9.8000000000000007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282</v>
      </c>
      <c r="AU370" s="180" t="s">
        <v>88</v>
      </c>
      <c r="AV370" s="15" t="s">
        <v>258</v>
      </c>
      <c r="AW370" s="15" t="s">
        <v>33</v>
      </c>
      <c r="AX370" s="15" t="s">
        <v>86</v>
      </c>
      <c r="AY370" s="180" t="s">
        <v>252</v>
      </c>
    </row>
    <row r="371" spans="1:65" s="2" customFormat="1" ht="33" customHeight="1">
      <c r="A371" s="31"/>
      <c r="B371" s="148"/>
      <c r="C371" s="149" t="s">
        <v>591</v>
      </c>
      <c r="D371" s="149" t="s">
        <v>254</v>
      </c>
      <c r="E371" s="150" t="s">
        <v>5649</v>
      </c>
      <c r="F371" s="151" t="s">
        <v>5650</v>
      </c>
      <c r="G371" s="152" t="s">
        <v>265</v>
      </c>
      <c r="H371" s="153">
        <v>35.200000000000003</v>
      </c>
      <c r="I371" s="154"/>
      <c r="J371" s="155">
        <f>ROUND(I371*H371,2)</f>
        <v>0</v>
      </c>
      <c r="K371" s="156"/>
      <c r="L371" s="32"/>
      <c r="M371" s="157" t="s">
        <v>1</v>
      </c>
      <c r="N371" s="158" t="s">
        <v>44</v>
      </c>
      <c r="O371" s="57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61" t="s">
        <v>258</v>
      </c>
      <c r="AT371" s="161" t="s">
        <v>254</v>
      </c>
      <c r="AU371" s="161" t="s">
        <v>88</v>
      </c>
      <c r="AY371" s="17" t="s">
        <v>252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7" t="s">
        <v>86</v>
      </c>
      <c r="BK371" s="162">
        <f>ROUND(I371*H371,2)</f>
        <v>0</v>
      </c>
      <c r="BL371" s="17" t="s">
        <v>258</v>
      </c>
      <c r="BM371" s="161" t="s">
        <v>594</v>
      </c>
    </row>
    <row r="372" spans="1:65" s="14" customFormat="1">
      <c r="B372" s="171"/>
      <c r="D372" s="164" t="s">
        <v>282</v>
      </c>
      <c r="E372" s="172" t="s">
        <v>1</v>
      </c>
      <c r="F372" s="173" t="s">
        <v>5651</v>
      </c>
      <c r="H372" s="174">
        <v>35.200000000000003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282</v>
      </c>
      <c r="AU372" s="172" t="s">
        <v>88</v>
      </c>
      <c r="AV372" s="14" t="s">
        <v>88</v>
      </c>
      <c r="AW372" s="14" t="s">
        <v>33</v>
      </c>
      <c r="AX372" s="14" t="s">
        <v>79</v>
      </c>
      <c r="AY372" s="172" t="s">
        <v>252</v>
      </c>
    </row>
    <row r="373" spans="1:65" s="13" customFormat="1" ht="33.75">
      <c r="B373" s="163"/>
      <c r="D373" s="164" t="s">
        <v>282</v>
      </c>
      <c r="E373" s="165" t="s">
        <v>1</v>
      </c>
      <c r="F373" s="166" t="s">
        <v>5570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282</v>
      </c>
      <c r="AU373" s="165" t="s">
        <v>88</v>
      </c>
      <c r="AV373" s="13" t="s">
        <v>86</v>
      </c>
      <c r="AW373" s="13" t="s">
        <v>33</v>
      </c>
      <c r="AX373" s="13" t="s">
        <v>79</v>
      </c>
      <c r="AY373" s="165" t="s">
        <v>252</v>
      </c>
    </row>
    <row r="374" spans="1:65" s="13" customFormat="1" ht="33.75">
      <c r="B374" s="163"/>
      <c r="D374" s="164" t="s">
        <v>282</v>
      </c>
      <c r="E374" s="165" t="s">
        <v>1</v>
      </c>
      <c r="F374" s="166" t="s">
        <v>5509</v>
      </c>
      <c r="H374" s="165" t="s">
        <v>1</v>
      </c>
      <c r="I374" s="167"/>
      <c r="L374" s="163"/>
      <c r="M374" s="168"/>
      <c r="N374" s="169"/>
      <c r="O374" s="169"/>
      <c r="P374" s="169"/>
      <c r="Q374" s="169"/>
      <c r="R374" s="169"/>
      <c r="S374" s="169"/>
      <c r="T374" s="170"/>
      <c r="AT374" s="165" t="s">
        <v>282</v>
      </c>
      <c r="AU374" s="165" t="s">
        <v>88</v>
      </c>
      <c r="AV374" s="13" t="s">
        <v>86</v>
      </c>
      <c r="AW374" s="13" t="s">
        <v>33</v>
      </c>
      <c r="AX374" s="13" t="s">
        <v>79</v>
      </c>
      <c r="AY374" s="165" t="s">
        <v>252</v>
      </c>
    </row>
    <row r="375" spans="1:65" s="15" customFormat="1">
      <c r="B375" s="179"/>
      <c r="D375" s="164" t="s">
        <v>282</v>
      </c>
      <c r="E375" s="180" t="s">
        <v>1</v>
      </c>
      <c r="F375" s="181" t="s">
        <v>286</v>
      </c>
      <c r="H375" s="182">
        <v>35.200000000000003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282</v>
      </c>
      <c r="AU375" s="180" t="s">
        <v>88</v>
      </c>
      <c r="AV375" s="15" t="s">
        <v>258</v>
      </c>
      <c r="AW375" s="15" t="s">
        <v>33</v>
      </c>
      <c r="AX375" s="15" t="s">
        <v>86</v>
      </c>
      <c r="AY375" s="180" t="s">
        <v>252</v>
      </c>
    </row>
    <row r="376" spans="1:65" s="2" customFormat="1" ht="33" customHeight="1">
      <c r="A376" s="31"/>
      <c r="B376" s="148"/>
      <c r="C376" s="149" t="s">
        <v>417</v>
      </c>
      <c r="D376" s="149" t="s">
        <v>254</v>
      </c>
      <c r="E376" s="150" t="s">
        <v>5652</v>
      </c>
      <c r="F376" s="151" t="s">
        <v>5653</v>
      </c>
      <c r="G376" s="152" t="s">
        <v>265</v>
      </c>
      <c r="H376" s="153">
        <v>4.2</v>
      </c>
      <c r="I376" s="154"/>
      <c r="J376" s="155">
        <f>ROUND(I376*H376,2)</f>
        <v>0</v>
      </c>
      <c r="K376" s="156"/>
      <c r="L376" s="32"/>
      <c r="M376" s="157" t="s">
        <v>1</v>
      </c>
      <c r="N376" s="158" t="s">
        <v>44</v>
      </c>
      <c r="O376" s="57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61" t="s">
        <v>258</v>
      </c>
      <c r="AT376" s="161" t="s">
        <v>254</v>
      </c>
      <c r="AU376" s="161" t="s">
        <v>88</v>
      </c>
      <c r="AY376" s="17" t="s">
        <v>252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7" t="s">
        <v>86</v>
      </c>
      <c r="BK376" s="162">
        <f>ROUND(I376*H376,2)</f>
        <v>0</v>
      </c>
      <c r="BL376" s="17" t="s">
        <v>258</v>
      </c>
      <c r="BM376" s="161" t="s">
        <v>600</v>
      </c>
    </row>
    <row r="377" spans="1:65" s="14" customFormat="1">
      <c r="B377" s="171"/>
      <c r="D377" s="164" t="s">
        <v>282</v>
      </c>
      <c r="E377" s="172" t="s">
        <v>1</v>
      </c>
      <c r="F377" s="173" t="s">
        <v>5654</v>
      </c>
      <c r="H377" s="174">
        <v>4.2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282</v>
      </c>
      <c r="AU377" s="172" t="s">
        <v>88</v>
      </c>
      <c r="AV377" s="14" t="s">
        <v>88</v>
      </c>
      <c r="AW377" s="14" t="s">
        <v>33</v>
      </c>
      <c r="AX377" s="14" t="s">
        <v>79</v>
      </c>
      <c r="AY377" s="172" t="s">
        <v>252</v>
      </c>
    </row>
    <row r="378" spans="1:65" s="13" customFormat="1" ht="33.75">
      <c r="B378" s="163"/>
      <c r="D378" s="164" t="s">
        <v>282</v>
      </c>
      <c r="E378" s="165" t="s">
        <v>1</v>
      </c>
      <c r="F378" s="166" t="s">
        <v>5570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282</v>
      </c>
      <c r="AU378" s="165" t="s">
        <v>88</v>
      </c>
      <c r="AV378" s="13" t="s">
        <v>86</v>
      </c>
      <c r="AW378" s="13" t="s">
        <v>33</v>
      </c>
      <c r="AX378" s="13" t="s">
        <v>79</v>
      </c>
      <c r="AY378" s="165" t="s">
        <v>252</v>
      </c>
    </row>
    <row r="379" spans="1:65" s="13" customFormat="1" ht="33.75">
      <c r="B379" s="163"/>
      <c r="D379" s="164" t="s">
        <v>282</v>
      </c>
      <c r="E379" s="165" t="s">
        <v>1</v>
      </c>
      <c r="F379" s="166" t="s">
        <v>5509</v>
      </c>
      <c r="H379" s="165" t="s">
        <v>1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5" t="s">
        <v>282</v>
      </c>
      <c r="AU379" s="165" t="s">
        <v>88</v>
      </c>
      <c r="AV379" s="13" t="s">
        <v>86</v>
      </c>
      <c r="AW379" s="13" t="s">
        <v>33</v>
      </c>
      <c r="AX379" s="13" t="s">
        <v>79</v>
      </c>
      <c r="AY379" s="165" t="s">
        <v>252</v>
      </c>
    </row>
    <row r="380" spans="1:65" s="15" customFormat="1">
      <c r="B380" s="179"/>
      <c r="D380" s="164" t="s">
        <v>282</v>
      </c>
      <c r="E380" s="180" t="s">
        <v>1</v>
      </c>
      <c r="F380" s="181" t="s">
        <v>286</v>
      </c>
      <c r="H380" s="182">
        <v>4.2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282</v>
      </c>
      <c r="AU380" s="180" t="s">
        <v>88</v>
      </c>
      <c r="AV380" s="15" t="s">
        <v>258</v>
      </c>
      <c r="AW380" s="15" t="s">
        <v>33</v>
      </c>
      <c r="AX380" s="15" t="s">
        <v>86</v>
      </c>
      <c r="AY380" s="180" t="s">
        <v>252</v>
      </c>
    </row>
    <row r="381" spans="1:65" s="2" customFormat="1" ht="33" customHeight="1">
      <c r="A381" s="31"/>
      <c r="B381" s="148"/>
      <c r="C381" s="149" t="s">
        <v>606</v>
      </c>
      <c r="D381" s="149" t="s">
        <v>254</v>
      </c>
      <c r="E381" s="150" t="s">
        <v>5655</v>
      </c>
      <c r="F381" s="151" t="s">
        <v>5656</v>
      </c>
      <c r="G381" s="152" t="s">
        <v>265</v>
      </c>
      <c r="H381" s="153">
        <v>6.2</v>
      </c>
      <c r="I381" s="154"/>
      <c r="J381" s="155">
        <f>ROUND(I381*H381,2)</f>
        <v>0</v>
      </c>
      <c r="K381" s="156"/>
      <c r="L381" s="32"/>
      <c r="M381" s="157" t="s">
        <v>1</v>
      </c>
      <c r="N381" s="158" t="s">
        <v>44</v>
      </c>
      <c r="O381" s="57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61" t="s">
        <v>258</v>
      </c>
      <c r="AT381" s="161" t="s">
        <v>254</v>
      </c>
      <c r="AU381" s="161" t="s">
        <v>88</v>
      </c>
      <c r="AY381" s="17" t="s">
        <v>252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7" t="s">
        <v>86</v>
      </c>
      <c r="BK381" s="162">
        <f>ROUND(I381*H381,2)</f>
        <v>0</v>
      </c>
      <c r="BL381" s="17" t="s">
        <v>258</v>
      </c>
      <c r="BM381" s="161" t="s">
        <v>609</v>
      </c>
    </row>
    <row r="382" spans="1:65" s="14" customFormat="1">
      <c r="B382" s="171"/>
      <c r="D382" s="164" t="s">
        <v>282</v>
      </c>
      <c r="E382" s="172" t="s">
        <v>1</v>
      </c>
      <c r="F382" s="173" t="s">
        <v>5657</v>
      </c>
      <c r="H382" s="174">
        <v>6.2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282</v>
      </c>
      <c r="AU382" s="172" t="s">
        <v>88</v>
      </c>
      <c r="AV382" s="14" t="s">
        <v>88</v>
      </c>
      <c r="AW382" s="14" t="s">
        <v>33</v>
      </c>
      <c r="AX382" s="14" t="s">
        <v>79</v>
      </c>
      <c r="AY382" s="172" t="s">
        <v>252</v>
      </c>
    </row>
    <row r="383" spans="1:65" s="13" customFormat="1" ht="33.75">
      <c r="B383" s="163"/>
      <c r="D383" s="164" t="s">
        <v>282</v>
      </c>
      <c r="E383" s="165" t="s">
        <v>1</v>
      </c>
      <c r="F383" s="166" t="s">
        <v>5577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282</v>
      </c>
      <c r="AU383" s="165" t="s">
        <v>88</v>
      </c>
      <c r="AV383" s="13" t="s">
        <v>86</v>
      </c>
      <c r="AW383" s="13" t="s">
        <v>33</v>
      </c>
      <c r="AX383" s="13" t="s">
        <v>79</v>
      </c>
      <c r="AY383" s="165" t="s">
        <v>252</v>
      </c>
    </row>
    <row r="384" spans="1:65" s="13" customFormat="1" ht="33.75">
      <c r="B384" s="163"/>
      <c r="D384" s="164" t="s">
        <v>282</v>
      </c>
      <c r="E384" s="165" t="s">
        <v>1</v>
      </c>
      <c r="F384" s="166" t="s">
        <v>5509</v>
      </c>
      <c r="H384" s="165" t="s">
        <v>1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5" t="s">
        <v>282</v>
      </c>
      <c r="AU384" s="165" t="s">
        <v>88</v>
      </c>
      <c r="AV384" s="13" t="s">
        <v>86</v>
      </c>
      <c r="AW384" s="13" t="s">
        <v>33</v>
      </c>
      <c r="AX384" s="13" t="s">
        <v>79</v>
      </c>
      <c r="AY384" s="165" t="s">
        <v>252</v>
      </c>
    </row>
    <row r="385" spans="1:65" s="15" customFormat="1">
      <c r="B385" s="179"/>
      <c r="D385" s="164" t="s">
        <v>282</v>
      </c>
      <c r="E385" s="180" t="s">
        <v>1</v>
      </c>
      <c r="F385" s="181" t="s">
        <v>286</v>
      </c>
      <c r="H385" s="182">
        <v>6.2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282</v>
      </c>
      <c r="AU385" s="180" t="s">
        <v>88</v>
      </c>
      <c r="AV385" s="15" t="s">
        <v>258</v>
      </c>
      <c r="AW385" s="15" t="s">
        <v>33</v>
      </c>
      <c r="AX385" s="15" t="s">
        <v>86</v>
      </c>
      <c r="AY385" s="180" t="s">
        <v>252</v>
      </c>
    </row>
    <row r="386" spans="1:65" s="2" customFormat="1" ht="24.2" customHeight="1">
      <c r="A386" s="31"/>
      <c r="B386" s="148"/>
      <c r="C386" s="149" t="s">
        <v>421</v>
      </c>
      <c r="D386" s="149" t="s">
        <v>254</v>
      </c>
      <c r="E386" s="150" t="s">
        <v>5658</v>
      </c>
      <c r="F386" s="151" t="s">
        <v>5659</v>
      </c>
      <c r="G386" s="152" t="s">
        <v>265</v>
      </c>
      <c r="H386" s="153">
        <v>146.1</v>
      </c>
      <c r="I386" s="154"/>
      <c r="J386" s="155">
        <f>ROUND(I386*H386,2)</f>
        <v>0</v>
      </c>
      <c r="K386" s="156"/>
      <c r="L386" s="32"/>
      <c r="M386" s="157" t="s">
        <v>1</v>
      </c>
      <c r="N386" s="158" t="s">
        <v>44</v>
      </c>
      <c r="O386" s="57"/>
      <c r="P386" s="159">
        <f>O386*H386</f>
        <v>0</v>
      </c>
      <c r="Q386" s="159">
        <v>0</v>
      </c>
      <c r="R386" s="159">
        <f>Q386*H386</f>
        <v>0</v>
      </c>
      <c r="S386" s="159">
        <v>0</v>
      </c>
      <c r="T386" s="160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61" t="s">
        <v>258</v>
      </c>
      <c r="AT386" s="161" t="s">
        <v>254</v>
      </c>
      <c r="AU386" s="161" t="s">
        <v>88</v>
      </c>
      <c r="AY386" s="17" t="s">
        <v>252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86</v>
      </c>
      <c r="BK386" s="162">
        <f>ROUND(I386*H386,2)</f>
        <v>0</v>
      </c>
      <c r="BL386" s="17" t="s">
        <v>258</v>
      </c>
      <c r="BM386" s="161" t="s">
        <v>613</v>
      </c>
    </row>
    <row r="387" spans="1:65" s="14" customFormat="1" ht="33.75">
      <c r="B387" s="171"/>
      <c r="D387" s="164" t="s">
        <v>282</v>
      </c>
      <c r="E387" s="172" t="s">
        <v>1</v>
      </c>
      <c r="F387" s="173" t="s">
        <v>5660</v>
      </c>
      <c r="H387" s="174">
        <v>146.1</v>
      </c>
      <c r="I387" s="175"/>
      <c r="L387" s="171"/>
      <c r="M387" s="176"/>
      <c r="N387" s="177"/>
      <c r="O387" s="177"/>
      <c r="P387" s="177"/>
      <c r="Q387" s="177"/>
      <c r="R387" s="177"/>
      <c r="S387" s="177"/>
      <c r="T387" s="178"/>
      <c r="AT387" s="172" t="s">
        <v>282</v>
      </c>
      <c r="AU387" s="172" t="s">
        <v>88</v>
      </c>
      <c r="AV387" s="14" t="s">
        <v>88</v>
      </c>
      <c r="AW387" s="14" t="s">
        <v>33</v>
      </c>
      <c r="AX387" s="14" t="s">
        <v>79</v>
      </c>
      <c r="AY387" s="172" t="s">
        <v>252</v>
      </c>
    </row>
    <row r="388" spans="1:65" s="13" customFormat="1" ht="33.75">
      <c r="B388" s="163"/>
      <c r="D388" s="164" t="s">
        <v>282</v>
      </c>
      <c r="E388" s="165" t="s">
        <v>1</v>
      </c>
      <c r="F388" s="166" t="s">
        <v>5509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282</v>
      </c>
      <c r="AU388" s="165" t="s">
        <v>88</v>
      </c>
      <c r="AV388" s="13" t="s">
        <v>86</v>
      </c>
      <c r="AW388" s="13" t="s">
        <v>33</v>
      </c>
      <c r="AX388" s="13" t="s">
        <v>79</v>
      </c>
      <c r="AY388" s="165" t="s">
        <v>252</v>
      </c>
    </row>
    <row r="389" spans="1:65" s="15" customFormat="1">
      <c r="B389" s="179"/>
      <c r="D389" s="164" t="s">
        <v>282</v>
      </c>
      <c r="E389" s="180" t="s">
        <v>1</v>
      </c>
      <c r="F389" s="181" t="s">
        <v>286</v>
      </c>
      <c r="H389" s="182">
        <v>146.1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282</v>
      </c>
      <c r="AU389" s="180" t="s">
        <v>88</v>
      </c>
      <c r="AV389" s="15" t="s">
        <v>258</v>
      </c>
      <c r="AW389" s="15" t="s">
        <v>33</v>
      </c>
      <c r="AX389" s="15" t="s">
        <v>86</v>
      </c>
      <c r="AY389" s="180" t="s">
        <v>252</v>
      </c>
    </row>
    <row r="390" spans="1:65" s="2" customFormat="1" ht="24.2" customHeight="1">
      <c r="A390" s="31"/>
      <c r="B390" s="148"/>
      <c r="C390" s="149" t="s">
        <v>617</v>
      </c>
      <c r="D390" s="149" t="s">
        <v>254</v>
      </c>
      <c r="E390" s="150" t="s">
        <v>5661</v>
      </c>
      <c r="F390" s="151" t="s">
        <v>5662</v>
      </c>
      <c r="G390" s="152" t="s">
        <v>265</v>
      </c>
      <c r="H390" s="153">
        <v>8</v>
      </c>
      <c r="I390" s="154"/>
      <c r="J390" s="155">
        <f>ROUND(I390*H390,2)</f>
        <v>0</v>
      </c>
      <c r="K390" s="156"/>
      <c r="L390" s="32"/>
      <c r="M390" s="157" t="s">
        <v>1</v>
      </c>
      <c r="N390" s="158" t="s">
        <v>44</v>
      </c>
      <c r="O390" s="57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61" t="s">
        <v>258</v>
      </c>
      <c r="AT390" s="161" t="s">
        <v>254</v>
      </c>
      <c r="AU390" s="161" t="s">
        <v>88</v>
      </c>
      <c r="AY390" s="17" t="s">
        <v>252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7" t="s">
        <v>86</v>
      </c>
      <c r="BK390" s="162">
        <f>ROUND(I390*H390,2)</f>
        <v>0</v>
      </c>
      <c r="BL390" s="17" t="s">
        <v>258</v>
      </c>
      <c r="BM390" s="161" t="s">
        <v>620</v>
      </c>
    </row>
    <row r="391" spans="1:65" s="14" customFormat="1" ht="33.75">
      <c r="B391" s="171"/>
      <c r="D391" s="164" t="s">
        <v>282</v>
      </c>
      <c r="E391" s="172" t="s">
        <v>1</v>
      </c>
      <c r="F391" s="173" t="s">
        <v>5663</v>
      </c>
      <c r="H391" s="174">
        <v>8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282</v>
      </c>
      <c r="AU391" s="172" t="s">
        <v>88</v>
      </c>
      <c r="AV391" s="14" t="s">
        <v>88</v>
      </c>
      <c r="AW391" s="14" t="s">
        <v>33</v>
      </c>
      <c r="AX391" s="14" t="s">
        <v>79</v>
      </c>
      <c r="AY391" s="172" t="s">
        <v>252</v>
      </c>
    </row>
    <row r="392" spans="1:65" s="13" customFormat="1" ht="33.75">
      <c r="B392" s="163"/>
      <c r="D392" s="164" t="s">
        <v>282</v>
      </c>
      <c r="E392" s="165" t="s">
        <v>1</v>
      </c>
      <c r="F392" s="166" t="s">
        <v>5509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282</v>
      </c>
      <c r="AU392" s="165" t="s">
        <v>88</v>
      </c>
      <c r="AV392" s="13" t="s">
        <v>86</v>
      </c>
      <c r="AW392" s="13" t="s">
        <v>33</v>
      </c>
      <c r="AX392" s="13" t="s">
        <v>79</v>
      </c>
      <c r="AY392" s="165" t="s">
        <v>252</v>
      </c>
    </row>
    <row r="393" spans="1:65" s="15" customFormat="1">
      <c r="B393" s="179"/>
      <c r="D393" s="164" t="s">
        <v>282</v>
      </c>
      <c r="E393" s="180" t="s">
        <v>1</v>
      </c>
      <c r="F393" s="181" t="s">
        <v>286</v>
      </c>
      <c r="H393" s="182">
        <v>8</v>
      </c>
      <c r="I393" s="183"/>
      <c r="L393" s="179"/>
      <c r="M393" s="184"/>
      <c r="N393" s="185"/>
      <c r="O393" s="185"/>
      <c r="P393" s="185"/>
      <c r="Q393" s="185"/>
      <c r="R393" s="185"/>
      <c r="S393" s="185"/>
      <c r="T393" s="186"/>
      <c r="AT393" s="180" t="s">
        <v>282</v>
      </c>
      <c r="AU393" s="180" t="s">
        <v>88</v>
      </c>
      <c r="AV393" s="15" t="s">
        <v>258</v>
      </c>
      <c r="AW393" s="15" t="s">
        <v>33</v>
      </c>
      <c r="AX393" s="15" t="s">
        <v>86</v>
      </c>
      <c r="AY393" s="180" t="s">
        <v>252</v>
      </c>
    </row>
    <row r="394" spans="1:65" s="2" customFormat="1" ht="24.2" customHeight="1">
      <c r="A394" s="31"/>
      <c r="B394" s="148"/>
      <c r="C394" s="149" t="s">
        <v>425</v>
      </c>
      <c r="D394" s="149" t="s">
        <v>254</v>
      </c>
      <c r="E394" s="150" t="s">
        <v>5664</v>
      </c>
      <c r="F394" s="151" t="s">
        <v>5665</v>
      </c>
      <c r="G394" s="152" t="s">
        <v>265</v>
      </c>
      <c r="H394" s="153">
        <v>0.2</v>
      </c>
      <c r="I394" s="154"/>
      <c r="J394" s="155">
        <f>ROUND(I394*H394,2)</f>
        <v>0</v>
      </c>
      <c r="K394" s="156"/>
      <c r="L394" s="32"/>
      <c r="M394" s="157" t="s">
        <v>1</v>
      </c>
      <c r="N394" s="158" t="s">
        <v>44</v>
      </c>
      <c r="O394" s="57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61" t="s">
        <v>258</v>
      </c>
      <c r="AT394" s="161" t="s">
        <v>254</v>
      </c>
      <c r="AU394" s="161" t="s">
        <v>88</v>
      </c>
      <c r="AY394" s="17" t="s">
        <v>252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7" t="s">
        <v>86</v>
      </c>
      <c r="BK394" s="162">
        <f>ROUND(I394*H394,2)</f>
        <v>0</v>
      </c>
      <c r="BL394" s="17" t="s">
        <v>258</v>
      </c>
      <c r="BM394" s="161" t="s">
        <v>631</v>
      </c>
    </row>
    <row r="395" spans="1:65" s="14" customFormat="1" ht="33.75">
      <c r="B395" s="171"/>
      <c r="D395" s="164" t="s">
        <v>282</v>
      </c>
      <c r="E395" s="172" t="s">
        <v>1</v>
      </c>
      <c r="F395" s="173" t="s">
        <v>5666</v>
      </c>
      <c r="H395" s="174">
        <v>0.2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282</v>
      </c>
      <c r="AU395" s="172" t="s">
        <v>88</v>
      </c>
      <c r="AV395" s="14" t="s">
        <v>88</v>
      </c>
      <c r="AW395" s="14" t="s">
        <v>33</v>
      </c>
      <c r="AX395" s="14" t="s">
        <v>79</v>
      </c>
      <c r="AY395" s="172" t="s">
        <v>252</v>
      </c>
    </row>
    <row r="396" spans="1:65" s="13" customFormat="1" ht="33.75">
      <c r="B396" s="163"/>
      <c r="D396" s="164" t="s">
        <v>282</v>
      </c>
      <c r="E396" s="165" t="s">
        <v>1</v>
      </c>
      <c r="F396" s="166" t="s">
        <v>5509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282</v>
      </c>
      <c r="AU396" s="165" t="s">
        <v>88</v>
      </c>
      <c r="AV396" s="13" t="s">
        <v>86</v>
      </c>
      <c r="AW396" s="13" t="s">
        <v>33</v>
      </c>
      <c r="AX396" s="13" t="s">
        <v>79</v>
      </c>
      <c r="AY396" s="165" t="s">
        <v>252</v>
      </c>
    </row>
    <row r="397" spans="1:65" s="15" customFormat="1">
      <c r="B397" s="179"/>
      <c r="D397" s="164" t="s">
        <v>282</v>
      </c>
      <c r="E397" s="180" t="s">
        <v>1</v>
      </c>
      <c r="F397" s="181" t="s">
        <v>286</v>
      </c>
      <c r="H397" s="182">
        <v>0.2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282</v>
      </c>
      <c r="AU397" s="180" t="s">
        <v>88</v>
      </c>
      <c r="AV397" s="15" t="s">
        <v>258</v>
      </c>
      <c r="AW397" s="15" t="s">
        <v>33</v>
      </c>
      <c r="AX397" s="15" t="s">
        <v>86</v>
      </c>
      <c r="AY397" s="180" t="s">
        <v>252</v>
      </c>
    </row>
    <row r="398" spans="1:65" s="2" customFormat="1" ht="24.2" customHeight="1">
      <c r="A398" s="31"/>
      <c r="B398" s="148"/>
      <c r="C398" s="149" t="s">
        <v>638</v>
      </c>
      <c r="D398" s="149" t="s">
        <v>254</v>
      </c>
      <c r="E398" s="150" t="s">
        <v>5667</v>
      </c>
      <c r="F398" s="151" t="s">
        <v>5668</v>
      </c>
      <c r="G398" s="152" t="s">
        <v>265</v>
      </c>
      <c r="H398" s="153">
        <v>9.8000000000000007</v>
      </c>
      <c r="I398" s="154"/>
      <c r="J398" s="155">
        <f>ROUND(I398*H398,2)</f>
        <v>0</v>
      </c>
      <c r="K398" s="156"/>
      <c r="L398" s="32"/>
      <c r="M398" s="157" t="s">
        <v>1</v>
      </c>
      <c r="N398" s="158" t="s">
        <v>44</v>
      </c>
      <c r="O398" s="57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61" t="s">
        <v>258</v>
      </c>
      <c r="AT398" s="161" t="s">
        <v>254</v>
      </c>
      <c r="AU398" s="161" t="s">
        <v>88</v>
      </c>
      <c r="AY398" s="17" t="s">
        <v>252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7" t="s">
        <v>86</v>
      </c>
      <c r="BK398" s="162">
        <f>ROUND(I398*H398,2)</f>
        <v>0</v>
      </c>
      <c r="BL398" s="17" t="s">
        <v>258</v>
      </c>
      <c r="BM398" s="161" t="s">
        <v>641</v>
      </c>
    </row>
    <row r="399" spans="1:65" s="14" customFormat="1" ht="33.75">
      <c r="B399" s="171"/>
      <c r="D399" s="164" t="s">
        <v>282</v>
      </c>
      <c r="E399" s="172" t="s">
        <v>1</v>
      </c>
      <c r="F399" s="173" t="s">
        <v>5648</v>
      </c>
      <c r="H399" s="174">
        <v>9.8000000000000007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282</v>
      </c>
      <c r="AU399" s="172" t="s">
        <v>88</v>
      </c>
      <c r="AV399" s="14" t="s">
        <v>88</v>
      </c>
      <c r="AW399" s="14" t="s">
        <v>33</v>
      </c>
      <c r="AX399" s="14" t="s">
        <v>79</v>
      </c>
      <c r="AY399" s="172" t="s">
        <v>252</v>
      </c>
    </row>
    <row r="400" spans="1:65" s="13" customFormat="1" ht="33.75">
      <c r="B400" s="163"/>
      <c r="D400" s="164" t="s">
        <v>282</v>
      </c>
      <c r="E400" s="165" t="s">
        <v>1</v>
      </c>
      <c r="F400" s="166" t="s">
        <v>5509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282</v>
      </c>
      <c r="AU400" s="165" t="s">
        <v>88</v>
      </c>
      <c r="AV400" s="13" t="s">
        <v>86</v>
      </c>
      <c r="AW400" s="13" t="s">
        <v>33</v>
      </c>
      <c r="AX400" s="13" t="s">
        <v>79</v>
      </c>
      <c r="AY400" s="165" t="s">
        <v>252</v>
      </c>
    </row>
    <row r="401" spans="1:65" s="15" customFormat="1">
      <c r="B401" s="179"/>
      <c r="D401" s="164" t="s">
        <v>282</v>
      </c>
      <c r="E401" s="180" t="s">
        <v>1</v>
      </c>
      <c r="F401" s="181" t="s">
        <v>286</v>
      </c>
      <c r="H401" s="182">
        <v>9.8000000000000007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282</v>
      </c>
      <c r="AU401" s="180" t="s">
        <v>88</v>
      </c>
      <c r="AV401" s="15" t="s">
        <v>258</v>
      </c>
      <c r="AW401" s="15" t="s">
        <v>33</v>
      </c>
      <c r="AX401" s="15" t="s">
        <v>86</v>
      </c>
      <c r="AY401" s="180" t="s">
        <v>252</v>
      </c>
    </row>
    <row r="402" spans="1:65" s="2" customFormat="1" ht="24.2" customHeight="1">
      <c r="A402" s="31"/>
      <c r="B402" s="148"/>
      <c r="C402" s="149" t="s">
        <v>428</v>
      </c>
      <c r="D402" s="149" t="s">
        <v>254</v>
      </c>
      <c r="E402" s="150" t="s">
        <v>5669</v>
      </c>
      <c r="F402" s="151" t="s">
        <v>5670</v>
      </c>
      <c r="G402" s="152" t="s">
        <v>265</v>
      </c>
      <c r="H402" s="153">
        <v>0.9</v>
      </c>
      <c r="I402" s="154"/>
      <c r="J402" s="155">
        <f>ROUND(I402*H402,2)</f>
        <v>0</v>
      </c>
      <c r="K402" s="156"/>
      <c r="L402" s="32"/>
      <c r="M402" s="157" t="s">
        <v>1</v>
      </c>
      <c r="N402" s="158" t="s">
        <v>44</v>
      </c>
      <c r="O402" s="57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61" t="s">
        <v>258</v>
      </c>
      <c r="AT402" s="161" t="s">
        <v>254</v>
      </c>
      <c r="AU402" s="161" t="s">
        <v>88</v>
      </c>
      <c r="AY402" s="17" t="s">
        <v>252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7" t="s">
        <v>86</v>
      </c>
      <c r="BK402" s="162">
        <f>ROUND(I402*H402,2)</f>
        <v>0</v>
      </c>
      <c r="BL402" s="17" t="s">
        <v>258</v>
      </c>
      <c r="BM402" s="161" t="s">
        <v>649</v>
      </c>
    </row>
    <row r="403" spans="1:65" s="14" customFormat="1" ht="33.75">
      <c r="B403" s="171"/>
      <c r="D403" s="164" t="s">
        <v>282</v>
      </c>
      <c r="E403" s="172" t="s">
        <v>1</v>
      </c>
      <c r="F403" s="173" t="s">
        <v>5671</v>
      </c>
      <c r="H403" s="174">
        <v>0.9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282</v>
      </c>
      <c r="AU403" s="172" t="s">
        <v>88</v>
      </c>
      <c r="AV403" s="14" t="s">
        <v>88</v>
      </c>
      <c r="AW403" s="14" t="s">
        <v>33</v>
      </c>
      <c r="AX403" s="14" t="s">
        <v>79</v>
      </c>
      <c r="AY403" s="172" t="s">
        <v>252</v>
      </c>
    </row>
    <row r="404" spans="1:65" s="13" customFormat="1" ht="33.75">
      <c r="B404" s="163"/>
      <c r="D404" s="164" t="s">
        <v>282</v>
      </c>
      <c r="E404" s="165" t="s">
        <v>1</v>
      </c>
      <c r="F404" s="166" t="s">
        <v>5509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282</v>
      </c>
      <c r="AU404" s="165" t="s">
        <v>88</v>
      </c>
      <c r="AV404" s="13" t="s">
        <v>86</v>
      </c>
      <c r="AW404" s="13" t="s">
        <v>33</v>
      </c>
      <c r="AX404" s="13" t="s">
        <v>79</v>
      </c>
      <c r="AY404" s="165" t="s">
        <v>252</v>
      </c>
    </row>
    <row r="405" spans="1:65" s="15" customFormat="1">
      <c r="B405" s="179"/>
      <c r="D405" s="164" t="s">
        <v>282</v>
      </c>
      <c r="E405" s="180" t="s">
        <v>1</v>
      </c>
      <c r="F405" s="181" t="s">
        <v>286</v>
      </c>
      <c r="H405" s="182">
        <v>0.9</v>
      </c>
      <c r="I405" s="183"/>
      <c r="L405" s="179"/>
      <c r="M405" s="184"/>
      <c r="N405" s="185"/>
      <c r="O405" s="185"/>
      <c r="P405" s="185"/>
      <c r="Q405" s="185"/>
      <c r="R405" s="185"/>
      <c r="S405" s="185"/>
      <c r="T405" s="186"/>
      <c r="AT405" s="180" t="s">
        <v>282</v>
      </c>
      <c r="AU405" s="180" t="s">
        <v>88</v>
      </c>
      <c r="AV405" s="15" t="s">
        <v>258</v>
      </c>
      <c r="AW405" s="15" t="s">
        <v>33</v>
      </c>
      <c r="AX405" s="15" t="s">
        <v>86</v>
      </c>
      <c r="AY405" s="180" t="s">
        <v>252</v>
      </c>
    </row>
    <row r="406" spans="1:65" s="2" customFormat="1" ht="24.2" customHeight="1">
      <c r="A406" s="31"/>
      <c r="B406" s="148"/>
      <c r="C406" s="149" t="s">
        <v>652</v>
      </c>
      <c r="D406" s="149" t="s">
        <v>254</v>
      </c>
      <c r="E406" s="150" t="s">
        <v>5672</v>
      </c>
      <c r="F406" s="151" t="s">
        <v>5673</v>
      </c>
      <c r="G406" s="152" t="s">
        <v>265</v>
      </c>
      <c r="H406" s="153">
        <v>54.9</v>
      </c>
      <c r="I406" s="154"/>
      <c r="J406" s="155">
        <f>ROUND(I406*H406,2)</f>
        <v>0</v>
      </c>
      <c r="K406" s="156"/>
      <c r="L406" s="32"/>
      <c r="M406" s="157" t="s">
        <v>1</v>
      </c>
      <c r="N406" s="158" t="s">
        <v>44</v>
      </c>
      <c r="O406" s="57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61" t="s">
        <v>258</v>
      </c>
      <c r="AT406" s="161" t="s">
        <v>254</v>
      </c>
      <c r="AU406" s="161" t="s">
        <v>88</v>
      </c>
      <c r="AY406" s="17" t="s">
        <v>252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7" t="s">
        <v>86</v>
      </c>
      <c r="BK406" s="162">
        <f>ROUND(I406*H406,2)</f>
        <v>0</v>
      </c>
      <c r="BL406" s="17" t="s">
        <v>258</v>
      </c>
      <c r="BM406" s="161" t="s">
        <v>655</v>
      </c>
    </row>
    <row r="407" spans="1:65" s="14" customFormat="1" ht="33.75">
      <c r="B407" s="171"/>
      <c r="D407" s="164" t="s">
        <v>282</v>
      </c>
      <c r="E407" s="172" t="s">
        <v>1</v>
      </c>
      <c r="F407" s="173" t="s">
        <v>5674</v>
      </c>
      <c r="H407" s="174">
        <v>54.9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282</v>
      </c>
      <c r="AU407" s="172" t="s">
        <v>88</v>
      </c>
      <c r="AV407" s="14" t="s">
        <v>88</v>
      </c>
      <c r="AW407" s="14" t="s">
        <v>33</v>
      </c>
      <c r="AX407" s="14" t="s">
        <v>79</v>
      </c>
      <c r="AY407" s="172" t="s">
        <v>252</v>
      </c>
    </row>
    <row r="408" spans="1:65" s="13" customFormat="1" ht="33.75">
      <c r="B408" s="163"/>
      <c r="D408" s="164" t="s">
        <v>282</v>
      </c>
      <c r="E408" s="165" t="s">
        <v>1</v>
      </c>
      <c r="F408" s="166" t="s">
        <v>5509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282</v>
      </c>
      <c r="AU408" s="165" t="s">
        <v>88</v>
      </c>
      <c r="AV408" s="13" t="s">
        <v>86</v>
      </c>
      <c r="AW408" s="13" t="s">
        <v>33</v>
      </c>
      <c r="AX408" s="13" t="s">
        <v>79</v>
      </c>
      <c r="AY408" s="165" t="s">
        <v>252</v>
      </c>
    </row>
    <row r="409" spans="1:65" s="15" customFormat="1">
      <c r="B409" s="179"/>
      <c r="D409" s="164" t="s">
        <v>282</v>
      </c>
      <c r="E409" s="180" t="s">
        <v>1</v>
      </c>
      <c r="F409" s="181" t="s">
        <v>286</v>
      </c>
      <c r="H409" s="182">
        <v>54.9</v>
      </c>
      <c r="I409" s="183"/>
      <c r="L409" s="179"/>
      <c r="M409" s="184"/>
      <c r="N409" s="185"/>
      <c r="O409" s="185"/>
      <c r="P409" s="185"/>
      <c r="Q409" s="185"/>
      <c r="R409" s="185"/>
      <c r="S409" s="185"/>
      <c r="T409" s="186"/>
      <c r="AT409" s="180" t="s">
        <v>282</v>
      </c>
      <c r="AU409" s="180" t="s">
        <v>88</v>
      </c>
      <c r="AV409" s="15" t="s">
        <v>258</v>
      </c>
      <c r="AW409" s="15" t="s">
        <v>33</v>
      </c>
      <c r="AX409" s="15" t="s">
        <v>86</v>
      </c>
      <c r="AY409" s="180" t="s">
        <v>252</v>
      </c>
    </row>
    <row r="410" spans="1:65" s="2" customFormat="1" ht="24.2" customHeight="1">
      <c r="A410" s="31"/>
      <c r="B410" s="148"/>
      <c r="C410" s="149" t="s">
        <v>432</v>
      </c>
      <c r="D410" s="149" t="s">
        <v>254</v>
      </c>
      <c r="E410" s="150" t="s">
        <v>5675</v>
      </c>
      <c r="F410" s="151" t="s">
        <v>5676</v>
      </c>
      <c r="G410" s="152" t="s">
        <v>265</v>
      </c>
      <c r="H410" s="153">
        <v>10.8</v>
      </c>
      <c r="I410" s="154"/>
      <c r="J410" s="155">
        <f>ROUND(I410*H410,2)</f>
        <v>0</v>
      </c>
      <c r="K410" s="156"/>
      <c r="L410" s="32"/>
      <c r="M410" s="157" t="s">
        <v>1</v>
      </c>
      <c r="N410" s="158" t="s">
        <v>44</v>
      </c>
      <c r="O410" s="57"/>
      <c r="P410" s="159">
        <f>O410*H410</f>
        <v>0</v>
      </c>
      <c r="Q410" s="159">
        <v>0</v>
      </c>
      <c r="R410" s="159">
        <f>Q410*H410</f>
        <v>0</v>
      </c>
      <c r="S410" s="159">
        <v>0</v>
      </c>
      <c r="T410" s="160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61" t="s">
        <v>258</v>
      </c>
      <c r="AT410" s="161" t="s">
        <v>254</v>
      </c>
      <c r="AU410" s="161" t="s">
        <v>88</v>
      </c>
      <c r="AY410" s="17" t="s">
        <v>252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7" t="s">
        <v>86</v>
      </c>
      <c r="BK410" s="162">
        <f>ROUND(I410*H410,2)</f>
        <v>0</v>
      </c>
      <c r="BL410" s="17" t="s">
        <v>258</v>
      </c>
      <c r="BM410" s="161" t="s">
        <v>664</v>
      </c>
    </row>
    <row r="411" spans="1:65" s="14" customFormat="1" ht="33.75">
      <c r="B411" s="171"/>
      <c r="D411" s="164" t="s">
        <v>282</v>
      </c>
      <c r="E411" s="172" t="s">
        <v>1</v>
      </c>
      <c r="F411" s="173" t="s">
        <v>5677</v>
      </c>
      <c r="H411" s="174">
        <v>10.8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282</v>
      </c>
      <c r="AU411" s="172" t="s">
        <v>88</v>
      </c>
      <c r="AV411" s="14" t="s">
        <v>88</v>
      </c>
      <c r="AW411" s="14" t="s">
        <v>33</v>
      </c>
      <c r="AX411" s="14" t="s">
        <v>79</v>
      </c>
      <c r="AY411" s="172" t="s">
        <v>252</v>
      </c>
    </row>
    <row r="412" spans="1:65" s="13" customFormat="1" ht="33.75">
      <c r="B412" s="163"/>
      <c r="D412" s="164" t="s">
        <v>282</v>
      </c>
      <c r="E412" s="165" t="s">
        <v>1</v>
      </c>
      <c r="F412" s="166" t="s">
        <v>5509</v>
      </c>
      <c r="H412" s="165" t="s">
        <v>1</v>
      </c>
      <c r="I412" s="167"/>
      <c r="L412" s="163"/>
      <c r="M412" s="168"/>
      <c r="N412" s="169"/>
      <c r="O412" s="169"/>
      <c r="P412" s="169"/>
      <c r="Q412" s="169"/>
      <c r="R412" s="169"/>
      <c r="S412" s="169"/>
      <c r="T412" s="170"/>
      <c r="AT412" s="165" t="s">
        <v>282</v>
      </c>
      <c r="AU412" s="165" t="s">
        <v>88</v>
      </c>
      <c r="AV412" s="13" t="s">
        <v>86</v>
      </c>
      <c r="AW412" s="13" t="s">
        <v>33</v>
      </c>
      <c r="AX412" s="13" t="s">
        <v>79</v>
      </c>
      <c r="AY412" s="165" t="s">
        <v>252</v>
      </c>
    </row>
    <row r="413" spans="1:65" s="15" customFormat="1">
      <c r="B413" s="179"/>
      <c r="D413" s="164" t="s">
        <v>282</v>
      </c>
      <c r="E413" s="180" t="s">
        <v>1</v>
      </c>
      <c r="F413" s="181" t="s">
        <v>286</v>
      </c>
      <c r="H413" s="182">
        <v>10.8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282</v>
      </c>
      <c r="AU413" s="180" t="s">
        <v>88</v>
      </c>
      <c r="AV413" s="15" t="s">
        <v>258</v>
      </c>
      <c r="AW413" s="15" t="s">
        <v>33</v>
      </c>
      <c r="AX413" s="15" t="s">
        <v>86</v>
      </c>
      <c r="AY413" s="180" t="s">
        <v>252</v>
      </c>
    </row>
    <row r="414" spans="1:65" s="2" customFormat="1" ht="24.2" customHeight="1">
      <c r="A414" s="31"/>
      <c r="B414" s="148"/>
      <c r="C414" s="149" t="s">
        <v>679</v>
      </c>
      <c r="D414" s="149" t="s">
        <v>254</v>
      </c>
      <c r="E414" s="150" t="s">
        <v>5678</v>
      </c>
      <c r="F414" s="151" t="s">
        <v>5679</v>
      </c>
      <c r="G414" s="152" t="s">
        <v>265</v>
      </c>
      <c r="H414" s="153">
        <v>7.4</v>
      </c>
      <c r="I414" s="154"/>
      <c r="J414" s="155">
        <f>ROUND(I414*H414,2)</f>
        <v>0</v>
      </c>
      <c r="K414" s="156"/>
      <c r="L414" s="32"/>
      <c r="M414" s="157" t="s">
        <v>1</v>
      </c>
      <c r="N414" s="158" t="s">
        <v>44</v>
      </c>
      <c r="O414" s="57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61" t="s">
        <v>258</v>
      </c>
      <c r="AT414" s="161" t="s">
        <v>254</v>
      </c>
      <c r="AU414" s="161" t="s">
        <v>88</v>
      </c>
      <c r="AY414" s="17" t="s">
        <v>252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7" t="s">
        <v>86</v>
      </c>
      <c r="BK414" s="162">
        <f>ROUND(I414*H414,2)</f>
        <v>0</v>
      </c>
      <c r="BL414" s="17" t="s">
        <v>258</v>
      </c>
      <c r="BM414" s="161" t="s">
        <v>682</v>
      </c>
    </row>
    <row r="415" spans="1:65" s="14" customFormat="1" ht="33.75">
      <c r="B415" s="171"/>
      <c r="D415" s="164" t="s">
        <v>282</v>
      </c>
      <c r="E415" s="172" t="s">
        <v>1</v>
      </c>
      <c r="F415" s="173" t="s">
        <v>5680</v>
      </c>
      <c r="H415" s="174">
        <v>7.4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282</v>
      </c>
      <c r="AU415" s="172" t="s">
        <v>88</v>
      </c>
      <c r="AV415" s="14" t="s">
        <v>88</v>
      </c>
      <c r="AW415" s="14" t="s">
        <v>33</v>
      </c>
      <c r="AX415" s="14" t="s">
        <v>79</v>
      </c>
      <c r="AY415" s="172" t="s">
        <v>252</v>
      </c>
    </row>
    <row r="416" spans="1:65" s="13" customFormat="1" ht="33.75">
      <c r="B416" s="163"/>
      <c r="D416" s="164" t="s">
        <v>282</v>
      </c>
      <c r="E416" s="165" t="s">
        <v>1</v>
      </c>
      <c r="F416" s="166" t="s">
        <v>5509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282</v>
      </c>
      <c r="AU416" s="165" t="s">
        <v>88</v>
      </c>
      <c r="AV416" s="13" t="s">
        <v>86</v>
      </c>
      <c r="AW416" s="13" t="s">
        <v>33</v>
      </c>
      <c r="AX416" s="13" t="s">
        <v>79</v>
      </c>
      <c r="AY416" s="165" t="s">
        <v>252</v>
      </c>
    </row>
    <row r="417" spans="1:65" s="15" customFormat="1">
      <c r="B417" s="179"/>
      <c r="D417" s="164" t="s">
        <v>282</v>
      </c>
      <c r="E417" s="180" t="s">
        <v>1</v>
      </c>
      <c r="F417" s="181" t="s">
        <v>286</v>
      </c>
      <c r="H417" s="182">
        <v>7.4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282</v>
      </c>
      <c r="AU417" s="180" t="s">
        <v>88</v>
      </c>
      <c r="AV417" s="15" t="s">
        <v>258</v>
      </c>
      <c r="AW417" s="15" t="s">
        <v>33</v>
      </c>
      <c r="AX417" s="15" t="s">
        <v>86</v>
      </c>
      <c r="AY417" s="180" t="s">
        <v>252</v>
      </c>
    </row>
    <row r="418" spans="1:65" s="2" customFormat="1" ht="24.2" customHeight="1">
      <c r="A418" s="31"/>
      <c r="B418" s="148"/>
      <c r="C418" s="149" t="s">
        <v>435</v>
      </c>
      <c r="D418" s="149" t="s">
        <v>254</v>
      </c>
      <c r="E418" s="150" t="s">
        <v>5681</v>
      </c>
      <c r="F418" s="151" t="s">
        <v>5682</v>
      </c>
      <c r="G418" s="152" t="s">
        <v>265</v>
      </c>
      <c r="H418" s="153">
        <v>12.1</v>
      </c>
      <c r="I418" s="154"/>
      <c r="J418" s="155">
        <f>ROUND(I418*H418,2)</f>
        <v>0</v>
      </c>
      <c r="K418" s="156"/>
      <c r="L418" s="32"/>
      <c r="M418" s="157" t="s">
        <v>1</v>
      </c>
      <c r="N418" s="158" t="s">
        <v>44</v>
      </c>
      <c r="O418" s="57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61" t="s">
        <v>258</v>
      </c>
      <c r="AT418" s="161" t="s">
        <v>254</v>
      </c>
      <c r="AU418" s="161" t="s">
        <v>88</v>
      </c>
      <c r="AY418" s="17" t="s">
        <v>252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7" t="s">
        <v>86</v>
      </c>
      <c r="BK418" s="162">
        <f>ROUND(I418*H418,2)</f>
        <v>0</v>
      </c>
      <c r="BL418" s="17" t="s">
        <v>258</v>
      </c>
      <c r="BM418" s="161" t="s">
        <v>705</v>
      </c>
    </row>
    <row r="419" spans="1:65" s="14" customFormat="1" ht="33.75">
      <c r="B419" s="171"/>
      <c r="D419" s="164" t="s">
        <v>282</v>
      </c>
      <c r="E419" s="172" t="s">
        <v>1</v>
      </c>
      <c r="F419" s="173" t="s">
        <v>5683</v>
      </c>
      <c r="H419" s="174">
        <v>12.1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282</v>
      </c>
      <c r="AU419" s="172" t="s">
        <v>88</v>
      </c>
      <c r="AV419" s="14" t="s">
        <v>88</v>
      </c>
      <c r="AW419" s="14" t="s">
        <v>33</v>
      </c>
      <c r="AX419" s="14" t="s">
        <v>79</v>
      </c>
      <c r="AY419" s="172" t="s">
        <v>252</v>
      </c>
    </row>
    <row r="420" spans="1:65" s="13" customFormat="1" ht="33.75">
      <c r="B420" s="163"/>
      <c r="D420" s="164" t="s">
        <v>282</v>
      </c>
      <c r="E420" s="165" t="s">
        <v>1</v>
      </c>
      <c r="F420" s="166" t="s">
        <v>5509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282</v>
      </c>
      <c r="AU420" s="165" t="s">
        <v>88</v>
      </c>
      <c r="AV420" s="13" t="s">
        <v>86</v>
      </c>
      <c r="AW420" s="13" t="s">
        <v>33</v>
      </c>
      <c r="AX420" s="13" t="s">
        <v>79</v>
      </c>
      <c r="AY420" s="165" t="s">
        <v>252</v>
      </c>
    </row>
    <row r="421" spans="1:65" s="15" customFormat="1">
      <c r="B421" s="179"/>
      <c r="D421" s="164" t="s">
        <v>282</v>
      </c>
      <c r="E421" s="180" t="s">
        <v>1</v>
      </c>
      <c r="F421" s="181" t="s">
        <v>286</v>
      </c>
      <c r="H421" s="182">
        <v>12.1</v>
      </c>
      <c r="I421" s="183"/>
      <c r="L421" s="179"/>
      <c r="M421" s="184"/>
      <c r="N421" s="185"/>
      <c r="O421" s="185"/>
      <c r="P421" s="185"/>
      <c r="Q421" s="185"/>
      <c r="R421" s="185"/>
      <c r="S421" s="185"/>
      <c r="T421" s="186"/>
      <c r="AT421" s="180" t="s">
        <v>282</v>
      </c>
      <c r="AU421" s="180" t="s">
        <v>88</v>
      </c>
      <c r="AV421" s="15" t="s">
        <v>258</v>
      </c>
      <c r="AW421" s="15" t="s">
        <v>33</v>
      </c>
      <c r="AX421" s="15" t="s">
        <v>86</v>
      </c>
      <c r="AY421" s="180" t="s">
        <v>252</v>
      </c>
    </row>
    <row r="422" spans="1:65" s="2" customFormat="1" ht="24.2" customHeight="1">
      <c r="A422" s="31"/>
      <c r="B422" s="148"/>
      <c r="C422" s="149" t="s">
        <v>708</v>
      </c>
      <c r="D422" s="149" t="s">
        <v>254</v>
      </c>
      <c r="E422" s="150" t="s">
        <v>5684</v>
      </c>
      <c r="F422" s="151" t="s">
        <v>5685</v>
      </c>
      <c r="G422" s="152" t="s">
        <v>265</v>
      </c>
      <c r="H422" s="153">
        <v>0.5</v>
      </c>
      <c r="I422" s="154"/>
      <c r="J422" s="155">
        <f>ROUND(I422*H422,2)</f>
        <v>0</v>
      </c>
      <c r="K422" s="156"/>
      <c r="L422" s="32"/>
      <c r="M422" s="157" t="s">
        <v>1</v>
      </c>
      <c r="N422" s="158" t="s">
        <v>44</v>
      </c>
      <c r="O422" s="57"/>
      <c r="P422" s="159">
        <f>O422*H422</f>
        <v>0</v>
      </c>
      <c r="Q422" s="159">
        <v>0</v>
      </c>
      <c r="R422" s="159">
        <f>Q422*H422</f>
        <v>0</v>
      </c>
      <c r="S422" s="159">
        <v>0</v>
      </c>
      <c r="T422" s="160">
        <f>S422*H422</f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61" t="s">
        <v>258</v>
      </c>
      <c r="AT422" s="161" t="s">
        <v>254</v>
      </c>
      <c r="AU422" s="161" t="s">
        <v>88</v>
      </c>
      <c r="AY422" s="17" t="s">
        <v>252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7" t="s">
        <v>86</v>
      </c>
      <c r="BK422" s="162">
        <f>ROUND(I422*H422,2)</f>
        <v>0</v>
      </c>
      <c r="BL422" s="17" t="s">
        <v>258</v>
      </c>
      <c r="BM422" s="161" t="s">
        <v>711</v>
      </c>
    </row>
    <row r="423" spans="1:65" s="14" customFormat="1" ht="33.75">
      <c r="B423" s="171"/>
      <c r="D423" s="164" t="s">
        <v>282</v>
      </c>
      <c r="E423" s="172" t="s">
        <v>1</v>
      </c>
      <c r="F423" s="173" t="s">
        <v>5686</v>
      </c>
      <c r="H423" s="174">
        <v>0.5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282</v>
      </c>
      <c r="AU423" s="172" t="s">
        <v>88</v>
      </c>
      <c r="AV423" s="14" t="s">
        <v>88</v>
      </c>
      <c r="AW423" s="14" t="s">
        <v>33</v>
      </c>
      <c r="AX423" s="14" t="s">
        <v>79</v>
      </c>
      <c r="AY423" s="172" t="s">
        <v>252</v>
      </c>
    </row>
    <row r="424" spans="1:65" s="13" customFormat="1" ht="33.75">
      <c r="B424" s="163"/>
      <c r="D424" s="164" t="s">
        <v>282</v>
      </c>
      <c r="E424" s="165" t="s">
        <v>1</v>
      </c>
      <c r="F424" s="166" t="s">
        <v>5509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282</v>
      </c>
      <c r="AU424" s="165" t="s">
        <v>88</v>
      </c>
      <c r="AV424" s="13" t="s">
        <v>86</v>
      </c>
      <c r="AW424" s="13" t="s">
        <v>33</v>
      </c>
      <c r="AX424" s="13" t="s">
        <v>79</v>
      </c>
      <c r="AY424" s="165" t="s">
        <v>252</v>
      </c>
    </row>
    <row r="425" spans="1:65" s="15" customFormat="1">
      <c r="B425" s="179"/>
      <c r="D425" s="164" t="s">
        <v>282</v>
      </c>
      <c r="E425" s="180" t="s">
        <v>1</v>
      </c>
      <c r="F425" s="181" t="s">
        <v>286</v>
      </c>
      <c r="H425" s="182">
        <v>0.5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282</v>
      </c>
      <c r="AU425" s="180" t="s">
        <v>88</v>
      </c>
      <c r="AV425" s="15" t="s">
        <v>258</v>
      </c>
      <c r="AW425" s="15" t="s">
        <v>33</v>
      </c>
      <c r="AX425" s="15" t="s">
        <v>86</v>
      </c>
      <c r="AY425" s="180" t="s">
        <v>252</v>
      </c>
    </row>
    <row r="426" spans="1:65" s="2" customFormat="1" ht="24.2" customHeight="1">
      <c r="A426" s="31"/>
      <c r="B426" s="148"/>
      <c r="C426" s="149" t="s">
        <v>439</v>
      </c>
      <c r="D426" s="149" t="s">
        <v>254</v>
      </c>
      <c r="E426" s="150" t="s">
        <v>5687</v>
      </c>
      <c r="F426" s="151" t="s">
        <v>5688</v>
      </c>
      <c r="G426" s="152" t="s">
        <v>265</v>
      </c>
      <c r="H426" s="153">
        <v>0.4</v>
      </c>
      <c r="I426" s="154"/>
      <c r="J426" s="155">
        <f>ROUND(I426*H426,2)</f>
        <v>0</v>
      </c>
      <c r="K426" s="156"/>
      <c r="L426" s="32"/>
      <c r="M426" s="157" t="s">
        <v>1</v>
      </c>
      <c r="N426" s="158" t="s">
        <v>44</v>
      </c>
      <c r="O426" s="57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61" t="s">
        <v>258</v>
      </c>
      <c r="AT426" s="161" t="s">
        <v>254</v>
      </c>
      <c r="AU426" s="161" t="s">
        <v>88</v>
      </c>
      <c r="AY426" s="17" t="s">
        <v>252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7" t="s">
        <v>86</v>
      </c>
      <c r="BK426" s="162">
        <f>ROUND(I426*H426,2)</f>
        <v>0</v>
      </c>
      <c r="BL426" s="17" t="s">
        <v>258</v>
      </c>
      <c r="BM426" s="161" t="s">
        <v>714</v>
      </c>
    </row>
    <row r="427" spans="1:65" s="14" customFormat="1" ht="33.75">
      <c r="B427" s="171"/>
      <c r="D427" s="164" t="s">
        <v>282</v>
      </c>
      <c r="E427" s="172" t="s">
        <v>1</v>
      </c>
      <c r="F427" s="173" t="s">
        <v>5580</v>
      </c>
      <c r="H427" s="174">
        <v>0.4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282</v>
      </c>
      <c r="AU427" s="172" t="s">
        <v>88</v>
      </c>
      <c r="AV427" s="14" t="s">
        <v>88</v>
      </c>
      <c r="AW427" s="14" t="s">
        <v>33</v>
      </c>
      <c r="AX427" s="14" t="s">
        <v>79</v>
      </c>
      <c r="AY427" s="172" t="s">
        <v>252</v>
      </c>
    </row>
    <row r="428" spans="1:65" s="13" customFormat="1" ht="33.75">
      <c r="B428" s="163"/>
      <c r="D428" s="164" t="s">
        <v>282</v>
      </c>
      <c r="E428" s="165" t="s">
        <v>1</v>
      </c>
      <c r="F428" s="166" t="s">
        <v>5509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282</v>
      </c>
      <c r="AU428" s="165" t="s">
        <v>88</v>
      </c>
      <c r="AV428" s="13" t="s">
        <v>86</v>
      </c>
      <c r="AW428" s="13" t="s">
        <v>33</v>
      </c>
      <c r="AX428" s="13" t="s">
        <v>79</v>
      </c>
      <c r="AY428" s="165" t="s">
        <v>252</v>
      </c>
    </row>
    <row r="429" spans="1:65" s="15" customFormat="1">
      <c r="B429" s="179"/>
      <c r="D429" s="164" t="s">
        <v>282</v>
      </c>
      <c r="E429" s="180" t="s">
        <v>1</v>
      </c>
      <c r="F429" s="181" t="s">
        <v>286</v>
      </c>
      <c r="H429" s="182">
        <v>0.4</v>
      </c>
      <c r="I429" s="183"/>
      <c r="L429" s="179"/>
      <c r="M429" s="184"/>
      <c r="N429" s="185"/>
      <c r="O429" s="185"/>
      <c r="P429" s="185"/>
      <c r="Q429" s="185"/>
      <c r="R429" s="185"/>
      <c r="S429" s="185"/>
      <c r="T429" s="186"/>
      <c r="AT429" s="180" t="s">
        <v>282</v>
      </c>
      <c r="AU429" s="180" t="s">
        <v>88</v>
      </c>
      <c r="AV429" s="15" t="s">
        <v>258</v>
      </c>
      <c r="AW429" s="15" t="s">
        <v>33</v>
      </c>
      <c r="AX429" s="15" t="s">
        <v>86</v>
      </c>
      <c r="AY429" s="180" t="s">
        <v>252</v>
      </c>
    </row>
    <row r="430" spans="1:65" s="2" customFormat="1" ht="24.2" customHeight="1">
      <c r="A430" s="31"/>
      <c r="B430" s="148"/>
      <c r="C430" s="149" t="s">
        <v>721</v>
      </c>
      <c r="D430" s="149" t="s">
        <v>254</v>
      </c>
      <c r="E430" s="150" t="s">
        <v>5689</v>
      </c>
      <c r="F430" s="151" t="s">
        <v>5690</v>
      </c>
      <c r="G430" s="152" t="s">
        <v>265</v>
      </c>
      <c r="H430" s="153">
        <v>123.4</v>
      </c>
      <c r="I430" s="154"/>
      <c r="J430" s="155">
        <f>ROUND(I430*H430,2)</f>
        <v>0</v>
      </c>
      <c r="K430" s="156"/>
      <c r="L430" s="32"/>
      <c r="M430" s="157" t="s">
        <v>1</v>
      </c>
      <c r="N430" s="158" t="s">
        <v>44</v>
      </c>
      <c r="O430" s="57"/>
      <c r="P430" s="159">
        <f>O430*H430</f>
        <v>0</v>
      </c>
      <c r="Q430" s="159">
        <v>0</v>
      </c>
      <c r="R430" s="159">
        <f>Q430*H430</f>
        <v>0</v>
      </c>
      <c r="S430" s="159">
        <v>0</v>
      </c>
      <c r="T430" s="160">
        <f>S430*H430</f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61" t="s">
        <v>258</v>
      </c>
      <c r="AT430" s="161" t="s">
        <v>254</v>
      </c>
      <c r="AU430" s="161" t="s">
        <v>88</v>
      </c>
      <c r="AY430" s="17" t="s">
        <v>252</v>
      </c>
      <c r="BE430" s="162">
        <f>IF(N430="základní",J430,0)</f>
        <v>0</v>
      </c>
      <c r="BF430" s="162">
        <f>IF(N430="snížená",J430,0)</f>
        <v>0</v>
      </c>
      <c r="BG430" s="162">
        <f>IF(N430="zákl. přenesená",J430,0)</f>
        <v>0</v>
      </c>
      <c r="BH430" s="162">
        <f>IF(N430="sníž. přenesená",J430,0)</f>
        <v>0</v>
      </c>
      <c r="BI430" s="162">
        <f>IF(N430="nulová",J430,0)</f>
        <v>0</v>
      </c>
      <c r="BJ430" s="17" t="s">
        <v>86</v>
      </c>
      <c r="BK430" s="162">
        <f>ROUND(I430*H430,2)</f>
        <v>0</v>
      </c>
      <c r="BL430" s="17" t="s">
        <v>258</v>
      </c>
      <c r="BM430" s="161" t="s">
        <v>724</v>
      </c>
    </row>
    <row r="431" spans="1:65" s="14" customFormat="1" ht="33.75">
      <c r="B431" s="171"/>
      <c r="D431" s="164" t="s">
        <v>282</v>
      </c>
      <c r="E431" s="172" t="s">
        <v>1</v>
      </c>
      <c r="F431" s="173" t="s">
        <v>5691</v>
      </c>
      <c r="H431" s="174">
        <v>123.4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282</v>
      </c>
      <c r="AU431" s="172" t="s">
        <v>88</v>
      </c>
      <c r="AV431" s="14" t="s">
        <v>88</v>
      </c>
      <c r="AW431" s="14" t="s">
        <v>33</v>
      </c>
      <c r="AX431" s="14" t="s">
        <v>79</v>
      </c>
      <c r="AY431" s="172" t="s">
        <v>252</v>
      </c>
    </row>
    <row r="432" spans="1:65" s="13" customFormat="1" ht="33.75">
      <c r="B432" s="163"/>
      <c r="D432" s="164" t="s">
        <v>282</v>
      </c>
      <c r="E432" s="165" t="s">
        <v>1</v>
      </c>
      <c r="F432" s="166" t="s">
        <v>5509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282</v>
      </c>
      <c r="AU432" s="165" t="s">
        <v>88</v>
      </c>
      <c r="AV432" s="13" t="s">
        <v>86</v>
      </c>
      <c r="AW432" s="13" t="s">
        <v>33</v>
      </c>
      <c r="AX432" s="13" t="s">
        <v>79</v>
      </c>
      <c r="AY432" s="165" t="s">
        <v>252</v>
      </c>
    </row>
    <row r="433" spans="1:65" s="15" customFormat="1">
      <c r="B433" s="179"/>
      <c r="D433" s="164" t="s">
        <v>282</v>
      </c>
      <c r="E433" s="180" t="s">
        <v>1</v>
      </c>
      <c r="F433" s="181" t="s">
        <v>286</v>
      </c>
      <c r="H433" s="182">
        <v>123.4</v>
      </c>
      <c r="I433" s="183"/>
      <c r="L433" s="179"/>
      <c r="M433" s="184"/>
      <c r="N433" s="185"/>
      <c r="O433" s="185"/>
      <c r="P433" s="185"/>
      <c r="Q433" s="185"/>
      <c r="R433" s="185"/>
      <c r="S433" s="185"/>
      <c r="T433" s="186"/>
      <c r="AT433" s="180" t="s">
        <v>282</v>
      </c>
      <c r="AU433" s="180" t="s">
        <v>88</v>
      </c>
      <c r="AV433" s="15" t="s">
        <v>258</v>
      </c>
      <c r="AW433" s="15" t="s">
        <v>33</v>
      </c>
      <c r="AX433" s="15" t="s">
        <v>86</v>
      </c>
      <c r="AY433" s="180" t="s">
        <v>252</v>
      </c>
    </row>
    <row r="434" spans="1:65" s="2" customFormat="1" ht="37.9" customHeight="1">
      <c r="A434" s="31"/>
      <c r="B434" s="148"/>
      <c r="C434" s="149" t="s">
        <v>442</v>
      </c>
      <c r="D434" s="149" t="s">
        <v>254</v>
      </c>
      <c r="E434" s="150" t="s">
        <v>5692</v>
      </c>
      <c r="F434" s="151" t="s">
        <v>5693</v>
      </c>
      <c r="G434" s="152" t="s">
        <v>265</v>
      </c>
      <c r="H434" s="153">
        <v>14.9</v>
      </c>
      <c r="I434" s="154"/>
      <c r="J434" s="155">
        <f>ROUND(I434*H434,2)</f>
        <v>0</v>
      </c>
      <c r="K434" s="156"/>
      <c r="L434" s="32"/>
      <c r="M434" s="157" t="s">
        <v>1</v>
      </c>
      <c r="N434" s="158" t="s">
        <v>44</v>
      </c>
      <c r="O434" s="57"/>
      <c r="P434" s="159">
        <f>O434*H434</f>
        <v>0</v>
      </c>
      <c r="Q434" s="159">
        <v>0</v>
      </c>
      <c r="R434" s="159">
        <f>Q434*H434</f>
        <v>0</v>
      </c>
      <c r="S434" s="159">
        <v>0</v>
      </c>
      <c r="T434" s="160">
        <f>S434*H434</f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61" t="s">
        <v>258</v>
      </c>
      <c r="AT434" s="161" t="s">
        <v>254</v>
      </c>
      <c r="AU434" s="161" t="s">
        <v>88</v>
      </c>
      <c r="AY434" s="17" t="s">
        <v>252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7" t="s">
        <v>86</v>
      </c>
      <c r="BK434" s="162">
        <f>ROUND(I434*H434,2)</f>
        <v>0</v>
      </c>
      <c r="BL434" s="17" t="s">
        <v>258</v>
      </c>
      <c r="BM434" s="161" t="s">
        <v>731</v>
      </c>
    </row>
    <row r="435" spans="1:65" s="14" customFormat="1">
      <c r="B435" s="171"/>
      <c r="D435" s="164" t="s">
        <v>282</v>
      </c>
      <c r="E435" s="172" t="s">
        <v>1</v>
      </c>
      <c r="F435" s="173" t="s">
        <v>5694</v>
      </c>
      <c r="H435" s="174">
        <v>14.9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282</v>
      </c>
      <c r="AU435" s="172" t="s">
        <v>88</v>
      </c>
      <c r="AV435" s="14" t="s">
        <v>88</v>
      </c>
      <c r="AW435" s="14" t="s">
        <v>33</v>
      </c>
      <c r="AX435" s="14" t="s">
        <v>79</v>
      </c>
      <c r="AY435" s="172" t="s">
        <v>252</v>
      </c>
    </row>
    <row r="436" spans="1:65" s="13" customFormat="1" ht="33.75">
      <c r="B436" s="163"/>
      <c r="D436" s="164" t="s">
        <v>282</v>
      </c>
      <c r="E436" s="165" t="s">
        <v>1</v>
      </c>
      <c r="F436" s="166" t="s">
        <v>5570</v>
      </c>
      <c r="H436" s="165" t="s">
        <v>1</v>
      </c>
      <c r="I436" s="167"/>
      <c r="L436" s="163"/>
      <c r="M436" s="168"/>
      <c r="N436" s="169"/>
      <c r="O436" s="169"/>
      <c r="P436" s="169"/>
      <c r="Q436" s="169"/>
      <c r="R436" s="169"/>
      <c r="S436" s="169"/>
      <c r="T436" s="170"/>
      <c r="AT436" s="165" t="s">
        <v>282</v>
      </c>
      <c r="AU436" s="165" t="s">
        <v>88</v>
      </c>
      <c r="AV436" s="13" t="s">
        <v>86</v>
      </c>
      <c r="AW436" s="13" t="s">
        <v>33</v>
      </c>
      <c r="AX436" s="13" t="s">
        <v>79</v>
      </c>
      <c r="AY436" s="165" t="s">
        <v>252</v>
      </c>
    </row>
    <row r="437" spans="1:65" s="13" customFormat="1" ht="33.75">
      <c r="B437" s="163"/>
      <c r="D437" s="164" t="s">
        <v>282</v>
      </c>
      <c r="E437" s="165" t="s">
        <v>1</v>
      </c>
      <c r="F437" s="166" t="s">
        <v>5509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282</v>
      </c>
      <c r="AU437" s="165" t="s">
        <v>88</v>
      </c>
      <c r="AV437" s="13" t="s">
        <v>86</v>
      </c>
      <c r="AW437" s="13" t="s">
        <v>33</v>
      </c>
      <c r="AX437" s="13" t="s">
        <v>79</v>
      </c>
      <c r="AY437" s="165" t="s">
        <v>252</v>
      </c>
    </row>
    <row r="438" spans="1:65" s="15" customFormat="1">
      <c r="B438" s="179"/>
      <c r="D438" s="164" t="s">
        <v>282</v>
      </c>
      <c r="E438" s="180" t="s">
        <v>1</v>
      </c>
      <c r="F438" s="181" t="s">
        <v>286</v>
      </c>
      <c r="H438" s="182">
        <v>14.9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282</v>
      </c>
      <c r="AU438" s="180" t="s">
        <v>88</v>
      </c>
      <c r="AV438" s="15" t="s">
        <v>258</v>
      </c>
      <c r="AW438" s="15" t="s">
        <v>33</v>
      </c>
      <c r="AX438" s="15" t="s">
        <v>86</v>
      </c>
      <c r="AY438" s="180" t="s">
        <v>252</v>
      </c>
    </row>
    <row r="439" spans="1:65" s="2" customFormat="1" ht="24.2" customHeight="1">
      <c r="A439" s="31"/>
      <c r="B439" s="148"/>
      <c r="C439" s="149" t="s">
        <v>742</v>
      </c>
      <c r="D439" s="149" t="s">
        <v>254</v>
      </c>
      <c r="E439" s="150" t="s">
        <v>5695</v>
      </c>
      <c r="F439" s="151" t="s">
        <v>5696</v>
      </c>
      <c r="G439" s="152" t="s">
        <v>265</v>
      </c>
      <c r="H439" s="153">
        <v>4.8</v>
      </c>
      <c r="I439" s="154"/>
      <c r="J439" s="155">
        <f>ROUND(I439*H439,2)</f>
        <v>0</v>
      </c>
      <c r="K439" s="156"/>
      <c r="L439" s="32"/>
      <c r="M439" s="157" t="s">
        <v>1</v>
      </c>
      <c r="N439" s="158" t="s">
        <v>44</v>
      </c>
      <c r="O439" s="57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61" t="s">
        <v>258</v>
      </c>
      <c r="AT439" s="161" t="s">
        <v>254</v>
      </c>
      <c r="AU439" s="161" t="s">
        <v>88</v>
      </c>
      <c r="AY439" s="17" t="s">
        <v>252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7" t="s">
        <v>86</v>
      </c>
      <c r="BK439" s="162">
        <f>ROUND(I439*H439,2)</f>
        <v>0</v>
      </c>
      <c r="BL439" s="17" t="s">
        <v>258</v>
      </c>
      <c r="BM439" s="161" t="s">
        <v>745</v>
      </c>
    </row>
    <row r="440" spans="1:65" s="14" customFormat="1" ht="33.75">
      <c r="B440" s="171"/>
      <c r="D440" s="164" t="s">
        <v>282</v>
      </c>
      <c r="E440" s="172" t="s">
        <v>1</v>
      </c>
      <c r="F440" s="173" t="s">
        <v>5697</v>
      </c>
      <c r="H440" s="174">
        <v>4.8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282</v>
      </c>
      <c r="AU440" s="172" t="s">
        <v>88</v>
      </c>
      <c r="AV440" s="14" t="s">
        <v>88</v>
      </c>
      <c r="AW440" s="14" t="s">
        <v>33</v>
      </c>
      <c r="AX440" s="14" t="s">
        <v>79</v>
      </c>
      <c r="AY440" s="172" t="s">
        <v>252</v>
      </c>
    </row>
    <row r="441" spans="1:65" s="13" customFormat="1" ht="33.75">
      <c r="B441" s="163"/>
      <c r="D441" s="164" t="s">
        <v>282</v>
      </c>
      <c r="E441" s="165" t="s">
        <v>1</v>
      </c>
      <c r="F441" s="166" t="s">
        <v>5509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282</v>
      </c>
      <c r="AU441" s="165" t="s">
        <v>88</v>
      </c>
      <c r="AV441" s="13" t="s">
        <v>86</v>
      </c>
      <c r="AW441" s="13" t="s">
        <v>33</v>
      </c>
      <c r="AX441" s="13" t="s">
        <v>79</v>
      </c>
      <c r="AY441" s="165" t="s">
        <v>252</v>
      </c>
    </row>
    <row r="442" spans="1:65" s="15" customFormat="1">
      <c r="B442" s="179"/>
      <c r="D442" s="164" t="s">
        <v>282</v>
      </c>
      <c r="E442" s="180" t="s">
        <v>1</v>
      </c>
      <c r="F442" s="181" t="s">
        <v>286</v>
      </c>
      <c r="H442" s="182">
        <v>4.8</v>
      </c>
      <c r="I442" s="183"/>
      <c r="L442" s="179"/>
      <c r="M442" s="184"/>
      <c r="N442" s="185"/>
      <c r="O442" s="185"/>
      <c r="P442" s="185"/>
      <c r="Q442" s="185"/>
      <c r="R442" s="185"/>
      <c r="S442" s="185"/>
      <c r="T442" s="186"/>
      <c r="AT442" s="180" t="s">
        <v>282</v>
      </c>
      <c r="AU442" s="180" t="s">
        <v>88</v>
      </c>
      <c r="AV442" s="15" t="s">
        <v>258</v>
      </c>
      <c r="AW442" s="15" t="s">
        <v>33</v>
      </c>
      <c r="AX442" s="15" t="s">
        <v>86</v>
      </c>
      <c r="AY442" s="180" t="s">
        <v>252</v>
      </c>
    </row>
    <row r="443" spans="1:65" s="2" customFormat="1" ht="24.2" customHeight="1">
      <c r="A443" s="31"/>
      <c r="B443" s="148"/>
      <c r="C443" s="149" t="s">
        <v>446</v>
      </c>
      <c r="D443" s="149" t="s">
        <v>254</v>
      </c>
      <c r="E443" s="150" t="s">
        <v>5698</v>
      </c>
      <c r="F443" s="151" t="s">
        <v>5699</v>
      </c>
      <c r="G443" s="152" t="s">
        <v>265</v>
      </c>
      <c r="H443" s="153">
        <v>3.6</v>
      </c>
      <c r="I443" s="154"/>
      <c r="J443" s="155">
        <f>ROUND(I443*H443,2)</f>
        <v>0</v>
      </c>
      <c r="K443" s="156"/>
      <c r="L443" s="32"/>
      <c r="M443" s="157" t="s">
        <v>1</v>
      </c>
      <c r="N443" s="158" t="s">
        <v>44</v>
      </c>
      <c r="O443" s="57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61" t="s">
        <v>258</v>
      </c>
      <c r="AT443" s="161" t="s">
        <v>254</v>
      </c>
      <c r="AU443" s="161" t="s">
        <v>88</v>
      </c>
      <c r="AY443" s="17" t="s">
        <v>252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7" t="s">
        <v>86</v>
      </c>
      <c r="BK443" s="162">
        <f>ROUND(I443*H443,2)</f>
        <v>0</v>
      </c>
      <c r="BL443" s="17" t="s">
        <v>258</v>
      </c>
      <c r="BM443" s="161" t="s">
        <v>748</v>
      </c>
    </row>
    <row r="444" spans="1:65" s="14" customFormat="1" ht="33.75">
      <c r="B444" s="171"/>
      <c r="D444" s="164" t="s">
        <v>282</v>
      </c>
      <c r="E444" s="172" t="s">
        <v>1</v>
      </c>
      <c r="F444" s="173" t="s">
        <v>5700</v>
      </c>
      <c r="H444" s="174">
        <v>3.6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282</v>
      </c>
      <c r="AU444" s="172" t="s">
        <v>88</v>
      </c>
      <c r="AV444" s="14" t="s">
        <v>88</v>
      </c>
      <c r="AW444" s="14" t="s">
        <v>33</v>
      </c>
      <c r="AX444" s="14" t="s">
        <v>79</v>
      </c>
      <c r="AY444" s="172" t="s">
        <v>252</v>
      </c>
    </row>
    <row r="445" spans="1:65" s="13" customFormat="1" ht="33.75">
      <c r="B445" s="163"/>
      <c r="D445" s="164" t="s">
        <v>282</v>
      </c>
      <c r="E445" s="165" t="s">
        <v>1</v>
      </c>
      <c r="F445" s="166" t="s">
        <v>5509</v>
      </c>
      <c r="H445" s="165" t="s">
        <v>1</v>
      </c>
      <c r="I445" s="167"/>
      <c r="L445" s="163"/>
      <c r="M445" s="168"/>
      <c r="N445" s="169"/>
      <c r="O445" s="169"/>
      <c r="P445" s="169"/>
      <c r="Q445" s="169"/>
      <c r="R445" s="169"/>
      <c r="S445" s="169"/>
      <c r="T445" s="170"/>
      <c r="AT445" s="165" t="s">
        <v>282</v>
      </c>
      <c r="AU445" s="165" t="s">
        <v>88</v>
      </c>
      <c r="AV445" s="13" t="s">
        <v>86</v>
      </c>
      <c r="AW445" s="13" t="s">
        <v>33</v>
      </c>
      <c r="AX445" s="13" t="s">
        <v>79</v>
      </c>
      <c r="AY445" s="165" t="s">
        <v>252</v>
      </c>
    </row>
    <row r="446" spans="1:65" s="15" customFormat="1">
      <c r="B446" s="179"/>
      <c r="D446" s="164" t="s">
        <v>282</v>
      </c>
      <c r="E446" s="180" t="s">
        <v>1</v>
      </c>
      <c r="F446" s="181" t="s">
        <v>286</v>
      </c>
      <c r="H446" s="182">
        <v>3.6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282</v>
      </c>
      <c r="AU446" s="180" t="s">
        <v>88</v>
      </c>
      <c r="AV446" s="15" t="s">
        <v>258</v>
      </c>
      <c r="AW446" s="15" t="s">
        <v>33</v>
      </c>
      <c r="AX446" s="15" t="s">
        <v>86</v>
      </c>
      <c r="AY446" s="180" t="s">
        <v>252</v>
      </c>
    </row>
    <row r="447" spans="1:65" s="2" customFormat="1" ht="24.2" customHeight="1">
      <c r="A447" s="31"/>
      <c r="B447" s="148"/>
      <c r="C447" s="149" t="s">
        <v>757</v>
      </c>
      <c r="D447" s="149" t="s">
        <v>254</v>
      </c>
      <c r="E447" s="150" t="s">
        <v>5701</v>
      </c>
      <c r="F447" s="151" t="s">
        <v>5702</v>
      </c>
      <c r="G447" s="152" t="s">
        <v>265</v>
      </c>
      <c r="H447" s="153">
        <v>0.3</v>
      </c>
      <c r="I447" s="154"/>
      <c r="J447" s="155">
        <f>ROUND(I447*H447,2)</f>
        <v>0</v>
      </c>
      <c r="K447" s="156"/>
      <c r="L447" s="32"/>
      <c r="M447" s="157" t="s">
        <v>1</v>
      </c>
      <c r="N447" s="158" t="s">
        <v>44</v>
      </c>
      <c r="O447" s="57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61" t="s">
        <v>258</v>
      </c>
      <c r="AT447" s="161" t="s">
        <v>254</v>
      </c>
      <c r="AU447" s="161" t="s">
        <v>88</v>
      </c>
      <c r="AY447" s="17" t="s">
        <v>252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7" t="s">
        <v>86</v>
      </c>
      <c r="BK447" s="162">
        <f>ROUND(I447*H447,2)</f>
        <v>0</v>
      </c>
      <c r="BL447" s="17" t="s">
        <v>258</v>
      </c>
      <c r="BM447" s="161" t="s">
        <v>760</v>
      </c>
    </row>
    <row r="448" spans="1:65" s="14" customFormat="1" ht="33.75">
      <c r="B448" s="171"/>
      <c r="D448" s="164" t="s">
        <v>282</v>
      </c>
      <c r="E448" s="172" t="s">
        <v>1</v>
      </c>
      <c r="F448" s="173" t="s">
        <v>5703</v>
      </c>
      <c r="H448" s="174">
        <v>0.3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282</v>
      </c>
      <c r="AU448" s="172" t="s">
        <v>88</v>
      </c>
      <c r="AV448" s="14" t="s">
        <v>88</v>
      </c>
      <c r="AW448" s="14" t="s">
        <v>33</v>
      </c>
      <c r="AX448" s="14" t="s">
        <v>79</v>
      </c>
      <c r="AY448" s="172" t="s">
        <v>252</v>
      </c>
    </row>
    <row r="449" spans="1:65" s="13" customFormat="1" ht="33.75">
      <c r="B449" s="163"/>
      <c r="D449" s="164" t="s">
        <v>282</v>
      </c>
      <c r="E449" s="165" t="s">
        <v>1</v>
      </c>
      <c r="F449" s="166" t="s">
        <v>5509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282</v>
      </c>
      <c r="AU449" s="165" t="s">
        <v>88</v>
      </c>
      <c r="AV449" s="13" t="s">
        <v>86</v>
      </c>
      <c r="AW449" s="13" t="s">
        <v>33</v>
      </c>
      <c r="AX449" s="13" t="s">
        <v>79</v>
      </c>
      <c r="AY449" s="165" t="s">
        <v>252</v>
      </c>
    </row>
    <row r="450" spans="1:65" s="15" customFormat="1">
      <c r="B450" s="179"/>
      <c r="D450" s="164" t="s">
        <v>282</v>
      </c>
      <c r="E450" s="180" t="s">
        <v>1</v>
      </c>
      <c r="F450" s="181" t="s">
        <v>286</v>
      </c>
      <c r="H450" s="182">
        <v>0.3</v>
      </c>
      <c r="I450" s="183"/>
      <c r="L450" s="179"/>
      <c r="M450" s="184"/>
      <c r="N450" s="185"/>
      <c r="O450" s="185"/>
      <c r="P450" s="185"/>
      <c r="Q450" s="185"/>
      <c r="R450" s="185"/>
      <c r="S450" s="185"/>
      <c r="T450" s="186"/>
      <c r="AT450" s="180" t="s">
        <v>282</v>
      </c>
      <c r="AU450" s="180" t="s">
        <v>88</v>
      </c>
      <c r="AV450" s="15" t="s">
        <v>258</v>
      </c>
      <c r="AW450" s="15" t="s">
        <v>33</v>
      </c>
      <c r="AX450" s="15" t="s">
        <v>86</v>
      </c>
      <c r="AY450" s="180" t="s">
        <v>252</v>
      </c>
    </row>
    <row r="451" spans="1:65" s="2" customFormat="1" ht="24.2" customHeight="1">
      <c r="A451" s="31"/>
      <c r="B451" s="148"/>
      <c r="C451" s="149" t="s">
        <v>449</v>
      </c>
      <c r="D451" s="149" t="s">
        <v>254</v>
      </c>
      <c r="E451" s="150" t="s">
        <v>5704</v>
      </c>
      <c r="F451" s="151" t="s">
        <v>5705</v>
      </c>
      <c r="G451" s="152" t="s">
        <v>265</v>
      </c>
      <c r="H451" s="153">
        <v>2.7</v>
      </c>
      <c r="I451" s="154"/>
      <c r="J451" s="155">
        <f>ROUND(I451*H451,2)</f>
        <v>0</v>
      </c>
      <c r="K451" s="156"/>
      <c r="L451" s="32"/>
      <c r="M451" s="157" t="s">
        <v>1</v>
      </c>
      <c r="N451" s="158" t="s">
        <v>44</v>
      </c>
      <c r="O451" s="57"/>
      <c r="P451" s="159">
        <f>O451*H451</f>
        <v>0</v>
      </c>
      <c r="Q451" s="159">
        <v>0</v>
      </c>
      <c r="R451" s="159">
        <f>Q451*H451</f>
        <v>0</v>
      </c>
      <c r="S451" s="159">
        <v>0</v>
      </c>
      <c r="T451" s="160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61" t="s">
        <v>258</v>
      </c>
      <c r="AT451" s="161" t="s">
        <v>254</v>
      </c>
      <c r="AU451" s="161" t="s">
        <v>88</v>
      </c>
      <c r="AY451" s="17" t="s">
        <v>252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7" t="s">
        <v>86</v>
      </c>
      <c r="BK451" s="162">
        <f>ROUND(I451*H451,2)</f>
        <v>0</v>
      </c>
      <c r="BL451" s="17" t="s">
        <v>258</v>
      </c>
      <c r="BM451" s="161" t="s">
        <v>764</v>
      </c>
    </row>
    <row r="452" spans="1:65" s="14" customFormat="1" ht="33.75">
      <c r="B452" s="171"/>
      <c r="D452" s="164" t="s">
        <v>282</v>
      </c>
      <c r="E452" s="172" t="s">
        <v>1</v>
      </c>
      <c r="F452" s="173" t="s">
        <v>5706</v>
      </c>
      <c r="H452" s="174">
        <v>2.7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282</v>
      </c>
      <c r="AU452" s="172" t="s">
        <v>88</v>
      </c>
      <c r="AV452" s="14" t="s">
        <v>88</v>
      </c>
      <c r="AW452" s="14" t="s">
        <v>33</v>
      </c>
      <c r="AX452" s="14" t="s">
        <v>79</v>
      </c>
      <c r="AY452" s="172" t="s">
        <v>252</v>
      </c>
    </row>
    <row r="453" spans="1:65" s="13" customFormat="1" ht="33.75">
      <c r="B453" s="163"/>
      <c r="D453" s="164" t="s">
        <v>282</v>
      </c>
      <c r="E453" s="165" t="s">
        <v>1</v>
      </c>
      <c r="F453" s="166" t="s">
        <v>5509</v>
      </c>
      <c r="H453" s="165" t="s">
        <v>1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282</v>
      </c>
      <c r="AU453" s="165" t="s">
        <v>88</v>
      </c>
      <c r="AV453" s="13" t="s">
        <v>86</v>
      </c>
      <c r="AW453" s="13" t="s">
        <v>33</v>
      </c>
      <c r="AX453" s="13" t="s">
        <v>79</v>
      </c>
      <c r="AY453" s="165" t="s">
        <v>252</v>
      </c>
    </row>
    <row r="454" spans="1:65" s="15" customFormat="1">
      <c r="B454" s="179"/>
      <c r="D454" s="164" t="s">
        <v>282</v>
      </c>
      <c r="E454" s="180" t="s">
        <v>1</v>
      </c>
      <c r="F454" s="181" t="s">
        <v>286</v>
      </c>
      <c r="H454" s="182">
        <v>2.7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282</v>
      </c>
      <c r="AU454" s="180" t="s">
        <v>88</v>
      </c>
      <c r="AV454" s="15" t="s">
        <v>258</v>
      </c>
      <c r="AW454" s="15" t="s">
        <v>33</v>
      </c>
      <c r="AX454" s="15" t="s">
        <v>86</v>
      </c>
      <c r="AY454" s="180" t="s">
        <v>252</v>
      </c>
    </row>
    <row r="455" spans="1:65" s="2" customFormat="1" ht="24.2" customHeight="1">
      <c r="A455" s="31"/>
      <c r="B455" s="148"/>
      <c r="C455" s="149" t="s">
        <v>766</v>
      </c>
      <c r="D455" s="149" t="s">
        <v>254</v>
      </c>
      <c r="E455" s="150" t="s">
        <v>5707</v>
      </c>
      <c r="F455" s="151" t="s">
        <v>5708</v>
      </c>
      <c r="G455" s="152" t="s">
        <v>265</v>
      </c>
      <c r="H455" s="153">
        <v>196.7</v>
      </c>
      <c r="I455" s="154"/>
      <c r="J455" s="155">
        <f>ROUND(I455*H455,2)</f>
        <v>0</v>
      </c>
      <c r="K455" s="156"/>
      <c r="L455" s="32"/>
      <c r="M455" s="157" t="s">
        <v>1</v>
      </c>
      <c r="N455" s="158" t="s">
        <v>44</v>
      </c>
      <c r="O455" s="57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61" t="s">
        <v>258</v>
      </c>
      <c r="AT455" s="161" t="s">
        <v>254</v>
      </c>
      <c r="AU455" s="161" t="s">
        <v>88</v>
      </c>
      <c r="AY455" s="17" t="s">
        <v>252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7" t="s">
        <v>86</v>
      </c>
      <c r="BK455" s="162">
        <f>ROUND(I455*H455,2)</f>
        <v>0</v>
      </c>
      <c r="BL455" s="17" t="s">
        <v>258</v>
      </c>
      <c r="BM455" s="161" t="s">
        <v>769</v>
      </c>
    </row>
    <row r="456" spans="1:65" s="14" customFormat="1" ht="33.75">
      <c r="B456" s="171"/>
      <c r="D456" s="164" t="s">
        <v>282</v>
      </c>
      <c r="E456" s="172" t="s">
        <v>1</v>
      </c>
      <c r="F456" s="173" t="s">
        <v>5709</v>
      </c>
      <c r="H456" s="174">
        <v>196.7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282</v>
      </c>
      <c r="AU456" s="172" t="s">
        <v>88</v>
      </c>
      <c r="AV456" s="14" t="s">
        <v>88</v>
      </c>
      <c r="AW456" s="14" t="s">
        <v>33</v>
      </c>
      <c r="AX456" s="14" t="s">
        <v>79</v>
      </c>
      <c r="AY456" s="172" t="s">
        <v>252</v>
      </c>
    </row>
    <row r="457" spans="1:65" s="13" customFormat="1" ht="33.75">
      <c r="B457" s="163"/>
      <c r="D457" s="164" t="s">
        <v>282</v>
      </c>
      <c r="E457" s="165" t="s">
        <v>1</v>
      </c>
      <c r="F457" s="166" t="s">
        <v>5509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282</v>
      </c>
      <c r="AU457" s="165" t="s">
        <v>88</v>
      </c>
      <c r="AV457" s="13" t="s">
        <v>86</v>
      </c>
      <c r="AW457" s="13" t="s">
        <v>33</v>
      </c>
      <c r="AX457" s="13" t="s">
        <v>79</v>
      </c>
      <c r="AY457" s="165" t="s">
        <v>252</v>
      </c>
    </row>
    <row r="458" spans="1:65" s="15" customFormat="1">
      <c r="B458" s="179"/>
      <c r="D458" s="164" t="s">
        <v>282</v>
      </c>
      <c r="E458" s="180" t="s">
        <v>1</v>
      </c>
      <c r="F458" s="181" t="s">
        <v>286</v>
      </c>
      <c r="H458" s="182">
        <v>196.7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282</v>
      </c>
      <c r="AU458" s="180" t="s">
        <v>88</v>
      </c>
      <c r="AV458" s="15" t="s">
        <v>258</v>
      </c>
      <c r="AW458" s="15" t="s">
        <v>33</v>
      </c>
      <c r="AX458" s="15" t="s">
        <v>86</v>
      </c>
      <c r="AY458" s="180" t="s">
        <v>252</v>
      </c>
    </row>
    <row r="459" spans="1:65" s="2" customFormat="1" ht="24.2" customHeight="1">
      <c r="A459" s="31"/>
      <c r="B459" s="148"/>
      <c r="C459" s="149" t="s">
        <v>453</v>
      </c>
      <c r="D459" s="149" t="s">
        <v>254</v>
      </c>
      <c r="E459" s="150" t="s">
        <v>5710</v>
      </c>
      <c r="F459" s="151" t="s">
        <v>5711</v>
      </c>
      <c r="G459" s="152" t="s">
        <v>265</v>
      </c>
      <c r="H459" s="153">
        <v>1.2</v>
      </c>
      <c r="I459" s="154"/>
      <c r="J459" s="155">
        <f>ROUND(I459*H459,2)</f>
        <v>0</v>
      </c>
      <c r="K459" s="156"/>
      <c r="L459" s="32"/>
      <c r="M459" s="157" t="s">
        <v>1</v>
      </c>
      <c r="N459" s="158" t="s">
        <v>44</v>
      </c>
      <c r="O459" s="57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61" t="s">
        <v>258</v>
      </c>
      <c r="AT459" s="161" t="s">
        <v>254</v>
      </c>
      <c r="AU459" s="161" t="s">
        <v>88</v>
      </c>
      <c r="AY459" s="17" t="s">
        <v>252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7" t="s">
        <v>86</v>
      </c>
      <c r="BK459" s="162">
        <f>ROUND(I459*H459,2)</f>
        <v>0</v>
      </c>
      <c r="BL459" s="17" t="s">
        <v>258</v>
      </c>
      <c r="BM459" s="161" t="s">
        <v>791</v>
      </c>
    </row>
    <row r="460" spans="1:65" s="14" customFormat="1" ht="33.75">
      <c r="B460" s="171"/>
      <c r="D460" s="164" t="s">
        <v>282</v>
      </c>
      <c r="E460" s="172" t="s">
        <v>1</v>
      </c>
      <c r="F460" s="173" t="s">
        <v>5712</v>
      </c>
      <c r="H460" s="174">
        <v>1.2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282</v>
      </c>
      <c r="AU460" s="172" t="s">
        <v>88</v>
      </c>
      <c r="AV460" s="14" t="s">
        <v>88</v>
      </c>
      <c r="AW460" s="14" t="s">
        <v>33</v>
      </c>
      <c r="AX460" s="14" t="s">
        <v>79</v>
      </c>
      <c r="AY460" s="172" t="s">
        <v>252</v>
      </c>
    </row>
    <row r="461" spans="1:65" s="13" customFormat="1" ht="33.75">
      <c r="B461" s="163"/>
      <c r="D461" s="164" t="s">
        <v>282</v>
      </c>
      <c r="E461" s="165" t="s">
        <v>1</v>
      </c>
      <c r="F461" s="166" t="s">
        <v>5509</v>
      </c>
      <c r="H461" s="165" t="s">
        <v>1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282</v>
      </c>
      <c r="AU461" s="165" t="s">
        <v>88</v>
      </c>
      <c r="AV461" s="13" t="s">
        <v>86</v>
      </c>
      <c r="AW461" s="13" t="s">
        <v>33</v>
      </c>
      <c r="AX461" s="13" t="s">
        <v>79</v>
      </c>
      <c r="AY461" s="165" t="s">
        <v>252</v>
      </c>
    </row>
    <row r="462" spans="1:65" s="15" customFormat="1">
      <c r="B462" s="179"/>
      <c r="D462" s="164" t="s">
        <v>282</v>
      </c>
      <c r="E462" s="180" t="s">
        <v>1</v>
      </c>
      <c r="F462" s="181" t="s">
        <v>286</v>
      </c>
      <c r="H462" s="182">
        <v>1.2</v>
      </c>
      <c r="I462" s="183"/>
      <c r="L462" s="179"/>
      <c r="M462" s="184"/>
      <c r="N462" s="185"/>
      <c r="O462" s="185"/>
      <c r="P462" s="185"/>
      <c r="Q462" s="185"/>
      <c r="R462" s="185"/>
      <c r="S462" s="185"/>
      <c r="T462" s="186"/>
      <c r="AT462" s="180" t="s">
        <v>282</v>
      </c>
      <c r="AU462" s="180" t="s">
        <v>88</v>
      </c>
      <c r="AV462" s="15" t="s">
        <v>258</v>
      </c>
      <c r="AW462" s="15" t="s">
        <v>33</v>
      </c>
      <c r="AX462" s="15" t="s">
        <v>86</v>
      </c>
      <c r="AY462" s="180" t="s">
        <v>252</v>
      </c>
    </row>
    <row r="463" spans="1:65" s="2" customFormat="1" ht="24.2" customHeight="1">
      <c r="A463" s="31"/>
      <c r="B463" s="148"/>
      <c r="C463" s="149" t="s">
        <v>802</v>
      </c>
      <c r="D463" s="149" t="s">
        <v>254</v>
      </c>
      <c r="E463" s="150" t="s">
        <v>5713</v>
      </c>
      <c r="F463" s="151" t="s">
        <v>5714</v>
      </c>
      <c r="G463" s="152" t="s">
        <v>265</v>
      </c>
      <c r="H463" s="153">
        <v>0.2</v>
      </c>
      <c r="I463" s="154"/>
      <c r="J463" s="155">
        <f>ROUND(I463*H463,2)</f>
        <v>0</v>
      </c>
      <c r="K463" s="156"/>
      <c r="L463" s="32"/>
      <c r="M463" s="157" t="s">
        <v>1</v>
      </c>
      <c r="N463" s="158" t="s">
        <v>44</v>
      </c>
      <c r="O463" s="57"/>
      <c r="P463" s="159">
        <f>O463*H463</f>
        <v>0</v>
      </c>
      <c r="Q463" s="159">
        <v>0</v>
      </c>
      <c r="R463" s="159">
        <f>Q463*H463</f>
        <v>0</v>
      </c>
      <c r="S463" s="159">
        <v>0</v>
      </c>
      <c r="T463" s="160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61" t="s">
        <v>258</v>
      </c>
      <c r="AT463" s="161" t="s">
        <v>254</v>
      </c>
      <c r="AU463" s="161" t="s">
        <v>88</v>
      </c>
      <c r="AY463" s="17" t="s">
        <v>252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7" t="s">
        <v>86</v>
      </c>
      <c r="BK463" s="162">
        <f>ROUND(I463*H463,2)</f>
        <v>0</v>
      </c>
      <c r="BL463" s="17" t="s">
        <v>258</v>
      </c>
      <c r="BM463" s="161" t="s">
        <v>805</v>
      </c>
    </row>
    <row r="464" spans="1:65" s="14" customFormat="1" ht="33.75">
      <c r="B464" s="171"/>
      <c r="D464" s="164" t="s">
        <v>282</v>
      </c>
      <c r="E464" s="172" t="s">
        <v>1</v>
      </c>
      <c r="F464" s="173" t="s">
        <v>5666</v>
      </c>
      <c r="H464" s="174">
        <v>0.2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282</v>
      </c>
      <c r="AU464" s="172" t="s">
        <v>88</v>
      </c>
      <c r="AV464" s="14" t="s">
        <v>88</v>
      </c>
      <c r="AW464" s="14" t="s">
        <v>33</v>
      </c>
      <c r="AX464" s="14" t="s">
        <v>79</v>
      </c>
      <c r="AY464" s="172" t="s">
        <v>252</v>
      </c>
    </row>
    <row r="465" spans="1:65" s="13" customFormat="1" ht="33.75">
      <c r="B465" s="163"/>
      <c r="D465" s="164" t="s">
        <v>282</v>
      </c>
      <c r="E465" s="165" t="s">
        <v>1</v>
      </c>
      <c r="F465" s="166" t="s">
        <v>5509</v>
      </c>
      <c r="H465" s="165" t="s">
        <v>1</v>
      </c>
      <c r="I465" s="167"/>
      <c r="L465" s="163"/>
      <c r="M465" s="168"/>
      <c r="N465" s="169"/>
      <c r="O465" s="169"/>
      <c r="P465" s="169"/>
      <c r="Q465" s="169"/>
      <c r="R465" s="169"/>
      <c r="S465" s="169"/>
      <c r="T465" s="170"/>
      <c r="AT465" s="165" t="s">
        <v>282</v>
      </c>
      <c r="AU465" s="165" t="s">
        <v>88</v>
      </c>
      <c r="AV465" s="13" t="s">
        <v>86</v>
      </c>
      <c r="AW465" s="13" t="s">
        <v>33</v>
      </c>
      <c r="AX465" s="13" t="s">
        <v>79</v>
      </c>
      <c r="AY465" s="165" t="s">
        <v>252</v>
      </c>
    </row>
    <row r="466" spans="1:65" s="15" customFormat="1">
      <c r="B466" s="179"/>
      <c r="D466" s="164" t="s">
        <v>282</v>
      </c>
      <c r="E466" s="180" t="s">
        <v>1</v>
      </c>
      <c r="F466" s="181" t="s">
        <v>286</v>
      </c>
      <c r="H466" s="182">
        <v>0.2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282</v>
      </c>
      <c r="AU466" s="180" t="s">
        <v>88</v>
      </c>
      <c r="AV466" s="15" t="s">
        <v>258</v>
      </c>
      <c r="AW466" s="15" t="s">
        <v>33</v>
      </c>
      <c r="AX466" s="15" t="s">
        <v>86</v>
      </c>
      <c r="AY466" s="180" t="s">
        <v>252</v>
      </c>
    </row>
    <row r="467" spans="1:65" s="2" customFormat="1" ht="24.2" customHeight="1">
      <c r="A467" s="31"/>
      <c r="B467" s="148"/>
      <c r="C467" s="149" t="s">
        <v>456</v>
      </c>
      <c r="D467" s="149" t="s">
        <v>254</v>
      </c>
      <c r="E467" s="150" t="s">
        <v>5715</v>
      </c>
      <c r="F467" s="151" t="s">
        <v>5716</v>
      </c>
      <c r="G467" s="152" t="s">
        <v>265</v>
      </c>
      <c r="H467" s="153">
        <v>0.5</v>
      </c>
      <c r="I467" s="154"/>
      <c r="J467" s="155">
        <f>ROUND(I467*H467,2)</f>
        <v>0</v>
      </c>
      <c r="K467" s="156"/>
      <c r="L467" s="32"/>
      <c r="M467" s="157" t="s">
        <v>1</v>
      </c>
      <c r="N467" s="158" t="s">
        <v>44</v>
      </c>
      <c r="O467" s="57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61" t="s">
        <v>258</v>
      </c>
      <c r="AT467" s="161" t="s">
        <v>254</v>
      </c>
      <c r="AU467" s="161" t="s">
        <v>88</v>
      </c>
      <c r="AY467" s="17" t="s">
        <v>252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7" t="s">
        <v>86</v>
      </c>
      <c r="BK467" s="162">
        <f>ROUND(I467*H467,2)</f>
        <v>0</v>
      </c>
      <c r="BL467" s="17" t="s">
        <v>258</v>
      </c>
      <c r="BM467" s="161" t="s">
        <v>809</v>
      </c>
    </row>
    <row r="468" spans="1:65" s="14" customFormat="1" ht="33.75">
      <c r="B468" s="171"/>
      <c r="D468" s="164" t="s">
        <v>282</v>
      </c>
      <c r="E468" s="172" t="s">
        <v>1</v>
      </c>
      <c r="F468" s="173" t="s">
        <v>5717</v>
      </c>
      <c r="H468" s="174">
        <v>0.5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2" t="s">
        <v>282</v>
      </c>
      <c r="AU468" s="172" t="s">
        <v>88</v>
      </c>
      <c r="AV468" s="14" t="s">
        <v>88</v>
      </c>
      <c r="AW468" s="14" t="s">
        <v>33</v>
      </c>
      <c r="AX468" s="14" t="s">
        <v>79</v>
      </c>
      <c r="AY468" s="172" t="s">
        <v>252</v>
      </c>
    </row>
    <row r="469" spans="1:65" s="13" customFormat="1" ht="33.75">
      <c r="B469" s="163"/>
      <c r="D469" s="164" t="s">
        <v>282</v>
      </c>
      <c r="E469" s="165" t="s">
        <v>1</v>
      </c>
      <c r="F469" s="166" t="s">
        <v>5509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282</v>
      </c>
      <c r="AU469" s="165" t="s">
        <v>88</v>
      </c>
      <c r="AV469" s="13" t="s">
        <v>86</v>
      </c>
      <c r="AW469" s="13" t="s">
        <v>33</v>
      </c>
      <c r="AX469" s="13" t="s">
        <v>79</v>
      </c>
      <c r="AY469" s="165" t="s">
        <v>252</v>
      </c>
    </row>
    <row r="470" spans="1:65" s="15" customFormat="1">
      <c r="B470" s="179"/>
      <c r="D470" s="164" t="s">
        <v>282</v>
      </c>
      <c r="E470" s="180" t="s">
        <v>1</v>
      </c>
      <c r="F470" s="181" t="s">
        <v>286</v>
      </c>
      <c r="H470" s="182">
        <v>0.5</v>
      </c>
      <c r="I470" s="183"/>
      <c r="L470" s="179"/>
      <c r="M470" s="184"/>
      <c r="N470" s="185"/>
      <c r="O470" s="185"/>
      <c r="P470" s="185"/>
      <c r="Q470" s="185"/>
      <c r="R470" s="185"/>
      <c r="S470" s="185"/>
      <c r="T470" s="186"/>
      <c r="AT470" s="180" t="s">
        <v>282</v>
      </c>
      <c r="AU470" s="180" t="s">
        <v>88</v>
      </c>
      <c r="AV470" s="15" t="s">
        <v>258</v>
      </c>
      <c r="AW470" s="15" t="s">
        <v>33</v>
      </c>
      <c r="AX470" s="15" t="s">
        <v>86</v>
      </c>
      <c r="AY470" s="180" t="s">
        <v>252</v>
      </c>
    </row>
    <row r="471" spans="1:65" s="2" customFormat="1" ht="24.2" customHeight="1">
      <c r="A471" s="31"/>
      <c r="B471" s="148"/>
      <c r="C471" s="149" t="s">
        <v>811</v>
      </c>
      <c r="D471" s="149" t="s">
        <v>254</v>
      </c>
      <c r="E471" s="150" t="s">
        <v>5718</v>
      </c>
      <c r="F471" s="151" t="s">
        <v>5719</v>
      </c>
      <c r="G471" s="152" t="s">
        <v>265</v>
      </c>
      <c r="H471" s="153">
        <v>2.2999999999999998</v>
      </c>
      <c r="I471" s="154"/>
      <c r="J471" s="155">
        <f>ROUND(I471*H471,2)</f>
        <v>0</v>
      </c>
      <c r="K471" s="156"/>
      <c r="L471" s="32"/>
      <c r="M471" s="157" t="s">
        <v>1</v>
      </c>
      <c r="N471" s="158" t="s">
        <v>44</v>
      </c>
      <c r="O471" s="57"/>
      <c r="P471" s="159">
        <f>O471*H471</f>
        <v>0</v>
      </c>
      <c r="Q471" s="159">
        <v>0</v>
      </c>
      <c r="R471" s="159">
        <f>Q471*H471</f>
        <v>0</v>
      </c>
      <c r="S471" s="159">
        <v>0</v>
      </c>
      <c r="T471" s="160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61" t="s">
        <v>258</v>
      </c>
      <c r="AT471" s="161" t="s">
        <v>254</v>
      </c>
      <c r="AU471" s="161" t="s">
        <v>88</v>
      </c>
      <c r="AY471" s="17" t="s">
        <v>252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7" t="s">
        <v>86</v>
      </c>
      <c r="BK471" s="162">
        <f>ROUND(I471*H471,2)</f>
        <v>0</v>
      </c>
      <c r="BL471" s="17" t="s">
        <v>258</v>
      </c>
      <c r="BM471" s="161" t="s">
        <v>814</v>
      </c>
    </row>
    <row r="472" spans="1:65" s="14" customFormat="1" ht="33.75">
      <c r="B472" s="171"/>
      <c r="D472" s="164" t="s">
        <v>282</v>
      </c>
      <c r="E472" s="172" t="s">
        <v>1</v>
      </c>
      <c r="F472" s="173" t="s">
        <v>5720</v>
      </c>
      <c r="H472" s="174">
        <v>2.2999999999999998</v>
      </c>
      <c r="I472" s="175"/>
      <c r="L472" s="171"/>
      <c r="M472" s="176"/>
      <c r="N472" s="177"/>
      <c r="O472" s="177"/>
      <c r="P472" s="177"/>
      <c r="Q472" s="177"/>
      <c r="R472" s="177"/>
      <c r="S472" s="177"/>
      <c r="T472" s="178"/>
      <c r="AT472" s="172" t="s">
        <v>282</v>
      </c>
      <c r="AU472" s="172" t="s">
        <v>88</v>
      </c>
      <c r="AV472" s="14" t="s">
        <v>88</v>
      </c>
      <c r="AW472" s="14" t="s">
        <v>33</v>
      </c>
      <c r="AX472" s="14" t="s">
        <v>79</v>
      </c>
      <c r="AY472" s="172" t="s">
        <v>252</v>
      </c>
    </row>
    <row r="473" spans="1:65" s="13" customFormat="1" ht="33.75">
      <c r="B473" s="163"/>
      <c r="D473" s="164" t="s">
        <v>282</v>
      </c>
      <c r="E473" s="165" t="s">
        <v>1</v>
      </c>
      <c r="F473" s="166" t="s">
        <v>5509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282</v>
      </c>
      <c r="AU473" s="165" t="s">
        <v>88</v>
      </c>
      <c r="AV473" s="13" t="s">
        <v>86</v>
      </c>
      <c r="AW473" s="13" t="s">
        <v>33</v>
      </c>
      <c r="AX473" s="13" t="s">
        <v>79</v>
      </c>
      <c r="AY473" s="165" t="s">
        <v>252</v>
      </c>
    </row>
    <row r="474" spans="1:65" s="15" customFormat="1">
      <c r="B474" s="179"/>
      <c r="D474" s="164" t="s">
        <v>282</v>
      </c>
      <c r="E474" s="180" t="s">
        <v>1</v>
      </c>
      <c r="F474" s="181" t="s">
        <v>286</v>
      </c>
      <c r="H474" s="182">
        <v>2.2999999999999998</v>
      </c>
      <c r="I474" s="183"/>
      <c r="L474" s="179"/>
      <c r="M474" s="184"/>
      <c r="N474" s="185"/>
      <c r="O474" s="185"/>
      <c r="P474" s="185"/>
      <c r="Q474" s="185"/>
      <c r="R474" s="185"/>
      <c r="S474" s="185"/>
      <c r="T474" s="186"/>
      <c r="AT474" s="180" t="s">
        <v>282</v>
      </c>
      <c r="AU474" s="180" t="s">
        <v>88</v>
      </c>
      <c r="AV474" s="15" t="s">
        <v>258</v>
      </c>
      <c r="AW474" s="15" t="s">
        <v>33</v>
      </c>
      <c r="AX474" s="15" t="s">
        <v>86</v>
      </c>
      <c r="AY474" s="180" t="s">
        <v>252</v>
      </c>
    </row>
    <row r="475" spans="1:65" s="2" customFormat="1" ht="24.2" customHeight="1">
      <c r="A475" s="31"/>
      <c r="B475" s="148"/>
      <c r="C475" s="149" t="s">
        <v>461</v>
      </c>
      <c r="D475" s="149" t="s">
        <v>254</v>
      </c>
      <c r="E475" s="150" t="s">
        <v>5721</v>
      </c>
      <c r="F475" s="151" t="s">
        <v>5722</v>
      </c>
      <c r="G475" s="152" t="s">
        <v>265</v>
      </c>
      <c r="H475" s="153">
        <v>96.9</v>
      </c>
      <c r="I475" s="154"/>
      <c r="J475" s="155">
        <f>ROUND(I475*H475,2)</f>
        <v>0</v>
      </c>
      <c r="K475" s="156"/>
      <c r="L475" s="32"/>
      <c r="M475" s="157" t="s">
        <v>1</v>
      </c>
      <c r="N475" s="158" t="s">
        <v>44</v>
      </c>
      <c r="O475" s="57"/>
      <c r="P475" s="159">
        <f>O475*H475</f>
        <v>0</v>
      </c>
      <c r="Q475" s="159">
        <v>0</v>
      </c>
      <c r="R475" s="159">
        <f>Q475*H475</f>
        <v>0</v>
      </c>
      <c r="S475" s="159">
        <v>0</v>
      </c>
      <c r="T475" s="160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61" t="s">
        <v>258</v>
      </c>
      <c r="AT475" s="161" t="s">
        <v>254</v>
      </c>
      <c r="AU475" s="161" t="s">
        <v>88</v>
      </c>
      <c r="AY475" s="17" t="s">
        <v>252</v>
      </c>
      <c r="BE475" s="162">
        <f>IF(N475="základní",J475,0)</f>
        <v>0</v>
      </c>
      <c r="BF475" s="162">
        <f>IF(N475="snížená",J475,0)</f>
        <v>0</v>
      </c>
      <c r="BG475" s="162">
        <f>IF(N475="zákl. přenesená",J475,0)</f>
        <v>0</v>
      </c>
      <c r="BH475" s="162">
        <f>IF(N475="sníž. přenesená",J475,0)</f>
        <v>0</v>
      </c>
      <c r="BI475" s="162">
        <f>IF(N475="nulová",J475,0)</f>
        <v>0</v>
      </c>
      <c r="BJ475" s="17" t="s">
        <v>86</v>
      </c>
      <c r="BK475" s="162">
        <f>ROUND(I475*H475,2)</f>
        <v>0</v>
      </c>
      <c r="BL475" s="17" t="s">
        <v>258</v>
      </c>
      <c r="BM475" s="161" t="s">
        <v>818</v>
      </c>
    </row>
    <row r="476" spans="1:65" s="14" customFormat="1" ht="33.75">
      <c r="B476" s="171"/>
      <c r="D476" s="164" t="s">
        <v>282</v>
      </c>
      <c r="E476" s="172" t="s">
        <v>1</v>
      </c>
      <c r="F476" s="173" t="s">
        <v>5723</v>
      </c>
      <c r="H476" s="174">
        <v>96.9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282</v>
      </c>
      <c r="AU476" s="172" t="s">
        <v>88</v>
      </c>
      <c r="AV476" s="14" t="s">
        <v>88</v>
      </c>
      <c r="AW476" s="14" t="s">
        <v>33</v>
      </c>
      <c r="AX476" s="14" t="s">
        <v>79</v>
      </c>
      <c r="AY476" s="172" t="s">
        <v>252</v>
      </c>
    </row>
    <row r="477" spans="1:65" s="13" customFormat="1" ht="33.75">
      <c r="B477" s="163"/>
      <c r="D477" s="164" t="s">
        <v>282</v>
      </c>
      <c r="E477" s="165" t="s">
        <v>1</v>
      </c>
      <c r="F477" s="166" t="s">
        <v>5509</v>
      </c>
      <c r="H477" s="165" t="s">
        <v>1</v>
      </c>
      <c r="I477" s="167"/>
      <c r="L477" s="163"/>
      <c r="M477" s="168"/>
      <c r="N477" s="169"/>
      <c r="O477" s="169"/>
      <c r="P477" s="169"/>
      <c r="Q477" s="169"/>
      <c r="R477" s="169"/>
      <c r="S477" s="169"/>
      <c r="T477" s="170"/>
      <c r="AT477" s="165" t="s">
        <v>282</v>
      </c>
      <c r="AU477" s="165" t="s">
        <v>88</v>
      </c>
      <c r="AV477" s="13" t="s">
        <v>86</v>
      </c>
      <c r="AW477" s="13" t="s">
        <v>33</v>
      </c>
      <c r="AX477" s="13" t="s">
        <v>79</v>
      </c>
      <c r="AY477" s="165" t="s">
        <v>252</v>
      </c>
    </row>
    <row r="478" spans="1:65" s="15" customFormat="1">
      <c r="B478" s="179"/>
      <c r="D478" s="164" t="s">
        <v>282</v>
      </c>
      <c r="E478" s="180" t="s">
        <v>1</v>
      </c>
      <c r="F478" s="181" t="s">
        <v>286</v>
      </c>
      <c r="H478" s="182">
        <v>96.9</v>
      </c>
      <c r="I478" s="183"/>
      <c r="L478" s="179"/>
      <c r="M478" s="184"/>
      <c r="N478" s="185"/>
      <c r="O478" s="185"/>
      <c r="P478" s="185"/>
      <c r="Q478" s="185"/>
      <c r="R478" s="185"/>
      <c r="S478" s="185"/>
      <c r="T478" s="186"/>
      <c r="AT478" s="180" t="s">
        <v>282</v>
      </c>
      <c r="AU478" s="180" t="s">
        <v>88</v>
      </c>
      <c r="AV478" s="15" t="s">
        <v>258</v>
      </c>
      <c r="AW478" s="15" t="s">
        <v>33</v>
      </c>
      <c r="AX478" s="15" t="s">
        <v>86</v>
      </c>
      <c r="AY478" s="180" t="s">
        <v>252</v>
      </c>
    </row>
    <row r="479" spans="1:65" s="2" customFormat="1" ht="24.2" customHeight="1">
      <c r="A479" s="31"/>
      <c r="B479" s="148"/>
      <c r="C479" s="149" t="s">
        <v>820</v>
      </c>
      <c r="D479" s="149" t="s">
        <v>254</v>
      </c>
      <c r="E479" s="150" t="s">
        <v>5724</v>
      </c>
      <c r="F479" s="151" t="s">
        <v>5725</v>
      </c>
      <c r="G479" s="152" t="s">
        <v>265</v>
      </c>
      <c r="H479" s="153">
        <v>1.2</v>
      </c>
      <c r="I479" s="154"/>
      <c r="J479" s="155">
        <f>ROUND(I479*H479,2)</f>
        <v>0</v>
      </c>
      <c r="K479" s="156"/>
      <c r="L479" s="32"/>
      <c r="M479" s="157" t="s">
        <v>1</v>
      </c>
      <c r="N479" s="158" t="s">
        <v>44</v>
      </c>
      <c r="O479" s="57"/>
      <c r="P479" s="159">
        <f>O479*H479</f>
        <v>0</v>
      </c>
      <c r="Q479" s="159">
        <v>0</v>
      </c>
      <c r="R479" s="159">
        <f>Q479*H479</f>
        <v>0</v>
      </c>
      <c r="S479" s="159">
        <v>0</v>
      </c>
      <c r="T479" s="160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61" t="s">
        <v>258</v>
      </c>
      <c r="AT479" s="161" t="s">
        <v>254</v>
      </c>
      <c r="AU479" s="161" t="s">
        <v>88</v>
      </c>
      <c r="AY479" s="17" t="s">
        <v>252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7" t="s">
        <v>86</v>
      </c>
      <c r="BK479" s="162">
        <f>ROUND(I479*H479,2)</f>
        <v>0</v>
      </c>
      <c r="BL479" s="17" t="s">
        <v>258</v>
      </c>
      <c r="BM479" s="161" t="s">
        <v>823</v>
      </c>
    </row>
    <row r="480" spans="1:65" s="14" customFormat="1" ht="33.75">
      <c r="B480" s="171"/>
      <c r="D480" s="164" t="s">
        <v>282</v>
      </c>
      <c r="E480" s="172" t="s">
        <v>1</v>
      </c>
      <c r="F480" s="173" t="s">
        <v>5712</v>
      </c>
      <c r="H480" s="174">
        <v>1.2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282</v>
      </c>
      <c r="AU480" s="172" t="s">
        <v>88</v>
      </c>
      <c r="AV480" s="14" t="s">
        <v>88</v>
      </c>
      <c r="AW480" s="14" t="s">
        <v>33</v>
      </c>
      <c r="AX480" s="14" t="s">
        <v>79</v>
      </c>
      <c r="AY480" s="172" t="s">
        <v>252</v>
      </c>
    </row>
    <row r="481" spans="1:65" s="13" customFormat="1" ht="33.75">
      <c r="B481" s="163"/>
      <c r="D481" s="164" t="s">
        <v>282</v>
      </c>
      <c r="E481" s="165" t="s">
        <v>1</v>
      </c>
      <c r="F481" s="166" t="s">
        <v>5509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282</v>
      </c>
      <c r="AU481" s="165" t="s">
        <v>88</v>
      </c>
      <c r="AV481" s="13" t="s">
        <v>86</v>
      </c>
      <c r="AW481" s="13" t="s">
        <v>33</v>
      </c>
      <c r="AX481" s="13" t="s">
        <v>79</v>
      </c>
      <c r="AY481" s="165" t="s">
        <v>252</v>
      </c>
    </row>
    <row r="482" spans="1:65" s="15" customFormat="1">
      <c r="B482" s="179"/>
      <c r="D482" s="164" t="s">
        <v>282</v>
      </c>
      <c r="E482" s="180" t="s">
        <v>1</v>
      </c>
      <c r="F482" s="181" t="s">
        <v>286</v>
      </c>
      <c r="H482" s="182">
        <v>1.2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282</v>
      </c>
      <c r="AU482" s="180" t="s">
        <v>88</v>
      </c>
      <c r="AV482" s="15" t="s">
        <v>258</v>
      </c>
      <c r="AW482" s="15" t="s">
        <v>33</v>
      </c>
      <c r="AX482" s="15" t="s">
        <v>86</v>
      </c>
      <c r="AY482" s="180" t="s">
        <v>252</v>
      </c>
    </row>
    <row r="483" spans="1:65" s="2" customFormat="1" ht="24.2" customHeight="1">
      <c r="A483" s="31"/>
      <c r="B483" s="148"/>
      <c r="C483" s="149" t="s">
        <v>466</v>
      </c>
      <c r="D483" s="149" t="s">
        <v>254</v>
      </c>
      <c r="E483" s="150" t="s">
        <v>5726</v>
      </c>
      <c r="F483" s="151" t="s">
        <v>5727</v>
      </c>
      <c r="G483" s="152" t="s">
        <v>265</v>
      </c>
      <c r="H483" s="153">
        <v>110.8</v>
      </c>
      <c r="I483" s="154"/>
      <c r="J483" s="155">
        <f>ROUND(I483*H483,2)</f>
        <v>0</v>
      </c>
      <c r="K483" s="156"/>
      <c r="L483" s="32"/>
      <c r="M483" s="157" t="s">
        <v>1</v>
      </c>
      <c r="N483" s="158" t="s">
        <v>44</v>
      </c>
      <c r="O483" s="57"/>
      <c r="P483" s="159">
        <f>O483*H483</f>
        <v>0</v>
      </c>
      <c r="Q483" s="159">
        <v>0</v>
      </c>
      <c r="R483" s="159">
        <f>Q483*H483</f>
        <v>0</v>
      </c>
      <c r="S483" s="159">
        <v>0</v>
      </c>
      <c r="T483" s="160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61" t="s">
        <v>258</v>
      </c>
      <c r="AT483" s="161" t="s">
        <v>254</v>
      </c>
      <c r="AU483" s="161" t="s">
        <v>88</v>
      </c>
      <c r="AY483" s="17" t="s">
        <v>252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7" t="s">
        <v>86</v>
      </c>
      <c r="BK483" s="162">
        <f>ROUND(I483*H483,2)</f>
        <v>0</v>
      </c>
      <c r="BL483" s="17" t="s">
        <v>258</v>
      </c>
      <c r="BM483" s="161" t="s">
        <v>829</v>
      </c>
    </row>
    <row r="484" spans="1:65" s="14" customFormat="1" ht="33.75">
      <c r="B484" s="171"/>
      <c r="D484" s="164" t="s">
        <v>282</v>
      </c>
      <c r="E484" s="172" t="s">
        <v>1</v>
      </c>
      <c r="F484" s="173" t="s">
        <v>5728</v>
      </c>
      <c r="H484" s="174">
        <v>110.8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282</v>
      </c>
      <c r="AU484" s="172" t="s">
        <v>88</v>
      </c>
      <c r="AV484" s="14" t="s">
        <v>88</v>
      </c>
      <c r="AW484" s="14" t="s">
        <v>33</v>
      </c>
      <c r="AX484" s="14" t="s">
        <v>79</v>
      </c>
      <c r="AY484" s="172" t="s">
        <v>252</v>
      </c>
    </row>
    <row r="485" spans="1:65" s="13" customFormat="1" ht="33.75">
      <c r="B485" s="163"/>
      <c r="D485" s="164" t="s">
        <v>282</v>
      </c>
      <c r="E485" s="165" t="s">
        <v>1</v>
      </c>
      <c r="F485" s="166" t="s">
        <v>5509</v>
      </c>
      <c r="H485" s="165" t="s">
        <v>1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5" t="s">
        <v>282</v>
      </c>
      <c r="AU485" s="165" t="s">
        <v>88</v>
      </c>
      <c r="AV485" s="13" t="s">
        <v>86</v>
      </c>
      <c r="AW485" s="13" t="s">
        <v>33</v>
      </c>
      <c r="AX485" s="13" t="s">
        <v>79</v>
      </c>
      <c r="AY485" s="165" t="s">
        <v>252</v>
      </c>
    </row>
    <row r="486" spans="1:65" s="15" customFormat="1">
      <c r="B486" s="179"/>
      <c r="D486" s="164" t="s">
        <v>282</v>
      </c>
      <c r="E486" s="180" t="s">
        <v>1</v>
      </c>
      <c r="F486" s="181" t="s">
        <v>286</v>
      </c>
      <c r="H486" s="182">
        <v>110.8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282</v>
      </c>
      <c r="AU486" s="180" t="s">
        <v>88</v>
      </c>
      <c r="AV486" s="15" t="s">
        <v>258</v>
      </c>
      <c r="AW486" s="15" t="s">
        <v>33</v>
      </c>
      <c r="AX486" s="15" t="s">
        <v>86</v>
      </c>
      <c r="AY486" s="180" t="s">
        <v>252</v>
      </c>
    </row>
    <row r="487" spans="1:65" s="2" customFormat="1" ht="24.2" customHeight="1">
      <c r="A487" s="31"/>
      <c r="B487" s="148"/>
      <c r="C487" s="149" t="s">
        <v>833</v>
      </c>
      <c r="D487" s="149" t="s">
        <v>254</v>
      </c>
      <c r="E487" s="150" t="s">
        <v>5729</v>
      </c>
      <c r="F487" s="151" t="s">
        <v>5730</v>
      </c>
      <c r="G487" s="152" t="s">
        <v>265</v>
      </c>
      <c r="H487" s="153">
        <v>0.2</v>
      </c>
      <c r="I487" s="154"/>
      <c r="J487" s="155">
        <f>ROUND(I487*H487,2)</f>
        <v>0</v>
      </c>
      <c r="K487" s="156"/>
      <c r="L487" s="32"/>
      <c r="M487" s="157" t="s">
        <v>1</v>
      </c>
      <c r="N487" s="158" t="s">
        <v>44</v>
      </c>
      <c r="O487" s="57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61" t="s">
        <v>258</v>
      </c>
      <c r="AT487" s="161" t="s">
        <v>254</v>
      </c>
      <c r="AU487" s="161" t="s">
        <v>88</v>
      </c>
      <c r="AY487" s="17" t="s">
        <v>252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7" t="s">
        <v>86</v>
      </c>
      <c r="BK487" s="162">
        <f>ROUND(I487*H487,2)</f>
        <v>0</v>
      </c>
      <c r="BL487" s="17" t="s">
        <v>258</v>
      </c>
      <c r="BM487" s="161" t="s">
        <v>836</v>
      </c>
    </row>
    <row r="488" spans="1:65" s="14" customFormat="1" ht="33.75">
      <c r="B488" s="171"/>
      <c r="D488" s="164" t="s">
        <v>282</v>
      </c>
      <c r="E488" s="172" t="s">
        <v>1</v>
      </c>
      <c r="F488" s="173" t="s">
        <v>5666</v>
      </c>
      <c r="H488" s="174">
        <v>0.2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282</v>
      </c>
      <c r="AU488" s="172" t="s">
        <v>88</v>
      </c>
      <c r="AV488" s="14" t="s">
        <v>88</v>
      </c>
      <c r="AW488" s="14" t="s">
        <v>33</v>
      </c>
      <c r="AX488" s="14" t="s">
        <v>79</v>
      </c>
      <c r="AY488" s="172" t="s">
        <v>252</v>
      </c>
    </row>
    <row r="489" spans="1:65" s="13" customFormat="1" ht="33.75">
      <c r="B489" s="163"/>
      <c r="D489" s="164" t="s">
        <v>282</v>
      </c>
      <c r="E489" s="165" t="s">
        <v>1</v>
      </c>
      <c r="F489" s="166" t="s">
        <v>5509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282</v>
      </c>
      <c r="AU489" s="165" t="s">
        <v>88</v>
      </c>
      <c r="AV489" s="13" t="s">
        <v>86</v>
      </c>
      <c r="AW489" s="13" t="s">
        <v>33</v>
      </c>
      <c r="AX489" s="13" t="s">
        <v>79</v>
      </c>
      <c r="AY489" s="165" t="s">
        <v>252</v>
      </c>
    </row>
    <row r="490" spans="1:65" s="15" customFormat="1">
      <c r="B490" s="179"/>
      <c r="D490" s="164" t="s">
        <v>282</v>
      </c>
      <c r="E490" s="180" t="s">
        <v>1</v>
      </c>
      <c r="F490" s="181" t="s">
        <v>286</v>
      </c>
      <c r="H490" s="182">
        <v>0.2</v>
      </c>
      <c r="I490" s="183"/>
      <c r="L490" s="179"/>
      <c r="M490" s="184"/>
      <c r="N490" s="185"/>
      <c r="O490" s="185"/>
      <c r="P490" s="185"/>
      <c r="Q490" s="185"/>
      <c r="R490" s="185"/>
      <c r="S490" s="185"/>
      <c r="T490" s="186"/>
      <c r="AT490" s="180" t="s">
        <v>282</v>
      </c>
      <c r="AU490" s="180" t="s">
        <v>88</v>
      </c>
      <c r="AV490" s="15" t="s">
        <v>258</v>
      </c>
      <c r="AW490" s="15" t="s">
        <v>33</v>
      </c>
      <c r="AX490" s="15" t="s">
        <v>86</v>
      </c>
      <c r="AY490" s="180" t="s">
        <v>252</v>
      </c>
    </row>
    <row r="491" spans="1:65" s="2" customFormat="1" ht="24.2" customHeight="1">
      <c r="A491" s="31"/>
      <c r="B491" s="148"/>
      <c r="C491" s="149" t="s">
        <v>470</v>
      </c>
      <c r="D491" s="149" t="s">
        <v>254</v>
      </c>
      <c r="E491" s="150" t="s">
        <v>5731</v>
      </c>
      <c r="F491" s="151" t="s">
        <v>5732</v>
      </c>
      <c r="G491" s="152" t="s">
        <v>265</v>
      </c>
      <c r="H491" s="153">
        <v>5.7</v>
      </c>
      <c r="I491" s="154"/>
      <c r="J491" s="155">
        <f>ROUND(I491*H491,2)</f>
        <v>0</v>
      </c>
      <c r="K491" s="156"/>
      <c r="L491" s="32"/>
      <c r="M491" s="157" t="s">
        <v>1</v>
      </c>
      <c r="N491" s="158" t="s">
        <v>44</v>
      </c>
      <c r="O491" s="57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61" t="s">
        <v>258</v>
      </c>
      <c r="AT491" s="161" t="s">
        <v>254</v>
      </c>
      <c r="AU491" s="161" t="s">
        <v>88</v>
      </c>
      <c r="AY491" s="17" t="s">
        <v>252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7" t="s">
        <v>86</v>
      </c>
      <c r="BK491" s="162">
        <f>ROUND(I491*H491,2)</f>
        <v>0</v>
      </c>
      <c r="BL491" s="17" t="s">
        <v>258</v>
      </c>
      <c r="BM491" s="161" t="s">
        <v>840</v>
      </c>
    </row>
    <row r="492" spans="1:65" s="14" customFormat="1" ht="33.75">
      <c r="B492" s="171"/>
      <c r="D492" s="164" t="s">
        <v>282</v>
      </c>
      <c r="E492" s="172" t="s">
        <v>1</v>
      </c>
      <c r="F492" s="173" t="s">
        <v>5583</v>
      </c>
      <c r="H492" s="174">
        <v>5.7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282</v>
      </c>
      <c r="AU492" s="172" t="s">
        <v>88</v>
      </c>
      <c r="AV492" s="14" t="s">
        <v>88</v>
      </c>
      <c r="AW492" s="14" t="s">
        <v>33</v>
      </c>
      <c r="AX492" s="14" t="s">
        <v>79</v>
      </c>
      <c r="AY492" s="172" t="s">
        <v>252</v>
      </c>
    </row>
    <row r="493" spans="1:65" s="13" customFormat="1" ht="33.75">
      <c r="B493" s="163"/>
      <c r="D493" s="164" t="s">
        <v>282</v>
      </c>
      <c r="E493" s="165" t="s">
        <v>1</v>
      </c>
      <c r="F493" s="166" t="s">
        <v>5509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282</v>
      </c>
      <c r="AU493" s="165" t="s">
        <v>88</v>
      </c>
      <c r="AV493" s="13" t="s">
        <v>86</v>
      </c>
      <c r="AW493" s="13" t="s">
        <v>33</v>
      </c>
      <c r="AX493" s="13" t="s">
        <v>79</v>
      </c>
      <c r="AY493" s="165" t="s">
        <v>252</v>
      </c>
    </row>
    <row r="494" spans="1:65" s="15" customFormat="1">
      <c r="B494" s="179"/>
      <c r="D494" s="164" t="s">
        <v>282</v>
      </c>
      <c r="E494" s="180" t="s">
        <v>1</v>
      </c>
      <c r="F494" s="181" t="s">
        <v>286</v>
      </c>
      <c r="H494" s="182">
        <v>5.7</v>
      </c>
      <c r="I494" s="183"/>
      <c r="L494" s="179"/>
      <c r="M494" s="184"/>
      <c r="N494" s="185"/>
      <c r="O494" s="185"/>
      <c r="P494" s="185"/>
      <c r="Q494" s="185"/>
      <c r="R494" s="185"/>
      <c r="S494" s="185"/>
      <c r="T494" s="186"/>
      <c r="AT494" s="180" t="s">
        <v>282</v>
      </c>
      <c r="AU494" s="180" t="s">
        <v>88</v>
      </c>
      <c r="AV494" s="15" t="s">
        <v>258</v>
      </c>
      <c r="AW494" s="15" t="s">
        <v>33</v>
      </c>
      <c r="AX494" s="15" t="s">
        <v>86</v>
      </c>
      <c r="AY494" s="180" t="s">
        <v>252</v>
      </c>
    </row>
    <row r="495" spans="1:65" s="2" customFormat="1" ht="37.9" customHeight="1">
      <c r="A495" s="31"/>
      <c r="B495" s="148"/>
      <c r="C495" s="149" t="s">
        <v>844</v>
      </c>
      <c r="D495" s="149" t="s">
        <v>254</v>
      </c>
      <c r="E495" s="150" t="s">
        <v>5733</v>
      </c>
      <c r="F495" s="151" t="s">
        <v>5734</v>
      </c>
      <c r="G495" s="152" t="s">
        <v>265</v>
      </c>
      <c r="H495" s="153">
        <v>4.5999999999999996</v>
      </c>
      <c r="I495" s="154"/>
      <c r="J495" s="155">
        <f>ROUND(I495*H495,2)</f>
        <v>0</v>
      </c>
      <c r="K495" s="156"/>
      <c r="L495" s="32"/>
      <c r="M495" s="157" t="s">
        <v>1</v>
      </c>
      <c r="N495" s="158" t="s">
        <v>44</v>
      </c>
      <c r="O495" s="57"/>
      <c r="P495" s="159">
        <f>O495*H495</f>
        <v>0</v>
      </c>
      <c r="Q495" s="159">
        <v>0</v>
      </c>
      <c r="R495" s="159">
        <f>Q495*H495</f>
        <v>0</v>
      </c>
      <c r="S495" s="159">
        <v>0</v>
      </c>
      <c r="T495" s="160">
        <f>S495*H495</f>
        <v>0</v>
      </c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R495" s="161" t="s">
        <v>258</v>
      </c>
      <c r="AT495" s="161" t="s">
        <v>254</v>
      </c>
      <c r="AU495" s="161" t="s">
        <v>88</v>
      </c>
      <c r="AY495" s="17" t="s">
        <v>252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7" t="s">
        <v>86</v>
      </c>
      <c r="BK495" s="162">
        <f>ROUND(I495*H495,2)</f>
        <v>0</v>
      </c>
      <c r="BL495" s="17" t="s">
        <v>258</v>
      </c>
      <c r="BM495" s="161" t="s">
        <v>847</v>
      </c>
    </row>
    <row r="496" spans="1:65" s="14" customFormat="1" ht="33.75">
      <c r="B496" s="171"/>
      <c r="D496" s="164" t="s">
        <v>282</v>
      </c>
      <c r="E496" s="172" t="s">
        <v>1</v>
      </c>
      <c r="F496" s="173" t="s">
        <v>5735</v>
      </c>
      <c r="H496" s="174">
        <v>4.5999999999999996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2" t="s">
        <v>282</v>
      </c>
      <c r="AU496" s="172" t="s">
        <v>88</v>
      </c>
      <c r="AV496" s="14" t="s">
        <v>88</v>
      </c>
      <c r="AW496" s="14" t="s">
        <v>33</v>
      </c>
      <c r="AX496" s="14" t="s">
        <v>79</v>
      </c>
      <c r="AY496" s="172" t="s">
        <v>252</v>
      </c>
    </row>
    <row r="497" spans="1:65" s="13" customFormat="1" ht="33.75">
      <c r="B497" s="163"/>
      <c r="D497" s="164" t="s">
        <v>282</v>
      </c>
      <c r="E497" s="165" t="s">
        <v>1</v>
      </c>
      <c r="F497" s="166" t="s">
        <v>5509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282</v>
      </c>
      <c r="AU497" s="165" t="s">
        <v>88</v>
      </c>
      <c r="AV497" s="13" t="s">
        <v>86</v>
      </c>
      <c r="AW497" s="13" t="s">
        <v>33</v>
      </c>
      <c r="AX497" s="13" t="s">
        <v>79</v>
      </c>
      <c r="AY497" s="165" t="s">
        <v>252</v>
      </c>
    </row>
    <row r="498" spans="1:65" s="15" customFormat="1">
      <c r="B498" s="179"/>
      <c r="D498" s="164" t="s">
        <v>282</v>
      </c>
      <c r="E498" s="180" t="s">
        <v>1</v>
      </c>
      <c r="F498" s="181" t="s">
        <v>286</v>
      </c>
      <c r="H498" s="182">
        <v>4.5999999999999996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282</v>
      </c>
      <c r="AU498" s="180" t="s">
        <v>88</v>
      </c>
      <c r="AV498" s="15" t="s">
        <v>258</v>
      </c>
      <c r="AW498" s="15" t="s">
        <v>33</v>
      </c>
      <c r="AX498" s="15" t="s">
        <v>86</v>
      </c>
      <c r="AY498" s="180" t="s">
        <v>252</v>
      </c>
    </row>
    <row r="499" spans="1:65" s="2" customFormat="1" ht="37.9" customHeight="1">
      <c r="A499" s="31"/>
      <c r="B499" s="148"/>
      <c r="C499" s="149" t="s">
        <v>474</v>
      </c>
      <c r="D499" s="149" t="s">
        <v>254</v>
      </c>
      <c r="E499" s="150" t="s">
        <v>5736</v>
      </c>
      <c r="F499" s="151" t="s">
        <v>5737</v>
      </c>
      <c r="G499" s="152" t="s">
        <v>265</v>
      </c>
      <c r="H499" s="153">
        <v>0.4</v>
      </c>
      <c r="I499" s="154"/>
      <c r="J499" s="155">
        <f>ROUND(I499*H499,2)</f>
        <v>0</v>
      </c>
      <c r="K499" s="156"/>
      <c r="L499" s="32"/>
      <c r="M499" s="157" t="s">
        <v>1</v>
      </c>
      <c r="N499" s="158" t="s">
        <v>44</v>
      </c>
      <c r="O499" s="57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61" t="s">
        <v>258</v>
      </c>
      <c r="AT499" s="161" t="s">
        <v>254</v>
      </c>
      <c r="AU499" s="161" t="s">
        <v>88</v>
      </c>
      <c r="AY499" s="17" t="s">
        <v>252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7" t="s">
        <v>86</v>
      </c>
      <c r="BK499" s="162">
        <f>ROUND(I499*H499,2)</f>
        <v>0</v>
      </c>
      <c r="BL499" s="17" t="s">
        <v>258</v>
      </c>
      <c r="BM499" s="161" t="s">
        <v>850</v>
      </c>
    </row>
    <row r="500" spans="1:65" s="14" customFormat="1" ht="33.75">
      <c r="B500" s="171"/>
      <c r="D500" s="164" t="s">
        <v>282</v>
      </c>
      <c r="E500" s="172" t="s">
        <v>1</v>
      </c>
      <c r="F500" s="173" t="s">
        <v>5580</v>
      </c>
      <c r="H500" s="174">
        <v>0.4</v>
      </c>
      <c r="I500" s="175"/>
      <c r="L500" s="171"/>
      <c r="M500" s="176"/>
      <c r="N500" s="177"/>
      <c r="O500" s="177"/>
      <c r="P500" s="177"/>
      <c r="Q500" s="177"/>
      <c r="R500" s="177"/>
      <c r="S500" s="177"/>
      <c r="T500" s="178"/>
      <c r="AT500" s="172" t="s">
        <v>282</v>
      </c>
      <c r="AU500" s="172" t="s">
        <v>88</v>
      </c>
      <c r="AV500" s="14" t="s">
        <v>88</v>
      </c>
      <c r="AW500" s="14" t="s">
        <v>33</v>
      </c>
      <c r="AX500" s="14" t="s">
        <v>79</v>
      </c>
      <c r="AY500" s="172" t="s">
        <v>252</v>
      </c>
    </row>
    <row r="501" spans="1:65" s="13" customFormat="1" ht="33.75">
      <c r="B501" s="163"/>
      <c r="D501" s="164" t="s">
        <v>282</v>
      </c>
      <c r="E501" s="165" t="s">
        <v>1</v>
      </c>
      <c r="F501" s="166" t="s">
        <v>5509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282</v>
      </c>
      <c r="AU501" s="165" t="s">
        <v>88</v>
      </c>
      <c r="AV501" s="13" t="s">
        <v>86</v>
      </c>
      <c r="AW501" s="13" t="s">
        <v>33</v>
      </c>
      <c r="AX501" s="13" t="s">
        <v>79</v>
      </c>
      <c r="AY501" s="165" t="s">
        <v>252</v>
      </c>
    </row>
    <row r="502" spans="1:65" s="15" customFormat="1">
      <c r="B502" s="179"/>
      <c r="D502" s="164" t="s">
        <v>282</v>
      </c>
      <c r="E502" s="180" t="s">
        <v>1</v>
      </c>
      <c r="F502" s="181" t="s">
        <v>286</v>
      </c>
      <c r="H502" s="182">
        <v>0.4</v>
      </c>
      <c r="I502" s="183"/>
      <c r="L502" s="179"/>
      <c r="M502" s="184"/>
      <c r="N502" s="185"/>
      <c r="O502" s="185"/>
      <c r="P502" s="185"/>
      <c r="Q502" s="185"/>
      <c r="R502" s="185"/>
      <c r="S502" s="185"/>
      <c r="T502" s="186"/>
      <c r="AT502" s="180" t="s">
        <v>282</v>
      </c>
      <c r="AU502" s="180" t="s">
        <v>88</v>
      </c>
      <c r="AV502" s="15" t="s">
        <v>258</v>
      </c>
      <c r="AW502" s="15" t="s">
        <v>33</v>
      </c>
      <c r="AX502" s="15" t="s">
        <v>86</v>
      </c>
      <c r="AY502" s="180" t="s">
        <v>252</v>
      </c>
    </row>
    <row r="503" spans="1:65" s="2" customFormat="1" ht="37.9" customHeight="1">
      <c r="A503" s="31"/>
      <c r="B503" s="148"/>
      <c r="C503" s="149" t="s">
        <v>852</v>
      </c>
      <c r="D503" s="149" t="s">
        <v>254</v>
      </c>
      <c r="E503" s="150" t="s">
        <v>5738</v>
      </c>
      <c r="F503" s="151" t="s">
        <v>5739</v>
      </c>
      <c r="G503" s="152" t="s">
        <v>265</v>
      </c>
      <c r="H503" s="153">
        <v>47.7</v>
      </c>
      <c r="I503" s="154"/>
      <c r="J503" s="155">
        <f>ROUND(I503*H503,2)</f>
        <v>0</v>
      </c>
      <c r="K503" s="156"/>
      <c r="L503" s="32"/>
      <c r="M503" s="157" t="s">
        <v>1</v>
      </c>
      <c r="N503" s="158" t="s">
        <v>44</v>
      </c>
      <c r="O503" s="57"/>
      <c r="P503" s="159">
        <f>O503*H503</f>
        <v>0</v>
      </c>
      <c r="Q503" s="159">
        <v>0</v>
      </c>
      <c r="R503" s="159">
        <f>Q503*H503</f>
        <v>0</v>
      </c>
      <c r="S503" s="159">
        <v>0</v>
      </c>
      <c r="T503" s="160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61" t="s">
        <v>258</v>
      </c>
      <c r="AT503" s="161" t="s">
        <v>254</v>
      </c>
      <c r="AU503" s="161" t="s">
        <v>88</v>
      </c>
      <c r="AY503" s="17" t="s">
        <v>252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7" t="s">
        <v>86</v>
      </c>
      <c r="BK503" s="162">
        <f>ROUND(I503*H503,2)</f>
        <v>0</v>
      </c>
      <c r="BL503" s="17" t="s">
        <v>258</v>
      </c>
      <c r="BM503" s="161" t="s">
        <v>855</v>
      </c>
    </row>
    <row r="504" spans="1:65" s="14" customFormat="1" ht="33.75">
      <c r="B504" s="171"/>
      <c r="D504" s="164" t="s">
        <v>282</v>
      </c>
      <c r="E504" s="172" t="s">
        <v>1</v>
      </c>
      <c r="F504" s="173" t="s">
        <v>5740</v>
      </c>
      <c r="H504" s="174">
        <v>47.7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282</v>
      </c>
      <c r="AU504" s="172" t="s">
        <v>88</v>
      </c>
      <c r="AV504" s="14" t="s">
        <v>88</v>
      </c>
      <c r="AW504" s="14" t="s">
        <v>33</v>
      </c>
      <c r="AX504" s="14" t="s">
        <v>79</v>
      </c>
      <c r="AY504" s="172" t="s">
        <v>252</v>
      </c>
    </row>
    <row r="505" spans="1:65" s="13" customFormat="1" ht="33.75">
      <c r="B505" s="163"/>
      <c r="D505" s="164" t="s">
        <v>282</v>
      </c>
      <c r="E505" s="165" t="s">
        <v>1</v>
      </c>
      <c r="F505" s="166" t="s">
        <v>5509</v>
      </c>
      <c r="H505" s="165" t="s">
        <v>1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5" t="s">
        <v>282</v>
      </c>
      <c r="AU505" s="165" t="s">
        <v>88</v>
      </c>
      <c r="AV505" s="13" t="s">
        <v>86</v>
      </c>
      <c r="AW505" s="13" t="s">
        <v>33</v>
      </c>
      <c r="AX505" s="13" t="s">
        <v>79</v>
      </c>
      <c r="AY505" s="165" t="s">
        <v>252</v>
      </c>
    </row>
    <row r="506" spans="1:65" s="15" customFormat="1">
      <c r="B506" s="179"/>
      <c r="D506" s="164" t="s">
        <v>282</v>
      </c>
      <c r="E506" s="180" t="s">
        <v>1</v>
      </c>
      <c r="F506" s="181" t="s">
        <v>286</v>
      </c>
      <c r="H506" s="182">
        <v>47.7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282</v>
      </c>
      <c r="AU506" s="180" t="s">
        <v>88</v>
      </c>
      <c r="AV506" s="15" t="s">
        <v>258</v>
      </c>
      <c r="AW506" s="15" t="s">
        <v>33</v>
      </c>
      <c r="AX506" s="15" t="s">
        <v>86</v>
      </c>
      <c r="AY506" s="180" t="s">
        <v>252</v>
      </c>
    </row>
    <row r="507" spans="1:65" s="2" customFormat="1" ht="37.9" customHeight="1">
      <c r="A507" s="31"/>
      <c r="B507" s="148"/>
      <c r="C507" s="149" t="s">
        <v>483</v>
      </c>
      <c r="D507" s="149" t="s">
        <v>254</v>
      </c>
      <c r="E507" s="150" t="s">
        <v>5741</v>
      </c>
      <c r="F507" s="151" t="s">
        <v>5742</v>
      </c>
      <c r="G507" s="152" t="s">
        <v>265</v>
      </c>
      <c r="H507" s="153">
        <v>2.4</v>
      </c>
      <c r="I507" s="154"/>
      <c r="J507" s="155">
        <f>ROUND(I507*H507,2)</f>
        <v>0</v>
      </c>
      <c r="K507" s="156"/>
      <c r="L507" s="32"/>
      <c r="M507" s="157" t="s">
        <v>1</v>
      </c>
      <c r="N507" s="158" t="s">
        <v>44</v>
      </c>
      <c r="O507" s="57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61" t="s">
        <v>258</v>
      </c>
      <c r="AT507" s="161" t="s">
        <v>254</v>
      </c>
      <c r="AU507" s="161" t="s">
        <v>88</v>
      </c>
      <c r="AY507" s="17" t="s">
        <v>252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7" t="s">
        <v>86</v>
      </c>
      <c r="BK507" s="162">
        <f>ROUND(I507*H507,2)</f>
        <v>0</v>
      </c>
      <c r="BL507" s="17" t="s">
        <v>258</v>
      </c>
      <c r="BM507" s="161" t="s">
        <v>860</v>
      </c>
    </row>
    <row r="508" spans="1:65" s="14" customFormat="1" ht="33.75">
      <c r="B508" s="171"/>
      <c r="D508" s="164" t="s">
        <v>282</v>
      </c>
      <c r="E508" s="172" t="s">
        <v>1</v>
      </c>
      <c r="F508" s="173" t="s">
        <v>5743</v>
      </c>
      <c r="H508" s="174">
        <v>2.4</v>
      </c>
      <c r="I508" s="175"/>
      <c r="L508" s="171"/>
      <c r="M508" s="176"/>
      <c r="N508" s="177"/>
      <c r="O508" s="177"/>
      <c r="P508" s="177"/>
      <c r="Q508" s="177"/>
      <c r="R508" s="177"/>
      <c r="S508" s="177"/>
      <c r="T508" s="178"/>
      <c r="AT508" s="172" t="s">
        <v>282</v>
      </c>
      <c r="AU508" s="172" t="s">
        <v>88</v>
      </c>
      <c r="AV508" s="14" t="s">
        <v>88</v>
      </c>
      <c r="AW508" s="14" t="s">
        <v>33</v>
      </c>
      <c r="AX508" s="14" t="s">
        <v>79</v>
      </c>
      <c r="AY508" s="172" t="s">
        <v>252</v>
      </c>
    </row>
    <row r="509" spans="1:65" s="13" customFormat="1" ht="33.75">
      <c r="B509" s="163"/>
      <c r="D509" s="164" t="s">
        <v>282</v>
      </c>
      <c r="E509" s="165" t="s">
        <v>1</v>
      </c>
      <c r="F509" s="166" t="s">
        <v>5509</v>
      </c>
      <c r="H509" s="165" t="s">
        <v>1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282</v>
      </c>
      <c r="AU509" s="165" t="s">
        <v>88</v>
      </c>
      <c r="AV509" s="13" t="s">
        <v>86</v>
      </c>
      <c r="AW509" s="13" t="s">
        <v>33</v>
      </c>
      <c r="AX509" s="13" t="s">
        <v>79</v>
      </c>
      <c r="AY509" s="165" t="s">
        <v>252</v>
      </c>
    </row>
    <row r="510" spans="1:65" s="15" customFormat="1">
      <c r="B510" s="179"/>
      <c r="D510" s="164" t="s">
        <v>282</v>
      </c>
      <c r="E510" s="180" t="s">
        <v>1</v>
      </c>
      <c r="F510" s="181" t="s">
        <v>286</v>
      </c>
      <c r="H510" s="182">
        <v>2.4</v>
      </c>
      <c r="I510" s="183"/>
      <c r="L510" s="179"/>
      <c r="M510" s="184"/>
      <c r="N510" s="185"/>
      <c r="O510" s="185"/>
      <c r="P510" s="185"/>
      <c r="Q510" s="185"/>
      <c r="R510" s="185"/>
      <c r="S510" s="185"/>
      <c r="T510" s="186"/>
      <c r="AT510" s="180" t="s">
        <v>282</v>
      </c>
      <c r="AU510" s="180" t="s">
        <v>88</v>
      </c>
      <c r="AV510" s="15" t="s">
        <v>258</v>
      </c>
      <c r="AW510" s="15" t="s">
        <v>33</v>
      </c>
      <c r="AX510" s="15" t="s">
        <v>86</v>
      </c>
      <c r="AY510" s="180" t="s">
        <v>252</v>
      </c>
    </row>
    <row r="511" spans="1:65" s="2" customFormat="1" ht="37.9" customHeight="1">
      <c r="A511" s="31"/>
      <c r="B511" s="148"/>
      <c r="C511" s="149" t="s">
        <v>862</v>
      </c>
      <c r="D511" s="149" t="s">
        <v>254</v>
      </c>
      <c r="E511" s="150" t="s">
        <v>5744</v>
      </c>
      <c r="F511" s="151" t="s">
        <v>5745</v>
      </c>
      <c r="G511" s="152" t="s">
        <v>265</v>
      </c>
      <c r="H511" s="153">
        <v>1</v>
      </c>
      <c r="I511" s="154"/>
      <c r="J511" s="155">
        <f>ROUND(I511*H511,2)</f>
        <v>0</v>
      </c>
      <c r="K511" s="156"/>
      <c r="L511" s="32"/>
      <c r="M511" s="157" t="s">
        <v>1</v>
      </c>
      <c r="N511" s="158" t="s">
        <v>44</v>
      </c>
      <c r="O511" s="57"/>
      <c r="P511" s="159">
        <f>O511*H511</f>
        <v>0</v>
      </c>
      <c r="Q511" s="159">
        <v>0</v>
      </c>
      <c r="R511" s="159">
        <f>Q511*H511</f>
        <v>0</v>
      </c>
      <c r="S511" s="159">
        <v>0</v>
      </c>
      <c r="T511" s="160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61" t="s">
        <v>258</v>
      </c>
      <c r="AT511" s="161" t="s">
        <v>254</v>
      </c>
      <c r="AU511" s="161" t="s">
        <v>88</v>
      </c>
      <c r="AY511" s="17" t="s">
        <v>252</v>
      </c>
      <c r="BE511" s="162">
        <f>IF(N511="základní",J511,0)</f>
        <v>0</v>
      </c>
      <c r="BF511" s="162">
        <f>IF(N511="snížená",J511,0)</f>
        <v>0</v>
      </c>
      <c r="BG511" s="162">
        <f>IF(N511="zákl. přenesená",J511,0)</f>
        <v>0</v>
      </c>
      <c r="BH511" s="162">
        <f>IF(N511="sníž. přenesená",J511,0)</f>
        <v>0</v>
      </c>
      <c r="BI511" s="162">
        <f>IF(N511="nulová",J511,0)</f>
        <v>0</v>
      </c>
      <c r="BJ511" s="17" t="s">
        <v>86</v>
      </c>
      <c r="BK511" s="162">
        <f>ROUND(I511*H511,2)</f>
        <v>0</v>
      </c>
      <c r="BL511" s="17" t="s">
        <v>258</v>
      </c>
      <c r="BM511" s="161" t="s">
        <v>865</v>
      </c>
    </row>
    <row r="512" spans="1:65" s="14" customFormat="1" ht="33.75">
      <c r="B512" s="171"/>
      <c r="D512" s="164" t="s">
        <v>282</v>
      </c>
      <c r="E512" s="172" t="s">
        <v>1</v>
      </c>
      <c r="F512" s="173" t="s">
        <v>5746</v>
      </c>
      <c r="H512" s="174">
        <v>1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282</v>
      </c>
      <c r="AU512" s="172" t="s">
        <v>88</v>
      </c>
      <c r="AV512" s="14" t="s">
        <v>88</v>
      </c>
      <c r="AW512" s="14" t="s">
        <v>33</v>
      </c>
      <c r="AX512" s="14" t="s">
        <v>79</v>
      </c>
      <c r="AY512" s="172" t="s">
        <v>252</v>
      </c>
    </row>
    <row r="513" spans="1:65" s="13" customFormat="1" ht="33.75">
      <c r="B513" s="163"/>
      <c r="D513" s="164" t="s">
        <v>282</v>
      </c>
      <c r="E513" s="165" t="s">
        <v>1</v>
      </c>
      <c r="F513" s="166" t="s">
        <v>5509</v>
      </c>
      <c r="H513" s="165" t="s">
        <v>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5" t="s">
        <v>282</v>
      </c>
      <c r="AU513" s="165" t="s">
        <v>88</v>
      </c>
      <c r="AV513" s="13" t="s">
        <v>86</v>
      </c>
      <c r="AW513" s="13" t="s">
        <v>33</v>
      </c>
      <c r="AX513" s="13" t="s">
        <v>79</v>
      </c>
      <c r="AY513" s="165" t="s">
        <v>252</v>
      </c>
    </row>
    <row r="514" spans="1:65" s="15" customFormat="1">
      <c r="B514" s="179"/>
      <c r="D514" s="164" t="s">
        <v>282</v>
      </c>
      <c r="E514" s="180" t="s">
        <v>1</v>
      </c>
      <c r="F514" s="181" t="s">
        <v>286</v>
      </c>
      <c r="H514" s="182">
        <v>1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282</v>
      </c>
      <c r="AU514" s="180" t="s">
        <v>88</v>
      </c>
      <c r="AV514" s="15" t="s">
        <v>258</v>
      </c>
      <c r="AW514" s="15" t="s">
        <v>33</v>
      </c>
      <c r="AX514" s="15" t="s">
        <v>86</v>
      </c>
      <c r="AY514" s="180" t="s">
        <v>252</v>
      </c>
    </row>
    <row r="515" spans="1:65" s="2" customFormat="1" ht="37.9" customHeight="1">
      <c r="A515" s="31"/>
      <c r="B515" s="148"/>
      <c r="C515" s="149" t="s">
        <v>487</v>
      </c>
      <c r="D515" s="149" t="s">
        <v>254</v>
      </c>
      <c r="E515" s="150" t="s">
        <v>5747</v>
      </c>
      <c r="F515" s="151" t="s">
        <v>5748</v>
      </c>
      <c r="G515" s="152" t="s">
        <v>265</v>
      </c>
      <c r="H515" s="153">
        <v>1.8</v>
      </c>
      <c r="I515" s="154"/>
      <c r="J515" s="155">
        <f>ROUND(I515*H515,2)</f>
        <v>0</v>
      </c>
      <c r="K515" s="156"/>
      <c r="L515" s="32"/>
      <c r="M515" s="157" t="s">
        <v>1</v>
      </c>
      <c r="N515" s="158" t="s">
        <v>44</v>
      </c>
      <c r="O515" s="57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61" t="s">
        <v>258</v>
      </c>
      <c r="AT515" s="161" t="s">
        <v>254</v>
      </c>
      <c r="AU515" s="161" t="s">
        <v>88</v>
      </c>
      <c r="AY515" s="17" t="s">
        <v>252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7" t="s">
        <v>86</v>
      </c>
      <c r="BK515" s="162">
        <f>ROUND(I515*H515,2)</f>
        <v>0</v>
      </c>
      <c r="BL515" s="17" t="s">
        <v>258</v>
      </c>
      <c r="BM515" s="161" t="s">
        <v>871</v>
      </c>
    </row>
    <row r="516" spans="1:65" s="14" customFormat="1" ht="33.75">
      <c r="B516" s="171"/>
      <c r="D516" s="164" t="s">
        <v>282</v>
      </c>
      <c r="E516" s="172" t="s">
        <v>1</v>
      </c>
      <c r="F516" s="173" t="s">
        <v>5749</v>
      </c>
      <c r="H516" s="174">
        <v>1.8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282</v>
      </c>
      <c r="AU516" s="172" t="s">
        <v>88</v>
      </c>
      <c r="AV516" s="14" t="s">
        <v>88</v>
      </c>
      <c r="AW516" s="14" t="s">
        <v>33</v>
      </c>
      <c r="AX516" s="14" t="s">
        <v>79</v>
      </c>
      <c r="AY516" s="172" t="s">
        <v>252</v>
      </c>
    </row>
    <row r="517" spans="1:65" s="13" customFormat="1" ht="33.75">
      <c r="B517" s="163"/>
      <c r="D517" s="164" t="s">
        <v>282</v>
      </c>
      <c r="E517" s="165" t="s">
        <v>1</v>
      </c>
      <c r="F517" s="166" t="s">
        <v>5509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282</v>
      </c>
      <c r="AU517" s="165" t="s">
        <v>88</v>
      </c>
      <c r="AV517" s="13" t="s">
        <v>86</v>
      </c>
      <c r="AW517" s="13" t="s">
        <v>33</v>
      </c>
      <c r="AX517" s="13" t="s">
        <v>79</v>
      </c>
      <c r="AY517" s="165" t="s">
        <v>252</v>
      </c>
    </row>
    <row r="518" spans="1:65" s="15" customFormat="1">
      <c r="B518" s="179"/>
      <c r="D518" s="164" t="s">
        <v>282</v>
      </c>
      <c r="E518" s="180" t="s">
        <v>1</v>
      </c>
      <c r="F518" s="181" t="s">
        <v>286</v>
      </c>
      <c r="H518" s="182">
        <v>1.8</v>
      </c>
      <c r="I518" s="183"/>
      <c r="L518" s="179"/>
      <c r="M518" s="184"/>
      <c r="N518" s="185"/>
      <c r="O518" s="185"/>
      <c r="P518" s="185"/>
      <c r="Q518" s="185"/>
      <c r="R518" s="185"/>
      <c r="S518" s="185"/>
      <c r="T518" s="186"/>
      <c r="AT518" s="180" t="s">
        <v>282</v>
      </c>
      <c r="AU518" s="180" t="s">
        <v>88</v>
      </c>
      <c r="AV518" s="15" t="s">
        <v>258</v>
      </c>
      <c r="AW518" s="15" t="s">
        <v>33</v>
      </c>
      <c r="AX518" s="15" t="s">
        <v>86</v>
      </c>
      <c r="AY518" s="180" t="s">
        <v>252</v>
      </c>
    </row>
    <row r="519" spans="1:65" s="2" customFormat="1" ht="37.9" customHeight="1">
      <c r="A519" s="31"/>
      <c r="B519" s="148"/>
      <c r="C519" s="149" t="s">
        <v>882</v>
      </c>
      <c r="D519" s="149" t="s">
        <v>254</v>
      </c>
      <c r="E519" s="150" t="s">
        <v>5750</v>
      </c>
      <c r="F519" s="151" t="s">
        <v>5751</v>
      </c>
      <c r="G519" s="152" t="s">
        <v>265</v>
      </c>
      <c r="H519" s="153">
        <v>12.8</v>
      </c>
      <c r="I519" s="154"/>
      <c r="J519" s="155">
        <f>ROUND(I519*H519,2)</f>
        <v>0</v>
      </c>
      <c r="K519" s="156"/>
      <c r="L519" s="32"/>
      <c r="M519" s="157" t="s">
        <v>1</v>
      </c>
      <c r="N519" s="158" t="s">
        <v>44</v>
      </c>
      <c r="O519" s="57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61" t="s">
        <v>258</v>
      </c>
      <c r="AT519" s="161" t="s">
        <v>254</v>
      </c>
      <c r="AU519" s="161" t="s">
        <v>88</v>
      </c>
      <c r="AY519" s="17" t="s">
        <v>252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7" t="s">
        <v>86</v>
      </c>
      <c r="BK519" s="162">
        <f>ROUND(I519*H519,2)</f>
        <v>0</v>
      </c>
      <c r="BL519" s="17" t="s">
        <v>258</v>
      </c>
      <c r="BM519" s="161" t="s">
        <v>885</v>
      </c>
    </row>
    <row r="520" spans="1:65" s="14" customFormat="1">
      <c r="B520" s="171"/>
      <c r="D520" s="164" t="s">
        <v>282</v>
      </c>
      <c r="E520" s="172" t="s">
        <v>1</v>
      </c>
      <c r="F520" s="173" t="s">
        <v>5752</v>
      </c>
      <c r="H520" s="174">
        <v>12.8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282</v>
      </c>
      <c r="AU520" s="172" t="s">
        <v>88</v>
      </c>
      <c r="AV520" s="14" t="s">
        <v>88</v>
      </c>
      <c r="AW520" s="14" t="s">
        <v>33</v>
      </c>
      <c r="AX520" s="14" t="s">
        <v>79</v>
      </c>
      <c r="AY520" s="172" t="s">
        <v>252</v>
      </c>
    </row>
    <row r="521" spans="1:65" s="13" customFormat="1" ht="33.75">
      <c r="B521" s="163"/>
      <c r="D521" s="164" t="s">
        <v>282</v>
      </c>
      <c r="E521" s="165" t="s">
        <v>1</v>
      </c>
      <c r="F521" s="166" t="s">
        <v>5570</v>
      </c>
      <c r="H521" s="165" t="s">
        <v>1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5" t="s">
        <v>282</v>
      </c>
      <c r="AU521" s="165" t="s">
        <v>88</v>
      </c>
      <c r="AV521" s="13" t="s">
        <v>86</v>
      </c>
      <c r="AW521" s="13" t="s">
        <v>33</v>
      </c>
      <c r="AX521" s="13" t="s">
        <v>79</v>
      </c>
      <c r="AY521" s="165" t="s">
        <v>252</v>
      </c>
    </row>
    <row r="522" spans="1:65" s="13" customFormat="1" ht="33.75">
      <c r="B522" s="163"/>
      <c r="D522" s="164" t="s">
        <v>282</v>
      </c>
      <c r="E522" s="165" t="s">
        <v>1</v>
      </c>
      <c r="F522" s="166" t="s">
        <v>5509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282</v>
      </c>
      <c r="AU522" s="165" t="s">
        <v>88</v>
      </c>
      <c r="AV522" s="13" t="s">
        <v>86</v>
      </c>
      <c r="AW522" s="13" t="s">
        <v>33</v>
      </c>
      <c r="AX522" s="13" t="s">
        <v>79</v>
      </c>
      <c r="AY522" s="165" t="s">
        <v>252</v>
      </c>
    </row>
    <row r="523" spans="1:65" s="15" customFormat="1">
      <c r="B523" s="179"/>
      <c r="D523" s="164" t="s">
        <v>282</v>
      </c>
      <c r="E523" s="180" t="s">
        <v>1</v>
      </c>
      <c r="F523" s="181" t="s">
        <v>286</v>
      </c>
      <c r="H523" s="182">
        <v>12.8</v>
      </c>
      <c r="I523" s="183"/>
      <c r="L523" s="179"/>
      <c r="M523" s="184"/>
      <c r="N523" s="185"/>
      <c r="O523" s="185"/>
      <c r="P523" s="185"/>
      <c r="Q523" s="185"/>
      <c r="R523" s="185"/>
      <c r="S523" s="185"/>
      <c r="T523" s="186"/>
      <c r="AT523" s="180" t="s">
        <v>282</v>
      </c>
      <c r="AU523" s="180" t="s">
        <v>88</v>
      </c>
      <c r="AV523" s="15" t="s">
        <v>258</v>
      </c>
      <c r="AW523" s="15" t="s">
        <v>33</v>
      </c>
      <c r="AX523" s="15" t="s">
        <v>86</v>
      </c>
      <c r="AY523" s="180" t="s">
        <v>252</v>
      </c>
    </row>
    <row r="524" spans="1:65" s="2" customFormat="1" ht="37.9" customHeight="1">
      <c r="A524" s="31"/>
      <c r="B524" s="148"/>
      <c r="C524" s="149" t="s">
        <v>491</v>
      </c>
      <c r="D524" s="149" t="s">
        <v>254</v>
      </c>
      <c r="E524" s="150" t="s">
        <v>5753</v>
      </c>
      <c r="F524" s="151" t="s">
        <v>5754</v>
      </c>
      <c r="G524" s="152" t="s">
        <v>265</v>
      </c>
      <c r="H524" s="153">
        <v>11.1</v>
      </c>
      <c r="I524" s="154"/>
      <c r="J524" s="155">
        <f>ROUND(I524*H524,2)</f>
        <v>0</v>
      </c>
      <c r="K524" s="156"/>
      <c r="L524" s="32"/>
      <c r="M524" s="157" t="s">
        <v>1</v>
      </c>
      <c r="N524" s="158" t="s">
        <v>44</v>
      </c>
      <c r="O524" s="57"/>
      <c r="P524" s="159">
        <f>O524*H524</f>
        <v>0</v>
      </c>
      <c r="Q524" s="159">
        <v>0</v>
      </c>
      <c r="R524" s="159">
        <f>Q524*H524</f>
        <v>0</v>
      </c>
      <c r="S524" s="159">
        <v>0</v>
      </c>
      <c r="T524" s="160">
        <f>S524*H524</f>
        <v>0</v>
      </c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R524" s="161" t="s">
        <v>258</v>
      </c>
      <c r="AT524" s="161" t="s">
        <v>254</v>
      </c>
      <c r="AU524" s="161" t="s">
        <v>88</v>
      </c>
      <c r="AY524" s="17" t="s">
        <v>252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7" t="s">
        <v>86</v>
      </c>
      <c r="BK524" s="162">
        <f>ROUND(I524*H524,2)</f>
        <v>0</v>
      </c>
      <c r="BL524" s="17" t="s">
        <v>258</v>
      </c>
      <c r="BM524" s="161" t="s">
        <v>897</v>
      </c>
    </row>
    <row r="525" spans="1:65" s="14" customFormat="1">
      <c r="B525" s="171"/>
      <c r="D525" s="164" t="s">
        <v>282</v>
      </c>
      <c r="E525" s="172" t="s">
        <v>1</v>
      </c>
      <c r="F525" s="173" t="s">
        <v>5755</v>
      </c>
      <c r="H525" s="174">
        <v>11.1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282</v>
      </c>
      <c r="AU525" s="172" t="s">
        <v>88</v>
      </c>
      <c r="AV525" s="14" t="s">
        <v>88</v>
      </c>
      <c r="AW525" s="14" t="s">
        <v>33</v>
      </c>
      <c r="AX525" s="14" t="s">
        <v>79</v>
      </c>
      <c r="AY525" s="172" t="s">
        <v>252</v>
      </c>
    </row>
    <row r="526" spans="1:65" s="13" customFormat="1" ht="33.75">
      <c r="B526" s="163"/>
      <c r="D526" s="164" t="s">
        <v>282</v>
      </c>
      <c r="E526" s="165" t="s">
        <v>1</v>
      </c>
      <c r="F526" s="166" t="s">
        <v>5577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282</v>
      </c>
      <c r="AU526" s="165" t="s">
        <v>88</v>
      </c>
      <c r="AV526" s="13" t="s">
        <v>86</v>
      </c>
      <c r="AW526" s="13" t="s">
        <v>33</v>
      </c>
      <c r="AX526" s="13" t="s">
        <v>79</v>
      </c>
      <c r="AY526" s="165" t="s">
        <v>252</v>
      </c>
    </row>
    <row r="527" spans="1:65" s="13" customFormat="1" ht="33.75">
      <c r="B527" s="163"/>
      <c r="D527" s="164" t="s">
        <v>282</v>
      </c>
      <c r="E527" s="165" t="s">
        <v>1</v>
      </c>
      <c r="F527" s="166" t="s">
        <v>5509</v>
      </c>
      <c r="H527" s="165" t="s">
        <v>1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5" t="s">
        <v>282</v>
      </c>
      <c r="AU527" s="165" t="s">
        <v>88</v>
      </c>
      <c r="AV527" s="13" t="s">
        <v>86</v>
      </c>
      <c r="AW527" s="13" t="s">
        <v>33</v>
      </c>
      <c r="AX527" s="13" t="s">
        <v>79</v>
      </c>
      <c r="AY527" s="165" t="s">
        <v>252</v>
      </c>
    </row>
    <row r="528" spans="1:65" s="15" customFormat="1">
      <c r="B528" s="179"/>
      <c r="D528" s="164" t="s">
        <v>282</v>
      </c>
      <c r="E528" s="180" t="s">
        <v>1</v>
      </c>
      <c r="F528" s="181" t="s">
        <v>286</v>
      </c>
      <c r="H528" s="182">
        <v>11.1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282</v>
      </c>
      <c r="AU528" s="180" t="s">
        <v>88</v>
      </c>
      <c r="AV528" s="15" t="s">
        <v>258</v>
      </c>
      <c r="AW528" s="15" t="s">
        <v>33</v>
      </c>
      <c r="AX528" s="15" t="s">
        <v>86</v>
      </c>
      <c r="AY528" s="180" t="s">
        <v>252</v>
      </c>
    </row>
    <row r="529" spans="1:65" s="2" customFormat="1" ht="37.9" customHeight="1">
      <c r="A529" s="31"/>
      <c r="B529" s="148"/>
      <c r="C529" s="149" t="s">
        <v>899</v>
      </c>
      <c r="D529" s="149" t="s">
        <v>254</v>
      </c>
      <c r="E529" s="150" t="s">
        <v>5756</v>
      </c>
      <c r="F529" s="151" t="s">
        <v>5757</v>
      </c>
      <c r="G529" s="152" t="s">
        <v>265</v>
      </c>
      <c r="H529" s="153">
        <v>11.1</v>
      </c>
      <c r="I529" s="154"/>
      <c r="J529" s="155">
        <f>ROUND(I529*H529,2)</f>
        <v>0</v>
      </c>
      <c r="K529" s="156"/>
      <c r="L529" s="32"/>
      <c r="M529" s="157" t="s">
        <v>1</v>
      </c>
      <c r="N529" s="158" t="s">
        <v>44</v>
      </c>
      <c r="O529" s="57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61" t="s">
        <v>258</v>
      </c>
      <c r="AT529" s="161" t="s">
        <v>254</v>
      </c>
      <c r="AU529" s="161" t="s">
        <v>88</v>
      </c>
      <c r="AY529" s="17" t="s">
        <v>252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7" t="s">
        <v>86</v>
      </c>
      <c r="BK529" s="162">
        <f>ROUND(I529*H529,2)</f>
        <v>0</v>
      </c>
      <c r="BL529" s="17" t="s">
        <v>258</v>
      </c>
      <c r="BM529" s="161" t="s">
        <v>902</v>
      </c>
    </row>
    <row r="530" spans="1:65" s="14" customFormat="1" ht="33.75">
      <c r="B530" s="171"/>
      <c r="D530" s="164" t="s">
        <v>282</v>
      </c>
      <c r="E530" s="172" t="s">
        <v>1</v>
      </c>
      <c r="F530" s="173" t="s">
        <v>5758</v>
      </c>
      <c r="H530" s="174">
        <v>11.1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282</v>
      </c>
      <c r="AU530" s="172" t="s">
        <v>88</v>
      </c>
      <c r="AV530" s="14" t="s">
        <v>88</v>
      </c>
      <c r="AW530" s="14" t="s">
        <v>33</v>
      </c>
      <c r="AX530" s="14" t="s">
        <v>79</v>
      </c>
      <c r="AY530" s="172" t="s">
        <v>252</v>
      </c>
    </row>
    <row r="531" spans="1:65" s="13" customFormat="1" ht="33.75">
      <c r="B531" s="163"/>
      <c r="D531" s="164" t="s">
        <v>282</v>
      </c>
      <c r="E531" s="165" t="s">
        <v>1</v>
      </c>
      <c r="F531" s="166" t="s">
        <v>5509</v>
      </c>
      <c r="H531" s="165" t="s">
        <v>1</v>
      </c>
      <c r="I531" s="167"/>
      <c r="L531" s="163"/>
      <c r="M531" s="168"/>
      <c r="N531" s="169"/>
      <c r="O531" s="169"/>
      <c r="P531" s="169"/>
      <c r="Q531" s="169"/>
      <c r="R531" s="169"/>
      <c r="S531" s="169"/>
      <c r="T531" s="170"/>
      <c r="AT531" s="165" t="s">
        <v>282</v>
      </c>
      <c r="AU531" s="165" t="s">
        <v>88</v>
      </c>
      <c r="AV531" s="13" t="s">
        <v>86</v>
      </c>
      <c r="AW531" s="13" t="s">
        <v>33</v>
      </c>
      <c r="AX531" s="13" t="s">
        <v>79</v>
      </c>
      <c r="AY531" s="165" t="s">
        <v>252</v>
      </c>
    </row>
    <row r="532" spans="1:65" s="15" customFormat="1">
      <c r="B532" s="179"/>
      <c r="D532" s="164" t="s">
        <v>282</v>
      </c>
      <c r="E532" s="180" t="s">
        <v>1</v>
      </c>
      <c r="F532" s="181" t="s">
        <v>286</v>
      </c>
      <c r="H532" s="182">
        <v>11.1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282</v>
      </c>
      <c r="AU532" s="180" t="s">
        <v>88</v>
      </c>
      <c r="AV532" s="15" t="s">
        <v>258</v>
      </c>
      <c r="AW532" s="15" t="s">
        <v>33</v>
      </c>
      <c r="AX532" s="15" t="s">
        <v>86</v>
      </c>
      <c r="AY532" s="180" t="s">
        <v>252</v>
      </c>
    </row>
    <row r="533" spans="1:65" s="2" customFormat="1" ht="37.9" customHeight="1">
      <c r="A533" s="31"/>
      <c r="B533" s="148"/>
      <c r="C533" s="149" t="s">
        <v>494</v>
      </c>
      <c r="D533" s="149" t="s">
        <v>254</v>
      </c>
      <c r="E533" s="150" t="s">
        <v>5759</v>
      </c>
      <c r="F533" s="151" t="s">
        <v>5760</v>
      </c>
      <c r="G533" s="152" t="s">
        <v>265</v>
      </c>
      <c r="H533" s="153">
        <v>1.9</v>
      </c>
      <c r="I533" s="154"/>
      <c r="J533" s="155">
        <f>ROUND(I533*H533,2)</f>
        <v>0</v>
      </c>
      <c r="K533" s="156"/>
      <c r="L533" s="32"/>
      <c r="M533" s="157" t="s">
        <v>1</v>
      </c>
      <c r="N533" s="158" t="s">
        <v>44</v>
      </c>
      <c r="O533" s="57"/>
      <c r="P533" s="159">
        <f>O533*H533</f>
        <v>0</v>
      </c>
      <c r="Q533" s="159">
        <v>0</v>
      </c>
      <c r="R533" s="159">
        <f>Q533*H533</f>
        <v>0</v>
      </c>
      <c r="S533" s="159">
        <v>0</v>
      </c>
      <c r="T533" s="160">
        <f>S533*H533</f>
        <v>0</v>
      </c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61" t="s">
        <v>258</v>
      </c>
      <c r="AT533" s="161" t="s">
        <v>254</v>
      </c>
      <c r="AU533" s="161" t="s">
        <v>88</v>
      </c>
      <c r="AY533" s="17" t="s">
        <v>252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7" t="s">
        <v>86</v>
      </c>
      <c r="BK533" s="162">
        <f>ROUND(I533*H533,2)</f>
        <v>0</v>
      </c>
      <c r="BL533" s="17" t="s">
        <v>258</v>
      </c>
      <c r="BM533" s="161" t="s">
        <v>906</v>
      </c>
    </row>
    <row r="534" spans="1:65" s="14" customFormat="1" ht="33.75">
      <c r="B534" s="171"/>
      <c r="D534" s="164" t="s">
        <v>282</v>
      </c>
      <c r="E534" s="172" t="s">
        <v>1</v>
      </c>
      <c r="F534" s="173" t="s">
        <v>5592</v>
      </c>
      <c r="H534" s="174">
        <v>1.9</v>
      </c>
      <c r="I534" s="175"/>
      <c r="L534" s="171"/>
      <c r="M534" s="176"/>
      <c r="N534" s="177"/>
      <c r="O534" s="177"/>
      <c r="P534" s="177"/>
      <c r="Q534" s="177"/>
      <c r="R534" s="177"/>
      <c r="S534" s="177"/>
      <c r="T534" s="178"/>
      <c r="AT534" s="172" t="s">
        <v>282</v>
      </c>
      <c r="AU534" s="172" t="s">
        <v>88</v>
      </c>
      <c r="AV534" s="14" t="s">
        <v>88</v>
      </c>
      <c r="AW534" s="14" t="s">
        <v>33</v>
      </c>
      <c r="AX534" s="14" t="s">
        <v>79</v>
      </c>
      <c r="AY534" s="172" t="s">
        <v>252</v>
      </c>
    </row>
    <row r="535" spans="1:65" s="13" customFormat="1" ht="33.75">
      <c r="B535" s="163"/>
      <c r="D535" s="164" t="s">
        <v>282</v>
      </c>
      <c r="E535" s="165" t="s">
        <v>1</v>
      </c>
      <c r="F535" s="166" t="s">
        <v>5509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282</v>
      </c>
      <c r="AU535" s="165" t="s">
        <v>88</v>
      </c>
      <c r="AV535" s="13" t="s">
        <v>86</v>
      </c>
      <c r="AW535" s="13" t="s">
        <v>33</v>
      </c>
      <c r="AX535" s="13" t="s">
        <v>79</v>
      </c>
      <c r="AY535" s="165" t="s">
        <v>252</v>
      </c>
    </row>
    <row r="536" spans="1:65" s="15" customFormat="1">
      <c r="B536" s="179"/>
      <c r="D536" s="164" t="s">
        <v>282</v>
      </c>
      <c r="E536" s="180" t="s">
        <v>1</v>
      </c>
      <c r="F536" s="181" t="s">
        <v>286</v>
      </c>
      <c r="H536" s="182">
        <v>1.9</v>
      </c>
      <c r="I536" s="183"/>
      <c r="L536" s="179"/>
      <c r="M536" s="184"/>
      <c r="N536" s="185"/>
      <c r="O536" s="185"/>
      <c r="P536" s="185"/>
      <c r="Q536" s="185"/>
      <c r="R536" s="185"/>
      <c r="S536" s="185"/>
      <c r="T536" s="186"/>
      <c r="AT536" s="180" t="s">
        <v>282</v>
      </c>
      <c r="AU536" s="180" t="s">
        <v>88</v>
      </c>
      <c r="AV536" s="15" t="s">
        <v>258</v>
      </c>
      <c r="AW536" s="15" t="s">
        <v>33</v>
      </c>
      <c r="AX536" s="15" t="s">
        <v>86</v>
      </c>
      <c r="AY536" s="180" t="s">
        <v>252</v>
      </c>
    </row>
    <row r="537" spans="1:65" s="2" customFormat="1" ht="37.9" customHeight="1">
      <c r="A537" s="31"/>
      <c r="B537" s="148"/>
      <c r="C537" s="149" t="s">
        <v>908</v>
      </c>
      <c r="D537" s="149" t="s">
        <v>254</v>
      </c>
      <c r="E537" s="150" t="s">
        <v>5761</v>
      </c>
      <c r="F537" s="151" t="s">
        <v>5762</v>
      </c>
      <c r="G537" s="152" t="s">
        <v>265</v>
      </c>
      <c r="H537" s="153">
        <v>0.9</v>
      </c>
      <c r="I537" s="154"/>
      <c r="J537" s="155">
        <f>ROUND(I537*H537,2)</f>
        <v>0</v>
      </c>
      <c r="K537" s="156"/>
      <c r="L537" s="32"/>
      <c r="M537" s="157" t="s">
        <v>1</v>
      </c>
      <c r="N537" s="158" t="s">
        <v>44</v>
      </c>
      <c r="O537" s="57"/>
      <c r="P537" s="159">
        <f>O537*H537</f>
        <v>0</v>
      </c>
      <c r="Q537" s="159">
        <v>0</v>
      </c>
      <c r="R537" s="159">
        <f>Q537*H537</f>
        <v>0</v>
      </c>
      <c r="S537" s="159">
        <v>0</v>
      </c>
      <c r="T537" s="160">
        <f>S537*H537</f>
        <v>0</v>
      </c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61" t="s">
        <v>258</v>
      </c>
      <c r="AT537" s="161" t="s">
        <v>254</v>
      </c>
      <c r="AU537" s="161" t="s">
        <v>88</v>
      </c>
      <c r="AY537" s="17" t="s">
        <v>252</v>
      </c>
      <c r="BE537" s="162">
        <f>IF(N537="základní",J537,0)</f>
        <v>0</v>
      </c>
      <c r="BF537" s="162">
        <f>IF(N537="snížená",J537,0)</f>
        <v>0</v>
      </c>
      <c r="BG537" s="162">
        <f>IF(N537="zákl. přenesená",J537,0)</f>
        <v>0</v>
      </c>
      <c r="BH537" s="162">
        <f>IF(N537="sníž. přenesená",J537,0)</f>
        <v>0</v>
      </c>
      <c r="BI537" s="162">
        <f>IF(N537="nulová",J537,0)</f>
        <v>0</v>
      </c>
      <c r="BJ537" s="17" t="s">
        <v>86</v>
      </c>
      <c r="BK537" s="162">
        <f>ROUND(I537*H537,2)</f>
        <v>0</v>
      </c>
      <c r="BL537" s="17" t="s">
        <v>258</v>
      </c>
      <c r="BM537" s="161" t="s">
        <v>911</v>
      </c>
    </row>
    <row r="538" spans="1:65" s="14" customFormat="1" ht="33.75">
      <c r="B538" s="171"/>
      <c r="D538" s="164" t="s">
        <v>282</v>
      </c>
      <c r="E538" s="172" t="s">
        <v>1</v>
      </c>
      <c r="F538" s="173" t="s">
        <v>5763</v>
      </c>
      <c r="H538" s="174">
        <v>0.9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282</v>
      </c>
      <c r="AU538" s="172" t="s">
        <v>88</v>
      </c>
      <c r="AV538" s="14" t="s">
        <v>88</v>
      </c>
      <c r="AW538" s="14" t="s">
        <v>33</v>
      </c>
      <c r="AX538" s="14" t="s">
        <v>79</v>
      </c>
      <c r="AY538" s="172" t="s">
        <v>252</v>
      </c>
    </row>
    <row r="539" spans="1:65" s="13" customFormat="1" ht="33.75">
      <c r="B539" s="163"/>
      <c r="D539" s="164" t="s">
        <v>282</v>
      </c>
      <c r="E539" s="165" t="s">
        <v>1</v>
      </c>
      <c r="F539" s="166" t="s">
        <v>5509</v>
      </c>
      <c r="H539" s="165" t="s">
        <v>1</v>
      </c>
      <c r="I539" s="167"/>
      <c r="L539" s="163"/>
      <c r="M539" s="168"/>
      <c r="N539" s="169"/>
      <c r="O539" s="169"/>
      <c r="P539" s="169"/>
      <c r="Q539" s="169"/>
      <c r="R539" s="169"/>
      <c r="S539" s="169"/>
      <c r="T539" s="170"/>
      <c r="AT539" s="165" t="s">
        <v>282</v>
      </c>
      <c r="AU539" s="165" t="s">
        <v>88</v>
      </c>
      <c r="AV539" s="13" t="s">
        <v>86</v>
      </c>
      <c r="AW539" s="13" t="s">
        <v>33</v>
      </c>
      <c r="AX539" s="13" t="s">
        <v>79</v>
      </c>
      <c r="AY539" s="165" t="s">
        <v>252</v>
      </c>
    </row>
    <row r="540" spans="1:65" s="15" customFormat="1">
      <c r="B540" s="179"/>
      <c r="D540" s="164" t="s">
        <v>282</v>
      </c>
      <c r="E540" s="180" t="s">
        <v>1</v>
      </c>
      <c r="F540" s="181" t="s">
        <v>286</v>
      </c>
      <c r="H540" s="182">
        <v>0.9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282</v>
      </c>
      <c r="AU540" s="180" t="s">
        <v>88</v>
      </c>
      <c r="AV540" s="15" t="s">
        <v>258</v>
      </c>
      <c r="AW540" s="15" t="s">
        <v>33</v>
      </c>
      <c r="AX540" s="15" t="s">
        <v>86</v>
      </c>
      <c r="AY540" s="180" t="s">
        <v>252</v>
      </c>
    </row>
    <row r="541" spans="1:65" s="2" customFormat="1" ht="37.9" customHeight="1">
      <c r="A541" s="31"/>
      <c r="B541" s="148"/>
      <c r="C541" s="149" t="s">
        <v>499</v>
      </c>
      <c r="D541" s="149" t="s">
        <v>254</v>
      </c>
      <c r="E541" s="150" t="s">
        <v>5764</v>
      </c>
      <c r="F541" s="151" t="s">
        <v>5765</v>
      </c>
      <c r="G541" s="152" t="s">
        <v>265</v>
      </c>
      <c r="H541" s="153">
        <v>4.8</v>
      </c>
      <c r="I541" s="154"/>
      <c r="J541" s="155">
        <f>ROUND(I541*H541,2)</f>
        <v>0</v>
      </c>
      <c r="K541" s="156"/>
      <c r="L541" s="32"/>
      <c r="M541" s="157" t="s">
        <v>1</v>
      </c>
      <c r="N541" s="158" t="s">
        <v>44</v>
      </c>
      <c r="O541" s="57"/>
      <c r="P541" s="159">
        <f>O541*H541</f>
        <v>0</v>
      </c>
      <c r="Q541" s="159">
        <v>0</v>
      </c>
      <c r="R541" s="159">
        <f>Q541*H541</f>
        <v>0</v>
      </c>
      <c r="S541" s="159">
        <v>0</v>
      </c>
      <c r="T541" s="160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61" t="s">
        <v>258</v>
      </c>
      <c r="AT541" s="161" t="s">
        <v>254</v>
      </c>
      <c r="AU541" s="161" t="s">
        <v>88</v>
      </c>
      <c r="AY541" s="17" t="s">
        <v>252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7" t="s">
        <v>86</v>
      </c>
      <c r="BK541" s="162">
        <f>ROUND(I541*H541,2)</f>
        <v>0</v>
      </c>
      <c r="BL541" s="17" t="s">
        <v>258</v>
      </c>
      <c r="BM541" s="161" t="s">
        <v>915</v>
      </c>
    </row>
    <row r="542" spans="1:65" s="14" customFormat="1" ht="33.75">
      <c r="B542" s="171"/>
      <c r="D542" s="164" t="s">
        <v>282</v>
      </c>
      <c r="E542" s="172" t="s">
        <v>1</v>
      </c>
      <c r="F542" s="173" t="s">
        <v>5766</v>
      </c>
      <c r="H542" s="174">
        <v>4.8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282</v>
      </c>
      <c r="AU542" s="172" t="s">
        <v>88</v>
      </c>
      <c r="AV542" s="14" t="s">
        <v>88</v>
      </c>
      <c r="AW542" s="14" t="s">
        <v>33</v>
      </c>
      <c r="AX542" s="14" t="s">
        <v>79</v>
      </c>
      <c r="AY542" s="172" t="s">
        <v>252</v>
      </c>
    </row>
    <row r="543" spans="1:65" s="13" customFormat="1" ht="33.75">
      <c r="B543" s="163"/>
      <c r="D543" s="164" t="s">
        <v>282</v>
      </c>
      <c r="E543" s="165" t="s">
        <v>1</v>
      </c>
      <c r="F543" s="166" t="s">
        <v>5509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282</v>
      </c>
      <c r="AU543" s="165" t="s">
        <v>88</v>
      </c>
      <c r="AV543" s="13" t="s">
        <v>86</v>
      </c>
      <c r="AW543" s="13" t="s">
        <v>33</v>
      </c>
      <c r="AX543" s="13" t="s">
        <v>79</v>
      </c>
      <c r="AY543" s="165" t="s">
        <v>252</v>
      </c>
    </row>
    <row r="544" spans="1:65" s="15" customFormat="1">
      <c r="B544" s="179"/>
      <c r="D544" s="164" t="s">
        <v>282</v>
      </c>
      <c r="E544" s="180" t="s">
        <v>1</v>
      </c>
      <c r="F544" s="181" t="s">
        <v>286</v>
      </c>
      <c r="H544" s="182">
        <v>4.8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282</v>
      </c>
      <c r="AU544" s="180" t="s">
        <v>88</v>
      </c>
      <c r="AV544" s="15" t="s">
        <v>258</v>
      </c>
      <c r="AW544" s="15" t="s">
        <v>33</v>
      </c>
      <c r="AX544" s="15" t="s">
        <v>86</v>
      </c>
      <c r="AY544" s="180" t="s">
        <v>252</v>
      </c>
    </row>
    <row r="545" spans="1:65" s="2" customFormat="1" ht="37.9" customHeight="1">
      <c r="A545" s="31"/>
      <c r="B545" s="148"/>
      <c r="C545" s="149" t="s">
        <v>918</v>
      </c>
      <c r="D545" s="149" t="s">
        <v>254</v>
      </c>
      <c r="E545" s="150" t="s">
        <v>5767</v>
      </c>
      <c r="F545" s="151" t="s">
        <v>5768</v>
      </c>
      <c r="G545" s="152" t="s">
        <v>265</v>
      </c>
      <c r="H545" s="153">
        <v>0.8</v>
      </c>
      <c r="I545" s="154"/>
      <c r="J545" s="155">
        <f>ROUND(I545*H545,2)</f>
        <v>0</v>
      </c>
      <c r="K545" s="156"/>
      <c r="L545" s="32"/>
      <c r="M545" s="157" t="s">
        <v>1</v>
      </c>
      <c r="N545" s="158" t="s">
        <v>44</v>
      </c>
      <c r="O545" s="57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61" t="s">
        <v>258</v>
      </c>
      <c r="AT545" s="161" t="s">
        <v>254</v>
      </c>
      <c r="AU545" s="161" t="s">
        <v>88</v>
      </c>
      <c r="AY545" s="17" t="s">
        <v>252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7" t="s">
        <v>86</v>
      </c>
      <c r="BK545" s="162">
        <f>ROUND(I545*H545,2)</f>
        <v>0</v>
      </c>
      <c r="BL545" s="17" t="s">
        <v>258</v>
      </c>
      <c r="BM545" s="161" t="s">
        <v>921</v>
      </c>
    </row>
    <row r="546" spans="1:65" s="14" customFormat="1" ht="33.75">
      <c r="B546" s="171"/>
      <c r="D546" s="164" t="s">
        <v>282</v>
      </c>
      <c r="E546" s="172" t="s">
        <v>1</v>
      </c>
      <c r="F546" s="173" t="s">
        <v>5769</v>
      </c>
      <c r="H546" s="174">
        <v>0.8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282</v>
      </c>
      <c r="AU546" s="172" t="s">
        <v>88</v>
      </c>
      <c r="AV546" s="14" t="s">
        <v>88</v>
      </c>
      <c r="AW546" s="14" t="s">
        <v>33</v>
      </c>
      <c r="AX546" s="14" t="s">
        <v>79</v>
      </c>
      <c r="AY546" s="172" t="s">
        <v>252</v>
      </c>
    </row>
    <row r="547" spans="1:65" s="13" customFormat="1" ht="33.75">
      <c r="B547" s="163"/>
      <c r="D547" s="164" t="s">
        <v>282</v>
      </c>
      <c r="E547" s="165" t="s">
        <v>1</v>
      </c>
      <c r="F547" s="166" t="s">
        <v>5509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282</v>
      </c>
      <c r="AU547" s="165" t="s">
        <v>88</v>
      </c>
      <c r="AV547" s="13" t="s">
        <v>86</v>
      </c>
      <c r="AW547" s="13" t="s">
        <v>33</v>
      </c>
      <c r="AX547" s="13" t="s">
        <v>79</v>
      </c>
      <c r="AY547" s="165" t="s">
        <v>252</v>
      </c>
    </row>
    <row r="548" spans="1:65" s="15" customFormat="1">
      <c r="B548" s="179"/>
      <c r="D548" s="164" t="s">
        <v>282</v>
      </c>
      <c r="E548" s="180" t="s">
        <v>1</v>
      </c>
      <c r="F548" s="181" t="s">
        <v>286</v>
      </c>
      <c r="H548" s="182">
        <v>0.8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282</v>
      </c>
      <c r="AU548" s="180" t="s">
        <v>88</v>
      </c>
      <c r="AV548" s="15" t="s">
        <v>258</v>
      </c>
      <c r="AW548" s="15" t="s">
        <v>33</v>
      </c>
      <c r="AX548" s="15" t="s">
        <v>86</v>
      </c>
      <c r="AY548" s="180" t="s">
        <v>252</v>
      </c>
    </row>
    <row r="549" spans="1:65" s="2" customFormat="1" ht="37.9" customHeight="1">
      <c r="A549" s="31"/>
      <c r="B549" s="148"/>
      <c r="C549" s="149" t="s">
        <v>502</v>
      </c>
      <c r="D549" s="149" t="s">
        <v>254</v>
      </c>
      <c r="E549" s="150" t="s">
        <v>5770</v>
      </c>
      <c r="F549" s="151" t="s">
        <v>5771</v>
      </c>
      <c r="G549" s="152" t="s">
        <v>265</v>
      </c>
      <c r="H549" s="153">
        <v>48</v>
      </c>
      <c r="I549" s="154"/>
      <c r="J549" s="155">
        <f>ROUND(I549*H549,2)</f>
        <v>0</v>
      </c>
      <c r="K549" s="156"/>
      <c r="L549" s="32"/>
      <c r="M549" s="157" t="s">
        <v>1</v>
      </c>
      <c r="N549" s="158" t="s">
        <v>44</v>
      </c>
      <c r="O549" s="57"/>
      <c r="P549" s="159">
        <f>O549*H549</f>
        <v>0</v>
      </c>
      <c r="Q549" s="159">
        <v>0</v>
      </c>
      <c r="R549" s="159">
        <f>Q549*H549</f>
        <v>0</v>
      </c>
      <c r="S549" s="159">
        <v>0</v>
      </c>
      <c r="T549" s="160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61" t="s">
        <v>258</v>
      </c>
      <c r="AT549" s="161" t="s">
        <v>254</v>
      </c>
      <c r="AU549" s="161" t="s">
        <v>88</v>
      </c>
      <c r="AY549" s="17" t="s">
        <v>252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7" t="s">
        <v>86</v>
      </c>
      <c r="BK549" s="162">
        <f>ROUND(I549*H549,2)</f>
        <v>0</v>
      </c>
      <c r="BL549" s="17" t="s">
        <v>258</v>
      </c>
      <c r="BM549" s="161" t="s">
        <v>927</v>
      </c>
    </row>
    <row r="550" spans="1:65" s="14" customFormat="1" ht="33.75">
      <c r="B550" s="171"/>
      <c r="D550" s="164" t="s">
        <v>282</v>
      </c>
      <c r="E550" s="172" t="s">
        <v>1</v>
      </c>
      <c r="F550" s="173" t="s">
        <v>5772</v>
      </c>
      <c r="H550" s="174">
        <v>48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282</v>
      </c>
      <c r="AU550" s="172" t="s">
        <v>88</v>
      </c>
      <c r="AV550" s="14" t="s">
        <v>88</v>
      </c>
      <c r="AW550" s="14" t="s">
        <v>33</v>
      </c>
      <c r="AX550" s="14" t="s">
        <v>79</v>
      </c>
      <c r="AY550" s="172" t="s">
        <v>252</v>
      </c>
    </row>
    <row r="551" spans="1:65" s="13" customFormat="1" ht="33.75">
      <c r="B551" s="163"/>
      <c r="D551" s="164" t="s">
        <v>282</v>
      </c>
      <c r="E551" s="165" t="s">
        <v>1</v>
      </c>
      <c r="F551" s="166" t="s">
        <v>5509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282</v>
      </c>
      <c r="AU551" s="165" t="s">
        <v>88</v>
      </c>
      <c r="AV551" s="13" t="s">
        <v>86</v>
      </c>
      <c r="AW551" s="13" t="s">
        <v>33</v>
      </c>
      <c r="AX551" s="13" t="s">
        <v>79</v>
      </c>
      <c r="AY551" s="165" t="s">
        <v>252</v>
      </c>
    </row>
    <row r="552" spans="1:65" s="15" customFormat="1">
      <c r="B552" s="179"/>
      <c r="D552" s="164" t="s">
        <v>282</v>
      </c>
      <c r="E552" s="180" t="s">
        <v>1</v>
      </c>
      <c r="F552" s="181" t="s">
        <v>286</v>
      </c>
      <c r="H552" s="182">
        <v>48</v>
      </c>
      <c r="I552" s="183"/>
      <c r="L552" s="179"/>
      <c r="M552" s="184"/>
      <c r="N552" s="185"/>
      <c r="O552" s="185"/>
      <c r="P552" s="185"/>
      <c r="Q552" s="185"/>
      <c r="R552" s="185"/>
      <c r="S552" s="185"/>
      <c r="T552" s="186"/>
      <c r="AT552" s="180" t="s">
        <v>282</v>
      </c>
      <c r="AU552" s="180" t="s">
        <v>88</v>
      </c>
      <c r="AV552" s="15" t="s">
        <v>258</v>
      </c>
      <c r="AW552" s="15" t="s">
        <v>33</v>
      </c>
      <c r="AX552" s="15" t="s">
        <v>86</v>
      </c>
      <c r="AY552" s="180" t="s">
        <v>252</v>
      </c>
    </row>
    <row r="553" spans="1:65" s="2" customFormat="1" ht="37.9" customHeight="1">
      <c r="A553" s="31"/>
      <c r="B553" s="148"/>
      <c r="C553" s="149" t="s">
        <v>934</v>
      </c>
      <c r="D553" s="149" t="s">
        <v>254</v>
      </c>
      <c r="E553" s="150" t="s">
        <v>5773</v>
      </c>
      <c r="F553" s="151" t="s">
        <v>5774</v>
      </c>
      <c r="G553" s="152" t="s">
        <v>265</v>
      </c>
      <c r="H553" s="153">
        <v>0.5</v>
      </c>
      <c r="I553" s="154"/>
      <c r="J553" s="155">
        <f>ROUND(I553*H553,2)</f>
        <v>0</v>
      </c>
      <c r="K553" s="156"/>
      <c r="L553" s="32"/>
      <c r="M553" s="157" t="s">
        <v>1</v>
      </c>
      <c r="N553" s="158" t="s">
        <v>44</v>
      </c>
      <c r="O553" s="57"/>
      <c r="P553" s="159">
        <f>O553*H553</f>
        <v>0</v>
      </c>
      <c r="Q553" s="159">
        <v>0</v>
      </c>
      <c r="R553" s="159">
        <f>Q553*H553</f>
        <v>0</v>
      </c>
      <c r="S553" s="159">
        <v>0</v>
      </c>
      <c r="T553" s="160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61" t="s">
        <v>258</v>
      </c>
      <c r="AT553" s="161" t="s">
        <v>254</v>
      </c>
      <c r="AU553" s="161" t="s">
        <v>88</v>
      </c>
      <c r="AY553" s="17" t="s">
        <v>252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7" t="s">
        <v>86</v>
      </c>
      <c r="BK553" s="162">
        <f>ROUND(I553*H553,2)</f>
        <v>0</v>
      </c>
      <c r="BL553" s="17" t="s">
        <v>258</v>
      </c>
      <c r="BM553" s="161" t="s">
        <v>937</v>
      </c>
    </row>
    <row r="554" spans="1:65" s="14" customFormat="1" ht="33.75">
      <c r="B554" s="171"/>
      <c r="D554" s="164" t="s">
        <v>282</v>
      </c>
      <c r="E554" s="172" t="s">
        <v>1</v>
      </c>
      <c r="F554" s="173" t="s">
        <v>5775</v>
      </c>
      <c r="H554" s="174">
        <v>0.5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282</v>
      </c>
      <c r="AU554" s="172" t="s">
        <v>88</v>
      </c>
      <c r="AV554" s="14" t="s">
        <v>88</v>
      </c>
      <c r="AW554" s="14" t="s">
        <v>33</v>
      </c>
      <c r="AX554" s="14" t="s">
        <v>79</v>
      </c>
      <c r="AY554" s="172" t="s">
        <v>252</v>
      </c>
    </row>
    <row r="555" spans="1:65" s="13" customFormat="1" ht="33.75">
      <c r="B555" s="163"/>
      <c r="D555" s="164" t="s">
        <v>282</v>
      </c>
      <c r="E555" s="165" t="s">
        <v>1</v>
      </c>
      <c r="F555" s="166" t="s">
        <v>5509</v>
      </c>
      <c r="H555" s="165" t="s">
        <v>1</v>
      </c>
      <c r="I555" s="167"/>
      <c r="L555" s="163"/>
      <c r="M555" s="168"/>
      <c r="N555" s="169"/>
      <c r="O555" s="169"/>
      <c r="P555" s="169"/>
      <c r="Q555" s="169"/>
      <c r="R555" s="169"/>
      <c r="S555" s="169"/>
      <c r="T555" s="170"/>
      <c r="AT555" s="165" t="s">
        <v>282</v>
      </c>
      <c r="AU555" s="165" t="s">
        <v>88</v>
      </c>
      <c r="AV555" s="13" t="s">
        <v>86</v>
      </c>
      <c r="AW555" s="13" t="s">
        <v>33</v>
      </c>
      <c r="AX555" s="13" t="s">
        <v>79</v>
      </c>
      <c r="AY555" s="165" t="s">
        <v>252</v>
      </c>
    </row>
    <row r="556" spans="1:65" s="15" customFormat="1">
      <c r="B556" s="179"/>
      <c r="D556" s="164" t="s">
        <v>282</v>
      </c>
      <c r="E556" s="180" t="s">
        <v>1</v>
      </c>
      <c r="F556" s="181" t="s">
        <v>286</v>
      </c>
      <c r="H556" s="182">
        <v>0.5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282</v>
      </c>
      <c r="AU556" s="180" t="s">
        <v>88</v>
      </c>
      <c r="AV556" s="15" t="s">
        <v>258</v>
      </c>
      <c r="AW556" s="15" t="s">
        <v>33</v>
      </c>
      <c r="AX556" s="15" t="s">
        <v>86</v>
      </c>
      <c r="AY556" s="180" t="s">
        <v>252</v>
      </c>
    </row>
    <row r="557" spans="1:65" s="2" customFormat="1" ht="37.9" customHeight="1">
      <c r="A557" s="31"/>
      <c r="B557" s="148"/>
      <c r="C557" s="149" t="s">
        <v>509</v>
      </c>
      <c r="D557" s="149" t="s">
        <v>254</v>
      </c>
      <c r="E557" s="150" t="s">
        <v>5776</v>
      </c>
      <c r="F557" s="151" t="s">
        <v>5777</v>
      </c>
      <c r="G557" s="152" t="s">
        <v>265</v>
      </c>
      <c r="H557" s="153">
        <v>0.4</v>
      </c>
      <c r="I557" s="154"/>
      <c r="J557" s="155">
        <f>ROUND(I557*H557,2)</f>
        <v>0</v>
      </c>
      <c r="K557" s="156"/>
      <c r="L557" s="32"/>
      <c r="M557" s="157" t="s">
        <v>1</v>
      </c>
      <c r="N557" s="158" t="s">
        <v>44</v>
      </c>
      <c r="O557" s="57"/>
      <c r="P557" s="159">
        <f>O557*H557</f>
        <v>0</v>
      </c>
      <c r="Q557" s="159">
        <v>0</v>
      </c>
      <c r="R557" s="159">
        <f>Q557*H557</f>
        <v>0</v>
      </c>
      <c r="S557" s="159">
        <v>0</v>
      </c>
      <c r="T557" s="160">
        <f>S557*H557</f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61" t="s">
        <v>258</v>
      </c>
      <c r="AT557" s="161" t="s">
        <v>254</v>
      </c>
      <c r="AU557" s="161" t="s">
        <v>88</v>
      </c>
      <c r="AY557" s="17" t="s">
        <v>252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7" t="s">
        <v>86</v>
      </c>
      <c r="BK557" s="162">
        <f>ROUND(I557*H557,2)</f>
        <v>0</v>
      </c>
      <c r="BL557" s="17" t="s">
        <v>258</v>
      </c>
      <c r="BM557" s="161" t="s">
        <v>943</v>
      </c>
    </row>
    <row r="558" spans="1:65" s="14" customFormat="1" ht="33.75">
      <c r="B558" s="171"/>
      <c r="D558" s="164" t="s">
        <v>282</v>
      </c>
      <c r="E558" s="172" t="s">
        <v>1</v>
      </c>
      <c r="F558" s="173" t="s">
        <v>5778</v>
      </c>
      <c r="H558" s="174">
        <v>0.4</v>
      </c>
      <c r="I558" s="175"/>
      <c r="L558" s="171"/>
      <c r="M558" s="176"/>
      <c r="N558" s="177"/>
      <c r="O558" s="177"/>
      <c r="P558" s="177"/>
      <c r="Q558" s="177"/>
      <c r="R558" s="177"/>
      <c r="S558" s="177"/>
      <c r="T558" s="178"/>
      <c r="AT558" s="172" t="s">
        <v>282</v>
      </c>
      <c r="AU558" s="172" t="s">
        <v>88</v>
      </c>
      <c r="AV558" s="14" t="s">
        <v>88</v>
      </c>
      <c r="AW558" s="14" t="s">
        <v>33</v>
      </c>
      <c r="AX558" s="14" t="s">
        <v>79</v>
      </c>
      <c r="AY558" s="172" t="s">
        <v>252</v>
      </c>
    </row>
    <row r="559" spans="1:65" s="13" customFormat="1" ht="33.75">
      <c r="B559" s="163"/>
      <c r="D559" s="164" t="s">
        <v>282</v>
      </c>
      <c r="E559" s="165" t="s">
        <v>1</v>
      </c>
      <c r="F559" s="166" t="s">
        <v>5509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282</v>
      </c>
      <c r="AU559" s="165" t="s">
        <v>88</v>
      </c>
      <c r="AV559" s="13" t="s">
        <v>86</v>
      </c>
      <c r="AW559" s="13" t="s">
        <v>33</v>
      </c>
      <c r="AX559" s="13" t="s">
        <v>79</v>
      </c>
      <c r="AY559" s="165" t="s">
        <v>252</v>
      </c>
    </row>
    <row r="560" spans="1:65" s="15" customFormat="1">
      <c r="B560" s="179"/>
      <c r="D560" s="164" t="s">
        <v>282</v>
      </c>
      <c r="E560" s="180" t="s">
        <v>1</v>
      </c>
      <c r="F560" s="181" t="s">
        <v>286</v>
      </c>
      <c r="H560" s="182">
        <v>0.4</v>
      </c>
      <c r="I560" s="183"/>
      <c r="L560" s="179"/>
      <c r="M560" s="184"/>
      <c r="N560" s="185"/>
      <c r="O560" s="185"/>
      <c r="P560" s="185"/>
      <c r="Q560" s="185"/>
      <c r="R560" s="185"/>
      <c r="S560" s="185"/>
      <c r="T560" s="186"/>
      <c r="AT560" s="180" t="s">
        <v>282</v>
      </c>
      <c r="AU560" s="180" t="s">
        <v>88</v>
      </c>
      <c r="AV560" s="15" t="s">
        <v>258</v>
      </c>
      <c r="AW560" s="15" t="s">
        <v>33</v>
      </c>
      <c r="AX560" s="15" t="s">
        <v>86</v>
      </c>
      <c r="AY560" s="180" t="s">
        <v>252</v>
      </c>
    </row>
    <row r="561" spans="1:65" s="2" customFormat="1" ht="37.9" customHeight="1">
      <c r="A561" s="31"/>
      <c r="B561" s="148"/>
      <c r="C561" s="149" t="s">
        <v>961</v>
      </c>
      <c r="D561" s="149" t="s">
        <v>254</v>
      </c>
      <c r="E561" s="150" t="s">
        <v>5779</v>
      </c>
      <c r="F561" s="151" t="s">
        <v>5780</v>
      </c>
      <c r="G561" s="152" t="s">
        <v>265</v>
      </c>
      <c r="H561" s="153">
        <v>0.3</v>
      </c>
      <c r="I561" s="154"/>
      <c r="J561" s="155">
        <f>ROUND(I561*H561,2)</f>
        <v>0</v>
      </c>
      <c r="K561" s="156"/>
      <c r="L561" s="32"/>
      <c r="M561" s="157" t="s">
        <v>1</v>
      </c>
      <c r="N561" s="158" t="s">
        <v>44</v>
      </c>
      <c r="O561" s="57"/>
      <c r="P561" s="159">
        <f>O561*H561</f>
        <v>0</v>
      </c>
      <c r="Q561" s="159">
        <v>0</v>
      </c>
      <c r="R561" s="159">
        <f>Q561*H561</f>
        <v>0</v>
      </c>
      <c r="S561" s="159">
        <v>0</v>
      </c>
      <c r="T561" s="160">
        <f>S561*H561</f>
        <v>0</v>
      </c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R561" s="161" t="s">
        <v>258</v>
      </c>
      <c r="AT561" s="161" t="s">
        <v>254</v>
      </c>
      <c r="AU561" s="161" t="s">
        <v>88</v>
      </c>
      <c r="AY561" s="17" t="s">
        <v>252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7" t="s">
        <v>86</v>
      </c>
      <c r="BK561" s="162">
        <f>ROUND(I561*H561,2)</f>
        <v>0</v>
      </c>
      <c r="BL561" s="17" t="s">
        <v>258</v>
      </c>
      <c r="BM561" s="161" t="s">
        <v>964</v>
      </c>
    </row>
    <row r="562" spans="1:65" s="14" customFormat="1" ht="33.75">
      <c r="B562" s="171"/>
      <c r="D562" s="164" t="s">
        <v>282</v>
      </c>
      <c r="E562" s="172" t="s">
        <v>1</v>
      </c>
      <c r="F562" s="173" t="s">
        <v>5781</v>
      </c>
      <c r="H562" s="174">
        <v>0.3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282</v>
      </c>
      <c r="AU562" s="172" t="s">
        <v>88</v>
      </c>
      <c r="AV562" s="14" t="s">
        <v>88</v>
      </c>
      <c r="AW562" s="14" t="s">
        <v>33</v>
      </c>
      <c r="AX562" s="14" t="s">
        <v>79</v>
      </c>
      <c r="AY562" s="172" t="s">
        <v>252</v>
      </c>
    </row>
    <row r="563" spans="1:65" s="13" customFormat="1" ht="33.75">
      <c r="B563" s="163"/>
      <c r="D563" s="164" t="s">
        <v>282</v>
      </c>
      <c r="E563" s="165" t="s">
        <v>1</v>
      </c>
      <c r="F563" s="166" t="s">
        <v>5509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282</v>
      </c>
      <c r="AU563" s="165" t="s">
        <v>88</v>
      </c>
      <c r="AV563" s="13" t="s">
        <v>86</v>
      </c>
      <c r="AW563" s="13" t="s">
        <v>33</v>
      </c>
      <c r="AX563" s="13" t="s">
        <v>79</v>
      </c>
      <c r="AY563" s="165" t="s">
        <v>252</v>
      </c>
    </row>
    <row r="564" spans="1:65" s="15" customFormat="1">
      <c r="B564" s="179"/>
      <c r="D564" s="164" t="s">
        <v>282</v>
      </c>
      <c r="E564" s="180" t="s">
        <v>1</v>
      </c>
      <c r="F564" s="181" t="s">
        <v>286</v>
      </c>
      <c r="H564" s="182">
        <v>0.3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282</v>
      </c>
      <c r="AU564" s="180" t="s">
        <v>88</v>
      </c>
      <c r="AV564" s="15" t="s">
        <v>258</v>
      </c>
      <c r="AW564" s="15" t="s">
        <v>33</v>
      </c>
      <c r="AX564" s="15" t="s">
        <v>86</v>
      </c>
      <c r="AY564" s="180" t="s">
        <v>252</v>
      </c>
    </row>
    <row r="565" spans="1:65" s="2" customFormat="1" ht="37.9" customHeight="1">
      <c r="A565" s="31"/>
      <c r="B565" s="148"/>
      <c r="C565" s="149" t="s">
        <v>513</v>
      </c>
      <c r="D565" s="149" t="s">
        <v>254</v>
      </c>
      <c r="E565" s="150" t="s">
        <v>5782</v>
      </c>
      <c r="F565" s="151" t="s">
        <v>5783</v>
      </c>
      <c r="G565" s="152" t="s">
        <v>265</v>
      </c>
      <c r="H565" s="153">
        <v>5.9</v>
      </c>
      <c r="I565" s="154"/>
      <c r="J565" s="155">
        <f>ROUND(I565*H565,2)</f>
        <v>0</v>
      </c>
      <c r="K565" s="156"/>
      <c r="L565" s="32"/>
      <c r="M565" s="157" t="s">
        <v>1</v>
      </c>
      <c r="N565" s="158" t="s">
        <v>44</v>
      </c>
      <c r="O565" s="57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61" t="s">
        <v>258</v>
      </c>
      <c r="AT565" s="161" t="s">
        <v>254</v>
      </c>
      <c r="AU565" s="161" t="s">
        <v>88</v>
      </c>
      <c r="AY565" s="17" t="s">
        <v>252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7" t="s">
        <v>86</v>
      </c>
      <c r="BK565" s="162">
        <f>ROUND(I565*H565,2)</f>
        <v>0</v>
      </c>
      <c r="BL565" s="17" t="s">
        <v>258</v>
      </c>
      <c r="BM565" s="161" t="s">
        <v>969</v>
      </c>
    </row>
    <row r="566" spans="1:65" s="14" customFormat="1" ht="33.75">
      <c r="B566" s="171"/>
      <c r="D566" s="164" t="s">
        <v>282</v>
      </c>
      <c r="E566" s="172" t="s">
        <v>1</v>
      </c>
      <c r="F566" s="173" t="s">
        <v>5784</v>
      </c>
      <c r="H566" s="174">
        <v>5.9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282</v>
      </c>
      <c r="AU566" s="172" t="s">
        <v>88</v>
      </c>
      <c r="AV566" s="14" t="s">
        <v>88</v>
      </c>
      <c r="AW566" s="14" t="s">
        <v>33</v>
      </c>
      <c r="AX566" s="14" t="s">
        <v>79</v>
      </c>
      <c r="AY566" s="172" t="s">
        <v>252</v>
      </c>
    </row>
    <row r="567" spans="1:65" s="13" customFormat="1" ht="33.75">
      <c r="B567" s="163"/>
      <c r="D567" s="164" t="s">
        <v>282</v>
      </c>
      <c r="E567" s="165" t="s">
        <v>1</v>
      </c>
      <c r="F567" s="166" t="s">
        <v>5509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282</v>
      </c>
      <c r="AU567" s="165" t="s">
        <v>88</v>
      </c>
      <c r="AV567" s="13" t="s">
        <v>86</v>
      </c>
      <c r="AW567" s="13" t="s">
        <v>33</v>
      </c>
      <c r="AX567" s="13" t="s">
        <v>79</v>
      </c>
      <c r="AY567" s="165" t="s">
        <v>252</v>
      </c>
    </row>
    <row r="568" spans="1:65" s="15" customFormat="1">
      <c r="B568" s="179"/>
      <c r="D568" s="164" t="s">
        <v>282</v>
      </c>
      <c r="E568" s="180" t="s">
        <v>1</v>
      </c>
      <c r="F568" s="181" t="s">
        <v>286</v>
      </c>
      <c r="H568" s="182">
        <v>5.9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282</v>
      </c>
      <c r="AU568" s="180" t="s">
        <v>88</v>
      </c>
      <c r="AV568" s="15" t="s">
        <v>258</v>
      </c>
      <c r="AW568" s="15" t="s">
        <v>33</v>
      </c>
      <c r="AX568" s="15" t="s">
        <v>86</v>
      </c>
      <c r="AY568" s="180" t="s">
        <v>252</v>
      </c>
    </row>
    <row r="569" spans="1:65" s="2" customFormat="1" ht="37.9" customHeight="1">
      <c r="A569" s="31"/>
      <c r="B569" s="148"/>
      <c r="C569" s="149" t="s">
        <v>991</v>
      </c>
      <c r="D569" s="149" t="s">
        <v>254</v>
      </c>
      <c r="E569" s="150" t="s">
        <v>5785</v>
      </c>
      <c r="F569" s="151" t="s">
        <v>5786</v>
      </c>
      <c r="G569" s="152" t="s">
        <v>265</v>
      </c>
      <c r="H569" s="153">
        <v>0.6</v>
      </c>
      <c r="I569" s="154"/>
      <c r="J569" s="155">
        <f>ROUND(I569*H569,2)</f>
        <v>0</v>
      </c>
      <c r="K569" s="156"/>
      <c r="L569" s="32"/>
      <c r="M569" s="157" t="s">
        <v>1</v>
      </c>
      <c r="N569" s="158" t="s">
        <v>44</v>
      </c>
      <c r="O569" s="57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61" t="s">
        <v>258</v>
      </c>
      <c r="AT569" s="161" t="s">
        <v>254</v>
      </c>
      <c r="AU569" s="161" t="s">
        <v>88</v>
      </c>
      <c r="AY569" s="17" t="s">
        <v>252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86</v>
      </c>
      <c r="BK569" s="162">
        <f>ROUND(I569*H569,2)</f>
        <v>0</v>
      </c>
      <c r="BL569" s="17" t="s">
        <v>258</v>
      </c>
      <c r="BM569" s="161" t="s">
        <v>994</v>
      </c>
    </row>
    <row r="570" spans="1:65" s="14" customFormat="1" ht="33.75">
      <c r="B570" s="171"/>
      <c r="D570" s="164" t="s">
        <v>282</v>
      </c>
      <c r="E570" s="172" t="s">
        <v>1</v>
      </c>
      <c r="F570" s="173" t="s">
        <v>5787</v>
      </c>
      <c r="H570" s="174">
        <v>0.6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282</v>
      </c>
      <c r="AU570" s="172" t="s">
        <v>88</v>
      </c>
      <c r="AV570" s="14" t="s">
        <v>88</v>
      </c>
      <c r="AW570" s="14" t="s">
        <v>33</v>
      </c>
      <c r="AX570" s="14" t="s">
        <v>79</v>
      </c>
      <c r="AY570" s="172" t="s">
        <v>252</v>
      </c>
    </row>
    <row r="571" spans="1:65" s="13" customFormat="1" ht="33.75">
      <c r="B571" s="163"/>
      <c r="D571" s="164" t="s">
        <v>282</v>
      </c>
      <c r="E571" s="165" t="s">
        <v>1</v>
      </c>
      <c r="F571" s="166" t="s">
        <v>5509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282</v>
      </c>
      <c r="AU571" s="165" t="s">
        <v>88</v>
      </c>
      <c r="AV571" s="13" t="s">
        <v>86</v>
      </c>
      <c r="AW571" s="13" t="s">
        <v>33</v>
      </c>
      <c r="AX571" s="13" t="s">
        <v>79</v>
      </c>
      <c r="AY571" s="165" t="s">
        <v>252</v>
      </c>
    </row>
    <row r="572" spans="1:65" s="15" customFormat="1">
      <c r="B572" s="179"/>
      <c r="D572" s="164" t="s">
        <v>282</v>
      </c>
      <c r="E572" s="180" t="s">
        <v>1</v>
      </c>
      <c r="F572" s="181" t="s">
        <v>286</v>
      </c>
      <c r="H572" s="182">
        <v>0.6</v>
      </c>
      <c r="I572" s="183"/>
      <c r="L572" s="179"/>
      <c r="M572" s="184"/>
      <c r="N572" s="185"/>
      <c r="O572" s="185"/>
      <c r="P572" s="185"/>
      <c r="Q572" s="185"/>
      <c r="R572" s="185"/>
      <c r="S572" s="185"/>
      <c r="T572" s="186"/>
      <c r="AT572" s="180" t="s">
        <v>282</v>
      </c>
      <c r="AU572" s="180" t="s">
        <v>88</v>
      </c>
      <c r="AV572" s="15" t="s">
        <v>258</v>
      </c>
      <c r="AW572" s="15" t="s">
        <v>33</v>
      </c>
      <c r="AX572" s="15" t="s">
        <v>86</v>
      </c>
      <c r="AY572" s="180" t="s">
        <v>252</v>
      </c>
    </row>
    <row r="573" spans="1:65" s="2" customFormat="1" ht="37.9" customHeight="1">
      <c r="A573" s="31"/>
      <c r="B573" s="148"/>
      <c r="C573" s="149" t="s">
        <v>517</v>
      </c>
      <c r="D573" s="149" t="s">
        <v>254</v>
      </c>
      <c r="E573" s="150" t="s">
        <v>5788</v>
      </c>
      <c r="F573" s="151" t="s">
        <v>5789</v>
      </c>
      <c r="G573" s="152" t="s">
        <v>265</v>
      </c>
      <c r="H573" s="153">
        <v>2.1</v>
      </c>
      <c r="I573" s="154"/>
      <c r="J573" s="155">
        <f>ROUND(I573*H573,2)</f>
        <v>0</v>
      </c>
      <c r="K573" s="156"/>
      <c r="L573" s="32"/>
      <c r="M573" s="157" t="s">
        <v>1</v>
      </c>
      <c r="N573" s="158" t="s">
        <v>44</v>
      </c>
      <c r="O573" s="57"/>
      <c r="P573" s="159">
        <f>O573*H573</f>
        <v>0</v>
      </c>
      <c r="Q573" s="159">
        <v>0</v>
      </c>
      <c r="R573" s="159">
        <f>Q573*H573</f>
        <v>0</v>
      </c>
      <c r="S573" s="159">
        <v>0</v>
      </c>
      <c r="T573" s="160">
        <f>S573*H573</f>
        <v>0</v>
      </c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R573" s="161" t="s">
        <v>258</v>
      </c>
      <c r="AT573" s="161" t="s">
        <v>254</v>
      </c>
      <c r="AU573" s="161" t="s">
        <v>88</v>
      </c>
      <c r="AY573" s="17" t="s">
        <v>252</v>
      </c>
      <c r="BE573" s="162">
        <f>IF(N573="základní",J573,0)</f>
        <v>0</v>
      </c>
      <c r="BF573" s="162">
        <f>IF(N573="snížená",J573,0)</f>
        <v>0</v>
      </c>
      <c r="BG573" s="162">
        <f>IF(N573="zákl. přenesená",J573,0)</f>
        <v>0</v>
      </c>
      <c r="BH573" s="162">
        <f>IF(N573="sníž. přenesená",J573,0)</f>
        <v>0</v>
      </c>
      <c r="BI573" s="162">
        <f>IF(N573="nulová",J573,0)</f>
        <v>0</v>
      </c>
      <c r="BJ573" s="17" t="s">
        <v>86</v>
      </c>
      <c r="BK573" s="162">
        <f>ROUND(I573*H573,2)</f>
        <v>0</v>
      </c>
      <c r="BL573" s="17" t="s">
        <v>258</v>
      </c>
      <c r="BM573" s="161" t="s">
        <v>999</v>
      </c>
    </row>
    <row r="574" spans="1:65" s="14" customFormat="1" ht="33.75">
      <c r="B574" s="171"/>
      <c r="D574" s="164" t="s">
        <v>282</v>
      </c>
      <c r="E574" s="172" t="s">
        <v>1</v>
      </c>
      <c r="F574" s="173" t="s">
        <v>5790</v>
      </c>
      <c r="H574" s="174">
        <v>2.1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282</v>
      </c>
      <c r="AU574" s="172" t="s">
        <v>88</v>
      </c>
      <c r="AV574" s="14" t="s">
        <v>88</v>
      </c>
      <c r="AW574" s="14" t="s">
        <v>33</v>
      </c>
      <c r="AX574" s="14" t="s">
        <v>79</v>
      </c>
      <c r="AY574" s="172" t="s">
        <v>252</v>
      </c>
    </row>
    <row r="575" spans="1:65" s="13" customFormat="1" ht="33.75">
      <c r="B575" s="163"/>
      <c r="D575" s="164" t="s">
        <v>282</v>
      </c>
      <c r="E575" s="165" t="s">
        <v>1</v>
      </c>
      <c r="F575" s="166" t="s">
        <v>5509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282</v>
      </c>
      <c r="AU575" s="165" t="s">
        <v>88</v>
      </c>
      <c r="AV575" s="13" t="s">
        <v>86</v>
      </c>
      <c r="AW575" s="13" t="s">
        <v>33</v>
      </c>
      <c r="AX575" s="13" t="s">
        <v>79</v>
      </c>
      <c r="AY575" s="165" t="s">
        <v>252</v>
      </c>
    </row>
    <row r="576" spans="1:65" s="15" customFormat="1">
      <c r="B576" s="179"/>
      <c r="D576" s="164" t="s">
        <v>282</v>
      </c>
      <c r="E576" s="180" t="s">
        <v>1</v>
      </c>
      <c r="F576" s="181" t="s">
        <v>286</v>
      </c>
      <c r="H576" s="182">
        <v>2.1</v>
      </c>
      <c r="I576" s="183"/>
      <c r="L576" s="179"/>
      <c r="M576" s="184"/>
      <c r="N576" s="185"/>
      <c r="O576" s="185"/>
      <c r="P576" s="185"/>
      <c r="Q576" s="185"/>
      <c r="R576" s="185"/>
      <c r="S576" s="185"/>
      <c r="T576" s="186"/>
      <c r="AT576" s="180" t="s">
        <v>282</v>
      </c>
      <c r="AU576" s="180" t="s">
        <v>88</v>
      </c>
      <c r="AV576" s="15" t="s">
        <v>258</v>
      </c>
      <c r="AW576" s="15" t="s">
        <v>33</v>
      </c>
      <c r="AX576" s="15" t="s">
        <v>86</v>
      </c>
      <c r="AY576" s="180" t="s">
        <v>252</v>
      </c>
    </row>
    <row r="577" spans="1:65" s="2" customFormat="1" ht="37.9" customHeight="1">
      <c r="A577" s="31"/>
      <c r="B577" s="148"/>
      <c r="C577" s="149" t="s">
        <v>1001</v>
      </c>
      <c r="D577" s="149" t="s">
        <v>254</v>
      </c>
      <c r="E577" s="150" t="s">
        <v>5791</v>
      </c>
      <c r="F577" s="151" t="s">
        <v>5792</v>
      </c>
      <c r="G577" s="152" t="s">
        <v>265</v>
      </c>
      <c r="H577" s="153">
        <v>1.4</v>
      </c>
      <c r="I577" s="154"/>
      <c r="J577" s="155">
        <f>ROUND(I577*H577,2)</f>
        <v>0</v>
      </c>
      <c r="K577" s="156"/>
      <c r="L577" s="32"/>
      <c r="M577" s="157" t="s">
        <v>1</v>
      </c>
      <c r="N577" s="158" t="s">
        <v>44</v>
      </c>
      <c r="O577" s="57"/>
      <c r="P577" s="159">
        <f>O577*H577</f>
        <v>0</v>
      </c>
      <c r="Q577" s="159">
        <v>0</v>
      </c>
      <c r="R577" s="159">
        <f>Q577*H577</f>
        <v>0</v>
      </c>
      <c r="S577" s="159">
        <v>0</v>
      </c>
      <c r="T577" s="160">
        <f>S577*H577</f>
        <v>0</v>
      </c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R577" s="161" t="s">
        <v>258</v>
      </c>
      <c r="AT577" s="161" t="s">
        <v>254</v>
      </c>
      <c r="AU577" s="161" t="s">
        <v>88</v>
      </c>
      <c r="AY577" s="17" t="s">
        <v>252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7" t="s">
        <v>86</v>
      </c>
      <c r="BK577" s="162">
        <f>ROUND(I577*H577,2)</f>
        <v>0</v>
      </c>
      <c r="BL577" s="17" t="s">
        <v>258</v>
      </c>
      <c r="BM577" s="161" t="s">
        <v>1004</v>
      </c>
    </row>
    <row r="578" spans="1:65" s="14" customFormat="1" ht="33.75">
      <c r="B578" s="171"/>
      <c r="D578" s="164" t="s">
        <v>282</v>
      </c>
      <c r="E578" s="172" t="s">
        <v>1</v>
      </c>
      <c r="F578" s="173" t="s">
        <v>5793</v>
      </c>
      <c r="H578" s="174">
        <v>1.4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282</v>
      </c>
      <c r="AU578" s="172" t="s">
        <v>88</v>
      </c>
      <c r="AV578" s="14" t="s">
        <v>88</v>
      </c>
      <c r="AW578" s="14" t="s">
        <v>33</v>
      </c>
      <c r="AX578" s="14" t="s">
        <v>79</v>
      </c>
      <c r="AY578" s="172" t="s">
        <v>252</v>
      </c>
    </row>
    <row r="579" spans="1:65" s="13" customFormat="1" ht="33.75">
      <c r="B579" s="163"/>
      <c r="D579" s="164" t="s">
        <v>282</v>
      </c>
      <c r="E579" s="165" t="s">
        <v>1</v>
      </c>
      <c r="F579" s="166" t="s">
        <v>5509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282</v>
      </c>
      <c r="AU579" s="165" t="s">
        <v>88</v>
      </c>
      <c r="AV579" s="13" t="s">
        <v>86</v>
      </c>
      <c r="AW579" s="13" t="s">
        <v>33</v>
      </c>
      <c r="AX579" s="13" t="s">
        <v>79</v>
      </c>
      <c r="AY579" s="165" t="s">
        <v>252</v>
      </c>
    </row>
    <row r="580" spans="1:65" s="15" customFormat="1">
      <c r="B580" s="179"/>
      <c r="D580" s="164" t="s">
        <v>282</v>
      </c>
      <c r="E580" s="180" t="s">
        <v>1</v>
      </c>
      <c r="F580" s="181" t="s">
        <v>286</v>
      </c>
      <c r="H580" s="182">
        <v>1.4</v>
      </c>
      <c r="I580" s="183"/>
      <c r="L580" s="179"/>
      <c r="M580" s="184"/>
      <c r="N580" s="185"/>
      <c r="O580" s="185"/>
      <c r="P580" s="185"/>
      <c r="Q580" s="185"/>
      <c r="R580" s="185"/>
      <c r="S580" s="185"/>
      <c r="T580" s="186"/>
      <c r="AT580" s="180" t="s">
        <v>282</v>
      </c>
      <c r="AU580" s="180" t="s">
        <v>88</v>
      </c>
      <c r="AV580" s="15" t="s">
        <v>258</v>
      </c>
      <c r="AW580" s="15" t="s">
        <v>33</v>
      </c>
      <c r="AX580" s="15" t="s">
        <v>86</v>
      </c>
      <c r="AY580" s="180" t="s">
        <v>252</v>
      </c>
    </row>
    <row r="581" spans="1:65" s="2" customFormat="1" ht="37.9" customHeight="1">
      <c r="A581" s="31"/>
      <c r="B581" s="148"/>
      <c r="C581" s="149" t="s">
        <v>533</v>
      </c>
      <c r="D581" s="149" t="s">
        <v>254</v>
      </c>
      <c r="E581" s="150" t="s">
        <v>5794</v>
      </c>
      <c r="F581" s="151" t="s">
        <v>5795</v>
      </c>
      <c r="G581" s="152" t="s">
        <v>265</v>
      </c>
      <c r="H581" s="153">
        <v>4</v>
      </c>
      <c r="I581" s="154"/>
      <c r="J581" s="155">
        <f>ROUND(I581*H581,2)</f>
        <v>0</v>
      </c>
      <c r="K581" s="156"/>
      <c r="L581" s="32"/>
      <c r="M581" s="157" t="s">
        <v>1</v>
      </c>
      <c r="N581" s="158" t="s">
        <v>44</v>
      </c>
      <c r="O581" s="57"/>
      <c r="P581" s="159">
        <f>O581*H581</f>
        <v>0</v>
      </c>
      <c r="Q581" s="159">
        <v>0</v>
      </c>
      <c r="R581" s="159">
        <f>Q581*H581</f>
        <v>0</v>
      </c>
      <c r="S581" s="159">
        <v>0</v>
      </c>
      <c r="T581" s="160">
        <f>S581*H581</f>
        <v>0</v>
      </c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R581" s="161" t="s">
        <v>258</v>
      </c>
      <c r="AT581" s="161" t="s">
        <v>254</v>
      </c>
      <c r="AU581" s="161" t="s">
        <v>88</v>
      </c>
      <c r="AY581" s="17" t="s">
        <v>252</v>
      </c>
      <c r="BE581" s="162">
        <f>IF(N581="základní",J581,0)</f>
        <v>0</v>
      </c>
      <c r="BF581" s="162">
        <f>IF(N581="snížená",J581,0)</f>
        <v>0</v>
      </c>
      <c r="BG581" s="162">
        <f>IF(N581="zákl. přenesená",J581,0)</f>
        <v>0</v>
      </c>
      <c r="BH581" s="162">
        <f>IF(N581="sníž. přenesená",J581,0)</f>
        <v>0</v>
      </c>
      <c r="BI581" s="162">
        <f>IF(N581="nulová",J581,0)</f>
        <v>0</v>
      </c>
      <c r="BJ581" s="17" t="s">
        <v>86</v>
      </c>
      <c r="BK581" s="162">
        <f>ROUND(I581*H581,2)</f>
        <v>0</v>
      </c>
      <c r="BL581" s="17" t="s">
        <v>258</v>
      </c>
      <c r="BM581" s="161" t="s">
        <v>1012</v>
      </c>
    </row>
    <row r="582" spans="1:65" s="14" customFormat="1" ht="33.75">
      <c r="B582" s="171"/>
      <c r="D582" s="164" t="s">
        <v>282</v>
      </c>
      <c r="E582" s="172" t="s">
        <v>1</v>
      </c>
      <c r="F582" s="173" t="s">
        <v>5796</v>
      </c>
      <c r="H582" s="174">
        <v>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282</v>
      </c>
      <c r="AU582" s="172" t="s">
        <v>88</v>
      </c>
      <c r="AV582" s="14" t="s">
        <v>88</v>
      </c>
      <c r="AW582" s="14" t="s">
        <v>33</v>
      </c>
      <c r="AX582" s="14" t="s">
        <v>79</v>
      </c>
      <c r="AY582" s="172" t="s">
        <v>252</v>
      </c>
    </row>
    <row r="583" spans="1:65" s="13" customFormat="1" ht="33.75">
      <c r="B583" s="163"/>
      <c r="D583" s="164" t="s">
        <v>282</v>
      </c>
      <c r="E583" s="165" t="s">
        <v>1</v>
      </c>
      <c r="F583" s="166" t="s">
        <v>5509</v>
      </c>
      <c r="H583" s="165" t="s">
        <v>1</v>
      </c>
      <c r="I583" s="167"/>
      <c r="L583" s="163"/>
      <c r="M583" s="168"/>
      <c r="N583" s="169"/>
      <c r="O583" s="169"/>
      <c r="P583" s="169"/>
      <c r="Q583" s="169"/>
      <c r="R583" s="169"/>
      <c r="S583" s="169"/>
      <c r="T583" s="170"/>
      <c r="AT583" s="165" t="s">
        <v>282</v>
      </c>
      <c r="AU583" s="165" t="s">
        <v>88</v>
      </c>
      <c r="AV583" s="13" t="s">
        <v>86</v>
      </c>
      <c r="AW583" s="13" t="s">
        <v>33</v>
      </c>
      <c r="AX583" s="13" t="s">
        <v>79</v>
      </c>
      <c r="AY583" s="165" t="s">
        <v>252</v>
      </c>
    </row>
    <row r="584" spans="1:65" s="15" customFormat="1">
      <c r="B584" s="179"/>
      <c r="D584" s="164" t="s">
        <v>282</v>
      </c>
      <c r="E584" s="180" t="s">
        <v>1</v>
      </c>
      <c r="F584" s="181" t="s">
        <v>286</v>
      </c>
      <c r="H584" s="182">
        <v>4</v>
      </c>
      <c r="I584" s="183"/>
      <c r="L584" s="179"/>
      <c r="M584" s="184"/>
      <c r="N584" s="185"/>
      <c r="O584" s="185"/>
      <c r="P584" s="185"/>
      <c r="Q584" s="185"/>
      <c r="R584" s="185"/>
      <c r="S584" s="185"/>
      <c r="T584" s="186"/>
      <c r="AT584" s="180" t="s">
        <v>282</v>
      </c>
      <c r="AU584" s="180" t="s">
        <v>88</v>
      </c>
      <c r="AV584" s="15" t="s">
        <v>258</v>
      </c>
      <c r="AW584" s="15" t="s">
        <v>33</v>
      </c>
      <c r="AX584" s="15" t="s">
        <v>86</v>
      </c>
      <c r="AY584" s="180" t="s">
        <v>252</v>
      </c>
    </row>
    <row r="585" spans="1:65" s="2" customFormat="1" ht="37.9" customHeight="1">
      <c r="A585" s="31"/>
      <c r="B585" s="148"/>
      <c r="C585" s="149" t="s">
        <v>1015</v>
      </c>
      <c r="D585" s="149" t="s">
        <v>254</v>
      </c>
      <c r="E585" s="150" t="s">
        <v>5797</v>
      </c>
      <c r="F585" s="151" t="s">
        <v>5798</v>
      </c>
      <c r="G585" s="152" t="s">
        <v>265</v>
      </c>
      <c r="H585" s="153">
        <v>0.1</v>
      </c>
      <c r="I585" s="154"/>
      <c r="J585" s="155">
        <f>ROUND(I585*H585,2)</f>
        <v>0</v>
      </c>
      <c r="K585" s="156"/>
      <c r="L585" s="32"/>
      <c r="M585" s="157" t="s">
        <v>1</v>
      </c>
      <c r="N585" s="158" t="s">
        <v>44</v>
      </c>
      <c r="O585" s="57"/>
      <c r="P585" s="159">
        <f>O585*H585</f>
        <v>0</v>
      </c>
      <c r="Q585" s="159">
        <v>0</v>
      </c>
      <c r="R585" s="159">
        <f>Q585*H585</f>
        <v>0</v>
      </c>
      <c r="S585" s="159">
        <v>0</v>
      </c>
      <c r="T585" s="160">
        <f>S585*H585</f>
        <v>0</v>
      </c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R585" s="161" t="s">
        <v>258</v>
      </c>
      <c r="AT585" s="161" t="s">
        <v>254</v>
      </c>
      <c r="AU585" s="161" t="s">
        <v>88</v>
      </c>
      <c r="AY585" s="17" t="s">
        <v>252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7" t="s">
        <v>86</v>
      </c>
      <c r="BK585" s="162">
        <f>ROUND(I585*H585,2)</f>
        <v>0</v>
      </c>
      <c r="BL585" s="17" t="s">
        <v>258</v>
      </c>
      <c r="BM585" s="161" t="s">
        <v>1018</v>
      </c>
    </row>
    <row r="586" spans="1:65" s="14" customFormat="1" ht="33.75">
      <c r="B586" s="171"/>
      <c r="D586" s="164" t="s">
        <v>282</v>
      </c>
      <c r="E586" s="172" t="s">
        <v>1</v>
      </c>
      <c r="F586" s="173" t="s">
        <v>5560</v>
      </c>
      <c r="H586" s="174">
        <v>0.1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2" t="s">
        <v>282</v>
      </c>
      <c r="AU586" s="172" t="s">
        <v>88</v>
      </c>
      <c r="AV586" s="14" t="s">
        <v>88</v>
      </c>
      <c r="AW586" s="14" t="s">
        <v>33</v>
      </c>
      <c r="AX586" s="14" t="s">
        <v>79</v>
      </c>
      <c r="AY586" s="172" t="s">
        <v>252</v>
      </c>
    </row>
    <row r="587" spans="1:65" s="13" customFormat="1" ht="33.75">
      <c r="B587" s="163"/>
      <c r="D587" s="164" t="s">
        <v>282</v>
      </c>
      <c r="E587" s="165" t="s">
        <v>1</v>
      </c>
      <c r="F587" s="166" t="s">
        <v>5509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282</v>
      </c>
      <c r="AU587" s="165" t="s">
        <v>88</v>
      </c>
      <c r="AV587" s="13" t="s">
        <v>86</v>
      </c>
      <c r="AW587" s="13" t="s">
        <v>33</v>
      </c>
      <c r="AX587" s="13" t="s">
        <v>79</v>
      </c>
      <c r="AY587" s="165" t="s">
        <v>252</v>
      </c>
    </row>
    <row r="588" spans="1:65" s="15" customFormat="1">
      <c r="B588" s="179"/>
      <c r="D588" s="164" t="s">
        <v>282</v>
      </c>
      <c r="E588" s="180" t="s">
        <v>1</v>
      </c>
      <c r="F588" s="181" t="s">
        <v>286</v>
      </c>
      <c r="H588" s="182">
        <v>0.1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282</v>
      </c>
      <c r="AU588" s="180" t="s">
        <v>88</v>
      </c>
      <c r="AV588" s="15" t="s">
        <v>258</v>
      </c>
      <c r="AW588" s="15" t="s">
        <v>33</v>
      </c>
      <c r="AX588" s="15" t="s">
        <v>86</v>
      </c>
      <c r="AY588" s="180" t="s">
        <v>252</v>
      </c>
    </row>
    <row r="589" spans="1:65" s="2" customFormat="1" ht="24.2" customHeight="1">
      <c r="A589" s="31"/>
      <c r="B589" s="148"/>
      <c r="C589" s="149" t="s">
        <v>539</v>
      </c>
      <c r="D589" s="149" t="s">
        <v>254</v>
      </c>
      <c r="E589" s="150" t="s">
        <v>5799</v>
      </c>
      <c r="F589" s="151" t="s">
        <v>5800</v>
      </c>
      <c r="G589" s="152" t="s">
        <v>265</v>
      </c>
      <c r="H589" s="153">
        <v>6.6</v>
      </c>
      <c r="I589" s="154"/>
      <c r="J589" s="155">
        <f>ROUND(I589*H589,2)</f>
        <v>0</v>
      </c>
      <c r="K589" s="156"/>
      <c r="L589" s="32"/>
      <c r="M589" s="157" t="s">
        <v>1</v>
      </c>
      <c r="N589" s="158" t="s">
        <v>44</v>
      </c>
      <c r="O589" s="57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R589" s="161" t="s">
        <v>258</v>
      </c>
      <c r="AT589" s="161" t="s">
        <v>254</v>
      </c>
      <c r="AU589" s="161" t="s">
        <v>88</v>
      </c>
      <c r="AY589" s="17" t="s">
        <v>252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7" t="s">
        <v>86</v>
      </c>
      <c r="BK589" s="162">
        <f>ROUND(I589*H589,2)</f>
        <v>0</v>
      </c>
      <c r="BL589" s="17" t="s">
        <v>258</v>
      </c>
      <c r="BM589" s="161" t="s">
        <v>1024</v>
      </c>
    </row>
    <row r="590" spans="1:65" s="14" customFormat="1" ht="33.75">
      <c r="B590" s="171"/>
      <c r="D590" s="164" t="s">
        <v>282</v>
      </c>
      <c r="E590" s="172" t="s">
        <v>1</v>
      </c>
      <c r="F590" s="173" t="s">
        <v>5801</v>
      </c>
      <c r="H590" s="174">
        <v>6.6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3" customFormat="1" ht="33.75">
      <c r="B591" s="163"/>
      <c r="D591" s="164" t="s">
        <v>282</v>
      </c>
      <c r="E591" s="165" t="s">
        <v>1</v>
      </c>
      <c r="F591" s="166" t="s">
        <v>5509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282</v>
      </c>
      <c r="AU591" s="165" t="s">
        <v>88</v>
      </c>
      <c r="AV591" s="13" t="s">
        <v>86</v>
      </c>
      <c r="AW591" s="13" t="s">
        <v>33</v>
      </c>
      <c r="AX591" s="13" t="s">
        <v>79</v>
      </c>
      <c r="AY591" s="165" t="s">
        <v>252</v>
      </c>
    </row>
    <row r="592" spans="1:65" s="15" customFormat="1">
      <c r="B592" s="179"/>
      <c r="D592" s="164" t="s">
        <v>282</v>
      </c>
      <c r="E592" s="180" t="s">
        <v>1</v>
      </c>
      <c r="F592" s="181" t="s">
        <v>286</v>
      </c>
      <c r="H592" s="182">
        <v>6.6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282</v>
      </c>
      <c r="AU592" s="180" t="s">
        <v>88</v>
      </c>
      <c r="AV592" s="15" t="s">
        <v>258</v>
      </c>
      <c r="AW592" s="15" t="s">
        <v>33</v>
      </c>
      <c r="AX592" s="15" t="s">
        <v>86</v>
      </c>
      <c r="AY592" s="180" t="s">
        <v>252</v>
      </c>
    </row>
    <row r="593" spans="1:65" s="2" customFormat="1" ht="24.2" customHeight="1">
      <c r="A593" s="31"/>
      <c r="B593" s="148"/>
      <c r="C593" s="149" t="s">
        <v>1028</v>
      </c>
      <c r="D593" s="149" t="s">
        <v>254</v>
      </c>
      <c r="E593" s="150" t="s">
        <v>5802</v>
      </c>
      <c r="F593" s="151" t="s">
        <v>5803</v>
      </c>
      <c r="G593" s="152" t="s">
        <v>265</v>
      </c>
      <c r="H593" s="153">
        <v>92.5</v>
      </c>
      <c r="I593" s="154"/>
      <c r="J593" s="155">
        <f>ROUND(I593*H593,2)</f>
        <v>0</v>
      </c>
      <c r="K593" s="156"/>
      <c r="L593" s="32"/>
      <c r="M593" s="157" t="s">
        <v>1</v>
      </c>
      <c r="N593" s="158" t="s">
        <v>44</v>
      </c>
      <c r="O593" s="57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61" t="s">
        <v>258</v>
      </c>
      <c r="AT593" s="161" t="s">
        <v>254</v>
      </c>
      <c r="AU593" s="161" t="s">
        <v>88</v>
      </c>
      <c r="AY593" s="17" t="s">
        <v>252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7" t="s">
        <v>86</v>
      </c>
      <c r="BK593" s="162">
        <f>ROUND(I593*H593,2)</f>
        <v>0</v>
      </c>
      <c r="BL593" s="17" t="s">
        <v>258</v>
      </c>
      <c r="BM593" s="161" t="s">
        <v>1031</v>
      </c>
    </row>
    <row r="594" spans="1:65" s="14" customFormat="1">
      <c r="B594" s="171"/>
      <c r="D594" s="164" t="s">
        <v>282</v>
      </c>
      <c r="E594" s="172" t="s">
        <v>1</v>
      </c>
      <c r="F594" s="173" t="s">
        <v>5804</v>
      </c>
      <c r="H594" s="174">
        <v>92.5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282</v>
      </c>
      <c r="AU594" s="172" t="s">
        <v>88</v>
      </c>
      <c r="AV594" s="14" t="s">
        <v>88</v>
      </c>
      <c r="AW594" s="14" t="s">
        <v>33</v>
      </c>
      <c r="AX594" s="14" t="s">
        <v>79</v>
      </c>
      <c r="AY594" s="172" t="s">
        <v>252</v>
      </c>
    </row>
    <row r="595" spans="1:65" s="13" customFormat="1" ht="33.75">
      <c r="B595" s="163"/>
      <c r="D595" s="164" t="s">
        <v>282</v>
      </c>
      <c r="E595" s="165" t="s">
        <v>1</v>
      </c>
      <c r="F595" s="166" t="s">
        <v>5570</v>
      </c>
      <c r="H595" s="165" t="s">
        <v>1</v>
      </c>
      <c r="I595" s="167"/>
      <c r="L595" s="163"/>
      <c r="M595" s="168"/>
      <c r="N595" s="169"/>
      <c r="O595" s="169"/>
      <c r="P595" s="169"/>
      <c r="Q595" s="169"/>
      <c r="R595" s="169"/>
      <c r="S595" s="169"/>
      <c r="T595" s="170"/>
      <c r="AT595" s="165" t="s">
        <v>282</v>
      </c>
      <c r="AU595" s="165" t="s">
        <v>88</v>
      </c>
      <c r="AV595" s="13" t="s">
        <v>86</v>
      </c>
      <c r="AW595" s="13" t="s">
        <v>33</v>
      </c>
      <c r="AX595" s="13" t="s">
        <v>79</v>
      </c>
      <c r="AY595" s="165" t="s">
        <v>252</v>
      </c>
    </row>
    <row r="596" spans="1:65" s="13" customFormat="1" ht="33.75">
      <c r="B596" s="163"/>
      <c r="D596" s="164" t="s">
        <v>282</v>
      </c>
      <c r="E596" s="165" t="s">
        <v>1</v>
      </c>
      <c r="F596" s="166" t="s">
        <v>5509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282</v>
      </c>
      <c r="AU596" s="165" t="s">
        <v>88</v>
      </c>
      <c r="AV596" s="13" t="s">
        <v>86</v>
      </c>
      <c r="AW596" s="13" t="s">
        <v>33</v>
      </c>
      <c r="AX596" s="13" t="s">
        <v>79</v>
      </c>
      <c r="AY596" s="165" t="s">
        <v>252</v>
      </c>
    </row>
    <row r="597" spans="1:65" s="15" customFormat="1">
      <c r="B597" s="179"/>
      <c r="D597" s="164" t="s">
        <v>282</v>
      </c>
      <c r="E597" s="180" t="s">
        <v>1</v>
      </c>
      <c r="F597" s="181" t="s">
        <v>286</v>
      </c>
      <c r="H597" s="182">
        <v>92.5</v>
      </c>
      <c r="I597" s="183"/>
      <c r="L597" s="179"/>
      <c r="M597" s="184"/>
      <c r="N597" s="185"/>
      <c r="O597" s="185"/>
      <c r="P597" s="185"/>
      <c r="Q597" s="185"/>
      <c r="R597" s="185"/>
      <c r="S597" s="185"/>
      <c r="T597" s="186"/>
      <c r="AT597" s="180" t="s">
        <v>282</v>
      </c>
      <c r="AU597" s="180" t="s">
        <v>88</v>
      </c>
      <c r="AV597" s="15" t="s">
        <v>258</v>
      </c>
      <c r="AW597" s="15" t="s">
        <v>33</v>
      </c>
      <c r="AX597" s="15" t="s">
        <v>86</v>
      </c>
      <c r="AY597" s="180" t="s">
        <v>252</v>
      </c>
    </row>
    <row r="598" spans="1:65" s="2" customFormat="1" ht="33" customHeight="1">
      <c r="A598" s="31"/>
      <c r="B598" s="148"/>
      <c r="C598" s="149" t="s">
        <v>550</v>
      </c>
      <c r="D598" s="149" t="s">
        <v>254</v>
      </c>
      <c r="E598" s="150" t="s">
        <v>5805</v>
      </c>
      <c r="F598" s="151" t="s">
        <v>5806</v>
      </c>
      <c r="G598" s="152" t="s">
        <v>265</v>
      </c>
      <c r="H598" s="153">
        <v>6</v>
      </c>
      <c r="I598" s="154"/>
      <c r="J598" s="155">
        <f>ROUND(I598*H598,2)</f>
        <v>0</v>
      </c>
      <c r="K598" s="156"/>
      <c r="L598" s="32"/>
      <c r="M598" s="157" t="s">
        <v>1</v>
      </c>
      <c r="N598" s="158" t="s">
        <v>44</v>
      </c>
      <c r="O598" s="57"/>
      <c r="P598" s="159">
        <f>O598*H598</f>
        <v>0</v>
      </c>
      <c r="Q598" s="159">
        <v>0</v>
      </c>
      <c r="R598" s="159">
        <f>Q598*H598</f>
        <v>0</v>
      </c>
      <c r="S598" s="159">
        <v>0</v>
      </c>
      <c r="T598" s="160">
        <f>S598*H598</f>
        <v>0</v>
      </c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R598" s="161" t="s">
        <v>258</v>
      </c>
      <c r="AT598" s="161" t="s">
        <v>254</v>
      </c>
      <c r="AU598" s="161" t="s">
        <v>88</v>
      </c>
      <c r="AY598" s="17" t="s">
        <v>252</v>
      </c>
      <c r="BE598" s="162">
        <f>IF(N598="základní",J598,0)</f>
        <v>0</v>
      </c>
      <c r="BF598" s="162">
        <f>IF(N598="snížená",J598,0)</f>
        <v>0</v>
      </c>
      <c r="BG598" s="162">
        <f>IF(N598="zákl. přenesená",J598,0)</f>
        <v>0</v>
      </c>
      <c r="BH598" s="162">
        <f>IF(N598="sníž. přenesená",J598,0)</f>
        <v>0</v>
      </c>
      <c r="BI598" s="162">
        <f>IF(N598="nulová",J598,0)</f>
        <v>0</v>
      </c>
      <c r="BJ598" s="17" t="s">
        <v>86</v>
      </c>
      <c r="BK598" s="162">
        <f>ROUND(I598*H598,2)</f>
        <v>0</v>
      </c>
      <c r="BL598" s="17" t="s">
        <v>258</v>
      </c>
      <c r="BM598" s="161" t="s">
        <v>1040</v>
      </c>
    </row>
    <row r="599" spans="1:65" s="14" customFormat="1" ht="33.75">
      <c r="B599" s="171"/>
      <c r="D599" s="164" t="s">
        <v>282</v>
      </c>
      <c r="E599" s="172" t="s">
        <v>1</v>
      </c>
      <c r="F599" s="173" t="s">
        <v>5554</v>
      </c>
      <c r="H599" s="174">
        <v>6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282</v>
      </c>
      <c r="AU599" s="172" t="s">
        <v>88</v>
      </c>
      <c r="AV599" s="14" t="s">
        <v>88</v>
      </c>
      <c r="AW599" s="14" t="s">
        <v>33</v>
      </c>
      <c r="AX599" s="14" t="s">
        <v>79</v>
      </c>
      <c r="AY599" s="172" t="s">
        <v>252</v>
      </c>
    </row>
    <row r="600" spans="1:65" s="13" customFormat="1" ht="33.75">
      <c r="B600" s="163"/>
      <c r="D600" s="164" t="s">
        <v>282</v>
      </c>
      <c r="E600" s="165" t="s">
        <v>1</v>
      </c>
      <c r="F600" s="166" t="s">
        <v>5509</v>
      </c>
      <c r="H600" s="165" t="s">
        <v>1</v>
      </c>
      <c r="I600" s="167"/>
      <c r="L600" s="163"/>
      <c r="M600" s="168"/>
      <c r="N600" s="169"/>
      <c r="O600" s="169"/>
      <c r="P600" s="169"/>
      <c r="Q600" s="169"/>
      <c r="R600" s="169"/>
      <c r="S600" s="169"/>
      <c r="T600" s="170"/>
      <c r="AT600" s="165" t="s">
        <v>282</v>
      </c>
      <c r="AU600" s="165" t="s">
        <v>88</v>
      </c>
      <c r="AV600" s="13" t="s">
        <v>86</v>
      </c>
      <c r="AW600" s="13" t="s">
        <v>33</v>
      </c>
      <c r="AX600" s="13" t="s">
        <v>79</v>
      </c>
      <c r="AY600" s="165" t="s">
        <v>252</v>
      </c>
    </row>
    <row r="601" spans="1:65" s="15" customFormat="1">
      <c r="B601" s="179"/>
      <c r="D601" s="164" t="s">
        <v>282</v>
      </c>
      <c r="E601" s="180" t="s">
        <v>1</v>
      </c>
      <c r="F601" s="181" t="s">
        <v>286</v>
      </c>
      <c r="H601" s="182">
        <v>6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282</v>
      </c>
      <c r="AU601" s="180" t="s">
        <v>88</v>
      </c>
      <c r="AV601" s="15" t="s">
        <v>258</v>
      </c>
      <c r="AW601" s="15" t="s">
        <v>33</v>
      </c>
      <c r="AX601" s="15" t="s">
        <v>86</v>
      </c>
      <c r="AY601" s="180" t="s">
        <v>252</v>
      </c>
    </row>
    <row r="602" spans="1:65" s="2" customFormat="1" ht="33" customHeight="1">
      <c r="A602" s="31"/>
      <c r="B602" s="148"/>
      <c r="C602" s="149" t="s">
        <v>1043</v>
      </c>
      <c r="D602" s="149" t="s">
        <v>254</v>
      </c>
      <c r="E602" s="150" t="s">
        <v>5807</v>
      </c>
      <c r="F602" s="151" t="s">
        <v>5808</v>
      </c>
      <c r="G602" s="152" t="s">
        <v>265</v>
      </c>
      <c r="H602" s="153">
        <v>0.1</v>
      </c>
      <c r="I602" s="154"/>
      <c r="J602" s="155">
        <f>ROUND(I602*H602,2)</f>
        <v>0</v>
      </c>
      <c r="K602" s="156"/>
      <c r="L602" s="32"/>
      <c r="M602" s="157" t="s">
        <v>1</v>
      </c>
      <c r="N602" s="158" t="s">
        <v>44</v>
      </c>
      <c r="O602" s="57"/>
      <c r="P602" s="159">
        <f>O602*H602</f>
        <v>0</v>
      </c>
      <c r="Q602" s="159">
        <v>0</v>
      </c>
      <c r="R602" s="159">
        <f>Q602*H602</f>
        <v>0</v>
      </c>
      <c r="S602" s="159">
        <v>0</v>
      </c>
      <c r="T602" s="160">
        <f>S602*H602</f>
        <v>0</v>
      </c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R602" s="161" t="s">
        <v>258</v>
      </c>
      <c r="AT602" s="161" t="s">
        <v>254</v>
      </c>
      <c r="AU602" s="161" t="s">
        <v>88</v>
      </c>
      <c r="AY602" s="17" t="s">
        <v>252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7" t="s">
        <v>86</v>
      </c>
      <c r="BK602" s="162">
        <f>ROUND(I602*H602,2)</f>
        <v>0</v>
      </c>
      <c r="BL602" s="17" t="s">
        <v>258</v>
      </c>
      <c r="BM602" s="161" t="s">
        <v>1046</v>
      </c>
    </row>
    <row r="603" spans="1:65" s="14" customFormat="1" ht="33.75">
      <c r="B603" s="171"/>
      <c r="D603" s="164" t="s">
        <v>282</v>
      </c>
      <c r="E603" s="172" t="s">
        <v>1</v>
      </c>
      <c r="F603" s="173" t="s">
        <v>5560</v>
      </c>
      <c r="H603" s="174">
        <v>0.1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282</v>
      </c>
      <c r="AU603" s="172" t="s">
        <v>88</v>
      </c>
      <c r="AV603" s="14" t="s">
        <v>88</v>
      </c>
      <c r="AW603" s="14" t="s">
        <v>33</v>
      </c>
      <c r="AX603" s="14" t="s">
        <v>79</v>
      </c>
      <c r="AY603" s="172" t="s">
        <v>252</v>
      </c>
    </row>
    <row r="604" spans="1:65" s="13" customFormat="1" ht="33.75">
      <c r="B604" s="163"/>
      <c r="D604" s="164" t="s">
        <v>282</v>
      </c>
      <c r="E604" s="165" t="s">
        <v>1</v>
      </c>
      <c r="F604" s="166" t="s">
        <v>5509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282</v>
      </c>
      <c r="AU604" s="165" t="s">
        <v>88</v>
      </c>
      <c r="AV604" s="13" t="s">
        <v>86</v>
      </c>
      <c r="AW604" s="13" t="s">
        <v>33</v>
      </c>
      <c r="AX604" s="13" t="s">
        <v>79</v>
      </c>
      <c r="AY604" s="165" t="s">
        <v>252</v>
      </c>
    </row>
    <row r="605" spans="1:65" s="15" customFormat="1">
      <c r="B605" s="179"/>
      <c r="D605" s="164" t="s">
        <v>282</v>
      </c>
      <c r="E605" s="180" t="s">
        <v>1</v>
      </c>
      <c r="F605" s="181" t="s">
        <v>286</v>
      </c>
      <c r="H605" s="182">
        <v>0.1</v>
      </c>
      <c r="I605" s="183"/>
      <c r="L605" s="179"/>
      <c r="M605" s="184"/>
      <c r="N605" s="185"/>
      <c r="O605" s="185"/>
      <c r="P605" s="185"/>
      <c r="Q605" s="185"/>
      <c r="R605" s="185"/>
      <c r="S605" s="185"/>
      <c r="T605" s="186"/>
      <c r="AT605" s="180" t="s">
        <v>282</v>
      </c>
      <c r="AU605" s="180" t="s">
        <v>88</v>
      </c>
      <c r="AV605" s="15" t="s">
        <v>258</v>
      </c>
      <c r="AW605" s="15" t="s">
        <v>33</v>
      </c>
      <c r="AX605" s="15" t="s">
        <v>86</v>
      </c>
      <c r="AY605" s="180" t="s">
        <v>252</v>
      </c>
    </row>
    <row r="606" spans="1:65" s="2" customFormat="1" ht="24.2" customHeight="1">
      <c r="A606" s="31"/>
      <c r="B606" s="148"/>
      <c r="C606" s="149" t="s">
        <v>556</v>
      </c>
      <c r="D606" s="149" t="s">
        <v>254</v>
      </c>
      <c r="E606" s="150" t="s">
        <v>5809</v>
      </c>
      <c r="F606" s="151" t="s">
        <v>5028</v>
      </c>
      <c r="G606" s="152" t="s">
        <v>1198</v>
      </c>
      <c r="H606" s="153">
        <v>1</v>
      </c>
      <c r="I606" s="154"/>
      <c r="J606" s="155">
        <f>ROUND(I606*H606,2)</f>
        <v>0</v>
      </c>
      <c r="K606" s="156"/>
      <c r="L606" s="32"/>
      <c r="M606" s="157" t="s">
        <v>1</v>
      </c>
      <c r="N606" s="158" t="s">
        <v>44</v>
      </c>
      <c r="O606" s="57"/>
      <c r="P606" s="159">
        <f>O606*H606</f>
        <v>0</v>
      </c>
      <c r="Q606" s="159">
        <v>0</v>
      </c>
      <c r="R606" s="159">
        <f>Q606*H606</f>
        <v>0</v>
      </c>
      <c r="S606" s="159">
        <v>0</v>
      </c>
      <c r="T606" s="160">
        <f>S606*H606</f>
        <v>0</v>
      </c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R606" s="161" t="s">
        <v>258</v>
      </c>
      <c r="AT606" s="161" t="s">
        <v>254</v>
      </c>
      <c r="AU606" s="161" t="s">
        <v>88</v>
      </c>
      <c r="AY606" s="17" t="s">
        <v>252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7" t="s">
        <v>86</v>
      </c>
      <c r="BK606" s="162">
        <f>ROUND(I606*H606,2)</f>
        <v>0</v>
      </c>
      <c r="BL606" s="17" t="s">
        <v>258</v>
      </c>
      <c r="BM606" s="161" t="s">
        <v>1050</v>
      </c>
    </row>
    <row r="607" spans="1:65" s="2" customFormat="1" ht="24.2" customHeight="1">
      <c r="A607" s="31"/>
      <c r="B607" s="148"/>
      <c r="C607" s="149" t="s">
        <v>1057</v>
      </c>
      <c r="D607" s="149" t="s">
        <v>254</v>
      </c>
      <c r="E607" s="150" t="s">
        <v>5500</v>
      </c>
      <c r="F607" s="151" t="s">
        <v>5501</v>
      </c>
      <c r="G607" s="152" t="s">
        <v>1727</v>
      </c>
      <c r="H607" s="187"/>
      <c r="I607" s="154"/>
      <c r="J607" s="155">
        <f>ROUND(I607*H607,2)</f>
        <v>0</v>
      </c>
      <c r="K607" s="156"/>
      <c r="L607" s="32"/>
      <c r="M607" s="157" t="s">
        <v>1</v>
      </c>
      <c r="N607" s="158" t="s">
        <v>44</v>
      </c>
      <c r="O607" s="57"/>
      <c r="P607" s="159">
        <f>O607*H607</f>
        <v>0</v>
      </c>
      <c r="Q607" s="159">
        <v>0</v>
      </c>
      <c r="R607" s="159">
        <f>Q607*H607</f>
        <v>0</v>
      </c>
      <c r="S607" s="159">
        <v>0</v>
      </c>
      <c r="T607" s="160">
        <f>S607*H607</f>
        <v>0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61" t="s">
        <v>258</v>
      </c>
      <c r="AT607" s="161" t="s">
        <v>254</v>
      </c>
      <c r="AU607" s="161" t="s">
        <v>88</v>
      </c>
      <c r="AY607" s="17" t="s">
        <v>252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7" t="s">
        <v>86</v>
      </c>
      <c r="BK607" s="162">
        <f>ROUND(I607*H607,2)</f>
        <v>0</v>
      </c>
      <c r="BL607" s="17" t="s">
        <v>258</v>
      </c>
      <c r="BM607" s="161" t="s">
        <v>1060</v>
      </c>
    </row>
    <row r="608" spans="1:65" s="2" customFormat="1" ht="24.2" customHeight="1">
      <c r="A608" s="31"/>
      <c r="B608" s="148"/>
      <c r="C608" s="149" t="s">
        <v>561</v>
      </c>
      <c r="D608" s="149" t="s">
        <v>254</v>
      </c>
      <c r="E608" s="150" t="s">
        <v>5502</v>
      </c>
      <c r="F608" s="151" t="s">
        <v>1523</v>
      </c>
      <c r="G608" s="152" t="s">
        <v>257</v>
      </c>
      <c r="H608" s="153">
        <v>60</v>
      </c>
      <c r="I608" s="154"/>
      <c r="J608" s="155">
        <f>ROUND(I608*H608,2)</f>
        <v>0</v>
      </c>
      <c r="K608" s="156"/>
      <c r="L608" s="32"/>
      <c r="M608" s="157" t="s">
        <v>1</v>
      </c>
      <c r="N608" s="158" t="s">
        <v>44</v>
      </c>
      <c r="O608" s="57"/>
      <c r="P608" s="159">
        <f>O608*H608</f>
        <v>0</v>
      </c>
      <c r="Q608" s="159">
        <v>0</v>
      </c>
      <c r="R608" s="159">
        <f>Q608*H608</f>
        <v>0</v>
      </c>
      <c r="S608" s="159">
        <v>0</v>
      </c>
      <c r="T608" s="160">
        <f>S608*H608</f>
        <v>0</v>
      </c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R608" s="161" t="s">
        <v>258</v>
      </c>
      <c r="AT608" s="161" t="s">
        <v>254</v>
      </c>
      <c r="AU608" s="161" t="s">
        <v>88</v>
      </c>
      <c r="AY608" s="17" t="s">
        <v>252</v>
      </c>
      <c r="BE608" s="162">
        <f>IF(N608="základní",J608,0)</f>
        <v>0</v>
      </c>
      <c r="BF608" s="162">
        <f>IF(N608="snížená",J608,0)</f>
        <v>0</v>
      </c>
      <c r="BG608" s="162">
        <f>IF(N608="zákl. přenesená",J608,0)</f>
        <v>0</v>
      </c>
      <c r="BH608" s="162">
        <f>IF(N608="sníž. přenesená",J608,0)</f>
        <v>0</v>
      </c>
      <c r="BI608" s="162">
        <f>IF(N608="nulová",J608,0)</f>
        <v>0</v>
      </c>
      <c r="BJ608" s="17" t="s">
        <v>86</v>
      </c>
      <c r="BK608" s="162">
        <f>ROUND(I608*H608,2)</f>
        <v>0</v>
      </c>
      <c r="BL608" s="17" t="s">
        <v>258</v>
      </c>
      <c r="BM608" s="161" t="s">
        <v>1065</v>
      </c>
    </row>
    <row r="609" spans="1:65" s="14" customFormat="1" ht="22.5">
      <c r="B609" s="171"/>
      <c r="D609" s="164" t="s">
        <v>282</v>
      </c>
      <c r="E609" s="172" t="s">
        <v>1</v>
      </c>
      <c r="F609" s="173" t="s">
        <v>5810</v>
      </c>
      <c r="H609" s="174">
        <v>60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282</v>
      </c>
      <c r="AU609" s="172" t="s">
        <v>88</v>
      </c>
      <c r="AV609" s="14" t="s">
        <v>88</v>
      </c>
      <c r="AW609" s="14" t="s">
        <v>33</v>
      </c>
      <c r="AX609" s="14" t="s">
        <v>79</v>
      </c>
      <c r="AY609" s="172" t="s">
        <v>252</v>
      </c>
    </row>
    <row r="610" spans="1:65" s="13" customFormat="1" ht="33.75">
      <c r="B610" s="163"/>
      <c r="D610" s="164" t="s">
        <v>282</v>
      </c>
      <c r="E610" s="165" t="s">
        <v>1</v>
      </c>
      <c r="F610" s="166" t="s">
        <v>5032</v>
      </c>
      <c r="H610" s="165" t="s">
        <v>1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5" t="s">
        <v>282</v>
      </c>
      <c r="AU610" s="165" t="s">
        <v>88</v>
      </c>
      <c r="AV610" s="13" t="s">
        <v>86</v>
      </c>
      <c r="AW610" s="13" t="s">
        <v>33</v>
      </c>
      <c r="AX610" s="13" t="s">
        <v>79</v>
      </c>
      <c r="AY610" s="165" t="s">
        <v>252</v>
      </c>
    </row>
    <row r="611" spans="1:65" s="15" customFormat="1">
      <c r="B611" s="179"/>
      <c r="D611" s="164" t="s">
        <v>282</v>
      </c>
      <c r="E611" s="180" t="s">
        <v>1</v>
      </c>
      <c r="F611" s="181" t="s">
        <v>286</v>
      </c>
      <c r="H611" s="182">
        <v>60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282</v>
      </c>
      <c r="AU611" s="180" t="s">
        <v>88</v>
      </c>
      <c r="AV611" s="15" t="s">
        <v>258</v>
      </c>
      <c r="AW611" s="15" t="s">
        <v>33</v>
      </c>
      <c r="AX611" s="15" t="s">
        <v>86</v>
      </c>
      <c r="AY611" s="180" t="s">
        <v>252</v>
      </c>
    </row>
    <row r="612" spans="1:65" s="12" customFormat="1" ht="22.9" customHeight="1">
      <c r="B612" s="135"/>
      <c r="D612" s="136" t="s">
        <v>78</v>
      </c>
      <c r="E612" s="146" t="s">
        <v>5811</v>
      </c>
      <c r="F612" s="146" t="s">
        <v>5812</v>
      </c>
      <c r="I612" s="138"/>
      <c r="J612" s="147">
        <f>BK612</f>
        <v>0</v>
      </c>
      <c r="L612" s="135"/>
      <c r="M612" s="140"/>
      <c r="N612" s="141"/>
      <c r="O612" s="141"/>
      <c r="P612" s="142">
        <f>SUM(P613:P934)</f>
        <v>0</v>
      </c>
      <c r="Q612" s="141"/>
      <c r="R612" s="142">
        <f>SUM(R613:R934)</f>
        <v>0</v>
      </c>
      <c r="S612" s="141"/>
      <c r="T612" s="143">
        <f>SUM(T613:T934)</f>
        <v>0</v>
      </c>
      <c r="AR612" s="136" t="s">
        <v>86</v>
      </c>
      <c r="AT612" s="144" t="s">
        <v>78</v>
      </c>
      <c r="AU612" s="144" t="s">
        <v>86</v>
      </c>
      <c r="AY612" s="136" t="s">
        <v>252</v>
      </c>
      <c r="BK612" s="145">
        <f>SUM(BK613:BK934)</f>
        <v>0</v>
      </c>
    </row>
    <row r="613" spans="1:65" s="2" customFormat="1" ht="24.2" customHeight="1">
      <c r="A613" s="31"/>
      <c r="B613" s="148"/>
      <c r="C613" s="149" t="s">
        <v>1072</v>
      </c>
      <c r="D613" s="149" t="s">
        <v>254</v>
      </c>
      <c r="E613" s="150" t="s">
        <v>5813</v>
      </c>
      <c r="F613" s="151" t="s">
        <v>5814</v>
      </c>
      <c r="G613" s="152" t="s">
        <v>347</v>
      </c>
      <c r="H613" s="153">
        <v>42</v>
      </c>
      <c r="I613" s="154"/>
      <c r="J613" s="155">
        <f>ROUND(I613*H613,2)</f>
        <v>0</v>
      </c>
      <c r="K613" s="156"/>
      <c r="L613" s="32"/>
      <c r="M613" s="157" t="s">
        <v>1</v>
      </c>
      <c r="N613" s="158" t="s">
        <v>44</v>
      </c>
      <c r="O613" s="57"/>
      <c r="P613" s="159">
        <f>O613*H613</f>
        <v>0</v>
      </c>
      <c r="Q613" s="159">
        <v>0</v>
      </c>
      <c r="R613" s="159">
        <f>Q613*H613</f>
        <v>0</v>
      </c>
      <c r="S613" s="159">
        <v>0</v>
      </c>
      <c r="T613" s="160">
        <f>S613*H613</f>
        <v>0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R613" s="161" t="s">
        <v>258</v>
      </c>
      <c r="AT613" s="161" t="s">
        <v>254</v>
      </c>
      <c r="AU613" s="161" t="s">
        <v>88</v>
      </c>
      <c r="AY613" s="17" t="s">
        <v>252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7" t="s">
        <v>86</v>
      </c>
      <c r="BK613" s="162">
        <f>ROUND(I613*H613,2)</f>
        <v>0</v>
      </c>
      <c r="BL613" s="17" t="s">
        <v>258</v>
      </c>
      <c r="BM613" s="161" t="s">
        <v>1075</v>
      </c>
    </row>
    <row r="614" spans="1:65" s="13" customFormat="1">
      <c r="B614" s="163"/>
      <c r="D614" s="164" t="s">
        <v>282</v>
      </c>
      <c r="E614" s="165" t="s">
        <v>1</v>
      </c>
      <c r="F614" s="166" t="s">
        <v>5815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282</v>
      </c>
      <c r="AU614" s="165" t="s">
        <v>88</v>
      </c>
      <c r="AV614" s="13" t="s">
        <v>86</v>
      </c>
      <c r="AW614" s="13" t="s">
        <v>33</v>
      </c>
      <c r="AX614" s="13" t="s">
        <v>79</v>
      </c>
      <c r="AY614" s="165" t="s">
        <v>252</v>
      </c>
    </row>
    <row r="615" spans="1:65" s="14" customFormat="1">
      <c r="B615" s="171"/>
      <c r="D615" s="164" t="s">
        <v>282</v>
      </c>
      <c r="E615" s="172" t="s">
        <v>1</v>
      </c>
      <c r="F615" s="173" t="s">
        <v>4391</v>
      </c>
      <c r="H615" s="174">
        <v>2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282</v>
      </c>
      <c r="AU615" s="172" t="s">
        <v>88</v>
      </c>
      <c r="AV615" s="14" t="s">
        <v>88</v>
      </c>
      <c r="AW615" s="14" t="s">
        <v>33</v>
      </c>
      <c r="AX615" s="14" t="s">
        <v>79</v>
      </c>
      <c r="AY615" s="172" t="s">
        <v>252</v>
      </c>
    </row>
    <row r="616" spans="1:65" s="14" customFormat="1">
      <c r="B616" s="171"/>
      <c r="D616" s="164" t="s">
        <v>282</v>
      </c>
      <c r="E616" s="172" t="s">
        <v>1</v>
      </c>
      <c r="F616" s="173" t="s">
        <v>4412</v>
      </c>
      <c r="H616" s="174">
        <v>8</v>
      </c>
      <c r="I616" s="175"/>
      <c r="L616" s="171"/>
      <c r="M616" s="176"/>
      <c r="N616" s="177"/>
      <c r="O616" s="177"/>
      <c r="P616" s="177"/>
      <c r="Q616" s="177"/>
      <c r="R616" s="177"/>
      <c r="S616" s="177"/>
      <c r="T616" s="178"/>
      <c r="AT616" s="172" t="s">
        <v>282</v>
      </c>
      <c r="AU616" s="172" t="s">
        <v>88</v>
      </c>
      <c r="AV616" s="14" t="s">
        <v>88</v>
      </c>
      <c r="AW616" s="14" t="s">
        <v>33</v>
      </c>
      <c r="AX616" s="14" t="s">
        <v>79</v>
      </c>
      <c r="AY616" s="172" t="s">
        <v>252</v>
      </c>
    </row>
    <row r="617" spans="1:65" s="14" customFormat="1">
      <c r="B617" s="171"/>
      <c r="D617" s="164" t="s">
        <v>282</v>
      </c>
      <c r="E617" s="172" t="s">
        <v>1</v>
      </c>
      <c r="F617" s="173" t="s">
        <v>5816</v>
      </c>
      <c r="H617" s="174">
        <v>32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282</v>
      </c>
      <c r="AU617" s="172" t="s">
        <v>88</v>
      </c>
      <c r="AV617" s="14" t="s">
        <v>88</v>
      </c>
      <c r="AW617" s="14" t="s">
        <v>33</v>
      </c>
      <c r="AX617" s="14" t="s">
        <v>79</v>
      </c>
      <c r="AY617" s="172" t="s">
        <v>252</v>
      </c>
    </row>
    <row r="618" spans="1:65" s="15" customFormat="1">
      <c r="B618" s="179"/>
      <c r="D618" s="164" t="s">
        <v>282</v>
      </c>
      <c r="E618" s="180" t="s">
        <v>1</v>
      </c>
      <c r="F618" s="181" t="s">
        <v>286</v>
      </c>
      <c r="H618" s="182">
        <v>42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282</v>
      </c>
      <c r="AU618" s="180" t="s">
        <v>88</v>
      </c>
      <c r="AV618" s="15" t="s">
        <v>258</v>
      </c>
      <c r="AW618" s="15" t="s">
        <v>33</v>
      </c>
      <c r="AX618" s="15" t="s">
        <v>86</v>
      </c>
      <c r="AY618" s="180" t="s">
        <v>252</v>
      </c>
    </row>
    <row r="619" spans="1:65" s="2" customFormat="1" ht="24.2" customHeight="1">
      <c r="A619" s="31"/>
      <c r="B619" s="148"/>
      <c r="C619" s="149" t="s">
        <v>566</v>
      </c>
      <c r="D619" s="149" t="s">
        <v>254</v>
      </c>
      <c r="E619" s="150" t="s">
        <v>5817</v>
      </c>
      <c r="F619" s="151" t="s">
        <v>5818</v>
      </c>
      <c r="G619" s="152" t="s">
        <v>347</v>
      </c>
      <c r="H619" s="153">
        <v>43</v>
      </c>
      <c r="I619" s="154"/>
      <c r="J619" s="155">
        <f>ROUND(I619*H619,2)</f>
        <v>0</v>
      </c>
      <c r="K619" s="156"/>
      <c r="L619" s="32"/>
      <c r="M619" s="157" t="s">
        <v>1</v>
      </c>
      <c r="N619" s="158" t="s">
        <v>44</v>
      </c>
      <c r="O619" s="57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61" t="s">
        <v>258</v>
      </c>
      <c r="AT619" s="161" t="s">
        <v>254</v>
      </c>
      <c r="AU619" s="161" t="s">
        <v>88</v>
      </c>
      <c r="AY619" s="17" t="s">
        <v>252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7" t="s">
        <v>86</v>
      </c>
      <c r="BK619" s="162">
        <f>ROUND(I619*H619,2)</f>
        <v>0</v>
      </c>
      <c r="BL619" s="17" t="s">
        <v>258</v>
      </c>
      <c r="BM619" s="161" t="s">
        <v>1078</v>
      </c>
    </row>
    <row r="620" spans="1:65" s="13" customFormat="1">
      <c r="B620" s="163"/>
      <c r="D620" s="164" t="s">
        <v>282</v>
      </c>
      <c r="E620" s="165" t="s">
        <v>1</v>
      </c>
      <c r="F620" s="166" t="s">
        <v>5815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282</v>
      </c>
      <c r="AU620" s="165" t="s">
        <v>88</v>
      </c>
      <c r="AV620" s="13" t="s">
        <v>86</v>
      </c>
      <c r="AW620" s="13" t="s">
        <v>33</v>
      </c>
      <c r="AX620" s="13" t="s">
        <v>79</v>
      </c>
      <c r="AY620" s="165" t="s">
        <v>252</v>
      </c>
    </row>
    <row r="621" spans="1:65" s="14" customFormat="1">
      <c r="B621" s="171"/>
      <c r="D621" s="164" t="s">
        <v>282</v>
      </c>
      <c r="E621" s="172" t="s">
        <v>1</v>
      </c>
      <c r="F621" s="173" t="s">
        <v>4814</v>
      </c>
      <c r="H621" s="174">
        <v>10</v>
      </c>
      <c r="I621" s="175"/>
      <c r="L621" s="171"/>
      <c r="M621" s="176"/>
      <c r="N621" s="177"/>
      <c r="O621" s="177"/>
      <c r="P621" s="177"/>
      <c r="Q621" s="177"/>
      <c r="R621" s="177"/>
      <c r="S621" s="177"/>
      <c r="T621" s="178"/>
      <c r="AT621" s="172" t="s">
        <v>282</v>
      </c>
      <c r="AU621" s="172" t="s">
        <v>88</v>
      </c>
      <c r="AV621" s="14" t="s">
        <v>88</v>
      </c>
      <c r="AW621" s="14" t="s">
        <v>33</v>
      </c>
      <c r="AX621" s="14" t="s">
        <v>79</v>
      </c>
      <c r="AY621" s="172" t="s">
        <v>252</v>
      </c>
    </row>
    <row r="622" spans="1:65" s="14" customFormat="1">
      <c r="B622" s="171"/>
      <c r="D622" s="164" t="s">
        <v>282</v>
      </c>
      <c r="E622" s="172" t="s">
        <v>1</v>
      </c>
      <c r="F622" s="173" t="s">
        <v>5819</v>
      </c>
      <c r="H622" s="174">
        <v>24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282</v>
      </c>
      <c r="AU622" s="172" t="s">
        <v>88</v>
      </c>
      <c r="AV622" s="14" t="s">
        <v>88</v>
      </c>
      <c r="AW622" s="14" t="s">
        <v>33</v>
      </c>
      <c r="AX622" s="14" t="s">
        <v>79</v>
      </c>
      <c r="AY622" s="172" t="s">
        <v>252</v>
      </c>
    </row>
    <row r="623" spans="1:65" s="14" customFormat="1">
      <c r="B623" s="171"/>
      <c r="D623" s="164" t="s">
        <v>282</v>
      </c>
      <c r="E623" s="172" t="s">
        <v>1</v>
      </c>
      <c r="F623" s="173" t="s">
        <v>4831</v>
      </c>
      <c r="H623" s="174">
        <v>9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282</v>
      </c>
      <c r="AU623" s="172" t="s">
        <v>88</v>
      </c>
      <c r="AV623" s="14" t="s">
        <v>88</v>
      </c>
      <c r="AW623" s="14" t="s">
        <v>33</v>
      </c>
      <c r="AX623" s="14" t="s">
        <v>79</v>
      </c>
      <c r="AY623" s="172" t="s">
        <v>252</v>
      </c>
    </row>
    <row r="624" spans="1:65" s="15" customFormat="1">
      <c r="B624" s="179"/>
      <c r="D624" s="164" t="s">
        <v>282</v>
      </c>
      <c r="E624" s="180" t="s">
        <v>1</v>
      </c>
      <c r="F624" s="181" t="s">
        <v>286</v>
      </c>
      <c r="H624" s="182">
        <v>43</v>
      </c>
      <c r="I624" s="183"/>
      <c r="L624" s="179"/>
      <c r="M624" s="184"/>
      <c r="N624" s="185"/>
      <c r="O624" s="185"/>
      <c r="P624" s="185"/>
      <c r="Q624" s="185"/>
      <c r="R624" s="185"/>
      <c r="S624" s="185"/>
      <c r="T624" s="186"/>
      <c r="AT624" s="180" t="s">
        <v>282</v>
      </c>
      <c r="AU624" s="180" t="s">
        <v>88</v>
      </c>
      <c r="AV624" s="15" t="s">
        <v>258</v>
      </c>
      <c r="AW624" s="15" t="s">
        <v>33</v>
      </c>
      <c r="AX624" s="15" t="s">
        <v>86</v>
      </c>
      <c r="AY624" s="180" t="s">
        <v>252</v>
      </c>
    </row>
    <row r="625" spans="1:65" s="2" customFormat="1" ht="24.2" customHeight="1">
      <c r="A625" s="31"/>
      <c r="B625" s="148"/>
      <c r="C625" s="149" t="s">
        <v>1081</v>
      </c>
      <c r="D625" s="149" t="s">
        <v>254</v>
      </c>
      <c r="E625" s="150" t="s">
        <v>5820</v>
      </c>
      <c r="F625" s="151" t="s">
        <v>5821</v>
      </c>
      <c r="G625" s="152" t="s">
        <v>347</v>
      </c>
      <c r="H625" s="153">
        <v>24</v>
      </c>
      <c r="I625" s="154"/>
      <c r="J625" s="155">
        <f>ROUND(I625*H625,2)</f>
        <v>0</v>
      </c>
      <c r="K625" s="156"/>
      <c r="L625" s="32"/>
      <c r="M625" s="157" t="s">
        <v>1</v>
      </c>
      <c r="N625" s="158" t="s">
        <v>44</v>
      </c>
      <c r="O625" s="57"/>
      <c r="P625" s="159">
        <f>O625*H625</f>
        <v>0</v>
      </c>
      <c r="Q625" s="159">
        <v>0</v>
      </c>
      <c r="R625" s="159">
        <f>Q625*H625</f>
        <v>0</v>
      </c>
      <c r="S625" s="159">
        <v>0</v>
      </c>
      <c r="T625" s="160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61" t="s">
        <v>258</v>
      </c>
      <c r="AT625" s="161" t="s">
        <v>254</v>
      </c>
      <c r="AU625" s="161" t="s">
        <v>88</v>
      </c>
      <c r="AY625" s="17" t="s">
        <v>252</v>
      </c>
      <c r="BE625" s="162">
        <f>IF(N625="základní",J625,0)</f>
        <v>0</v>
      </c>
      <c r="BF625" s="162">
        <f>IF(N625="snížená",J625,0)</f>
        <v>0</v>
      </c>
      <c r="BG625" s="162">
        <f>IF(N625="zákl. přenesená",J625,0)</f>
        <v>0</v>
      </c>
      <c r="BH625" s="162">
        <f>IF(N625="sníž. přenesená",J625,0)</f>
        <v>0</v>
      </c>
      <c r="BI625" s="162">
        <f>IF(N625="nulová",J625,0)</f>
        <v>0</v>
      </c>
      <c r="BJ625" s="17" t="s">
        <v>86</v>
      </c>
      <c r="BK625" s="162">
        <f>ROUND(I625*H625,2)</f>
        <v>0</v>
      </c>
      <c r="BL625" s="17" t="s">
        <v>258</v>
      </c>
      <c r="BM625" s="161" t="s">
        <v>1084</v>
      </c>
    </row>
    <row r="626" spans="1:65" s="13" customFormat="1">
      <c r="B626" s="163"/>
      <c r="D626" s="164" t="s">
        <v>282</v>
      </c>
      <c r="E626" s="165" t="s">
        <v>1</v>
      </c>
      <c r="F626" s="166" t="s">
        <v>5815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282</v>
      </c>
      <c r="AU626" s="165" t="s">
        <v>88</v>
      </c>
      <c r="AV626" s="13" t="s">
        <v>86</v>
      </c>
      <c r="AW626" s="13" t="s">
        <v>33</v>
      </c>
      <c r="AX626" s="13" t="s">
        <v>79</v>
      </c>
      <c r="AY626" s="165" t="s">
        <v>252</v>
      </c>
    </row>
    <row r="627" spans="1:65" s="14" customFormat="1">
      <c r="B627" s="171"/>
      <c r="D627" s="164" t="s">
        <v>282</v>
      </c>
      <c r="E627" s="172" t="s">
        <v>1</v>
      </c>
      <c r="F627" s="173" t="s">
        <v>5822</v>
      </c>
      <c r="H627" s="174">
        <v>14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282</v>
      </c>
      <c r="AU627" s="172" t="s">
        <v>88</v>
      </c>
      <c r="AV627" s="14" t="s">
        <v>88</v>
      </c>
      <c r="AW627" s="14" t="s">
        <v>33</v>
      </c>
      <c r="AX627" s="14" t="s">
        <v>79</v>
      </c>
      <c r="AY627" s="172" t="s">
        <v>252</v>
      </c>
    </row>
    <row r="628" spans="1:65" s="14" customFormat="1">
      <c r="B628" s="171"/>
      <c r="D628" s="164" t="s">
        <v>282</v>
      </c>
      <c r="E628" s="172" t="s">
        <v>1</v>
      </c>
      <c r="F628" s="173" t="s">
        <v>4428</v>
      </c>
      <c r="H628" s="174">
        <v>7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282</v>
      </c>
      <c r="AU628" s="172" t="s">
        <v>88</v>
      </c>
      <c r="AV628" s="14" t="s">
        <v>88</v>
      </c>
      <c r="AW628" s="14" t="s">
        <v>33</v>
      </c>
      <c r="AX628" s="14" t="s">
        <v>79</v>
      </c>
      <c r="AY628" s="172" t="s">
        <v>252</v>
      </c>
    </row>
    <row r="629" spans="1:65" s="14" customFormat="1">
      <c r="B629" s="171"/>
      <c r="D629" s="164" t="s">
        <v>282</v>
      </c>
      <c r="E629" s="172" t="s">
        <v>1</v>
      </c>
      <c r="F629" s="173" t="s">
        <v>4454</v>
      </c>
      <c r="H629" s="174">
        <v>3</v>
      </c>
      <c r="I629" s="175"/>
      <c r="L629" s="171"/>
      <c r="M629" s="176"/>
      <c r="N629" s="177"/>
      <c r="O629" s="177"/>
      <c r="P629" s="177"/>
      <c r="Q629" s="177"/>
      <c r="R629" s="177"/>
      <c r="S629" s="177"/>
      <c r="T629" s="178"/>
      <c r="AT629" s="172" t="s">
        <v>282</v>
      </c>
      <c r="AU629" s="172" t="s">
        <v>88</v>
      </c>
      <c r="AV629" s="14" t="s">
        <v>88</v>
      </c>
      <c r="AW629" s="14" t="s">
        <v>33</v>
      </c>
      <c r="AX629" s="14" t="s">
        <v>79</v>
      </c>
      <c r="AY629" s="172" t="s">
        <v>252</v>
      </c>
    </row>
    <row r="630" spans="1:65" s="15" customFormat="1">
      <c r="B630" s="179"/>
      <c r="D630" s="164" t="s">
        <v>282</v>
      </c>
      <c r="E630" s="180" t="s">
        <v>1</v>
      </c>
      <c r="F630" s="181" t="s">
        <v>286</v>
      </c>
      <c r="H630" s="182">
        <v>24</v>
      </c>
      <c r="I630" s="183"/>
      <c r="L630" s="179"/>
      <c r="M630" s="184"/>
      <c r="N630" s="185"/>
      <c r="O630" s="185"/>
      <c r="P630" s="185"/>
      <c r="Q630" s="185"/>
      <c r="R630" s="185"/>
      <c r="S630" s="185"/>
      <c r="T630" s="186"/>
      <c r="AT630" s="180" t="s">
        <v>282</v>
      </c>
      <c r="AU630" s="180" t="s">
        <v>88</v>
      </c>
      <c r="AV630" s="15" t="s">
        <v>258</v>
      </c>
      <c r="AW630" s="15" t="s">
        <v>33</v>
      </c>
      <c r="AX630" s="15" t="s">
        <v>86</v>
      </c>
      <c r="AY630" s="180" t="s">
        <v>252</v>
      </c>
    </row>
    <row r="631" spans="1:65" s="2" customFormat="1" ht="24.2" customHeight="1">
      <c r="A631" s="31"/>
      <c r="B631" s="148"/>
      <c r="C631" s="149" t="s">
        <v>574</v>
      </c>
      <c r="D631" s="149" t="s">
        <v>254</v>
      </c>
      <c r="E631" s="150" t="s">
        <v>5823</v>
      </c>
      <c r="F631" s="151" t="s">
        <v>5824</v>
      </c>
      <c r="G631" s="152" t="s">
        <v>347</v>
      </c>
      <c r="H631" s="153">
        <v>178</v>
      </c>
      <c r="I631" s="154"/>
      <c r="J631" s="155">
        <f>ROUND(I631*H631,2)</f>
        <v>0</v>
      </c>
      <c r="K631" s="156"/>
      <c r="L631" s="32"/>
      <c r="M631" s="157" t="s">
        <v>1</v>
      </c>
      <c r="N631" s="158" t="s">
        <v>44</v>
      </c>
      <c r="O631" s="57"/>
      <c r="P631" s="159">
        <f>O631*H631</f>
        <v>0</v>
      </c>
      <c r="Q631" s="159">
        <v>0</v>
      </c>
      <c r="R631" s="159">
        <f>Q631*H631</f>
        <v>0</v>
      </c>
      <c r="S631" s="159">
        <v>0</v>
      </c>
      <c r="T631" s="160">
        <f>S631*H631</f>
        <v>0</v>
      </c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R631" s="161" t="s">
        <v>258</v>
      </c>
      <c r="AT631" s="161" t="s">
        <v>254</v>
      </c>
      <c r="AU631" s="161" t="s">
        <v>88</v>
      </c>
      <c r="AY631" s="17" t="s">
        <v>252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7" t="s">
        <v>86</v>
      </c>
      <c r="BK631" s="162">
        <f>ROUND(I631*H631,2)</f>
        <v>0</v>
      </c>
      <c r="BL631" s="17" t="s">
        <v>258</v>
      </c>
      <c r="BM631" s="161" t="s">
        <v>1109</v>
      </c>
    </row>
    <row r="632" spans="1:65" s="13" customFormat="1">
      <c r="B632" s="163"/>
      <c r="D632" s="164" t="s">
        <v>282</v>
      </c>
      <c r="E632" s="165" t="s">
        <v>1</v>
      </c>
      <c r="F632" s="166" t="s">
        <v>5815</v>
      </c>
      <c r="H632" s="165" t="s">
        <v>1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282</v>
      </c>
      <c r="AU632" s="165" t="s">
        <v>88</v>
      </c>
      <c r="AV632" s="13" t="s">
        <v>86</v>
      </c>
      <c r="AW632" s="13" t="s">
        <v>33</v>
      </c>
      <c r="AX632" s="13" t="s">
        <v>79</v>
      </c>
      <c r="AY632" s="165" t="s">
        <v>252</v>
      </c>
    </row>
    <row r="633" spans="1:65" s="14" customFormat="1">
      <c r="B633" s="171"/>
      <c r="D633" s="164" t="s">
        <v>282</v>
      </c>
      <c r="E633" s="172" t="s">
        <v>1</v>
      </c>
      <c r="F633" s="173" t="s">
        <v>5825</v>
      </c>
      <c r="H633" s="174">
        <v>52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282</v>
      </c>
      <c r="AU633" s="172" t="s">
        <v>88</v>
      </c>
      <c r="AV633" s="14" t="s">
        <v>88</v>
      </c>
      <c r="AW633" s="14" t="s">
        <v>33</v>
      </c>
      <c r="AX633" s="14" t="s">
        <v>79</v>
      </c>
      <c r="AY633" s="172" t="s">
        <v>252</v>
      </c>
    </row>
    <row r="634" spans="1:65" s="14" customFormat="1">
      <c r="B634" s="171"/>
      <c r="D634" s="164" t="s">
        <v>282</v>
      </c>
      <c r="E634" s="172" t="s">
        <v>1</v>
      </c>
      <c r="F634" s="173" t="s">
        <v>5826</v>
      </c>
      <c r="H634" s="174">
        <v>63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282</v>
      </c>
      <c r="AU634" s="172" t="s">
        <v>88</v>
      </c>
      <c r="AV634" s="14" t="s">
        <v>88</v>
      </c>
      <c r="AW634" s="14" t="s">
        <v>33</v>
      </c>
      <c r="AX634" s="14" t="s">
        <v>79</v>
      </c>
      <c r="AY634" s="172" t="s">
        <v>252</v>
      </c>
    </row>
    <row r="635" spans="1:65" s="14" customFormat="1">
      <c r="B635" s="171"/>
      <c r="D635" s="164" t="s">
        <v>282</v>
      </c>
      <c r="E635" s="172" t="s">
        <v>1</v>
      </c>
      <c r="F635" s="173" t="s">
        <v>5827</v>
      </c>
      <c r="H635" s="174">
        <v>63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282</v>
      </c>
      <c r="AU635" s="172" t="s">
        <v>88</v>
      </c>
      <c r="AV635" s="14" t="s">
        <v>88</v>
      </c>
      <c r="AW635" s="14" t="s">
        <v>33</v>
      </c>
      <c r="AX635" s="14" t="s">
        <v>79</v>
      </c>
      <c r="AY635" s="172" t="s">
        <v>252</v>
      </c>
    </row>
    <row r="636" spans="1:65" s="15" customFormat="1">
      <c r="B636" s="179"/>
      <c r="D636" s="164" t="s">
        <v>282</v>
      </c>
      <c r="E636" s="180" t="s">
        <v>1</v>
      </c>
      <c r="F636" s="181" t="s">
        <v>286</v>
      </c>
      <c r="H636" s="182">
        <v>178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282</v>
      </c>
      <c r="AU636" s="180" t="s">
        <v>88</v>
      </c>
      <c r="AV636" s="15" t="s">
        <v>258</v>
      </c>
      <c r="AW636" s="15" t="s">
        <v>33</v>
      </c>
      <c r="AX636" s="15" t="s">
        <v>86</v>
      </c>
      <c r="AY636" s="180" t="s">
        <v>252</v>
      </c>
    </row>
    <row r="637" spans="1:65" s="2" customFormat="1" ht="24.2" customHeight="1">
      <c r="A637" s="31"/>
      <c r="B637" s="148"/>
      <c r="C637" s="149" t="s">
        <v>1110</v>
      </c>
      <c r="D637" s="149" t="s">
        <v>254</v>
      </c>
      <c r="E637" s="150" t="s">
        <v>5828</v>
      </c>
      <c r="F637" s="151" t="s">
        <v>5829</v>
      </c>
      <c r="G637" s="152" t="s">
        <v>347</v>
      </c>
      <c r="H637" s="153">
        <v>42</v>
      </c>
      <c r="I637" s="154"/>
      <c r="J637" s="155">
        <f>ROUND(I637*H637,2)</f>
        <v>0</v>
      </c>
      <c r="K637" s="156"/>
      <c r="L637" s="32"/>
      <c r="M637" s="157" t="s">
        <v>1</v>
      </c>
      <c r="N637" s="158" t="s">
        <v>44</v>
      </c>
      <c r="O637" s="57"/>
      <c r="P637" s="159">
        <f>O637*H637</f>
        <v>0</v>
      </c>
      <c r="Q637" s="159">
        <v>0</v>
      </c>
      <c r="R637" s="159">
        <f>Q637*H637</f>
        <v>0</v>
      </c>
      <c r="S637" s="159">
        <v>0</v>
      </c>
      <c r="T637" s="160">
        <f>S637*H637</f>
        <v>0</v>
      </c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R637" s="161" t="s">
        <v>258</v>
      </c>
      <c r="AT637" s="161" t="s">
        <v>254</v>
      </c>
      <c r="AU637" s="161" t="s">
        <v>88</v>
      </c>
      <c r="AY637" s="17" t="s">
        <v>252</v>
      </c>
      <c r="BE637" s="162">
        <f>IF(N637="základní",J637,0)</f>
        <v>0</v>
      </c>
      <c r="BF637" s="162">
        <f>IF(N637="snížená",J637,0)</f>
        <v>0</v>
      </c>
      <c r="BG637" s="162">
        <f>IF(N637="zákl. přenesená",J637,0)</f>
        <v>0</v>
      </c>
      <c r="BH637" s="162">
        <f>IF(N637="sníž. přenesená",J637,0)</f>
        <v>0</v>
      </c>
      <c r="BI637" s="162">
        <f>IF(N637="nulová",J637,0)</f>
        <v>0</v>
      </c>
      <c r="BJ637" s="17" t="s">
        <v>86</v>
      </c>
      <c r="BK637" s="162">
        <f>ROUND(I637*H637,2)</f>
        <v>0</v>
      </c>
      <c r="BL637" s="17" t="s">
        <v>258</v>
      </c>
      <c r="BM637" s="161" t="s">
        <v>1113</v>
      </c>
    </row>
    <row r="638" spans="1:65" s="13" customFormat="1">
      <c r="B638" s="163"/>
      <c r="D638" s="164" t="s">
        <v>282</v>
      </c>
      <c r="E638" s="165" t="s">
        <v>1</v>
      </c>
      <c r="F638" s="166" t="s">
        <v>5830</v>
      </c>
      <c r="H638" s="165" t="s">
        <v>1</v>
      </c>
      <c r="I638" s="167"/>
      <c r="L638" s="163"/>
      <c r="M638" s="168"/>
      <c r="N638" s="169"/>
      <c r="O638" s="169"/>
      <c r="P638" s="169"/>
      <c r="Q638" s="169"/>
      <c r="R638" s="169"/>
      <c r="S638" s="169"/>
      <c r="T638" s="170"/>
      <c r="AT638" s="165" t="s">
        <v>282</v>
      </c>
      <c r="AU638" s="165" t="s">
        <v>88</v>
      </c>
      <c r="AV638" s="13" t="s">
        <v>86</v>
      </c>
      <c r="AW638" s="13" t="s">
        <v>33</v>
      </c>
      <c r="AX638" s="13" t="s">
        <v>79</v>
      </c>
      <c r="AY638" s="165" t="s">
        <v>252</v>
      </c>
    </row>
    <row r="639" spans="1:65" s="14" customFormat="1">
      <c r="B639" s="171"/>
      <c r="D639" s="164" t="s">
        <v>282</v>
      </c>
      <c r="E639" s="172" t="s">
        <v>1</v>
      </c>
      <c r="F639" s="173" t="s">
        <v>5831</v>
      </c>
      <c r="H639" s="174">
        <v>19</v>
      </c>
      <c r="I639" s="175"/>
      <c r="L639" s="171"/>
      <c r="M639" s="176"/>
      <c r="N639" s="177"/>
      <c r="O639" s="177"/>
      <c r="P639" s="177"/>
      <c r="Q639" s="177"/>
      <c r="R639" s="177"/>
      <c r="S639" s="177"/>
      <c r="T639" s="178"/>
      <c r="AT639" s="172" t="s">
        <v>282</v>
      </c>
      <c r="AU639" s="172" t="s">
        <v>88</v>
      </c>
      <c r="AV639" s="14" t="s">
        <v>88</v>
      </c>
      <c r="AW639" s="14" t="s">
        <v>33</v>
      </c>
      <c r="AX639" s="14" t="s">
        <v>79</v>
      </c>
      <c r="AY639" s="172" t="s">
        <v>252</v>
      </c>
    </row>
    <row r="640" spans="1:65" s="14" customFormat="1">
      <c r="B640" s="171"/>
      <c r="D640" s="164" t="s">
        <v>282</v>
      </c>
      <c r="E640" s="172" t="s">
        <v>1</v>
      </c>
      <c r="F640" s="173" t="s">
        <v>5832</v>
      </c>
      <c r="H640" s="174">
        <v>17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282</v>
      </c>
      <c r="AU640" s="172" t="s">
        <v>88</v>
      </c>
      <c r="AV640" s="14" t="s">
        <v>88</v>
      </c>
      <c r="AW640" s="14" t="s">
        <v>33</v>
      </c>
      <c r="AX640" s="14" t="s">
        <v>79</v>
      </c>
      <c r="AY640" s="172" t="s">
        <v>252</v>
      </c>
    </row>
    <row r="641" spans="1:65" s="14" customFormat="1">
      <c r="B641" s="171"/>
      <c r="D641" s="164" t="s">
        <v>282</v>
      </c>
      <c r="E641" s="172" t="s">
        <v>1</v>
      </c>
      <c r="F641" s="173" t="s">
        <v>4422</v>
      </c>
      <c r="H641" s="174">
        <v>3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282</v>
      </c>
      <c r="AU641" s="172" t="s">
        <v>88</v>
      </c>
      <c r="AV641" s="14" t="s">
        <v>88</v>
      </c>
      <c r="AW641" s="14" t="s">
        <v>33</v>
      </c>
      <c r="AX641" s="14" t="s">
        <v>79</v>
      </c>
      <c r="AY641" s="172" t="s">
        <v>252</v>
      </c>
    </row>
    <row r="642" spans="1:65" s="14" customFormat="1">
      <c r="B642" s="171"/>
      <c r="D642" s="164" t="s">
        <v>282</v>
      </c>
      <c r="E642" s="172" t="s">
        <v>1</v>
      </c>
      <c r="F642" s="173" t="s">
        <v>4454</v>
      </c>
      <c r="H642" s="174">
        <v>3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282</v>
      </c>
      <c r="AU642" s="172" t="s">
        <v>88</v>
      </c>
      <c r="AV642" s="14" t="s">
        <v>88</v>
      </c>
      <c r="AW642" s="14" t="s">
        <v>33</v>
      </c>
      <c r="AX642" s="14" t="s">
        <v>79</v>
      </c>
      <c r="AY642" s="172" t="s">
        <v>252</v>
      </c>
    </row>
    <row r="643" spans="1:65" s="15" customFormat="1">
      <c r="B643" s="179"/>
      <c r="D643" s="164" t="s">
        <v>282</v>
      </c>
      <c r="E643" s="180" t="s">
        <v>1</v>
      </c>
      <c r="F643" s="181" t="s">
        <v>286</v>
      </c>
      <c r="H643" s="182">
        <v>42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282</v>
      </c>
      <c r="AU643" s="180" t="s">
        <v>88</v>
      </c>
      <c r="AV643" s="15" t="s">
        <v>258</v>
      </c>
      <c r="AW643" s="15" t="s">
        <v>33</v>
      </c>
      <c r="AX643" s="15" t="s">
        <v>86</v>
      </c>
      <c r="AY643" s="180" t="s">
        <v>252</v>
      </c>
    </row>
    <row r="644" spans="1:65" s="2" customFormat="1" ht="24.2" customHeight="1">
      <c r="A644" s="31"/>
      <c r="B644" s="148"/>
      <c r="C644" s="149" t="s">
        <v>582</v>
      </c>
      <c r="D644" s="149" t="s">
        <v>254</v>
      </c>
      <c r="E644" s="150" t="s">
        <v>5833</v>
      </c>
      <c r="F644" s="151" t="s">
        <v>5834</v>
      </c>
      <c r="G644" s="152" t="s">
        <v>347</v>
      </c>
      <c r="H644" s="153">
        <v>30</v>
      </c>
      <c r="I644" s="154"/>
      <c r="J644" s="155">
        <f>ROUND(I644*H644,2)</f>
        <v>0</v>
      </c>
      <c r="K644" s="156"/>
      <c r="L644" s="32"/>
      <c r="M644" s="157" t="s">
        <v>1</v>
      </c>
      <c r="N644" s="158" t="s">
        <v>44</v>
      </c>
      <c r="O644" s="57"/>
      <c r="P644" s="159">
        <f>O644*H644</f>
        <v>0</v>
      </c>
      <c r="Q644" s="159">
        <v>0</v>
      </c>
      <c r="R644" s="159">
        <f>Q644*H644</f>
        <v>0</v>
      </c>
      <c r="S644" s="159">
        <v>0</v>
      </c>
      <c r="T644" s="160">
        <f>S644*H644</f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61" t="s">
        <v>258</v>
      </c>
      <c r="AT644" s="161" t="s">
        <v>254</v>
      </c>
      <c r="AU644" s="161" t="s">
        <v>88</v>
      </c>
      <c r="AY644" s="17" t="s">
        <v>252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7" t="s">
        <v>86</v>
      </c>
      <c r="BK644" s="162">
        <f>ROUND(I644*H644,2)</f>
        <v>0</v>
      </c>
      <c r="BL644" s="17" t="s">
        <v>258</v>
      </c>
      <c r="BM644" s="161" t="s">
        <v>1128</v>
      </c>
    </row>
    <row r="645" spans="1:65" s="13" customFormat="1">
      <c r="B645" s="163"/>
      <c r="D645" s="164" t="s">
        <v>282</v>
      </c>
      <c r="E645" s="165" t="s">
        <v>1</v>
      </c>
      <c r="F645" s="166" t="s">
        <v>5830</v>
      </c>
      <c r="H645" s="165" t="s">
        <v>1</v>
      </c>
      <c r="I645" s="167"/>
      <c r="L645" s="163"/>
      <c r="M645" s="168"/>
      <c r="N645" s="169"/>
      <c r="O645" s="169"/>
      <c r="P645" s="169"/>
      <c r="Q645" s="169"/>
      <c r="R645" s="169"/>
      <c r="S645" s="169"/>
      <c r="T645" s="170"/>
      <c r="AT645" s="165" t="s">
        <v>282</v>
      </c>
      <c r="AU645" s="165" t="s">
        <v>88</v>
      </c>
      <c r="AV645" s="13" t="s">
        <v>86</v>
      </c>
      <c r="AW645" s="13" t="s">
        <v>33</v>
      </c>
      <c r="AX645" s="13" t="s">
        <v>79</v>
      </c>
      <c r="AY645" s="165" t="s">
        <v>252</v>
      </c>
    </row>
    <row r="646" spans="1:65" s="14" customFormat="1">
      <c r="B646" s="171"/>
      <c r="D646" s="164" t="s">
        <v>282</v>
      </c>
      <c r="E646" s="172" t="s">
        <v>1</v>
      </c>
      <c r="F646" s="173" t="s">
        <v>4386</v>
      </c>
      <c r="H646" s="174">
        <v>8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282</v>
      </c>
      <c r="AU646" s="172" t="s">
        <v>88</v>
      </c>
      <c r="AV646" s="14" t="s">
        <v>88</v>
      </c>
      <c r="AW646" s="14" t="s">
        <v>33</v>
      </c>
      <c r="AX646" s="14" t="s">
        <v>79</v>
      </c>
      <c r="AY646" s="172" t="s">
        <v>252</v>
      </c>
    </row>
    <row r="647" spans="1:65" s="14" customFormat="1">
      <c r="B647" s="171"/>
      <c r="D647" s="164" t="s">
        <v>282</v>
      </c>
      <c r="E647" s="172" t="s">
        <v>1</v>
      </c>
      <c r="F647" s="173" t="s">
        <v>4749</v>
      </c>
      <c r="H647" s="174">
        <v>6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282</v>
      </c>
      <c r="AU647" s="172" t="s">
        <v>88</v>
      </c>
      <c r="AV647" s="14" t="s">
        <v>88</v>
      </c>
      <c r="AW647" s="14" t="s">
        <v>33</v>
      </c>
      <c r="AX647" s="14" t="s">
        <v>79</v>
      </c>
      <c r="AY647" s="172" t="s">
        <v>252</v>
      </c>
    </row>
    <row r="648" spans="1:65" s="14" customFormat="1">
      <c r="B648" s="171"/>
      <c r="D648" s="164" t="s">
        <v>282</v>
      </c>
      <c r="E648" s="172" t="s">
        <v>1</v>
      </c>
      <c r="F648" s="173" t="s">
        <v>5835</v>
      </c>
      <c r="H648" s="174">
        <v>16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282</v>
      </c>
      <c r="AU648" s="172" t="s">
        <v>88</v>
      </c>
      <c r="AV648" s="14" t="s">
        <v>88</v>
      </c>
      <c r="AW648" s="14" t="s">
        <v>33</v>
      </c>
      <c r="AX648" s="14" t="s">
        <v>79</v>
      </c>
      <c r="AY648" s="172" t="s">
        <v>252</v>
      </c>
    </row>
    <row r="649" spans="1:65" s="15" customFormat="1">
      <c r="B649" s="179"/>
      <c r="D649" s="164" t="s">
        <v>282</v>
      </c>
      <c r="E649" s="180" t="s">
        <v>1</v>
      </c>
      <c r="F649" s="181" t="s">
        <v>286</v>
      </c>
      <c r="H649" s="182">
        <v>30</v>
      </c>
      <c r="I649" s="183"/>
      <c r="L649" s="179"/>
      <c r="M649" s="184"/>
      <c r="N649" s="185"/>
      <c r="O649" s="185"/>
      <c r="P649" s="185"/>
      <c r="Q649" s="185"/>
      <c r="R649" s="185"/>
      <c r="S649" s="185"/>
      <c r="T649" s="186"/>
      <c r="AT649" s="180" t="s">
        <v>282</v>
      </c>
      <c r="AU649" s="180" t="s">
        <v>88</v>
      </c>
      <c r="AV649" s="15" t="s">
        <v>258</v>
      </c>
      <c r="AW649" s="15" t="s">
        <v>33</v>
      </c>
      <c r="AX649" s="15" t="s">
        <v>86</v>
      </c>
      <c r="AY649" s="180" t="s">
        <v>252</v>
      </c>
    </row>
    <row r="650" spans="1:65" s="2" customFormat="1" ht="24.2" customHeight="1">
      <c r="A650" s="31"/>
      <c r="B650" s="148"/>
      <c r="C650" s="149" t="s">
        <v>1130</v>
      </c>
      <c r="D650" s="149" t="s">
        <v>254</v>
      </c>
      <c r="E650" s="150" t="s">
        <v>5836</v>
      </c>
      <c r="F650" s="151" t="s">
        <v>5837</v>
      </c>
      <c r="G650" s="152" t="s">
        <v>347</v>
      </c>
      <c r="H650" s="153">
        <v>2</v>
      </c>
      <c r="I650" s="154"/>
      <c r="J650" s="155">
        <f>ROUND(I650*H650,2)</f>
        <v>0</v>
      </c>
      <c r="K650" s="156"/>
      <c r="L650" s="32"/>
      <c r="M650" s="157" t="s">
        <v>1</v>
      </c>
      <c r="N650" s="158" t="s">
        <v>44</v>
      </c>
      <c r="O650" s="57"/>
      <c r="P650" s="159">
        <f>O650*H650</f>
        <v>0</v>
      </c>
      <c r="Q650" s="159">
        <v>0</v>
      </c>
      <c r="R650" s="159">
        <f>Q650*H650</f>
        <v>0</v>
      </c>
      <c r="S650" s="159">
        <v>0</v>
      </c>
      <c r="T650" s="160">
        <f>S650*H650</f>
        <v>0</v>
      </c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R650" s="161" t="s">
        <v>258</v>
      </c>
      <c r="AT650" s="161" t="s">
        <v>254</v>
      </c>
      <c r="AU650" s="161" t="s">
        <v>88</v>
      </c>
      <c r="AY650" s="17" t="s">
        <v>252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7" t="s">
        <v>86</v>
      </c>
      <c r="BK650" s="162">
        <f>ROUND(I650*H650,2)</f>
        <v>0</v>
      </c>
      <c r="BL650" s="17" t="s">
        <v>258</v>
      </c>
      <c r="BM650" s="161" t="s">
        <v>1133</v>
      </c>
    </row>
    <row r="651" spans="1:65" s="13" customFormat="1">
      <c r="B651" s="163"/>
      <c r="D651" s="164" t="s">
        <v>282</v>
      </c>
      <c r="E651" s="165" t="s">
        <v>1</v>
      </c>
      <c r="F651" s="166" t="s">
        <v>5830</v>
      </c>
      <c r="H651" s="165" t="s">
        <v>1</v>
      </c>
      <c r="I651" s="167"/>
      <c r="L651" s="163"/>
      <c r="M651" s="168"/>
      <c r="N651" s="169"/>
      <c r="O651" s="169"/>
      <c r="P651" s="169"/>
      <c r="Q651" s="169"/>
      <c r="R651" s="169"/>
      <c r="S651" s="169"/>
      <c r="T651" s="170"/>
      <c r="AT651" s="165" t="s">
        <v>282</v>
      </c>
      <c r="AU651" s="165" t="s">
        <v>88</v>
      </c>
      <c r="AV651" s="13" t="s">
        <v>86</v>
      </c>
      <c r="AW651" s="13" t="s">
        <v>33</v>
      </c>
      <c r="AX651" s="13" t="s">
        <v>79</v>
      </c>
      <c r="AY651" s="165" t="s">
        <v>252</v>
      </c>
    </row>
    <row r="652" spans="1:65" s="14" customFormat="1">
      <c r="B652" s="171"/>
      <c r="D652" s="164" t="s">
        <v>282</v>
      </c>
      <c r="E652" s="172" t="s">
        <v>1</v>
      </c>
      <c r="F652" s="173" t="s">
        <v>4391</v>
      </c>
      <c r="H652" s="174">
        <v>2</v>
      </c>
      <c r="I652" s="175"/>
      <c r="L652" s="171"/>
      <c r="M652" s="176"/>
      <c r="N652" s="177"/>
      <c r="O652" s="177"/>
      <c r="P652" s="177"/>
      <c r="Q652" s="177"/>
      <c r="R652" s="177"/>
      <c r="S652" s="177"/>
      <c r="T652" s="178"/>
      <c r="AT652" s="172" t="s">
        <v>282</v>
      </c>
      <c r="AU652" s="172" t="s">
        <v>88</v>
      </c>
      <c r="AV652" s="14" t="s">
        <v>88</v>
      </c>
      <c r="AW652" s="14" t="s">
        <v>33</v>
      </c>
      <c r="AX652" s="14" t="s">
        <v>79</v>
      </c>
      <c r="AY652" s="172" t="s">
        <v>252</v>
      </c>
    </row>
    <row r="653" spans="1:65" s="15" customFormat="1">
      <c r="B653" s="179"/>
      <c r="D653" s="164" t="s">
        <v>282</v>
      </c>
      <c r="E653" s="180" t="s">
        <v>1</v>
      </c>
      <c r="F653" s="181" t="s">
        <v>286</v>
      </c>
      <c r="H653" s="182">
        <v>2</v>
      </c>
      <c r="I653" s="183"/>
      <c r="L653" s="179"/>
      <c r="M653" s="184"/>
      <c r="N653" s="185"/>
      <c r="O653" s="185"/>
      <c r="P653" s="185"/>
      <c r="Q653" s="185"/>
      <c r="R653" s="185"/>
      <c r="S653" s="185"/>
      <c r="T653" s="186"/>
      <c r="AT653" s="180" t="s">
        <v>282</v>
      </c>
      <c r="AU653" s="180" t="s">
        <v>88</v>
      </c>
      <c r="AV653" s="15" t="s">
        <v>258</v>
      </c>
      <c r="AW653" s="15" t="s">
        <v>33</v>
      </c>
      <c r="AX653" s="15" t="s">
        <v>86</v>
      </c>
      <c r="AY653" s="180" t="s">
        <v>252</v>
      </c>
    </row>
    <row r="654" spans="1:65" s="2" customFormat="1" ht="24.2" customHeight="1">
      <c r="A654" s="31"/>
      <c r="B654" s="148"/>
      <c r="C654" s="149" t="s">
        <v>586</v>
      </c>
      <c r="D654" s="149" t="s">
        <v>254</v>
      </c>
      <c r="E654" s="150" t="s">
        <v>5838</v>
      </c>
      <c r="F654" s="151" t="s">
        <v>5839</v>
      </c>
      <c r="G654" s="152" t="s">
        <v>347</v>
      </c>
      <c r="H654" s="153">
        <v>3</v>
      </c>
      <c r="I654" s="154"/>
      <c r="J654" s="155">
        <f>ROUND(I654*H654,2)</f>
        <v>0</v>
      </c>
      <c r="K654" s="156"/>
      <c r="L654" s="32"/>
      <c r="M654" s="157" t="s">
        <v>1</v>
      </c>
      <c r="N654" s="158" t="s">
        <v>44</v>
      </c>
      <c r="O654" s="57"/>
      <c r="P654" s="159">
        <f>O654*H654</f>
        <v>0</v>
      </c>
      <c r="Q654" s="159">
        <v>0</v>
      </c>
      <c r="R654" s="159">
        <f>Q654*H654</f>
        <v>0</v>
      </c>
      <c r="S654" s="159">
        <v>0</v>
      </c>
      <c r="T654" s="160">
        <f>S654*H654</f>
        <v>0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R654" s="161" t="s">
        <v>258</v>
      </c>
      <c r="AT654" s="161" t="s">
        <v>254</v>
      </c>
      <c r="AU654" s="161" t="s">
        <v>88</v>
      </c>
      <c r="AY654" s="17" t="s">
        <v>252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7" t="s">
        <v>86</v>
      </c>
      <c r="BK654" s="162">
        <f>ROUND(I654*H654,2)</f>
        <v>0</v>
      </c>
      <c r="BL654" s="17" t="s">
        <v>258</v>
      </c>
      <c r="BM654" s="161" t="s">
        <v>1141</v>
      </c>
    </row>
    <row r="655" spans="1:65" s="13" customFormat="1">
      <c r="B655" s="163"/>
      <c r="D655" s="164" t="s">
        <v>282</v>
      </c>
      <c r="E655" s="165" t="s">
        <v>1</v>
      </c>
      <c r="F655" s="166" t="s">
        <v>5830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282</v>
      </c>
      <c r="AU655" s="165" t="s">
        <v>88</v>
      </c>
      <c r="AV655" s="13" t="s">
        <v>86</v>
      </c>
      <c r="AW655" s="13" t="s">
        <v>33</v>
      </c>
      <c r="AX655" s="13" t="s">
        <v>79</v>
      </c>
      <c r="AY655" s="165" t="s">
        <v>252</v>
      </c>
    </row>
    <row r="656" spans="1:65" s="14" customFormat="1">
      <c r="B656" s="171"/>
      <c r="D656" s="164" t="s">
        <v>282</v>
      </c>
      <c r="E656" s="172" t="s">
        <v>1</v>
      </c>
      <c r="F656" s="173" t="s">
        <v>4073</v>
      </c>
      <c r="H656" s="174">
        <v>1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282</v>
      </c>
      <c r="AU656" s="172" t="s">
        <v>88</v>
      </c>
      <c r="AV656" s="14" t="s">
        <v>88</v>
      </c>
      <c r="AW656" s="14" t="s">
        <v>33</v>
      </c>
      <c r="AX656" s="14" t="s">
        <v>79</v>
      </c>
      <c r="AY656" s="172" t="s">
        <v>252</v>
      </c>
    </row>
    <row r="657" spans="1:65" s="14" customFormat="1">
      <c r="B657" s="171"/>
      <c r="D657" s="164" t="s">
        <v>282</v>
      </c>
      <c r="E657" s="172" t="s">
        <v>1</v>
      </c>
      <c r="F657" s="173" t="s">
        <v>4391</v>
      </c>
      <c r="H657" s="174">
        <v>2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282</v>
      </c>
      <c r="AU657" s="172" t="s">
        <v>88</v>
      </c>
      <c r="AV657" s="14" t="s">
        <v>88</v>
      </c>
      <c r="AW657" s="14" t="s">
        <v>33</v>
      </c>
      <c r="AX657" s="14" t="s">
        <v>79</v>
      </c>
      <c r="AY657" s="172" t="s">
        <v>252</v>
      </c>
    </row>
    <row r="658" spans="1:65" s="15" customFormat="1">
      <c r="B658" s="179"/>
      <c r="D658" s="164" t="s">
        <v>282</v>
      </c>
      <c r="E658" s="180" t="s">
        <v>1</v>
      </c>
      <c r="F658" s="181" t="s">
        <v>286</v>
      </c>
      <c r="H658" s="182">
        <v>3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282</v>
      </c>
      <c r="AU658" s="180" t="s">
        <v>88</v>
      </c>
      <c r="AV658" s="15" t="s">
        <v>258</v>
      </c>
      <c r="AW658" s="15" t="s">
        <v>33</v>
      </c>
      <c r="AX658" s="15" t="s">
        <v>86</v>
      </c>
      <c r="AY658" s="180" t="s">
        <v>252</v>
      </c>
    </row>
    <row r="659" spans="1:65" s="2" customFormat="1" ht="24.2" customHeight="1">
      <c r="A659" s="31"/>
      <c r="B659" s="148"/>
      <c r="C659" s="149" t="s">
        <v>1146</v>
      </c>
      <c r="D659" s="149" t="s">
        <v>254</v>
      </c>
      <c r="E659" s="150" t="s">
        <v>5840</v>
      </c>
      <c r="F659" s="151" t="s">
        <v>5841</v>
      </c>
      <c r="G659" s="152" t="s">
        <v>347</v>
      </c>
      <c r="H659" s="153">
        <v>10</v>
      </c>
      <c r="I659" s="154"/>
      <c r="J659" s="155">
        <f>ROUND(I659*H659,2)</f>
        <v>0</v>
      </c>
      <c r="K659" s="156"/>
      <c r="L659" s="32"/>
      <c r="M659" s="157" t="s">
        <v>1</v>
      </c>
      <c r="N659" s="158" t="s">
        <v>44</v>
      </c>
      <c r="O659" s="57"/>
      <c r="P659" s="159">
        <f>O659*H659</f>
        <v>0</v>
      </c>
      <c r="Q659" s="159">
        <v>0</v>
      </c>
      <c r="R659" s="159">
        <f>Q659*H659</f>
        <v>0</v>
      </c>
      <c r="S659" s="159">
        <v>0</v>
      </c>
      <c r="T659" s="160">
        <f>S659*H659</f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61" t="s">
        <v>258</v>
      </c>
      <c r="AT659" s="161" t="s">
        <v>254</v>
      </c>
      <c r="AU659" s="161" t="s">
        <v>88</v>
      </c>
      <c r="AY659" s="17" t="s">
        <v>252</v>
      </c>
      <c r="BE659" s="162">
        <f>IF(N659="základní",J659,0)</f>
        <v>0</v>
      </c>
      <c r="BF659" s="162">
        <f>IF(N659="snížená",J659,0)</f>
        <v>0</v>
      </c>
      <c r="BG659" s="162">
        <f>IF(N659="zákl. přenesená",J659,0)</f>
        <v>0</v>
      </c>
      <c r="BH659" s="162">
        <f>IF(N659="sníž. přenesená",J659,0)</f>
        <v>0</v>
      </c>
      <c r="BI659" s="162">
        <f>IF(N659="nulová",J659,0)</f>
        <v>0</v>
      </c>
      <c r="BJ659" s="17" t="s">
        <v>86</v>
      </c>
      <c r="BK659" s="162">
        <f>ROUND(I659*H659,2)</f>
        <v>0</v>
      </c>
      <c r="BL659" s="17" t="s">
        <v>258</v>
      </c>
      <c r="BM659" s="161" t="s">
        <v>1149</v>
      </c>
    </row>
    <row r="660" spans="1:65" s="13" customFormat="1" ht="22.5">
      <c r="B660" s="163"/>
      <c r="D660" s="164" t="s">
        <v>282</v>
      </c>
      <c r="E660" s="165" t="s">
        <v>1</v>
      </c>
      <c r="F660" s="166" t="s">
        <v>5842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282</v>
      </c>
      <c r="AU660" s="165" t="s">
        <v>88</v>
      </c>
      <c r="AV660" s="13" t="s">
        <v>86</v>
      </c>
      <c r="AW660" s="13" t="s">
        <v>33</v>
      </c>
      <c r="AX660" s="13" t="s">
        <v>79</v>
      </c>
      <c r="AY660" s="165" t="s">
        <v>252</v>
      </c>
    </row>
    <row r="661" spans="1:65" s="14" customFormat="1">
      <c r="B661" s="171"/>
      <c r="D661" s="164" t="s">
        <v>282</v>
      </c>
      <c r="E661" s="172" t="s">
        <v>1</v>
      </c>
      <c r="F661" s="173" t="s">
        <v>4811</v>
      </c>
      <c r="H661" s="174">
        <v>10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282</v>
      </c>
      <c r="AU661" s="172" t="s">
        <v>88</v>
      </c>
      <c r="AV661" s="14" t="s">
        <v>88</v>
      </c>
      <c r="AW661" s="14" t="s">
        <v>33</v>
      </c>
      <c r="AX661" s="14" t="s">
        <v>79</v>
      </c>
      <c r="AY661" s="172" t="s">
        <v>252</v>
      </c>
    </row>
    <row r="662" spans="1:65" s="15" customFormat="1">
      <c r="B662" s="179"/>
      <c r="D662" s="164" t="s">
        <v>282</v>
      </c>
      <c r="E662" s="180" t="s">
        <v>1</v>
      </c>
      <c r="F662" s="181" t="s">
        <v>286</v>
      </c>
      <c r="H662" s="182">
        <v>10</v>
      </c>
      <c r="I662" s="183"/>
      <c r="L662" s="179"/>
      <c r="M662" s="184"/>
      <c r="N662" s="185"/>
      <c r="O662" s="185"/>
      <c r="P662" s="185"/>
      <c r="Q662" s="185"/>
      <c r="R662" s="185"/>
      <c r="S662" s="185"/>
      <c r="T662" s="186"/>
      <c r="AT662" s="180" t="s">
        <v>282</v>
      </c>
      <c r="AU662" s="180" t="s">
        <v>88</v>
      </c>
      <c r="AV662" s="15" t="s">
        <v>258</v>
      </c>
      <c r="AW662" s="15" t="s">
        <v>33</v>
      </c>
      <c r="AX662" s="15" t="s">
        <v>86</v>
      </c>
      <c r="AY662" s="180" t="s">
        <v>252</v>
      </c>
    </row>
    <row r="663" spans="1:65" s="2" customFormat="1" ht="24.2" customHeight="1">
      <c r="A663" s="31"/>
      <c r="B663" s="148"/>
      <c r="C663" s="149" t="s">
        <v>594</v>
      </c>
      <c r="D663" s="149" t="s">
        <v>254</v>
      </c>
      <c r="E663" s="150" t="s">
        <v>5843</v>
      </c>
      <c r="F663" s="151" t="s">
        <v>5844</v>
      </c>
      <c r="G663" s="152" t="s">
        <v>347</v>
      </c>
      <c r="H663" s="153">
        <v>6</v>
      </c>
      <c r="I663" s="154"/>
      <c r="J663" s="155">
        <f>ROUND(I663*H663,2)</f>
        <v>0</v>
      </c>
      <c r="K663" s="156"/>
      <c r="L663" s="32"/>
      <c r="M663" s="157" t="s">
        <v>1</v>
      </c>
      <c r="N663" s="158" t="s">
        <v>44</v>
      </c>
      <c r="O663" s="57"/>
      <c r="P663" s="159">
        <f>O663*H663</f>
        <v>0</v>
      </c>
      <c r="Q663" s="159">
        <v>0</v>
      </c>
      <c r="R663" s="159">
        <f>Q663*H663</f>
        <v>0</v>
      </c>
      <c r="S663" s="159">
        <v>0</v>
      </c>
      <c r="T663" s="160">
        <f>S663*H663</f>
        <v>0</v>
      </c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R663" s="161" t="s">
        <v>258</v>
      </c>
      <c r="AT663" s="161" t="s">
        <v>254</v>
      </c>
      <c r="AU663" s="161" t="s">
        <v>88</v>
      </c>
      <c r="AY663" s="17" t="s">
        <v>252</v>
      </c>
      <c r="BE663" s="162">
        <f>IF(N663="základní",J663,0)</f>
        <v>0</v>
      </c>
      <c r="BF663" s="162">
        <f>IF(N663="snížená",J663,0)</f>
        <v>0</v>
      </c>
      <c r="BG663" s="162">
        <f>IF(N663="zákl. přenesená",J663,0)</f>
        <v>0</v>
      </c>
      <c r="BH663" s="162">
        <f>IF(N663="sníž. přenesená",J663,0)</f>
        <v>0</v>
      </c>
      <c r="BI663" s="162">
        <f>IF(N663="nulová",J663,0)</f>
        <v>0</v>
      </c>
      <c r="BJ663" s="17" t="s">
        <v>86</v>
      </c>
      <c r="BK663" s="162">
        <f>ROUND(I663*H663,2)</f>
        <v>0</v>
      </c>
      <c r="BL663" s="17" t="s">
        <v>258</v>
      </c>
      <c r="BM663" s="161" t="s">
        <v>1152</v>
      </c>
    </row>
    <row r="664" spans="1:65" s="13" customFormat="1" ht="22.5">
      <c r="B664" s="163"/>
      <c r="D664" s="164" t="s">
        <v>282</v>
      </c>
      <c r="E664" s="165" t="s">
        <v>1</v>
      </c>
      <c r="F664" s="166" t="s">
        <v>5842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282</v>
      </c>
      <c r="AU664" s="165" t="s">
        <v>88</v>
      </c>
      <c r="AV664" s="13" t="s">
        <v>86</v>
      </c>
      <c r="AW664" s="13" t="s">
        <v>33</v>
      </c>
      <c r="AX664" s="13" t="s">
        <v>79</v>
      </c>
      <c r="AY664" s="165" t="s">
        <v>252</v>
      </c>
    </row>
    <row r="665" spans="1:65" s="14" customFormat="1">
      <c r="B665" s="171"/>
      <c r="D665" s="164" t="s">
        <v>282</v>
      </c>
      <c r="E665" s="172" t="s">
        <v>1</v>
      </c>
      <c r="F665" s="173" t="s">
        <v>4391</v>
      </c>
      <c r="H665" s="174">
        <v>2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282</v>
      </c>
      <c r="AU665" s="172" t="s">
        <v>88</v>
      </c>
      <c r="AV665" s="14" t="s">
        <v>88</v>
      </c>
      <c r="AW665" s="14" t="s">
        <v>33</v>
      </c>
      <c r="AX665" s="14" t="s">
        <v>79</v>
      </c>
      <c r="AY665" s="172" t="s">
        <v>252</v>
      </c>
    </row>
    <row r="666" spans="1:65" s="14" customFormat="1">
      <c r="B666" s="171"/>
      <c r="D666" s="164" t="s">
        <v>282</v>
      </c>
      <c r="E666" s="172" t="s">
        <v>1</v>
      </c>
      <c r="F666" s="173" t="s">
        <v>4425</v>
      </c>
      <c r="H666" s="174">
        <v>2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282</v>
      </c>
      <c r="AU666" s="172" t="s">
        <v>88</v>
      </c>
      <c r="AV666" s="14" t="s">
        <v>88</v>
      </c>
      <c r="AW666" s="14" t="s">
        <v>33</v>
      </c>
      <c r="AX666" s="14" t="s">
        <v>79</v>
      </c>
      <c r="AY666" s="172" t="s">
        <v>252</v>
      </c>
    </row>
    <row r="667" spans="1:65" s="14" customFormat="1">
      <c r="B667" s="171"/>
      <c r="D667" s="164" t="s">
        <v>282</v>
      </c>
      <c r="E667" s="172" t="s">
        <v>1</v>
      </c>
      <c r="F667" s="173" t="s">
        <v>4457</v>
      </c>
      <c r="H667" s="174">
        <v>2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282</v>
      </c>
      <c r="AU667" s="172" t="s">
        <v>88</v>
      </c>
      <c r="AV667" s="14" t="s">
        <v>88</v>
      </c>
      <c r="AW667" s="14" t="s">
        <v>33</v>
      </c>
      <c r="AX667" s="14" t="s">
        <v>79</v>
      </c>
      <c r="AY667" s="172" t="s">
        <v>252</v>
      </c>
    </row>
    <row r="668" spans="1:65" s="15" customFormat="1">
      <c r="B668" s="179"/>
      <c r="D668" s="164" t="s">
        <v>282</v>
      </c>
      <c r="E668" s="180" t="s">
        <v>1</v>
      </c>
      <c r="F668" s="181" t="s">
        <v>286</v>
      </c>
      <c r="H668" s="182">
        <v>6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282</v>
      </c>
      <c r="AU668" s="180" t="s">
        <v>88</v>
      </c>
      <c r="AV668" s="15" t="s">
        <v>258</v>
      </c>
      <c r="AW668" s="15" t="s">
        <v>33</v>
      </c>
      <c r="AX668" s="15" t="s">
        <v>86</v>
      </c>
      <c r="AY668" s="180" t="s">
        <v>252</v>
      </c>
    </row>
    <row r="669" spans="1:65" s="2" customFormat="1" ht="24.2" customHeight="1">
      <c r="A669" s="31"/>
      <c r="B669" s="148"/>
      <c r="C669" s="149" t="s">
        <v>1156</v>
      </c>
      <c r="D669" s="149" t="s">
        <v>254</v>
      </c>
      <c r="E669" s="150" t="s">
        <v>5845</v>
      </c>
      <c r="F669" s="151" t="s">
        <v>5846</v>
      </c>
      <c r="G669" s="152" t="s">
        <v>347</v>
      </c>
      <c r="H669" s="153">
        <v>10</v>
      </c>
      <c r="I669" s="154"/>
      <c r="J669" s="155">
        <f>ROUND(I669*H669,2)</f>
        <v>0</v>
      </c>
      <c r="K669" s="156"/>
      <c r="L669" s="32"/>
      <c r="M669" s="157" t="s">
        <v>1</v>
      </c>
      <c r="N669" s="158" t="s">
        <v>44</v>
      </c>
      <c r="O669" s="57"/>
      <c r="P669" s="159">
        <f>O669*H669</f>
        <v>0</v>
      </c>
      <c r="Q669" s="159">
        <v>0</v>
      </c>
      <c r="R669" s="159">
        <f>Q669*H669</f>
        <v>0</v>
      </c>
      <c r="S669" s="159">
        <v>0</v>
      </c>
      <c r="T669" s="160">
        <f>S669*H669</f>
        <v>0</v>
      </c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R669" s="161" t="s">
        <v>258</v>
      </c>
      <c r="AT669" s="161" t="s">
        <v>254</v>
      </c>
      <c r="AU669" s="161" t="s">
        <v>88</v>
      </c>
      <c r="AY669" s="17" t="s">
        <v>252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7" t="s">
        <v>86</v>
      </c>
      <c r="BK669" s="162">
        <f>ROUND(I669*H669,2)</f>
        <v>0</v>
      </c>
      <c r="BL669" s="17" t="s">
        <v>258</v>
      </c>
      <c r="BM669" s="161" t="s">
        <v>1159</v>
      </c>
    </row>
    <row r="670" spans="1:65" s="13" customFormat="1" ht="22.5">
      <c r="B670" s="163"/>
      <c r="D670" s="164" t="s">
        <v>282</v>
      </c>
      <c r="E670" s="165" t="s">
        <v>1</v>
      </c>
      <c r="F670" s="166" t="s">
        <v>5842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282</v>
      </c>
      <c r="AU670" s="165" t="s">
        <v>88</v>
      </c>
      <c r="AV670" s="13" t="s">
        <v>86</v>
      </c>
      <c r="AW670" s="13" t="s">
        <v>33</v>
      </c>
      <c r="AX670" s="13" t="s">
        <v>79</v>
      </c>
      <c r="AY670" s="165" t="s">
        <v>252</v>
      </c>
    </row>
    <row r="671" spans="1:65" s="14" customFormat="1">
      <c r="B671" s="171"/>
      <c r="D671" s="164" t="s">
        <v>282</v>
      </c>
      <c r="E671" s="172" t="s">
        <v>1</v>
      </c>
      <c r="F671" s="173" t="s">
        <v>4391</v>
      </c>
      <c r="H671" s="174">
        <v>2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2" t="s">
        <v>282</v>
      </c>
      <c r="AU671" s="172" t="s">
        <v>88</v>
      </c>
      <c r="AV671" s="14" t="s">
        <v>88</v>
      </c>
      <c r="AW671" s="14" t="s">
        <v>33</v>
      </c>
      <c r="AX671" s="14" t="s">
        <v>79</v>
      </c>
      <c r="AY671" s="172" t="s">
        <v>252</v>
      </c>
    </row>
    <row r="672" spans="1:65" s="14" customFormat="1">
      <c r="B672" s="171"/>
      <c r="D672" s="164" t="s">
        <v>282</v>
      </c>
      <c r="E672" s="172" t="s">
        <v>1</v>
      </c>
      <c r="F672" s="173" t="s">
        <v>4425</v>
      </c>
      <c r="H672" s="174">
        <v>2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282</v>
      </c>
      <c r="AU672" s="172" t="s">
        <v>88</v>
      </c>
      <c r="AV672" s="14" t="s">
        <v>88</v>
      </c>
      <c r="AW672" s="14" t="s">
        <v>33</v>
      </c>
      <c r="AX672" s="14" t="s">
        <v>79</v>
      </c>
      <c r="AY672" s="172" t="s">
        <v>252</v>
      </c>
    </row>
    <row r="673" spans="1:65" s="14" customFormat="1">
      <c r="B673" s="171"/>
      <c r="D673" s="164" t="s">
        <v>282</v>
      </c>
      <c r="E673" s="172" t="s">
        <v>1</v>
      </c>
      <c r="F673" s="173" t="s">
        <v>4457</v>
      </c>
      <c r="H673" s="174">
        <v>2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282</v>
      </c>
      <c r="AU673" s="172" t="s">
        <v>88</v>
      </c>
      <c r="AV673" s="14" t="s">
        <v>88</v>
      </c>
      <c r="AW673" s="14" t="s">
        <v>33</v>
      </c>
      <c r="AX673" s="14" t="s">
        <v>79</v>
      </c>
      <c r="AY673" s="172" t="s">
        <v>252</v>
      </c>
    </row>
    <row r="674" spans="1:65" s="14" customFormat="1">
      <c r="B674" s="171"/>
      <c r="D674" s="164" t="s">
        <v>282</v>
      </c>
      <c r="E674" s="172" t="s">
        <v>1</v>
      </c>
      <c r="F674" s="173" t="s">
        <v>5847</v>
      </c>
      <c r="H674" s="174">
        <v>4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282</v>
      </c>
      <c r="AU674" s="172" t="s">
        <v>88</v>
      </c>
      <c r="AV674" s="14" t="s">
        <v>88</v>
      </c>
      <c r="AW674" s="14" t="s">
        <v>33</v>
      </c>
      <c r="AX674" s="14" t="s">
        <v>79</v>
      </c>
      <c r="AY674" s="172" t="s">
        <v>252</v>
      </c>
    </row>
    <row r="675" spans="1:65" s="15" customFormat="1">
      <c r="B675" s="179"/>
      <c r="D675" s="164" t="s">
        <v>282</v>
      </c>
      <c r="E675" s="180" t="s">
        <v>1</v>
      </c>
      <c r="F675" s="181" t="s">
        <v>286</v>
      </c>
      <c r="H675" s="182">
        <v>10</v>
      </c>
      <c r="I675" s="183"/>
      <c r="L675" s="179"/>
      <c r="M675" s="184"/>
      <c r="N675" s="185"/>
      <c r="O675" s="185"/>
      <c r="P675" s="185"/>
      <c r="Q675" s="185"/>
      <c r="R675" s="185"/>
      <c r="S675" s="185"/>
      <c r="T675" s="186"/>
      <c r="AT675" s="180" t="s">
        <v>282</v>
      </c>
      <c r="AU675" s="180" t="s">
        <v>88</v>
      </c>
      <c r="AV675" s="15" t="s">
        <v>258</v>
      </c>
      <c r="AW675" s="15" t="s">
        <v>33</v>
      </c>
      <c r="AX675" s="15" t="s">
        <v>86</v>
      </c>
      <c r="AY675" s="180" t="s">
        <v>252</v>
      </c>
    </row>
    <row r="676" spans="1:65" s="2" customFormat="1" ht="33" customHeight="1">
      <c r="A676" s="31"/>
      <c r="B676" s="148"/>
      <c r="C676" s="149" t="s">
        <v>600</v>
      </c>
      <c r="D676" s="149" t="s">
        <v>254</v>
      </c>
      <c r="E676" s="150" t="s">
        <v>5848</v>
      </c>
      <c r="F676" s="151" t="s">
        <v>5849</v>
      </c>
      <c r="G676" s="152" t="s">
        <v>347</v>
      </c>
      <c r="H676" s="153">
        <v>13</v>
      </c>
      <c r="I676" s="154"/>
      <c r="J676" s="155">
        <f>ROUND(I676*H676,2)</f>
        <v>0</v>
      </c>
      <c r="K676" s="156"/>
      <c r="L676" s="32"/>
      <c r="M676" s="157" t="s">
        <v>1</v>
      </c>
      <c r="N676" s="158" t="s">
        <v>44</v>
      </c>
      <c r="O676" s="57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R676" s="161" t="s">
        <v>258</v>
      </c>
      <c r="AT676" s="161" t="s">
        <v>254</v>
      </c>
      <c r="AU676" s="161" t="s">
        <v>88</v>
      </c>
      <c r="AY676" s="17" t="s">
        <v>252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7" t="s">
        <v>86</v>
      </c>
      <c r="BK676" s="162">
        <f>ROUND(I676*H676,2)</f>
        <v>0</v>
      </c>
      <c r="BL676" s="17" t="s">
        <v>258</v>
      </c>
      <c r="BM676" s="161" t="s">
        <v>1164</v>
      </c>
    </row>
    <row r="677" spans="1:65" s="13" customFormat="1" ht="22.5">
      <c r="B677" s="163"/>
      <c r="D677" s="164" t="s">
        <v>282</v>
      </c>
      <c r="E677" s="165" t="s">
        <v>1</v>
      </c>
      <c r="F677" s="166" t="s">
        <v>5842</v>
      </c>
      <c r="H677" s="165" t="s">
        <v>1</v>
      </c>
      <c r="I677" s="167"/>
      <c r="L677" s="163"/>
      <c r="M677" s="168"/>
      <c r="N677" s="169"/>
      <c r="O677" s="169"/>
      <c r="P677" s="169"/>
      <c r="Q677" s="169"/>
      <c r="R677" s="169"/>
      <c r="S677" s="169"/>
      <c r="T677" s="170"/>
      <c r="AT677" s="165" t="s">
        <v>282</v>
      </c>
      <c r="AU677" s="165" t="s">
        <v>88</v>
      </c>
      <c r="AV677" s="13" t="s">
        <v>86</v>
      </c>
      <c r="AW677" s="13" t="s">
        <v>33</v>
      </c>
      <c r="AX677" s="13" t="s">
        <v>79</v>
      </c>
      <c r="AY677" s="165" t="s">
        <v>252</v>
      </c>
    </row>
    <row r="678" spans="1:65" s="14" customFormat="1">
      <c r="B678" s="171"/>
      <c r="D678" s="164" t="s">
        <v>282</v>
      </c>
      <c r="E678" s="172" t="s">
        <v>1</v>
      </c>
      <c r="F678" s="173" t="s">
        <v>5850</v>
      </c>
      <c r="H678" s="174">
        <v>13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282</v>
      </c>
      <c r="AU678" s="172" t="s">
        <v>88</v>
      </c>
      <c r="AV678" s="14" t="s">
        <v>88</v>
      </c>
      <c r="AW678" s="14" t="s">
        <v>33</v>
      </c>
      <c r="AX678" s="14" t="s">
        <v>79</v>
      </c>
      <c r="AY678" s="172" t="s">
        <v>252</v>
      </c>
    </row>
    <row r="679" spans="1:65" s="15" customFormat="1">
      <c r="B679" s="179"/>
      <c r="D679" s="164" t="s">
        <v>282</v>
      </c>
      <c r="E679" s="180" t="s">
        <v>1</v>
      </c>
      <c r="F679" s="181" t="s">
        <v>286</v>
      </c>
      <c r="H679" s="182">
        <v>13</v>
      </c>
      <c r="I679" s="183"/>
      <c r="L679" s="179"/>
      <c r="M679" s="184"/>
      <c r="N679" s="185"/>
      <c r="O679" s="185"/>
      <c r="P679" s="185"/>
      <c r="Q679" s="185"/>
      <c r="R679" s="185"/>
      <c r="S679" s="185"/>
      <c r="T679" s="186"/>
      <c r="AT679" s="180" t="s">
        <v>282</v>
      </c>
      <c r="AU679" s="180" t="s">
        <v>88</v>
      </c>
      <c r="AV679" s="15" t="s">
        <v>258</v>
      </c>
      <c r="AW679" s="15" t="s">
        <v>33</v>
      </c>
      <c r="AX679" s="15" t="s">
        <v>86</v>
      </c>
      <c r="AY679" s="180" t="s">
        <v>252</v>
      </c>
    </row>
    <row r="680" spans="1:65" s="2" customFormat="1" ht="33" customHeight="1">
      <c r="A680" s="31"/>
      <c r="B680" s="148"/>
      <c r="C680" s="149" t="s">
        <v>1174</v>
      </c>
      <c r="D680" s="149" t="s">
        <v>254</v>
      </c>
      <c r="E680" s="150" t="s">
        <v>5851</v>
      </c>
      <c r="F680" s="151" t="s">
        <v>5852</v>
      </c>
      <c r="G680" s="152" t="s">
        <v>347</v>
      </c>
      <c r="H680" s="153">
        <v>42</v>
      </c>
      <c r="I680" s="154"/>
      <c r="J680" s="155">
        <f>ROUND(I680*H680,2)</f>
        <v>0</v>
      </c>
      <c r="K680" s="156"/>
      <c r="L680" s="32"/>
      <c r="M680" s="157" t="s">
        <v>1</v>
      </c>
      <c r="N680" s="158" t="s">
        <v>44</v>
      </c>
      <c r="O680" s="57"/>
      <c r="P680" s="159">
        <f>O680*H680</f>
        <v>0</v>
      </c>
      <c r="Q680" s="159">
        <v>0</v>
      </c>
      <c r="R680" s="159">
        <f>Q680*H680</f>
        <v>0</v>
      </c>
      <c r="S680" s="159">
        <v>0</v>
      </c>
      <c r="T680" s="160">
        <f>S680*H680</f>
        <v>0</v>
      </c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R680" s="161" t="s">
        <v>258</v>
      </c>
      <c r="AT680" s="161" t="s">
        <v>254</v>
      </c>
      <c r="AU680" s="161" t="s">
        <v>88</v>
      </c>
      <c r="AY680" s="17" t="s">
        <v>252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7" t="s">
        <v>86</v>
      </c>
      <c r="BK680" s="162">
        <f>ROUND(I680*H680,2)</f>
        <v>0</v>
      </c>
      <c r="BL680" s="17" t="s">
        <v>258</v>
      </c>
      <c r="BM680" s="161" t="s">
        <v>1177</v>
      </c>
    </row>
    <row r="681" spans="1:65" s="13" customFormat="1" ht="22.5">
      <c r="B681" s="163"/>
      <c r="D681" s="164" t="s">
        <v>282</v>
      </c>
      <c r="E681" s="165" t="s">
        <v>1</v>
      </c>
      <c r="F681" s="166" t="s">
        <v>5842</v>
      </c>
      <c r="H681" s="165" t="s">
        <v>1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5" t="s">
        <v>282</v>
      </c>
      <c r="AU681" s="165" t="s">
        <v>88</v>
      </c>
      <c r="AV681" s="13" t="s">
        <v>86</v>
      </c>
      <c r="AW681" s="13" t="s">
        <v>33</v>
      </c>
      <c r="AX681" s="13" t="s">
        <v>79</v>
      </c>
      <c r="AY681" s="165" t="s">
        <v>252</v>
      </c>
    </row>
    <row r="682" spans="1:65" s="14" customFormat="1">
      <c r="B682" s="171"/>
      <c r="D682" s="164" t="s">
        <v>282</v>
      </c>
      <c r="E682" s="172" t="s">
        <v>1</v>
      </c>
      <c r="F682" s="173" t="s">
        <v>4367</v>
      </c>
      <c r="H682" s="174">
        <v>4</v>
      </c>
      <c r="I682" s="175"/>
      <c r="L682" s="171"/>
      <c r="M682" s="176"/>
      <c r="N682" s="177"/>
      <c r="O682" s="177"/>
      <c r="P682" s="177"/>
      <c r="Q682" s="177"/>
      <c r="R682" s="177"/>
      <c r="S682" s="177"/>
      <c r="T682" s="178"/>
      <c r="AT682" s="172" t="s">
        <v>282</v>
      </c>
      <c r="AU682" s="172" t="s">
        <v>88</v>
      </c>
      <c r="AV682" s="14" t="s">
        <v>88</v>
      </c>
      <c r="AW682" s="14" t="s">
        <v>33</v>
      </c>
      <c r="AX682" s="14" t="s">
        <v>79</v>
      </c>
      <c r="AY682" s="172" t="s">
        <v>252</v>
      </c>
    </row>
    <row r="683" spans="1:65" s="14" customFormat="1">
      <c r="B683" s="171"/>
      <c r="D683" s="164" t="s">
        <v>282</v>
      </c>
      <c r="E683" s="172" t="s">
        <v>1</v>
      </c>
      <c r="F683" s="173" t="s">
        <v>5853</v>
      </c>
      <c r="H683" s="174">
        <v>38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282</v>
      </c>
      <c r="AU683" s="172" t="s">
        <v>88</v>
      </c>
      <c r="AV683" s="14" t="s">
        <v>88</v>
      </c>
      <c r="AW683" s="14" t="s">
        <v>33</v>
      </c>
      <c r="AX683" s="14" t="s">
        <v>79</v>
      </c>
      <c r="AY683" s="172" t="s">
        <v>252</v>
      </c>
    </row>
    <row r="684" spans="1:65" s="15" customFormat="1">
      <c r="B684" s="179"/>
      <c r="D684" s="164" t="s">
        <v>282</v>
      </c>
      <c r="E684" s="180" t="s">
        <v>1</v>
      </c>
      <c r="F684" s="181" t="s">
        <v>286</v>
      </c>
      <c r="H684" s="182">
        <v>42</v>
      </c>
      <c r="I684" s="183"/>
      <c r="L684" s="179"/>
      <c r="M684" s="184"/>
      <c r="N684" s="185"/>
      <c r="O684" s="185"/>
      <c r="P684" s="185"/>
      <c r="Q684" s="185"/>
      <c r="R684" s="185"/>
      <c r="S684" s="185"/>
      <c r="T684" s="186"/>
      <c r="AT684" s="180" t="s">
        <v>282</v>
      </c>
      <c r="AU684" s="180" t="s">
        <v>88</v>
      </c>
      <c r="AV684" s="15" t="s">
        <v>258</v>
      </c>
      <c r="AW684" s="15" t="s">
        <v>33</v>
      </c>
      <c r="AX684" s="15" t="s">
        <v>86</v>
      </c>
      <c r="AY684" s="180" t="s">
        <v>252</v>
      </c>
    </row>
    <row r="685" spans="1:65" s="2" customFormat="1" ht="37.9" customHeight="1">
      <c r="A685" s="31"/>
      <c r="B685" s="148"/>
      <c r="C685" s="149" t="s">
        <v>609</v>
      </c>
      <c r="D685" s="149" t="s">
        <v>254</v>
      </c>
      <c r="E685" s="150" t="s">
        <v>5854</v>
      </c>
      <c r="F685" s="151" t="s">
        <v>5855</v>
      </c>
      <c r="G685" s="152" t="s">
        <v>347</v>
      </c>
      <c r="H685" s="153">
        <v>6</v>
      </c>
      <c r="I685" s="154"/>
      <c r="J685" s="155">
        <f>ROUND(I685*H685,2)</f>
        <v>0</v>
      </c>
      <c r="K685" s="156"/>
      <c r="L685" s="32"/>
      <c r="M685" s="157" t="s">
        <v>1</v>
      </c>
      <c r="N685" s="158" t="s">
        <v>44</v>
      </c>
      <c r="O685" s="57"/>
      <c r="P685" s="159">
        <f>O685*H685</f>
        <v>0</v>
      </c>
      <c r="Q685" s="159">
        <v>0</v>
      </c>
      <c r="R685" s="159">
        <f>Q685*H685</f>
        <v>0</v>
      </c>
      <c r="S685" s="159">
        <v>0</v>
      </c>
      <c r="T685" s="160">
        <f>S685*H685</f>
        <v>0</v>
      </c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R685" s="161" t="s">
        <v>258</v>
      </c>
      <c r="AT685" s="161" t="s">
        <v>254</v>
      </c>
      <c r="AU685" s="161" t="s">
        <v>88</v>
      </c>
      <c r="AY685" s="17" t="s">
        <v>252</v>
      </c>
      <c r="BE685" s="162">
        <f>IF(N685="základní",J685,0)</f>
        <v>0</v>
      </c>
      <c r="BF685" s="162">
        <f>IF(N685="snížená",J685,0)</f>
        <v>0</v>
      </c>
      <c r="BG685" s="162">
        <f>IF(N685="zákl. přenesená",J685,0)</f>
        <v>0</v>
      </c>
      <c r="BH685" s="162">
        <f>IF(N685="sníž. přenesená",J685,0)</f>
        <v>0</v>
      </c>
      <c r="BI685" s="162">
        <f>IF(N685="nulová",J685,0)</f>
        <v>0</v>
      </c>
      <c r="BJ685" s="17" t="s">
        <v>86</v>
      </c>
      <c r="BK685" s="162">
        <f>ROUND(I685*H685,2)</f>
        <v>0</v>
      </c>
      <c r="BL685" s="17" t="s">
        <v>258</v>
      </c>
      <c r="BM685" s="161" t="s">
        <v>1190</v>
      </c>
    </row>
    <row r="686" spans="1:65" s="13" customFormat="1" ht="22.5">
      <c r="B686" s="163"/>
      <c r="D686" s="164" t="s">
        <v>282</v>
      </c>
      <c r="E686" s="165" t="s">
        <v>1</v>
      </c>
      <c r="F686" s="166" t="s">
        <v>5842</v>
      </c>
      <c r="H686" s="165" t="s">
        <v>1</v>
      </c>
      <c r="I686" s="167"/>
      <c r="L686" s="163"/>
      <c r="M686" s="168"/>
      <c r="N686" s="169"/>
      <c r="O686" s="169"/>
      <c r="P686" s="169"/>
      <c r="Q686" s="169"/>
      <c r="R686" s="169"/>
      <c r="S686" s="169"/>
      <c r="T686" s="170"/>
      <c r="AT686" s="165" t="s">
        <v>282</v>
      </c>
      <c r="AU686" s="165" t="s">
        <v>88</v>
      </c>
      <c r="AV686" s="13" t="s">
        <v>86</v>
      </c>
      <c r="AW686" s="13" t="s">
        <v>33</v>
      </c>
      <c r="AX686" s="13" t="s">
        <v>79</v>
      </c>
      <c r="AY686" s="165" t="s">
        <v>252</v>
      </c>
    </row>
    <row r="687" spans="1:65" s="14" customFormat="1">
      <c r="B687" s="171"/>
      <c r="D687" s="164" t="s">
        <v>282</v>
      </c>
      <c r="E687" s="172" t="s">
        <v>1</v>
      </c>
      <c r="F687" s="173" t="s">
        <v>5856</v>
      </c>
      <c r="H687" s="174">
        <v>6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282</v>
      </c>
      <c r="AU687" s="172" t="s">
        <v>88</v>
      </c>
      <c r="AV687" s="14" t="s">
        <v>88</v>
      </c>
      <c r="AW687" s="14" t="s">
        <v>33</v>
      </c>
      <c r="AX687" s="14" t="s">
        <v>79</v>
      </c>
      <c r="AY687" s="172" t="s">
        <v>252</v>
      </c>
    </row>
    <row r="688" spans="1:65" s="15" customFormat="1">
      <c r="B688" s="179"/>
      <c r="D688" s="164" t="s">
        <v>282</v>
      </c>
      <c r="E688" s="180" t="s">
        <v>1</v>
      </c>
      <c r="F688" s="181" t="s">
        <v>286</v>
      </c>
      <c r="H688" s="182">
        <v>6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282</v>
      </c>
      <c r="AU688" s="180" t="s">
        <v>88</v>
      </c>
      <c r="AV688" s="15" t="s">
        <v>258</v>
      </c>
      <c r="AW688" s="15" t="s">
        <v>33</v>
      </c>
      <c r="AX688" s="15" t="s">
        <v>86</v>
      </c>
      <c r="AY688" s="180" t="s">
        <v>252</v>
      </c>
    </row>
    <row r="689" spans="1:65" s="2" customFormat="1" ht="37.9" customHeight="1">
      <c r="A689" s="31"/>
      <c r="B689" s="148"/>
      <c r="C689" s="149" t="s">
        <v>1192</v>
      </c>
      <c r="D689" s="149" t="s">
        <v>254</v>
      </c>
      <c r="E689" s="150" t="s">
        <v>5857</v>
      </c>
      <c r="F689" s="151" t="s">
        <v>5858</v>
      </c>
      <c r="G689" s="152" t="s">
        <v>347</v>
      </c>
      <c r="H689" s="153">
        <v>6</v>
      </c>
      <c r="I689" s="154"/>
      <c r="J689" s="155">
        <f>ROUND(I689*H689,2)</f>
        <v>0</v>
      </c>
      <c r="K689" s="156"/>
      <c r="L689" s="32"/>
      <c r="M689" s="157" t="s">
        <v>1</v>
      </c>
      <c r="N689" s="158" t="s">
        <v>44</v>
      </c>
      <c r="O689" s="57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R689" s="161" t="s">
        <v>258</v>
      </c>
      <c r="AT689" s="161" t="s">
        <v>254</v>
      </c>
      <c r="AU689" s="161" t="s">
        <v>88</v>
      </c>
      <c r="AY689" s="17" t="s">
        <v>252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86</v>
      </c>
      <c r="BK689" s="162">
        <f>ROUND(I689*H689,2)</f>
        <v>0</v>
      </c>
      <c r="BL689" s="17" t="s">
        <v>258</v>
      </c>
      <c r="BM689" s="161" t="s">
        <v>1195</v>
      </c>
    </row>
    <row r="690" spans="1:65" s="13" customFormat="1" ht="22.5">
      <c r="B690" s="163"/>
      <c r="D690" s="164" t="s">
        <v>282</v>
      </c>
      <c r="E690" s="165" t="s">
        <v>1</v>
      </c>
      <c r="F690" s="166" t="s">
        <v>5842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282</v>
      </c>
      <c r="AU690" s="165" t="s">
        <v>88</v>
      </c>
      <c r="AV690" s="13" t="s">
        <v>86</v>
      </c>
      <c r="AW690" s="13" t="s">
        <v>33</v>
      </c>
      <c r="AX690" s="13" t="s">
        <v>79</v>
      </c>
      <c r="AY690" s="165" t="s">
        <v>252</v>
      </c>
    </row>
    <row r="691" spans="1:65" s="14" customFormat="1">
      <c r="B691" s="171"/>
      <c r="D691" s="164" t="s">
        <v>282</v>
      </c>
      <c r="E691" s="172" t="s">
        <v>1</v>
      </c>
      <c r="F691" s="173" t="s">
        <v>5859</v>
      </c>
      <c r="H691" s="174">
        <v>6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282</v>
      </c>
      <c r="AU691" s="172" t="s">
        <v>88</v>
      </c>
      <c r="AV691" s="14" t="s">
        <v>88</v>
      </c>
      <c r="AW691" s="14" t="s">
        <v>33</v>
      </c>
      <c r="AX691" s="14" t="s">
        <v>79</v>
      </c>
      <c r="AY691" s="172" t="s">
        <v>252</v>
      </c>
    </row>
    <row r="692" spans="1:65" s="15" customFormat="1">
      <c r="B692" s="179"/>
      <c r="D692" s="164" t="s">
        <v>282</v>
      </c>
      <c r="E692" s="180" t="s">
        <v>1</v>
      </c>
      <c r="F692" s="181" t="s">
        <v>286</v>
      </c>
      <c r="H692" s="182">
        <v>6</v>
      </c>
      <c r="I692" s="183"/>
      <c r="L692" s="179"/>
      <c r="M692" s="184"/>
      <c r="N692" s="185"/>
      <c r="O692" s="185"/>
      <c r="P692" s="185"/>
      <c r="Q692" s="185"/>
      <c r="R692" s="185"/>
      <c r="S692" s="185"/>
      <c r="T692" s="186"/>
      <c r="AT692" s="180" t="s">
        <v>282</v>
      </c>
      <c r="AU692" s="180" t="s">
        <v>88</v>
      </c>
      <c r="AV692" s="15" t="s">
        <v>258</v>
      </c>
      <c r="AW692" s="15" t="s">
        <v>33</v>
      </c>
      <c r="AX692" s="15" t="s">
        <v>86</v>
      </c>
      <c r="AY692" s="180" t="s">
        <v>252</v>
      </c>
    </row>
    <row r="693" spans="1:65" s="2" customFormat="1" ht="37.9" customHeight="1">
      <c r="A693" s="31"/>
      <c r="B693" s="148"/>
      <c r="C693" s="149" t="s">
        <v>613</v>
      </c>
      <c r="D693" s="149" t="s">
        <v>254</v>
      </c>
      <c r="E693" s="150" t="s">
        <v>5860</v>
      </c>
      <c r="F693" s="151" t="s">
        <v>5861</v>
      </c>
      <c r="G693" s="152" t="s">
        <v>347</v>
      </c>
      <c r="H693" s="153">
        <v>4</v>
      </c>
      <c r="I693" s="154"/>
      <c r="J693" s="155">
        <f>ROUND(I693*H693,2)</f>
        <v>0</v>
      </c>
      <c r="K693" s="156"/>
      <c r="L693" s="32"/>
      <c r="M693" s="157" t="s">
        <v>1</v>
      </c>
      <c r="N693" s="158" t="s">
        <v>44</v>
      </c>
      <c r="O693" s="57"/>
      <c r="P693" s="159">
        <f>O693*H693</f>
        <v>0</v>
      </c>
      <c r="Q693" s="159">
        <v>0</v>
      </c>
      <c r="R693" s="159">
        <f>Q693*H693</f>
        <v>0</v>
      </c>
      <c r="S693" s="159">
        <v>0</v>
      </c>
      <c r="T693" s="160">
        <f>S693*H693</f>
        <v>0</v>
      </c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R693" s="161" t="s">
        <v>258</v>
      </c>
      <c r="AT693" s="161" t="s">
        <v>254</v>
      </c>
      <c r="AU693" s="161" t="s">
        <v>88</v>
      </c>
      <c r="AY693" s="17" t="s">
        <v>252</v>
      </c>
      <c r="BE693" s="162">
        <f>IF(N693="základní",J693,0)</f>
        <v>0</v>
      </c>
      <c r="BF693" s="162">
        <f>IF(N693="snížená",J693,0)</f>
        <v>0</v>
      </c>
      <c r="BG693" s="162">
        <f>IF(N693="zákl. přenesená",J693,0)</f>
        <v>0</v>
      </c>
      <c r="BH693" s="162">
        <f>IF(N693="sníž. přenesená",J693,0)</f>
        <v>0</v>
      </c>
      <c r="BI693" s="162">
        <f>IF(N693="nulová",J693,0)</f>
        <v>0</v>
      </c>
      <c r="BJ693" s="17" t="s">
        <v>86</v>
      </c>
      <c r="BK693" s="162">
        <f>ROUND(I693*H693,2)</f>
        <v>0</v>
      </c>
      <c r="BL693" s="17" t="s">
        <v>258</v>
      </c>
      <c r="BM693" s="161" t="s">
        <v>1199</v>
      </c>
    </row>
    <row r="694" spans="1:65" s="13" customFormat="1" ht="22.5">
      <c r="B694" s="163"/>
      <c r="D694" s="164" t="s">
        <v>282</v>
      </c>
      <c r="E694" s="165" t="s">
        <v>1</v>
      </c>
      <c r="F694" s="166" t="s">
        <v>5842</v>
      </c>
      <c r="H694" s="165" t="s">
        <v>1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5" t="s">
        <v>282</v>
      </c>
      <c r="AU694" s="165" t="s">
        <v>88</v>
      </c>
      <c r="AV694" s="13" t="s">
        <v>86</v>
      </c>
      <c r="AW694" s="13" t="s">
        <v>33</v>
      </c>
      <c r="AX694" s="13" t="s">
        <v>79</v>
      </c>
      <c r="AY694" s="165" t="s">
        <v>252</v>
      </c>
    </row>
    <row r="695" spans="1:65" s="14" customFormat="1">
      <c r="B695" s="171"/>
      <c r="D695" s="164" t="s">
        <v>282</v>
      </c>
      <c r="E695" s="172" t="s">
        <v>1</v>
      </c>
      <c r="F695" s="173" t="s">
        <v>5847</v>
      </c>
      <c r="H695" s="174">
        <v>4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282</v>
      </c>
      <c r="AU695" s="172" t="s">
        <v>88</v>
      </c>
      <c r="AV695" s="14" t="s">
        <v>88</v>
      </c>
      <c r="AW695" s="14" t="s">
        <v>33</v>
      </c>
      <c r="AX695" s="14" t="s">
        <v>79</v>
      </c>
      <c r="AY695" s="172" t="s">
        <v>252</v>
      </c>
    </row>
    <row r="696" spans="1:65" s="15" customFormat="1">
      <c r="B696" s="179"/>
      <c r="D696" s="164" t="s">
        <v>282</v>
      </c>
      <c r="E696" s="180" t="s">
        <v>1</v>
      </c>
      <c r="F696" s="181" t="s">
        <v>286</v>
      </c>
      <c r="H696" s="182">
        <v>4</v>
      </c>
      <c r="I696" s="183"/>
      <c r="L696" s="179"/>
      <c r="M696" s="184"/>
      <c r="N696" s="185"/>
      <c r="O696" s="185"/>
      <c r="P696" s="185"/>
      <c r="Q696" s="185"/>
      <c r="R696" s="185"/>
      <c r="S696" s="185"/>
      <c r="T696" s="186"/>
      <c r="AT696" s="180" t="s">
        <v>282</v>
      </c>
      <c r="AU696" s="180" t="s">
        <v>88</v>
      </c>
      <c r="AV696" s="15" t="s">
        <v>258</v>
      </c>
      <c r="AW696" s="15" t="s">
        <v>33</v>
      </c>
      <c r="AX696" s="15" t="s">
        <v>86</v>
      </c>
      <c r="AY696" s="180" t="s">
        <v>252</v>
      </c>
    </row>
    <row r="697" spans="1:65" s="2" customFormat="1" ht="37.9" customHeight="1">
      <c r="A697" s="31"/>
      <c r="B697" s="148"/>
      <c r="C697" s="149" t="s">
        <v>2474</v>
      </c>
      <c r="D697" s="149" t="s">
        <v>254</v>
      </c>
      <c r="E697" s="150" t="s">
        <v>5862</v>
      </c>
      <c r="F697" s="151" t="s">
        <v>5863</v>
      </c>
      <c r="G697" s="152" t="s">
        <v>347</v>
      </c>
      <c r="H697" s="153">
        <v>4</v>
      </c>
      <c r="I697" s="154"/>
      <c r="J697" s="155">
        <f>ROUND(I697*H697,2)</f>
        <v>0</v>
      </c>
      <c r="K697" s="156"/>
      <c r="L697" s="32"/>
      <c r="M697" s="157" t="s">
        <v>1</v>
      </c>
      <c r="N697" s="158" t="s">
        <v>44</v>
      </c>
      <c r="O697" s="57"/>
      <c r="P697" s="159">
        <f>O697*H697</f>
        <v>0</v>
      </c>
      <c r="Q697" s="159">
        <v>0</v>
      </c>
      <c r="R697" s="159">
        <f>Q697*H697</f>
        <v>0</v>
      </c>
      <c r="S697" s="159">
        <v>0</v>
      </c>
      <c r="T697" s="160">
        <f>S697*H697</f>
        <v>0</v>
      </c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R697" s="161" t="s">
        <v>258</v>
      </c>
      <c r="AT697" s="161" t="s">
        <v>254</v>
      </c>
      <c r="AU697" s="161" t="s">
        <v>88</v>
      </c>
      <c r="AY697" s="17" t="s">
        <v>252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7" t="s">
        <v>86</v>
      </c>
      <c r="BK697" s="162">
        <f>ROUND(I697*H697,2)</f>
        <v>0</v>
      </c>
      <c r="BL697" s="17" t="s">
        <v>258</v>
      </c>
      <c r="BM697" s="161" t="s">
        <v>1205</v>
      </c>
    </row>
    <row r="698" spans="1:65" s="13" customFormat="1" ht="22.5">
      <c r="B698" s="163"/>
      <c r="D698" s="164" t="s">
        <v>282</v>
      </c>
      <c r="E698" s="165" t="s">
        <v>1</v>
      </c>
      <c r="F698" s="166" t="s">
        <v>5842</v>
      </c>
      <c r="H698" s="165" t="s">
        <v>1</v>
      </c>
      <c r="I698" s="167"/>
      <c r="L698" s="163"/>
      <c r="M698" s="168"/>
      <c r="N698" s="169"/>
      <c r="O698" s="169"/>
      <c r="P698" s="169"/>
      <c r="Q698" s="169"/>
      <c r="R698" s="169"/>
      <c r="S698" s="169"/>
      <c r="T698" s="170"/>
      <c r="AT698" s="165" t="s">
        <v>282</v>
      </c>
      <c r="AU698" s="165" t="s">
        <v>88</v>
      </c>
      <c r="AV698" s="13" t="s">
        <v>86</v>
      </c>
      <c r="AW698" s="13" t="s">
        <v>33</v>
      </c>
      <c r="AX698" s="13" t="s">
        <v>79</v>
      </c>
      <c r="AY698" s="165" t="s">
        <v>252</v>
      </c>
    </row>
    <row r="699" spans="1:65" s="14" customFormat="1">
      <c r="B699" s="171"/>
      <c r="D699" s="164" t="s">
        <v>282</v>
      </c>
      <c r="E699" s="172" t="s">
        <v>1</v>
      </c>
      <c r="F699" s="173" t="s">
        <v>4367</v>
      </c>
      <c r="H699" s="174">
        <v>4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282</v>
      </c>
      <c r="AU699" s="172" t="s">
        <v>88</v>
      </c>
      <c r="AV699" s="14" t="s">
        <v>88</v>
      </c>
      <c r="AW699" s="14" t="s">
        <v>33</v>
      </c>
      <c r="AX699" s="14" t="s">
        <v>79</v>
      </c>
      <c r="AY699" s="172" t="s">
        <v>252</v>
      </c>
    </row>
    <row r="700" spans="1:65" s="15" customFormat="1">
      <c r="B700" s="179"/>
      <c r="D700" s="164" t="s">
        <v>282</v>
      </c>
      <c r="E700" s="180" t="s">
        <v>1</v>
      </c>
      <c r="F700" s="181" t="s">
        <v>286</v>
      </c>
      <c r="H700" s="182">
        <v>4</v>
      </c>
      <c r="I700" s="183"/>
      <c r="L700" s="179"/>
      <c r="M700" s="184"/>
      <c r="N700" s="185"/>
      <c r="O700" s="185"/>
      <c r="P700" s="185"/>
      <c r="Q700" s="185"/>
      <c r="R700" s="185"/>
      <c r="S700" s="185"/>
      <c r="T700" s="186"/>
      <c r="AT700" s="180" t="s">
        <v>282</v>
      </c>
      <c r="AU700" s="180" t="s">
        <v>88</v>
      </c>
      <c r="AV700" s="15" t="s">
        <v>258</v>
      </c>
      <c r="AW700" s="15" t="s">
        <v>33</v>
      </c>
      <c r="AX700" s="15" t="s">
        <v>86</v>
      </c>
      <c r="AY700" s="180" t="s">
        <v>252</v>
      </c>
    </row>
    <row r="701" spans="1:65" s="2" customFormat="1" ht="24.2" customHeight="1">
      <c r="A701" s="31"/>
      <c r="B701" s="148"/>
      <c r="C701" s="149" t="s">
        <v>620</v>
      </c>
      <c r="D701" s="149" t="s">
        <v>254</v>
      </c>
      <c r="E701" s="150" t="s">
        <v>5864</v>
      </c>
      <c r="F701" s="151" t="s">
        <v>5865</v>
      </c>
      <c r="G701" s="152" t="s">
        <v>347</v>
      </c>
      <c r="H701" s="153">
        <v>3</v>
      </c>
      <c r="I701" s="154"/>
      <c r="J701" s="155">
        <f>ROUND(I701*H701,2)</f>
        <v>0</v>
      </c>
      <c r="K701" s="156"/>
      <c r="L701" s="32"/>
      <c r="M701" s="157" t="s">
        <v>1</v>
      </c>
      <c r="N701" s="158" t="s">
        <v>44</v>
      </c>
      <c r="O701" s="57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R701" s="161" t="s">
        <v>258</v>
      </c>
      <c r="AT701" s="161" t="s">
        <v>254</v>
      </c>
      <c r="AU701" s="161" t="s">
        <v>88</v>
      </c>
      <c r="AY701" s="17" t="s">
        <v>252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7" t="s">
        <v>86</v>
      </c>
      <c r="BK701" s="162">
        <f>ROUND(I701*H701,2)</f>
        <v>0</v>
      </c>
      <c r="BL701" s="17" t="s">
        <v>258</v>
      </c>
      <c r="BM701" s="161" t="s">
        <v>1213</v>
      </c>
    </row>
    <row r="702" spans="1:65" s="13" customFormat="1" ht="33.75">
      <c r="B702" s="163"/>
      <c r="D702" s="164" t="s">
        <v>282</v>
      </c>
      <c r="E702" s="165" t="s">
        <v>1</v>
      </c>
      <c r="F702" s="166" t="s">
        <v>5866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282</v>
      </c>
      <c r="AU702" s="165" t="s">
        <v>88</v>
      </c>
      <c r="AV702" s="13" t="s">
        <v>86</v>
      </c>
      <c r="AW702" s="13" t="s">
        <v>33</v>
      </c>
      <c r="AX702" s="13" t="s">
        <v>79</v>
      </c>
      <c r="AY702" s="165" t="s">
        <v>252</v>
      </c>
    </row>
    <row r="703" spans="1:65" s="13" customFormat="1">
      <c r="B703" s="163"/>
      <c r="D703" s="164" t="s">
        <v>282</v>
      </c>
      <c r="E703" s="165" t="s">
        <v>1</v>
      </c>
      <c r="F703" s="166" t="s">
        <v>5867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282</v>
      </c>
      <c r="AU703" s="165" t="s">
        <v>88</v>
      </c>
      <c r="AV703" s="13" t="s">
        <v>86</v>
      </c>
      <c r="AW703" s="13" t="s">
        <v>33</v>
      </c>
      <c r="AX703" s="13" t="s">
        <v>79</v>
      </c>
      <c r="AY703" s="165" t="s">
        <v>252</v>
      </c>
    </row>
    <row r="704" spans="1:65" s="14" customFormat="1">
      <c r="B704" s="171"/>
      <c r="D704" s="164" t="s">
        <v>282</v>
      </c>
      <c r="E704" s="172" t="s">
        <v>1</v>
      </c>
      <c r="F704" s="173" t="s">
        <v>4015</v>
      </c>
      <c r="H704" s="174">
        <v>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282</v>
      </c>
      <c r="AU704" s="172" t="s">
        <v>88</v>
      </c>
      <c r="AV704" s="14" t="s">
        <v>88</v>
      </c>
      <c r="AW704" s="14" t="s">
        <v>33</v>
      </c>
      <c r="AX704" s="14" t="s">
        <v>79</v>
      </c>
      <c r="AY704" s="172" t="s">
        <v>252</v>
      </c>
    </row>
    <row r="705" spans="1:65" s="14" customFormat="1">
      <c r="B705" s="171"/>
      <c r="D705" s="164" t="s">
        <v>282</v>
      </c>
      <c r="E705" s="172" t="s">
        <v>1</v>
      </c>
      <c r="F705" s="173" t="s">
        <v>4033</v>
      </c>
      <c r="H705" s="174">
        <v>1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282</v>
      </c>
      <c r="AU705" s="172" t="s">
        <v>88</v>
      </c>
      <c r="AV705" s="14" t="s">
        <v>88</v>
      </c>
      <c r="AW705" s="14" t="s">
        <v>33</v>
      </c>
      <c r="AX705" s="14" t="s">
        <v>79</v>
      </c>
      <c r="AY705" s="172" t="s">
        <v>252</v>
      </c>
    </row>
    <row r="706" spans="1:65" s="14" customFormat="1">
      <c r="B706" s="171"/>
      <c r="D706" s="164" t="s">
        <v>282</v>
      </c>
      <c r="E706" s="172" t="s">
        <v>1</v>
      </c>
      <c r="F706" s="173" t="s">
        <v>4036</v>
      </c>
      <c r="H706" s="174">
        <v>1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282</v>
      </c>
      <c r="AU706" s="172" t="s">
        <v>88</v>
      </c>
      <c r="AV706" s="14" t="s">
        <v>88</v>
      </c>
      <c r="AW706" s="14" t="s">
        <v>33</v>
      </c>
      <c r="AX706" s="14" t="s">
        <v>79</v>
      </c>
      <c r="AY706" s="172" t="s">
        <v>252</v>
      </c>
    </row>
    <row r="707" spans="1:65" s="15" customFormat="1">
      <c r="B707" s="179"/>
      <c r="D707" s="164" t="s">
        <v>282</v>
      </c>
      <c r="E707" s="180" t="s">
        <v>1</v>
      </c>
      <c r="F707" s="181" t="s">
        <v>286</v>
      </c>
      <c r="H707" s="182">
        <v>3</v>
      </c>
      <c r="I707" s="183"/>
      <c r="L707" s="179"/>
      <c r="M707" s="184"/>
      <c r="N707" s="185"/>
      <c r="O707" s="185"/>
      <c r="P707" s="185"/>
      <c r="Q707" s="185"/>
      <c r="R707" s="185"/>
      <c r="S707" s="185"/>
      <c r="T707" s="186"/>
      <c r="AT707" s="180" t="s">
        <v>282</v>
      </c>
      <c r="AU707" s="180" t="s">
        <v>88</v>
      </c>
      <c r="AV707" s="15" t="s">
        <v>258</v>
      </c>
      <c r="AW707" s="15" t="s">
        <v>33</v>
      </c>
      <c r="AX707" s="15" t="s">
        <v>86</v>
      </c>
      <c r="AY707" s="180" t="s">
        <v>252</v>
      </c>
    </row>
    <row r="708" spans="1:65" s="2" customFormat="1" ht="24.2" customHeight="1">
      <c r="A708" s="31"/>
      <c r="B708" s="148"/>
      <c r="C708" s="149" t="s">
        <v>2496</v>
      </c>
      <c r="D708" s="149" t="s">
        <v>254</v>
      </c>
      <c r="E708" s="150" t="s">
        <v>5868</v>
      </c>
      <c r="F708" s="151" t="s">
        <v>5869</v>
      </c>
      <c r="G708" s="152" t="s">
        <v>347</v>
      </c>
      <c r="H708" s="153">
        <v>6</v>
      </c>
      <c r="I708" s="154"/>
      <c r="J708" s="155">
        <f>ROUND(I708*H708,2)</f>
        <v>0</v>
      </c>
      <c r="K708" s="156"/>
      <c r="L708" s="32"/>
      <c r="M708" s="157" t="s">
        <v>1</v>
      </c>
      <c r="N708" s="158" t="s">
        <v>44</v>
      </c>
      <c r="O708" s="57"/>
      <c r="P708" s="159">
        <f>O708*H708</f>
        <v>0</v>
      </c>
      <c r="Q708" s="159">
        <v>0</v>
      </c>
      <c r="R708" s="159">
        <f>Q708*H708</f>
        <v>0</v>
      </c>
      <c r="S708" s="159">
        <v>0</v>
      </c>
      <c r="T708" s="160">
        <f>S708*H708</f>
        <v>0</v>
      </c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R708" s="161" t="s">
        <v>258</v>
      </c>
      <c r="AT708" s="161" t="s">
        <v>254</v>
      </c>
      <c r="AU708" s="161" t="s">
        <v>88</v>
      </c>
      <c r="AY708" s="17" t="s">
        <v>252</v>
      </c>
      <c r="BE708" s="162">
        <f>IF(N708="základní",J708,0)</f>
        <v>0</v>
      </c>
      <c r="BF708" s="162">
        <f>IF(N708="snížená",J708,0)</f>
        <v>0</v>
      </c>
      <c r="BG708" s="162">
        <f>IF(N708="zákl. přenesená",J708,0)</f>
        <v>0</v>
      </c>
      <c r="BH708" s="162">
        <f>IF(N708="sníž. přenesená",J708,0)</f>
        <v>0</v>
      </c>
      <c r="BI708" s="162">
        <f>IF(N708="nulová",J708,0)</f>
        <v>0</v>
      </c>
      <c r="BJ708" s="17" t="s">
        <v>86</v>
      </c>
      <c r="BK708" s="162">
        <f>ROUND(I708*H708,2)</f>
        <v>0</v>
      </c>
      <c r="BL708" s="17" t="s">
        <v>258</v>
      </c>
      <c r="BM708" s="161" t="s">
        <v>1220</v>
      </c>
    </row>
    <row r="709" spans="1:65" s="13" customFormat="1" ht="33.75">
      <c r="B709" s="163"/>
      <c r="D709" s="164" t="s">
        <v>282</v>
      </c>
      <c r="E709" s="165" t="s">
        <v>1</v>
      </c>
      <c r="F709" s="166" t="s">
        <v>5866</v>
      </c>
      <c r="H709" s="165" t="s">
        <v>1</v>
      </c>
      <c r="I709" s="167"/>
      <c r="L709" s="163"/>
      <c r="M709" s="168"/>
      <c r="N709" s="169"/>
      <c r="O709" s="169"/>
      <c r="P709" s="169"/>
      <c r="Q709" s="169"/>
      <c r="R709" s="169"/>
      <c r="S709" s="169"/>
      <c r="T709" s="170"/>
      <c r="AT709" s="165" t="s">
        <v>282</v>
      </c>
      <c r="AU709" s="165" t="s">
        <v>88</v>
      </c>
      <c r="AV709" s="13" t="s">
        <v>86</v>
      </c>
      <c r="AW709" s="13" t="s">
        <v>33</v>
      </c>
      <c r="AX709" s="13" t="s">
        <v>79</v>
      </c>
      <c r="AY709" s="165" t="s">
        <v>252</v>
      </c>
    </row>
    <row r="710" spans="1:65" s="13" customFormat="1">
      <c r="B710" s="163"/>
      <c r="D710" s="164" t="s">
        <v>282</v>
      </c>
      <c r="E710" s="165" t="s">
        <v>1</v>
      </c>
      <c r="F710" s="166" t="s">
        <v>5867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282</v>
      </c>
      <c r="AU710" s="165" t="s">
        <v>88</v>
      </c>
      <c r="AV710" s="13" t="s">
        <v>86</v>
      </c>
      <c r="AW710" s="13" t="s">
        <v>33</v>
      </c>
      <c r="AX710" s="13" t="s">
        <v>79</v>
      </c>
      <c r="AY710" s="165" t="s">
        <v>252</v>
      </c>
    </row>
    <row r="711" spans="1:65" s="14" customFormat="1">
      <c r="B711" s="171"/>
      <c r="D711" s="164" t="s">
        <v>282</v>
      </c>
      <c r="E711" s="172" t="s">
        <v>1</v>
      </c>
      <c r="F711" s="173" t="s">
        <v>4391</v>
      </c>
      <c r="H711" s="174">
        <v>2</v>
      </c>
      <c r="I711" s="175"/>
      <c r="L711" s="171"/>
      <c r="M711" s="176"/>
      <c r="N711" s="177"/>
      <c r="O711" s="177"/>
      <c r="P711" s="177"/>
      <c r="Q711" s="177"/>
      <c r="R711" s="177"/>
      <c r="S711" s="177"/>
      <c r="T711" s="178"/>
      <c r="AT711" s="172" t="s">
        <v>282</v>
      </c>
      <c r="AU711" s="172" t="s">
        <v>88</v>
      </c>
      <c r="AV711" s="14" t="s">
        <v>88</v>
      </c>
      <c r="AW711" s="14" t="s">
        <v>33</v>
      </c>
      <c r="AX711" s="14" t="s">
        <v>79</v>
      </c>
      <c r="AY711" s="172" t="s">
        <v>252</v>
      </c>
    </row>
    <row r="712" spans="1:65" s="14" customFormat="1">
      <c r="B712" s="171"/>
      <c r="D712" s="164" t="s">
        <v>282</v>
      </c>
      <c r="E712" s="172" t="s">
        <v>1</v>
      </c>
      <c r="F712" s="173" t="s">
        <v>4425</v>
      </c>
      <c r="H712" s="174">
        <v>2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282</v>
      </c>
      <c r="AU712" s="172" t="s">
        <v>88</v>
      </c>
      <c r="AV712" s="14" t="s">
        <v>88</v>
      </c>
      <c r="AW712" s="14" t="s">
        <v>33</v>
      </c>
      <c r="AX712" s="14" t="s">
        <v>79</v>
      </c>
      <c r="AY712" s="172" t="s">
        <v>252</v>
      </c>
    </row>
    <row r="713" spans="1:65" s="14" customFormat="1">
      <c r="B713" s="171"/>
      <c r="D713" s="164" t="s">
        <v>282</v>
      </c>
      <c r="E713" s="172" t="s">
        <v>1</v>
      </c>
      <c r="F713" s="173" t="s">
        <v>4457</v>
      </c>
      <c r="H713" s="174">
        <v>2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282</v>
      </c>
      <c r="AU713" s="172" t="s">
        <v>88</v>
      </c>
      <c r="AV713" s="14" t="s">
        <v>88</v>
      </c>
      <c r="AW713" s="14" t="s">
        <v>33</v>
      </c>
      <c r="AX713" s="14" t="s">
        <v>79</v>
      </c>
      <c r="AY713" s="172" t="s">
        <v>252</v>
      </c>
    </row>
    <row r="714" spans="1:65" s="15" customFormat="1">
      <c r="B714" s="179"/>
      <c r="D714" s="164" t="s">
        <v>282</v>
      </c>
      <c r="E714" s="180" t="s">
        <v>1</v>
      </c>
      <c r="F714" s="181" t="s">
        <v>286</v>
      </c>
      <c r="H714" s="182">
        <v>6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282</v>
      </c>
      <c r="AU714" s="180" t="s">
        <v>88</v>
      </c>
      <c r="AV714" s="15" t="s">
        <v>258</v>
      </c>
      <c r="AW714" s="15" t="s">
        <v>33</v>
      </c>
      <c r="AX714" s="15" t="s">
        <v>86</v>
      </c>
      <c r="AY714" s="180" t="s">
        <v>252</v>
      </c>
    </row>
    <row r="715" spans="1:65" s="2" customFormat="1" ht="24.2" customHeight="1">
      <c r="A715" s="31"/>
      <c r="B715" s="148"/>
      <c r="C715" s="149" t="s">
        <v>631</v>
      </c>
      <c r="D715" s="149" t="s">
        <v>254</v>
      </c>
      <c r="E715" s="150" t="s">
        <v>5870</v>
      </c>
      <c r="F715" s="151" t="s">
        <v>5871</v>
      </c>
      <c r="G715" s="152" t="s">
        <v>347</v>
      </c>
      <c r="H715" s="153">
        <v>1</v>
      </c>
      <c r="I715" s="154"/>
      <c r="J715" s="155">
        <f>ROUND(I715*H715,2)</f>
        <v>0</v>
      </c>
      <c r="K715" s="156"/>
      <c r="L715" s="32"/>
      <c r="M715" s="157" t="s">
        <v>1</v>
      </c>
      <c r="N715" s="158" t="s">
        <v>44</v>
      </c>
      <c r="O715" s="57"/>
      <c r="P715" s="159">
        <f>O715*H715</f>
        <v>0</v>
      </c>
      <c r="Q715" s="159">
        <v>0</v>
      </c>
      <c r="R715" s="159">
        <f>Q715*H715</f>
        <v>0</v>
      </c>
      <c r="S715" s="159">
        <v>0</v>
      </c>
      <c r="T715" s="160">
        <f>S715*H715</f>
        <v>0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R715" s="161" t="s">
        <v>258</v>
      </c>
      <c r="AT715" s="161" t="s">
        <v>254</v>
      </c>
      <c r="AU715" s="161" t="s">
        <v>88</v>
      </c>
      <c r="AY715" s="17" t="s">
        <v>252</v>
      </c>
      <c r="BE715" s="162">
        <f>IF(N715="základní",J715,0)</f>
        <v>0</v>
      </c>
      <c r="BF715" s="162">
        <f>IF(N715="snížená",J715,0)</f>
        <v>0</v>
      </c>
      <c r="BG715" s="162">
        <f>IF(N715="zákl. přenesená",J715,0)</f>
        <v>0</v>
      </c>
      <c r="BH715" s="162">
        <f>IF(N715="sníž. přenesená",J715,0)</f>
        <v>0</v>
      </c>
      <c r="BI715" s="162">
        <f>IF(N715="nulová",J715,0)</f>
        <v>0</v>
      </c>
      <c r="BJ715" s="17" t="s">
        <v>86</v>
      </c>
      <c r="BK715" s="162">
        <f>ROUND(I715*H715,2)</f>
        <v>0</v>
      </c>
      <c r="BL715" s="17" t="s">
        <v>258</v>
      </c>
      <c r="BM715" s="161" t="s">
        <v>1230</v>
      </c>
    </row>
    <row r="716" spans="1:65" s="13" customFormat="1" ht="33.75">
      <c r="B716" s="163"/>
      <c r="D716" s="164" t="s">
        <v>282</v>
      </c>
      <c r="E716" s="165" t="s">
        <v>1</v>
      </c>
      <c r="F716" s="166" t="s">
        <v>5866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282</v>
      </c>
      <c r="AU716" s="165" t="s">
        <v>88</v>
      </c>
      <c r="AV716" s="13" t="s">
        <v>86</v>
      </c>
      <c r="AW716" s="13" t="s">
        <v>33</v>
      </c>
      <c r="AX716" s="13" t="s">
        <v>79</v>
      </c>
      <c r="AY716" s="165" t="s">
        <v>252</v>
      </c>
    </row>
    <row r="717" spans="1:65" s="13" customFormat="1">
      <c r="B717" s="163"/>
      <c r="D717" s="164" t="s">
        <v>282</v>
      </c>
      <c r="E717" s="165" t="s">
        <v>1</v>
      </c>
      <c r="F717" s="166" t="s">
        <v>5867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282</v>
      </c>
      <c r="AU717" s="165" t="s">
        <v>88</v>
      </c>
      <c r="AV717" s="13" t="s">
        <v>86</v>
      </c>
      <c r="AW717" s="13" t="s">
        <v>33</v>
      </c>
      <c r="AX717" s="13" t="s">
        <v>79</v>
      </c>
      <c r="AY717" s="165" t="s">
        <v>252</v>
      </c>
    </row>
    <row r="718" spans="1:65" s="14" customFormat="1">
      <c r="B718" s="171"/>
      <c r="D718" s="164" t="s">
        <v>282</v>
      </c>
      <c r="E718" s="172" t="s">
        <v>1</v>
      </c>
      <c r="F718" s="173" t="s">
        <v>4015</v>
      </c>
      <c r="H718" s="174">
        <v>1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2" t="s">
        <v>282</v>
      </c>
      <c r="AU718" s="172" t="s">
        <v>88</v>
      </c>
      <c r="AV718" s="14" t="s">
        <v>88</v>
      </c>
      <c r="AW718" s="14" t="s">
        <v>33</v>
      </c>
      <c r="AX718" s="14" t="s">
        <v>79</v>
      </c>
      <c r="AY718" s="172" t="s">
        <v>252</v>
      </c>
    </row>
    <row r="719" spans="1:65" s="15" customFormat="1">
      <c r="B719" s="179"/>
      <c r="D719" s="164" t="s">
        <v>282</v>
      </c>
      <c r="E719" s="180" t="s">
        <v>1</v>
      </c>
      <c r="F719" s="181" t="s">
        <v>286</v>
      </c>
      <c r="H719" s="182">
        <v>1</v>
      </c>
      <c r="I719" s="183"/>
      <c r="L719" s="179"/>
      <c r="M719" s="184"/>
      <c r="N719" s="185"/>
      <c r="O719" s="185"/>
      <c r="P719" s="185"/>
      <c r="Q719" s="185"/>
      <c r="R719" s="185"/>
      <c r="S719" s="185"/>
      <c r="T719" s="186"/>
      <c r="AT719" s="180" t="s">
        <v>282</v>
      </c>
      <c r="AU719" s="180" t="s">
        <v>88</v>
      </c>
      <c r="AV719" s="15" t="s">
        <v>258</v>
      </c>
      <c r="AW719" s="15" t="s">
        <v>33</v>
      </c>
      <c r="AX719" s="15" t="s">
        <v>86</v>
      </c>
      <c r="AY719" s="180" t="s">
        <v>252</v>
      </c>
    </row>
    <row r="720" spans="1:65" s="2" customFormat="1" ht="24.2" customHeight="1">
      <c r="A720" s="31"/>
      <c r="B720" s="148"/>
      <c r="C720" s="149" t="s">
        <v>2512</v>
      </c>
      <c r="D720" s="149" t="s">
        <v>254</v>
      </c>
      <c r="E720" s="150" t="s">
        <v>5872</v>
      </c>
      <c r="F720" s="151" t="s">
        <v>5873</v>
      </c>
      <c r="G720" s="152" t="s">
        <v>347</v>
      </c>
      <c r="H720" s="153">
        <v>2</v>
      </c>
      <c r="I720" s="154"/>
      <c r="J720" s="155">
        <f>ROUND(I720*H720,2)</f>
        <v>0</v>
      </c>
      <c r="K720" s="156"/>
      <c r="L720" s="32"/>
      <c r="M720" s="157" t="s">
        <v>1</v>
      </c>
      <c r="N720" s="158" t="s">
        <v>44</v>
      </c>
      <c r="O720" s="57"/>
      <c r="P720" s="159">
        <f>O720*H720</f>
        <v>0</v>
      </c>
      <c r="Q720" s="159">
        <v>0</v>
      </c>
      <c r="R720" s="159">
        <f>Q720*H720</f>
        <v>0</v>
      </c>
      <c r="S720" s="159">
        <v>0</v>
      </c>
      <c r="T720" s="160">
        <f>S720*H720</f>
        <v>0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R720" s="161" t="s">
        <v>258</v>
      </c>
      <c r="AT720" s="161" t="s">
        <v>254</v>
      </c>
      <c r="AU720" s="161" t="s">
        <v>88</v>
      </c>
      <c r="AY720" s="17" t="s">
        <v>252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7" t="s">
        <v>86</v>
      </c>
      <c r="BK720" s="162">
        <f>ROUND(I720*H720,2)</f>
        <v>0</v>
      </c>
      <c r="BL720" s="17" t="s">
        <v>258</v>
      </c>
      <c r="BM720" s="161" t="s">
        <v>1242</v>
      </c>
    </row>
    <row r="721" spans="1:65" s="13" customFormat="1" ht="33.75">
      <c r="B721" s="163"/>
      <c r="D721" s="164" t="s">
        <v>282</v>
      </c>
      <c r="E721" s="165" t="s">
        <v>1</v>
      </c>
      <c r="F721" s="166" t="s">
        <v>5866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282</v>
      </c>
      <c r="AU721" s="165" t="s">
        <v>88</v>
      </c>
      <c r="AV721" s="13" t="s">
        <v>86</v>
      </c>
      <c r="AW721" s="13" t="s">
        <v>33</v>
      </c>
      <c r="AX721" s="13" t="s">
        <v>79</v>
      </c>
      <c r="AY721" s="165" t="s">
        <v>252</v>
      </c>
    </row>
    <row r="722" spans="1:65" s="13" customFormat="1">
      <c r="B722" s="163"/>
      <c r="D722" s="164" t="s">
        <v>282</v>
      </c>
      <c r="E722" s="165" t="s">
        <v>1</v>
      </c>
      <c r="F722" s="166" t="s">
        <v>5867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282</v>
      </c>
      <c r="AU722" s="165" t="s">
        <v>88</v>
      </c>
      <c r="AV722" s="13" t="s">
        <v>86</v>
      </c>
      <c r="AW722" s="13" t="s">
        <v>33</v>
      </c>
      <c r="AX722" s="13" t="s">
        <v>79</v>
      </c>
      <c r="AY722" s="165" t="s">
        <v>252</v>
      </c>
    </row>
    <row r="723" spans="1:65" s="14" customFormat="1">
      <c r="B723" s="171"/>
      <c r="D723" s="164" t="s">
        <v>282</v>
      </c>
      <c r="E723" s="172" t="s">
        <v>1</v>
      </c>
      <c r="F723" s="173" t="s">
        <v>4834</v>
      </c>
      <c r="H723" s="174">
        <v>2</v>
      </c>
      <c r="I723" s="175"/>
      <c r="L723" s="171"/>
      <c r="M723" s="176"/>
      <c r="N723" s="177"/>
      <c r="O723" s="177"/>
      <c r="P723" s="177"/>
      <c r="Q723" s="177"/>
      <c r="R723" s="177"/>
      <c r="S723" s="177"/>
      <c r="T723" s="178"/>
      <c r="AT723" s="172" t="s">
        <v>282</v>
      </c>
      <c r="AU723" s="172" t="s">
        <v>88</v>
      </c>
      <c r="AV723" s="14" t="s">
        <v>88</v>
      </c>
      <c r="AW723" s="14" t="s">
        <v>33</v>
      </c>
      <c r="AX723" s="14" t="s">
        <v>79</v>
      </c>
      <c r="AY723" s="172" t="s">
        <v>252</v>
      </c>
    </row>
    <row r="724" spans="1:65" s="15" customFormat="1">
      <c r="B724" s="179"/>
      <c r="D724" s="164" t="s">
        <v>282</v>
      </c>
      <c r="E724" s="180" t="s">
        <v>1</v>
      </c>
      <c r="F724" s="181" t="s">
        <v>286</v>
      </c>
      <c r="H724" s="182">
        <v>2</v>
      </c>
      <c r="I724" s="183"/>
      <c r="L724" s="179"/>
      <c r="M724" s="184"/>
      <c r="N724" s="185"/>
      <c r="O724" s="185"/>
      <c r="P724" s="185"/>
      <c r="Q724" s="185"/>
      <c r="R724" s="185"/>
      <c r="S724" s="185"/>
      <c r="T724" s="186"/>
      <c r="AT724" s="180" t="s">
        <v>282</v>
      </c>
      <c r="AU724" s="180" t="s">
        <v>88</v>
      </c>
      <c r="AV724" s="15" t="s">
        <v>258</v>
      </c>
      <c r="AW724" s="15" t="s">
        <v>33</v>
      </c>
      <c r="AX724" s="15" t="s">
        <v>86</v>
      </c>
      <c r="AY724" s="180" t="s">
        <v>252</v>
      </c>
    </row>
    <row r="725" spans="1:65" s="2" customFormat="1" ht="24.2" customHeight="1">
      <c r="A725" s="31"/>
      <c r="B725" s="148"/>
      <c r="C725" s="149" t="s">
        <v>641</v>
      </c>
      <c r="D725" s="149" t="s">
        <v>254</v>
      </c>
      <c r="E725" s="150" t="s">
        <v>5874</v>
      </c>
      <c r="F725" s="151" t="s">
        <v>5875</v>
      </c>
      <c r="G725" s="152" t="s">
        <v>347</v>
      </c>
      <c r="H725" s="153">
        <v>2</v>
      </c>
      <c r="I725" s="154"/>
      <c r="J725" s="155">
        <f>ROUND(I725*H725,2)</f>
        <v>0</v>
      </c>
      <c r="K725" s="156"/>
      <c r="L725" s="32"/>
      <c r="M725" s="157" t="s">
        <v>1</v>
      </c>
      <c r="N725" s="158" t="s">
        <v>44</v>
      </c>
      <c r="O725" s="57"/>
      <c r="P725" s="159">
        <f>O725*H725</f>
        <v>0</v>
      </c>
      <c r="Q725" s="159">
        <v>0</v>
      </c>
      <c r="R725" s="159">
        <f>Q725*H725</f>
        <v>0</v>
      </c>
      <c r="S725" s="159">
        <v>0</v>
      </c>
      <c r="T725" s="160">
        <f>S725*H725</f>
        <v>0</v>
      </c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R725" s="161" t="s">
        <v>258</v>
      </c>
      <c r="AT725" s="161" t="s">
        <v>254</v>
      </c>
      <c r="AU725" s="161" t="s">
        <v>88</v>
      </c>
      <c r="AY725" s="17" t="s">
        <v>252</v>
      </c>
      <c r="BE725" s="162">
        <f>IF(N725="základní",J725,0)</f>
        <v>0</v>
      </c>
      <c r="BF725" s="162">
        <f>IF(N725="snížená",J725,0)</f>
        <v>0</v>
      </c>
      <c r="BG725" s="162">
        <f>IF(N725="zákl. přenesená",J725,0)</f>
        <v>0</v>
      </c>
      <c r="BH725" s="162">
        <f>IF(N725="sníž. přenesená",J725,0)</f>
        <v>0</v>
      </c>
      <c r="BI725" s="162">
        <f>IF(N725="nulová",J725,0)</f>
        <v>0</v>
      </c>
      <c r="BJ725" s="17" t="s">
        <v>86</v>
      </c>
      <c r="BK725" s="162">
        <f>ROUND(I725*H725,2)</f>
        <v>0</v>
      </c>
      <c r="BL725" s="17" t="s">
        <v>258</v>
      </c>
      <c r="BM725" s="161" t="s">
        <v>1257</v>
      </c>
    </row>
    <row r="726" spans="1:65" s="13" customFormat="1" ht="33.75">
      <c r="B726" s="163"/>
      <c r="D726" s="164" t="s">
        <v>282</v>
      </c>
      <c r="E726" s="165" t="s">
        <v>1</v>
      </c>
      <c r="F726" s="166" t="s">
        <v>5866</v>
      </c>
      <c r="H726" s="165" t="s">
        <v>1</v>
      </c>
      <c r="I726" s="167"/>
      <c r="L726" s="163"/>
      <c r="M726" s="168"/>
      <c r="N726" s="169"/>
      <c r="O726" s="169"/>
      <c r="P726" s="169"/>
      <c r="Q726" s="169"/>
      <c r="R726" s="169"/>
      <c r="S726" s="169"/>
      <c r="T726" s="170"/>
      <c r="AT726" s="165" t="s">
        <v>282</v>
      </c>
      <c r="AU726" s="165" t="s">
        <v>88</v>
      </c>
      <c r="AV726" s="13" t="s">
        <v>86</v>
      </c>
      <c r="AW726" s="13" t="s">
        <v>33</v>
      </c>
      <c r="AX726" s="13" t="s">
        <v>79</v>
      </c>
      <c r="AY726" s="165" t="s">
        <v>252</v>
      </c>
    </row>
    <row r="727" spans="1:65" s="13" customFormat="1">
      <c r="B727" s="163"/>
      <c r="D727" s="164" t="s">
        <v>282</v>
      </c>
      <c r="E727" s="165" t="s">
        <v>1</v>
      </c>
      <c r="F727" s="166" t="s">
        <v>5867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282</v>
      </c>
      <c r="AU727" s="165" t="s">
        <v>88</v>
      </c>
      <c r="AV727" s="13" t="s">
        <v>86</v>
      </c>
      <c r="AW727" s="13" t="s">
        <v>33</v>
      </c>
      <c r="AX727" s="13" t="s">
        <v>79</v>
      </c>
      <c r="AY727" s="165" t="s">
        <v>252</v>
      </c>
    </row>
    <row r="728" spans="1:65" s="14" customFormat="1">
      <c r="B728" s="171"/>
      <c r="D728" s="164" t="s">
        <v>282</v>
      </c>
      <c r="E728" s="172" t="s">
        <v>1</v>
      </c>
      <c r="F728" s="173" t="s">
        <v>4834</v>
      </c>
      <c r="H728" s="174">
        <v>2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282</v>
      </c>
      <c r="AU728" s="172" t="s">
        <v>88</v>
      </c>
      <c r="AV728" s="14" t="s">
        <v>88</v>
      </c>
      <c r="AW728" s="14" t="s">
        <v>33</v>
      </c>
      <c r="AX728" s="14" t="s">
        <v>79</v>
      </c>
      <c r="AY728" s="172" t="s">
        <v>252</v>
      </c>
    </row>
    <row r="729" spans="1:65" s="15" customFormat="1">
      <c r="B729" s="179"/>
      <c r="D729" s="164" t="s">
        <v>282</v>
      </c>
      <c r="E729" s="180" t="s">
        <v>1</v>
      </c>
      <c r="F729" s="181" t="s">
        <v>286</v>
      </c>
      <c r="H729" s="182">
        <v>2</v>
      </c>
      <c r="I729" s="183"/>
      <c r="L729" s="179"/>
      <c r="M729" s="184"/>
      <c r="N729" s="185"/>
      <c r="O729" s="185"/>
      <c r="P729" s="185"/>
      <c r="Q729" s="185"/>
      <c r="R729" s="185"/>
      <c r="S729" s="185"/>
      <c r="T729" s="186"/>
      <c r="AT729" s="180" t="s">
        <v>282</v>
      </c>
      <c r="AU729" s="180" t="s">
        <v>88</v>
      </c>
      <c r="AV729" s="15" t="s">
        <v>258</v>
      </c>
      <c r="AW729" s="15" t="s">
        <v>33</v>
      </c>
      <c r="AX729" s="15" t="s">
        <v>86</v>
      </c>
      <c r="AY729" s="180" t="s">
        <v>252</v>
      </c>
    </row>
    <row r="730" spans="1:65" s="2" customFormat="1" ht="24.2" customHeight="1">
      <c r="A730" s="31"/>
      <c r="B730" s="148"/>
      <c r="C730" s="149" t="s">
        <v>1217</v>
      </c>
      <c r="D730" s="149" t="s">
        <v>254</v>
      </c>
      <c r="E730" s="150" t="s">
        <v>5876</v>
      </c>
      <c r="F730" s="151" t="s">
        <v>5877</v>
      </c>
      <c r="G730" s="152" t="s">
        <v>347</v>
      </c>
      <c r="H730" s="153">
        <v>2</v>
      </c>
      <c r="I730" s="154"/>
      <c r="J730" s="155">
        <f>ROUND(I730*H730,2)</f>
        <v>0</v>
      </c>
      <c r="K730" s="156"/>
      <c r="L730" s="32"/>
      <c r="M730" s="157" t="s">
        <v>1</v>
      </c>
      <c r="N730" s="158" t="s">
        <v>44</v>
      </c>
      <c r="O730" s="57"/>
      <c r="P730" s="159">
        <f>O730*H730</f>
        <v>0</v>
      </c>
      <c r="Q730" s="159">
        <v>0</v>
      </c>
      <c r="R730" s="159">
        <f>Q730*H730</f>
        <v>0</v>
      </c>
      <c r="S730" s="159">
        <v>0</v>
      </c>
      <c r="T730" s="160">
        <f>S730*H730</f>
        <v>0</v>
      </c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R730" s="161" t="s">
        <v>258</v>
      </c>
      <c r="AT730" s="161" t="s">
        <v>254</v>
      </c>
      <c r="AU730" s="161" t="s">
        <v>88</v>
      </c>
      <c r="AY730" s="17" t="s">
        <v>252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7" t="s">
        <v>86</v>
      </c>
      <c r="BK730" s="162">
        <f>ROUND(I730*H730,2)</f>
        <v>0</v>
      </c>
      <c r="BL730" s="17" t="s">
        <v>258</v>
      </c>
      <c r="BM730" s="161" t="s">
        <v>1261</v>
      </c>
    </row>
    <row r="731" spans="1:65" s="13" customFormat="1" ht="33.75">
      <c r="B731" s="163"/>
      <c r="D731" s="164" t="s">
        <v>282</v>
      </c>
      <c r="E731" s="165" t="s">
        <v>1</v>
      </c>
      <c r="F731" s="166" t="s">
        <v>5866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282</v>
      </c>
      <c r="AU731" s="165" t="s">
        <v>88</v>
      </c>
      <c r="AV731" s="13" t="s">
        <v>86</v>
      </c>
      <c r="AW731" s="13" t="s">
        <v>33</v>
      </c>
      <c r="AX731" s="13" t="s">
        <v>79</v>
      </c>
      <c r="AY731" s="165" t="s">
        <v>252</v>
      </c>
    </row>
    <row r="732" spans="1:65" s="13" customFormat="1">
      <c r="B732" s="163"/>
      <c r="D732" s="164" t="s">
        <v>282</v>
      </c>
      <c r="E732" s="165" t="s">
        <v>1</v>
      </c>
      <c r="F732" s="166" t="s">
        <v>5867</v>
      </c>
      <c r="H732" s="165" t="s">
        <v>1</v>
      </c>
      <c r="I732" s="167"/>
      <c r="L732" s="163"/>
      <c r="M732" s="168"/>
      <c r="N732" s="169"/>
      <c r="O732" s="169"/>
      <c r="P732" s="169"/>
      <c r="Q732" s="169"/>
      <c r="R732" s="169"/>
      <c r="S732" s="169"/>
      <c r="T732" s="170"/>
      <c r="AT732" s="165" t="s">
        <v>282</v>
      </c>
      <c r="AU732" s="165" t="s">
        <v>88</v>
      </c>
      <c r="AV732" s="13" t="s">
        <v>86</v>
      </c>
      <c r="AW732" s="13" t="s">
        <v>33</v>
      </c>
      <c r="AX732" s="13" t="s">
        <v>79</v>
      </c>
      <c r="AY732" s="165" t="s">
        <v>252</v>
      </c>
    </row>
    <row r="733" spans="1:65" s="14" customFormat="1">
      <c r="B733" s="171"/>
      <c r="D733" s="164" t="s">
        <v>282</v>
      </c>
      <c r="E733" s="172" t="s">
        <v>1</v>
      </c>
      <c r="F733" s="173" t="s">
        <v>4834</v>
      </c>
      <c r="H733" s="174">
        <v>2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282</v>
      </c>
      <c r="AU733" s="172" t="s">
        <v>88</v>
      </c>
      <c r="AV733" s="14" t="s">
        <v>88</v>
      </c>
      <c r="AW733" s="14" t="s">
        <v>33</v>
      </c>
      <c r="AX733" s="14" t="s">
        <v>79</v>
      </c>
      <c r="AY733" s="172" t="s">
        <v>252</v>
      </c>
    </row>
    <row r="734" spans="1:65" s="15" customFormat="1">
      <c r="B734" s="179"/>
      <c r="D734" s="164" t="s">
        <v>282</v>
      </c>
      <c r="E734" s="180" t="s">
        <v>1</v>
      </c>
      <c r="F734" s="181" t="s">
        <v>286</v>
      </c>
      <c r="H734" s="182">
        <v>2</v>
      </c>
      <c r="I734" s="183"/>
      <c r="L734" s="179"/>
      <c r="M734" s="184"/>
      <c r="N734" s="185"/>
      <c r="O734" s="185"/>
      <c r="P734" s="185"/>
      <c r="Q734" s="185"/>
      <c r="R734" s="185"/>
      <c r="S734" s="185"/>
      <c r="T734" s="186"/>
      <c r="AT734" s="180" t="s">
        <v>282</v>
      </c>
      <c r="AU734" s="180" t="s">
        <v>88</v>
      </c>
      <c r="AV734" s="15" t="s">
        <v>258</v>
      </c>
      <c r="AW734" s="15" t="s">
        <v>33</v>
      </c>
      <c r="AX734" s="15" t="s">
        <v>86</v>
      </c>
      <c r="AY734" s="180" t="s">
        <v>252</v>
      </c>
    </row>
    <row r="735" spans="1:65" s="2" customFormat="1" ht="24.2" customHeight="1">
      <c r="A735" s="31"/>
      <c r="B735" s="148"/>
      <c r="C735" s="149" t="s">
        <v>649</v>
      </c>
      <c r="D735" s="149" t="s">
        <v>254</v>
      </c>
      <c r="E735" s="150" t="s">
        <v>5878</v>
      </c>
      <c r="F735" s="151" t="s">
        <v>5879</v>
      </c>
      <c r="G735" s="152" t="s">
        <v>347</v>
      </c>
      <c r="H735" s="153">
        <v>2</v>
      </c>
      <c r="I735" s="154"/>
      <c r="J735" s="155">
        <f>ROUND(I735*H735,2)</f>
        <v>0</v>
      </c>
      <c r="K735" s="156"/>
      <c r="L735" s="32"/>
      <c r="M735" s="157" t="s">
        <v>1</v>
      </c>
      <c r="N735" s="158" t="s">
        <v>44</v>
      </c>
      <c r="O735" s="57"/>
      <c r="P735" s="159">
        <f>O735*H735</f>
        <v>0</v>
      </c>
      <c r="Q735" s="159">
        <v>0</v>
      </c>
      <c r="R735" s="159">
        <f>Q735*H735</f>
        <v>0</v>
      </c>
      <c r="S735" s="159">
        <v>0</v>
      </c>
      <c r="T735" s="160">
        <f>S735*H735</f>
        <v>0</v>
      </c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R735" s="161" t="s">
        <v>258</v>
      </c>
      <c r="AT735" s="161" t="s">
        <v>254</v>
      </c>
      <c r="AU735" s="161" t="s">
        <v>88</v>
      </c>
      <c r="AY735" s="17" t="s">
        <v>252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7" t="s">
        <v>86</v>
      </c>
      <c r="BK735" s="162">
        <f>ROUND(I735*H735,2)</f>
        <v>0</v>
      </c>
      <c r="BL735" s="17" t="s">
        <v>258</v>
      </c>
      <c r="BM735" s="161" t="s">
        <v>1266</v>
      </c>
    </row>
    <row r="736" spans="1:65" s="13" customFormat="1" ht="33.75">
      <c r="B736" s="163"/>
      <c r="D736" s="164" t="s">
        <v>282</v>
      </c>
      <c r="E736" s="165" t="s">
        <v>1</v>
      </c>
      <c r="F736" s="166" t="s">
        <v>5866</v>
      </c>
      <c r="H736" s="165" t="s">
        <v>1</v>
      </c>
      <c r="I736" s="167"/>
      <c r="L736" s="163"/>
      <c r="M736" s="168"/>
      <c r="N736" s="169"/>
      <c r="O736" s="169"/>
      <c r="P736" s="169"/>
      <c r="Q736" s="169"/>
      <c r="R736" s="169"/>
      <c r="S736" s="169"/>
      <c r="T736" s="170"/>
      <c r="AT736" s="165" t="s">
        <v>282</v>
      </c>
      <c r="AU736" s="165" t="s">
        <v>88</v>
      </c>
      <c r="AV736" s="13" t="s">
        <v>86</v>
      </c>
      <c r="AW736" s="13" t="s">
        <v>33</v>
      </c>
      <c r="AX736" s="13" t="s">
        <v>79</v>
      </c>
      <c r="AY736" s="165" t="s">
        <v>252</v>
      </c>
    </row>
    <row r="737" spans="1:65" s="13" customFormat="1">
      <c r="B737" s="163"/>
      <c r="D737" s="164" t="s">
        <v>282</v>
      </c>
      <c r="E737" s="165" t="s">
        <v>1</v>
      </c>
      <c r="F737" s="166" t="s">
        <v>5867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282</v>
      </c>
      <c r="AU737" s="165" t="s">
        <v>88</v>
      </c>
      <c r="AV737" s="13" t="s">
        <v>86</v>
      </c>
      <c r="AW737" s="13" t="s">
        <v>33</v>
      </c>
      <c r="AX737" s="13" t="s">
        <v>79</v>
      </c>
      <c r="AY737" s="165" t="s">
        <v>252</v>
      </c>
    </row>
    <row r="738" spans="1:65" s="14" customFormat="1">
      <c r="B738" s="171"/>
      <c r="D738" s="164" t="s">
        <v>282</v>
      </c>
      <c r="E738" s="172" t="s">
        <v>1</v>
      </c>
      <c r="F738" s="173" t="s">
        <v>4834</v>
      </c>
      <c r="H738" s="174">
        <v>2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282</v>
      </c>
      <c r="AU738" s="172" t="s">
        <v>88</v>
      </c>
      <c r="AV738" s="14" t="s">
        <v>88</v>
      </c>
      <c r="AW738" s="14" t="s">
        <v>33</v>
      </c>
      <c r="AX738" s="14" t="s">
        <v>79</v>
      </c>
      <c r="AY738" s="172" t="s">
        <v>252</v>
      </c>
    </row>
    <row r="739" spans="1:65" s="15" customFormat="1">
      <c r="B739" s="179"/>
      <c r="D739" s="164" t="s">
        <v>282</v>
      </c>
      <c r="E739" s="180" t="s">
        <v>1</v>
      </c>
      <c r="F739" s="181" t="s">
        <v>286</v>
      </c>
      <c r="H739" s="182">
        <v>2</v>
      </c>
      <c r="I739" s="183"/>
      <c r="L739" s="179"/>
      <c r="M739" s="184"/>
      <c r="N739" s="185"/>
      <c r="O739" s="185"/>
      <c r="P739" s="185"/>
      <c r="Q739" s="185"/>
      <c r="R739" s="185"/>
      <c r="S739" s="185"/>
      <c r="T739" s="186"/>
      <c r="AT739" s="180" t="s">
        <v>282</v>
      </c>
      <c r="AU739" s="180" t="s">
        <v>88</v>
      </c>
      <c r="AV739" s="15" t="s">
        <v>258</v>
      </c>
      <c r="AW739" s="15" t="s">
        <v>33</v>
      </c>
      <c r="AX739" s="15" t="s">
        <v>86</v>
      </c>
      <c r="AY739" s="180" t="s">
        <v>252</v>
      </c>
    </row>
    <row r="740" spans="1:65" s="2" customFormat="1" ht="24.2" customHeight="1">
      <c r="A740" s="31"/>
      <c r="B740" s="148"/>
      <c r="C740" s="149" t="s">
        <v>1239</v>
      </c>
      <c r="D740" s="149" t="s">
        <v>254</v>
      </c>
      <c r="E740" s="150" t="s">
        <v>5880</v>
      </c>
      <c r="F740" s="151" t="s">
        <v>5881</v>
      </c>
      <c r="G740" s="152" t="s">
        <v>347</v>
      </c>
      <c r="H740" s="153">
        <v>2</v>
      </c>
      <c r="I740" s="154"/>
      <c r="J740" s="155">
        <f>ROUND(I740*H740,2)</f>
        <v>0</v>
      </c>
      <c r="K740" s="156"/>
      <c r="L740" s="32"/>
      <c r="M740" s="157" t="s">
        <v>1</v>
      </c>
      <c r="N740" s="158" t="s">
        <v>44</v>
      </c>
      <c r="O740" s="57"/>
      <c r="P740" s="159">
        <f>O740*H740</f>
        <v>0</v>
      </c>
      <c r="Q740" s="159">
        <v>0</v>
      </c>
      <c r="R740" s="159">
        <f>Q740*H740</f>
        <v>0</v>
      </c>
      <c r="S740" s="159">
        <v>0</v>
      </c>
      <c r="T740" s="160">
        <f>S740*H740</f>
        <v>0</v>
      </c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R740" s="161" t="s">
        <v>258</v>
      </c>
      <c r="AT740" s="161" t="s">
        <v>254</v>
      </c>
      <c r="AU740" s="161" t="s">
        <v>88</v>
      </c>
      <c r="AY740" s="17" t="s">
        <v>252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7" t="s">
        <v>86</v>
      </c>
      <c r="BK740" s="162">
        <f>ROUND(I740*H740,2)</f>
        <v>0</v>
      </c>
      <c r="BL740" s="17" t="s">
        <v>258</v>
      </c>
      <c r="BM740" s="161" t="s">
        <v>1272</v>
      </c>
    </row>
    <row r="741" spans="1:65" s="13" customFormat="1" ht="33.75">
      <c r="B741" s="163"/>
      <c r="D741" s="164" t="s">
        <v>282</v>
      </c>
      <c r="E741" s="165" t="s">
        <v>1</v>
      </c>
      <c r="F741" s="166" t="s">
        <v>5866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282</v>
      </c>
      <c r="AU741" s="165" t="s">
        <v>88</v>
      </c>
      <c r="AV741" s="13" t="s">
        <v>86</v>
      </c>
      <c r="AW741" s="13" t="s">
        <v>33</v>
      </c>
      <c r="AX741" s="13" t="s">
        <v>79</v>
      </c>
      <c r="AY741" s="165" t="s">
        <v>252</v>
      </c>
    </row>
    <row r="742" spans="1:65" s="13" customFormat="1">
      <c r="B742" s="163"/>
      <c r="D742" s="164" t="s">
        <v>282</v>
      </c>
      <c r="E742" s="165" t="s">
        <v>1</v>
      </c>
      <c r="F742" s="166" t="s">
        <v>5867</v>
      </c>
      <c r="H742" s="165" t="s">
        <v>1</v>
      </c>
      <c r="I742" s="167"/>
      <c r="L742" s="163"/>
      <c r="M742" s="168"/>
      <c r="N742" s="169"/>
      <c r="O742" s="169"/>
      <c r="P742" s="169"/>
      <c r="Q742" s="169"/>
      <c r="R742" s="169"/>
      <c r="S742" s="169"/>
      <c r="T742" s="170"/>
      <c r="AT742" s="165" t="s">
        <v>282</v>
      </c>
      <c r="AU742" s="165" t="s">
        <v>88</v>
      </c>
      <c r="AV742" s="13" t="s">
        <v>86</v>
      </c>
      <c r="AW742" s="13" t="s">
        <v>33</v>
      </c>
      <c r="AX742" s="13" t="s">
        <v>79</v>
      </c>
      <c r="AY742" s="165" t="s">
        <v>252</v>
      </c>
    </row>
    <row r="743" spans="1:65" s="14" customFormat="1">
      <c r="B743" s="171"/>
      <c r="D743" s="164" t="s">
        <v>282</v>
      </c>
      <c r="E743" s="172" t="s">
        <v>1</v>
      </c>
      <c r="F743" s="173" t="s">
        <v>4834</v>
      </c>
      <c r="H743" s="174">
        <v>2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282</v>
      </c>
      <c r="AU743" s="172" t="s">
        <v>88</v>
      </c>
      <c r="AV743" s="14" t="s">
        <v>88</v>
      </c>
      <c r="AW743" s="14" t="s">
        <v>33</v>
      </c>
      <c r="AX743" s="14" t="s">
        <v>79</v>
      </c>
      <c r="AY743" s="172" t="s">
        <v>252</v>
      </c>
    </row>
    <row r="744" spans="1:65" s="15" customFormat="1">
      <c r="B744" s="179"/>
      <c r="D744" s="164" t="s">
        <v>282</v>
      </c>
      <c r="E744" s="180" t="s">
        <v>1</v>
      </c>
      <c r="F744" s="181" t="s">
        <v>286</v>
      </c>
      <c r="H744" s="182">
        <v>2</v>
      </c>
      <c r="I744" s="183"/>
      <c r="L744" s="179"/>
      <c r="M744" s="184"/>
      <c r="N744" s="185"/>
      <c r="O744" s="185"/>
      <c r="P744" s="185"/>
      <c r="Q744" s="185"/>
      <c r="R744" s="185"/>
      <c r="S744" s="185"/>
      <c r="T744" s="186"/>
      <c r="AT744" s="180" t="s">
        <v>282</v>
      </c>
      <c r="AU744" s="180" t="s">
        <v>88</v>
      </c>
      <c r="AV744" s="15" t="s">
        <v>258</v>
      </c>
      <c r="AW744" s="15" t="s">
        <v>33</v>
      </c>
      <c r="AX744" s="15" t="s">
        <v>86</v>
      </c>
      <c r="AY744" s="180" t="s">
        <v>252</v>
      </c>
    </row>
    <row r="745" spans="1:65" s="2" customFormat="1" ht="24.2" customHeight="1">
      <c r="A745" s="31"/>
      <c r="B745" s="148"/>
      <c r="C745" s="149" t="s">
        <v>655</v>
      </c>
      <c r="D745" s="149" t="s">
        <v>254</v>
      </c>
      <c r="E745" s="150" t="s">
        <v>5882</v>
      </c>
      <c r="F745" s="151" t="s">
        <v>5883</v>
      </c>
      <c r="G745" s="152" t="s">
        <v>347</v>
      </c>
      <c r="H745" s="153">
        <v>4</v>
      </c>
      <c r="I745" s="154"/>
      <c r="J745" s="155">
        <f>ROUND(I745*H745,2)</f>
        <v>0</v>
      </c>
      <c r="K745" s="156"/>
      <c r="L745" s="32"/>
      <c r="M745" s="157" t="s">
        <v>1</v>
      </c>
      <c r="N745" s="158" t="s">
        <v>44</v>
      </c>
      <c r="O745" s="57"/>
      <c r="P745" s="159">
        <f>O745*H745</f>
        <v>0</v>
      </c>
      <c r="Q745" s="159">
        <v>0</v>
      </c>
      <c r="R745" s="159">
        <f>Q745*H745</f>
        <v>0</v>
      </c>
      <c r="S745" s="159">
        <v>0</v>
      </c>
      <c r="T745" s="160">
        <f>S745*H745</f>
        <v>0</v>
      </c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R745" s="161" t="s">
        <v>258</v>
      </c>
      <c r="AT745" s="161" t="s">
        <v>254</v>
      </c>
      <c r="AU745" s="161" t="s">
        <v>88</v>
      </c>
      <c r="AY745" s="17" t="s">
        <v>252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7" t="s">
        <v>86</v>
      </c>
      <c r="BK745" s="162">
        <f>ROUND(I745*H745,2)</f>
        <v>0</v>
      </c>
      <c r="BL745" s="17" t="s">
        <v>258</v>
      </c>
      <c r="BM745" s="161" t="s">
        <v>1277</v>
      </c>
    </row>
    <row r="746" spans="1:65" s="13" customFormat="1">
      <c r="B746" s="163"/>
      <c r="D746" s="164" t="s">
        <v>282</v>
      </c>
      <c r="E746" s="165" t="s">
        <v>1</v>
      </c>
      <c r="F746" s="166" t="s">
        <v>5884</v>
      </c>
      <c r="H746" s="165" t="s">
        <v>1</v>
      </c>
      <c r="I746" s="167"/>
      <c r="L746" s="163"/>
      <c r="M746" s="168"/>
      <c r="N746" s="169"/>
      <c r="O746" s="169"/>
      <c r="P746" s="169"/>
      <c r="Q746" s="169"/>
      <c r="R746" s="169"/>
      <c r="S746" s="169"/>
      <c r="T746" s="170"/>
      <c r="AT746" s="165" t="s">
        <v>282</v>
      </c>
      <c r="AU746" s="165" t="s">
        <v>88</v>
      </c>
      <c r="AV746" s="13" t="s">
        <v>86</v>
      </c>
      <c r="AW746" s="13" t="s">
        <v>33</v>
      </c>
      <c r="AX746" s="13" t="s">
        <v>79</v>
      </c>
      <c r="AY746" s="165" t="s">
        <v>252</v>
      </c>
    </row>
    <row r="747" spans="1:65" s="14" customFormat="1">
      <c r="B747" s="171"/>
      <c r="D747" s="164" t="s">
        <v>282</v>
      </c>
      <c r="E747" s="172" t="s">
        <v>1</v>
      </c>
      <c r="F747" s="173" t="s">
        <v>4561</v>
      </c>
      <c r="H747" s="174">
        <v>4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282</v>
      </c>
      <c r="AU747" s="172" t="s">
        <v>88</v>
      </c>
      <c r="AV747" s="14" t="s">
        <v>88</v>
      </c>
      <c r="AW747" s="14" t="s">
        <v>33</v>
      </c>
      <c r="AX747" s="14" t="s">
        <v>79</v>
      </c>
      <c r="AY747" s="172" t="s">
        <v>252</v>
      </c>
    </row>
    <row r="748" spans="1:65" s="15" customFormat="1">
      <c r="B748" s="179"/>
      <c r="D748" s="164" t="s">
        <v>282</v>
      </c>
      <c r="E748" s="180" t="s">
        <v>1</v>
      </c>
      <c r="F748" s="181" t="s">
        <v>286</v>
      </c>
      <c r="H748" s="182">
        <v>4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282</v>
      </c>
      <c r="AU748" s="180" t="s">
        <v>88</v>
      </c>
      <c r="AV748" s="15" t="s">
        <v>258</v>
      </c>
      <c r="AW748" s="15" t="s">
        <v>33</v>
      </c>
      <c r="AX748" s="15" t="s">
        <v>86</v>
      </c>
      <c r="AY748" s="180" t="s">
        <v>252</v>
      </c>
    </row>
    <row r="749" spans="1:65" s="2" customFormat="1" ht="24.2" customHeight="1">
      <c r="A749" s="31"/>
      <c r="B749" s="148"/>
      <c r="C749" s="149" t="s">
        <v>1258</v>
      </c>
      <c r="D749" s="149" t="s">
        <v>254</v>
      </c>
      <c r="E749" s="150" t="s">
        <v>5885</v>
      </c>
      <c r="F749" s="151" t="s">
        <v>5886</v>
      </c>
      <c r="G749" s="152" t="s">
        <v>347</v>
      </c>
      <c r="H749" s="153">
        <v>32</v>
      </c>
      <c r="I749" s="154"/>
      <c r="J749" s="155">
        <f>ROUND(I749*H749,2)</f>
        <v>0</v>
      </c>
      <c r="K749" s="156"/>
      <c r="L749" s="32"/>
      <c r="M749" s="157" t="s">
        <v>1</v>
      </c>
      <c r="N749" s="158" t="s">
        <v>44</v>
      </c>
      <c r="O749" s="57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R749" s="161" t="s">
        <v>258</v>
      </c>
      <c r="AT749" s="161" t="s">
        <v>254</v>
      </c>
      <c r="AU749" s="161" t="s">
        <v>88</v>
      </c>
      <c r="AY749" s="17" t="s">
        <v>252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7" t="s">
        <v>86</v>
      </c>
      <c r="BK749" s="162">
        <f>ROUND(I749*H749,2)</f>
        <v>0</v>
      </c>
      <c r="BL749" s="17" t="s">
        <v>258</v>
      </c>
      <c r="BM749" s="161" t="s">
        <v>1283</v>
      </c>
    </row>
    <row r="750" spans="1:65" s="13" customFormat="1">
      <c r="B750" s="163"/>
      <c r="D750" s="164" t="s">
        <v>282</v>
      </c>
      <c r="E750" s="165" t="s">
        <v>1</v>
      </c>
      <c r="F750" s="166" t="s">
        <v>5884</v>
      </c>
      <c r="H750" s="165" t="s">
        <v>1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5" t="s">
        <v>282</v>
      </c>
      <c r="AU750" s="165" t="s">
        <v>88</v>
      </c>
      <c r="AV750" s="13" t="s">
        <v>86</v>
      </c>
      <c r="AW750" s="13" t="s">
        <v>33</v>
      </c>
      <c r="AX750" s="13" t="s">
        <v>79</v>
      </c>
      <c r="AY750" s="165" t="s">
        <v>252</v>
      </c>
    </row>
    <row r="751" spans="1:65" s="14" customFormat="1">
      <c r="B751" s="171"/>
      <c r="D751" s="164" t="s">
        <v>282</v>
      </c>
      <c r="E751" s="172" t="s">
        <v>1</v>
      </c>
      <c r="F751" s="173" t="s">
        <v>5887</v>
      </c>
      <c r="H751" s="174">
        <v>32</v>
      </c>
      <c r="I751" s="175"/>
      <c r="L751" s="171"/>
      <c r="M751" s="176"/>
      <c r="N751" s="177"/>
      <c r="O751" s="177"/>
      <c r="P751" s="177"/>
      <c r="Q751" s="177"/>
      <c r="R751" s="177"/>
      <c r="S751" s="177"/>
      <c r="T751" s="178"/>
      <c r="AT751" s="172" t="s">
        <v>282</v>
      </c>
      <c r="AU751" s="172" t="s">
        <v>88</v>
      </c>
      <c r="AV751" s="14" t="s">
        <v>88</v>
      </c>
      <c r="AW751" s="14" t="s">
        <v>33</v>
      </c>
      <c r="AX751" s="14" t="s">
        <v>79</v>
      </c>
      <c r="AY751" s="172" t="s">
        <v>252</v>
      </c>
    </row>
    <row r="752" spans="1:65" s="15" customFormat="1">
      <c r="B752" s="179"/>
      <c r="D752" s="164" t="s">
        <v>282</v>
      </c>
      <c r="E752" s="180" t="s">
        <v>1</v>
      </c>
      <c r="F752" s="181" t="s">
        <v>286</v>
      </c>
      <c r="H752" s="182">
        <v>32</v>
      </c>
      <c r="I752" s="183"/>
      <c r="L752" s="179"/>
      <c r="M752" s="184"/>
      <c r="N752" s="185"/>
      <c r="O752" s="185"/>
      <c r="P752" s="185"/>
      <c r="Q752" s="185"/>
      <c r="R752" s="185"/>
      <c r="S752" s="185"/>
      <c r="T752" s="186"/>
      <c r="AT752" s="180" t="s">
        <v>282</v>
      </c>
      <c r="AU752" s="180" t="s">
        <v>88</v>
      </c>
      <c r="AV752" s="15" t="s">
        <v>258</v>
      </c>
      <c r="AW752" s="15" t="s">
        <v>33</v>
      </c>
      <c r="AX752" s="15" t="s">
        <v>86</v>
      </c>
      <c r="AY752" s="180" t="s">
        <v>252</v>
      </c>
    </row>
    <row r="753" spans="1:65" s="2" customFormat="1" ht="24.2" customHeight="1">
      <c r="A753" s="31"/>
      <c r="B753" s="148"/>
      <c r="C753" s="149" t="s">
        <v>664</v>
      </c>
      <c r="D753" s="149" t="s">
        <v>254</v>
      </c>
      <c r="E753" s="150" t="s">
        <v>5888</v>
      </c>
      <c r="F753" s="151" t="s">
        <v>5889</v>
      </c>
      <c r="G753" s="152" t="s">
        <v>347</v>
      </c>
      <c r="H753" s="153">
        <v>1</v>
      </c>
      <c r="I753" s="154"/>
      <c r="J753" s="155">
        <f>ROUND(I753*H753,2)</f>
        <v>0</v>
      </c>
      <c r="K753" s="156"/>
      <c r="L753" s="32"/>
      <c r="M753" s="157" t="s">
        <v>1</v>
      </c>
      <c r="N753" s="158" t="s">
        <v>44</v>
      </c>
      <c r="O753" s="57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R753" s="161" t="s">
        <v>258</v>
      </c>
      <c r="AT753" s="161" t="s">
        <v>254</v>
      </c>
      <c r="AU753" s="161" t="s">
        <v>88</v>
      </c>
      <c r="AY753" s="17" t="s">
        <v>252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7" t="s">
        <v>86</v>
      </c>
      <c r="BK753" s="162">
        <f>ROUND(I753*H753,2)</f>
        <v>0</v>
      </c>
      <c r="BL753" s="17" t="s">
        <v>258</v>
      </c>
      <c r="BM753" s="161" t="s">
        <v>1289</v>
      </c>
    </row>
    <row r="754" spans="1:65" s="13" customFormat="1">
      <c r="B754" s="163"/>
      <c r="D754" s="164" t="s">
        <v>282</v>
      </c>
      <c r="E754" s="165" t="s">
        <v>1</v>
      </c>
      <c r="F754" s="166" t="s">
        <v>5884</v>
      </c>
      <c r="H754" s="165" t="s">
        <v>1</v>
      </c>
      <c r="I754" s="167"/>
      <c r="L754" s="163"/>
      <c r="M754" s="168"/>
      <c r="N754" s="169"/>
      <c r="O754" s="169"/>
      <c r="P754" s="169"/>
      <c r="Q754" s="169"/>
      <c r="R754" s="169"/>
      <c r="S754" s="169"/>
      <c r="T754" s="170"/>
      <c r="AT754" s="165" t="s">
        <v>282</v>
      </c>
      <c r="AU754" s="165" t="s">
        <v>88</v>
      </c>
      <c r="AV754" s="13" t="s">
        <v>86</v>
      </c>
      <c r="AW754" s="13" t="s">
        <v>33</v>
      </c>
      <c r="AX754" s="13" t="s">
        <v>79</v>
      </c>
      <c r="AY754" s="165" t="s">
        <v>252</v>
      </c>
    </row>
    <row r="755" spans="1:65" s="14" customFormat="1">
      <c r="B755" s="171"/>
      <c r="D755" s="164" t="s">
        <v>282</v>
      </c>
      <c r="E755" s="172" t="s">
        <v>1</v>
      </c>
      <c r="F755" s="173" t="s">
        <v>4073</v>
      </c>
      <c r="H755" s="174">
        <v>1</v>
      </c>
      <c r="I755" s="175"/>
      <c r="L755" s="171"/>
      <c r="M755" s="176"/>
      <c r="N755" s="177"/>
      <c r="O755" s="177"/>
      <c r="P755" s="177"/>
      <c r="Q755" s="177"/>
      <c r="R755" s="177"/>
      <c r="S755" s="177"/>
      <c r="T755" s="178"/>
      <c r="AT755" s="172" t="s">
        <v>282</v>
      </c>
      <c r="AU755" s="172" t="s">
        <v>88</v>
      </c>
      <c r="AV755" s="14" t="s">
        <v>88</v>
      </c>
      <c r="AW755" s="14" t="s">
        <v>33</v>
      </c>
      <c r="AX755" s="14" t="s">
        <v>79</v>
      </c>
      <c r="AY755" s="172" t="s">
        <v>252</v>
      </c>
    </row>
    <row r="756" spans="1:65" s="15" customFormat="1">
      <c r="B756" s="179"/>
      <c r="D756" s="164" t="s">
        <v>282</v>
      </c>
      <c r="E756" s="180" t="s">
        <v>1</v>
      </c>
      <c r="F756" s="181" t="s">
        <v>286</v>
      </c>
      <c r="H756" s="182">
        <v>1</v>
      </c>
      <c r="I756" s="183"/>
      <c r="L756" s="179"/>
      <c r="M756" s="184"/>
      <c r="N756" s="185"/>
      <c r="O756" s="185"/>
      <c r="P756" s="185"/>
      <c r="Q756" s="185"/>
      <c r="R756" s="185"/>
      <c r="S756" s="185"/>
      <c r="T756" s="186"/>
      <c r="AT756" s="180" t="s">
        <v>282</v>
      </c>
      <c r="AU756" s="180" t="s">
        <v>88</v>
      </c>
      <c r="AV756" s="15" t="s">
        <v>258</v>
      </c>
      <c r="AW756" s="15" t="s">
        <v>33</v>
      </c>
      <c r="AX756" s="15" t="s">
        <v>86</v>
      </c>
      <c r="AY756" s="180" t="s">
        <v>252</v>
      </c>
    </row>
    <row r="757" spans="1:65" s="2" customFormat="1" ht="24.2" customHeight="1">
      <c r="A757" s="31"/>
      <c r="B757" s="148"/>
      <c r="C757" s="149" t="s">
        <v>1269</v>
      </c>
      <c r="D757" s="149" t="s">
        <v>254</v>
      </c>
      <c r="E757" s="150" t="s">
        <v>5890</v>
      </c>
      <c r="F757" s="151" t="s">
        <v>5891</v>
      </c>
      <c r="G757" s="152" t="s">
        <v>347</v>
      </c>
      <c r="H757" s="153">
        <v>1</v>
      </c>
      <c r="I757" s="154"/>
      <c r="J757" s="155">
        <f>ROUND(I757*H757,2)</f>
        <v>0</v>
      </c>
      <c r="K757" s="156"/>
      <c r="L757" s="32"/>
      <c r="M757" s="157" t="s">
        <v>1</v>
      </c>
      <c r="N757" s="158" t="s">
        <v>44</v>
      </c>
      <c r="O757" s="57"/>
      <c r="P757" s="159">
        <f>O757*H757</f>
        <v>0</v>
      </c>
      <c r="Q757" s="159">
        <v>0</v>
      </c>
      <c r="R757" s="159">
        <f>Q757*H757</f>
        <v>0</v>
      </c>
      <c r="S757" s="159">
        <v>0</v>
      </c>
      <c r="T757" s="160">
        <f>S757*H757</f>
        <v>0</v>
      </c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R757" s="161" t="s">
        <v>258</v>
      </c>
      <c r="AT757" s="161" t="s">
        <v>254</v>
      </c>
      <c r="AU757" s="161" t="s">
        <v>88</v>
      </c>
      <c r="AY757" s="17" t="s">
        <v>252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7" t="s">
        <v>86</v>
      </c>
      <c r="BK757" s="162">
        <f>ROUND(I757*H757,2)</f>
        <v>0</v>
      </c>
      <c r="BL757" s="17" t="s">
        <v>258</v>
      </c>
      <c r="BM757" s="161" t="s">
        <v>1296</v>
      </c>
    </row>
    <row r="758" spans="1:65" s="13" customFormat="1">
      <c r="B758" s="163"/>
      <c r="D758" s="164" t="s">
        <v>282</v>
      </c>
      <c r="E758" s="165" t="s">
        <v>1</v>
      </c>
      <c r="F758" s="166" t="s">
        <v>5884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282</v>
      </c>
      <c r="AU758" s="165" t="s">
        <v>88</v>
      </c>
      <c r="AV758" s="13" t="s">
        <v>86</v>
      </c>
      <c r="AW758" s="13" t="s">
        <v>33</v>
      </c>
      <c r="AX758" s="13" t="s">
        <v>79</v>
      </c>
      <c r="AY758" s="165" t="s">
        <v>252</v>
      </c>
    </row>
    <row r="759" spans="1:65" s="14" customFormat="1">
      <c r="B759" s="171"/>
      <c r="D759" s="164" t="s">
        <v>282</v>
      </c>
      <c r="E759" s="172" t="s">
        <v>1</v>
      </c>
      <c r="F759" s="173" t="s">
        <v>4073</v>
      </c>
      <c r="H759" s="174">
        <v>1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282</v>
      </c>
      <c r="AU759" s="172" t="s">
        <v>88</v>
      </c>
      <c r="AV759" s="14" t="s">
        <v>88</v>
      </c>
      <c r="AW759" s="14" t="s">
        <v>33</v>
      </c>
      <c r="AX759" s="14" t="s">
        <v>79</v>
      </c>
      <c r="AY759" s="172" t="s">
        <v>252</v>
      </c>
    </row>
    <row r="760" spans="1:65" s="15" customFormat="1">
      <c r="B760" s="179"/>
      <c r="D760" s="164" t="s">
        <v>282</v>
      </c>
      <c r="E760" s="180" t="s">
        <v>1</v>
      </c>
      <c r="F760" s="181" t="s">
        <v>286</v>
      </c>
      <c r="H760" s="182">
        <v>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282</v>
      </c>
      <c r="AU760" s="180" t="s">
        <v>88</v>
      </c>
      <c r="AV760" s="15" t="s">
        <v>258</v>
      </c>
      <c r="AW760" s="15" t="s">
        <v>33</v>
      </c>
      <c r="AX760" s="15" t="s">
        <v>86</v>
      </c>
      <c r="AY760" s="180" t="s">
        <v>252</v>
      </c>
    </row>
    <row r="761" spans="1:65" s="2" customFormat="1" ht="24.2" customHeight="1">
      <c r="A761" s="31"/>
      <c r="B761" s="148"/>
      <c r="C761" s="149" t="s">
        <v>682</v>
      </c>
      <c r="D761" s="149" t="s">
        <v>254</v>
      </c>
      <c r="E761" s="150" t="s">
        <v>5892</v>
      </c>
      <c r="F761" s="151" t="s">
        <v>5893</v>
      </c>
      <c r="G761" s="152" t="s">
        <v>347</v>
      </c>
      <c r="H761" s="153">
        <v>4</v>
      </c>
      <c r="I761" s="154"/>
      <c r="J761" s="155">
        <f>ROUND(I761*H761,2)</f>
        <v>0</v>
      </c>
      <c r="K761" s="156"/>
      <c r="L761" s="32"/>
      <c r="M761" s="157" t="s">
        <v>1</v>
      </c>
      <c r="N761" s="158" t="s">
        <v>44</v>
      </c>
      <c r="O761" s="57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R761" s="161" t="s">
        <v>258</v>
      </c>
      <c r="AT761" s="161" t="s">
        <v>254</v>
      </c>
      <c r="AU761" s="161" t="s">
        <v>88</v>
      </c>
      <c r="AY761" s="17" t="s">
        <v>252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7" t="s">
        <v>86</v>
      </c>
      <c r="BK761" s="162">
        <f>ROUND(I761*H761,2)</f>
        <v>0</v>
      </c>
      <c r="BL761" s="17" t="s">
        <v>258</v>
      </c>
      <c r="BM761" s="161" t="s">
        <v>1299</v>
      </c>
    </row>
    <row r="762" spans="1:65" s="13" customFormat="1">
      <c r="B762" s="163"/>
      <c r="D762" s="164" t="s">
        <v>282</v>
      </c>
      <c r="E762" s="165" t="s">
        <v>1</v>
      </c>
      <c r="F762" s="166" t="s">
        <v>5884</v>
      </c>
      <c r="H762" s="165" t="s">
        <v>1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5" t="s">
        <v>282</v>
      </c>
      <c r="AU762" s="165" t="s">
        <v>88</v>
      </c>
      <c r="AV762" s="13" t="s">
        <v>86</v>
      </c>
      <c r="AW762" s="13" t="s">
        <v>33</v>
      </c>
      <c r="AX762" s="13" t="s">
        <v>79</v>
      </c>
      <c r="AY762" s="165" t="s">
        <v>252</v>
      </c>
    </row>
    <row r="763" spans="1:65" s="14" customFormat="1">
      <c r="B763" s="171"/>
      <c r="D763" s="164" t="s">
        <v>282</v>
      </c>
      <c r="E763" s="172" t="s">
        <v>1</v>
      </c>
      <c r="F763" s="173" t="s">
        <v>4561</v>
      </c>
      <c r="H763" s="174">
        <v>4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282</v>
      </c>
      <c r="AU763" s="172" t="s">
        <v>88</v>
      </c>
      <c r="AV763" s="14" t="s">
        <v>88</v>
      </c>
      <c r="AW763" s="14" t="s">
        <v>33</v>
      </c>
      <c r="AX763" s="14" t="s">
        <v>79</v>
      </c>
      <c r="AY763" s="172" t="s">
        <v>252</v>
      </c>
    </row>
    <row r="764" spans="1:65" s="15" customFormat="1">
      <c r="B764" s="179"/>
      <c r="D764" s="164" t="s">
        <v>282</v>
      </c>
      <c r="E764" s="180" t="s">
        <v>1</v>
      </c>
      <c r="F764" s="181" t="s">
        <v>286</v>
      </c>
      <c r="H764" s="182">
        <v>4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282</v>
      </c>
      <c r="AU764" s="180" t="s">
        <v>88</v>
      </c>
      <c r="AV764" s="15" t="s">
        <v>258</v>
      </c>
      <c r="AW764" s="15" t="s">
        <v>33</v>
      </c>
      <c r="AX764" s="15" t="s">
        <v>86</v>
      </c>
      <c r="AY764" s="180" t="s">
        <v>252</v>
      </c>
    </row>
    <row r="765" spans="1:65" s="2" customFormat="1" ht="33" customHeight="1">
      <c r="A765" s="31"/>
      <c r="B765" s="148"/>
      <c r="C765" s="149" t="s">
        <v>1280</v>
      </c>
      <c r="D765" s="149" t="s">
        <v>254</v>
      </c>
      <c r="E765" s="150" t="s">
        <v>5894</v>
      </c>
      <c r="F765" s="151" t="s">
        <v>5895</v>
      </c>
      <c r="G765" s="152" t="s">
        <v>347</v>
      </c>
      <c r="H765" s="153">
        <v>5</v>
      </c>
      <c r="I765" s="154"/>
      <c r="J765" s="155">
        <f>ROUND(I765*H765,2)</f>
        <v>0</v>
      </c>
      <c r="K765" s="156"/>
      <c r="L765" s="32"/>
      <c r="M765" s="157" t="s">
        <v>1</v>
      </c>
      <c r="N765" s="158" t="s">
        <v>44</v>
      </c>
      <c r="O765" s="57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61" t="s">
        <v>258</v>
      </c>
      <c r="AT765" s="161" t="s">
        <v>254</v>
      </c>
      <c r="AU765" s="161" t="s">
        <v>88</v>
      </c>
      <c r="AY765" s="17" t="s">
        <v>252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86</v>
      </c>
      <c r="BK765" s="162">
        <f>ROUND(I765*H765,2)</f>
        <v>0</v>
      </c>
      <c r="BL765" s="17" t="s">
        <v>258</v>
      </c>
      <c r="BM765" s="161" t="s">
        <v>1310</v>
      </c>
    </row>
    <row r="766" spans="1:65" s="13" customFormat="1" ht="22.5">
      <c r="B766" s="163"/>
      <c r="D766" s="164" t="s">
        <v>282</v>
      </c>
      <c r="E766" s="165" t="s">
        <v>1</v>
      </c>
      <c r="F766" s="166" t="s">
        <v>5896</v>
      </c>
      <c r="H766" s="165" t="s">
        <v>1</v>
      </c>
      <c r="I766" s="167"/>
      <c r="L766" s="163"/>
      <c r="M766" s="168"/>
      <c r="N766" s="169"/>
      <c r="O766" s="169"/>
      <c r="P766" s="169"/>
      <c r="Q766" s="169"/>
      <c r="R766" s="169"/>
      <c r="S766" s="169"/>
      <c r="T766" s="170"/>
      <c r="AT766" s="165" t="s">
        <v>282</v>
      </c>
      <c r="AU766" s="165" t="s">
        <v>88</v>
      </c>
      <c r="AV766" s="13" t="s">
        <v>86</v>
      </c>
      <c r="AW766" s="13" t="s">
        <v>33</v>
      </c>
      <c r="AX766" s="13" t="s">
        <v>79</v>
      </c>
      <c r="AY766" s="165" t="s">
        <v>252</v>
      </c>
    </row>
    <row r="767" spans="1:65" s="14" customFormat="1">
      <c r="B767" s="171"/>
      <c r="D767" s="164" t="s">
        <v>282</v>
      </c>
      <c r="E767" s="172" t="s">
        <v>1</v>
      </c>
      <c r="F767" s="173" t="s">
        <v>4839</v>
      </c>
      <c r="H767" s="174">
        <v>5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282</v>
      </c>
      <c r="AU767" s="172" t="s">
        <v>88</v>
      </c>
      <c r="AV767" s="14" t="s">
        <v>88</v>
      </c>
      <c r="AW767" s="14" t="s">
        <v>33</v>
      </c>
      <c r="AX767" s="14" t="s">
        <v>79</v>
      </c>
      <c r="AY767" s="172" t="s">
        <v>252</v>
      </c>
    </row>
    <row r="768" spans="1:65" s="15" customFormat="1">
      <c r="B768" s="179"/>
      <c r="D768" s="164" t="s">
        <v>282</v>
      </c>
      <c r="E768" s="180" t="s">
        <v>1</v>
      </c>
      <c r="F768" s="181" t="s">
        <v>286</v>
      </c>
      <c r="H768" s="182">
        <v>5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282</v>
      </c>
      <c r="AU768" s="180" t="s">
        <v>88</v>
      </c>
      <c r="AV768" s="15" t="s">
        <v>258</v>
      </c>
      <c r="AW768" s="15" t="s">
        <v>33</v>
      </c>
      <c r="AX768" s="15" t="s">
        <v>86</v>
      </c>
      <c r="AY768" s="180" t="s">
        <v>252</v>
      </c>
    </row>
    <row r="769" spans="1:65" s="2" customFormat="1" ht="33" customHeight="1">
      <c r="A769" s="31"/>
      <c r="B769" s="148"/>
      <c r="C769" s="149" t="s">
        <v>705</v>
      </c>
      <c r="D769" s="149" t="s">
        <v>254</v>
      </c>
      <c r="E769" s="150" t="s">
        <v>5897</v>
      </c>
      <c r="F769" s="151" t="s">
        <v>5898</v>
      </c>
      <c r="G769" s="152" t="s">
        <v>347</v>
      </c>
      <c r="H769" s="153">
        <v>3</v>
      </c>
      <c r="I769" s="154"/>
      <c r="J769" s="155">
        <f>ROUND(I769*H769,2)</f>
        <v>0</v>
      </c>
      <c r="K769" s="156"/>
      <c r="L769" s="32"/>
      <c r="M769" s="157" t="s">
        <v>1</v>
      </c>
      <c r="N769" s="158" t="s">
        <v>44</v>
      </c>
      <c r="O769" s="57"/>
      <c r="P769" s="159">
        <f>O769*H769</f>
        <v>0</v>
      </c>
      <c r="Q769" s="159">
        <v>0</v>
      </c>
      <c r="R769" s="159">
        <f>Q769*H769</f>
        <v>0</v>
      </c>
      <c r="S769" s="159">
        <v>0</v>
      </c>
      <c r="T769" s="160">
        <f>S769*H769</f>
        <v>0</v>
      </c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R769" s="161" t="s">
        <v>258</v>
      </c>
      <c r="AT769" s="161" t="s">
        <v>254</v>
      </c>
      <c r="AU769" s="161" t="s">
        <v>88</v>
      </c>
      <c r="AY769" s="17" t="s">
        <v>252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7" t="s">
        <v>86</v>
      </c>
      <c r="BK769" s="162">
        <f>ROUND(I769*H769,2)</f>
        <v>0</v>
      </c>
      <c r="BL769" s="17" t="s">
        <v>258</v>
      </c>
      <c r="BM769" s="161" t="s">
        <v>1315</v>
      </c>
    </row>
    <row r="770" spans="1:65" s="13" customFormat="1" ht="22.5">
      <c r="B770" s="163"/>
      <c r="D770" s="164" t="s">
        <v>282</v>
      </c>
      <c r="E770" s="165" t="s">
        <v>1</v>
      </c>
      <c r="F770" s="166" t="s">
        <v>5896</v>
      </c>
      <c r="H770" s="165" t="s">
        <v>1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282</v>
      </c>
      <c r="AU770" s="165" t="s">
        <v>88</v>
      </c>
      <c r="AV770" s="13" t="s">
        <v>86</v>
      </c>
      <c r="AW770" s="13" t="s">
        <v>33</v>
      </c>
      <c r="AX770" s="13" t="s">
        <v>79</v>
      </c>
      <c r="AY770" s="165" t="s">
        <v>252</v>
      </c>
    </row>
    <row r="771" spans="1:65" s="14" customFormat="1">
      <c r="B771" s="171"/>
      <c r="D771" s="164" t="s">
        <v>282</v>
      </c>
      <c r="E771" s="172" t="s">
        <v>1</v>
      </c>
      <c r="F771" s="173" t="s">
        <v>4422</v>
      </c>
      <c r="H771" s="174">
        <v>3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282</v>
      </c>
      <c r="AU771" s="172" t="s">
        <v>88</v>
      </c>
      <c r="AV771" s="14" t="s">
        <v>88</v>
      </c>
      <c r="AW771" s="14" t="s">
        <v>33</v>
      </c>
      <c r="AX771" s="14" t="s">
        <v>79</v>
      </c>
      <c r="AY771" s="172" t="s">
        <v>252</v>
      </c>
    </row>
    <row r="772" spans="1:65" s="15" customFormat="1">
      <c r="B772" s="179"/>
      <c r="D772" s="164" t="s">
        <v>282</v>
      </c>
      <c r="E772" s="180" t="s">
        <v>1</v>
      </c>
      <c r="F772" s="181" t="s">
        <v>286</v>
      </c>
      <c r="H772" s="182">
        <v>3</v>
      </c>
      <c r="I772" s="183"/>
      <c r="L772" s="179"/>
      <c r="M772" s="184"/>
      <c r="N772" s="185"/>
      <c r="O772" s="185"/>
      <c r="P772" s="185"/>
      <c r="Q772" s="185"/>
      <c r="R772" s="185"/>
      <c r="S772" s="185"/>
      <c r="T772" s="186"/>
      <c r="AT772" s="180" t="s">
        <v>282</v>
      </c>
      <c r="AU772" s="180" t="s">
        <v>88</v>
      </c>
      <c r="AV772" s="15" t="s">
        <v>258</v>
      </c>
      <c r="AW772" s="15" t="s">
        <v>33</v>
      </c>
      <c r="AX772" s="15" t="s">
        <v>86</v>
      </c>
      <c r="AY772" s="180" t="s">
        <v>252</v>
      </c>
    </row>
    <row r="773" spans="1:65" s="2" customFormat="1" ht="24.2" customHeight="1">
      <c r="A773" s="31"/>
      <c r="B773" s="148"/>
      <c r="C773" s="149" t="s">
        <v>1293</v>
      </c>
      <c r="D773" s="149" t="s">
        <v>254</v>
      </c>
      <c r="E773" s="150" t="s">
        <v>5899</v>
      </c>
      <c r="F773" s="151" t="s">
        <v>5900</v>
      </c>
      <c r="G773" s="152" t="s">
        <v>347</v>
      </c>
      <c r="H773" s="153">
        <v>3</v>
      </c>
      <c r="I773" s="154"/>
      <c r="J773" s="155">
        <f>ROUND(I773*H773,2)</f>
        <v>0</v>
      </c>
      <c r="K773" s="156"/>
      <c r="L773" s="32"/>
      <c r="M773" s="157" t="s">
        <v>1</v>
      </c>
      <c r="N773" s="158" t="s">
        <v>44</v>
      </c>
      <c r="O773" s="57"/>
      <c r="P773" s="159">
        <f>O773*H773</f>
        <v>0</v>
      </c>
      <c r="Q773" s="159">
        <v>0</v>
      </c>
      <c r="R773" s="159">
        <f>Q773*H773</f>
        <v>0</v>
      </c>
      <c r="S773" s="159">
        <v>0</v>
      </c>
      <c r="T773" s="160">
        <f>S773*H773</f>
        <v>0</v>
      </c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R773" s="161" t="s">
        <v>258</v>
      </c>
      <c r="AT773" s="161" t="s">
        <v>254</v>
      </c>
      <c r="AU773" s="161" t="s">
        <v>88</v>
      </c>
      <c r="AY773" s="17" t="s">
        <v>252</v>
      </c>
      <c r="BE773" s="162">
        <f>IF(N773="základní",J773,0)</f>
        <v>0</v>
      </c>
      <c r="BF773" s="162">
        <f>IF(N773="snížená",J773,0)</f>
        <v>0</v>
      </c>
      <c r="BG773" s="162">
        <f>IF(N773="zákl. přenesená",J773,0)</f>
        <v>0</v>
      </c>
      <c r="BH773" s="162">
        <f>IF(N773="sníž. přenesená",J773,0)</f>
        <v>0</v>
      </c>
      <c r="BI773" s="162">
        <f>IF(N773="nulová",J773,0)</f>
        <v>0</v>
      </c>
      <c r="BJ773" s="17" t="s">
        <v>86</v>
      </c>
      <c r="BK773" s="162">
        <f>ROUND(I773*H773,2)</f>
        <v>0</v>
      </c>
      <c r="BL773" s="17" t="s">
        <v>258</v>
      </c>
      <c r="BM773" s="161" t="s">
        <v>1323</v>
      </c>
    </row>
    <row r="774" spans="1:65" s="13" customFormat="1">
      <c r="B774" s="163"/>
      <c r="D774" s="164" t="s">
        <v>282</v>
      </c>
      <c r="E774" s="165" t="s">
        <v>1</v>
      </c>
      <c r="F774" s="166" t="s">
        <v>5884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282</v>
      </c>
      <c r="AU774" s="165" t="s">
        <v>88</v>
      </c>
      <c r="AV774" s="13" t="s">
        <v>86</v>
      </c>
      <c r="AW774" s="13" t="s">
        <v>33</v>
      </c>
      <c r="AX774" s="13" t="s">
        <v>79</v>
      </c>
      <c r="AY774" s="165" t="s">
        <v>252</v>
      </c>
    </row>
    <row r="775" spans="1:65" s="14" customFormat="1">
      <c r="B775" s="171"/>
      <c r="D775" s="164" t="s">
        <v>282</v>
      </c>
      <c r="E775" s="172" t="s">
        <v>1</v>
      </c>
      <c r="F775" s="173" t="s">
        <v>4015</v>
      </c>
      <c r="H775" s="174">
        <v>1</v>
      </c>
      <c r="I775" s="175"/>
      <c r="L775" s="171"/>
      <c r="M775" s="176"/>
      <c r="N775" s="177"/>
      <c r="O775" s="177"/>
      <c r="P775" s="177"/>
      <c r="Q775" s="177"/>
      <c r="R775" s="177"/>
      <c r="S775" s="177"/>
      <c r="T775" s="178"/>
      <c r="AT775" s="172" t="s">
        <v>282</v>
      </c>
      <c r="AU775" s="172" t="s">
        <v>88</v>
      </c>
      <c r="AV775" s="14" t="s">
        <v>88</v>
      </c>
      <c r="AW775" s="14" t="s">
        <v>33</v>
      </c>
      <c r="AX775" s="14" t="s">
        <v>79</v>
      </c>
      <c r="AY775" s="172" t="s">
        <v>252</v>
      </c>
    </row>
    <row r="776" spans="1:65" s="14" customFormat="1">
      <c r="B776" s="171"/>
      <c r="D776" s="164" t="s">
        <v>282</v>
      </c>
      <c r="E776" s="172" t="s">
        <v>1</v>
      </c>
      <c r="F776" s="173" t="s">
        <v>4033</v>
      </c>
      <c r="H776" s="174">
        <v>1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282</v>
      </c>
      <c r="AU776" s="172" t="s">
        <v>88</v>
      </c>
      <c r="AV776" s="14" t="s">
        <v>88</v>
      </c>
      <c r="AW776" s="14" t="s">
        <v>33</v>
      </c>
      <c r="AX776" s="14" t="s">
        <v>79</v>
      </c>
      <c r="AY776" s="172" t="s">
        <v>252</v>
      </c>
    </row>
    <row r="777" spans="1:65" s="14" customFormat="1">
      <c r="B777" s="171"/>
      <c r="D777" s="164" t="s">
        <v>282</v>
      </c>
      <c r="E777" s="172" t="s">
        <v>1</v>
      </c>
      <c r="F777" s="173" t="s">
        <v>4036</v>
      </c>
      <c r="H777" s="174">
        <v>1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282</v>
      </c>
      <c r="AU777" s="172" t="s">
        <v>88</v>
      </c>
      <c r="AV777" s="14" t="s">
        <v>88</v>
      </c>
      <c r="AW777" s="14" t="s">
        <v>33</v>
      </c>
      <c r="AX777" s="14" t="s">
        <v>79</v>
      </c>
      <c r="AY777" s="172" t="s">
        <v>252</v>
      </c>
    </row>
    <row r="778" spans="1:65" s="15" customFormat="1">
      <c r="B778" s="179"/>
      <c r="D778" s="164" t="s">
        <v>282</v>
      </c>
      <c r="E778" s="180" t="s">
        <v>1</v>
      </c>
      <c r="F778" s="181" t="s">
        <v>286</v>
      </c>
      <c r="H778" s="182">
        <v>3</v>
      </c>
      <c r="I778" s="183"/>
      <c r="L778" s="179"/>
      <c r="M778" s="184"/>
      <c r="N778" s="185"/>
      <c r="O778" s="185"/>
      <c r="P778" s="185"/>
      <c r="Q778" s="185"/>
      <c r="R778" s="185"/>
      <c r="S778" s="185"/>
      <c r="T778" s="186"/>
      <c r="AT778" s="180" t="s">
        <v>282</v>
      </c>
      <c r="AU778" s="180" t="s">
        <v>88</v>
      </c>
      <c r="AV778" s="15" t="s">
        <v>258</v>
      </c>
      <c r="AW778" s="15" t="s">
        <v>33</v>
      </c>
      <c r="AX778" s="15" t="s">
        <v>86</v>
      </c>
      <c r="AY778" s="180" t="s">
        <v>252</v>
      </c>
    </row>
    <row r="779" spans="1:65" s="2" customFormat="1" ht="24.2" customHeight="1">
      <c r="A779" s="31"/>
      <c r="B779" s="148"/>
      <c r="C779" s="149" t="s">
        <v>711</v>
      </c>
      <c r="D779" s="149" t="s">
        <v>254</v>
      </c>
      <c r="E779" s="150" t="s">
        <v>5901</v>
      </c>
      <c r="F779" s="151" t="s">
        <v>5902</v>
      </c>
      <c r="G779" s="152" t="s">
        <v>347</v>
      </c>
      <c r="H779" s="153">
        <v>1</v>
      </c>
      <c r="I779" s="154"/>
      <c r="J779" s="155">
        <f>ROUND(I779*H779,2)</f>
        <v>0</v>
      </c>
      <c r="K779" s="156"/>
      <c r="L779" s="32"/>
      <c r="M779" s="157" t="s">
        <v>1</v>
      </c>
      <c r="N779" s="158" t="s">
        <v>44</v>
      </c>
      <c r="O779" s="57"/>
      <c r="P779" s="159">
        <f>O779*H779</f>
        <v>0</v>
      </c>
      <c r="Q779" s="159">
        <v>0</v>
      </c>
      <c r="R779" s="159">
        <f>Q779*H779</f>
        <v>0</v>
      </c>
      <c r="S779" s="159">
        <v>0</v>
      </c>
      <c r="T779" s="160">
        <f>S779*H779</f>
        <v>0</v>
      </c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R779" s="161" t="s">
        <v>258</v>
      </c>
      <c r="AT779" s="161" t="s">
        <v>254</v>
      </c>
      <c r="AU779" s="161" t="s">
        <v>88</v>
      </c>
      <c r="AY779" s="17" t="s">
        <v>252</v>
      </c>
      <c r="BE779" s="162">
        <f>IF(N779="základní",J779,0)</f>
        <v>0</v>
      </c>
      <c r="BF779" s="162">
        <f>IF(N779="snížená",J779,0)</f>
        <v>0</v>
      </c>
      <c r="BG779" s="162">
        <f>IF(N779="zákl. přenesená",J779,0)</f>
        <v>0</v>
      </c>
      <c r="BH779" s="162">
        <f>IF(N779="sníž. přenesená",J779,0)</f>
        <v>0</v>
      </c>
      <c r="BI779" s="162">
        <f>IF(N779="nulová",J779,0)</f>
        <v>0</v>
      </c>
      <c r="BJ779" s="17" t="s">
        <v>86</v>
      </c>
      <c r="BK779" s="162">
        <f>ROUND(I779*H779,2)</f>
        <v>0</v>
      </c>
      <c r="BL779" s="17" t="s">
        <v>258</v>
      </c>
      <c r="BM779" s="161" t="s">
        <v>1326</v>
      </c>
    </row>
    <row r="780" spans="1:65" s="13" customFormat="1">
      <c r="B780" s="163"/>
      <c r="D780" s="164" t="s">
        <v>282</v>
      </c>
      <c r="E780" s="165" t="s">
        <v>1</v>
      </c>
      <c r="F780" s="166" t="s">
        <v>5884</v>
      </c>
      <c r="H780" s="165" t="s">
        <v>1</v>
      </c>
      <c r="I780" s="167"/>
      <c r="L780" s="163"/>
      <c r="M780" s="168"/>
      <c r="N780" s="169"/>
      <c r="O780" s="169"/>
      <c r="P780" s="169"/>
      <c r="Q780" s="169"/>
      <c r="R780" s="169"/>
      <c r="S780" s="169"/>
      <c r="T780" s="170"/>
      <c r="AT780" s="165" t="s">
        <v>282</v>
      </c>
      <c r="AU780" s="165" t="s">
        <v>88</v>
      </c>
      <c r="AV780" s="13" t="s">
        <v>86</v>
      </c>
      <c r="AW780" s="13" t="s">
        <v>33</v>
      </c>
      <c r="AX780" s="13" t="s">
        <v>79</v>
      </c>
      <c r="AY780" s="165" t="s">
        <v>252</v>
      </c>
    </row>
    <row r="781" spans="1:65" s="14" customFormat="1">
      <c r="B781" s="171"/>
      <c r="D781" s="164" t="s">
        <v>282</v>
      </c>
      <c r="E781" s="172" t="s">
        <v>1</v>
      </c>
      <c r="F781" s="173" t="s">
        <v>4015</v>
      </c>
      <c r="H781" s="174">
        <v>1</v>
      </c>
      <c r="I781" s="175"/>
      <c r="L781" s="171"/>
      <c r="M781" s="176"/>
      <c r="N781" s="177"/>
      <c r="O781" s="177"/>
      <c r="P781" s="177"/>
      <c r="Q781" s="177"/>
      <c r="R781" s="177"/>
      <c r="S781" s="177"/>
      <c r="T781" s="178"/>
      <c r="AT781" s="172" t="s">
        <v>282</v>
      </c>
      <c r="AU781" s="172" t="s">
        <v>88</v>
      </c>
      <c r="AV781" s="14" t="s">
        <v>88</v>
      </c>
      <c r="AW781" s="14" t="s">
        <v>33</v>
      </c>
      <c r="AX781" s="14" t="s">
        <v>79</v>
      </c>
      <c r="AY781" s="172" t="s">
        <v>252</v>
      </c>
    </row>
    <row r="782" spans="1:65" s="15" customFormat="1">
      <c r="B782" s="179"/>
      <c r="D782" s="164" t="s">
        <v>282</v>
      </c>
      <c r="E782" s="180" t="s">
        <v>1</v>
      </c>
      <c r="F782" s="181" t="s">
        <v>286</v>
      </c>
      <c r="H782" s="182">
        <v>1</v>
      </c>
      <c r="I782" s="183"/>
      <c r="L782" s="179"/>
      <c r="M782" s="184"/>
      <c r="N782" s="185"/>
      <c r="O782" s="185"/>
      <c r="P782" s="185"/>
      <c r="Q782" s="185"/>
      <c r="R782" s="185"/>
      <c r="S782" s="185"/>
      <c r="T782" s="186"/>
      <c r="AT782" s="180" t="s">
        <v>282</v>
      </c>
      <c r="AU782" s="180" t="s">
        <v>88</v>
      </c>
      <c r="AV782" s="15" t="s">
        <v>258</v>
      </c>
      <c r="AW782" s="15" t="s">
        <v>33</v>
      </c>
      <c r="AX782" s="15" t="s">
        <v>86</v>
      </c>
      <c r="AY782" s="180" t="s">
        <v>252</v>
      </c>
    </row>
    <row r="783" spans="1:65" s="2" customFormat="1" ht="24.2" customHeight="1">
      <c r="A783" s="31"/>
      <c r="B783" s="148"/>
      <c r="C783" s="149" t="s">
        <v>1307</v>
      </c>
      <c r="D783" s="149" t="s">
        <v>254</v>
      </c>
      <c r="E783" s="150" t="s">
        <v>5903</v>
      </c>
      <c r="F783" s="151" t="s">
        <v>5904</v>
      </c>
      <c r="G783" s="152" t="s">
        <v>347</v>
      </c>
      <c r="H783" s="153">
        <v>1</v>
      </c>
      <c r="I783" s="154"/>
      <c r="J783" s="155">
        <f>ROUND(I783*H783,2)</f>
        <v>0</v>
      </c>
      <c r="K783" s="156"/>
      <c r="L783" s="32"/>
      <c r="M783" s="157" t="s">
        <v>1</v>
      </c>
      <c r="N783" s="158" t="s">
        <v>44</v>
      </c>
      <c r="O783" s="57"/>
      <c r="P783" s="159">
        <f>O783*H783</f>
        <v>0</v>
      </c>
      <c r="Q783" s="159">
        <v>0</v>
      </c>
      <c r="R783" s="159">
        <f>Q783*H783</f>
        <v>0</v>
      </c>
      <c r="S783" s="159">
        <v>0</v>
      </c>
      <c r="T783" s="160">
        <f>S783*H783</f>
        <v>0</v>
      </c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R783" s="161" t="s">
        <v>258</v>
      </c>
      <c r="AT783" s="161" t="s">
        <v>254</v>
      </c>
      <c r="AU783" s="161" t="s">
        <v>88</v>
      </c>
      <c r="AY783" s="17" t="s">
        <v>252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7" t="s">
        <v>86</v>
      </c>
      <c r="BK783" s="162">
        <f>ROUND(I783*H783,2)</f>
        <v>0</v>
      </c>
      <c r="BL783" s="17" t="s">
        <v>258</v>
      </c>
      <c r="BM783" s="161" t="s">
        <v>1333</v>
      </c>
    </row>
    <row r="784" spans="1:65" s="13" customFormat="1">
      <c r="B784" s="163"/>
      <c r="D784" s="164" t="s">
        <v>282</v>
      </c>
      <c r="E784" s="165" t="s">
        <v>1</v>
      </c>
      <c r="F784" s="166" t="s">
        <v>5884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282</v>
      </c>
      <c r="AU784" s="165" t="s">
        <v>88</v>
      </c>
      <c r="AV784" s="13" t="s">
        <v>86</v>
      </c>
      <c r="AW784" s="13" t="s">
        <v>33</v>
      </c>
      <c r="AX784" s="13" t="s">
        <v>79</v>
      </c>
      <c r="AY784" s="165" t="s">
        <v>252</v>
      </c>
    </row>
    <row r="785" spans="1:65" s="14" customFormat="1">
      <c r="B785" s="171"/>
      <c r="D785" s="164" t="s">
        <v>282</v>
      </c>
      <c r="E785" s="172" t="s">
        <v>1</v>
      </c>
      <c r="F785" s="173" t="s">
        <v>4073</v>
      </c>
      <c r="H785" s="174">
        <v>1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282</v>
      </c>
      <c r="AU785" s="172" t="s">
        <v>88</v>
      </c>
      <c r="AV785" s="14" t="s">
        <v>88</v>
      </c>
      <c r="AW785" s="14" t="s">
        <v>33</v>
      </c>
      <c r="AX785" s="14" t="s">
        <v>79</v>
      </c>
      <c r="AY785" s="172" t="s">
        <v>252</v>
      </c>
    </row>
    <row r="786" spans="1:65" s="15" customFormat="1">
      <c r="B786" s="179"/>
      <c r="D786" s="164" t="s">
        <v>282</v>
      </c>
      <c r="E786" s="180" t="s">
        <v>1</v>
      </c>
      <c r="F786" s="181" t="s">
        <v>286</v>
      </c>
      <c r="H786" s="182">
        <v>1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282</v>
      </c>
      <c r="AU786" s="180" t="s">
        <v>88</v>
      </c>
      <c r="AV786" s="15" t="s">
        <v>258</v>
      </c>
      <c r="AW786" s="15" t="s">
        <v>33</v>
      </c>
      <c r="AX786" s="15" t="s">
        <v>86</v>
      </c>
      <c r="AY786" s="180" t="s">
        <v>252</v>
      </c>
    </row>
    <row r="787" spans="1:65" s="2" customFormat="1" ht="24.2" customHeight="1">
      <c r="A787" s="31"/>
      <c r="B787" s="148"/>
      <c r="C787" s="149" t="s">
        <v>714</v>
      </c>
      <c r="D787" s="149" t="s">
        <v>254</v>
      </c>
      <c r="E787" s="150" t="s">
        <v>5905</v>
      </c>
      <c r="F787" s="151" t="s">
        <v>5906</v>
      </c>
      <c r="G787" s="152" t="s">
        <v>347</v>
      </c>
      <c r="H787" s="153">
        <v>6</v>
      </c>
      <c r="I787" s="154"/>
      <c r="J787" s="155">
        <f>ROUND(I787*H787,2)</f>
        <v>0</v>
      </c>
      <c r="K787" s="156"/>
      <c r="L787" s="32"/>
      <c r="M787" s="157" t="s">
        <v>1</v>
      </c>
      <c r="N787" s="158" t="s">
        <v>44</v>
      </c>
      <c r="O787" s="57"/>
      <c r="P787" s="159">
        <f>O787*H787</f>
        <v>0</v>
      </c>
      <c r="Q787" s="159">
        <v>0</v>
      </c>
      <c r="R787" s="159">
        <f>Q787*H787</f>
        <v>0</v>
      </c>
      <c r="S787" s="159">
        <v>0</v>
      </c>
      <c r="T787" s="160">
        <f>S787*H787</f>
        <v>0</v>
      </c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R787" s="161" t="s">
        <v>258</v>
      </c>
      <c r="AT787" s="161" t="s">
        <v>254</v>
      </c>
      <c r="AU787" s="161" t="s">
        <v>88</v>
      </c>
      <c r="AY787" s="17" t="s">
        <v>252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7" t="s">
        <v>86</v>
      </c>
      <c r="BK787" s="162">
        <f>ROUND(I787*H787,2)</f>
        <v>0</v>
      </c>
      <c r="BL787" s="17" t="s">
        <v>258</v>
      </c>
      <c r="BM787" s="161" t="s">
        <v>1337</v>
      </c>
    </row>
    <row r="788" spans="1:65" s="14" customFormat="1">
      <c r="B788" s="171"/>
      <c r="D788" s="164" t="s">
        <v>282</v>
      </c>
      <c r="E788" s="172" t="s">
        <v>1</v>
      </c>
      <c r="F788" s="173" t="s">
        <v>5907</v>
      </c>
      <c r="H788" s="174">
        <v>6</v>
      </c>
      <c r="I788" s="175"/>
      <c r="L788" s="171"/>
      <c r="M788" s="176"/>
      <c r="N788" s="177"/>
      <c r="O788" s="177"/>
      <c r="P788" s="177"/>
      <c r="Q788" s="177"/>
      <c r="R788" s="177"/>
      <c r="S788" s="177"/>
      <c r="T788" s="178"/>
      <c r="AT788" s="172" t="s">
        <v>282</v>
      </c>
      <c r="AU788" s="172" t="s">
        <v>88</v>
      </c>
      <c r="AV788" s="14" t="s">
        <v>88</v>
      </c>
      <c r="AW788" s="14" t="s">
        <v>33</v>
      </c>
      <c r="AX788" s="14" t="s">
        <v>79</v>
      </c>
      <c r="AY788" s="172" t="s">
        <v>252</v>
      </c>
    </row>
    <row r="789" spans="1:65" s="15" customFormat="1">
      <c r="B789" s="179"/>
      <c r="D789" s="164" t="s">
        <v>282</v>
      </c>
      <c r="E789" s="180" t="s">
        <v>1</v>
      </c>
      <c r="F789" s="181" t="s">
        <v>286</v>
      </c>
      <c r="H789" s="182">
        <v>6</v>
      </c>
      <c r="I789" s="183"/>
      <c r="L789" s="179"/>
      <c r="M789" s="184"/>
      <c r="N789" s="185"/>
      <c r="O789" s="185"/>
      <c r="P789" s="185"/>
      <c r="Q789" s="185"/>
      <c r="R789" s="185"/>
      <c r="S789" s="185"/>
      <c r="T789" s="186"/>
      <c r="AT789" s="180" t="s">
        <v>282</v>
      </c>
      <c r="AU789" s="180" t="s">
        <v>88</v>
      </c>
      <c r="AV789" s="15" t="s">
        <v>258</v>
      </c>
      <c r="AW789" s="15" t="s">
        <v>33</v>
      </c>
      <c r="AX789" s="15" t="s">
        <v>86</v>
      </c>
      <c r="AY789" s="180" t="s">
        <v>252</v>
      </c>
    </row>
    <row r="790" spans="1:65" s="2" customFormat="1" ht="24.2" customHeight="1">
      <c r="A790" s="31"/>
      <c r="B790" s="148"/>
      <c r="C790" s="149" t="s">
        <v>1320</v>
      </c>
      <c r="D790" s="149" t="s">
        <v>254</v>
      </c>
      <c r="E790" s="150" t="s">
        <v>5908</v>
      </c>
      <c r="F790" s="151" t="s">
        <v>5909</v>
      </c>
      <c r="G790" s="152" t="s">
        <v>347</v>
      </c>
      <c r="H790" s="153">
        <v>25</v>
      </c>
      <c r="I790" s="154"/>
      <c r="J790" s="155">
        <f>ROUND(I790*H790,2)</f>
        <v>0</v>
      </c>
      <c r="K790" s="156"/>
      <c r="L790" s="32"/>
      <c r="M790" s="157" t="s">
        <v>1</v>
      </c>
      <c r="N790" s="158" t="s">
        <v>44</v>
      </c>
      <c r="O790" s="57"/>
      <c r="P790" s="159">
        <f>O790*H790</f>
        <v>0</v>
      </c>
      <c r="Q790" s="159">
        <v>0</v>
      </c>
      <c r="R790" s="159">
        <f>Q790*H790</f>
        <v>0</v>
      </c>
      <c r="S790" s="159">
        <v>0</v>
      </c>
      <c r="T790" s="160">
        <f>S790*H790</f>
        <v>0</v>
      </c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R790" s="161" t="s">
        <v>258</v>
      </c>
      <c r="AT790" s="161" t="s">
        <v>254</v>
      </c>
      <c r="AU790" s="161" t="s">
        <v>88</v>
      </c>
      <c r="AY790" s="17" t="s">
        <v>252</v>
      </c>
      <c r="BE790" s="162">
        <f>IF(N790="základní",J790,0)</f>
        <v>0</v>
      </c>
      <c r="BF790" s="162">
        <f>IF(N790="snížená",J790,0)</f>
        <v>0</v>
      </c>
      <c r="BG790" s="162">
        <f>IF(N790="zákl. přenesená",J790,0)</f>
        <v>0</v>
      </c>
      <c r="BH790" s="162">
        <f>IF(N790="sníž. přenesená",J790,0)</f>
        <v>0</v>
      </c>
      <c r="BI790" s="162">
        <f>IF(N790="nulová",J790,0)</f>
        <v>0</v>
      </c>
      <c r="BJ790" s="17" t="s">
        <v>86</v>
      </c>
      <c r="BK790" s="162">
        <f>ROUND(I790*H790,2)</f>
        <v>0</v>
      </c>
      <c r="BL790" s="17" t="s">
        <v>258</v>
      </c>
      <c r="BM790" s="161" t="s">
        <v>1343</v>
      </c>
    </row>
    <row r="791" spans="1:65" s="14" customFormat="1">
      <c r="B791" s="171"/>
      <c r="D791" s="164" t="s">
        <v>282</v>
      </c>
      <c r="E791" s="172" t="s">
        <v>1</v>
      </c>
      <c r="F791" s="173" t="s">
        <v>5910</v>
      </c>
      <c r="H791" s="174">
        <v>25</v>
      </c>
      <c r="I791" s="175"/>
      <c r="L791" s="171"/>
      <c r="M791" s="176"/>
      <c r="N791" s="177"/>
      <c r="O791" s="177"/>
      <c r="P791" s="177"/>
      <c r="Q791" s="177"/>
      <c r="R791" s="177"/>
      <c r="S791" s="177"/>
      <c r="T791" s="178"/>
      <c r="AT791" s="172" t="s">
        <v>282</v>
      </c>
      <c r="AU791" s="172" t="s">
        <v>88</v>
      </c>
      <c r="AV791" s="14" t="s">
        <v>88</v>
      </c>
      <c r="AW791" s="14" t="s">
        <v>33</v>
      </c>
      <c r="AX791" s="14" t="s">
        <v>79</v>
      </c>
      <c r="AY791" s="172" t="s">
        <v>252</v>
      </c>
    </row>
    <row r="792" spans="1:65" s="15" customFormat="1">
      <c r="B792" s="179"/>
      <c r="D792" s="164" t="s">
        <v>282</v>
      </c>
      <c r="E792" s="180" t="s">
        <v>1</v>
      </c>
      <c r="F792" s="181" t="s">
        <v>286</v>
      </c>
      <c r="H792" s="182">
        <v>25</v>
      </c>
      <c r="I792" s="183"/>
      <c r="L792" s="179"/>
      <c r="M792" s="184"/>
      <c r="N792" s="185"/>
      <c r="O792" s="185"/>
      <c r="P792" s="185"/>
      <c r="Q792" s="185"/>
      <c r="R792" s="185"/>
      <c r="S792" s="185"/>
      <c r="T792" s="186"/>
      <c r="AT792" s="180" t="s">
        <v>282</v>
      </c>
      <c r="AU792" s="180" t="s">
        <v>88</v>
      </c>
      <c r="AV792" s="15" t="s">
        <v>258</v>
      </c>
      <c r="AW792" s="15" t="s">
        <v>33</v>
      </c>
      <c r="AX792" s="15" t="s">
        <v>86</v>
      </c>
      <c r="AY792" s="180" t="s">
        <v>252</v>
      </c>
    </row>
    <row r="793" spans="1:65" s="2" customFormat="1" ht="24.2" customHeight="1">
      <c r="A793" s="31"/>
      <c r="B793" s="148"/>
      <c r="C793" s="149" t="s">
        <v>724</v>
      </c>
      <c r="D793" s="149" t="s">
        <v>254</v>
      </c>
      <c r="E793" s="150" t="s">
        <v>5911</v>
      </c>
      <c r="F793" s="151" t="s">
        <v>5912</v>
      </c>
      <c r="G793" s="152" t="s">
        <v>347</v>
      </c>
      <c r="H793" s="153">
        <v>3</v>
      </c>
      <c r="I793" s="154"/>
      <c r="J793" s="155">
        <f>ROUND(I793*H793,2)</f>
        <v>0</v>
      </c>
      <c r="K793" s="156"/>
      <c r="L793" s="32"/>
      <c r="M793" s="157" t="s">
        <v>1</v>
      </c>
      <c r="N793" s="158" t="s">
        <v>44</v>
      </c>
      <c r="O793" s="57"/>
      <c r="P793" s="159">
        <f>O793*H793</f>
        <v>0</v>
      </c>
      <c r="Q793" s="159">
        <v>0</v>
      </c>
      <c r="R793" s="159">
        <f>Q793*H793</f>
        <v>0</v>
      </c>
      <c r="S793" s="159">
        <v>0</v>
      </c>
      <c r="T793" s="160">
        <f>S793*H793</f>
        <v>0</v>
      </c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R793" s="161" t="s">
        <v>258</v>
      </c>
      <c r="AT793" s="161" t="s">
        <v>254</v>
      </c>
      <c r="AU793" s="161" t="s">
        <v>88</v>
      </c>
      <c r="AY793" s="17" t="s">
        <v>252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7" t="s">
        <v>86</v>
      </c>
      <c r="BK793" s="162">
        <f>ROUND(I793*H793,2)</f>
        <v>0</v>
      </c>
      <c r="BL793" s="17" t="s">
        <v>258</v>
      </c>
      <c r="BM793" s="161" t="s">
        <v>1350</v>
      </c>
    </row>
    <row r="794" spans="1:65" s="14" customFormat="1">
      <c r="B794" s="171"/>
      <c r="D794" s="164" t="s">
        <v>282</v>
      </c>
      <c r="E794" s="172" t="s">
        <v>1</v>
      </c>
      <c r="F794" s="173" t="s">
        <v>4015</v>
      </c>
      <c r="H794" s="174">
        <v>1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282</v>
      </c>
      <c r="AU794" s="172" t="s">
        <v>88</v>
      </c>
      <c r="AV794" s="14" t="s">
        <v>88</v>
      </c>
      <c r="AW794" s="14" t="s">
        <v>33</v>
      </c>
      <c r="AX794" s="14" t="s">
        <v>79</v>
      </c>
      <c r="AY794" s="172" t="s">
        <v>252</v>
      </c>
    </row>
    <row r="795" spans="1:65" s="14" customFormat="1">
      <c r="B795" s="171"/>
      <c r="D795" s="164" t="s">
        <v>282</v>
      </c>
      <c r="E795" s="172" t="s">
        <v>1</v>
      </c>
      <c r="F795" s="173" t="s">
        <v>4033</v>
      </c>
      <c r="H795" s="174">
        <v>1</v>
      </c>
      <c r="I795" s="175"/>
      <c r="L795" s="171"/>
      <c r="M795" s="176"/>
      <c r="N795" s="177"/>
      <c r="O795" s="177"/>
      <c r="P795" s="177"/>
      <c r="Q795" s="177"/>
      <c r="R795" s="177"/>
      <c r="S795" s="177"/>
      <c r="T795" s="178"/>
      <c r="AT795" s="172" t="s">
        <v>282</v>
      </c>
      <c r="AU795" s="172" t="s">
        <v>88</v>
      </c>
      <c r="AV795" s="14" t="s">
        <v>88</v>
      </c>
      <c r="AW795" s="14" t="s">
        <v>33</v>
      </c>
      <c r="AX795" s="14" t="s">
        <v>79</v>
      </c>
      <c r="AY795" s="172" t="s">
        <v>252</v>
      </c>
    </row>
    <row r="796" spans="1:65" s="14" customFormat="1">
      <c r="B796" s="171"/>
      <c r="D796" s="164" t="s">
        <v>282</v>
      </c>
      <c r="E796" s="172" t="s">
        <v>1</v>
      </c>
      <c r="F796" s="173" t="s">
        <v>4036</v>
      </c>
      <c r="H796" s="174">
        <v>1</v>
      </c>
      <c r="I796" s="175"/>
      <c r="L796" s="171"/>
      <c r="M796" s="176"/>
      <c r="N796" s="177"/>
      <c r="O796" s="177"/>
      <c r="P796" s="177"/>
      <c r="Q796" s="177"/>
      <c r="R796" s="177"/>
      <c r="S796" s="177"/>
      <c r="T796" s="178"/>
      <c r="AT796" s="172" t="s">
        <v>282</v>
      </c>
      <c r="AU796" s="172" t="s">
        <v>88</v>
      </c>
      <c r="AV796" s="14" t="s">
        <v>88</v>
      </c>
      <c r="AW796" s="14" t="s">
        <v>33</v>
      </c>
      <c r="AX796" s="14" t="s">
        <v>79</v>
      </c>
      <c r="AY796" s="172" t="s">
        <v>252</v>
      </c>
    </row>
    <row r="797" spans="1:65" s="15" customFormat="1">
      <c r="B797" s="179"/>
      <c r="D797" s="164" t="s">
        <v>282</v>
      </c>
      <c r="E797" s="180" t="s">
        <v>1</v>
      </c>
      <c r="F797" s="181" t="s">
        <v>286</v>
      </c>
      <c r="H797" s="182">
        <v>3</v>
      </c>
      <c r="I797" s="183"/>
      <c r="L797" s="179"/>
      <c r="M797" s="184"/>
      <c r="N797" s="185"/>
      <c r="O797" s="185"/>
      <c r="P797" s="185"/>
      <c r="Q797" s="185"/>
      <c r="R797" s="185"/>
      <c r="S797" s="185"/>
      <c r="T797" s="186"/>
      <c r="AT797" s="180" t="s">
        <v>282</v>
      </c>
      <c r="AU797" s="180" t="s">
        <v>88</v>
      </c>
      <c r="AV797" s="15" t="s">
        <v>258</v>
      </c>
      <c r="AW797" s="15" t="s">
        <v>33</v>
      </c>
      <c r="AX797" s="15" t="s">
        <v>86</v>
      </c>
      <c r="AY797" s="180" t="s">
        <v>252</v>
      </c>
    </row>
    <row r="798" spans="1:65" s="2" customFormat="1" ht="33" customHeight="1">
      <c r="A798" s="31"/>
      <c r="B798" s="148"/>
      <c r="C798" s="149" t="s">
        <v>1330</v>
      </c>
      <c r="D798" s="149" t="s">
        <v>254</v>
      </c>
      <c r="E798" s="150" t="s">
        <v>5913</v>
      </c>
      <c r="F798" s="151" t="s">
        <v>5914</v>
      </c>
      <c r="G798" s="152" t="s">
        <v>347</v>
      </c>
      <c r="H798" s="153">
        <v>2</v>
      </c>
      <c r="I798" s="154"/>
      <c r="J798" s="155">
        <f>ROUND(I798*H798,2)</f>
        <v>0</v>
      </c>
      <c r="K798" s="156"/>
      <c r="L798" s="32"/>
      <c r="M798" s="157" t="s">
        <v>1</v>
      </c>
      <c r="N798" s="158" t="s">
        <v>44</v>
      </c>
      <c r="O798" s="57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R798" s="161" t="s">
        <v>258</v>
      </c>
      <c r="AT798" s="161" t="s">
        <v>254</v>
      </c>
      <c r="AU798" s="161" t="s">
        <v>88</v>
      </c>
      <c r="AY798" s="17" t="s">
        <v>252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7" t="s">
        <v>86</v>
      </c>
      <c r="BK798" s="162">
        <f>ROUND(I798*H798,2)</f>
        <v>0</v>
      </c>
      <c r="BL798" s="17" t="s">
        <v>258</v>
      </c>
      <c r="BM798" s="161" t="s">
        <v>1358</v>
      </c>
    </row>
    <row r="799" spans="1:65" s="13" customFormat="1">
      <c r="B799" s="163"/>
      <c r="D799" s="164" t="s">
        <v>282</v>
      </c>
      <c r="E799" s="165" t="s">
        <v>1</v>
      </c>
      <c r="F799" s="166" t="s">
        <v>5915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282</v>
      </c>
      <c r="AU799" s="165" t="s">
        <v>88</v>
      </c>
      <c r="AV799" s="13" t="s">
        <v>86</v>
      </c>
      <c r="AW799" s="13" t="s">
        <v>33</v>
      </c>
      <c r="AX799" s="13" t="s">
        <v>79</v>
      </c>
      <c r="AY799" s="165" t="s">
        <v>252</v>
      </c>
    </row>
    <row r="800" spans="1:65" s="13" customFormat="1">
      <c r="B800" s="163"/>
      <c r="D800" s="164" t="s">
        <v>282</v>
      </c>
      <c r="E800" s="165" t="s">
        <v>1</v>
      </c>
      <c r="F800" s="166" t="s">
        <v>5916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282</v>
      </c>
      <c r="AU800" s="165" t="s">
        <v>88</v>
      </c>
      <c r="AV800" s="13" t="s">
        <v>86</v>
      </c>
      <c r="AW800" s="13" t="s">
        <v>33</v>
      </c>
      <c r="AX800" s="13" t="s">
        <v>79</v>
      </c>
      <c r="AY800" s="165" t="s">
        <v>252</v>
      </c>
    </row>
    <row r="801" spans="1:65" s="14" customFormat="1">
      <c r="B801" s="171"/>
      <c r="D801" s="164" t="s">
        <v>282</v>
      </c>
      <c r="E801" s="172" t="s">
        <v>1</v>
      </c>
      <c r="F801" s="173" t="s">
        <v>4834</v>
      </c>
      <c r="H801" s="174">
        <v>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282</v>
      </c>
      <c r="AU801" s="172" t="s">
        <v>88</v>
      </c>
      <c r="AV801" s="14" t="s">
        <v>88</v>
      </c>
      <c r="AW801" s="14" t="s">
        <v>33</v>
      </c>
      <c r="AX801" s="14" t="s">
        <v>79</v>
      </c>
      <c r="AY801" s="172" t="s">
        <v>252</v>
      </c>
    </row>
    <row r="802" spans="1:65" s="15" customFormat="1">
      <c r="B802" s="179"/>
      <c r="D802" s="164" t="s">
        <v>282</v>
      </c>
      <c r="E802" s="180" t="s">
        <v>1</v>
      </c>
      <c r="F802" s="181" t="s">
        <v>286</v>
      </c>
      <c r="H802" s="182">
        <v>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282</v>
      </c>
      <c r="AU802" s="180" t="s">
        <v>88</v>
      </c>
      <c r="AV802" s="15" t="s">
        <v>258</v>
      </c>
      <c r="AW802" s="15" t="s">
        <v>33</v>
      </c>
      <c r="AX802" s="15" t="s">
        <v>86</v>
      </c>
      <c r="AY802" s="180" t="s">
        <v>252</v>
      </c>
    </row>
    <row r="803" spans="1:65" s="2" customFormat="1" ht="33" customHeight="1">
      <c r="A803" s="31"/>
      <c r="B803" s="148"/>
      <c r="C803" s="149" t="s">
        <v>731</v>
      </c>
      <c r="D803" s="149" t="s">
        <v>254</v>
      </c>
      <c r="E803" s="150" t="s">
        <v>5917</v>
      </c>
      <c r="F803" s="151" t="s">
        <v>5918</v>
      </c>
      <c r="G803" s="152" t="s">
        <v>347</v>
      </c>
      <c r="H803" s="153">
        <v>2</v>
      </c>
      <c r="I803" s="154"/>
      <c r="J803" s="155">
        <f>ROUND(I803*H803,2)</f>
        <v>0</v>
      </c>
      <c r="K803" s="156"/>
      <c r="L803" s="32"/>
      <c r="M803" s="157" t="s">
        <v>1</v>
      </c>
      <c r="N803" s="158" t="s">
        <v>44</v>
      </c>
      <c r="O803" s="57"/>
      <c r="P803" s="159">
        <f>O803*H803</f>
        <v>0</v>
      </c>
      <c r="Q803" s="159">
        <v>0</v>
      </c>
      <c r="R803" s="159">
        <f>Q803*H803</f>
        <v>0</v>
      </c>
      <c r="S803" s="159">
        <v>0</v>
      </c>
      <c r="T803" s="160">
        <f>S803*H803</f>
        <v>0</v>
      </c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R803" s="161" t="s">
        <v>258</v>
      </c>
      <c r="AT803" s="161" t="s">
        <v>254</v>
      </c>
      <c r="AU803" s="161" t="s">
        <v>88</v>
      </c>
      <c r="AY803" s="17" t="s">
        <v>252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7" t="s">
        <v>86</v>
      </c>
      <c r="BK803" s="162">
        <f>ROUND(I803*H803,2)</f>
        <v>0</v>
      </c>
      <c r="BL803" s="17" t="s">
        <v>258</v>
      </c>
      <c r="BM803" s="161" t="s">
        <v>1363</v>
      </c>
    </row>
    <row r="804" spans="1:65" s="13" customFormat="1">
      <c r="B804" s="163"/>
      <c r="D804" s="164" t="s">
        <v>282</v>
      </c>
      <c r="E804" s="165" t="s">
        <v>1</v>
      </c>
      <c r="F804" s="166" t="s">
        <v>5915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282</v>
      </c>
      <c r="AU804" s="165" t="s">
        <v>88</v>
      </c>
      <c r="AV804" s="13" t="s">
        <v>86</v>
      </c>
      <c r="AW804" s="13" t="s">
        <v>33</v>
      </c>
      <c r="AX804" s="13" t="s">
        <v>79</v>
      </c>
      <c r="AY804" s="165" t="s">
        <v>252</v>
      </c>
    </row>
    <row r="805" spans="1:65" s="13" customFormat="1">
      <c r="B805" s="163"/>
      <c r="D805" s="164" t="s">
        <v>282</v>
      </c>
      <c r="E805" s="165" t="s">
        <v>1</v>
      </c>
      <c r="F805" s="166" t="s">
        <v>5916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282</v>
      </c>
      <c r="AU805" s="165" t="s">
        <v>88</v>
      </c>
      <c r="AV805" s="13" t="s">
        <v>86</v>
      </c>
      <c r="AW805" s="13" t="s">
        <v>33</v>
      </c>
      <c r="AX805" s="13" t="s">
        <v>79</v>
      </c>
      <c r="AY805" s="165" t="s">
        <v>252</v>
      </c>
    </row>
    <row r="806" spans="1:65" s="14" customFormat="1">
      <c r="B806" s="171"/>
      <c r="D806" s="164" t="s">
        <v>282</v>
      </c>
      <c r="E806" s="172" t="s">
        <v>1</v>
      </c>
      <c r="F806" s="173" t="s">
        <v>4834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282</v>
      </c>
      <c r="AU806" s="172" t="s">
        <v>88</v>
      </c>
      <c r="AV806" s="14" t="s">
        <v>88</v>
      </c>
      <c r="AW806" s="14" t="s">
        <v>33</v>
      </c>
      <c r="AX806" s="14" t="s">
        <v>79</v>
      </c>
      <c r="AY806" s="172" t="s">
        <v>252</v>
      </c>
    </row>
    <row r="807" spans="1:65" s="15" customFormat="1">
      <c r="B807" s="179"/>
      <c r="D807" s="164" t="s">
        <v>282</v>
      </c>
      <c r="E807" s="180" t="s">
        <v>1</v>
      </c>
      <c r="F807" s="181" t="s">
        <v>286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282</v>
      </c>
      <c r="AU807" s="180" t="s">
        <v>88</v>
      </c>
      <c r="AV807" s="15" t="s">
        <v>258</v>
      </c>
      <c r="AW807" s="15" t="s">
        <v>33</v>
      </c>
      <c r="AX807" s="15" t="s">
        <v>86</v>
      </c>
      <c r="AY807" s="180" t="s">
        <v>252</v>
      </c>
    </row>
    <row r="808" spans="1:65" s="2" customFormat="1" ht="33" customHeight="1">
      <c r="A808" s="31"/>
      <c r="B808" s="148"/>
      <c r="C808" s="149" t="s">
        <v>1340</v>
      </c>
      <c r="D808" s="149" t="s">
        <v>254</v>
      </c>
      <c r="E808" s="150" t="s">
        <v>5919</v>
      </c>
      <c r="F808" s="151" t="s">
        <v>5920</v>
      </c>
      <c r="G808" s="152" t="s">
        <v>347</v>
      </c>
      <c r="H808" s="153">
        <v>4</v>
      </c>
      <c r="I808" s="154"/>
      <c r="J808" s="155">
        <f>ROUND(I808*H808,2)</f>
        <v>0</v>
      </c>
      <c r="K808" s="156"/>
      <c r="L808" s="32"/>
      <c r="M808" s="157" t="s">
        <v>1</v>
      </c>
      <c r="N808" s="158" t="s">
        <v>44</v>
      </c>
      <c r="O808" s="57"/>
      <c r="P808" s="159">
        <f>O808*H808</f>
        <v>0</v>
      </c>
      <c r="Q808" s="159">
        <v>0</v>
      </c>
      <c r="R808" s="159">
        <f>Q808*H808</f>
        <v>0</v>
      </c>
      <c r="S808" s="159">
        <v>0</v>
      </c>
      <c r="T808" s="160">
        <f>S808*H808</f>
        <v>0</v>
      </c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R808" s="161" t="s">
        <v>258</v>
      </c>
      <c r="AT808" s="161" t="s">
        <v>254</v>
      </c>
      <c r="AU808" s="161" t="s">
        <v>88</v>
      </c>
      <c r="AY808" s="17" t="s">
        <v>252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7" t="s">
        <v>86</v>
      </c>
      <c r="BK808" s="162">
        <f>ROUND(I808*H808,2)</f>
        <v>0</v>
      </c>
      <c r="BL808" s="17" t="s">
        <v>258</v>
      </c>
      <c r="BM808" s="161" t="s">
        <v>1367</v>
      </c>
    </row>
    <row r="809" spans="1:65" s="2" customFormat="1" ht="37.9" customHeight="1">
      <c r="A809" s="31"/>
      <c r="B809" s="148"/>
      <c r="C809" s="149" t="s">
        <v>745</v>
      </c>
      <c r="D809" s="149" t="s">
        <v>254</v>
      </c>
      <c r="E809" s="150" t="s">
        <v>5921</v>
      </c>
      <c r="F809" s="151" t="s">
        <v>5922</v>
      </c>
      <c r="G809" s="152" t="s">
        <v>347</v>
      </c>
      <c r="H809" s="153">
        <v>1</v>
      </c>
      <c r="I809" s="154"/>
      <c r="J809" s="155">
        <f>ROUND(I809*H809,2)</f>
        <v>0</v>
      </c>
      <c r="K809" s="156"/>
      <c r="L809" s="32"/>
      <c r="M809" s="157" t="s">
        <v>1</v>
      </c>
      <c r="N809" s="158" t="s">
        <v>44</v>
      </c>
      <c r="O809" s="57"/>
      <c r="P809" s="159">
        <f>O809*H809</f>
        <v>0</v>
      </c>
      <c r="Q809" s="159">
        <v>0</v>
      </c>
      <c r="R809" s="159">
        <f>Q809*H809</f>
        <v>0</v>
      </c>
      <c r="S809" s="159">
        <v>0</v>
      </c>
      <c r="T809" s="160">
        <f>S809*H809</f>
        <v>0</v>
      </c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R809" s="161" t="s">
        <v>258</v>
      </c>
      <c r="AT809" s="161" t="s">
        <v>254</v>
      </c>
      <c r="AU809" s="161" t="s">
        <v>88</v>
      </c>
      <c r="AY809" s="17" t="s">
        <v>252</v>
      </c>
      <c r="BE809" s="162">
        <f>IF(N809="základní",J809,0)</f>
        <v>0</v>
      </c>
      <c r="BF809" s="162">
        <f>IF(N809="snížená",J809,0)</f>
        <v>0</v>
      </c>
      <c r="BG809" s="162">
        <f>IF(N809="zákl. přenesená",J809,0)</f>
        <v>0</v>
      </c>
      <c r="BH809" s="162">
        <f>IF(N809="sníž. přenesená",J809,0)</f>
        <v>0</v>
      </c>
      <c r="BI809" s="162">
        <f>IF(N809="nulová",J809,0)</f>
        <v>0</v>
      </c>
      <c r="BJ809" s="17" t="s">
        <v>86</v>
      </c>
      <c r="BK809" s="162">
        <f>ROUND(I809*H809,2)</f>
        <v>0</v>
      </c>
      <c r="BL809" s="17" t="s">
        <v>258</v>
      </c>
      <c r="BM809" s="161" t="s">
        <v>1373</v>
      </c>
    </row>
    <row r="810" spans="1:65" s="13" customFormat="1" ht="22.5">
      <c r="B810" s="163"/>
      <c r="D810" s="164" t="s">
        <v>282</v>
      </c>
      <c r="E810" s="165" t="s">
        <v>1</v>
      </c>
      <c r="F810" s="166" t="s">
        <v>5923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282</v>
      </c>
      <c r="AU810" s="165" t="s">
        <v>88</v>
      </c>
      <c r="AV810" s="13" t="s">
        <v>86</v>
      </c>
      <c r="AW810" s="13" t="s">
        <v>33</v>
      </c>
      <c r="AX810" s="13" t="s">
        <v>79</v>
      </c>
      <c r="AY810" s="165" t="s">
        <v>252</v>
      </c>
    </row>
    <row r="811" spans="1:65" s="13" customFormat="1">
      <c r="B811" s="163"/>
      <c r="D811" s="164" t="s">
        <v>282</v>
      </c>
      <c r="E811" s="165" t="s">
        <v>1</v>
      </c>
      <c r="F811" s="166" t="s">
        <v>5916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282</v>
      </c>
      <c r="AU811" s="165" t="s">
        <v>88</v>
      </c>
      <c r="AV811" s="13" t="s">
        <v>86</v>
      </c>
      <c r="AW811" s="13" t="s">
        <v>33</v>
      </c>
      <c r="AX811" s="13" t="s">
        <v>79</v>
      </c>
      <c r="AY811" s="165" t="s">
        <v>252</v>
      </c>
    </row>
    <row r="812" spans="1:65" s="14" customFormat="1">
      <c r="B812" s="171"/>
      <c r="D812" s="164" t="s">
        <v>282</v>
      </c>
      <c r="E812" s="172" t="s">
        <v>1</v>
      </c>
      <c r="F812" s="173" t="s">
        <v>4355</v>
      </c>
      <c r="H812" s="174">
        <v>1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282</v>
      </c>
      <c r="AU812" s="172" t="s">
        <v>88</v>
      </c>
      <c r="AV812" s="14" t="s">
        <v>88</v>
      </c>
      <c r="AW812" s="14" t="s">
        <v>33</v>
      </c>
      <c r="AX812" s="14" t="s">
        <v>79</v>
      </c>
      <c r="AY812" s="172" t="s">
        <v>252</v>
      </c>
    </row>
    <row r="813" spans="1:65" s="15" customFormat="1">
      <c r="B813" s="179"/>
      <c r="D813" s="164" t="s">
        <v>282</v>
      </c>
      <c r="E813" s="180" t="s">
        <v>1</v>
      </c>
      <c r="F813" s="181" t="s">
        <v>286</v>
      </c>
      <c r="H813" s="182">
        <v>1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282</v>
      </c>
      <c r="AU813" s="180" t="s">
        <v>88</v>
      </c>
      <c r="AV813" s="15" t="s">
        <v>258</v>
      </c>
      <c r="AW813" s="15" t="s">
        <v>33</v>
      </c>
      <c r="AX813" s="15" t="s">
        <v>86</v>
      </c>
      <c r="AY813" s="180" t="s">
        <v>252</v>
      </c>
    </row>
    <row r="814" spans="1:65" s="2" customFormat="1" ht="37.9" customHeight="1">
      <c r="A814" s="31"/>
      <c r="B814" s="148"/>
      <c r="C814" s="149" t="s">
        <v>1355</v>
      </c>
      <c r="D814" s="149" t="s">
        <v>254</v>
      </c>
      <c r="E814" s="150" t="s">
        <v>5924</v>
      </c>
      <c r="F814" s="151" t="s">
        <v>5925</v>
      </c>
      <c r="G814" s="152" t="s">
        <v>347</v>
      </c>
      <c r="H814" s="153">
        <v>1</v>
      </c>
      <c r="I814" s="154"/>
      <c r="J814" s="155">
        <f>ROUND(I814*H814,2)</f>
        <v>0</v>
      </c>
      <c r="K814" s="156"/>
      <c r="L814" s="32"/>
      <c r="M814" s="157" t="s">
        <v>1</v>
      </c>
      <c r="N814" s="158" t="s">
        <v>44</v>
      </c>
      <c r="O814" s="57"/>
      <c r="P814" s="159">
        <f>O814*H814</f>
        <v>0</v>
      </c>
      <c r="Q814" s="159">
        <v>0</v>
      </c>
      <c r="R814" s="159">
        <f>Q814*H814</f>
        <v>0</v>
      </c>
      <c r="S814" s="159">
        <v>0</v>
      </c>
      <c r="T814" s="160">
        <f>S814*H814</f>
        <v>0</v>
      </c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R814" s="161" t="s">
        <v>258</v>
      </c>
      <c r="AT814" s="161" t="s">
        <v>254</v>
      </c>
      <c r="AU814" s="161" t="s">
        <v>88</v>
      </c>
      <c r="AY814" s="17" t="s">
        <v>252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7" t="s">
        <v>86</v>
      </c>
      <c r="BK814" s="162">
        <f>ROUND(I814*H814,2)</f>
        <v>0</v>
      </c>
      <c r="BL814" s="17" t="s">
        <v>258</v>
      </c>
      <c r="BM814" s="161" t="s">
        <v>1378</v>
      </c>
    </row>
    <row r="815" spans="1:65" s="13" customFormat="1" ht="22.5">
      <c r="B815" s="163"/>
      <c r="D815" s="164" t="s">
        <v>282</v>
      </c>
      <c r="E815" s="165" t="s">
        <v>1</v>
      </c>
      <c r="F815" s="166" t="s">
        <v>5923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282</v>
      </c>
      <c r="AU815" s="165" t="s">
        <v>88</v>
      </c>
      <c r="AV815" s="13" t="s">
        <v>86</v>
      </c>
      <c r="AW815" s="13" t="s">
        <v>33</v>
      </c>
      <c r="AX815" s="13" t="s">
        <v>79</v>
      </c>
      <c r="AY815" s="165" t="s">
        <v>252</v>
      </c>
    </row>
    <row r="816" spans="1:65" s="13" customFormat="1">
      <c r="B816" s="163"/>
      <c r="D816" s="164" t="s">
        <v>282</v>
      </c>
      <c r="E816" s="165" t="s">
        <v>1</v>
      </c>
      <c r="F816" s="166" t="s">
        <v>5916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282</v>
      </c>
      <c r="AU816" s="165" t="s">
        <v>88</v>
      </c>
      <c r="AV816" s="13" t="s">
        <v>86</v>
      </c>
      <c r="AW816" s="13" t="s">
        <v>33</v>
      </c>
      <c r="AX816" s="13" t="s">
        <v>79</v>
      </c>
      <c r="AY816" s="165" t="s">
        <v>252</v>
      </c>
    </row>
    <row r="817" spans="1:65" s="14" customFormat="1">
      <c r="B817" s="171"/>
      <c r="D817" s="164" t="s">
        <v>282</v>
      </c>
      <c r="E817" s="172" t="s">
        <v>1</v>
      </c>
      <c r="F817" s="173" t="s">
        <v>4073</v>
      </c>
      <c r="H817" s="174">
        <v>1</v>
      </c>
      <c r="I817" s="175"/>
      <c r="L817" s="171"/>
      <c r="M817" s="176"/>
      <c r="N817" s="177"/>
      <c r="O817" s="177"/>
      <c r="P817" s="177"/>
      <c r="Q817" s="177"/>
      <c r="R817" s="177"/>
      <c r="S817" s="177"/>
      <c r="T817" s="178"/>
      <c r="AT817" s="172" t="s">
        <v>282</v>
      </c>
      <c r="AU817" s="172" t="s">
        <v>88</v>
      </c>
      <c r="AV817" s="14" t="s">
        <v>88</v>
      </c>
      <c r="AW817" s="14" t="s">
        <v>33</v>
      </c>
      <c r="AX817" s="14" t="s">
        <v>79</v>
      </c>
      <c r="AY817" s="172" t="s">
        <v>252</v>
      </c>
    </row>
    <row r="818" spans="1:65" s="15" customFormat="1">
      <c r="B818" s="179"/>
      <c r="D818" s="164" t="s">
        <v>282</v>
      </c>
      <c r="E818" s="180" t="s">
        <v>1</v>
      </c>
      <c r="F818" s="181" t="s">
        <v>286</v>
      </c>
      <c r="H818" s="182">
        <v>1</v>
      </c>
      <c r="I818" s="183"/>
      <c r="L818" s="179"/>
      <c r="M818" s="184"/>
      <c r="N818" s="185"/>
      <c r="O818" s="185"/>
      <c r="P818" s="185"/>
      <c r="Q818" s="185"/>
      <c r="R818" s="185"/>
      <c r="S818" s="185"/>
      <c r="T818" s="186"/>
      <c r="AT818" s="180" t="s">
        <v>282</v>
      </c>
      <c r="AU818" s="180" t="s">
        <v>88</v>
      </c>
      <c r="AV818" s="15" t="s">
        <v>258</v>
      </c>
      <c r="AW818" s="15" t="s">
        <v>33</v>
      </c>
      <c r="AX818" s="15" t="s">
        <v>86</v>
      </c>
      <c r="AY818" s="180" t="s">
        <v>252</v>
      </c>
    </row>
    <row r="819" spans="1:65" s="2" customFormat="1" ht="37.9" customHeight="1">
      <c r="A819" s="31"/>
      <c r="B819" s="148"/>
      <c r="C819" s="149" t="s">
        <v>748</v>
      </c>
      <c r="D819" s="149" t="s">
        <v>254</v>
      </c>
      <c r="E819" s="150" t="s">
        <v>5926</v>
      </c>
      <c r="F819" s="151" t="s">
        <v>5927</v>
      </c>
      <c r="G819" s="152" t="s">
        <v>347</v>
      </c>
      <c r="H819" s="153">
        <v>1</v>
      </c>
      <c r="I819" s="154"/>
      <c r="J819" s="155">
        <f>ROUND(I819*H819,2)</f>
        <v>0</v>
      </c>
      <c r="K819" s="156"/>
      <c r="L819" s="32"/>
      <c r="M819" s="157" t="s">
        <v>1</v>
      </c>
      <c r="N819" s="158" t="s">
        <v>44</v>
      </c>
      <c r="O819" s="57"/>
      <c r="P819" s="159">
        <f>O819*H819</f>
        <v>0</v>
      </c>
      <c r="Q819" s="159">
        <v>0</v>
      </c>
      <c r="R819" s="159">
        <f>Q819*H819</f>
        <v>0</v>
      </c>
      <c r="S819" s="159">
        <v>0</v>
      </c>
      <c r="T819" s="160">
        <f>S819*H819</f>
        <v>0</v>
      </c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R819" s="161" t="s">
        <v>258</v>
      </c>
      <c r="AT819" s="161" t="s">
        <v>254</v>
      </c>
      <c r="AU819" s="161" t="s">
        <v>88</v>
      </c>
      <c r="AY819" s="17" t="s">
        <v>252</v>
      </c>
      <c r="BE819" s="162">
        <f>IF(N819="základní",J819,0)</f>
        <v>0</v>
      </c>
      <c r="BF819" s="162">
        <f>IF(N819="snížená",J819,0)</f>
        <v>0</v>
      </c>
      <c r="BG819" s="162">
        <f>IF(N819="zákl. přenesená",J819,0)</f>
        <v>0</v>
      </c>
      <c r="BH819" s="162">
        <f>IF(N819="sníž. přenesená",J819,0)</f>
        <v>0</v>
      </c>
      <c r="BI819" s="162">
        <f>IF(N819="nulová",J819,0)</f>
        <v>0</v>
      </c>
      <c r="BJ819" s="17" t="s">
        <v>86</v>
      </c>
      <c r="BK819" s="162">
        <f>ROUND(I819*H819,2)</f>
        <v>0</v>
      </c>
      <c r="BL819" s="17" t="s">
        <v>258</v>
      </c>
      <c r="BM819" s="161" t="s">
        <v>1385</v>
      </c>
    </row>
    <row r="820" spans="1:65" s="13" customFormat="1" ht="22.5">
      <c r="B820" s="163"/>
      <c r="D820" s="164" t="s">
        <v>282</v>
      </c>
      <c r="E820" s="165" t="s">
        <v>1</v>
      </c>
      <c r="F820" s="166" t="s">
        <v>5923</v>
      </c>
      <c r="H820" s="165" t="s">
        <v>1</v>
      </c>
      <c r="I820" s="167"/>
      <c r="L820" s="163"/>
      <c r="M820" s="168"/>
      <c r="N820" s="169"/>
      <c r="O820" s="169"/>
      <c r="P820" s="169"/>
      <c r="Q820" s="169"/>
      <c r="R820" s="169"/>
      <c r="S820" s="169"/>
      <c r="T820" s="170"/>
      <c r="AT820" s="165" t="s">
        <v>282</v>
      </c>
      <c r="AU820" s="165" t="s">
        <v>88</v>
      </c>
      <c r="AV820" s="13" t="s">
        <v>86</v>
      </c>
      <c r="AW820" s="13" t="s">
        <v>33</v>
      </c>
      <c r="AX820" s="13" t="s">
        <v>79</v>
      </c>
      <c r="AY820" s="165" t="s">
        <v>252</v>
      </c>
    </row>
    <row r="821" spans="1:65" s="13" customFormat="1">
      <c r="B821" s="163"/>
      <c r="D821" s="164" t="s">
        <v>282</v>
      </c>
      <c r="E821" s="165" t="s">
        <v>1</v>
      </c>
      <c r="F821" s="166" t="s">
        <v>5916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282</v>
      </c>
      <c r="AU821" s="165" t="s">
        <v>88</v>
      </c>
      <c r="AV821" s="13" t="s">
        <v>86</v>
      </c>
      <c r="AW821" s="13" t="s">
        <v>33</v>
      </c>
      <c r="AX821" s="13" t="s">
        <v>79</v>
      </c>
      <c r="AY821" s="165" t="s">
        <v>252</v>
      </c>
    </row>
    <row r="822" spans="1:65" s="14" customFormat="1">
      <c r="B822" s="171"/>
      <c r="D822" s="164" t="s">
        <v>282</v>
      </c>
      <c r="E822" s="172" t="s">
        <v>1</v>
      </c>
      <c r="F822" s="173" t="s">
        <v>4015</v>
      </c>
      <c r="H822" s="174">
        <v>1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282</v>
      </c>
      <c r="AU822" s="172" t="s">
        <v>88</v>
      </c>
      <c r="AV822" s="14" t="s">
        <v>88</v>
      </c>
      <c r="AW822" s="14" t="s">
        <v>33</v>
      </c>
      <c r="AX822" s="14" t="s">
        <v>79</v>
      </c>
      <c r="AY822" s="172" t="s">
        <v>252</v>
      </c>
    </row>
    <row r="823" spans="1:65" s="15" customFormat="1">
      <c r="B823" s="179"/>
      <c r="D823" s="164" t="s">
        <v>282</v>
      </c>
      <c r="E823" s="180" t="s">
        <v>1</v>
      </c>
      <c r="F823" s="181" t="s">
        <v>286</v>
      </c>
      <c r="H823" s="182">
        <v>1</v>
      </c>
      <c r="I823" s="183"/>
      <c r="L823" s="179"/>
      <c r="M823" s="184"/>
      <c r="N823" s="185"/>
      <c r="O823" s="185"/>
      <c r="P823" s="185"/>
      <c r="Q823" s="185"/>
      <c r="R823" s="185"/>
      <c r="S823" s="185"/>
      <c r="T823" s="186"/>
      <c r="AT823" s="180" t="s">
        <v>282</v>
      </c>
      <c r="AU823" s="180" t="s">
        <v>88</v>
      </c>
      <c r="AV823" s="15" t="s">
        <v>258</v>
      </c>
      <c r="AW823" s="15" t="s">
        <v>33</v>
      </c>
      <c r="AX823" s="15" t="s">
        <v>86</v>
      </c>
      <c r="AY823" s="180" t="s">
        <v>252</v>
      </c>
    </row>
    <row r="824" spans="1:65" s="2" customFormat="1" ht="24.2" customHeight="1">
      <c r="A824" s="31"/>
      <c r="B824" s="148"/>
      <c r="C824" s="149" t="s">
        <v>1366</v>
      </c>
      <c r="D824" s="149" t="s">
        <v>254</v>
      </c>
      <c r="E824" s="150" t="s">
        <v>5928</v>
      </c>
      <c r="F824" s="151" t="s">
        <v>5929</v>
      </c>
      <c r="G824" s="152" t="s">
        <v>347</v>
      </c>
      <c r="H824" s="153">
        <v>5</v>
      </c>
      <c r="I824" s="154"/>
      <c r="J824" s="155">
        <f>ROUND(I824*H824,2)</f>
        <v>0</v>
      </c>
      <c r="K824" s="156"/>
      <c r="L824" s="32"/>
      <c r="M824" s="157" t="s">
        <v>1</v>
      </c>
      <c r="N824" s="158" t="s">
        <v>44</v>
      </c>
      <c r="O824" s="57"/>
      <c r="P824" s="159">
        <f>O824*H824</f>
        <v>0</v>
      </c>
      <c r="Q824" s="159">
        <v>0</v>
      </c>
      <c r="R824" s="159">
        <f>Q824*H824</f>
        <v>0</v>
      </c>
      <c r="S824" s="159">
        <v>0</v>
      </c>
      <c r="T824" s="160">
        <f>S824*H824</f>
        <v>0</v>
      </c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R824" s="161" t="s">
        <v>258</v>
      </c>
      <c r="AT824" s="161" t="s">
        <v>254</v>
      </c>
      <c r="AU824" s="161" t="s">
        <v>88</v>
      </c>
      <c r="AY824" s="17" t="s">
        <v>252</v>
      </c>
      <c r="BE824" s="162">
        <f>IF(N824="základní",J824,0)</f>
        <v>0</v>
      </c>
      <c r="BF824" s="162">
        <f>IF(N824="snížená",J824,0)</f>
        <v>0</v>
      </c>
      <c r="BG824" s="162">
        <f>IF(N824="zákl. přenesená",J824,0)</f>
        <v>0</v>
      </c>
      <c r="BH824" s="162">
        <f>IF(N824="sníž. přenesená",J824,0)</f>
        <v>0</v>
      </c>
      <c r="BI824" s="162">
        <f>IF(N824="nulová",J824,0)</f>
        <v>0</v>
      </c>
      <c r="BJ824" s="17" t="s">
        <v>86</v>
      </c>
      <c r="BK824" s="162">
        <f>ROUND(I824*H824,2)</f>
        <v>0</v>
      </c>
      <c r="BL824" s="17" t="s">
        <v>258</v>
      </c>
      <c r="BM824" s="161" t="s">
        <v>1392</v>
      </c>
    </row>
    <row r="825" spans="1:65" s="14" customFormat="1">
      <c r="B825" s="171"/>
      <c r="D825" s="164" t="s">
        <v>282</v>
      </c>
      <c r="E825" s="172" t="s">
        <v>1</v>
      </c>
      <c r="F825" s="173" t="s">
        <v>5930</v>
      </c>
      <c r="H825" s="174">
        <v>5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282</v>
      </c>
      <c r="AU825" s="172" t="s">
        <v>88</v>
      </c>
      <c r="AV825" s="14" t="s">
        <v>88</v>
      </c>
      <c r="AW825" s="14" t="s">
        <v>33</v>
      </c>
      <c r="AX825" s="14" t="s">
        <v>79</v>
      </c>
      <c r="AY825" s="172" t="s">
        <v>252</v>
      </c>
    </row>
    <row r="826" spans="1:65" s="15" customFormat="1">
      <c r="B826" s="179"/>
      <c r="D826" s="164" t="s">
        <v>282</v>
      </c>
      <c r="E826" s="180" t="s">
        <v>1</v>
      </c>
      <c r="F826" s="181" t="s">
        <v>286</v>
      </c>
      <c r="H826" s="182">
        <v>5</v>
      </c>
      <c r="I826" s="183"/>
      <c r="L826" s="179"/>
      <c r="M826" s="184"/>
      <c r="N826" s="185"/>
      <c r="O826" s="185"/>
      <c r="P826" s="185"/>
      <c r="Q826" s="185"/>
      <c r="R826" s="185"/>
      <c r="S826" s="185"/>
      <c r="T826" s="186"/>
      <c r="AT826" s="180" t="s">
        <v>282</v>
      </c>
      <c r="AU826" s="180" t="s">
        <v>88</v>
      </c>
      <c r="AV826" s="15" t="s">
        <v>258</v>
      </c>
      <c r="AW826" s="15" t="s">
        <v>33</v>
      </c>
      <c r="AX826" s="15" t="s">
        <v>86</v>
      </c>
      <c r="AY826" s="180" t="s">
        <v>252</v>
      </c>
    </row>
    <row r="827" spans="1:65" s="2" customFormat="1" ht="24.2" customHeight="1">
      <c r="A827" s="31"/>
      <c r="B827" s="148"/>
      <c r="C827" s="149" t="s">
        <v>760</v>
      </c>
      <c r="D827" s="149" t="s">
        <v>254</v>
      </c>
      <c r="E827" s="150" t="s">
        <v>5931</v>
      </c>
      <c r="F827" s="151" t="s">
        <v>5932</v>
      </c>
      <c r="G827" s="152" t="s">
        <v>347</v>
      </c>
      <c r="H827" s="153">
        <v>4</v>
      </c>
      <c r="I827" s="154"/>
      <c r="J827" s="155">
        <f>ROUND(I827*H827,2)</f>
        <v>0</v>
      </c>
      <c r="K827" s="156"/>
      <c r="L827" s="32"/>
      <c r="M827" s="157" t="s">
        <v>1</v>
      </c>
      <c r="N827" s="158" t="s">
        <v>44</v>
      </c>
      <c r="O827" s="57"/>
      <c r="P827" s="159">
        <f>O827*H827</f>
        <v>0</v>
      </c>
      <c r="Q827" s="159">
        <v>0</v>
      </c>
      <c r="R827" s="159">
        <f>Q827*H827</f>
        <v>0</v>
      </c>
      <c r="S827" s="159">
        <v>0</v>
      </c>
      <c r="T827" s="160">
        <f>S827*H827</f>
        <v>0</v>
      </c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R827" s="161" t="s">
        <v>258</v>
      </c>
      <c r="AT827" s="161" t="s">
        <v>254</v>
      </c>
      <c r="AU827" s="161" t="s">
        <v>88</v>
      </c>
      <c r="AY827" s="17" t="s">
        <v>252</v>
      </c>
      <c r="BE827" s="162">
        <f>IF(N827="základní",J827,0)</f>
        <v>0</v>
      </c>
      <c r="BF827" s="162">
        <f>IF(N827="snížená",J827,0)</f>
        <v>0</v>
      </c>
      <c r="BG827" s="162">
        <f>IF(N827="zákl. přenesená",J827,0)</f>
        <v>0</v>
      </c>
      <c r="BH827" s="162">
        <f>IF(N827="sníž. přenesená",J827,0)</f>
        <v>0</v>
      </c>
      <c r="BI827" s="162">
        <f>IF(N827="nulová",J827,0)</f>
        <v>0</v>
      </c>
      <c r="BJ827" s="17" t="s">
        <v>86</v>
      </c>
      <c r="BK827" s="162">
        <f>ROUND(I827*H827,2)</f>
        <v>0</v>
      </c>
      <c r="BL827" s="17" t="s">
        <v>258</v>
      </c>
      <c r="BM827" s="161" t="s">
        <v>1398</v>
      </c>
    </row>
    <row r="828" spans="1:65" s="14" customFormat="1">
      <c r="B828" s="171"/>
      <c r="D828" s="164" t="s">
        <v>282</v>
      </c>
      <c r="E828" s="172" t="s">
        <v>1</v>
      </c>
      <c r="F828" s="173" t="s">
        <v>4561</v>
      </c>
      <c r="H828" s="174">
        <v>4</v>
      </c>
      <c r="I828" s="175"/>
      <c r="L828" s="171"/>
      <c r="M828" s="176"/>
      <c r="N828" s="177"/>
      <c r="O828" s="177"/>
      <c r="P828" s="177"/>
      <c r="Q828" s="177"/>
      <c r="R828" s="177"/>
      <c r="S828" s="177"/>
      <c r="T828" s="178"/>
      <c r="AT828" s="172" t="s">
        <v>282</v>
      </c>
      <c r="AU828" s="172" t="s">
        <v>88</v>
      </c>
      <c r="AV828" s="14" t="s">
        <v>88</v>
      </c>
      <c r="AW828" s="14" t="s">
        <v>33</v>
      </c>
      <c r="AX828" s="14" t="s">
        <v>79</v>
      </c>
      <c r="AY828" s="172" t="s">
        <v>252</v>
      </c>
    </row>
    <row r="829" spans="1:65" s="15" customFormat="1">
      <c r="B829" s="179"/>
      <c r="D829" s="164" t="s">
        <v>282</v>
      </c>
      <c r="E829" s="180" t="s">
        <v>1</v>
      </c>
      <c r="F829" s="181" t="s">
        <v>286</v>
      </c>
      <c r="H829" s="182">
        <v>4</v>
      </c>
      <c r="I829" s="183"/>
      <c r="L829" s="179"/>
      <c r="M829" s="184"/>
      <c r="N829" s="185"/>
      <c r="O829" s="185"/>
      <c r="P829" s="185"/>
      <c r="Q829" s="185"/>
      <c r="R829" s="185"/>
      <c r="S829" s="185"/>
      <c r="T829" s="186"/>
      <c r="AT829" s="180" t="s">
        <v>282</v>
      </c>
      <c r="AU829" s="180" t="s">
        <v>88</v>
      </c>
      <c r="AV829" s="15" t="s">
        <v>258</v>
      </c>
      <c r="AW829" s="15" t="s">
        <v>33</v>
      </c>
      <c r="AX829" s="15" t="s">
        <v>86</v>
      </c>
      <c r="AY829" s="180" t="s">
        <v>252</v>
      </c>
    </row>
    <row r="830" spans="1:65" s="2" customFormat="1" ht="33" customHeight="1">
      <c r="A830" s="31"/>
      <c r="B830" s="148"/>
      <c r="C830" s="149" t="s">
        <v>1377</v>
      </c>
      <c r="D830" s="149" t="s">
        <v>254</v>
      </c>
      <c r="E830" s="150" t="s">
        <v>5933</v>
      </c>
      <c r="F830" s="151" t="s">
        <v>5934</v>
      </c>
      <c r="G830" s="152" t="s">
        <v>347</v>
      </c>
      <c r="H830" s="153">
        <v>41</v>
      </c>
      <c r="I830" s="154"/>
      <c r="J830" s="155">
        <f>ROUND(I830*H830,2)</f>
        <v>0</v>
      </c>
      <c r="K830" s="156"/>
      <c r="L830" s="32"/>
      <c r="M830" s="157" t="s">
        <v>1</v>
      </c>
      <c r="N830" s="158" t="s">
        <v>44</v>
      </c>
      <c r="O830" s="57"/>
      <c r="P830" s="159">
        <f>O830*H830</f>
        <v>0</v>
      </c>
      <c r="Q830" s="159">
        <v>0</v>
      </c>
      <c r="R830" s="159">
        <f>Q830*H830</f>
        <v>0</v>
      </c>
      <c r="S830" s="159">
        <v>0</v>
      </c>
      <c r="T830" s="160">
        <f>S830*H830</f>
        <v>0</v>
      </c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R830" s="161" t="s">
        <v>258</v>
      </c>
      <c r="AT830" s="161" t="s">
        <v>254</v>
      </c>
      <c r="AU830" s="161" t="s">
        <v>88</v>
      </c>
      <c r="AY830" s="17" t="s">
        <v>252</v>
      </c>
      <c r="BE830" s="162">
        <f>IF(N830="základní",J830,0)</f>
        <v>0</v>
      </c>
      <c r="BF830" s="162">
        <f>IF(N830="snížená",J830,0)</f>
        <v>0</v>
      </c>
      <c r="BG830" s="162">
        <f>IF(N830="zákl. přenesená",J830,0)</f>
        <v>0</v>
      </c>
      <c r="BH830" s="162">
        <f>IF(N830="sníž. přenesená",J830,0)</f>
        <v>0</v>
      </c>
      <c r="BI830" s="162">
        <f>IF(N830="nulová",J830,0)</f>
        <v>0</v>
      </c>
      <c r="BJ830" s="17" t="s">
        <v>86</v>
      </c>
      <c r="BK830" s="162">
        <f>ROUND(I830*H830,2)</f>
        <v>0</v>
      </c>
      <c r="BL830" s="17" t="s">
        <v>258</v>
      </c>
      <c r="BM830" s="161" t="s">
        <v>1406</v>
      </c>
    </row>
    <row r="831" spans="1:65" s="13" customFormat="1">
      <c r="B831" s="163"/>
      <c r="D831" s="164" t="s">
        <v>282</v>
      </c>
      <c r="E831" s="165" t="s">
        <v>1</v>
      </c>
      <c r="F831" s="166" t="s">
        <v>5916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282</v>
      </c>
      <c r="AU831" s="165" t="s">
        <v>88</v>
      </c>
      <c r="AV831" s="13" t="s">
        <v>86</v>
      </c>
      <c r="AW831" s="13" t="s">
        <v>33</v>
      </c>
      <c r="AX831" s="13" t="s">
        <v>79</v>
      </c>
      <c r="AY831" s="165" t="s">
        <v>252</v>
      </c>
    </row>
    <row r="832" spans="1:65" s="14" customFormat="1">
      <c r="B832" s="171"/>
      <c r="D832" s="164" t="s">
        <v>282</v>
      </c>
      <c r="E832" s="172" t="s">
        <v>1</v>
      </c>
      <c r="F832" s="173" t="s">
        <v>4391</v>
      </c>
      <c r="H832" s="174">
        <v>2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282</v>
      </c>
      <c r="AU832" s="172" t="s">
        <v>88</v>
      </c>
      <c r="AV832" s="14" t="s">
        <v>88</v>
      </c>
      <c r="AW832" s="14" t="s">
        <v>33</v>
      </c>
      <c r="AX832" s="14" t="s">
        <v>79</v>
      </c>
      <c r="AY832" s="172" t="s">
        <v>252</v>
      </c>
    </row>
    <row r="833" spans="1:65" s="14" customFormat="1">
      <c r="B833" s="171"/>
      <c r="D833" s="164" t="s">
        <v>282</v>
      </c>
      <c r="E833" s="172" t="s">
        <v>1</v>
      </c>
      <c r="F833" s="173" t="s">
        <v>4428</v>
      </c>
      <c r="H833" s="174">
        <v>7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282</v>
      </c>
      <c r="AU833" s="172" t="s">
        <v>88</v>
      </c>
      <c r="AV833" s="14" t="s">
        <v>88</v>
      </c>
      <c r="AW833" s="14" t="s">
        <v>33</v>
      </c>
      <c r="AX833" s="14" t="s">
        <v>79</v>
      </c>
      <c r="AY833" s="172" t="s">
        <v>252</v>
      </c>
    </row>
    <row r="834" spans="1:65" s="14" customFormat="1">
      <c r="B834" s="171"/>
      <c r="D834" s="164" t="s">
        <v>282</v>
      </c>
      <c r="E834" s="172" t="s">
        <v>1</v>
      </c>
      <c r="F834" s="173" t="s">
        <v>5816</v>
      </c>
      <c r="H834" s="174">
        <v>32</v>
      </c>
      <c r="I834" s="175"/>
      <c r="L834" s="171"/>
      <c r="M834" s="176"/>
      <c r="N834" s="177"/>
      <c r="O834" s="177"/>
      <c r="P834" s="177"/>
      <c r="Q834" s="177"/>
      <c r="R834" s="177"/>
      <c r="S834" s="177"/>
      <c r="T834" s="178"/>
      <c r="AT834" s="172" t="s">
        <v>282</v>
      </c>
      <c r="AU834" s="172" t="s">
        <v>88</v>
      </c>
      <c r="AV834" s="14" t="s">
        <v>88</v>
      </c>
      <c r="AW834" s="14" t="s">
        <v>33</v>
      </c>
      <c r="AX834" s="14" t="s">
        <v>79</v>
      </c>
      <c r="AY834" s="172" t="s">
        <v>252</v>
      </c>
    </row>
    <row r="835" spans="1:65" s="15" customFormat="1">
      <c r="B835" s="179"/>
      <c r="D835" s="164" t="s">
        <v>282</v>
      </c>
      <c r="E835" s="180" t="s">
        <v>1</v>
      </c>
      <c r="F835" s="181" t="s">
        <v>286</v>
      </c>
      <c r="H835" s="182">
        <v>41</v>
      </c>
      <c r="I835" s="183"/>
      <c r="L835" s="179"/>
      <c r="M835" s="184"/>
      <c r="N835" s="185"/>
      <c r="O835" s="185"/>
      <c r="P835" s="185"/>
      <c r="Q835" s="185"/>
      <c r="R835" s="185"/>
      <c r="S835" s="185"/>
      <c r="T835" s="186"/>
      <c r="AT835" s="180" t="s">
        <v>282</v>
      </c>
      <c r="AU835" s="180" t="s">
        <v>88</v>
      </c>
      <c r="AV835" s="15" t="s">
        <v>258</v>
      </c>
      <c r="AW835" s="15" t="s">
        <v>33</v>
      </c>
      <c r="AX835" s="15" t="s">
        <v>86</v>
      </c>
      <c r="AY835" s="180" t="s">
        <v>252</v>
      </c>
    </row>
    <row r="836" spans="1:65" s="2" customFormat="1" ht="33" customHeight="1">
      <c r="A836" s="31"/>
      <c r="B836" s="148"/>
      <c r="C836" s="149" t="s">
        <v>764</v>
      </c>
      <c r="D836" s="149" t="s">
        <v>254</v>
      </c>
      <c r="E836" s="150" t="s">
        <v>5935</v>
      </c>
      <c r="F836" s="151" t="s">
        <v>5936</v>
      </c>
      <c r="G836" s="152" t="s">
        <v>347</v>
      </c>
      <c r="H836" s="153">
        <v>44</v>
      </c>
      <c r="I836" s="154"/>
      <c r="J836" s="155">
        <f>ROUND(I836*H836,2)</f>
        <v>0</v>
      </c>
      <c r="K836" s="156"/>
      <c r="L836" s="32"/>
      <c r="M836" s="157" t="s">
        <v>1</v>
      </c>
      <c r="N836" s="158" t="s">
        <v>44</v>
      </c>
      <c r="O836" s="57"/>
      <c r="P836" s="159">
        <f>O836*H836</f>
        <v>0</v>
      </c>
      <c r="Q836" s="159">
        <v>0</v>
      </c>
      <c r="R836" s="159">
        <f>Q836*H836</f>
        <v>0</v>
      </c>
      <c r="S836" s="159">
        <v>0</v>
      </c>
      <c r="T836" s="160">
        <f>S836*H836</f>
        <v>0</v>
      </c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R836" s="161" t="s">
        <v>258</v>
      </c>
      <c r="AT836" s="161" t="s">
        <v>254</v>
      </c>
      <c r="AU836" s="161" t="s">
        <v>88</v>
      </c>
      <c r="AY836" s="17" t="s">
        <v>252</v>
      </c>
      <c r="BE836" s="162">
        <f>IF(N836="základní",J836,0)</f>
        <v>0</v>
      </c>
      <c r="BF836" s="162">
        <f>IF(N836="snížená",J836,0)</f>
        <v>0</v>
      </c>
      <c r="BG836" s="162">
        <f>IF(N836="zákl. přenesená",J836,0)</f>
        <v>0</v>
      </c>
      <c r="BH836" s="162">
        <f>IF(N836="sníž. přenesená",J836,0)</f>
        <v>0</v>
      </c>
      <c r="BI836" s="162">
        <f>IF(N836="nulová",J836,0)</f>
        <v>0</v>
      </c>
      <c r="BJ836" s="17" t="s">
        <v>86</v>
      </c>
      <c r="BK836" s="162">
        <f>ROUND(I836*H836,2)</f>
        <v>0</v>
      </c>
      <c r="BL836" s="17" t="s">
        <v>258</v>
      </c>
      <c r="BM836" s="161" t="s">
        <v>1410</v>
      </c>
    </row>
    <row r="837" spans="1:65" s="13" customFormat="1">
      <c r="B837" s="163"/>
      <c r="D837" s="164" t="s">
        <v>282</v>
      </c>
      <c r="E837" s="165" t="s">
        <v>1</v>
      </c>
      <c r="F837" s="166" t="s">
        <v>5916</v>
      </c>
      <c r="H837" s="165" t="s">
        <v>1</v>
      </c>
      <c r="I837" s="167"/>
      <c r="L837" s="163"/>
      <c r="M837" s="168"/>
      <c r="N837" s="169"/>
      <c r="O837" s="169"/>
      <c r="P837" s="169"/>
      <c r="Q837" s="169"/>
      <c r="R837" s="169"/>
      <c r="S837" s="169"/>
      <c r="T837" s="170"/>
      <c r="AT837" s="165" t="s">
        <v>282</v>
      </c>
      <c r="AU837" s="165" t="s">
        <v>88</v>
      </c>
      <c r="AV837" s="13" t="s">
        <v>86</v>
      </c>
      <c r="AW837" s="13" t="s">
        <v>33</v>
      </c>
      <c r="AX837" s="13" t="s">
        <v>79</v>
      </c>
      <c r="AY837" s="165" t="s">
        <v>252</v>
      </c>
    </row>
    <row r="838" spans="1:65" s="14" customFormat="1">
      <c r="B838" s="171"/>
      <c r="D838" s="164" t="s">
        <v>282</v>
      </c>
      <c r="E838" s="172" t="s">
        <v>1</v>
      </c>
      <c r="F838" s="173" t="s">
        <v>4814</v>
      </c>
      <c r="H838" s="174">
        <v>10</v>
      </c>
      <c r="I838" s="175"/>
      <c r="L838" s="171"/>
      <c r="M838" s="176"/>
      <c r="N838" s="177"/>
      <c r="O838" s="177"/>
      <c r="P838" s="177"/>
      <c r="Q838" s="177"/>
      <c r="R838" s="177"/>
      <c r="S838" s="177"/>
      <c r="T838" s="178"/>
      <c r="AT838" s="172" t="s">
        <v>282</v>
      </c>
      <c r="AU838" s="172" t="s">
        <v>88</v>
      </c>
      <c r="AV838" s="14" t="s">
        <v>88</v>
      </c>
      <c r="AW838" s="14" t="s">
        <v>33</v>
      </c>
      <c r="AX838" s="14" t="s">
        <v>79</v>
      </c>
      <c r="AY838" s="172" t="s">
        <v>252</v>
      </c>
    </row>
    <row r="839" spans="1:65" s="14" customFormat="1">
      <c r="B839" s="171"/>
      <c r="D839" s="164" t="s">
        <v>282</v>
      </c>
      <c r="E839" s="172" t="s">
        <v>1</v>
      </c>
      <c r="F839" s="173" t="s">
        <v>5937</v>
      </c>
      <c r="H839" s="174">
        <v>25</v>
      </c>
      <c r="I839" s="175"/>
      <c r="L839" s="171"/>
      <c r="M839" s="176"/>
      <c r="N839" s="177"/>
      <c r="O839" s="177"/>
      <c r="P839" s="177"/>
      <c r="Q839" s="177"/>
      <c r="R839" s="177"/>
      <c r="S839" s="177"/>
      <c r="T839" s="178"/>
      <c r="AT839" s="172" t="s">
        <v>282</v>
      </c>
      <c r="AU839" s="172" t="s">
        <v>88</v>
      </c>
      <c r="AV839" s="14" t="s">
        <v>88</v>
      </c>
      <c r="AW839" s="14" t="s">
        <v>33</v>
      </c>
      <c r="AX839" s="14" t="s">
        <v>79</v>
      </c>
      <c r="AY839" s="172" t="s">
        <v>252</v>
      </c>
    </row>
    <row r="840" spans="1:65" s="14" customFormat="1">
      <c r="B840" s="171"/>
      <c r="D840" s="164" t="s">
        <v>282</v>
      </c>
      <c r="E840" s="172" t="s">
        <v>1</v>
      </c>
      <c r="F840" s="173" t="s">
        <v>4831</v>
      </c>
      <c r="H840" s="174">
        <v>9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282</v>
      </c>
      <c r="AU840" s="172" t="s">
        <v>88</v>
      </c>
      <c r="AV840" s="14" t="s">
        <v>88</v>
      </c>
      <c r="AW840" s="14" t="s">
        <v>33</v>
      </c>
      <c r="AX840" s="14" t="s">
        <v>79</v>
      </c>
      <c r="AY840" s="172" t="s">
        <v>252</v>
      </c>
    </row>
    <row r="841" spans="1:65" s="15" customFormat="1">
      <c r="B841" s="179"/>
      <c r="D841" s="164" t="s">
        <v>282</v>
      </c>
      <c r="E841" s="180" t="s">
        <v>1</v>
      </c>
      <c r="F841" s="181" t="s">
        <v>286</v>
      </c>
      <c r="H841" s="182">
        <v>44</v>
      </c>
      <c r="I841" s="183"/>
      <c r="L841" s="179"/>
      <c r="M841" s="184"/>
      <c r="N841" s="185"/>
      <c r="O841" s="185"/>
      <c r="P841" s="185"/>
      <c r="Q841" s="185"/>
      <c r="R841" s="185"/>
      <c r="S841" s="185"/>
      <c r="T841" s="186"/>
      <c r="AT841" s="180" t="s">
        <v>282</v>
      </c>
      <c r="AU841" s="180" t="s">
        <v>88</v>
      </c>
      <c r="AV841" s="15" t="s">
        <v>258</v>
      </c>
      <c r="AW841" s="15" t="s">
        <v>33</v>
      </c>
      <c r="AX841" s="15" t="s">
        <v>86</v>
      </c>
      <c r="AY841" s="180" t="s">
        <v>252</v>
      </c>
    </row>
    <row r="842" spans="1:65" s="2" customFormat="1" ht="33" customHeight="1">
      <c r="A842" s="31"/>
      <c r="B842" s="148"/>
      <c r="C842" s="149" t="s">
        <v>1389</v>
      </c>
      <c r="D842" s="149" t="s">
        <v>254</v>
      </c>
      <c r="E842" s="150" t="s">
        <v>5938</v>
      </c>
      <c r="F842" s="151" t="s">
        <v>5939</v>
      </c>
      <c r="G842" s="152" t="s">
        <v>347</v>
      </c>
      <c r="H842" s="153">
        <v>18</v>
      </c>
      <c r="I842" s="154"/>
      <c r="J842" s="155">
        <f>ROUND(I842*H842,2)</f>
        <v>0</v>
      </c>
      <c r="K842" s="156"/>
      <c r="L842" s="32"/>
      <c r="M842" s="157" t="s">
        <v>1</v>
      </c>
      <c r="N842" s="158" t="s">
        <v>44</v>
      </c>
      <c r="O842" s="57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R842" s="161" t="s">
        <v>258</v>
      </c>
      <c r="AT842" s="161" t="s">
        <v>254</v>
      </c>
      <c r="AU842" s="161" t="s">
        <v>88</v>
      </c>
      <c r="AY842" s="17" t="s">
        <v>252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7" t="s">
        <v>86</v>
      </c>
      <c r="BK842" s="162">
        <f>ROUND(I842*H842,2)</f>
        <v>0</v>
      </c>
      <c r="BL842" s="17" t="s">
        <v>258</v>
      </c>
      <c r="BM842" s="161" t="s">
        <v>1416</v>
      </c>
    </row>
    <row r="843" spans="1:65" s="13" customFormat="1">
      <c r="B843" s="163"/>
      <c r="D843" s="164" t="s">
        <v>282</v>
      </c>
      <c r="E843" s="165" t="s">
        <v>1</v>
      </c>
      <c r="F843" s="166" t="s">
        <v>5916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282</v>
      </c>
      <c r="AU843" s="165" t="s">
        <v>88</v>
      </c>
      <c r="AV843" s="13" t="s">
        <v>86</v>
      </c>
      <c r="AW843" s="13" t="s">
        <v>33</v>
      </c>
      <c r="AX843" s="13" t="s">
        <v>79</v>
      </c>
      <c r="AY843" s="165" t="s">
        <v>252</v>
      </c>
    </row>
    <row r="844" spans="1:65" s="14" customFormat="1">
      <c r="B844" s="171"/>
      <c r="D844" s="164" t="s">
        <v>282</v>
      </c>
      <c r="E844" s="172" t="s">
        <v>1</v>
      </c>
      <c r="F844" s="173" t="s">
        <v>4814</v>
      </c>
      <c r="H844" s="174">
        <v>10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282</v>
      </c>
      <c r="AU844" s="172" t="s">
        <v>88</v>
      </c>
      <c r="AV844" s="14" t="s">
        <v>88</v>
      </c>
      <c r="AW844" s="14" t="s">
        <v>33</v>
      </c>
      <c r="AX844" s="14" t="s">
        <v>79</v>
      </c>
      <c r="AY844" s="172" t="s">
        <v>252</v>
      </c>
    </row>
    <row r="845" spans="1:65" s="14" customFormat="1">
      <c r="B845" s="171"/>
      <c r="D845" s="164" t="s">
        <v>282</v>
      </c>
      <c r="E845" s="172" t="s">
        <v>1</v>
      </c>
      <c r="F845" s="173" t="s">
        <v>4839</v>
      </c>
      <c r="H845" s="174">
        <v>5</v>
      </c>
      <c r="I845" s="175"/>
      <c r="L845" s="171"/>
      <c r="M845" s="176"/>
      <c r="N845" s="177"/>
      <c r="O845" s="177"/>
      <c r="P845" s="177"/>
      <c r="Q845" s="177"/>
      <c r="R845" s="177"/>
      <c r="S845" s="177"/>
      <c r="T845" s="178"/>
      <c r="AT845" s="172" t="s">
        <v>282</v>
      </c>
      <c r="AU845" s="172" t="s">
        <v>88</v>
      </c>
      <c r="AV845" s="14" t="s">
        <v>88</v>
      </c>
      <c r="AW845" s="14" t="s">
        <v>33</v>
      </c>
      <c r="AX845" s="14" t="s">
        <v>79</v>
      </c>
      <c r="AY845" s="172" t="s">
        <v>252</v>
      </c>
    </row>
    <row r="846" spans="1:65" s="14" customFormat="1">
      <c r="B846" s="171"/>
      <c r="D846" s="164" t="s">
        <v>282</v>
      </c>
      <c r="E846" s="172" t="s">
        <v>1</v>
      </c>
      <c r="F846" s="173" t="s">
        <v>4454</v>
      </c>
      <c r="H846" s="174">
        <v>3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282</v>
      </c>
      <c r="AU846" s="172" t="s">
        <v>88</v>
      </c>
      <c r="AV846" s="14" t="s">
        <v>88</v>
      </c>
      <c r="AW846" s="14" t="s">
        <v>33</v>
      </c>
      <c r="AX846" s="14" t="s">
        <v>79</v>
      </c>
      <c r="AY846" s="172" t="s">
        <v>252</v>
      </c>
    </row>
    <row r="847" spans="1:65" s="15" customFormat="1">
      <c r="B847" s="179"/>
      <c r="D847" s="164" t="s">
        <v>282</v>
      </c>
      <c r="E847" s="180" t="s">
        <v>1</v>
      </c>
      <c r="F847" s="181" t="s">
        <v>286</v>
      </c>
      <c r="H847" s="182">
        <v>18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282</v>
      </c>
      <c r="AU847" s="180" t="s">
        <v>88</v>
      </c>
      <c r="AV847" s="15" t="s">
        <v>258</v>
      </c>
      <c r="AW847" s="15" t="s">
        <v>33</v>
      </c>
      <c r="AX847" s="15" t="s">
        <v>86</v>
      </c>
      <c r="AY847" s="180" t="s">
        <v>252</v>
      </c>
    </row>
    <row r="848" spans="1:65" s="2" customFormat="1" ht="33" customHeight="1">
      <c r="A848" s="31"/>
      <c r="B848" s="148"/>
      <c r="C848" s="149" t="s">
        <v>769</v>
      </c>
      <c r="D848" s="149" t="s">
        <v>254</v>
      </c>
      <c r="E848" s="150" t="s">
        <v>5940</v>
      </c>
      <c r="F848" s="151" t="s">
        <v>5941</v>
      </c>
      <c r="G848" s="152" t="s">
        <v>347</v>
      </c>
      <c r="H848" s="153">
        <v>11</v>
      </c>
      <c r="I848" s="154"/>
      <c r="J848" s="155">
        <f>ROUND(I848*H848,2)</f>
        <v>0</v>
      </c>
      <c r="K848" s="156"/>
      <c r="L848" s="32"/>
      <c r="M848" s="157" t="s">
        <v>1</v>
      </c>
      <c r="N848" s="158" t="s">
        <v>44</v>
      </c>
      <c r="O848" s="57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R848" s="161" t="s">
        <v>258</v>
      </c>
      <c r="AT848" s="161" t="s">
        <v>254</v>
      </c>
      <c r="AU848" s="161" t="s">
        <v>88</v>
      </c>
      <c r="AY848" s="17" t="s">
        <v>252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7" t="s">
        <v>86</v>
      </c>
      <c r="BK848" s="162">
        <f>ROUND(I848*H848,2)</f>
        <v>0</v>
      </c>
      <c r="BL848" s="17" t="s">
        <v>258</v>
      </c>
      <c r="BM848" s="161" t="s">
        <v>1420</v>
      </c>
    </row>
    <row r="849" spans="1:65" s="13" customFormat="1">
      <c r="B849" s="163"/>
      <c r="D849" s="164" t="s">
        <v>282</v>
      </c>
      <c r="E849" s="165" t="s">
        <v>1</v>
      </c>
      <c r="F849" s="166" t="s">
        <v>5916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282</v>
      </c>
      <c r="AU849" s="165" t="s">
        <v>88</v>
      </c>
      <c r="AV849" s="13" t="s">
        <v>86</v>
      </c>
      <c r="AW849" s="13" t="s">
        <v>33</v>
      </c>
      <c r="AX849" s="13" t="s">
        <v>79</v>
      </c>
      <c r="AY849" s="165" t="s">
        <v>252</v>
      </c>
    </row>
    <row r="850" spans="1:65" s="14" customFormat="1">
      <c r="B850" s="171"/>
      <c r="D850" s="164" t="s">
        <v>282</v>
      </c>
      <c r="E850" s="172" t="s">
        <v>1</v>
      </c>
      <c r="F850" s="173" t="s">
        <v>4383</v>
      </c>
      <c r="H850" s="174">
        <v>5</v>
      </c>
      <c r="I850" s="175"/>
      <c r="L850" s="171"/>
      <c r="M850" s="176"/>
      <c r="N850" s="177"/>
      <c r="O850" s="177"/>
      <c r="P850" s="177"/>
      <c r="Q850" s="177"/>
      <c r="R850" s="177"/>
      <c r="S850" s="177"/>
      <c r="T850" s="178"/>
      <c r="AT850" s="172" t="s">
        <v>282</v>
      </c>
      <c r="AU850" s="172" t="s">
        <v>88</v>
      </c>
      <c r="AV850" s="14" t="s">
        <v>88</v>
      </c>
      <c r="AW850" s="14" t="s">
        <v>33</v>
      </c>
      <c r="AX850" s="14" t="s">
        <v>79</v>
      </c>
      <c r="AY850" s="172" t="s">
        <v>252</v>
      </c>
    </row>
    <row r="851" spans="1:65" s="14" customFormat="1">
      <c r="B851" s="171"/>
      <c r="D851" s="164" t="s">
        <v>282</v>
      </c>
      <c r="E851" s="172" t="s">
        <v>1</v>
      </c>
      <c r="F851" s="173" t="s">
        <v>4839</v>
      </c>
      <c r="H851" s="174">
        <v>5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282</v>
      </c>
      <c r="AU851" s="172" t="s">
        <v>88</v>
      </c>
      <c r="AV851" s="14" t="s">
        <v>88</v>
      </c>
      <c r="AW851" s="14" t="s">
        <v>33</v>
      </c>
      <c r="AX851" s="14" t="s">
        <v>79</v>
      </c>
      <c r="AY851" s="172" t="s">
        <v>252</v>
      </c>
    </row>
    <row r="852" spans="1:65" s="14" customFormat="1">
      <c r="B852" s="171"/>
      <c r="D852" s="164" t="s">
        <v>282</v>
      </c>
      <c r="E852" s="172" t="s">
        <v>1</v>
      </c>
      <c r="F852" s="173" t="s">
        <v>4036</v>
      </c>
      <c r="H852" s="174">
        <v>1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282</v>
      </c>
      <c r="AU852" s="172" t="s">
        <v>88</v>
      </c>
      <c r="AV852" s="14" t="s">
        <v>88</v>
      </c>
      <c r="AW852" s="14" t="s">
        <v>33</v>
      </c>
      <c r="AX852" s="14" t="s">
        <v>79</v>
      </c>
      <c r="AY852" s="172" t="s">
        <v>252</v>
      </c>
    </row>
    <row r="853" spans="1:65" s="15" customFormat="1">
      <c r="B853" s="179"/>
      <c r="D853" s="164" t="s">
        <v>282</v>
      </c>
      <c r="E853" s="180" t="s">
        <v>1</v>
      </c>
      <c r="F853" s="181" t="s">
        <v>286</v>
      </c>
      <c r="H853" s="182">
        <v>11</v>
      </c>
      <c r="I853" s="183"/>
      <c r="L853" s="179"/>
      <c r="M853" s="184"/>
      <c r="N853" s="185"/>
      <c r="O853" s="185"/>
      <c r="P853" s="185"/>
      <c r="Q853" s="185"/>
      <c r="R853" s="185"/>
      <c r="S853" s="185"/>
      <c r="T853" s="186"/>
      <c r="AT853" s="180" t="s">
        <v>282</v>
      </c>
      <c r="AU853" s="180" t="s">
        <v>88</v>
      </c>
      <c r="AV853" s="15" t="s">
        <v>258</v>
      </c>
      <c r="AW853" s="15" t="s">
        <v>33</v>
      </c>
      <c r="AX853" s="15" t="s">
        <v>86</v>
      </c>
      <c r="AY853" s="180" t="s">
        <v>252</v>
      </c>
    </row>
    <row r="854" spans="1:65" s="2" customFormat="1" ht="24.2" customHeight="1">
      <c r="A854" s="31"/>
      <c r="B854" s="148"/>
      <c r="C854" s="149" t="s">
        <v>1403</v>
      </c>
      <c r="D854" s="149" t="s">
        <v>254</v>
      </c>
      <c r="E854" s="150" t="s">
        <v>5942</v>
      </c>
      <c r="F854" s="151" t="s">
        <v>5943</v>
      </c>
      <c r="G854" s="152" t="s">
        <v>347</v>
      </c>
      <c r="H854" s="153">
        <v>1</v>
      </c>
      <c r="I854" s="154"/>
      <c r="J854" s="155">
        <f>ROUND(I854*H854,2)</f>
        <v>0</v>
      </c>
      <c r="K854" s="156"/>
      <c r="L854" s="32"/>
      <c r="M854" s="157" t="s">
        <v>1</v>
      </c>
      <c r="N854" s="158" t="s">
        <v>44</v>
      </c>
      <c r="O854" s="57"/>
      <c r="P854" s="159">
        <f>O854*H854</f>
        <v>0</v>
      </c>
      <c r="Q854" s="159">
        <v>0</v>
      </c>
      <c r="R854" s="159">
        <f>Q854*H854</f>
        <v>0</v>
      </c>
      <c r="S854" s="159">
        <v>0</v>
      </c>
      <c r="T854" s="160">
        <f>S854*H854</f>
        <v>0</v>
      </c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R854" s="161" t="s">
        <v>258</v>
      </c>
      <c r="AT854" s="161" t="s">
        <v>254</v>
      </c>
      <c r="AU854" s="161" t="s">
        <v>88</v>
      </c>
      <c r="AY854" s="17" t="s">
        <v>252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7" t="s">
        <v>86</v>
      </c>
      <c r="BK854" s="162">
        <f>ROUND(I854*H854,2)</f>
        <v>0</v>
      </c>
      <c r="BL854" s="17" t="s">
        <v>258</v>
      </c>
      <c r="BM854" s="161" t="s">
        <v>1427</v>
      </c>
    </row>
    <row r="855" spans="1:65" s="14" customFormat="1">
      <c r="B855" s="171"/>
      <c r="D855" s="164" t="s">
        <v>282</v>
      </c>
      <c r="E855" s="172" t="s">
        <v>1</v>
      </c>
      <c r="F855" s="173" t="s">
        <v>4015</v>
      </c>
      <c r="H855" s="174">
        <v>1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282</v>
      </c>
      <c r="AU855" s="172" t="s">
        <v>88</v>
      </c>
      <c r="AV855" s="14" t="s">
        <v>88</v>
      </c>
      <c r="AW855" s="14" t="s">
        <v>33</v>
      </c>
      <c r="AX855" s="14" t="s">
        <v>79</v>
      </c>
      <c r="AY855" s="172" t="s">
        <v>252</v>
      </c>
    </row>
    <row r="856" spans="1:65" s="15" customFormat="1">
      <c r="B856" s="179"/>
      <c r="D856" s="164" t="s">
        <v>282</v>
      </c>
      <c r="E856" s="180" t="s">
        <v>1</v>
      </c>
      <c r="F856" s="181" t="s">
        <v>286</v>
      </c>
      <c r="H856" s="182">
        <v>1</v>
      </c>
      <c r="I856" s="183"/>
      <c r="L856" s="179"/>
      <c r="M856" s="184"/>
      <c r="N856" s="185"/>
      <c r="O856" s="185"/>
      <c r="P856" s="185"/>
      <c r="Q856" s="185"/>
      <c r="R856" s="185"/>
      <c r="S856" s="185"/>
      <c r="T856" s="186"/>
      <c r="AT856" s="180" t="s">
        <v>282</v>
      </c>
      <c r="AU856" s="180" t="s">
        <v>88</v>
      </c>
      <c r="AV856" s="15" t="s">
        <v>258</v>
      </c>
      <c r="AW856" s="15" t="s">
        <v>33</v>
      </c>
      <c r="AX856" s="15" t="s">
        <v>86</v>
      </c>
      <c r="AY856" s="180" t="s">
        <v>252</v>
      </c>
    </row>
    <row r="857" spans="1:65" s="2" customFormat="1" ht="24.2" customHeight="1">
      <c r="A857" s="31"/>
      <c r="B857" s="148"/>
      <c r="C857" s="149" t="s">
        <v>791</v>
      </c>
      <c r="D857" s="149" t="s">
        <v>254</v>
      </c>
      <c r="E857" s="150" t="s">
        <v>5944</v>
      </c>
      <c r="F857" s="151" t="s">
        <v>5945</v>
      </c>
      <c r="G857" s="152" t="s">
        <v>347</v>
      </c>
      <c r="H857" s="153">
        <v>2</v>
      </c>
      <c r="I857" s="154"/>
      <c r="J857" s="155">
        <f>ROUND(I857*H857,2)</f>
        <v>0</v>
      </c>
      <c r="K857" s="156"/>
      <c r="L857" s="32"/>
      <c r="M857" s="157" t="s">
        <v>1</v>
      </c>
      <c r="N857" s="158" t="s">
        <v>44</v>
      </c>
      <c r="O857" s="57"/>
      <c r="P857" s="159">
        <f>O857*H857</f>
        <v>0</v>
      </c>
      <c r="Q857" s="159">
        <v>0</v>
      </c>
      <c r="R857" s="159">
        <f>Q857*H857</f>
        <v>0</v>
      </c>
      <c r="S857" s="159">
        <v>0</v>
      </c>
      <c r="T857" s="160">
        <f>S857*H857</f>
        <v>0</v>
      </c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R857" s="161" t="s">
        <v>258</v>
      </c>
      <c r="AT857" s="161" t="s">
        <v>254</v>
      </c>
      <c r="AU857" s="161" t="s">
        <v>88</v>
      </c>
      <c r="AY857" s="17" t="s">
        <v>252</v>
      </c>
      <c r="BE857" s="162">
        <f>IF(N857="základní",J857,0)</f>
        <v>0</v>
      </c>
      <c r="BF857" s="162">
        <f>IF(N857="snížená",J857,0)</f>
        <v>0</v>
      </c>
      <c r="BG857" s="162">
        <f>IF(N857="zákl. přenesená",J857,0)</f>
        <v>0</v>
      </c>
      <c r="BH857" s="162">
        <f>IF(N857="sníž. přenesená",J857,0)</f>
        <v>0</v>
      </c>
      <c r="BI857" s="162">
        <f>IF(N857="nulová",J857,0)</f>
        <v>0</v>
      </c>
      <c r="BJ857" s="17" t="s">
        <v>86</v>
      </c>
      <c r="BK857" s="162">
        <f>ROUND(I857*H857,2)</f>
        <v>0</v>
      </c>
      <c r="BL857" s="17" t="s">
        <v>258</v>
      </c>
      <c r="BM857" s="161" t="s">
        <v>1438</v>
      </c>
    </row>
    <row r="858" spans="1:65" s="14" customFormat="1">
      <c r="B858" s="171"/>
      <c r="D858" s="164" t="s">
        <v>282</v>
      </c>
      <c r="E858" s="172" t="s">
        <v>1</v>
      </c>
      <c r="F858" s="173" t="s">
        <v>4391</v>
      </c>
      <c r="H858" s="174">
        <v>2</v>
      </c>
      <c r="I858" s="175"/>
      <c r="L858" s="171"/>
      <c r="M858" s="176"/>
      <c r="N858" s="177"/>
      <c r="O858" s="177"/>
      <c r="P858" s="177"/>
      <c r="Q858" s="177"/>
      <c r="R858" s="177"/>
      <c r="S858" s="177"/>
      <c r="T858" s="178"/>
      <c r="AT858" s="172" t="s">
        <v>282</v>
      </c>
      <c r="AU858" s="172" t="s">
        <v>88</v>
      </c>
      <c r="AV858" s="14" t="s">
        <v>88</v>
      </c>
      <c r="AW858" s="14" t="s">
        <v>33</v>
      </c>
      <c r="AX858" s="14" t="s">
        <v>79</v>
      </c>
      <c r="AY858" s="172" t="s">
        <v>252</v>
      </c>
    </row>
    <row r="859" spans="1:65" s="15" customFormat="1">
      <c r="B859" s="179"/>
      <c r="D859" s="164" t="s">
        <v>282</v>
      </c>
      <c r="E859" s="180" t="s">
        <v>1</v>
      </c>
      <c r="F859" s="181" t="s">
        <v>286</v>
      </c>
      <c r="H859" s="182">
        <v>2</v>
      </c>
      <c r="I859" s="183"/>
      <c r="L859" s="179"/>
      <c r="M859" s="184"/>
      <c r="N859" s="185"/>
      <c r="O859" s="185"/>
      <c r="P859" s="185"/>
      <c r="Q859" s="185"/>
      <c r="R859" s="185"/>
      <c r="S859" s="185"/>
      <c r="T859" s="186"/>
      <c r="AT859" s="180" t="s">
        <v>282</v>
      </c>
      <c r="AU859" s="180" t="s">
        <v>88</v>
      </c>
      <c r="AV859" s="15" t="s">
        <v>258</v>
      </c>
      <c r="AW859" s="15" t="s">
        <v>33</v>
      </c>
      <c r="AX859" s="15" t="s">
        <v>86</v>
      </c>
      <c r="AY859" s="180" t="s">
        <v>252</v>
      </c>
    </row>
    <row r="860" spans="1:65" s="2" customFormat="1" ht="24.2" customHeight="1">
      <c r="A860" s="31"/>
      <c r="B860" s="148"/>
      <c r="C860" s="149" t="s">
        <v>1413</v>
      </c>
      <c r="D860" s="149" t="s">
        <v>254</v>
      </c>
      <c r="E860" s="150" t="s">
        <v>5946</v>
      </c>
      <c r="F860" s="151" t="s">
        <v>5947</v>
      </c>
      <c r="G860" s="152" t="s">
        <v>347</v>
      </c>
      <c r="H860" s="153">
        <v>2</v>
      </c>
      <c r="I860" s="154"/>
      <c r="J860" s="155">
        <f>ROUND(I860*H860,2)</f>
        <v>0</v>
      </c>
      <c r="K860" s="156"/>
      <c r="L860" s="32"/>
      <c r="M860" s="157" t="s">
        <v>1</v>
      </c>
      <c r="N860" s="158" t="s">
        <v>44</v>
      </c>
      <c r="O860" s="57"/>
      <c r="P860" s="159">
        <f>O860*H860</f>
        <v>0</v>
      </c>
      <c r="Q860" s="159">
        <v>0</v>
      </c>
      <c r="R860" s="159">
        <f>Q860*H860</f>
        <v>0</v>
      </c>
      <c r="S860" s="159">
        <v>0</v>
      </c>
      <c r="T860" s="160">
        <f>S860*H860</f>
        <v>0</v>
      </c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R860" s="161" t="s">
        <v>258</v>
      </c>
      <c r="AT860" s="161" t="s">
        <v>254</v>
      </c>
      <c r="AU860" s="161" t="s">
        <v>88</v>
      </c>
      <c r="AY860" s="17" t="s">
        <v>252</v>
      </c>
      <c r="BE860" s="162">
        <f>IF(N860="základní",J860,0)</f>
        <v>0</v>
      </c>
      <c r="BF860" s="162">
        <f>IF(N860="snížená",J860,0)</f>
        <v>0</v>
      </c>
      <c r="BG860" s="162">
        <f>IF(N860="zákl. přenesená",J860,0)</f>
        <v>0</v>
      </c>
      <c r="BH860" s="162">
        <f>IF(N860="sníž. přenesená",J860,0)</f>
        <v>0</v>
      </c>
      <c r="BI860" s="162">
        <f>IF(N860="nulová",J860,0)</f>
        <v>0</v>
      </c>
      <c r="BJ860" s="17" t="s">
        <v>86</v>
      </c>
      <c r="BK860" s="162">
        <f>ROUND(I860*H860,2)</f>
        <v>0</v>
      </c>
      <c r="BL860" s="17" t="s">
        <v>258</v>
      </c>
      <c r="BM860" s="161" t="s">
        <v>1444</v>
      </c>
    </row>
    <row r="861" spans="1:65" s="14" customFormat="1">
      <c r="B861" s="171"/>
      <c r="D861" s="164" t="s">
        <v>282</v>
      </c>
      <c r="E861" s="172" t="s">
        <v>1</v>
      </c>
      <c r="F861" s="173" t="s">
        <v>4425</v>
      </c>
      <c r="H861" s="174">
        <v>2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282</v>
      </c>
      <c r="AU861" s="172" t="s">
        <v>88</v>
      </c>
      <c r="AV861" s="14" t="s">
        <v>88</v>
      </c>
      <c r="AW861" s="14" t="s">
        <v>33</v>
      </c>
      <c r="AX861" s="14" t="s">
        <v>79</v>
      </c>
      <c r="AY861" s="172" t="s">
        <v>252</v>
      </c>
    </row>
    <row r="862" spans="1:65" s="15" customFormat="1">
      <c r="B862" s="179"/>
      <c r="D862" s="164" t="s">
        <v>282</v>
      </c>
      <c r="E862" s="180" t="s">
        <v>1</v>
      </c>
      <c r="F862" s="181" t="s">
        <v>286</v>
      </c>
      <c r="H862" s="182">
        <v>2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282</v>
      </c>
      <c r="AU862" s="180" t="s">
        <v>88</v>
      </c>
      <c r="AV862" s="15" t="s">
        <v>258</v>
      </c>
      <c r="AW862" s="15" t="s">
        <v>33</v>
      </c>
      <c r="AX862" s="15" t="s">
        <v>86</v>
      </c>
      <c r="AY862" s="180" t="s">
        <v>252</v>
      </c>
    </row>
    <row r="863" spans="1:65" s="2" customFormat="1" ht="24.2" customHeight="1">
      <c r="A863" s="31"/>
      <c r="B863" s="148"/>
      <c r="C863" s="149" t="s">
        <v>805</v>
      </c>
      <c r="D863" s="149" t="s">
        <v>254</v>
      </c>
      <c r="E863" s="150" t="s">
        <v>5948</v>
      </c>
      <c r="F863" s="151" t="s">
        <v>5949</v>
      </c>
      <c r="G863" s="152" t="s">
        <v>347</v>
      </c>
      <c r="H863" s="153">
        <v>1</v>
      </c>
      <c r="I863" s="154"/>
      <c r="J863" s="155">
        <f>ROUND(I863*H863,2)</f>
        <v>0</v>
      </c>
      <c r="K863" s="156"/>
      <c r="L863" s="32"/>
      <c r="M863" s="157" t="s">
        <v>1</v>
      </c>
      <c r="N863" s="158" t="s">
        <v>44</v>
      </c>
      <c r="O863" s="57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R863" s="161" t="s">
        <v>258</v>
      </c>
      <c r="AT863" s="161" t="s">
        <v>254</v>
      </c>
      <c r="AU863" s="161" t="s">
        <v>88</v>
      </c>
      <c r="AY863" s="17" t="s">
        <v>252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7" t="s">
        <v>86</v>
      </c>
      <c r="BK863" s="162">
        <f>ROUND(I863*H863,2)</f>
        <v>0</v>
      </c>
      <c r="BL863" s="17" t="s">
        <v>258</v>
      </c>
      <c r="BM863" s="161" t="s">
        <v>1447</v>
      </c>
    </row>
    <row r="864" spans="1:65" s="14" customFormat="1">
      <c r="B864" s="171"/>
      <c r="D864" s="164" t="s">
        <v>282</v>
      </c>
      <c r="E864" s="172" t="s">
        <v>1</v>
      </c>
      <c r="F864" s="173" t="s">
        <v>4033</v>
      </c>
      <c r="H864" s="174">
        <v>1</v>
      </c>
      <c r="I864" s="175"/>
      <c r="L864" s="171"/>
      <c r="M864" s="176"/>
      <c r="N864" s="177"/>
      <c r="O864" s="177"/>
      <c r="P864" s="177"/>
      <c r="Q864" s="177"/>
      <c r="R864" s="177"/>
      <c r="S864" s="177"/>
      <c r="T864" s="178"/>
      <c r="AT864" s="172" t="s">
        <v>282</v>
      </c>
      <c r="AU864" s="172" t="s">
        <v>88</v>
      </c>
      <c r="AV864" s="14" t="s">
        <v>88</v>
      </c>
      <c r="AW864" s="14" t="s">
        <v>33</v>
      </c>
      <c r="AX864" s="14" t="s">
        <v>79</v>
      </c>
      <c r="AY864" s="172" t="s">
        <v>252</v>
      </c>
    </row>
    <row r="865" spans="1:65" s="15" customFormat="1">
      <c r="B865" s="179"/>
      <c r="D865" s="164" t="s">
        <v>282</v>
      </c>
      <c r="E865" s="180" t="s">
        <v>1</v>
      </c>
      <c r="F865" s="181" t="s">
        <v>286</v>
      </c>
      <c r="H865" s="182">
        <v>1</v>
      </c>
      <c r="I865" s="183"/>
      <c r="L865" s="179"/>
      <c r="M865" s="184"/>
      <c r="N865" s="185"/>
      <c r="O865" s="185"/>
      <c r="P865" s="185"/>
      <c r="Q865" s="185"/>
      <c r="R865" s="185"/>
      <c r="S865" s="185"/>
      <c r="T865" s="186"/>
      <c r="AT865" s="180" t="s">
        <v>282</v>
      </c>
      <c r="AU865" s="180" t="s">
        <v>88</v>
      </c>
      <c r="AV865" s="15" t="s">
        <v>258</v>
      </c>
      <c r="AW865" s="15" t="s">
        <v>33</v>
      </c>
      <c r="AX865" s="15" t="s">
        <v>86</v>
      </c>
      <c r="AY865" s="180" t="s">
        <v>252</v>
      </c>
    </row>
    <row r="866" spans="1:65" s="2" customFormat="1" ht="24.2" customHeight="1">
      <c r="A866" s="31"/>
      <c r="B866" s="148"/>
      <c r="C866" s="149" t="s">
        <v>1424</v>
      </c>
      <c r="D866" s="149" t="s">
        <v>254</v>
      </c>
      <c r="E866" s="150" t="s">
        <v>5950</v>
      </c>
      <c r="F866" s="151" t="s">
        <v>5951</v>
      </c>
      <c r="G866" s="152" t="s">
        <v>347</v>
      </c>
      <c r="H866" s="153">
        <v>1</v>
      </c>
      <c r="I866" s="154"/>
      <c r="J866" s="155">
        <f>ROUND(I866*H866,2)</f>
        <v>0</v>
      </c>
      <c r="K866" s="156"/>
      <c r="L866" s="32"/>
      <c r="M866" s="157" t="s">
        <v>1</v>
      </c>
      <c r="N866" s="158" t="s">
        <v>44</v>
      </c>
      <c r="O866" s="57"/>
      <c r="P866" s="159">
        <f>O866*H866</f>
        <v>0</v>
      </c>
      <c r="Q866" s="159">
        <v>0</v>
      </c>
      <c r="R866" s="159">
        <f>Q866*H866</f>
        <v>0</v>
      </c>
      <c r="S866" s="159">
        <v>0</v>
      </c>
      <c r="T866" s="160">
        <f>S866*H866</f>
        <v>0</v>
      </c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R866" s="161" t="s">
        <v>258</v>
      </c>
      <c r="AT866" s="161" t="s">
        <v>254</v>
      </c>
      <c r="AU866" s="161" t="s">
        <v>88</v>
      </c>
      <c r="AY866" s="17" t="s">
        <v>252</v>
      </c>
      <c r="BE866" s="162">
        <f>IF(N866="základní",J866,0)</f>
        <v>0</v>
      </c>
      <c r="BF866" s="162">
        <f>IF(N866="snížená",J866,0)</f>
        <v>0</v>
      </c>
      <c r="BG866" s="162">
        <f>IF(N866="zákl. přenesená",J866,0)</f>
        <v>0</v>
      </c>
      <c r="BH866" s="162">
        <f>IF(N866="sníž. přenesená",J866,0)</f>
        <v>0</v>
      </c>
      <c r="BI866" s="162">
        <f>IF(N866="nulová",J866,0)</f>
        <v>0</v>
      </c>
      <c r="BJ866" s="17" t="s">
        <v>86</v>
      </c>
      <c r="BK866" s="162">
        <f>ROUND(I866*H866,2)</f>
        <v>0</v>
      </c>
      <c r="BL866" s="17" t="s">
        <v>258</v>
      </c>
      <c r="BM866" s="161" t="s">
        <v>1454</v>
      </c>
    </row>
    <row r="867" spans="1:65" s="14" customFormat="1">
      <c r="B867" s="171"/>
      <c r="D867" s="164" t="s">
        <v>282</v>
      </c>
      <c r="E867" s="172" t="s">
        <v>1</v>
      </c>
      <c r="F867" s="173" t="s">
        <v>4015</v>
      </c>
      <c r="H867" s="174">
        <v>1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282</v>
      </c>
      <c r="AU867" s="172" t="s">
        <v>88</v>
      </c>
      <c r="AV867" s="14" t="s">
        <v>88</v>
      </c>
      <c r="AW867" s="14" t="s">
        <v>33</v>
      </c>
      <c r="AX867" s="14" t="s">
        <v>79</v>
      </c>
      <c r="AY867" s="172" t="s">
        <v>252</v>
      </c>
    </row>
    <row r="868" spans="1:65" s="15" customFormat="1">
      <c r="B868" s="179"/>
      <c r="D868" s="164" t="s">
        <v>282</v>
      </c>
      <c r="E868" s="180" t="s">
        <v>1</v>
      </c>
      <c r="F868" s="181" t="s">
        <v>286</v>
      </c>
      <c r="H868" s="182">
        <v>1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282</v>
      </c>
      <c r="AU868" s="180" t="s">
        <v>88</v>
      </c>
      <c r="AV868" s="15" t="s">
        <v>258</v>
      </c>
      <c r="AW868" s="15" t="s">
        <v>33</v>
      </c>
      <c r="AX868" s="15" t="s">
        <v>86</v>
      </c>
      <c r="AY868" s="180" t="s">
        <v>252</v>
      </c>
    </row>
    <row r="869" spans="1:65" s="2" customFormat="1" ht="24.2" customHeight="1">
      <c r="A869" s="31"/>
      <c r="B869" s="148"/>
      <c r="C869" s="149" t="s">
        <v>809</v>
      </c>
      <c r="D869" s="149" t="s">
        <v>254</v>
      </c>
      <c r="E869" s="150" t="s">
        <v>5952</v>
      </c>
      <c r="F869" s="151" t="s">
        <v>5953</v>
      </c>
      <c r="G869" s="152" t="s">
        <v>347</v>
      </c>
      <c r="H869" s="153">
        <v>4</v>
      </c>
      <c r="I869" s="154"/>
      <c r="J869" s="155">
        <f>ROUND(I869*H869,2)</f>
        <v>0</v>
      </c>
      <c r="K869" s="156"/>
      <c r="L869" s="32"/>
      <c r="M869" s="157" t="s">
        <v>1</v>
      </c>
      <c r="N869" s="158" t="s">
        <v>44</v>
      </c>
      <c r="O869" s="57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R869" s="161" t="s">
        <v>258</v>
      </c>
      <c r="AT869" s="161" t="s">
        <v>254</v>
      </c>
      <c r="AU869" s="161" t="s">
        <v>88</v>
      </c>
      <c r="AY869" s="17" t="s">
        <v>252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7" t="s">
        <v>86</v>
      </c>
      <c r="BK869" s="162">
        <f>ROUND(I869*H869,2)</f>
        <v>0</v>
      </c>
      <c r="BL869" s="17" t="s">
        <v>258</v>
      </c>
      <c r="BM869" s="161" t="s">
        <v>1457</v>
      </c>
    </row>
    <row r="870" spans="1:65" s="14" customFormat="1">
      <c r="B870" s="171"/>
      <c r="D870" s="164" t="s">
        <v>282</v>
      </c>
      <c r="E870" s="172" t="s">
        <v>1</v>
      </c>
      <c r="F870" s="173" t="s">
        <v>4415</v>
      </c>
      <c r="H870" s="174">
        <v>4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282</v>
      </c>
      <c r="AU870" s="172" t="s">
        <v>88</v>
      </c>
      <c r="AV870" s="14" t="s">
        <v>88</v>
      </c>
      <c r="AW870" s="14" t="s">
        <v>33</v>
      </c>
      <c r="AX870" s="14" t="s">
        <v>79</v>
      </c>
      <c r="AY870" s="172" t="s">
        <v>252</v>
      </c>
    </row>
    <row r="871" spans="1:65" s="15" customFormat="1">
      <c r="B871" s="179"/>
      <c r="D871" s="164" t="s">
        <v>282</v>
      </c>
      <c r="E871" s="180" t="s">
        <v>1</v>
      </c>
      <c r="F871" s="181" t="s">
        <v>286</v>
      </c>
      <c r="H871" s="182">
        <v>4</v>
      </c>
      <c r="I871" s="183"/>
      <c r="L871" s="179"/>
      <c r="M871" s="184"/>
      <c r="N871" s="185"/>
      <c r="O871" s="185"/>
      <c r="P871" s="185"/>
      <c r="Q871" s="185"/>
      <c r="R871" s="185"/>
      <c r="S871" s="185"/>
      <c r="T871" s="186"/>
      <c r="AT871" s="180" t="s">
        <v>282</v>
      </c>
      <c r="AU871" s="180" t="s">
        <v>88</v>
      </c>
      <c r="AV871" s="15" t="s">
        <v>258</v>
      </c>
      <c r="AW871" s="15" t="s">
        <v>33</v>
      </c>
      <c r="AX871" s="15" t="s">
        <v>86</v>
      </c>
      <c r="AY871" s="180" t="s">
        <v>252</v>
      </c>
    </row>
    <row r="872" spans="1:65" s="2" customFormat="1" ht="24.2" customHeight="1">
      <c r="A872" s="31"/>
      <c r="B872" s="148"/>
      <c r="C872" s="149" t="s">
        <v>1441</v>
      </c>
      <c r="D872" s="149" t="s">
        <v>254</v>
      </c>
      <c r="E872" s="150" t="s">
        <v>5954</v>
      </c>
      <c r="F872" s="151" t="s">
        <v>5955</v>
      </c>
      <c r="G872" s="152" t="s">
        <v>347</v>
      </c>
      <c r="H872" s="153">
        <v>3</v>
      </c>
      <c r="I872" s="154"/>
      <c r="J872" s="155">
        <f>ROUND(I872*H872,2)</f>
        <v>0</v>
      </c>
      <c r="K872" s="156"/>
      <c r="L872" s="32"/>
      <c r="M872" s="157" t="s">
        <v>1</v>
      </c>
      <c r="N872" s="158" t="s">
        <v>44</v>
      </c>
      <c r="O872" s="57"/>
      <c r="P872" s="159">
        <f>O872*H872</f>
        <v>0</v>
      </c>
      <c r="Q872" s="159">
        <v>0</v>
      </c>
      <c r="R872" s="159">
        <f>Q872*H872</f>
        <v>0</v>
      </c>
      <c r="S872" s="159">
        <v>0</v>
      </c>
      <c r="T872" s="160">
        <f>S872*H872</f>
        <v>0</v>
      </c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R872" s="161" t="s">
        <v>258</v>
      </c>
      <c r="AT872" s="161" t="s">
        <v>254</v>
      </c>
      <c r="AU872" s="161" t="s">
        <v>88</v>
      </c>
      <c r="AY872" s="17" t="s">
        <v>252</v>
      </c>
      <c r="BE872" s="162">
        <f>IF(N872="základní",J872,0)</f>
        <v>0</v>
      </c>
      <c r="BF872" s="162">
        <f>IF(N872="snížená",J872,0)</f>
        <v>0</v>
      </c>
      <c r="BG872" s="162">
        <f>IF(N872="zákl. přenesená",J872,0)</f>
        <v>0</v>
      </c>
      <c r="BH872" s="162">
        <f>IF(N872="sníž. přenesená",J872,0)</f>
        <v>0</v>
      </c>
      <c r="BI872" s="162">
        <f>IF(N872="nulová",J872,0)</f>
        <v>0</v>
      </c>
      <c r="BJ872" s="17" t="s">
        <v>86</v>
      </c>
      <c r="BK872" s="162">
        <f>ROUND(I872*H872,2)</f>
        <v>0</v>
      </c>
      <c r="BL872" s="17" t="s">
        <v>258</v>
      </c>
      <c r="BM872" s="161" t="s">
        <v>1461</v>
      </c>
    </row>
    <row r="873" spans="1:65" s="14" customFormat="1">
      <c r="B873" s="171"/>
      <c r="D873" s="164" t="s">
        <v>282</v>
      </c>
      <c r="E873" s="172" t="s">
        <v>1</v>
      </c>
      <c r="F873" s="173" t="s">
        <v>4391</v>
      </c>
      <c r="H873" s="174">
        <v>2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282</v>
      </c>
      <c r="AU873" s="172" t="s">
        <v>88</v>
      </c>
      <c r="AV873" s="14" t="s">
        <v>88</v>
      </c>
      <c r="AW873" s="14" t="s">
        <v>33</v>
      </c>
      <c r="AX873" s="14" t="s">
        <v>79</v>
      </c>
      <c r="AY873" s="172" t="s">
        <v>252</v>
      </c>
    </row>
    <row r="874" spans="1:65" s="14" customFormat="1">
      <c r="B874" s="171"/>
      <c r="D874" s="164" t="s">
        <v>282</v>
      </c>
      <c r="E874" s="172" t="s">
        <v>1</v>
      </c>
      <c r="F874" s="173" t="s">
        <v>4033</v>
      </c>
      <c r="H874" s="174">
        <v>1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2" t="s">
        <v>282</v>
      </c>
      <c r="AU874" s="172" t="s">
        <v>88</v>
      </c>
      <c r="AV874" s="14" t="s">
        <v>88</v>
      </c>
      <c r="AW874" s="14" t="s">
        <v>33</v>
      </c>
      <c r="AX874" s="14" t="s">
        <v>79</v>
      </c>
      <c r="AY874" s="172" t="s">
        <v>252</v>
      </c>
    </row>
    <row r="875" spans="1:65" s="15" customFormat="1">
      <c r="B875" s="179"/>
      <c r="D875" s="164" t="s">
        <v>282</v>
      </c>
      <c r="E875" s="180" t="s">
        <v>1</v>
      </c>
      <c r="F875" s="181" t="s">
        <v>286</v>
      </c>
      <c r="H875" s="182">
        <v>3</v>
      </c>
      <c r="I875" s="183"/>
      <c r="L875" s="179"/>
      <c r="M875" s="184"/>
      <c r="N875" s="185"/>
      <c r="O875" s="185"/>
      <c r="P875" s="185"/>
      <c r="Q875" s="185"/>
      <c r="R875" s="185"/>
      <c r="S875" s="185"/>
      <c r="T875" s="186"/>
      <c r="AT875" s="180" t="s">
        <v>282</v>
      </c>
      <c r="AU875" s="180" t="s">
        <v>88</v>
      </c>
      <c r="AV875" s="15" t="s">
        <v>258</v>
      </c>
      <c r="AW875" s="15" t="s">
        <v>33</v>
      </c>
      <c r="AX875" s="15" t="s">
        <v>86</v>
      </c>
      <c r="AY875" s="180" t="s">
        <v>252</v>
      </c>
    </row>
    <row r="876" spans="1:65" s="2" customFormat="1" ht="24.2" customHeight="1">
      <c r="A876" s="31"/>
      <c r="B876" s="148"/>
      <c r="C876" s="149" t="s">
        <v>814</v>
      </c>
      <c r="D876" s="149" t="s">
        <v>254</v>
      </c>
      <c r="E876" s="150" t="s">
        <v>5956</v>
      </c>
      <c r="F876" s="151" t="s">
        <v>5957</v>
      </c>
      <c r="G876" s="152" t="s">
        <v>347</v>
      </c>
      <c r="H876" s="153">
        <v>1</v>
      </c>
      <c r="I876" s="154"/>
      <c r="J876" s="155">
        <f>ROUND(I876*H876,2)</f>
        <v>0</v>
      </c>
      <c r="K876" s="156"/>
      <c r="L876" s="32"/>
      <c r="M876" s="157" t="s">
        <v>1</v>
      </c>
      <c r="N876" s="158" t="s">
        <v>44</v>
      </c>
      <c r="O876" s="57"/>
      <c r="P876" s="159">
        <f>O876*H876</f>
        <v>0</v>
      </c>
      <c r="Q876" s="159">
        <v>0</v>
      </c>
      <c r="R876" s="159">
        <f>Q876*H876</f>
        <v>0</v>
      </c>
      <c r="S876" s="159">
        <v>0</v>
      </c>
      <c r="T876" s="160">
        <f>S876*H876</f>
        <v>0</v>
      </c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R876" s="161" t="s">
        <v>258</v>
      </c>
      <c r="AT876" s="161" t="s">
        <v>254</v>
      </c>
      <c r="AU876" s="161" t="s">
        <v>88</v>
      </c>
      <c r="AY876" s="17" t="s">
        <v>252</v>
      </c>
      <c r="BE876" s="162">
        <f>IF(N876="základní",J876,0)</f>
        <v>0</v>
      </c>
      <c r="BF876" s="162">
        <f>IF(N876="snížená",J876,0)</f>
        <v>0</v>
      </c>
      <c r="BG876" s="162">
        <f>IF(N876="zákl. přenesená",J876,0)</f>
        <v>0</v>
      </c>
      <c r="BH876" s="162">
        <f>IF(N876="sníž. přenesená",J876,0)</f>
        <v>0</v>
      </c>
      <c r="BI876" s="162">
        <f>IF(N876="nulová",J876,0)</f>
        <v>0</v>
      </c>
      <c r="BJ876" s="17" t="s">
        <v>86</v>
      </c>
      <c r="BK876" s="162">
        <f>ROUND(I876*H876,2)</f>
        <v>0</v>
      </c>
      <c r="BL876" s="17" t="s">
        <v>258</v>
      </c>
      <c r="BM876" s="161" t="s">
        <v>1466</v>
      </c>
    </row>
    <row r="877" spans="1:65" s="14" customFormat="1">
      <c r="B877" s="171"/>
      <c r="D877" s="164" t="s">
        <v>282</v>
      </c>
      <c r="E877" s="172" t="s">
        <v>1</v>
      </c>
      <c r="F877" s="173" t="s">
        <v>4015</v>
      </c>
      <c r="H877" s="174">
        <v>1</v>
      </c>
      <c r="I877" s="175"/>
      <c r="L877" s="171"/>
      <c r="M877" s="176"/>
      <c r="N877" s="177"/>
      <c r="O877" s="177"/>
      <c r="P877" s="177"/>
      <c r="Q877" s="177"/>
      <c r="R877" s="177"/>
      <c r="S877" s="177"/>
      <c r="T877" s="178"/>
      <c r="AT877" s="172" t="s">
        <v>282</v>
      </c>
      <c r="AU877" s="172" t="s">
        <v>88</v>
      </c>
      <c r="AV877" s="14" t="s">
        <v>88</v>
      </c>
      <c r="AW877" s="14" t="s">
        <v>33</v>
      </c>
      <c r="AX877" s="14" t="s">
        <v>79</v>
      </c>
      <c r="AY877" s="172" t="s">
        <v>252</v>
      </c>
    </row>
    <row r="878" spans="1:65" s="15" customFormat="1">
      <c r="B878" s="179"/>
      <c r="D878" s="164" t="s">
        <v>282</v>
      </c>
      <c r="E878" s="180" t="s">
        <v>1</v>
      </c>
      <c r="F878" s="181" t="s">
        <v>286</v>
      </c>
      <c r="H878" s="182">
        <v>1</v>
      </c>
      <c r="I878" s="183"/>
      <c r="L878" s="179"/>
      <c r="M878" s="184"/>
      <c r="N878" s="185"/>
      <c r="O878" s="185"/>
      <c r="P878" s="185"/>
      <c r="Q878" s="185"/>
      <c r="R878" s="185"/>
      <c r="S878" s="185"/>
      <c r="T878" s="186"/>
      <c r="AT878" s="180" t="s">
        <v>282</v>
      </c>
      <c r="AU878" s="180" t="s">
        <v>88</v>
      </c>
      <c r="AV878" s="15" t="s">
        <v>258</v>
      </c>
      <c r="AW878" s="15" t="s">
        <v>33</v>
      </c>
      <c r="AX878" s="15" t="s">
        <v>86</v>
      </c>
      <c r="AY878" s="180" t="s">
        <v>252</v>
      </c>
    </row>
    <row r="879" spans="1:65" s="2" customFormat="1" ht="37.9" customHeight="1">
      <c r="A879" s="31"/>
      <c r="B879" s="148"/>
      <c r="C879" s="149" t="s">
        <v>1451</v>
      </c>
      <c r="D879" s="149" t="s">
        <v>254</v>
      </c>
      <c r="E879" s="150" t="s">
        <v>5958</v>
      </c>
      <c r="F879" s="151" t="s">
        <v>5959</v>
      </c>
      <c r="G879" s="152" t="s">
        <v>347</v>
      </c>
      <c r="H879" s="153">
        <v>2</v>
      </c>
      <c r="I879" s="154"/>
      <c r="J879" s="155">
        <f>ROUND(I879*H879,2)</f>
        <v>0</v>
      </c>
      <c r="K879" s="156"/>
      <c r="L879" s="32"/>
      <c r="M879" s="157" t="s">
        <v>1</v>
      </c>
      <c r="N879" s="158" t="s">
        <v>44</v>
      </c>
      <c r="O879" s="57"/>
      <c r="P879" s="159">
        <f>O879*H879</f>
        <v>0</v>
      </c>
      <c r="Q879" s="159">
        <v>0</v>
      </c>
      <c r="R879" s="159">
        <f>Q879*H879</f>
        <v>0</v>
      </c>
      <c r="S879" s="159">
        <v>0</v>
      </c>
      <c r="T879" s="160">
        <f>S879*H879</f>
        <v>0</v>
      </c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R879" s="161" t="s">
        <v>258</v>
      </c>
      <c r="AT879" s="161" t="s">
        <v>254</v>
      </c>
      <c r="AU879" s="161" t="s">
        <v>88</v>
      </c>
      <c r="AY879" s="17" t="s">
        <v>252</v>
      </c>
      <c r="BE879" s="162">
        <f>IF(N879="základní",J879,0)</f>
        <v>0</v>
      </c>
      <c r="BF879" s="162">
        <f>IF(N879="snížená",J879,0)</f>
        <v>0</v>
      </c>
      <c r="BG879" s="162">
        <f>IF(N879="zákl. přenesená",J879,0)</f>
        <v>0</v>
      </c>
      <c r="BH879" s="162">
        <f>IF(N879="sníž. přenesená",J879,0)</f>
        <v>0</v>
      </c>
      <c r="BI879" s="162">
        <f>IF(N879="nulová",J879,0)</f>
        <v>0</v>
      </c>
      <c r="BJ879" s="17" t="s">
        <v>86</v>
      </c>
      <c r="BK879" s="162">
        <f>ROUND(I879*H879,2)</f>
        <v>0</v>
      </c>
      <c r="BL879" s="17" t="s">
        <v>258</v>
      </c>
      <c r="BM879" s="161" t="s">
        <v>1473</v>
      </c>
    </row>
    <row r="880" spans="1:65" s="13" customFormat="1">
      <c r="B880" s="163"/>
      <c r="D880" s="164" t="s">
        <v>282</v>
      </c>
      <c r="E880" s="165" t="s">
        <v>1</v>
      </c>
      <c r="F880" s="166" t="s">
        <v>5916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282</v>
      </c>
      <c r="AU880" s="165" t="s">
        <v>88</v>
      </c>
      <c r="AV880" s="13" t="s">
        <v>86</v>
      </c>
      <c r="AW880" s="13" t="s">
        <v>33</v>
      </c>
      <c r="AX880" s="13" t="s">
        <v>79</v>
      </c>
      <c r="AY880" s="165" t="s">
        <v>252</v>
      </c>
    </row>
    <row r="881" spans="1:65" s="14" customFormat="1">
      <c r="B881" s="171"/>
      <c r="D881" s="164" t="s">
        <v>282</v>
      </c>
      <c r="E881" s="172" t="s">
        <v>1</v>
      </c>
      <c r="F881" s="173" t="s">
        <v>4457</v>
      </c>
      <c r="H881" s="174">
        <v>2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282</v>
      </c>
      <c r="AU881" s="172" t="s">
        <v>88</v>
      </c>
      <c r="AV881" s="14" t="s">
        <v>88</v>
      </c>
      <c r="AW881" s="14" t="s">
        <v>33</v>
      </c>
      <c r="AX881" s="14" t="s">
        <v>79</v>
      </c>
      <c r="AY881" s="172" t="s">
        <v>252</v>
      </c>
    </row>
    <row r="882" spans="1:65" s="15" customFormat="1">
      <c r="B882" s="179"/>
      <c r="D882" s="164" t="s">
        <v>282</v>
      </c>
      <c r="E882" s="180" t="s">
        <v>1</v>
      </c>
      <c r="F882" s="181" t="s">
        <v>286</v>
      </c>
      <c r="H882" s="182">
        <v>2</v>
      </c>
      <c r="I882" s="183"/>
      <c r="L882" s="179"/>
      <c r="M882" s="184"/>
      <c r="N882" s="185"/>
      <c r="O882" s="185"/>
      <c r="P882" s="185"/>
      <c r="Q882" s="185"/>
      <c r="R882" s="185"/>
      <c r="S882" s="185"/>
      <c r="T882" s="186"/>
      <c r="AT882" s="180" t="s">
        <v>282</v>
      </c>
      <c r="AU882" s="180" t="s">
        <v>88</v>
      </c>
      <c r="AV882" s="15" t="s">
        <v>258</v>
      </c>
      <c r="AW882" s="15" t="s">
        <v>33</v>
      </c>
      <c r="AX882" s="15" t="s">
        <v>86</v>
      </c>
      <c r="AY882" s="180" t="s">
        <v>252</v>
      </c>
    </row>
    <row r="883" spans="1:65" s="2" customFormat="1" ht="37.9" customHeight="1">
      <c r="A883" s="31"/>
      <c r="B883" s="148"/>
      <c r="C883" s="149" t="s">
        <v>818</v>
      </c>
      <c r="D883" s="149" t="s">
        <v>254</v>
      </c>
      <c r="E883" s="150" t="s">
        <v>5960</v>
      </c>
      <c r="F883" s="151" t="s">
        <v>5961</v>
      </c>
      <c r="G883" s="152" t="s">
        <v>347</v>
      </c>
      <c r="H883" s="153">
        <v>16</v>
      </c>
      <c r="I883" s="154"/>
      <c r="J883" s="155">
        <f>ROUND(I883*H883,2)</f>
        <v>0</v>
      </c>
      <c r="K883" s="156"/>
      <c r="L883" s="32"/>
      <c r="M883" s="157" t="s">
        <v>1</v>
      </c>
      <c r="N883" s="158" t="s">
        <v>44</v>
      </c>
      <c r="O883" s="57"/>
      <c r="P883" s="159">
        <f>O883*H883</f>
        <v>0</v>
      </c>
      <c r="Q883" s="159">
        <v>0</v>
      </c>
      <c r="R883" s="159">
        <f>Q883*H883</f>
        <v>0</v>
      </c>
      <c r="S883" s="159">
        <v>0</v>
      </c>
      <c r="T883" s="160">
        <f>S883*H883</f>
        <v>0</v>
      </c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R883" s="161" t="s">
        <v>258</v>
      </c>
      <c r="AT883" s="161" t="s">
        <v>254</v>
      </c>
      <c r="AU883" s="161" t="s">
        <v>88</v>
      </c>
      <c r="AY883" s="17" t="s">
        <v>252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7" t="s">
        <v>86</v>
      </c>
      <c r="BK883" s="162">
        <f>ROUND(I883*H883,2)</f>
        <v>0</v>
      </c>
      <c r="BL883" s="17" t="s">
        <v>258</v>
      </c>
      <c r="BM883" s="161" t="s">
        <v>1477</v>
      </c>
    </row>
    <row r="884" spans="1:65" s="13" customFormat="1">
      <c r="B884" s="163"/>
      <c r="D884" s="164" t="s">
        <v>282</v>
      </c>
      <c r="E884" s="165" t="s">
        <v>1</v>
      </c>
      <c r="F884" s="166" t="s">
        <v>5916</v>
      </c>
      <c r="H884" s="165" t="s">
        <v>1</v>
      </c>
      <c r="I884" s="167"/>
      <c r="L884" s="163"/>
      <c r="M884" s="168"/>
      <c r="N884" s="169"/>
      <c r="O884" s="169"/>
      <c r="P884" s="169"/>
      <c r="Q884" s="169"/>
      <c r="R884" s="169"/>
      <c r="S884" s="169"/>
      <c r="T884" s="170"/>
      <c r="AT884" s="165" t="s">
        <v>282</v>
      </c>
      <c r="AU884" s="165" t="s">
        <v>88</v>
      </c>
      <c r="AV884" s="13" t="s">
        <v>86</v>
      </c>
      <c r="AW884" s="13" t="s">
        <v>33</v>
      </c>
      <c r="AX884" s="13" t="s">
        <v>79</v>
      </c>
      <c r="AY884" s="165" t="s">
        <v>252</v>
      </c>
    </row>
    <row r="885" spans="1:65" s="14" customFormat="1">
      <c r="B885" s="171"/>
      <c r="D885" s="164" t="s">
        <v>282</v>
      </c>
      <c r="E885" s="172" t="s">
        <v>1</v>
      </c>
      <c r="F885" s="173" t="s">
        <v>4386</v>
      </c>
      <c r="H885" s="174">
        <v>8</v>
      </c>
      <c r="I885" s="175"/>
      <c r="L885" s="171"/>
      <c r="M885" s="176"/>
      <c r="N885" s="177"/>
      <c r="O885" s="177"/>
      <c r="P885" s="177"/>
      <c r="Q885" s="177"/>
      <c r="R885" s="177"/>
      <c r="S885" s="177"/>
      <c r="T885" s="178"/>
      <c r="AT885" s="172" t="s">
        <v>282</v>
      </c>
      <c r="AU885" s="172" t="s">
        <v>88</v>
      </c>
      <c r="AV885" s="14" t="s">
        <v>88</v>
      </c>
      <c r="AW885" s="14" t="s">
        <v>33</v>
      </c>
      <c r="AX885" s="14" t="s">
        <v>79</v>
      </c>
      <c r="AY885" s="172" t="s">
        <v>252</v>
      </c>
    </row>
    <row r="886" spans="1:65" s="14" customFormat="1">
      <c r="B886" s="171"/>
      <c r="D886" s="164" t="s">
        <v>282</v>
      </c>
      <c r="E886" s="172" t="s">
        <v>1</v>
      </c>
      <c r="F886" s="173" t="s">
        <v>4422</v>
      </c>
      <c r="H886" s="174">
        <v>3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282</v>
      </c>
      <c r="AU886" s="172" t="s">
        <v>88</v>
      </c>
      <c r="AV886" s="14" t="s">
        <v>88</v>
      </c>
      <c r="AW886" s="14" t="s">
        <v>33</v>
      </c>
      <c r="AX886" s="14" t="s">
        <v>79</v>
      </c>
      <c r="AY886" s="172" t="s">
        <v>252</v>
      </c>
    </row>
    <row r="887" spans="1:65" s="14" customFormat="1">
      <c r="B887" s="171"/>
      <c r="D887" s="164" t="s">
        <v>282</v>
      </c>
      <c r="E887" s="172" t="s">
        <v>1</v>
      </c>
      <c r="F887" s="173" t="s">
        <v>4840</v>
      </c>
      <c r="H887" s="174">
        <v>5</v>
      </c>
      <c r="I887" s="175"/>
      <c r="L887" s="171"/>
      <c r="M887" s="176"/>
      <c r="N887" s="177"/>
      <c r="O887" s="177"/>
      <c r="P887" s="177"/>
      <c r="Q887" s="177"/>
      <c r="R887" s="177"/>
      <c r="S887" s="177"/>
      <c r="T887" s="178"/>
      <c r="AT887" s="172" t="s">
        <v>282</v>
      </c>
      <c r="AU887" s="172" t="s">
        <v>88</v>
      </c>
      <c r="AV887" s="14" t="s">
        <v>88</v>
      </c>
      <c r="AW887" s="14" t="s">
        <v>33</v>
      </c>
      <c r="AX887" s="14" t="s">
        <v>79</v>
      </c>
      <c r="AY887" s="172" t="s">
        <v>252</v>
      </c>
    </row>
    <row r="888" spans="1:65" s="15" customFormat="1">
      <c r="B888" s="179"/>
      <c r="D888" s="164" t="s">
        <v>282</v>
      </c>
      <c r="E888" s="180" t="s">
        <v>1</v>
      </c>
      <c r="F888" s="181" t="s">
        <v>286</v>
      </c>
      <c r="H888" s="182">
        <v>16</v>
      </c>
      <c r="I888" s="183"/>
      <c r="L888" s="179"/>
      <c r="M888" s="184"/>
      <c r="N888" s="185"/>
      <c r="O888" s="185"/>
      <c r="P888" s="185"/>
      <c r="Q888" s="185"/>
      <c r="R888" s="185"/>
      <c r="S888" s="185"/>
      <c r="T888" s="186"/>
      <c r="AT888" s="180" t="s">
        <v>282</v>
      </c>
      <c r="AU888" s="180" t="s">
        <v>88</v>
      </c>
      <c r="AV888" s="15" t="s">
        <v>258</v>
      </c>
      <c r="AW888" s="15" t="s">
        <v>33</v>
      </c>
      <c r="AX888" s="15" t="s">
        <v>86</v>
      </c>
      <c r="AY888" s="180" t="s">
        <v>252</v>
      </c>
    </row>
    <row r="889" spans="1:65" s="2" customFormat="1" ht="37.9" customHeight="1">
      <c r="A889" s="31"/>
      <c r="B889" s="148"/>
      <c r="C889" s="149" t="s">
        <v>1458</v>
      </c>
      <c r="D889" s="149" t="s">
        <v>254</v>
      </c>
      <c r="E889" s="150" t="s">
        <v>5962</v>
      </c>
      <c r="F889" s="151" t="s">
        <v>5963</v>
      </c>
      <c r="G889" s="152" t="s">
        <v>347</v>
      </c>
      <c r="H889" s="153">
        <v>1</v>
      </c>
      <c r="I889" s="154"/>
      <c r="J889" s="155">
        <f>ROUND(I889*H889,2)</f>
        <v>0</v>
      </c>
      <c r="K889" s="156"/>
      <c r="L889" s="32"/>
      <c r="M889" s="157" t="s">
        <v>1</v>
      </c>
      <c r="N889" s="158" t="s">
        <v>44</v>
      </c>
      <c r="O889" s="57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R889" s="161" t="s">
        <v>258</v>
      </c>
      <c r="AT889" s="161" t="s">
        <v>254</v>
      </c>
      <c r="AU889" s="161" t="s">
        <v>88</v>
      </c>
      <c r="AY889" s="17" t="s">
        <v>252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7" t="s">
        <v>86</v>
      </c>
      <c r="BK889" s="162">
        <f>ROUND(I889*H889,2)</f>
        <v>0</v>
      </c>
      <c r="BL889" s="17" t="s">
        <v>258</v>
      </c>
      <c r="BM889" s="161" t="s">
        <v>1484</v>
      </c>
    </row>
    <row r="890" spans="1:65" s="13" customFormat="1">
      <c r="B890" s="163"/>
      <c r="D890" s="164" t="s">
        <v>282</v>
      </c>
      <c r="E890" s="165" t="s">
        <v>1</v>
      </c>
      <c r="F890" s="166" t="s">
        <v>5916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282</v>
      </c>
      <c r="AU890" s="165" t="s">
        <v>88</v>
      </c>
      <c r="AV890" s="13" t="s">
        <v>86</v>
      </c>
      <c r="AW890" s="13" t="s">
        <v>33</v>
      </c>
      <c r="AX890" s="13" t="s">
        <v>79</v>
      </c>
      <c r="AY890" s="165" t="s">
        <v>252</v>
      </c>
    </row>
    <row r="891" spans="1:65" s="14" customFormat="1">
      <c r="B891" s="171"/>
      <c r="D891" s="164" t="s">
        <v>282</v>
      </c>
      <c r="E891" s="172" t="s">
        <v>1</v>
      </c>
      <c r="F891" s="173" t="s">
        <v>4036</v>
      </c>
      <c r="H891" s="174">
        <v>1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282</v>
      </c>
      <c r="AU891" s="172" t="s">
        <v>88</v>
      </c>
      <c r="AV891" s="14" t="s">
        <v>88</v>
      </c>
      <c r="AW891" s="14" t="s">
        <v>33</v>
      </c>
      <c r="AX891" s="14" t="s">
        <v>79</v>
      </c>
      <c r="AY891" s="172" t="s">
        <v>252</v>
      </c>
    </row>
    <row r="892" spans="1:65" s="15" customFormat="1">
      <c r="B892" s="179"/>
      <c r="D892" s="164" t="s">
        <v>282</v>
      </c>
      <c r="E892" s="180" t="s">
        <v>1</v>
      </c>
      <c r="F892" s="181" t="s">
        <v>286</v>
      </c>
      <c r="H892" s="182">
        <v>1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282</v>
      </c>
      <c r="AU892" s="180" t="s">
        <v>88</v>
      </c>
      <c r="AV892" s="15" t="s">
        <v>258</v>
      </c>
      <c r="AW892" s="15" t="s">
        <v>33</v>
      </c>
      <c r="AX892" s="15" t="s">
        <v>86</v>
      </c>
      <c r="AY892" s="180" t="s">
        <v>252</v>
      </c>
    </row>
    <row r="893" spans="1:65" s="2" customFormat="1" ht="37.9" customHeight="1">
      <c r="A893" s="31"/>
      <c r="B893" s="148"/>
      <c r="C893" s="149" t="s">
        <v>823</v>
      </c>
      <c r="D893" s="149" t="s">
        <v>254</v>
      </c>
      <c r="E893" s="150" t="s">
        <v>5964</v>
      </c>
      <c r="F893" s="151" t="s">
        <v>5965</v>
      </c>
      <c r="G893" s="152" t="s">
        <v>347</v>
      </c>
      <c r="H893" s="153">
        <v>1</v>
      </c>
      <c r="I893" s="154"/>
      <c r="J893" s="155">
        <f>ROUND(I893*H893,2)</f>
        <v>0</v>
      </c>
      <c r="K893" s="156"/>
      <c r="L893" s="32"/>
      <c r="M893" s="157" t="s">
        <v>1</v>
      </c>
      <c r="N893" s="158" t="s">
        <v>44</v>
      </c>
      <c r="O893" s="57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R893" s="161" t="s">
        <v>258</v>
      </c>
      <c r="AT893" s="161" t="s">
        <v>254</v>
      </c>
      <c r="AU893" s="161" t="s">
        <v>88</v>
      </c>
      <c r="AY893" s="17" t="s">
        <v>252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7" t="s">
        <v>86</v>
      </c>
      <c r="BK893" s="162">
        <f>ROUND(I893*H893,2)</f>
        <v>0</v>
      </c>
      <c r="BL893" s="17" t="s">
        <v>258</v>
      </c>
      <c r="BM893" s="161" t="s">
        <v>1492</v>
      </c>
    </row>
    <row r="894" spans="1:65" s="13" customFormat="1">
      <c r="B894" s="163"/>
      <c r="D894" s="164" t="s">
        <v>282</v>
      </c>
      <c r="E894" s="165" t="s">
        <v>1</v>
      </c>
      <c r="F894" s="166" t="s">
        <v>5916</v>
      </c>
      <c r="H894" s="165" t="s">
        <v>1</v>
      </c>
      <c r="I894" s="167"/>
      <c r="L894" s="163"/>
      <c r="M894" s="168"/>
      <c r="N894" s="169"/>
      <c r="O894" s="169"/>
      <c r="P894" s="169"/>
      <c r="Q894" s="169"/>
      <c r="R894" s="169"/>
      <c r="S894" s="169"/>
      <c r="T894" s="170"/>
      <c r="AT894" s="165" t="s">
        <v>282</v>
      </c>
      <c r="AU894" s="165" t="s">
        <v>88</v>
      </c>
      <c r="AV894" s="13" t="s">
        <v>86</v>
      </c>
      <c r="AW894" s="13" t="s">
        <v>33</v>
      </c>
      <c r="AX894" s="13" t="s">
        <v>79</v>
      </c>
      <c r="AY894" s="165" t="s">
        <v>252</v>
      </c>
    </row>
    <row r="895" spans="1:65" s="14" customFormat="1">
      <c r="B895" s="171"/>
      <c r="D895" s="164" t="s">
        <v>282</v>
      </c>
      <c r="E895" s="172" t="s">
        <v>1</v>
      </c>
      <c r="F895" s="173" t="s">
        <v>4033</v>
      </c>
      <c r="H895" s="174">
        <v>1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282</v>
      </c>
      <c r="AU895" s="172" t="s">
        <v>88</v>
      </c>
      <c r="AV895" s="14" t="s">
        <v>88</v>
      </c>
      <c r="AW895" s="14" t="s">
        <v>33</v>
      </c>
      <c r="AX895" s="14" t="s">
        <v>79</v>
      </c>
      <c r="AY895" s="172" t="s">
        <v>252</v>
      </c>
    </row>
    <row r="896" spans="1:65" s="15" customFormat="1">
      <c r="B896" s="179"/>
      <c r="D896" s="164" t="s">
        <v>282</v>
      </c>
      <c r="E896" s="180" t="s">
        <v>1</v>
      </c>
      <c r="F896" s="181" t="s">
        <v>286</v>
      </c>
      <c r="H896" s="182">
        <v>1</v>
      </c>
      <c r="I896" s="183"/>
      <c r="L896" s="179"/>
      <c r="M896" s="184"/>
      <c r="N896" s="185"/>
      <c r="O896" s="185"/>
      <c r="P896" s="185"/>
      <c r="Q896" s="185"/>
      <c r="R896" s="185"/>
      <c r="S896" s="185"/>
      <c r="T896" s="186"/>
      <c r="AT896" s="180" t="s">
        <v>282</v>
      </c>
      <c r="AU896" s="180" t="s">
        <v>88</v>
      </c>
      <c r="AV896" s="15" t="s">
        <v>258</v>
      </c>
      <c r="AW896" s="15" t="s">
        <v>33</v>
      </c>
      <c r="AX896" s="15" t="s">
        <v>86</v>
      </c>
      <c r="AY896" s="180" t="s">
        <v>252</v>
      </c>
    </row>
    <row r="897" spans="1:65" s="2" customFormat="1" ht="37.9" customHeight="1">
      <c r="A897" s="31"/>
      <c r="B897" s="148"/>
      <c r="C897" s="149" t="s">
        <v>1470</v>
      </c>
      <c r="D897" s="149" t="s">
        <v>254</v>
      </c>
      <c r="E897" s="150" t="s">
        <v>5966</v>
      </c>
      <c r="F897" s="151" t="s">
        <v>5967</v>
      </c>
      <c r="G897" s="152" t="s">
        <v>347</v>
      </c>
      <c r="H897" s="153">
        <v>6</v>
      </c>
      <c r="I897" s="154"/>
      <c r="J897" s="155">
        <f>ROUND(I897*H897,2)</f>
        <v>0</v>
      </c>
      <c r="K897" s="156"/>
      <c r="L897" s="32"/>
      <c r="M897" s="157" t="s">
        <v>1</v>
      </c>
      <c r="N897" s="158" t="s">
        <v>44</v>
      </c>
      <c r="O897" s="57"/>
      <c r="P897" s="159">
        <f>O897*H897</f>
        <v>0</v>
      </c>
      <c r="Q897" s="159">
        <v>0</v>
      </c>
      <c r="R897" s="159">
        <f>Q897*H897</f>
        <v>0</v>
      </c>
      <c r="S897" s="159">
        <v>0</v>
      </c>
      <c r="T897" s="160">
        <f>S897*H897</f>
        <v>0</v>
      </c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R897" s="161" t="s">
        <v>258</v>
      </c>
      <c r="AT897" s="161" t="s">
        <v>254</v>
      </c>
      <c r="AU897" s="161" t="s">
        <v>88</v>
      </c>
      <c r="AY897" s="17" t="s">
        <v>252</v>
      </c>
      <c r="BE897" s="162">
        <f>IF(N897="základní",J897,0)</f>
        <v>0</v>
      </c>
      <c r="BF897" s="162">
        <f>IF(N897="snížená",J897,0)</f>
        <v>0</v>
      </c>
      <c r="BG897" s="162">
        <f>IF(N897="zákl. přenesená",J897,0)</f>
        <v>0</v>
      </c>
      <c r="BH897" s="162">
        <f>IF(N897="sníž. přenesená",J897,0)</f>
        <v>0</v>
      </c>
      <c r="BI897" s="162">
        <f>IF(N897="nulová",J897,0)</f>
        <v>0</v>
      </c>
      <c r="BJ897" s="17" t="s">
        <v>86</v>
      </c>
      <c r="BK897" s="162">
        <f>ROUND(I897*H897,2)</f>
        <v>0</v>
      </c>
      <c r="BL897" s="17" t="s">
        <v>258</v>
      </c>
      <c r="BM897" s="161" t="s">
        <v>1497</v>
      </c>
    </row>
    <row r="898" spans="1:65" s="13" customFormat="1">
      <c r="B898" s="163"/>
      <c r="D898" s="164" t="s">
        <v>282</v>
      </c>
      <c r="E898" s="165" t="s">
        <v>1</v>
      </c>
      <c r="F898" s="166" t="s">
        <v>5916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282</v>
      </c>
      <c r="AU898" s="165" t="s">
        <v>88</v>
      </c>
      <c r="AV898" s="13" t="s">
        <v>86</v>
      </c>
      <c r="AW898" s="13" t="s">
        <v>33</v>
      </c>
      <c r="AX898" s="13" t="s">
        <v>79</v>
      </c>
      <c r="AY898" s="165" t="s">
        <v>252</v>
      </c>
    </row>
    <row r="899" spans="1:65" s="14" customFormat="1">
      <c r="B899" s="171"/>
      <c r="D899" s="164" t="s">
        <v>282</v>
      </c>
      <c r="E899" s="172" t="s">
        <v>1</v>
      </c>
      <c r="F899" s="173" t="s">
        <v>4415</v>
      </c>
      <c r="H899" s="174">
        <v>4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282</v>
      </c>
      <c r="AU899" s="172" t="s">
        <v>88</v>
      </c>
      <c r="AV899" s="14" t="s">
        <v>88</v>
      </c>
      <c r="AW899" s="14" t="s">
        <v>33</v>
      </c>
      <c r="AX899" s="14" t="s">
        <v>79</v>
      </c>
      <c r="AY899" s="172" t="s">
        <v>252</v>
      </c>
    </row>
    <row r="900" spans="1:65" s="14" customFormat="1">
      <c r="B900" s="171"/>
      <c r="D900" s="164" t="s">
        <v>282</v>
      </c>
      <c r="E900" s="172" t="s">
        <v>1</v>
      </c>
      <c r="F900" s="173" t="s">
        <v>4457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282</v>
      </c>
      <c r="AU900" s="172" t="s">
        <v>88</v>
      </c>
      <c r="AV900" s="14" t="s">
        <v>88</v>
      </c>
      <c r="AW900" s="14" t="s">
        <v>33</v>
      </c>
      <c r="AX900" s="14" t="s">
        <v>79</v>
      </c>
      <c r="AY900" s="172" t="s">
        <v>252</v>
      </c>
    </row>
    <row r="901" spans="1:65" s="15" customFormat="1">
      <c r="B901" s="179"/>
      <c r="D901" s="164" t="s">
        <v>282</v>
      </c>
      <c r="E901" s="180" t="s">
        <v>1</v>
      </c>
      <c r="F901" s="181" t="s">
        <v>286</v>
      </c>
      <c r="H901" s="182">
        <v>6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282</v>
      </c>
      <c r="AU901" s="180" t="s">
        <v>88</v>
      </c>
      <c r="AV901" s="15" t="s">
        <v>258</v>
      </c>
      <c r="AW901" s="15" t="s">
        <v>33</v>
      </c>
      <c r="AX901" s="15" t="s">
        <v>86</v>
      </c>
      <c r="AY901" s="180" t="s">
        <v>252</v>
      </c>
    </row>
    <row r="902" spans="1:65" s="2" customFormat="1" ht="37.9" customHeight="1">
      <c r="A902" s="31"/>
      <c r="B902" s="148"/>
      <c r="C902" s="149" t="s">
        <v>829</v>
      </c>
      <c r="D902" s="149" t="s">
        <v>254</v>
      </c>
      <c r="E902" s="150" t="s">
        <v>5968</v>
      </c>
      <c r="F902" s="151" t="s">
        <v>5969</v>
      </c>
      <c r="G902" s="152" t="s">
        <v>347</v>
      </c>
      <c r="H902" s="153">
        <v>6</v>
      </c>
      <c r="I902" s="154"/>
      <c r="J902" s="155">
        <f>ROUND(I902*H902,2)</f>
        <v>0</v>
      </c>
      <c r="K902" s="156"/>
      <c r="L902" s="32"/>
      <c r="M902" s="157" t="s">
        <v>1</v>
      </c>
      <c r="N902" s="158" t="s">
        <v>44</v>
      </c>
      <c r="O902" s="57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R902" s="161" t="s">
        <v>258</v>
      </c>
      <c r="AT902" s="161" t="s">
        <v>254</v>
      </c>
      <c r="AU902" s="161" t="s">
        <v>88</v>
      </c>
      <c r="AY902" s="17" t="s">
        <v>252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7" t="s">
        <v>86</v>
      </c>
      <c r="BK902" s="162">
        <f>ROUND(I902*H902,2)</f>
        <v>0</v>
      </c>
      <c r="BL902" s="17" t="s">
        <v>258</v>
      </c>
      <c r="BM902" s="161" t="s">
        <v>1503</v>
      </c>
    </row>
    <row r="903" spans="1:65" s="13" customFormat="1">
      <c r="B903" s="163"/>
      <c r="D903" s="164" t="s">
        <v>282</v>
      </c>
      <c r="E903" s="165" t="s">
        <v>1</v>
      </c>
      <c r="F903" s="166" t="s">
        <v>5916</v>
      </c>
      <c r="H903" s="165" t="s">
        <v>1</v>
      </c>
      <c r="I903" s="167"/>
      <c r="L903" s="163"/>
      <c r="M903" s="168"/>
      <c r="N903" s="169"/>
      <c r="O903" s="169"/>
      <c r="P903" s="169"/>
      <c r="Q903" s="169"/>
      <c r="R903" s="169"/>
      <c r="S903" s="169"/>
      <c r="T903" s="170"/>
      <c r="AT903" s="165" t="s">
        <v>282</v>
      </c>
      <c r="AU903" s="165" t="s">
        <v>88</v>
      </c>
      <c r="AV903" s="13" t="s">
        <v>86</v>
      </c>
      <c r="AW903" s="13" t="s">
        <v>33</v>
      </c>
      <c r="AX903" s="13" t="s">
        <v>79</v>
      </c>
      <c r="AY903" s="165" t="s">
        <v>252</v>
      </c>
    </row>
    <row r="904" spans="1:65" s="14" customFormat="1">
      <c r="B904" s="171"/>
      <c r="D904" s="164" t="s">
        <v>282</v>
      </c>
      <c r="E904" s="172" t="s">
        <v>1</v>
      </c>
      <c r="F904" s="173" t="s">
        <v>4398</v>
      </c>
      <c r="H904" s="174">
        <v>3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2" t="s">
        <v>282</v>
      </c>
      <c r="AU904" s="172" t="s">
        <v>88</v>
      </c>
      <c r="AV904" s="14" t="s">
        <v>88</v>
      </c>
      <c r="AW904" s="14" t="s">
        <v>33</v>
      </c>
      <c r="AX904" s="14" t="s">
        <v>79</v>
      </c>
      <c r="AY904" s="172" t="s">
        <v>252</v>
      </c>
    </row>
    <row r="905" spans="1:65" s="14" customFormat="1">
      <c r="B905" s="171"/>
      <c r="D905" s="164" t="s">
        <v>282</v>
      </c>
      <c r="E905" s="172" t="s">
        <v>1</v>
      </c>
      <c r="F905" s="173" t="s">
        <v>4033</v>
      </c>
      <c r="H905" s="174">
        <v>1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282</v>
      </c>
      <c r="AU905" s="172" t="s">
        <v>88</v>
      </c>
      <c r="AV905" s="14" t="s">
        <v>88</v>
      </c>
      <c r="AW905" s="14" t="s">
        <v>33</v>
      </c>
      <c r="AX905" s="14" t="s">
        <v>79</v>
      </c>
      <c r="AY905" s="172" t="s">
        <v>252</v>
      </c>
    </row>
    <row r="906" spans="1:65" s="14" customFormat="1">
      <c r="B906" s="171"/>
      <c r="D906" s="164" t="s">
        <v>282</v>
      </c>
      <c r="E906" s="172" t="s">
        <v>1</v>
      </c>
      <c r="F906" s="173" t="s">
        <v>4457</v>
      </c>
      <c r="H906" s="174">
        <v>2</v>
      </c>
      <c r="I906" s="175"/>
      <c r="L906" s="171"/>
      <c r="M906" s="176"/>
      <c r="N906" s="177"/>
      <c r="O906" s="177"/>
      <c r="P906" s="177"/>
      <c r="Q906" s="177"/>
      <c r="R906" s="177"/>
      <c r="S906" s="177"/>
      <c r="T906" s="178"/>
      <c r="AT906" s="172" t="s">
        <v>282</v>
      </c>
      <c r="AU906" s="172" t="s">
        <v>88</v>
      </c>
      <c r="AV906" s="14" t="s">
        <v>88</v>
      </c>
      <c r="AW906" s="14" t="s">
        <v>33</v>
      </c>
      <c r="AX906" s="14" t="s">
        <v>79</v>
      </c>
      <c r="AY906" s="172" t="s">
        <v>252</v>
      </c>
    </row>
    <row r="907" spans="1:65" s="15" customFormat="1">
      <c r="B907" s="179"/>
      <c r="D907" s="164" t="s">
        <v>282</v>
      </c>
      <c r="E907" s="180" t="s">
        <v>1</v>
      </c>
      <c r="F907" s="181" t="s">
        <v>286</v>
      </c>
      <c r="H907" s="182">
        <v>6</v>
      </c>
      <c r="I907" s="183"/>
      <c r="L907" s="179"/>
      <c r="M907" s="184"/>
      <c r="N907" s="185"/>
      <c r="O907" s="185"/>
      <c r="P907" s="185"/>
      <c r="Q907" s="185"/>
      <c r="R907" s="185"/>
      <c r="S907" s="185"/>
      <c r="T907" s="186"/>
      <c r="AT907" s="180" t="s">
        <v>282</v>
      </c>
      <c r="AU907" s="180" t="s">
        <v>88</v>
      </c>
      <c r="AV907" s="15" t="s">
        <v>258</v>
      </c>
      <c r="AW907" s="15" t="s">
        <v>33</v>
      </c>
      <c r="AX907" s="15" t="s">
        <v>86</v>
      </c>
      <c r="AY907" s="180" t="s">
        <v>252</v>
      </c>
    </row>
    <row r="908" spans="1:65" s="2" customFormat="1" ht="37.9" customHeight="1">
      <c r="A908" s="31"/>
      <c r="B908" s="148"/>
      <c r="C908" s="149" t="s">
        <v>1481</v>
      </c>
      <c r="D908" s="149" t="s">
        <v>254</v>
      </c>
      <c r="E908" s="150" t="s">
        <v>5970</v>
      </c>
      <c r="F908" s="151" t="s">
        <v>5971</v>
      </c>
      <c r="G908" s="152" t="s">
        <v>347</v>
      </c>
      <c r="H908" s="153">
        <v>4</v>
      </c>
      <c r="I908" s="154"/>
      <c r="J908" s="155">
        <f>ROUND(I908*H908,2)</f>
        <v>0</v>
      </c>
      <c r="K908" s="156"/>
      <c r="L908" s="32"/>
      <c r="M908" s="157" t="s">
        <v>1</v>
      </c>
      <c r="N908" s="158" t="s">
        <v>44</v>
      </c>
      <c r="O908" s="57"/>
      <c r="P908" s="159">
        <f>O908*H908</f>
        <v>0</v>
      </c>
      <c r="Q908" s="159">
        <v>0</v>
      </c>
      <c r="R908" s="159">
        <f>Q908*H908</f>
        <v>0</v>
      </c>
      <c r="S908" s="159">
        <v>0</v>
      </c>
      <c r="T908" s="160">
        <f>S908*H908</f>
        <v>0</v>
      </c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R908" s="161" t="s">
        <v>258</v>
      </c>
      <c r="AT908" s="161" t="s">
        <v>254</v>
      </c>
      <c r="AU908" s="161" t="s">
        <v>88</v>
      </c>
      <c r="AY908" s="17" t="s">
        <v>252</v>
      </c>
      <c r="BE908" s="162">
        <f>IF(N908="základní",J908,0)</f>
        <v>0</v>
      </c>
      <c r="BF908" s="162">
        <f>IF(N908="snížená",J908,0)</f>
        <v>0</v>
      </c>
      <c r="BG908" s="162">
        <f>IF(N908="zákl. přenesená",J908,0)</f>
        <v>0</v>
      </c>
      <c r="BH908" s="162">
        <f>IF(N908="sníž. přenesená",J908,0)</f>
        <v>0</v>
      </c>
      <c r="BI908" s="162">
        <f>IF(N908="nulová",J908,0)</f>
        <v>0</v>
      </c>
      <c r="BJ908" s="17" t="s">
        <v>86</v>
      </c>
      <c r="BK908" s="162">
        <f>ROUND(I908*H908,2)</f>
        <v>0</v>
      </c>
      <c r="BL908" s="17" t="s">
        <v>258</v>
      </c>
      <c r="BM908" s="161" t="s">
        <v>1510</v>
      </c>
    </row>
    <row r="909" spans="1:65" s="13" customFormat="1">
      <c r="B909" s="163"/>
      <c r="D909" s="164" t="s">
        <v>282</v>
      </c>
      <c r="E909" s="165" t="s">
        <v>1</v>
      </c>
      <c r="F909" s="166" t="s">
        <v>5916</v>
      </c>
      <c r="H909" s="165" t="s">
        <v>1</v>
      </c>
      <c r="I909" s="167"/>
      <c r="L909" s="163"/>
      <c r="M909" s="168"/>
      <c r="N909" s="169"/>
      <c r="O909" s="169"/>
      <c r="P909" s="169"/>
      <c r="Q909" s="169"/>
      <c r="R909" s="169"/>
      <c r="S909" s="169"/>
      <c r="T909" s="170"/>
      <c r="AT909" s="165" t="s">
        <v>282</v>
      </c>
      <c r="AU909" s="165" t="s">
        <v>88</v>
      </c>
      <c r="AV909" s="13" t="s">
        <v>86</v>
      </c>
      <c r="AW909" s="13" t="s">
        <v>33</v>
      </c>
      <c r="AX909" s="13" t="s">
        <v>79</v>
      </c>
      <c r="AY909" s="165" t="s">
        <v>252</v>
      </c>
    </row>
    <row r="910" spans="1:65" s="14" customFormat="1">
      <c r="B910" s="171"/>
      <c r="D910" s="164" t="s">
        <v>282</v>
      </c>
      <c r="E910" s="172" t="s">
        <v>1</v>
      </c>
      <c r="F910" s="173" t="s">
        <v>4391</v>
      </c>
      <c r="H910" s="174">
        <v>2</v>
      </c>
      <c r="I910" s="175"/>
      <c r="L910" s="171"/>
      <c r="M910" s="176"/>
      <c r="N910" s="177"/>
      <c r="O910" s="177"/>
      <c r="P910" s="177"/>
      <c r="Q910" s="177"/>
      <c r="R910" s="177"/>
      <c r="S910" s="177"/>
      <c r="T910" s="178"/>
      <c r="AT910" s="172" t="s">
        <v>282</v>
      </c>
      <c r="AU910" s="172" t="s">
        <v>88</v>
      </c>
      <c r="AV910" s="14" t="s">
        <v>88</v>
      </c>
      <c r="AW910" s="14" t="s">
        <v>33</v>
      </c>
      <c r="AX910" s="14" t="s">
        <v>79</v>
      </c>
      <c r="AY910" s="172" t="s">
        <v>252</v>
      </c>
    </row>
    <row r="911" spans="1:65" s="14" customFormat="1">
      <c r="B911" s="171"/>
      <c r="D911" s="164" t="s">
        <v>282</v>
      </c>
      <c r="E911" s="172" t="s">
        <v>1</v>
      </c>
      <c r="F911" s="173" t="s">
        <v>4457</v>
      </c>
      <c r="H911" s="174">
        <v>2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282</v>
      </c>
      <c r="AU911" s="172" t="s">
        <v>88</v>
      </c>
      <c r="AV911" s="14" t="s">
        <v>88</v>
      </c>
      <c r="AW911" s="14" t="s">
        <v>33</v>
      </c>
      <c r="AX911" s="14" t="s">
        <v>79</v>
      </c>
      <c r="AY911" s="172" t="s">
        <v>252</v>
      </c>
    </row>
    <row r="912" spans="1:65" s="15" customFormat="1">
      <c r="B912" s="179"/>
      <c r="D912" s="164" t="s">
        <v>282</v>
      </c>
      <c r="E912" s="180" t="s">
        <v>1</v>
      </c>
      <c r="F912" s="181" t="s">
        <v>286</v>
      </c>
      <c r="H912" s="182">
        <v>4</v>
      </c>
      <c r="I912" s="183"/>
      <c r="L912" s="179"/>
      <c r="M912" s="184"/>
      <c r="N912" s="185"/>
      <c r="O912" s="185"/>
      <c r="P912" s="185"/>
      <c r="Q912" s="185"/>
      <c r="R912" s="185"/>
      <c r="S912" s="185"/>
      <c r="T912" s="186"/>
      <c r="AT912" s="180" t="s">
        <v>282</v>
      </c>
      <c r="AU912" s="180" t="s">
        <v>88</v>
      </c>
      <c r="AV912" s="15" t="s">
        <v>258</v>
      </c>
      <c r="AW912" s="15" t="s">
        <v>33</v>
      </c>
      <c r="AX912" s="15" t="s">
        <v>86</v>
      </c>
      <c r="AY912" s="180" t="s">
        <v>252</v>
      </c>
    </row>
    <row r="913" spans="1:65" s="2" customFormat="1" ht="37.9" customHeight="1">
      <c r="A913" s="31"/>
      <c r="B913" s="148"/>
      <c r="C913" s="149" t="s">
        <v>836</v>
      </c>
      <c r="D913" s="149" t="s">
        <v>254</v>
      </c>
      <c r="E913" s="150" t="s">
        <v>5972</v>
      </c>
      <c r="F913" s="151" t="s">
        <v>5973</v>
      </c>
      <c r="G913" s="152" t="s">
        <v>347</v>
      </c>
      <c r="H913" s="153">
        <v>6</v>
      </c>
      <c r="I913" s="154"/>
      <c r="J913" s="155">
        <f>ROUND(I913*H913,2)</f>
        <v>0</v>
      </c>
      <c r="K913" s="156"/>
      <c r="L913" s="32"/>
      <c r="M913" s="157" t="s">
        <v>1</v>
      </c>
      <c r="N913" s="158" t="s">
        <v>44</v>
      </c>
      <c r="O913" s="57"/>
      <c r="P913" s="159">
        <f>O913*H913</f>
        <v>0</v>
      </c>
      <c r="Q913" s="159">
        <v>0</v>
      </c>
      <c r="R913" s="159">
        <f>Q913*H913</f>
        <v>0</v>
      </c>
      <c r="S913" s="159">
        <v>0</v>
      </c>
      <c r="T913" s="160">
        <f>S913*H913</f>
        <v>0</v>
      </c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R913" s="161" t="s">
        <v>258</v>
      </c>
      <c r="AT913" s="161" t="s">
        <v>254</v>
      </c>
      <c r="AU913" s="161" t="s">
        <v>88</v>
      </c>
      <c r="AY913" s="17" t="s">
        <v>252</v>
      </c>
      <c r="BE913" s="162">
        <f>IF(N913="základní",J913,0)</f>
        <v>0</v>
      </c>
      <c r="BF913" s="162">
        <f>IF(N913="snížená",J913,0)</f>
        <v>0</v>
      </c>
      <c r="BG913" s="162">
        <f>IF(N913="zákl. přenesená",J913,0)</f>
        <v>0</v>
      </c>
      <c r="BH913" s="162">
        <f>IF(N913="sníž. přenesená",J913,0)</f>
        <v>0</v>
      </c>
      <c r="BI913" s="162">
        <f>IF(N913="nulová",J913,0)</f>
        <v>0</v>
      </c>
      <c r="BJ913" s="17" t="s">
        <v>86</v>
      </c>
      <c r="BK913" s="162">
        <f>ROUND(I913*H913,2)</f>
        <v>0</v>
      </c>
      <c r="BL913" s="17" t="s">
        <v>258</v>
      </c>
      <c r="BM913" s="161" t="s">
        <v>1516</v>
      </c>
    </row>
    <row r="914" spans="1:65" s="13" customFormat="1">
      <c r="B914" s="163"/>
      <c r="D914" s="164" t="s">
        <v>282</v>
      </c>
      <c r="E914" s="165" t="s">
        <v>1</v>
      </c>
      <c r="F914" s="166" t="s">
        <v>5916</v>
      </c>
      <c r="H914" s="165" t="s">
        <v>1</v>
      </c>
      <c r="I914" s="167"/>
      <c r="L914" s="163"/>
      <c r="M914" s="168"/>
      <c r="N914" s="169"/>
      <c r="O914" s="169"/>
      <c r="P914" s="169"/>
      <c r="Q914" s="169"/>
      <c r="R914" s="169"/>
      <c r="S914" s="169"/>
      <c r="T914" s="170"/>
      <c r="AT914" s="165" t="s">
        <v>282</v>
      </c>
      <c r="AU914" s="165" t="s">
        <v>88</v>
      </c>
      <c r="AV914" s="13" t="s">
        <v>86</v>
      </c>
      <c r="AW914" s="13" t="s">
        <v>33</v>
      </c>
      <c r="AX914" s="13" t="s">
        <v>79</v>
      </c>
      <c r="AY914" s="165" t="s">
        <v>252</v>
      </c>
    </row>
    <row r="915" spans="1:65" s="14" customFormat="1">
      <c r="B915" s="171"/>
      <c r="D915" s="164" t="s">
        <v>282</v>
      </c>
      <c r="E915" s="172" t="s">
        <v>1</v>
      </c>
      <c r="F915" s="173" t="s">
        <v>4415</v>
      </c>
      <c r="H915" s="174">
        <v>4</v>
      </c>
      <c r="I915" s="175"/>
      <c r="L915" s="171"/>
      <c r="M915" s="176"/>
      <c r="N915" s="177"/>
      <c r="O915" s="177"/>
      <c r="P915" s="177"/>
      <c r="Q915" s="177"/>
      <c r="R915" s="177"/>
      <c r="S915" s="177"/>
      <c r="T915" s="178"/>
      <c r="AT915" s="172" t="s">
        <v>282</v>
      </c>
      <c r="AU915" s="172" t="s">
        <v>88</v>
      </c>
      <c r="AV915" s="14" t="s">
        <v>88</v>
      </c>
      <c r="AW915" s="14" t="s">
        <v>33</v>
      </c>
      <c r="AX915" s="14" t="s">
        <v>79</v>
      </c>
      <c r="AY915" s="172" t="s">
        <v>252</v>
      </c>
    </row>
    <row r="916" spans="1:65" s="14" customFormat="1">
      <c r="B916" s="171"/>
      <c r="D916" s="164" t="s">
        <v>282</v>
      </c>
      <c r="E916" s="172" t="s">
        <v>1</v>
      </c>
      <c r="F916" s="173" t="s">
        <v>4457</v>
      </c>
      <c r="H916" s="174">
        <v>2</v>
      </c>
      <c r="I916" s="175"/>
      <c r="L916" s="171"/>
      <c r="M916" s="176"/>
      <c r="N916" s="177"/>
      <c r="O916" s="177"/>
      <c r="P916" s="177"/>
      <c r="Q916" s="177"/>
      <c r="R916" s="177"/>
      <c r="S916" s="177"/>
      <c r="T916" s="178"/>
      <c r="AT916" s="172" t="s">
        <v>282</v>
      </c>
      <c r="AU916" s="172" t="s">
        <v>88</v>
      </c>
      <c r="AV916" s="14" t="s">
        <v>88</v>
      </c>
      <c r="AW916" s="14" t="s">
        <v>33</v>
      </c>
      <c r="AX916" s="14" t="s">
        <v>79</v>
      </c>
      <c r="AY916" s="172" t="s">
        <v>252</v>
      </c>
    </row>
    <row r="917" spans="1:65" s="15" customFormat="1">
      <c r="B917" s="179"/>
      <c r="D917" s="164" t="s">
        <v>282</v>
      </c>
      <c r="E917" s="180" t="s">
        <v>1</v>
      </c>
      <c r="F917" s="181" t="s">
        <v>286</v>
      </c>
      <c r="H917" s="182">
        <v>6</v>
      </c>
      <c r="I917" s="183"/>
      <c r="L917" s="179"/>
      <c r="M917" s="184"/>
      <c r="N917" s="185"/>
      <c r="O917" s="185"/>
      <c r="P917" s="185"/>
      <c r="Q917" s="185"/>
      <c r="R917" s="185"/>
      <c r="S917" s="185"/>
      <c r="T917" s="186"/>
      <c r="AT917" s="180" t="s">
        <v>282</v>
      </c>
      <c r="AU917" s="180" t="s">
        <v>88</v>
      </c>
      <c r="AV917" s="15" t="s">
        <v>258</v>
      </c>
      <c r="AW917" s="15" t="s">
        <v>33</v>
      </c>
      <c r="AX917" s="15" t="s">
        <v>86</v>
      </c>
      <c r="AY917" s="180" t="s">
        <v>252</v>
      </c>
    </row>
    <row r="918" spans="1:65" s="2" customFormat="1" ht="37.9" customHeight="1">
      <c r="A918" s="31"/>
      <c r="B918" s="148"/>
      <c r="C918" s="149" t="s">
        <v>1494</v>
      </c>
      <c r="D918" s="149" t="s">
        <v>254</v>
      </c>
      <c r="E918" s="150" t="s">
        <v>5974</v>
      </c>
      <c r="F918" s="151" t="s">
        <v>5975</v>
      </c>
      <c r="G918" s="152" t="s">
        <v>347</v>
      </c>
      <c r="H918" s="153">
        <v>2</v>
      </c>
      <c r="I918" s="154"/>
      <c r="J918" s="155">
        <f>ROUND(I918*H918,2)</f>
        <v>0</v>
      </c>
      <c r="K918" s="156"/>
      <c r="L918" s="32"/>
      <c r="M918" s="157" t="s">
        <v>1</v>
      </c>
      <c r="N918" s="158" t="s">
        <v>44</v>
      </c>
      <c r="O918" s="57"/>
      <c r="P918" s="159">
        <f>O918*H918</f>
        <v>0</v>
      </c>
      <c r="Q918" s="159">
        <v>0</v>
      </c>
      <c r="R918" s="159">
        <f>Q918*H918</f>
        <v>0</v>
      </c>
      <c r="S918" s="159">
        <v>0</v>
      </c>
      <c r="T918" s="160">
        <f>S918*H918</f>
        <v>0</v>
      </c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R918" s="161" t="s">
        <v>258</v>
      </c>
      <c r="AT918" s="161" t="s">
        <v>254</v>
      </c>
      <c r="AU918" s="161" t="s">
        <v>88</v>
      </c>
      <c r="AY918" s="17" t="s">
        <v>252</v>
      </c>
      <c r="BE918" s="162">
        <f>IF(N918="základní",J918,0)</f>
        <v>0</v>
      </c>
      <c r="BF918" s="162">
        <f>IF(N918="snížená",J918,0)</f>
        <v>0</v>
      </c>
      <c r="BG918" s="162">
        <f>IF(N918="zákl. přenesená",J918,0)</f>
        <v>0</v>
      </c>
      <c r="BH918" s="162">
        <f>IF(N918="sníž. přenesená",J918,0)</f>
        <v>0</v>
      </c>
      <c r="BI918" s="162">
        <f>IF(N918="nulová",J918,0)</f>
        <v>0</v>
      </c>
      <c r="BJ918" s="17" t="s">
        <v>86</v>
      </c>
      <c r="BK918" s="162">
        <f>ROUND(I918*H918,2)</f>
        <v>0</v>
      </c>
      <c r="BL918" s="17" t="s">
        <v>258</v>
      </c>
      <c r="BM918" s="161" t="s">
        <v>1524</v>
      </c>
    </row>
    <row r="919" spans="1:65" s="13" customFormat="1">
      <c r="B919" s="163"/>
      <c r="D919" s="164" t="s">
        <v>282</v>
      </c>
      <c r="E919" s="165" t="s">
        <v>1</v>
      </c>
      <c r="F919" s="166" t="s">
        <v>5916</v>
      </c>
      <c r="H919" s="165" t="s">
        <v>1</v>
      </c>
      <c r="I919" s="167"/>
      <c r="L919" s="163"/>
      <c r="M919" s="168"/>
      <c r="N919" s="169"/>
      <c r="O919" s="169"/>
      <c r="P919" s="169"/>
      <c r="Q919" s="169"/>
      <c r="R919" s="169"/>
      <c r="S919" s="169"/>
      <c r="T919" s="170"/>
      <c r="AT919" s="165" t="s">
        <v>282</v>
      </c>
      <c r="AU919" s="165" t="s">
        <v>88</v>
      </c>
      <c r="AV919" s="13" t="s">
        <v>86</v>
      </c>
      <c r="AW919" s="13" t="s">
        <v>33</v>
      </c>
      <c r="AX919" s="13" t="s">
        <v>79</v>
      </c>
      <c r="AY919" s="165" t="s">
        <v>252</v>
      </c>
    </row>
    <row r="920" spans="1:65" s="14" customFormat="1">
      <c r="B920" s="171"/>
      <c r="D920" s="164" t="s">
        <v>282</v>
      </c>
      <c r="E920" s="172" t="s">
        <v>1</v>
      </c>
      <c r="F920" s="173" t="s">
        <v>4425</v>
      </c>
      <c r="H920" s="174">
        <v>2</v>
      </c>
      <c r="I920" s="175"/>
      <c r="L920" s="171"/>
      <c r="M920" s="176"/>
      <c r="N920" s="177"/>
      <c r="O920" s="177"/>
      <c r="P920" s="177"/>
      <c r="Q920" s="177"/>
      <c r="R920" s="177"/>
      <c r="S920" s="177"/>
      <c r="T920" s="178"/>
      <c r="AT920" s="172" t="s">
        <v>282</v>
      </c>
      <c r="AU920" s="172" t="s">
        <v>88</v>
      </c>
      <c r="AV920" s="14" t="s">
        <v>88</v>
      </c>
      <c r="AW920" s="14" t="s">
        <v>33</v>
      </c>
      <c r="AX920" s="14" t="s">
        <v>79</v>
      </c>
      <c r="AY920" s="172" t="s">
        <v>252</v>
      </c>
    </row>
    <row r="921" spans="1:65" s="15" customFormat="1">
      <c r="B921" s="179"/>
      <c r="D921" s="164" t="s">
        <v>282</v>
      </c>
      <c r="E921" s="180" t="s">
        <v>1</v>
      </c>
      <c r="F921" s="181" t="s">
        <v>286</v>
      </c>
      <c r="H921" s="182">
        <v>2</v>
      </c>
      <c r="I921" s="183"/>
      <c r="L921" s="179"/>
      <c r="M921" s="184"/>
      <c r="N921" s="185"/>
      <c r="O921" s="185"/>
      <c r="P921" s="185"/>
      <c r="Q921" s="185"/>
      <c r="R921" s="185"/>
      <c r="S921" s="185"/>
      <c r="T921" s="186"/>
      <c r="AT921" s="180" t="s">
        <v>282</v>
      </c>
      <c r="AU921" s="180" t="s">
        <v>88</v>
      </c>
      <c r="AV921" s="15" t="s">
        <v>258</v>
      </c>
      <c r="AW921" s="15" t="s">
        <v>33</v>
      </c>
      <c r="AX921" s="15" t="s">
        <v>86</v>
      </c>
      <c r="AY921" s="180" t="s">
        <v>252</v>
      </c>
    </row>
    <row r="922" spans="1:65" s="2" customFormat="1" ht="37.9" customHeight="1">
      <c r="A922" s="31"/>
      <c r="B922" s="148"/>
      <c r="C922" s="149" t="s">
        <v>840</v>
      </c>
      <c r="D922" s="149" t="s">
        <v>254</v>
      </c>
      <c r="E922" s="150" t="s">
        <v>5976</v>
      </c>
      <c r="F922" s="151" t="s">
        <v>5977</v>
      </c>
      <c r="G922" s="152" t="s">
        <v>347</v>
      </c>
      <c r="H922" s="153">
        <v>2</v>
      </c>
      <c r="I922" s="154"/>
      <c r="J922" s="155">
        <f>ROUND(I922*H922,2)</f>
        <v>0</v>
      </c>
      <c r="K922" s="156"/>
      <c r="L922" s="32"/>
      <c r="M922" s="157" t="s">
        <v>1</v>
      </c>
      <c r="N922" s="158" t="s">
        <v>44</v>
      </c>
      <c r="O922" s="57"/>
      <c r="P922" s="159">
        <f>O922*H922</f>
        <v>0</v>
      </c>
      <c r="Q922" s="159">
        <v>0</v>
      </c>
      <c r="R922" s="159">
        <f>Q922*H922</f>
        <v>0</v>
      </c>
      <c r="S922" s="159">
        <v>0</v>
      </c>
      <c r="T922" s="160">
        <f>S922*H922</f>
        <v>0</v>
      </c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R922" s="161" t="s">
        <v>258</v>
      </c>
      <c r="AT922" s="161" t="s">
        <v>254</v>
      </c>
      <c r="AU922" s="161" t="s">
        <v>88</v>
      </c>
      <c r="AY922" s="17" t="s">
        <v>252</v>
      </c>
      <c r="BE922" s="162">
        <f>IF(N922="základní",J922,0)</f>
        <v>0</v>
      </c>
      <c r="BF922" s="162">
        <f>IF(N922="snížená",J922,0)</f>
        <v>0</v>
      </c>
      <c r="BG922" s="162">
        <f>IF(N922="zákl. přenesená",J922,0)</f>
        <v>0</v>
      </c>
      <c r="BH922" s="162">
        <f>IF(N922="sníž. přenesená",J922,0)</f>
        <v>0</v>
      </c>
      <c r="BI922" s="162">
        <f>IF(N922="nulová",J922,0)</f>
        <v>0</v>
      </c>
      <c r="BJ922" s="17" t="s">
        <v>86</v>
      </c>
      <c r="BK922" s="162">
        <f>ROUND(I922*H922,2)</f>
        <v>0</v>
      </c>
      <c r="BL922" s="17" t="s">
        <v>258</v>
      </c>
      <c r="BM922" s="161" t="s">
        <v>1531</v>
      </c>
    </row>
    <row r="923" spans="1:65" s="13" customFormat="1">
      <c r="B923" s="163"/>
      <c r="D923" s="164" t="s">
        <v>282</v>
      </c>
      <c r="E923" s="165" t="s">
        <v>1</v>
      </c>
      <c r="F923" s="166" t="s">
        <v>5916</v>
      </c>
      <c r="H923" s="165" t="s">
        <v>1</v>
      </c>
      <c r="I923" s="167"/>
      <c r="L923" s="163"/>
      <c r="M923" s="168"/>
      <c r="N923" s="169"/>
      <c r="O923" s="169"/>
      <c r="P923" s="169"/>
      <c r="Q923" s="169"/>
      <c r="R923" s="169"/>
      <c r="S923" s="169"/>
      <c r="T923" s="170"/>
      <c r="AT923" s="165" t="s">
        <v>282</v>
      </c>
      <c r="AU923" s="165" t="s">
        <v>88</v>
      </c>
      <c r="AV923" s="13" t="s">
        <v>86</v>
      </c>
      <c r="AW923" s="13" t="s">
        <v>33</v>
      </c>
      <c r="AX923" s="13" t="s">
        <v>79</v>
      </c>
      <c r="AY923" s="165" t="s">
        <v>252</v>
      </c>
    </row>
    <row r="924" spans="1:65" s="14" customFormat="1">
      <c r="B924" s="171"/>
      <c r="D924" s="164" t="s">
        <v>282</v>
      </c>
      <c r="E924" s="172" t="s">
        <v>1</v>
      </c>
      <c r="F924" s="173" t="s">
        <v>4425</v>
      </c>
      <c r="H924" s="174">
        <v>2</v>
      </c>
      <c r="I924" s="175"/>
      <c r="L924" s="171"/>
      <c r="M924" s="176"/>
      <c r="N924" s="177"/>
      <c r="O924" s="177"/>
      <c r="P924" s="177"/>
      <c r="Q924" s="177"/>
      <c r="R924" s="177"/>
      <c r="S924" s="177"/>
      <c r="T924" s="178"/>
      <c r="AT924" s="172" t="s">
        <v>282</v>
      </c>
      <c r="AU924" s="172" t="s">
        <v>88</v>
      </c>
      <c r="AV924" s="14" t="s">
        <v>88</v>
      </c>
      <c r="AW924" s="14" t="s">
        <v>33</v>
      </c>
      <c r="AX924" s="14" t="s">
        <v>79</v>
      </c>
      <c r="AY924" s="172" t="s">
        <v>252</v>
      </c>
    </row>
    <row r="925" spans="1:65" s="15" customFormat="1">
      <c r="B925" s="179"/>
      <c r="D925" s="164" t="s">
        <v>282</v>
      </c>
      <c r="E925" s="180" t="s">
        <v>1</v>
      </c>
      <c r="F925" s="181" t="s">
        <v>286</v>
      </c>
      <c r="H925" s="182">
        <v>2</v>
      </c>
      <c r="I925" s="183"/>
      <c r="L925" s="179"/>
      <c r="M925" s="184"/>
      <c r="N925" s="185"/>
      <c r="O925" s="185"/>
      <c r="P925" s="185"/>
      <c r="Q925" s="185"/>
      <c r="R925" s="185"/>
      <c r="S925" s="185"/>
      <c r="T925" s="186"/>
      <c r="AT925" s="180" t="s">
        <v>282</v>
      </c>
      <c r="AU925" s="180" t="s">
        <v>88</v>
      </c>
      <c r="AV925" s="15" t="s">
        <v>258</v>
      </c>
      <c r="AW925" s="15" t="s">
        <v>33</v>
      </c>
      <c r="AX925" s="15" t="s">
        <v>86</v>
      </c>
      <c r="AY925" s="180" t="s">
        <v>252</v>
      </c>
    </row>
    <row r="926" spans="1:65" s="2" customFormat="1" ht="24.2" customHeight="1">
      <c r="A926" s="31"/>
      <c r="B926" s="148"/>
      <c r="C926" s="149" t="s">
        <v>1507</v>
      </c>
      <c r="D926" s="149" t="s">
        <v>254</v>
      </c>
      <c r="E926" s="150" t="s">
        <v>5978</v>
      </c>
      <c r="F926" s="151" t="s">
        <v>5979</v>
      </c>
      <c r="G926" s="152" t="s">
        <v>347</v>
      </c>
      <c r="H926" s="153">
        <v>19</v>
      </c>
      <c r="I926" s="154"/>
      <c r="J926" s="155">
        <f>ROUND(I926*H926,2)</f>
        <v>0</v>
      </c>
      <c r="K926" s="156"/>
      <c r="L926" s="32"/>
      <c r="M926" s="157" t="s">
        <v>1</v>
      </c>
      <c r="N926" s="158" t="s">
        <v>44</v>
      </c>
      <c r="O926" s="57"/>
      <c r="P926" s="159">
        <f>O926*H926</f>
        <v>0</v>
      </c>
      <c r="Q926" s="159">
        <v>0</v>
      </c>
      <c r="R926" s="159">
        <f>Q926*H926</f>
        <v>0</v>
      </c>
      <c r="S926" s="159">
        <v>0</v>
      </c>
      <c r="T926" s="160">
        <f>S926*H926</f>
        <v>0</v>
      </c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R926" s="161" t="s">
        <v>258</v>
      </c>
      <c r="AT926" s="161" t="s">
        <v>254</v>
      </c>
      <c r="AU926" s="161" t="s">
        <v>88</v>
      </c>
      <c r="AY926" s="17" t="s">
        <v>252</v>
      </c>
      <c r="BE926" s="162">
        <f>IF(N926="základní",J926,0)</f>
        <v>0</v>
      </c>
      <c r="BF926" s="162">
        <f>IF(N926="snížená",J926,0)</f>
        <v>0</v>
      </c>
      <c r="BG926" s="162">
        <f>IF(N926="zákl. přenesená",J926,0)</f>
        <v>0</v>
      </c>
      <c r="BH926" s="162">
        <f>IF(N926="sníž. přenesená",J926,0)</f>
        <v>0</v>
      </c>
      <c r="BI926" s="162">
        <f>IF(N926="nulová",J926,0)</f>
        <v>0</v>
      </c>
      <c r="BJ926" s="17" t="s">
        <v>86</v>
      </c>
      <c r="BK926" s="162">
        <f>ROUND(I926*H926,2)</f>
        <v>0</v>
      </c>
      <c r="BL926" s="17" t="s">
        <v>258</v>
      </c>
      <c r="BM926" s="161" t="s">
        <v>1536</v>
      </c>
    </row>
    <row r="927" spans="1:65" s="13" customFormat="1" ht="33.75">
      <c r="B927" s="163"/>
      <c r="D927" s="164" t="s">
        <v>282</v>
      </c>
      <c r="E927" s="165" t="s">
        <v>1</v>
      </c>
      <c r="F927" s="166" t="s">
        <v>5980</v>
      </c>
      <c r="H927" s="165" t="s">
        <v>1</v>
      </c>
      <c r="I927" s="167"/>
      <c r="L927" s="163"/>
      <c r="M927" s="168"/>
      <c r="N927" s="169"/>
      <c r="O927" s="169"/>
      <c r="P927" s="169"/>
      <c r="Q927" s="169"/>
      <c r="R927" s="169"/>
      <c r="S927" s="169"/>
      <c r="T927" s="170"/>
      <c r="AT927" s="165" t="s">
        <v>282</v>
      </c>
      <c r="AU927" s="165" t="s">
        <v>88</v>
      </c>
      <c r="AV927" s="13" t="s">
        <v>86</v>
      </c>
      <c r="AW927" s="13" t="s">
        <v>33</v>
      </c>
      <c r="AX927" s="13" t="s">
        <v>79</v>
      </c>
      <c r="AY927" s="165" t="s">
        <v>252</v>
      </c>
    </row>
    <row r="928" spans="1:65" s="14" customFormat="1">
      <c r="B928" s="171"/>
      <c r="D928" s="164" t="s">
        <v>282</v>
      </c>
      <c r="E928" s="172" t="s">
        <v>1</v>
      </c>
      <c r="F928" s="173" t="s">
        <v>5981</v>
      </c>
      <c r="H928" s="174">
        <v>19</v>
      </c>
      <c r="I928" s="175"/>
      <c r="L928" s="171"/>
      <c r="M928" s="176"/>
      <c r="N928" s="177"/>
      <c r="O928" s="177"/>
      <c r="P928" s="177"/>
      <c r="Q928" s="177"/>
      <c r="R928" s="177"/>
      <c r="S928" s="177"/>
      <c r="T928" s="178"/>
      <c r="AT928" s="172" t="s">
        <v>282</v>
      </c>
      <c r="AU928" s="172" t="s">
        <v>88</v>
      </c>
      <c r="AV928" s="14" t="s">
        <v>88</v>
      </c>
      <c r="AW928" s="14" t="s">
        <v>33</v>
      </c>
      <c r="AX928" s="14" t="s">
        <v>79</v>
      </c>
      <c r="AY928" s="172" t="s">
        <v>252</v>
      </c>
    </row>
    <row r="929" spans="1:65" s="15" customFormat="1">
      <c r="B929" s="179"/>
      <c r="D929" s="164" t="s">
        <v>282</v>
      </c>
      <c r="E929" s="180" t="s">
        <v>1</v>
      </c>
      <c r="F929" s="181" t="s">
        <v>286</v>
      </c>
      <c r="H929" s="182">
        <v>19</v>
      </c>
      <c r="I929" s="183"/>
      <c r="L929" s="179"/>
      <c r="M929" s="184"/>
      <c r="N929" s="185"/>
      <c r="O929" s="185"/>
      <c r="P929" s="185"/>
      <c r="Q929" s="185"/>
      <c r="R929" s="185"/>
      <c r="S929" s="185"/>
      <c r="T929" s="186"/>
      <c r="AT929" s="180" t="s">
        <v>282</v>
      </c>
      <c r="AU929" s="180" t="s">
        <v>88</v>
      </c>
      <c r="AV929" s="15" t="s">
        <v>258</v>
      </c>
      <c r="AW929" s="15" t="s">
        <v>33</v>
      </c>
      <c r="AX929" s="15" t="s">
        <v>86</v>
      </c>
      <c r="AY929" s="180" t="s">
        <v>252</v>
      </c>
    </row>
    <row r="930" spans="1:65" s="2" customFormat="1" ht="24.2" customHeight="1">
      <c r="A930" s="31"/>
      <c r="B930" s="148"/>
      <c r="C930" s="149" t="s">
        <v>847</v>
      </c>
      <c r="D930" s="149" t="s">
        <v>254</v>
      </c>
      <c r="E930" s="150" t="s">
        <v>5500</v>
      </c>
      <c r="F930" s="151" t="s">
        <v>5501</v>
      </c>
      <c r="G930" s="152" t="s">
        <v>1727</v>
      </c>
      <c r="H930" s="187"/>
      <c r="I930" s="154"/>
      <c r="J930" s="155">
        <f>ROUND(I930*H930,2)</f>
        <v>0</v>
      </c>
      <c r="K930" s="156"/>
      <c r="L930" s="32"/>
      <c r="M930" s="157" t="s">
        <v>1</v>
      </c>
      <c r="N930" s="158" t="s">
        <v>44</v>
      </c>
      <c r="O930" s="57"/>
      <c r="P930" s="159">
        <f>O930*H930</f>
        <v>0</v>
      </c>
      <c r="Q930" s="159">
        <v>0</v>
      </c>
      <c r="R930" s="159">
        <f>Q930*H930</f>
        <v>0</v>
      </c>
      <c r="S930" s="159">
        <v>0</v>
      </c>
      <c r="T930" s="160">
        <f>S930*H930</f>
        <v>0</v>
      </c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R930" s="161" t="s">
        <v>258</v>
      </c>
      <c r="AT930" s="161" t="s">
        <v>254</v>
      </c>
      <c r="AU930" s="161" t="s">
        <v>88</v>
      </c>
      <c r="AY930" s="17" t="s">
        <v>252</v>
      </c>
      <c r="BE930" s="162">
        <f>IF(N930="základní",J930,0)</f>
        <v>0</v>
      </c>
      <c r="BF930" s="162">
        <f>IF(N930="snížená",J930,0)</f>
        <v>0</v>
      </c>
      <c r="BG930" s="162">
        <f>IF(N930="zákl. přenesená",J930,0)</f>
        <v>0</v>
      </c>
      <c r="BH930" s="162">
        <f>IF(N930="sníž. přenesená",J930,0)</f>
        <v>0</v>
      </c>
      <c r="BI930" s="162">
        <f>IF(N930="nulová",J930,0)</f>
        <v>0</v>
      </c>
      <c r="BJ930" s="17" t="s">
        <v>86</v>
      </c>
      <c r="BK930" s="162">
        <f>ROUND(I930*H930,2)</f>
        <v>0</v>
      </c>
      <c r="BL930" s="17" t="s">
        <v>258</v>
      </c>
      <c r="BM930" s="161" t="s">
        <v>1542</v>
      </c>
    </row>
    <row r="931" spans="1:65" s="2" customFormat="1" ht="24.2" customHeight="1">
      <c r="A931" s="31"/>
      <c r="B931" s="148"/>
      <c r="C931" s="149" t="s">
        <v>1521</v>
      </c>
      <c r="D931" s="149" t="s">
        <v>254</v>
      </c>
      <c r="E931" s="150" t="s">
        <v>5502</v>
      </c>
      <c r="F931" s="151" t="s">
        <v>1523</v>
      </c>
      <c r="G931" s="152" t="s">
        <v>257</v>
      </c>
      <c r="H931" s="153">
        <v>60</v>
      </c>
      <c r="I931" s="154"/>
      <c r="J931" s="155">
        <f>ROUND(I931*H931,2)</f>
        <v>0</v>
      </c>
      <c r="K931" s="156"/>
      <c r="L931" s="32"/>
      <c r="M931" s="157" t="s">
        <v>1</v>
      </c>
      <c r="N931" s="158" t="s">
        <v>44</v>
      </c>
      <c r="O931" s="57"/>
      <c r="P931" s="159">
        <f>O931*H931</f>
        <v>0</v>
      </c>
      <c r="Q931" s="159">
        <v>0</v>
      </c>
      <c r="R931" s="159">
        <f>Q931*H931</f>
        <v>0</v>
      </c>
      <c r="S931" s="159">
        <v>0</v>
      </c>
      <c r="T931" s="160">
        <f>S931*H931</f>
        <v>0</v>
      </c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R931" s="161" t="s">
        <v>258</v>
      </c>
      <c r="AT931" s="161" t="s">
        <v>254</v>
      </c>
      <c r="AU931" s="161" t="s">
        <v>88</v>
      </c>
      <c r="AY931" s="17" t="s">
        <v>252</v>
      </c>
      <c r="BE931" s="162">
        <f>IF(N931="základní",J931,0)</f>
        <v>0</v>
      </c>
      <c r="BF931" s="162">
        <f>IF(N931="snížená",J931,0)</f>
        <v>0</v>
      </c>
      <c r="BG931" s="162">
        <f>IF(N931="zákl. přenesená",J931,0)</f>
        <v>0</v>
      </c>
      <c r="BH931" s="162">
        <f>IF(N931="sníž. přenesená",J931,0)</f>
        <v>0</v>
      </c>
      <c r="BI931" s="162">
        <f>IF(N931="nulová",J931,0)</f>
        <v>0</v>
      </c>
      <c r="BJ931" s="17" t="s">
        <v>86</v>
      </c>
      <c r="BK931" s="162">
        <f>ROUND(I931*H931,2)</f>
        <v>0</v>
      </c>
      <c r="BL931" s="17" t="s">
        <v>258</v>
      </c>
      <c r="BM931" s="161" t="s">
        <v>1548</v>
      </c>
    </row>
    <row r="932" spans="1:65" s="14" customFormat="1" ht="22.5">
      <c r="B932" s="171"/>
      <c r="D932" s="164" t="s">
        <v>282</v>
      </c>
      <c r="E932" s="172" t="s">
        <v>1</v>
      </c>
      <c r="F932" s="173" t="s">
        <v>5810</v>
      </c>
      <c r="H932" s="174">
        <v>60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282</v>
      </c>
      <c r="AU932" s="172" t="s">
        <v>88</v>
      </c>
      <c r="AV932" s="14" t="s">
        <v>88</v>
      </c>
      <c r="AW932" s="14" t="s">
        <v>33</v>
      </c>
      <c r="AX932" s="14" t="s">
        <v>79</v>
      </c>
      <c r="AY932" s="172" t="s">
        <v>252</v>
      </c>
    </row>
    <row r="933" spans="1:65" s="13" customFormat="1" ht="33.75">
      <c r="B933" s="163"/>
      <c r="D933" s="164" t="s">
        <v>282</v>
      </c>
      <c r="E933" s="165" t="s">
        <v>1</v>
      </c>
      <c r="F933" s="166" t="s">
        <v>5032</v>
      </c>
      <c r="H933" s="165" t="s">
        <v>1</v>
      </c>
      <c r="I933" s="167"/>
      <c r="L933" s="163"/>
      <c r="M933" s="168"/>
      <c r="N933" s="169"/>
      <c r="O933" s="169"/>
      <c r="P933" s="169"/>
      <c r="Q933" s="169"/>
      <c r="R933" s="169"/>
      <c r="S933" s="169"/>
      <c r="T933" s="170"/>
      <c r="AT933" s="165" t="s">
        <v>282</v>
      </c>
      <c r="AU933" s="165" t="s">
        <v>88</v>
      </c>
      <c r="AV933" s="13" t="s">
        <v>86</v>
      </c>
      <c r="AW933" s="13" t="s">
        <v>33</v>
      </c>
      <c r="AX933" s="13" t="s">
        <v>79</v>
      </c>
      <c r="AY933" s="165" t="s">
        <v>252</v>
      </c>
    </row>
    <row r="934" spans="1:65" s="15" customFormat="1">
      <c r="B934" s="179"/>
      <c r="D934" s="164" t="s">
        <v>282</v>
      </c>
      <c r="E934" s="180" t="s">
        <v>1</v>
      </c>
      <c r="F934" s="181" t="s">
        <v>286</v>
      </c>
      <c r="H934" s="182">
        <v>60</v>
      </c>
      <c r="I934" s="183"/>
      <c r="L934" s="179"/>
      <c r="M934" s="184"/>
      <c r="N934" s="185"/>
      <c r="O934" s="185"/>
      <c r="P934" s="185"/>
      <c r="Q934" s="185"/>
      <c r="R934" s="185"/>
      <c r="S934" s="185"/>
      <c r="T934" s="186"/>
      <c r="AT934" s="180" t="s">
        <v>282</v>
      </c>
      <c r="AU934" s="180" t="s">
        <v>88</v>
      </c>
      <c r="AV934" s="15" t="s">
        <v>258</v>
      </c>
      <c r="AW934" s="15" t="s">
        <v>33</v>
      </c>
      <c r="AX934" s="15" t="s">
        <v>86</v>
      </c>
      <c r="AY934" s="180" t="s">
        <v>252</v>
      </c>
    </row>
    <row r="935" spans="1:65" s="12" customFormat="1" ht="22.9" customHeight="1">
      <c r="B935" s="135"/>
      <c r="D935" s="136" t="s">
        <v>78</v>
      </c>
      <c r="E935" s="146" t="s">
        <v>5982</v>
      </c>
      <c r="F935" s="146" t="s">
        <v>1528</v>
      </c>
      <c r="I935" s="138"/>
      <c r="J935" s="147">
        <f>BK935</f>
        <v>0</v>
      </c>
      <c r="L935" s="135"/>
      <c r="M935" s="140"/>
      <c r="N935" s="141"/>
      <c r="O935" s="141"/>
      <c r="P935" s="142">
        <f>SUM(P936:P961)</f>
        <v>0</v>
      </c>
      <c r="Q935" s="141"/>
      <c r="R935" s="142">
        <f>SUM(R936:R961)</f>
        <v>0</v>
      </c>
      <c r="S935" s="141"/>
      <c r="T935" s="143">
        <f>SUM(T936:T961)</f>
        <v>0</v>
      </c>
      <c r="AR935" s="136" t="s">
        <v>86</v>
      </c>
      <c r="AT935" s="144" t="s">
        <v>78</v>
      </c>
      <c r="AU935" s="144" t="s">
        <v>86</v>
      </c>
      <c r="AY935" s="136" t="s">
        <v>252</v>
      </c>
      <c r="BK935" s="145">
        <f>SUM(BK936:BK961)</f>
        <v>0</v>
      </c>
    </row>
    <row r="936" spans="1:65" s="2" customFormat="1" ht="24.2" customHeight="1">
      <c r="A936" s="31"/>
      <c r="B936" s="148"/>
      <c r="C936" s="149" t="s">
        <v>850</v>
      </c>
      <c r="D936" s="149" t="s">
        <v>254</v>
      </c>
      <c r="E936" s="150" t="s">
        <v>5983</v>
      </c>
      <c r="F936" s="151" t="s">
        <v>5984</v>
      </c>
      <c r="G936" s="152" t="s">
        <v>1198</v>
      </c>
      <c r="H936" s="153">
        <v>1</v>
      </c>
      <c r="I936" s="154"/>
      <c r="J936" s="155">
        <f>ROUND(I936*H936,2)</f>
        <v>0</v>
      </c>
      <c r="K936" s="156"/>
      <c r="L936" s="32"/>
      <c r="M936" s="157" t="s">
        <v>1</v>
      </c>
      <c r="N936" s="158" t="s">
        <v>44</v>
      </c>
      <c r="O936" s="57"/>
      <c r="P936" s="159">
        <f>O936*H936</f>
        <v>0</v>
      </c>
      <c r="Q936" s="159">
        <v>0</v>
      </c>
      <c r="R936" s="159">
        <f>Q936*H936</f>
        <v>0</v>
      </c>
      <c r="S936" s="159">
        <v>0</v>
      </c>
      <c r="T936" s="160">
        <f>S936*H936</f>
        <v>0</v>
      </c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R936" s="161" t="s">
        <v>258</v>
      </c>
      <c r="AT936" s="161" t="s">
        <v>254</v>
      </c>
      <c r="AU936" s="161" t="s">
        <v>88</v>
      </c>
      <c r="AY936" s="17" t="s">
        <v>252</v>
      </c>
      <c r="BE936" s="162">
        <f>IF(N936="základní",J936,0)</f>
        <v>0</v>
      </c>
      <c r="BF936" s="162">
        <f>IF(N936="snížená",J936,0)</f>
        <v>0</v>
      </c>
      <c r="BG936" s="162">
        <f>IF(N936="zákl. přenesená",J936,0)</f>
        <v>0</v>
      </c>
      <c r="BH936" s="162">
        <f>IF(N936="sníž. přenesená",J936,0)</f>
        <v>0</v>
      </c>
      <c r="BI936" s="162">
        <f>IF(N936="nulová",J936,0)</f>
        <v>0</v>
      </c>
      <c r="BJ936" s="17" t="s">
        <v>86</v>
      </c>
      <c r="BK936" s="162">
        <f>ROUND(I936*H936,2)</f>
        <v>0</v>
      </c>
      <c r="BL936" s="17" t="s">
        <v>258</v>
      </c>
      <c r="BM936" s="161" t="s">
        <v>1553</v>
      </c>
    </row>
    <row r="937" spans="1:65" s="2" customFormat="1" ht="24.2" customHeight="1">
      <c r="A937" s="31"/>
      <c r="B937" s="148"/>
      <c r="C937" s="149" t="s">
        <v>1535</v>
      </c>
      <c r="D937" s="149" t="s">
        <v>254</v>
      </c>
      <c r="E937" s="150" t="s">
        <v>5985</v>
      </c>
      <c r="F937" s="151" t="s">
        <v>5986</v>
      </c>
      <c r="G937" s="152" t="s">
        <v>1198</v>
      </c>
      <c r="H937" s="153">
        <v>1</v>
      </c>
      <c r="I937" s="154"/>
      <c r="J937" s="155">
        <f>ROUND(I937*H937,2)</f>
        <v>0</v>
      </c>
      <c r="K937" s="156"/>
      <c r="L937" s="32"/>
      <c r="M937" s="157" t="s">
        <v>1</v>
      </c>
      <c r="N937" s="158" t="s">
        <v>44</v>
      </c>
      <c r="O937" s="57"/>
      <c r="P937" s="159">
        <f>O937*H937</f>
        <v>0</v>
      </c>
      <c r="Q937" s="159">
        <v>0</v>
      </c>
      <c r="R937" s="159">
        <f>Q937*H937</f>
        <v>0</v>
      </c>
      <c r="S937" s="159">
        <v>0</v>
      </c>
      <c r="T937" s="160">
        <f>S937*H937</f>
        <v>0</v>
      </c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R937" s="161" t="s">
        <v>258</v>
      </c>
      <c r="AT937" s="161" t="s">
        <v>254</v>
      </c>
      <c r="AU937" s="161" t="s">
        <v>88</v>
      </c>
      <c r="AY937" s="17" t="s">
        <v>252</v>
      </c>
      <c r="BE937" s="162">
        <f>IF(N937="základní",J937,0)</f>
        <v>0</v>
      </c>
      <c r="BF937" s="162">
        <f>IF(N937="snížená",J937,0)</f>
        <v>0</v>
      </c>
      <c r="BG937" s="162">
        <f>IF(N937="zákl. přenesená",J937,0)</f>
        <v>0</v>
      </c>
      <c r="BH937" s="162">
        <f>IF(N937="sníž. přenesená",J937,0)</f>
        <v>0</v>
      </c>
      <c r="BI937" s="162">
        <f>IF(N937="nulová",J937,0)</f>
        <v>0</v>
      </c>
      <c r="BJ937" s="17" t="s">
        <v>86</v>
      </c>
      <c r="BK937" s="162">
        <f>ROUND(I937*H937,2)</f>
        <v>0</v>
      </c>
      <c r="BL937" s="17" t="s">
        <v>258</v>
      </c>
      <c r="BM937" s="161" t="s">
        <v>1558</v>
      </c>
    </row>
    <row r="938" spans="1:65" s="14" customFormat="1">
      <c r="B938" s="171"/>
      <c r="D938" s="164" t="s">
        <v>282</v>
      </c>
      <c r="E938" s="172" t="s">
        <v>1</v>
      </c>
      <c r="F938" s="173" t="s">
        <v>5987</v>
      </c>
      <c r="H938" s="174">
        <v>1</v>
      </c>
      <c r="I938" s="175"/>
      <c r="L938" s="171"/>
      <c r="M938" s="176"/>
      <c r="N938" s="177"/>
      <c r="O938" s="177"/>
      <c r="P938" s="177"/>
      <c r="Q938" s="177"/>
      <c r="R938" s="177"/>
      <c r="S938" s="177"/>
      <c r="T938" s="178"/>
      <c r="AT938" s="172" t="s">
        <v>282</v>
      </c>
      <c r="AU938" s="172" t="s">
        <v>88</v>
      </c>
      <c r="AV938" s="14" t="s">
        <v>88</v>
      </c>
      <c r="AW938" s="14" t="s">
        <v>33</v>
      </c>
      <c r="AX938" s="14" t="s">
        <v>79</v>
      </c>
      <c r="AY938" s="172" t="s">
        <v>252</v>
      </c>
    </row>
    <row r="939" spans="1:65" s="13" customFormat="1">
      <c r="B939" s="163"/>
      <c r="D939" s="164" t="s">
        <v>282</v>
      </c>
      <c r="E939" s="165" t="s">
        <v>1</v>
      </c>
      <c r="F939" s="166" t="s">
        <v>5988</v>
      </c>
      <c r="H939" s="165" t="s">
        <v>1</v>
      </c>
      <c r="I939" s="167"/>
      <c r="L939" s="163"/>
      <c r="M939" s="168"/>
      <c r="N939" s="169"/>
      <c r="O939" s="169"/>
      <c r="P939" s="169"/>
      <c r="Q939" s="169"/>
      <c r="R939" s="169"/>
      <c r="S939" s="169"/>
      <c r="T939" s="170"/>
      <c r="AT939" s="165" t="s">
        <v>282</v>
      </c>
      <c r="AU939" s="165" t="s">
        <v>88</v>
      </c>
      <c r="AV939" s="13" t="s">
        <v>86</v>
      </c>
      <c r="AW939" s="13" t="s">
        <v>33</v>
      </c>
      <c r="AX939" s="13" t="s">
        <v>79</v>
      </c>
      <c r="AY939" s="165" t="s">
        <v>252</v>
      </c>
    </row>
    <row r="940" spans="1:65" s="13" customFormat="1">
      <c r="B940" s="163"/>
      <c r="D940" s="164" t="s">
        <v>282</v>
      </c>
      <c r="E940" s="165" t="s">
        <v>1</v>
      </c>
      <c r="F940" s="166" t="s">
        <v>5989</v>
      </c>
      <c r="H940" s="165" t="s">
        <v>1</v>
      </c>
      <c r="I940" s="167"/>
      <c r="L940" s="163"/>
      <c r="M940" s="168"/>
      <c r="N940" s="169"/>
      <c r="O940" s="169"/>
      <c r="P940" s="169"/>
      <c r="Q940" s="169"/>
      <c r="R940" s="169"/>
      <c r="S940" s="169"/>
      <c r="T940" s="170"/>
      <c r="AT940" s="165" t="s">
        <v>282</v>
      </c>
      <c r="AU940" s="165" t="s">
        <v>88</v>
      </c>
      <c r="AV940" s="13" t="s">
        <v>86</v>
      </c>
      <c r="AW940" s="13" t="s">
        <v>33</v>
      </c>
      <c r="AX940" s="13" t="s">
        <v>79</v>
      </c>
      <c r="AY940" s="165" t="s">
        <v>252</v>
      </c>
    </row>
    <row r="941" spans="1:65" s="13" customFormat="1">
      <c r="B941" s="163"/>
      <c r="D941" s="164" t="s">
        <v>282</v>
      </c>
      <c r="E941" s="165" t="s">
        <v>1</v>
      </c>
      <c r="F941" s="166" t="s">
        <v>5990</v>
      </c>
      <c r="H941" s="165" t="s">
        <v>1</v>
      </c>
      <c r="I941" s="167"/>
      <c r="L941" s="163"/>
      <c r="M941" s="168"/>
      <c r="N941" s="169"/>
      <c r="O941" s="169"/>
      <c r="P941" s="169"/>
      <c r="Q941" s="169"/>
      <c r="R941" s="169"/>
      <c r="S941" s="169"/>
      <c r="T941" s="170"/>
      <c r="AT941" s="165" t="s">
        <v>282</v>
      </c>
      <c r="AU941" s="165" t="s">
        <v>88</v>
      </c>
      <c r="AV941" s="13" t="s">
        <v>86</v>
      </c>
      <c r="AW941" s="13" t="s">
        <v>33</v>
      </c>
      <c r="AX941" s="13" t="s">
        <v>79</v>
      </c>
      <c r="AY941" s="165" t="s">
        <v>252</v>
      </c>
    </row>
    <row r="942" spans="1:65" s="13" customFormat="1">
      <c r="B942" s="163"/>
      <c r="D942" s="164" t="s">
        <v>282</v>
      </c>
      <c r="E942" s="165" t="s">
        <v>1</v>
      </c>
      <c r="F942" s="166" t="s">
        <v>5991</v>
      </c>
      <c r="H942" s="165" t="s">
        <v>1</v>
      </c>
      <c r="I942" s="167"/>
      <c r="L942" s="163"/>
      <c r="M942" s="168"/>
      <c r="N942" s="169"/>
      <c r="O942" s="169"/>
      <c r="P942" s="169"/>
      <c r="Q942" s="169"/>
      <c r="R942" s="169"/>
      <c r="S942" s="169"/>
      <c r="T942" s="170"/>
      <c r="AT942" s="165" t="s">
        <v>282</v>
      </c>
      <c r="AU942" s="165" t="s">
        <v>88</v>
      </c>
      <c r="AV942" s="13" t="s">
        <v>86</v>
      </c>
      <c r="AW942" s="13" t="s">
        <v>33</v>
      </c>
      <c r="AX942" s="13" t="s">
        <v>79</v>
      </c>
      <c r="AY942" s="165" t="s">
        <v>252</v>
      </c>
    </row>
    <row r="943" spans="1:65" s="15" customFormat="1">
      <c r="B943" s="179"/>
      <c r="D943" s="164" t="s">
        <v>282</v>
      </c>
      <c r="E943" s="180" t="s">
        <v>1</v>
      </c>
      <c r="F943" s="181" t="s">
        <v>286</v>
      </c>
      <c r="H943" s="182">
        <v>1</v>
      </c>
      <c r="I943" s="183"/>
      <c r="L943" s="179"/>
      <c r="M943" s="184"/>
      <c r="N943" s="185"/>
      <c r="O943" s="185"/>
      <c r="P943" s="185"/>
      <c r="Q943" s="185"/>
      <c r="R943" s="185"/>
      <c r="S943" s="185"/>
      <c r="T943" s="186"/>
      <c r="AT943" s="180" t="s">
        <v>282</v>
      </c>
      <c r="AU943" s="180" t="s">
        <v>88</v>
      </c>
      <c r="AV943" s="15" t="s">
        <v>258</v>
      </c>
      <c r="AW943" s="15" t="s">
        <v>33</v>
      </c>
      <c r="AX943" s="15" t="s">
        <v>86</v>
      </c>
      <c r="AY943" s="180" t="s">
        <v>252</v>
      </c>
    </row>
    <row r="944" spans="1:65" s="2" customFormat="1" ht="24.2" customHeight="1">
      <c r="A944" s="31"/>
      <c r="B944" s="148"/>
      <c r="C944" s="149" t="s">
        <v>855</v>
      </c>
      <c r="D944" s="149" t="s">
        <v>254</v>
      </c>
      <c r="E944" s="150" t="s">
        <v>5992</v>
      </c>
      <c r="F944" s="151" t="s">
        <v>5993</v>
      </c>
      <c r="G944" s="152" t="s">
        <v>1198</v>
      </c>
      <c r="H944" s="153">
        <v>1</v>
      </c>
      <c r="I944" s="154"/>
      <c r="J944" s="155">
        <f>ROUND(I944*H944,2)</f>
        <v>0</v>
      </c>
      <c r="K944" s="156"/>
      <c r="L944" s="32"/>
      <c r="M944" s="157" t="s">
        <v>1</v>
      </c>
      <c r="N944" s="158" t="s">
        <v>44</v>
      </c>
      <c r="O944" s="57"/>
      <c r="P944" s="159">
        <f>O944*H944</f>
        <v>0</v>
      </c>
      <c r="Q944" s="159">
        <v>0</v>
      </c>
      <c r="R944" s="159">
        <f>Q944*H944</f>
        <v>0</v>
      </c>
      <c r="S944" s="159">
        <v>0</v>
      </c>
      <c r="T944" s="160">
        <f>S944*H944</f>
        <v>0</v>
      </c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R944" s="161" t="s">
        <v>258</v>
      </c>
      <c r="AT944" s="161" t="s">
        <v>254</v>
      </c>
      <c r="AU944" s="161" t="s">
        <v>88</v>
      </c>
      <c r="AY944" s="17" t="s">
        <v>252</v>
      </c>
      <c r="BE944" s="162">
        <f>IF(N944="základní",J944,0)</f>
        <v>0</v>
      </c>
      <c r="BF944" s="162">
        <f>IF(N944="snížená",J944,0)</f>
        <v>0</v>
      </c>
      <c r="BG944" s="162">
        <f>IF(N944="zákl. přenesená",J944,0)</f>
        <v>0</v>
      </c>
      <c r="BH944" s="162">
        <f>IF(N944="sníž. přenesená",J944,0)</f>
        <v>0</v>
      </c>
      <c r="BI944" s="162">
        <f>IF(N944="nulová",J944,0)</f>
        <v>0</v>
      </c>
      <c r="BJ944" s="17" t="s">
        <v>86</v>
      </c>
      <c r="BK944" s="162">
        <f>ROUND(I944*H944,2)</f>
        <v>0</v>
      </c>
      <c r="BL944" s="17" t="s">
        <v>258</v>
      </c>
      <c r="BM944" s="161" t="s">
        <v>1573</v>
      </c>
    </row>
    <row r="945" spans="1:65" s="14" customFormat="1" ht="22.5">
      <c r="B945" s="171"/>
      <c r="D945" s="164" t="s">
        <v>282</v>
      </c>
      <c r="E945" s="172" t="s">
        <v>1</v>
      </c>
      <c r="F945" s="173" t="s">
        <v>5994</v>
      </c>
      <c r="H945" s="174">
        <v>1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282</v>
      </c>
      <c r="AU945" s="172" t="s">
        <v>88</v>
      </c>
      <c r="AV945" s="14" t="s">
        <v>88</v>
      </c>
      <c r="AW945" s="14" t="s">
        <v>33</v>
      </c>
      <c r="AX945" s="14" t="s">
        <v>79</v>
      </c>
      <c r="AY945" s="172" t="s">
        <v>252</v>
      </c>
    </row>
    <row r="946" spans="1:65" s="13" customFormat="1" ht="22.5">
      <c r="B946" s="163"/>
      <c r="D946" s="164" t="s">
        <v>282</v>
      </c>
      <c r="E946" s="165" t="s">
        <v>1</v>
      </c>
      <c r="F946" s="166" t="s">
        <v>5995</v>
      </c>
      <c r="H946" s="165" t="s">
        <v>1</v>
      </c>
      <c r="I946" s="167"/>
      <c r="L946" s="163"/>
      <c r="M946" s="168"/>
      <c r="N946" s="169"/>
      <c r="O946" s="169"/>
      <c r="P946" s="169"/>
      <c r="Q946" s="169"/>
      <c r="R946" s="169"/>
      <c r="S946" s="169"/>
      <c r="T946" s="170"/>
      <c r="AT946" s="165" t="s">
        <v>282</v>
      </c>
      <c r="AU946" s="165" t="s">
        <v>88</v>
      </c>
      <c r="AV946" s="13" t="s">
        <v>86</v>
      </c>
      <c r="AW946" s="13" t="s">
        <v>33</v>
      </c>
      <c r="AX946" s="13" t="s">
        <v>79</v>
      </c>
      <c r="AY946" s="165" t="s">
        <v>252</v>
      </c>
    </row>
    <row r="947" spans="1:65" s="15" customFormat="1">
      <c r="B947" s="179"/>
      <c r="D947" s="164" t="s">
        <v>282</v>
      </c>
      <c r="E947" s="180" t="s">
        <v>1</v>
      </c>
      <c r="F947" s="181" t="s">
        <v>286</v>
      </c>
      <c r="H947" s="182">
        <v>1</v>
      </c>
      <c r="I947" s="183"/>
      <c r="L947" s="179"/>
      <c r="M947" s="184"/>
      <c r="N947" s="185"/>
      <c r="O947" s="185"/>
      <c r="P947" s="185"/>
      <c r="Q947" s="185"/>
      <c r="R947" s="185"/>
      <c r="S947" s="185"/>
      <c r="T947" s="186"/>
      <c r="AT947" s="180" t="s">
        <v>282</v>
      </c>
      <c r="AU947" s="180" t="s">
        <v>88</v>
      </c>
      <c r="AV947" s="15" t="s">
        <v>258</v>
      </c>
      <c r="AW947" s="15" t="s">
        <v>33</v>
      </c>
      <c r="AX947" s="15" t="s">
        <v>86</v>
      </c>
      <c r="AY947" s="180" t="s">
        <v>252</v>
      </c>
    </row>
    <row r="948" spans="1:65" s="2" customFormat="1" ht="24.2" customHeight="1">
      <c r="A948" s="31"/>
      <c r="B948" s="148"/>
      <c r="C948" s="149" t="s">
        <v>1545</v>
      </c>
      <c r="D948" s="149" t="s">
        <v>254</v>
      </c>
      <c r="E948" s="150" t="s">
        <v>5996</v>
      </c>
      <c r="F948" s="151" t="s">
        <v>5997</v>
      </c>
      <c r="G948" s="152" t="s">
        <v>1198</v>
      </c>
      <c r="H948" s="153">
        <v>1</v>
      </c>
      <c r="I948" s="154"/>
      <c r="J948" s="155">
        <f>ROUND(I948*H948,2)</f>
        <v>0</v>
      </c>
      <c r="K948" s="156"/>
      <c r="L948" s="32"/>
      <c r="M948" s="157" t="s">
        <v>1</v>
      </c>
      <c r="N948" s="158" t="s">
        <v>44</v>
      </c>
      <c r="O948" s="57"/>
      <c r="P948" s="159">
        <f>O948*H948</f>
        <v>0</v>
      </c>
      <c r="Q948" s="159">
        <v>0</v>
      </c>
      <c r="R948" s="159">
        <f>Q948*H948</f>
        <v>0</v>
      </c>
      <c r="S948" s="159">
        <v>0</v>
      </c>
      <c r="T948" s="160">
        <f>S948*H948</f>
        <v>0</v>
      </c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R948" s="161" t="s">
        <v>258</v>
      </c>
      <c r="AT948" s="161" t="s">
        <v>254</v>
      </c>
      <c r="AU948" s="161" t="s">
        <v>88</v>
      </c>
      <c r="AY948" s="17" t="s">
        <v>252</v>
      </c>
      <c r="BE948" s="162">
        <f>IF(N948="základní",J948,0)</f>
        <v>0</v>
      </c>
      <c r="BF948" s="162">
        <f>IF(N948="snížená",J948,0)</f>
        <v>0</v>
      </c>
      <c r="BG948" s="162">
        <f>IF(N948="zákl. přenesená",J948,0)</f>
        <v>0</v>
      </c>
      <c r="BH948" s="162">
        <f>IF(N948="sníž. přenesená",J948,0)</f>
        <v>0</v>
      </c>
      <c r="BI948" s="162">
        <f>IF(N948="nulová",J948,0)</f>
        <v>0</v>
      </c>
      <c r="BJ948" s="17" t="s">
        <v>86</v>
      </c>
      <c r="BK948" s="162">
        <f>ROUND(I948*H948,2)</f>
        <v>0</v>
      </c>
      <c r="BL948" s="17" t="s">
        <v>258</v>
      </c>
      <c r="BM948" s="161" t="s">
        <v>1580</v>
      </c>
    </row>
    <row r="949" spans="1:65" s="2" customFormat="1" ht="24.2" customHeight="1">
      <c r="A949" s="31"/>
      <c r="B949" s="148"/>
      <c r="C949" s="149" t="s">
        <v>860</v>
      </c>
      <c r="D949" s="149" t="s">
        <v>254</v>
      </c>
      <c r="E949" s="150" t="s">
        <v>5998</v>
      </c>
      <c r="F949" s="151" t="s">
        <v>5999</v>
      </c>
      <c r="G949" s="152" t="s">
        <v>347</v>
      </c>
      <c r="H949" s="153">
        <v>8</v>
      </c>
      <c r="I949" s="154"/>
      <c r="J949" s="155">
        <f>ROUND(I949*H949,2)</f>
        <v>0</v>
      </c>
      <c r="K949" s="156"/>
      <c r="L949" s="32"/>
      <c r="M949" s="157" t="s">
        <v>1</v>
      </c>
      <c r="N949" s="158" t="s">
        <v>44</v>
      </c>
      <c r="O949" s="57"/>
      <c r="P949" s="159">
        <f>O949*H949</f>
        <v>0</v>
      </c>
      <c r="Q949" s="159">
        <v>0</v>
      </c>
      <c r="R949" s="159">
        <f>Q949*H949</f>
        <v>0</v>
      </c>
      <c r="S949" s="159">
        <v>0</v>
      </c>
      <c r="T949" s="160">
        <f>S949*H949</f>
        <v>0</v>
      </c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R949" s="161" t="s">
        <v>258</v>
      </c>
      <c r="AT949" s="161" t="s">
        <v>254</v>
      </c>
      <c r="AU949" s="161" t="s">
        <v>88</v>
      </c>
      <c r="AY949" s="17" t="s">
        <v>252</v>
      </c>
      <c r="BE949" s="162">
        <f>IF(N949="základní",J949,0)</f>
        <v>0</v>
      </c>
      <c r="BF949" s="162">
        <f>IF(N949="snížená",J949,0)</f>
        <v>0</v>
      </c>
      <c r="BG949" s="162">
        <f>IF(N949="zákl. přenesená",J949,0)</f>
        <v>0</v>
      </c>
      <c r="BH949" s="162">
        <f>IF(N949="sníž. přenesená",J949,0)</f>
        <v>0</v>
      </c>
      <c r="BI949" s="162">
        <f>IF(N949="nulová",J949,0)</f>
        <v>0</v>
      </c>
      <c r="BJ949" s="17" t="s">
        <v>86</v>
      </c>
      <c r="BK949" s="162">
        <f>ROUND(I949*H949,2)</f>
        <v>0</v>
      </c>
      <c r="BL949" s="17" t="s">
        <v>258</v>
      </c>
      <c r="BM949" s="161" t="s">
        <v>1595</v>
      </c>
    </row>
    <row r="950" spans="1:65" s="13" customFormat="1" ht="22.5">
      <c r="B950" s="163"/>
      <c r="D950" s="164" t="s">
        <v>282</v>
      </c>
      <c r="E950" s="165" t="s">
        <v>1</v>
      </c>
      <c r="F950" s="166" t="s">
        <v>6000</v>
      </c>
      <c r="H950" s="165" t="s">
        <v>1</v>
      </c>
      <c r="I950" s="167"/>
      <c r="L950" s="163"/>
      <c r="M950" s="168"/>
      <c r="N950" s="169"/>
      <c r="O950" s="169"/>
      <c r="P950" s="169"/>
      <c r="Q950" s="169"/>
      <c r="R950" s="169"/>
      <c r="S950" s="169"/>
      <c r="T950" s="170"/>
      <c r="AT950" s="165" t="s">
        <v>282</v>
      </c>
      <c r="AU950" s="165" t="s">
        <v>88</v>
      </c>
      <c r="AV950" s="13" t="s">
        <v>86</v>
      </c>
      <c r="AW950" s="13" t="s">
        <v>33</v>
      </c>
      <c r="AX950" s="13" t="s">
        <v>79</v>
      </c>
      <c r="AY950" s="165" t="s">
        <v>252</v>
      </c>
    </row>
    <row r="951" spans="1:65" s="14" customFormat="1">
      <c r="B951" s="171"/>
      <c r="D951" s="164" t="s">
        <v>282</v>
      </c>
      <c r="E951" s="172" t="s">
        <v>1</v>
      </c>
      <c r="F951" s="173" t="s">
        <v>6001</v>
      </c>
      <c r="H951" s="174">
        <v>2</v>
      </c>
      <c r="I951" s="175"/>
      <c r="L951" s="171"/>
      <c r="M951" s="176"/>
      <c r="N951" s="177"/>
      <c r="O951" s="177"/>
      <c r="P951" s="177"/>
      <c r="Q951" s="177"/>
      <c r="R951" s="177"/>
      <c r="S951" s="177"/>
      <c r="T951" s="178"/>
      <c r="AT951" s="172" t="s">
        <v>282</v>
      </c>
      <c r="AU951" s="172" t="s">
        <v>88</v>
      </c>
      <c r="AV951" s="14" t="s">
        <v>88</v>
      </c>
      <c r="AW951" s="14" t="s">
        <v>33</v>
      </c>
      <c r="AX951" s="14" t="s">
        <v>79</v>
      </c>
      <c r="AY951" s="172" t="s">
        <v>252</v>
      </c>
    </row>
    <row r="952" spans="1:65" s="14" customFormat="1">
      <c r="B952" s="171"/>
      <c r="D952" s="164" t="s">
        <v>282</v>
      </c>
      <c r="E952" s="172" t="s">
        <v>1</v>
      </c>
      <c r="F952" s="173" t="s">
        <v>6002</v>
      </c>
      <c r="H952" s="174">
        <v>2</v>
      </c>
      <c r="I952" s="175"/>
      <c r="L952" s="171"/>
      <c r="M952" s="176"/>
      <c r="N952" s="177"/>
      <c r="O952" s="177"/>
      <c r="P952" s="177"/>
      <c r="Q952" s="177"/>
      <c r="R952" s="177"/>
      <c r="S952" s="177"/>
      <c r="T952" s="178"/>
      <c r="AT952" s="172" t="s">
        <v>282</v>
      </c>
      <c r="AU952" s="172" t="s">
        <v>88</v>
      </c>
      <c r="AV952" s="14" t="s">
        <v>88</v>
      </c>
      <c r="AW952" s="14" t="s">
        <v>33</v>
      </c>
      <c r="AX952" s="14" t="s">
        <v>79</v>
      </c>
      <c r="AY952" s="172" t="s">
        <v>252</v>
      </c>
    </row>
    <row r="953" spans="1:65" s="14" customFormat="1">
      <c r="B953" s="171"/>
      <c r="D953" s="164" t="s">
        <v>282</v>
      </c>
      <c r="E953" s="172" t="s">
        <v>1</v>
      </c>
      <c r="F953" s="173" t="s">
        <v>6003</v>
      </c>
      <c r="H953" s="174">
        <v>2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282</v>
      </c>
      <c r="AU953" s="172" t="s">
        <v>88</v>
      </c>
      <c r="AV953" s="14" t="s">
        <v>88</v>
      </c>
      <c r="AW953" s="14" t="s">
        <v>33</v>
      </c>
      <c r="AX953" s="14" t="s">
        <v>79</v>
      </c>
      <c r="AY953" s="172" t="s">
        <v>252</v>
      </c>
    </row>
    <row r="954" spans="1:65" s="14" customFormat="1">
      <c r="B954" s="171"/>
      <c r="D954" s="164" t="s">
        <v>282</v>
      </c>
      <c r="E954" s="172" t="s">
        <v>1</v>
      </c>
      <c r="F954" s="173" t="s">
        <v>6004</v>
      </c>
      <c r="H954" s="174">
        <v>2</v>
      </c>
      <c r="I954" s="175"/>
      <c r="L954" s="171"/>
      <c r="M954" s="176"/>
      <c r="N954" s="177"/>
      <c r="O954" s="177"/>
      <c r="P954" s="177"/>
      <c r="Q954" s="177"/>
      <c r="R954" s="177"/>
      <c r="S954" s="177"/>
      <c r="T954" s="178"/>
      <c r="AT954" s="172" t="s">
        <v>282</v>
      </c>
      <c r="AU954" s="172" t="s">
        <v>88</v>
      </c>
      <c r="AV954" s="14" t="s">
        <v>88</v>
      </c>
      <c r="AW954" s="14" t="s">
        <v>33</v>
      </c>
      <c r="AX954" s="14" t="s">
        <v>79</v>
      </c>
      <c r="AY954" s="172" t="s">
        <v>252</v>
      </c>
    </row>
    <row r="955" spans="1:65" s="15" customFormat="1">
      <c r="B955" s="179"/>
      <c r="D955" s="164" t="s">
        <v>282</v>
      </c>
      <c r="E955" s="180" t="s">
        <v>1</v>
      </c>
      <c r="F955" s="181" t="s">
        <v>286</v>
      </c>
      <c r="H955" s="182">
        <v>8</v>
      </c>
      <c r="I955" s="183"/>
      <c r="L955" s="179"/>
      <c r="M955" s="184"/>
      <c r="N955" s="185"/>
      <c r="O955" s="185"/>
      <c r="P955" s="185"/>
      <c r="Q955" s="185"/>
      <c r="R955" s="185"/>
      <c r="S955" s="185"/>
      <c r="T955" s="186"/>
      <c r="AT955" s="180" t="s">
        <v>282</v>
      </c>
      <c r="AU955" s="180" t="s">
        <v>88</v>
      </c>
      <c r="AV955" s="15" t="s">
        <v>258</v>
      </c>
      <c r="AW955" s="15" t="s">
        <v>33</v>
      </c>
      <c r="AX955" s="15" t="s">
        <v>86</v>
      </c>
      <c r="AY955" s="180" t="s">
        <v>252</v>
      </c>
    </row>
    <row r="956" spans="1:65" s="2" customFormat="1" ht="24.2" customHeight="1">
      <c r="A956" s="31"/>
      <c r="B956" s="148"/>
      <c r="C956" s="149" t="s">
        <v>1555</v>
      </c>
      <c r="D956" s="149" t="s">
        <v>254</v>
      </c>
      <c r="E956" s="150" t="s">
        <v>6005</v>
      </c>
      <c r="F956" s="151" t="s">
        <v>6006</v>
      </c>
      <c r="G956" s="152" t="s">
        <v>1198</v>
      </c>
      <c r="H956" s="153">
        <v>1</v>
      </c>
      <c r="I956" s="154"/>
      <c r="J956" s="155">
        <f>ROUND(I956*H956,2)</f>
        <v>0</v>
      </c>
      <c r="K956" s="156"/>
      <c r="L956" s="32"/>
      <c r="M956" s="157" t="s">
        <v>1</v>
      </c>
      <c r="N956" s="158" t="s">
        <v>44</v>
      </c>
      <c r="O956" s="57"/>
      <c r="P956" s="159">
        <f>O956*H956</f>
        <v>0</v>
      </c>
      <c r="Q956" s="159">
        <v>0</v>
      </c>
      <c r="R956" s="159">
        <f>Q956*H956</f>
        <v>0</v>
      </c>
      <c r="S956" s="159">
        <v>0</v>
      </c>
      <c r="T956" s="160">
        <f>S956*H956</f>
        <v>0</v>
      </c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R956" s="161" t="s">
        <v>258</v>
      </c>
      <c r="AT956" s="161" t="s">
        <v>254</v>
      </c>
      <c r="AU956" s="161" t="s">
        <v>88</v>
      </c>
      <c r="AY956" s="17" t="s">
        <v>252</v>
      </c>
      <c r="BE956" s="162">
        <f>IF(N956="základní",J956,0)</f>
        <v>0</v>
      </c>
      <c r="BF956" s="162">
        <f>IF(N956="snížená",J956,0)</f>
        <v>0</v>
      </c>
      <c r="BG956" s="162">
        <f>IF(N956="zákl. přenesená",J956,0)</f>
        <v>0</v>
      </c>
      <c r="BH956" s="162">
        <f>IF(N956="sníž. přenesená",J956,0)</f>
        <v>0</v>
      </c>
      <c r="BI956" s="162">
        <f>IF(N956="nulová",J956,0)</f>
        <v>0</v>
      </c>
      <c r="BJ956" s="17" t="s">
        <v>86</v>
      </c>
      <c r="BK956" s="162">
        <f>ROUND(I956*H956,2)</f>
        <v>0</v>
      </c>
      <c r="BL956" s="17" t="s">
        <v>258</v>
      </c>
      <c r="BM956" s="161" t="s">
        <v>1601</v>
      </c>
    </row>
    <row r="957" spans="1:65" s="2" customFormat="1" ht="24.2" customHeight="1">
      <c r="A957" s="31"/>
      <c r="B957" s="148"/>
      <c r="C957" s="149" t="s">
        <v>865</v>
      </c>
      <c r="D957" s="149" t="s">
        <v>254</v>
      </c>
      <c r="E957" s="150" t="s">
        <v>5500</v>
      </c>
      <c r="F957" s="151" t="s">
        <v>5501</v>
      </c>
      <c r="G957" s="152" t="s">
        <v>1727</v>
      </c>
      <c r="H957" s="187"/>
      <c r="I957" s="154"/>
      <c r="J957" s="155">
        <f>ROUND(I957*H957,2)</f>
        <v>0</v>
      </c>
      <c r="K957" s="156"/>
      <c r="L957" s="32"/>
      <c r="M957" s="157" t="s">
        <v>1</v>
      </c>
      <c r="N957" s="158" t="s">
        <v>44</v>
      </c>
      <c r="O957" s="57"/>
      <c r="P957" s="159">
        <f>O957*H957</f>
        <v>0</v>
      </c>
      <c r="Q957" s="159">
        <v>0</v>
      </c>
      <c r="R957" s="159">
        <f>Q957*H957</f>
        <v>0</v>
      </c>
      <c r="S957" s="159">
        <v>0</v>
      </c>
      <c r="T957" s="160">
        <f>S957*H957</f>
        <v>0</v>
      </c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R957" s="161" t="s">
        <v>258</v>
      </c>
      <c r="AT957" s="161" t="s">
        <v>254</v>
      </c>
      <c r="AU957" s="161" t="s">
        <v>88</v>
      </c>
      <c r="AY957" s="17" t="s">
        <v>252</v>
      </c>
      <c r="BE957" s="162">
        <f>IF(N957="základní",J957,0)</f>
        <v>0</v>
      </c>
      <c r="BF957" s="162">
        <f>IF(N957="snížená",J957,0)</f>
        <v>0</v>
      </c>
      <c r="BG957" s="162">
        <f>IF(N957="zákl. přenesená",J957,0)</f>
        <v>0</v>
      </c>
      <c r="BH957" s="162">
        <f>IF(N957="sníž. přenesená",J957,0)</f>
        <v>0</v>
      </c>
      <c r="BI957" s="162">
        <f>IF(N957="nulová",J957,0)</f>
        <v>0</v>
      </c>
      <c r="BJ957" s="17" t="s">
        <v>86</v>
      </c>
      <c r="BK957" s="162">
        <f>ROUND(I957*H957,2)</f>
        <v>0</v>
      </c>
      <c r="BL957" s="17" t="s">
        <v>258</v>
      </c>
      <c r="BM957" s="161" t="s">
        <v>1604</v>
      </c>
    </row>
    <row r="958" spans="1:65" s="2" customFormat="1" ht="24.2" customHeight="1">
      <c r="A958" s="31"/>
      <c r="B958" s="148"/>
      <c r="C958" s="149" t="s">
        <v>1577</v>
      </c>
      <c r="D958" s="149" t="s">
        <v>254</v>
      </c>
      <c r="E958" s="150" t="s">
        <v>6007</v>
      </c>
      <c r="F958" s="151" t="s">
        <v>1523</v>
      </c>
      <c r="G958" s="152" t="s">
        <v>257</v>
      </c>
      <c r="H958" s="153">
        <v>50</v>
      </c>
      <c r="I958" s="154"/>
      <c r="J958" s="155">
        <f>ROUND(I958*H958,2)</f>
        <v>0</v>
      </c>
      <c r="K958" s="156"/>
      <c r="L958" s="32"/>
      <c r="M958" s="157" t="s">
        <v>1</v>
      </c>
      <c r="N958" s="158" t="s">
        <v>44</v>
      </c>
      <c r="O958" s="57"/>
      <c r="P958" s="159">
        <f>O958*H958</f>
        <v>0</v>
      </c>
      <c r="Q958" s="159">
        <v>0</v>
      </c>
      <c r="R958" s="159">
        <f>Q958*H958</f>
        <v>0</v>
      </c>
      <c r="S958" s="159">
        <v>0</v>
      </c>
      <c r="T958" s="160">
        <f>S958*H958</f>
        <v>0</v>
      </c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R958" s="161" t="s">
        <v>258</v>
      </c>
      <c r="AT958" s="161" t="s">
        <v>254</v>
      </c>
      <c r="AU958" s="161" t="s">
        <v>88</v>
      </c>
      <c r="AY958" s="17" t="s">
        <v>252</v>
      </c>
      <c r="BE958" s="162">
        <f>IF(N958="základní",J958,0)</f>
        <v>0</v>
      </c>
      <c r="BF958" s="162">
        <f>IF(N958="snížená",J958,0)</f>
        <v>0</v>
      </c>
      <c r="BG958" s="162">
        <f>IF(N958="zákl. přenesená",J958,0)</f>
        <v>0</v>
      </c>
      <c r="BH958" s="162">
        <f>IF(N958="sníž. přenesená",J958,0)</f>
        <v>0</v>
      </c>
      <c r="BI958" s="162">
        <f>IF(N958="nulová",J958,0)</f>
        <v>0</v>
      </c>
      <c r="BJ958" s="17" t="s">
        <v>86</v>
      </c>
      <c r="BK958" s="162">
        <f>ROUND(I958*H958,2)</f>
        <v>0</v>
      </c>
      <c r="BL958" s="17" t="s">
        <v>258</v>
      </c>
      <c r="BM958" s="161" t="s">
        <v>1606</v>
      </c>
    </row>
    <row r="959" spans="1:65" s="14" customFormat="1" ht="22.5">
      <c r="B959" s="171"/>
      <c r="D959" s="164" t="s">
        <v>282</v>
      </c>
      <c r="E959" s="172" t="s">
        <v>1</v>
      </c>
      <c r="F959" s="173" t="s">
        <v>6008</v>
      </c>
      <c r="H959" s="174">
        <v>50</v>
      </c>
      <c r="I959" s="175"/>
      <c r="L959" s="171"/>
      <c r="M959" s="176"/>
      <c r="N959" s="177"/>
      <c r="O959" s="177"/>
      <c r="P959" s="177"/>
      <c r="Q959" s="177"/>
      <c r="R959" s="177"/>
      <c r="S959" s="177"/>
      <c r="T959" s="178"/>
      <c r="AT959" s="172" t="s">
        <v>282</v>
      </c>
      <c r="AU959" s="172" t="s">
        <v>88</v>
      </c>
      <c r="AV959" s="14" t="s">
        <v>88</v>
      </c>
      <c r="AW959" s="14" t="s">
        <v>33</v>
      </c>
      <c r="AX959" s="14" t="s">
        <v>79</v>
      </c>
      <c r="AY959" s="172" t="s">
        <v>252</v>
      </c>
    </row>
    <row r="960" spans="1:65" s="13" customFormat="1" ht="33.75">
      <c r="B960" s="163"/>
      <c r="D960" s="164" t="s">
        <v>282</v>
      </c>
      <c r="E960" s="165" t="s">
        <v>1</v>
      </c>
      <c r="F960" s="166" t="s">
        <v>5032</v>
      </c>
      <c r="H960" s="165" t="s">
        <v>1</v>
      </c>
      <c r="I960" s="167"/>
      <c r="L960" s="163"/>
      <c r="M960" s="168"/>
      <c r="N960" s="169"/>
      <c r="O960" s="169"/>
      <c r="P960" s="169"/>
      <c r="Q960" s="169"/>
      <c r="R960" s="169"/>
      <c r="S960" s="169"/>
      <c r="T960" s="170"/>
      <c r="AT960" s="165" t="s">
        <v>282</v>
      </c>
      <c r="AU960" s="165" t="s">
        <v>88</v>
      </c>
      <c r="AV960" s="13" t="s">
        <v>86</v>
      </c>
      <c r="AW960" s="13" t="s">
        <v>33</v>
      </c>
      <c r="AX960" s="13" t="s">
        <v>79</v>
      </c>
      <c r="AY960" s="165" t="s">
        <v>252</v>
      </c>
    </row>
    <row r="961" spans="1:65" s="15" customFormat="1">
      <c r="B961" s="179"/>
      <c r="D961" s="164" t="s">
        <v>282</v>
      </c>
      <c r="E961" s="180" t="s">
        <v>1</v>
      </c>
      <c r="F961" s="181" t="s">
        <v>286</v>
      </c>
      <c r="H961" s="182">
        <v>50</v>
      </c>
      <c r="I961" s="183"/>
      <c r="L961" s="179"/>
      <c r="M961" s="184"/>
      <c r="N961" s="185"/>
      <c r="O961" s="185"/>
      <c r="P961" s="185"/>
      <c r="Q961" s="185"/>
      <c r="R961" s="185"/>
      <c r="S961" s="185"/>
      <c r="T961" s="186"/>
      <c r="AT961" s="180" t="s">
        <v>282</v>
      </c>
      <c r="AU961" s="180" t="s">
        <v>88</v>
      </c>
      <c r="AV961" s="15" t="s">
        <v>258</v>
      </c>
      <c r="AW961" s="15" t="s">
        <v>33</v>
      </c>
      <c r="AX961" s="15" t="s">
        <v>86</v>
      </c>
      <c r="AY961" s="180" t="s">
        <v>252</v>
      </c>
    </row>
    <row r="962" spans="1:65" s="12" customFormat="1" ht="25.9" customHeight="1">
      <c r="B962" s="135"/>
      <c r="D962" s="136" t="s">
        <v>78</v>
      </c>
      <c r="E962" s="137" t="s">
        <v>1891</v>
      </c>
      <c r="F962" s="137" t="s">
        <v>1892</v>
      </c>
      <c r="I962" s="138"/>
      <c r="J962" s="139">
        <f>BK962</f>
        <v>0</v>
      </c>
      <c r="L962" s="135"/>
      <c r="M962" s="140"/>
      <c r="N962" s="141"/>
      <c r="O962" s="141"/>
      <c r="P962" s="142">
        <f>P963</f>
        <v>0</v>
      </c>
      <c r="Q962" s="141"/>
      <c r="R962" s="142">
        <f>R963</f>
        <v>0</v>
      </c>
      <c r="S962" s="141"/>
      <c r="T962" s="143">
        <f>T963</f>
        <v>0</v>
      </c>
      <c r="AR962" s="136" t="s">
        <v>262</v>
      </c>
      <c r="AT962" s="144" t="s">
        <v>78</v>
      </c>
      <c r="AU962" s="144" t="s">
        <v>79</v>
      </c>
      <c r="AY962" s="136" t="s">
        <v>252</v>
      </c>
      <c r="BK962" s="145">
        <f>BK963</f>
        <v>0</v>
      </c>
    </row>
    <row r="963" spans="1:65" s="12" customFormat="1" ht="22.9" customHeight="1">
      <c r="B963" s="135"/>
      <c r="D963" s="136" t="s">
        <v>78</v>
      </c>
      <c r="E963" s="146" t="s">
        <v>6009</v>
      </c>
      <c r="F963" s="146" t="s">
        <v>5392</v>
      </c>
      <c r="I963" s="138"/>
      <c r="J963" s="147">
        <f>BK963</f>
        <v>0</v>
      </c>
      <c r="L963" s="135"/>
      <c r="M963" s="140"/>
      <c r="N963" s="141"/>
      <c r="O963" s="141"/>
      <c r="P963" s="142">
        <f>SUM(P964:P1023)</f>
        <v>0</v>
      </c>
      <c r="Q963" s="141"/>
      <c r="R963" s="142">
        <f>SUM(R964:R1023)</f>
        <v>0</v>
      </c>
      <c r="S963" s="141"/>
      <c r="T963" s="143">
        <f>SUM(T964:T1023)</f>
        <v>0</v>
      </c>
      <c r="AR963" s="136" t="s">
        <v>86</v>
      </c>
      <c r="AT963" s="144" t="s">
        <v>78</v>
      </c>
      <c r="AU963" s="144" t="s">
        <v>86</v>
      </c>
      <c r="AY963" s="136" t="s">
        <v>252</v>
      </c>
      <c r="BK963" s="145">
        <f>SUM(BK964:BK1023)</f>
        <v>0</v>
      </c>
    </row>
    <row r="964" spans="1:65" s="2" customFormat="1" ht="21.75" customHeight="1">
      <c r="A964" s="31"/>
      <c r="B964" s="148"/>
      <c r="C964" s="149" t="s">
        <v>871</v>
      </c>
      <c r="D964" s="149" t="s">
        <v>254</v>
      </c>
      <c r="E964" s="150" t="s">
        <v>6010</v>
      </c>
      <c r="F964" s="151" t="s">
        <v>6011</v>
      </c>
      <c r="G964" s="152" t="s">
        <v>1198</v>
      </c>
      <c r="H964" s="153">
        <v>2</v>
      </c>
      <c r="I964" s="154"/>
      <c r="J964" s="155">
        <f>ROUND(I964*H964,2)</f>
        <v>0</v>
      </c>
      <c r="K964" s="156"/>
      <c r="L964" s="32"/>
      <c r="M964" s="157" t="s">
        <v>1</v>
      </c>
      <c r="N964" s="158" t="s">
        <v>44</v>
      </c>
      <c r="O964" s="57"/>
      <c r="P964" s="159">
        <f>O964*H964</f>
        <v>0</v>
      </c>
      <c r="Q964" s="159">
        <v>0</v>
      </c>
      <c r="R964" s="159">
        <f>Q964*H964</f>
        <v>0</v>
      </c>
      <c r="S964" s="159">
        <v>0</v>
      </c>
      <c r="T964" s="160">
        <f>S964*H964</f>
        <v>0</v>
      </c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R964" s="161" t="s">
        <v>258</v>
      </c>
      <c r="AT964" s="161" t="s">
        <v>254</v>
      </c>
      <c r="AU964" s="161" t="s">
        <v>88</v>
      </c>
      <c r="AY964" s="17" t="s">
        <v>252</v>
      </c>
      <c r="BE964" s="162">
        <f>IF(N964="základní",J964,0)</f>
        <v>0</v>
      </c>
      <c r="BF964" s="162">
        <f>IF(N964="snížená",J964,0)</f>
        <v>0</v>
      </c>
      <c r="BG964" s="162">
        <f>IF(N964="zákl. přenesená",J964,0)</f>
        <v>0</v>
      </c>
      <c r="BH964" s="162">
        <f>IF(N964="sníž. přenesená",J964,0)</f>
        <v>0</v>
      </c>
      <c r="BI964" s="162">
        <f>IF(N964="nulová",J964,0)</f>
        <v>0</v>
      </c>
      <c r="BJ964" s="17" t="s">
        <v>86</v>
      </c>
      <c r="BK964" s="162">
        <f>ROUND(I964*H964,2)</f>
        <v>0</v>
      </c>
      <c r="BL964" s="17" t="s">
        <v>258</v>
      </c>
      <c r="BM964" s="161" t="s">
        <v>1612</v>
      </c>
    </row>
    <row r="965" spans="1:65" s="13" customFormat="1">
      <c r="B965" s="163"/>
      <c r="D965" s="164" t="s">
        <v>282</v>
      </c>
      <c r="E965" s="165" t="s">
        <v>1</v>
      </c>
      <c r="F965" s="166" t="s">
        <v>6012</v>
      </c>
      <c r="H965" s="165" t="s">
        <v>1</v>
      </c>
      <c r="I965" s="167"/>
      <c r="L965" s="163"/>
      <c r="M965" s="168"/>
      <c r="N965" s="169"/>
      <c r="O965" s="169"/>
      <c r="P965" s="169"/>
      <c r="Q965" s="169"/>
      <c r="R965" s="169"/>
      <c r="S965" s="169"/>
      <c r="T965" s="170"/>
      <c r="AT965" s="165" t="s">
        <v>282</v>
      </c>
      <c r="AU965" s="165" t="s">
        <v>88</v>
      </c>
      <c r="AV965" s="13" t="s">
        <v>86</v>
      </c>
      <c r="AW965" s="13" t="s">
        <v>33</v>
      </c>
      <c r="AX965" s="13" t="s">
        <v>79</v>
      </c>
      <c r="AY965" s="165" t="s">
        <v>252</v>
      </c>
    </row>
    <row r="966" spans="1:65" s="14" customFormat="1">
      <c r="B966" s="171"/>
      <c r="D966" s="164" t="s">
        <v>282</v>
      </c>
      <c r="E966" s="172" t="s">
        <v>1</v>
      </c>
      <c r="F966" s="173" t="s">
        <v>6013</v>
      </c>
      <c r="H966" s="174">
        <v>1</v>
      </c>
      <c r="I966" s="175"/>
      <c r="L966" s="171"/>
      <c r="M966" s="176"/>
      <c r="N966" s="177"/>
      <c r="O966" s="177"/>
      <c r="P966" s="177"/>
      <c r="Q966" s="177"/>
      <c r="R966" s="177"/>
      <c r="S966" s="177"/>
      <c r="T966" s="178"/>
      <c r="AT966" s="172" t="s">
        <v>282</v>
      </c>
      <c r="AU966" s="172" t="s">
        <v>88</v>
      </c>
      <c r="AV966" s="14" t="s">
        <v>88</v>
      </c>
      <c r="AW966" s="14" t="s">
        <v>33</v>
      </c>
      <c r="AX966" s="14" t="s">
        <v>79</v>
      </c>
      <c r="AY966" s="172" t="s">
        <v>252</v>
      </c>
    </row>
    <row r="967" spans="1:65" s="14" customFormat="1">
      <c r="B967" s="171"/>
      <c r="D967" s="164" t="s">
        <v>282</v>
      </c>
      <c r="E967" s="172" t="s">
        <v>1</v>
      </c>
      <c r="F967" s="173" t="s">
        <v>6014</v>
      </c>
      <c r="H967" s="174">
        <v>1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282</v>
      </c>
      <c r="AU967" s="172" t="s">
        <v>88</v>
      </c>
      <c r="AV967" s="14" t="s">
        <v>88</v>
      </c>
      <c r="AW967" s="14" t="s">
        <v>33</v>
      </c>
      <c r="AX967" s="14" t="s">
        <v>79</v>
      </c>
      <c r="AY967" s="172" t="s">
        <v>252</v>
      </c>
    </row>
    <row r="968" spans="1:65" s="15" customFormat="1">
      <c r="B968" s="179"/>
      <c r="D968" s="164" t="s">
        <v>282</v>
      </c>
      <c r="E968" s="180" t="s">
        <v>1</v>
      </c>
      <c r="F968" s="181" t="s">
        <v>286</v>
      </c>
      <c r="H968" s="182">
        <v>2</v>
      </c>
      <c r="I968" s="183"/>
      <c r="L968" s="179"/>
      <c r="M968" s="184"/>
      <c r="N968" s="185"/>
      <c r="O968" s="185"/>
      <c r="P968" s="185"/>
      <c r="Q968" s="185"/>
      <c r="R968" s="185"/>
      <c r="S968" s="185"/>
      <c r="T968" s="186"/>
      <c r="AT968" s="180" t="s">
        <v>282</v>
      </c>
      <c r="AU968" s="180" t="s">
        <v>88</v>
      </c>
      <c r="AV968" s="15" t="s">
        <v>258</v>
      </c>
      <c r="AW968" s="15" t="s">
        <v>33</v>
      </c>
      <c r="AX968" s="15" t="s">
        <v>86</v>
      </c>
      <c r="AY968" s="180" t="s">
        <v>252</v>
      </c>
    </row>
    <row r="969" spans="1:65" s="2" customFormat="1" ht="21.75" customHeight="1">
      <c r="A969" s="31"/>
      <c r="B969" s="148"/>
      <c r="C969" s="149" t="s">
        <v>1598</v>
      </c>
      <c r="D969" s="149" t="s">
        <v>254</v>
      </c>
      <c r="E969" s="150" t="s">
        <v>6015</v>
      </c>
      <c r="F969" s="151" t="s">
        <v>6016</v>
      </c>
      <c r="G969" s="152" t="s">
        <v>1198</v>
      </c>
      <c r="H969" s="153">
        <v>4</v>
      </c>
      <c r="I969" s="154"/>
      <c r="J969" s="155">
        <f>ROUND(I969*H969,2)</f>
        <v>0</v>
      </c>
      <c r="K969" s="156"/>
      <c r="L969" s="32"/>
      <c r="M969" s="157" t="s">
        <v>1</v>
      </c>
      <c r="N969" s="158" t="s">
        <v>44</v>
      </c>
      <c r="O969" s="57"/>
      <c r="P969" s="159">
        <f>O969*H969</f>
        <v>0</v>
      </c>
      <c r="Q969" s="159">
        <v>0</v>
      </c>
      <c r="R969" s="159">
        <f>Q969*H969</f>
        <v>0</v>
      </c>
      <c r="S969" s="159">
        <v>0</v>
      </c>
      <c r="T969" s="160">
        <f>S969*H969</f>
        <v>0</v>
      </c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R969" s="161" t="s">
        <v>258</v>
      </c>
      <c r="AT969" s="161" t="s">
        <v>254</v>
      </c>
      <c r="AU969" s="161" t="s">
        <v>88</v>
      </c>
      <c r="AY969" s="17" t="s">
        <v>252</v>
      </c>
      <c r="BE969" s="162">
        <f>IF(N969="základní",J969,0)</f>
        <v>0</v>
      </c>
      <c r="BF969" s="162">
        <f>IF(N969="snížená",J969,0)</f>
        <v>0</v>
      </c>
      <c r="BG969" s="162">
        <f>IF(N969="zákl. přenesená",J969,0)</f>
        <v>0</v>
      </c>
      <c r="BH969" s="162">
        <f>IF(N969="sníž. přenesená",J969,0)</f>
        <v>0</v>
      </c>
      <c r="BI969" s="162">
        <f>IF(N969="nulová",J969,0)</f>
        <v>0</v>
      </c>
      <c r="BJ969" s="17" t="s">
        <v>86</v>
      </c>
      <c r="BK969" s="162">
        <f>ROUND(I969*H969,2)</f>
        <v>0</v>
      </c>
      <c r="BL969" s="17" t="s">
        <v>258</v>
      </c>
      <c r="BM969" s="161" t="s">
        <v>1617</v>
      </c>
    </row>
    <row r="970" spans="1:65" s="13" customFormat="1">
      <c r="B970" s="163"/>
      <c r="D970" s="164" t="s">
        <v>282</v>
      </c>
      <c r="E970" s="165" t="s">
        <v>1</v>
      </c>
      <c r="F970" s="166" t="s">
        <v>6012</v>
      </c>
      <c r="H970" s="165" t="s">
        <v>1</v>
      </c>
      <c r="I970" s="167"/>
      <c r="L970" s="163"/>
      <c r="M970" s="168"/>
      <c r="N970" s="169"/>
      <c r="O970" s="169"/>
      <c r="P970" s="169"/>
      <c r="Q970" s="169"/>
      <c r="R970" s="169"/>
      <c r="S970" s="169"/>
      <c r="T970" s="170"/>
      <c r="AT970" s="165" t="s">
        <v>282</v>
      </c>
      <c r="AU970" s="165" t="s">
        <v>88</v>
      </c>
      <c r="AV970" s="13" t="s">
        <v>86</v>
      </c>
      <c r="AW970" s="13" t="s">
        <v>33</v>
      </c>
      <c r="AX970" s="13" t="s">
        <v>79</v>
      </c>
      <c r="AY970" s="165" t="s">
        <v>252</v>
      </c>
    </row>
    <row r="971" spans="1:65" s="14" customFormat="1">
      <c r="B971" s="171"/>
      <c r="D971" s="164" t="s">
        <v>282</v>
      </c>
      <c r="E971" s="172" t="s">
        <v>1</v>
      </c>
      <c r="F971" s="173" t="s">
        <v>6017</v>
      </c>
      <c r="H971" s="174">
        <v>1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282</v>
      </c>
      <c r="AU971" s="172" t="s">
        <v>88</v>
      </c>
      <c r="AV971" s="14" t="s">
        <v>88</v>
      </c>
      <c r="AW971" s="14" t="s">
        <v>33</v>
      </c>
      <c r="AX971" s="14" t="s">
        <v>79</v>
      </c>
      <c r="AY971" s="172" t="s">
        <v>252</v>
      </c>
    </row>
    <row r="972" spans="1:65" s="14" customFormat="1">
      <c r="B972" s="171"/>
      <c r="D972" s="164" t="s">
        <v>282</v>
      </c>
      <c r="E972" s="172" t="s">
        <v>1</v>
      </c>
      <c r="F972" s="173" t="s">
        <v>6018</v>
      </c>
      <c r="H972" s="174">
        <v>1</v>
      </c>
      <c r="I972" s="175"/>
      <c r="L972" s="171"/>
      <c r="M972" s="176"/>
      <c r="N972" s="177"/>
      <c r="O972" s="177"/>
      <c r="P972" s="177"/>
      <c r="Q972" s="177"/>
      <c r="R972" s="177"/>
      <c r="S972" s="177"/>
      <c r="T972" s="178"/>
      <c r="AT972" s="172" t="s">
        <v>282</v>
      </c>
      <c r="AU972" s="172" t="s">
        <v>88</v>
      </c>
      <c r="AV972" s="14" t="s">
        <v>88</v>
      </c>
      <c r="AW972" s="14" t="s">
        <v>33</v>
      </c>
      <c r="AX972" s="14" t="s">
        <v>79</v>
      </c>
      <c r="AY972" s="172" t="s">
        <v>252</v>
      </c>
    </row>
    <row r="973" spans="1:65" s="14" customFormat="1">
      <c r="B973" s="171"/>
      <c r="D973" s="164" t="s">
        <v>282</v>
      </c>
      <c r="E973" s="172" t="s">
        <v>1</v>
      </c>
      <c r="F973" s="173" t="s">
        <v>6019</v>
      </c>
      <c r="H973" s="174">
        <v>1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282</v>
      </c>
      <c r="AU973" s="172" t="s">
        <v>88</v>
      </c>
      <c r="AV973" s="14" t="s">
        <v>88</v>
      </c>
      <c r="AW973" s="14" t="s">
        <v>33</v>
      </c>
      <c r="AX973" s="14" t="s">
        <v>79</v>
      </c>
      <c r="AY973" s="172" t="s">
        <v>252</v>
      </c>
    </row>
    <row r="974" spans="1:65" s="14" customFormat="1">
      <c r="B974" s="171"/>
      <c r="D974" s="164" t="s">
        <v>282</v>
      </c>
      <c r="E974" s="172" t="s">
        <v>1</v>
      </c>
      <c r="F974" s="173" t="s">
        <v>6020</v>
      </c>
      <c r="H974" s="174">
        <v>1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282</v>
      </c>
      <c r="AU974" s="172" t="s">
        <v>88</v>
      </c>
      <c r="AV974" s="14" t="s">
        <v>88</v>
      </c>
      <c r="AW974" s="14" t="s">
        <v>33</v>
      </c>
      <c r="AX974" s="14" t="s">
        <v>79</v>
      </c>
      <c r="AY974" s="172" t="s">
        <v>252</v>
      </c>
    </row>
    <row r="975" spans="1:65" s="15" customFormat="1">
      <c r="B975" s="179"/>
      <c r="D975" s="164" t="s">
        <v>282</v>
      </c>
      <c r="E975" s="180" t="s">
        <v>1</v>
      </c>
      <c r="F975" s="181" t="s">
        <v>286</v>
      </c>
      <c r="H975" s="182">
        <v>4</v>
      </c>
      <c r="I975" s="183"/>
      <c r="L975" s="179"/>
      <c r="M975" s="184"/>
      <c r="N975" s="185"/>
      <c r="O975" s="185"/>
      <c r="P975" s="185"/>
      <c r="Q975" s="185"/>
      <c r="R975" s="185"/>
      <c r="S975" s="185"/>
      <c r="T975" s="186"/>
      <c r="AT975" s="180" t="s">
        <v>282</v>
      </c>
      <c r="AU975" s="180" t="s">
        <v>88</v>
      </c>
      <c r="AV975" s="15" t="s">
        <v>258</v>
      </c>
      <c r="AW975" s="15" t="s">
        <v>33</v>
      </c>
      <c r="AX975" s="15" t="s">
        <v>86</v>
      </c>
      <c r="AY975" s="180" t="s">
        <v>252</v>
      </c>
    </row>
    <row r="976" spans="1:65" s="2" customFormat="1" ht="21.75" customHeight="1">
      <c r="A976" s="31"/>
      <c r="B976" s="148"/>
      <c r="C976" s="149" t="s">
        <v>885</v>
      </c>
      <c r="D976" s="149" t="s">
        <v>254</v>
      </c>
      <c r="E976" s="150" t="s">
        <v>6021</v>
      </c>
      <c r="F976" s="151" t="s">
        <v>6022</v>
      </c>
      <c r="G976" s="152" t="s">
        <v>1198</v>
      </c>
      <c r="H976" s="153">
        <v>2</v>
      </c>
      <c r="I976" s="154"/>
      <c r="J976" s="155">
        <f>ROUND(I976*H976,2)</f>
        <v>0</v>
      </c>
      <c r="K976" s="156"/>
      <c r="L976" s="32"/>
      <c r="M976" s="157" t="s">
        <v>1</v>
      </c>
      <c r="N976" s="158" t="s">
        <v>44</v>
      </c>
      <c r="O976" s="57"/>
      <c r="P976" s="159">
        <f>O976*H976</f>
        <v>0</v>
      </c>
      <c r="Q976" s="159">
        <v>0</v>
      </c>
      <c r="R976" s="159">
        <f>Q976*H976</f>
        <v>0</v>
      </c>
      <c r="S976" s="159">
        <v>0</v>
      </c>
      <c r="T976" s="160">
        <f>S976*H976</f>
        <v>0</v>
      </c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R976" s="161" t="s">
        <v>258</v>
      </c>
      <c r="AT976" s="161" t="s">
        <v>254</v>
      </c>
      <c r="AU976" s="161" t="s">
        <v>88</v>
      </c>
      <c r="AY976" s="17" t="s">
        <v>252</v>
      </c>
      <c r="BE976" s="162">
        <f>IF(N976="základní",J976,0)</f>
        <v>0</v>
      </c>
      <c r="BF976" s="162">
        <f>IF(N976="snížená",J976,0)</f>
        <v>0</v>
      </c>
      <c r="BG976" s="162">
        <f>IF(N976="zákl. přenesená",J976,0)</f>
        <v>0</v>
      </c>
      <c r="BH976" s="162">
        <f>IF(N976="sníž. přenesená",J976,0)</f>
        <v>0</v>
      </c>
      <c r="BI976" s="162">
        <f>IF(N976="nulová",J976,0)</f>
        <v>0</v>
      </c>
      <c r="BJ976" s="17" t="s">
        <v>86</v>
      </c>
      <c r="BK976" s="162">
        <f>ROUND(I976*H976,2)</f>
        <v>0</v>
      </c>
      <c r="BL976" s="17" t="s">
        <v>258</v>
      </c>
      <c r="BM976" s="161" t="s">
        <v>1621</v>
      </c>
    </row>
    <row r="977" spans="1:65" s="13" customFormat="1">
      <c r="B977" s="163"/>
      <c r="D977" s="164" t="s">
        <v>282</v>
      </c>
      <c r="E977" s="165" t="s">
        <v>1</v>
      </c>
      <c r="F977" s="166" t="s">
        <v>6012</v>
      </c>
      <c r="H977" s="165" t="s">
        <v>1</v>
      </c>
      <c r="I977" s="167"/>
      <c r="L977" s="163"/>
      <c r="M977" s="168"/>
      <c r="N977" s="169"/>
      <c r="O977" s="169"/>
      <c r="P977" s="169"/>
      <c r="Q977" s="169"/>
      <c r="R977" s="169"/>
      <c r="S977" s="169"/>
      <c r="T977" s="170"/>
      <c r="AT977" s="165" t="s">
        <v>282</v>
      </c>
      <c r="AU977" s="165" t="s">
        <v>88</v>
      </c>
      <c r="AV977" s="13" t="s">
        <v>86</v>
      </c>
      <c r="AW977" s="13" t="s">
        <v>33</v>
      </c>
      <c r="AX977" s="13" t="s">
        <v>79</v>
      </c>
      <c r="AY977" s="165" t="s">
        <v>252</v>
      </c>
    </row>
    <row r="978" spans="1:65" s="14" customFormat="1">
      <c r="B978" s="171"/>
      <c r="D978" s="164" t="s">
        <v>282</v>
      </c>
      <c r="E978" s="172" t="s">
        <v>1</v>
      </c>
      <c r="F978" s="173" t="s">
        <v>6023</v>
      </c>
      <c r="H978" s="174">
        <v>1</v>
      </c>
      <c r="I978" s="175"/>
      <c r="L978" s="171"/>
      <c r="M978" s="176"/>
      <c r="N978" s="177"/>
      <c r="O978" s="177"/>
      <c r="P978" s="177"/>
      <c r="Q978" s="177"/>
      <c r="R978" s="177"/>
      <c r="S978" s="177"/>
      <c r="T978" s="178"/>
      <c r="AT978" s="172" t="s">
        <v>282</v>
      </c>
      <c r="AU978" s="172" t="s">
        <v>88</v>
      </c>
      <c r="AV978" s="14" t="s">
        <v>88</v>
      </c>
      <c r="AW978" s="14" t="s">
        <v>33</v>
      </c>
      <c r="AX978" s="14" t="s">
        <v>79</v>
      </c>
      <c r="AY978" s="172" t="s">
        <v>252</v>
      </c>
    </row>
    <row r="979" spans="1:65" s="14" customFormat="1">
      <c r="B979" s="171"/>
      <c r="D979" s="164" t="s">
        <v>282</v>
      </c>
      <c r="E979" s="172" t="s">
        <v>1</v>
      </c>
      <c r="F979" s="173" t="s">
        <v>6024</v>
      </c>
      <c r="H979" s="174">
        <v>1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282</v>
      </c>
      <c r="AU979" s="172" t="s">
        <v>88</v>
      </c>
      <c r="AV979" s="14" t="s">
        <v>88</v>
      </c>
      <c r="AW979" s="14" t="s">
        <v>33</v>
      </c>
      <c r="AX979" s="14" t="s">
        <v>79</v>
      </c>
      <c r="AY979" s="172" t="s">
        <v>252</v>
      </c>
    </row>
    <row r="980" spans="1:65" s="15" customFormat="1">
      <c r="B980" s="179"/>
      <c r="D980" s="164" t="s">
        <v>282</v>
      </c>
      <c r="E980" s="180" t="s">
        <v>1</v>
      </c>
      <c r="F980" s="181" t="s">
        <v>286</v>
      </c>
      <c r="H980" s="182">
        <v>2</v>
      </c>
      <c r="I980" s="183"/>
      <c r="L980" s="179"/>
      <c r="M980" s="184"/>
      <c r="N980" s="185"/>
      <c r="O980" s="185"/>
      <c r="P980" s="185"/>
      <c r="Q980" s="185"/>
      <c r="R980" s="185"/>
      <c r="S980" s="185"/>
      <c r="T980" s="186"/>
      <c r="AT980" s="180" t="s">
        <v>282</v>
      </c>
      <c r="AU980" s="180" t="s">
        <v>88</v>
      </c>
      <c r="AV980" s="15" t="s">
        <v>258</v>
      </c>
      <c r="AW980" s="15" t="s">
        <v>33</v>
      </c>
      <c r="AX980" s="15" t="s">
        <v>86</v>
      </c>
      <c r="AY980" s="180" t="s">
        <v>252</v>
      </c>
    </row>
    <row r="981" spans="1:65" s="2" customFormat="1" ht="21.75" customHeight="1">
      <c r="A981" s="31"/>
      <c r="B981" s="148"/>
      <c r="C981" s="149" t="s">
        <v>1605</v>
      </c>
      <c r="D981" s="149" t="s">
        <v>254</v>
      </c>
      <c r="E981" s="150" t="s">
        <v>6025</v>
      </c>
      <c r="F981" s="151" t="s">
        <v>6026</v>
      </c>
      <c r="G981" s="152" t="s">
        <v>1198</v>
      </c>
      <c r="H981" s="153">
        <v>2</v>
      </c>
      <c r="I981" s="154"/>
      <c r="J981" s="155">
        <f>ROUND(I981*H981,2)</f>
        <v>0</v>
      </c>
      <c r="K981" s="156"/>
      <c r="L981" s="32"/>
      <c r="M981" s="157" t="s">
        <v>1</v>
      </c>
      <c r="N981" s="158" t="s">
        <v>44</v>
      </c>
      <c r="O981" s="57"/>
      <c r="P981" s="159">
        <f>O981*H981</f>
        <v>0</v>
      </c>
      <c r="Q981" s="159">
        <v>0</v>
      </c>
      <c r="R981" s="159">
        <f>Q981*H981</f>
        <v>0</v>
      </c>
      <c r="S981" s="159">
        <v>0</v>
      </c>
      <c r="T981" s="160">
        <f>S981*H981</f>
        <v>0</v>
      </c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R981" s="161" t="s">
        <v>258</v>
      </c>
      <c r="AT981" s="161" t="s">
        <v>254</v>
      </c>
      <c r="AU981" s="161" t="s">
        <v>88</v>
      </c>
      <c r="AY981" s="17" t="s">
        <v>252</v>
      </c>
      <c r="BE981" s="162">
        <f>IF(N981="základní",J981,0)</f>
        <v>0</v>
      </c>
      <c r="BF981" s="162">
        <f>IF(N981="snížená",J981,0)</f>
        <v>0</v>
      </c>
      <c r="BG981" s="162">
        <f>IF(N981="zákl. přenesená",J981,0)</f>
        <v>0</v>
      </c>
      <c r="BH981" s="162">
        <f>IF(N981="sníž. přenesená",J981,0)</f>
        <v>0</v>
      </c>
      <c r="BI981" s="162">
        <f>IF(N981="nulová",J981,0)</f>
        <v>0</v>
      </c>
      <c r="BJ981" s="17" t="s">
        <v>86</v>
      </c>
      <c r="BK981" s="162">
        <f>ROUND(I981*H981,2)</f>
        <v>0</v>
      </c>
      <c r="BL981" s="17" t="s">
        <v>258</v>
      </c>
      <c r="BM981" s="161" t="s">
        <v>1628</v>
      </c>
    </row>
    <row r="982" spans="1:65" s="13" customFormat="1">
      <c r="B982" s="163"/>
      <c r="D982" s="164" t="s">
        <v>282</v>
      </c>
      <c r="E982" s="165" t="s">
        <v>1</v>
      </c>
      <c r="F982" s="166" t="s">
        <v>6012</v>
      </c>
      <c r="H982" s="165" t="s">
        <v>1</v>
      </c>
      <c r="I982" s="167"/>
      <c r="L982" s="163"/>
      <c r="M982" s="168"/>
      <c r="N982" s="169"/>
      <c r="O982" s="169"/>
      <c r="P982" s="169"/>
      <c r="Q982" s="169"/>
      <c r="R982" s="169"/>
      <c r="S982" s="169"/>
      <c r="T982" s="170"/>
      <c r="AT982" s="165" t="s">
        <v>282</v>
      </c>
      <c r="AU982" s="165" t="s">
        <v>88</v>
      </c>
      <c r="AV982" s="13" t="s">
        <v>86</v>
      </c>
      <c r="AW982" s="13" t="s">
        <v>33</v>
      </c>
      <c r="AX982" s="13" t="s">
        <v>79</v>
      </c>
      <c r="AY982" s="165" t="s">
        <v>252</v>
      </c>
    </row>
    <row r="983" spans="1:65" s="14" customFormat="1">
      <c r="B983" s="171"/>
      <c r="D983" s="164" t="s">
        <v>282</v>
      </c>
      <c r="E983" s="172" t="s">
        <v>1</v>
      </c>
      <c r="F983" s="173" t="s">
        <v>6027</v>
      </c>
      <c r="H983" s="174">
        <v>1</v>
      </c>
      <c r="I983" s="175"/>
      <c r="L983" s="171"/>
      <c r="M983" s="176"/>
      <c r="N983" s="177"/>
      <c r="O983" s="177"/>
      <c r="P983" s="177"/>
      <c r="Q983" s="177"/>
      <c r="R983" s="177"/>
      <c r="S983" s="177"/>
      <c r="T983" s="178"/>
      <c r="AT983" s="172" t="s">
        <v>282</v>
      </c>
      <c r="AU983" s="172" t="s">
        <v>88</v>
      </c>
      <c r="AV983" s="14" t="s">
        <v>88</v>
      </c>
      <c r="AW983" s="14" t="s">
        <v>33</v>
      </c>
      <c r="AX983" s="14" t="s">
        <v>79</v>
      </c>
      <c r="AY983" s="172" t="s">
        <v>252</v>
      </c>
    </row>
    <row r="984" spans="1:65" s="14" customFormat="1">
      <c r="B984" s="171"/>
      <c r="D984" s="164" t="s">
        <v>282</v>
      </c>
      <c r="E984" s="172" t="s">
        <v>1</v>
      </c>
      <c r="F984" s="173" t="s">
        <v>6028</v>
      </c>
      <c r="H984" s="174">
        <v>1</v>
      </c>
      <c r="I984" s="175"/>
      <c r="L984" s="171"/>
      <c r="M984" s="176"/>
      <c r="N984" s="177"/>
      <c r="O984" s="177"/>
      <c r="P984" s="177"/>
      <c r="Q984" s="177"/>
      <c r="R984" s="177"/>
      <c r="S984" s="177"/>
      <c r="T984" s="178"/>
      <c r="AT984" s="172" t="s">
        <v>282</v>
      </c>
      <c r="AU984" s="172" t="s">
        <v>88</v>
      </c>
      <c r="AV984" s="14" t="s">
        <v>88</v>
      </c>
      <c r="AW984" s="14" t="s">
        <v>33</v>
      </c>
      <c r="AX984" s="14" t="s">
        <v>79</v>
      </c>
      <c r="AY984" s="172" t="s">
        <v>252</v>
      </c>
    </row>
    <row r="985" spans="1:65" s="15" customFormat="1">
      <c r="B985" s="179"/>
      <c r="D985" s="164" t="s">
        <v>282</v>
      </c>
      <c r="E985" s="180" t="s">
        <v>1</v>
      </c>
      <c r="F985" s="181" t="s">
        <v>286</v>
      </c>
      <c r="H985" s="182">
        <v>2</v>
      </c>
      <c r="I985" s="183"/>
      <c r="L985" s="179"/>
      <c r="M985" s="184"/>
      <c r="N985" s="185"/>
      <c r="O985" s="185"/>
      <c r="P985" s="185"/>
      <c r="Q985" s="185"/>
      <c r="R985" s="185"/>
      <c r="S985" s="185"/>
      <c r="T985" s="186"/>
      <c r="AT985" s="180" t="s">
        <v>282</v>
      </c>
      <c r="AU985" s="180" t="s">
        <v>88</v>
      </c>
      <c r="AV985" s="15" t="s">
        <v>258</v>
      </c>
      <c r="AW985" s="15" t="s">
        <v>33</v>
      </c>
      <c r="AX985" s="15" t="s">
        <v>86</v>
      </c>
      <c r="AY985" s="180" t="s">
        <v>252</v>
      </c>
    </row>
    <row r="986" spans="1:65" s="2" customFormat="1" ht="21.75" customHeight="1">
      <c r="A986" s="31"/>
      <c r="B986" s="148"/>
      <c r="C986" s="149" t="s">
        <v>897</v>
      </c>
      <c r="D986" s="149" t="s">
        <v>254</v>
      </c>
      <c r="E986" s="150" t="s">
        <v>6029</v>
      </c>
      <c r="F986" s="151" t="s">
        <v>6030</v>
      </c>
      <c r="G986" s="152" t="s">
        <v>1198</v>
      </c>
      <c r="H986" s="153">
        <v>1</v>
      </c>
      <c r="I986" s="154"/>
      <c r="J986" s="155">
        <f>ROUND(I986*H986,2)</f>
        <v>0</v>
      </c>
      <c r="K986" s="156"/>
      <c r="L986" s="32"/>
      <c r="M986" s="157" t="s">
        <v>1</v>
      </c>
      <c r="N986" s="158" t="s">
        <v>44</v>
      </c>
      <c r="O986" s="57"/>
      <c r="P986" s="159">
        <f>O986*H986</f>
        <v>0</v>
      </c>
      <c r="Q986" s="159">
        <v>0</v>
      </c>
      <c r="R986" s="159">
        <f>Q986*H986</f>
        <v>0</v>
      </c>
      <c r="S986" s="159">
        <v>0</v>
      </c>
      <c r="T986" s="160">
        <f>S986*H986</f>
        <v>0</v>
      </c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R986" s="161" t="s">
        <v>258</v>
      </c>
      <c r="AT986" s="161" t="s">
        <v>254</v>
      </c>
      <c r="AU986" s="161" t="s">
        <v>88</v>
      </c>
      <c r="AY986" s="17" t="s">
        <v>252</v>
      </c>
      <c r="BE986" s="162">
        <f>IF(N986="základní",J986,0)</f>
        <v>0</v>
      </c>
      <c r="BF986" s="162">
        <f>IF(N986="snížená",J986,0)</f>
        <v>0</v>
      </c>
      <c r="BG986" s="162">
        <f>IF(N986="zákl. přenesená",J986,0)</f>
        <v>0</v>
      </c>
      <c r="BH986" s="162">
        <f>IF(N986="sníž. přenesená",J986,0)</f>
        <v>0</v>
      </c>
      <c r="BI986" s="162">
        <f>IF(N986="nulová",J986,0)</f>
        <v>0</v>
      </c>
      <c r="BJ986" s="17" t="s">
        <v>86</v>
      </c>
      <c r="BK986" s="162">
        <f>ROUND(I986*H986,2)</f>
        <v>0</v>
      </c>
      <c r="BL986" s="17" t="s">
        <v>258</v>
      </c>
      <c r="BM986" s="161" t="s">
        <v>1632</v>
      </c>
    </row>
    <row r="987" spans="1:65" s="13" customFormat="1">
      <c r="B987" s="163"/>
      <c r="D987" s="164" t="s">
        <v>282</v>
      </c>
      <c r="E987" s="165" t="s">
        <v>1</v>
      </c>
      <c r="F987" s="166" t="s">
        <v>6012</v>
      </c>
      <c r="H987" s="165" t="s">
        <v>1</v>
      </c>
      <c r="I987" s="167"/>
      <c r="L987" s="163"/>
      <c r="M987" s="168"/>
      <c r="N987" s="169"/>
      <c r="O987" s="169"/>
      <c r="P987" s="169"/>
      <c r="Q987" s="169"/>
      <c r="R987" s="169"/>
      <c r="S987" s="169"/>
      <c r="T987" s="170"/>
      <c r="AT987" s="165" t="s">
        <v>282</v>
      </c>
      <c r="AU987" s="165" t="s">
        <v>88</v>
      </c>
      <c r="AV987" s="13" t="s">
        <v>86</v>
      </c>
      <c r="AW987" s="13" t="s">
        <v>33</v>
      </c>
      <c r="AX987" s="13" t="s">
        <v>79</v>
      </c>
      <c r="AY987" s="165" t="s">
        <v>252</v>
      </c>
    </row>
    <row r="988" spans="1:65" s="14" customFormat="1">
      <c r="B988" s="171"/>
      <c r="D988" s="164" t="s">
        <v>282</v>
      </c>
      <c r="E988" s="172" t="s">
        <v>1</v>
      </c>
      <c r="F988" s="173" t="s">
        <v>6031</v>
      </c>
      <c r="H988" s="174">
        <v>1</v>
      </c>
      <c r="I988" s="175"/>
      <c r="L988" s="171"/>
      <c r="M988" s="176"/>
      <c r="N988" s="177"/>
      <c r="O988" s="177"/>
      <c r="P988" s="177"/>
      <c r="Q988" s="177"/>
      <c r="R988" s="177"/>
      <c r="S988" s="177"/>
      <c r="T988" s="178"/>
      <c r="AT988" s="172" t="s">
        <v>282</v>
      </c>
      <c r="AU988" s="172" t="s">
        <v>88</v>
      </c>
      <c r="AV988" s="14" t="s">
        <v>88</v>
      </c>
      <c r="AW988" s="14" t="s">
        <v>33</v>
      </c>
      <c r="AX988" s="14" t="s">
        <v>79</v>
      </c>
      <c r="AY988" s="172" t="s">
        <v>252</v>
      </c>
    </row>
    <row r="989" spans="1:65" s="15" customFormat="1">
      <c r="B989" s="179"/>
      <c r="D989" s="164" t="s">
        <v>282</v>
      </c>
      <c r="E989" s="180" t="s">
        <v>1</v>
      </c>
      <c r="F989" s="181" t="s">
        <v>286</v>
      </c>
      <c r="H989" s="182">
        <v>1</v>
      </c>
      <c r="I989" s="183"/>
      <c r="L989" s="179"/>
      <c r="M989" s="184"/>
      <c r="N989" s="185"/>
      <c r="O989" s="185"/>
      <c r="P989" s="185"/>
      <c r="Q989" s="185"/>
      <c r="R989" s="185"/>
      <c r="S989" s="185"/>
      <c r="T989" s="186"/>
      <c r="AT989" s="180" t="s">
        <v>282</v>
      </c>
      <c r="AU989" s="180" t="s">
        <v>88</v>
      </c>
      <c r="AV989" s="15" t="s">
        <v>258</v>
      </c>
      <c r="AW989" s="15" t="s">
        <v>33</v>
      </c>
      <c r="AX989" s="15" t="s">
        <v>86</v>
      </c>
      <c r="AY989" s="180" t="s">
        <v>252</v>
      </c>
    </row>
    <row r="990" spans="1:65" s="2" customFormat="1" ht="21.75" customHeight="1">
      <c r="A990" s="31"/>
      <c r="B990" s="148"/>
      <c r="C990" s="149" t="s">
        <v>1614</v>
      </c>
      <c r="D990" s="149" t="s">
        <v>254</v>
      </c>
      <c r="E990" s="150" t="s">
        <v>6032</v>
      </c>
      <c r="F990" s="151" t="s">
        <v>6033</v>
      </c>
      <c r="G990" s="152" t="s">
        <v>1198</v>
      </c>
      <c r="H990" s="153">
        <v>1</v>
      </c>
      <c r="I990" s="154"/>
      <c r="J990" s="155">
        <f>ROUND(I990*H990,2)</f>
        <v>0</v>
      </c>
      <c r="K990" s="156"/>
      <c r="L990" s="32"/>
      <c r="M990" s="157" t="s">
        <v>1</v>
      </c>
      <c r="N990" s="158" t="s">
        <v>44</v>
      </c>
      <c r="O990" s="57"/>
      <c r="P990" s="159">
        <f>O990*H990</f>
        <v>0</v>
      </c>
      <c r="Q990" s="159">
        <v>0</v>
      </c>
      <c r="R990" s="159">
        <f>Q990*H990</f>
        <v>0</v>
      </c>
      <c r="S990" s="159">
        <v>0</v>
      </c>
      <c r="T990" s="160">
        <f>S990*H990</f>
        <v>0</v>
      </c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R990" s="161" t="s">
        <v>258</v>
      </c>
      <c r="AT990" s="161" t="s">
        <v>254</v>
      </c>
      <c r="AU990" s="161" t="s">
        <v>88</v>
      </c>
      <c r="AY990" s="17" t="s">
        <v>252</v>
      </c>
      <c r="BE990" s="162">
        <f>IF(N990="základní",J990,0)</f>
        <v>0</v>
      </c>
      <c r="BF990" s="162">
        <f>IF(N990="snížená",J990,0)</f>
        <v>0</v>
      </c>
      <c r="BG990" s="162">
        <f>IF(N990="zákl. přenesená",J990,0)</f>
        <v>0</v>
      </c>
      <c r="BH990" s="162">
        <f>IF(N990="sníž. přenesená",J990,0)</f>
        <v>0</v>
      </c>
      <c r="BI990" s="162">
        <f>IF(N990="nulová",J990,0)</f>
        <v>0</v>
      </c>
      <c r="BJ990" s="17" t="s">
        <v>86</v>
      </c>
      <c r="BK990" s="162">
        <f>ROUND(I990*H990,2)</f>
        <v>0</v>
      </c>
      <c r="BL990" s="17" t="s">
        <v>258</v>
      </c>
      <c r="BM990" s="161" t="s">
        <v>1637</v>
      </c>
    </row>
    <row r="991" spans="1:65" s="14" customFormat="1">
      <c r="B991" s="171"/>
      <c r="D991" s="164" t="s">
        <v>282</v>
      </c>
      <c r="E991" s="172" t="s">
        <v>1</v>
      </c>
      <c r="F991" s="173" t="s">
        <v>6034</v>
      </c>
      <c r="H991" s="174">
        <v>1</v>
      </c>
      <c r="I991" s="175"/>
      <c r="L991" s="171"/>
      <c r="M991" s="176"/>
      <c r="N991" s="177"/>
      <c r="O991" s="177"/>
      <c r="P991" s="177"/>
      <c r="Q991" s="177"/>
      <c r="R991" s="177"/>
      <c r="S991" s="177"/>
      <c r="T991" s="178"/>
      <c r="AT991" s="172" t="s">
        <v>282</v>
      </c>
      <c r="AU991" s="172" t="s">
        <v>88</v>
      </c>
      <c r="AV991" s="14" t="s">
        <v>88</v>
      </c>
      <c r="AW991" s="14" t="s">
        <v>33</v>
      </c>
      <c r="AX991" s="14" t="s">
        <v>79</v>
      </c>
      <c r="AY991" s="172" t="s">
        <v>252</v>
      </c>
    </row>
    <row r="992" spans="1:65" s="15" customFormat="1">
      <c r="B992" s="179"/>
      <c r="D992" s="164" t="s">
        <v>282</v>
      </c>
      <c r="E992" s="180" t="s">
        <v>1</v>
      </c>
      <c r="F992" s="181" t="s">
        <v>286</v>
      </c>
      <c r="H992" s="182">
        <v>1</v>
      </c>
      <c r="I992" s="183"/>
      <c r="L992" s="179"/>
      <c r="M992" s="184"/>
      <c r="N992" s="185"/>
      <c r="O992" s="185"/>
      <c r="P992" s="185"/>
      <c r="Q992" s="185"/>
      <c r="R992" s="185"/>
      <c r="S992" s="185"/>
      <c r="T992" s="186"/>
      <c r="AT992" s="180" t="s">
        <v>282</v>
      </c>
      <c r="AU992" s="180" t="s">
        <v>88</v>
      </c>
      <c r="AV992" s="15" t="s">
        <v>258</v>
      </c>
      <c r="AW992" s="15" t="s">
        <v>33</v>
      </c>
      <c r="AX992" s="15" t="s">
        <v>86</v>
      </c>
      <c r="AY992" s="180" t="s">
        <v>252</v>
      </c>
    </row>
    <row r="993" spans="1:65" s="2" customFormat="1" ht="21.75" customHeight="1">
      <c r="A993" s="31"/>
      <c r="B993" s="148"/>
      <c r="C993" s="149" t="s">
        <v>902</v>
      </c>
      <c r="D993" s="149" t="s">
        <v>254</v>
      </c>
      <c r="E993" s="150" t="s">
        <v>6035</v>
      </c>
      <c r="F993" s="151" t="s">
        <v>6036</v>
      </c>
      <c r="G993" s="152" t="s">
        <v>265</v>
      </c>
      <c r="H993" s="153">
        <v>418.9</v>
      </c>
      <c r="I993" s="154"/>
      <c r="J993" s="155">
        <f>ROUND(I993*H993,2)</f>
        <v>0</v>
      </c>
      <c r="K993" s="156"/>
      <c r="L993" s="32"/>
      <c r="M993" s="157" t="s">
        <v>1</v>
      </c>
      <c r="N993" s="158" t="s">
        <v>44</v>
      </c>
      <c r="O993" s="57"/>
      <c r="P993" s="159">
        <f>O993*H993</f>
        <v>0</v>
      </c>
      <c r="Q993" s="159">
        <v>0</v>
      </c>
      <c r="R993" s="159">
        <f>Q993*H993</f>
        <v>0</v>
      </c>
      <c r="S993" s="159">
        <v>0</v>
      </c>
      <c r="T993" s="160">
        <f>S993*H993</f>
        <v>0</v>
      </c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R993" s="161" t="s">
        <v>258</v>
      </c>
      <c r="AT993" s="161" t="s">
        <v>254</v>
      </c>
      <c r="AU993" s="161" t="s">
        <v>88</v>
      </c>
      <c r="AY993" s="17" t="s">
        <v>252</v>
      </c>
      <c r="BE993" s="162">
        <f>IF(N993="základní",J993,0)</f>
        <v>0</v>
      </c>
      <c r="BF993" s="162">
        <f>IF(N993="snížená",J993,0)</f>
        <v>0</v>
      </c>
      <c r="BG993" s="162">
        <f>IF(N993="zákl. přenesená",J993,0)</f>
        <v>0</v>
      </c>
      <c r="BH993" s="162">
        <f>IF(N993="sníž. přenesená",J993,0)</f>
        <v>0</v>
      </c>
      <c r="BI993" s="162">
        <f>IF(N993="nulová",J993,0)</f>
        <v>0</v>
      </c>
      <c r="BJ993" s="17" t="s">
        <v>86</v>
      </c>
      <c r="BK993" s="162">
        <f>ROUND(I993*H993,2)</f>
        <v>0</v>
      </c>
      <c r="BL993" s="17" t="s">
        <v>258</v>
      </c>
      <c r="BM993" s="161" t="s">
        <v>1641</v>
      </c>
    </row>
    <row r="994" spans="1:65" s="13" customFormat="1">
      <c r="B994" s="163"/>
      <c r="D994" s="164" t="s">
        <v>282</v>
      </c>
      <c r="E994" s="165" t="s">
        <v>1</v>
      </c>
      <c r="F994" s="166" t="s">
        <v>6037</v>
      </c>
      <c r="H994" s="165" t="s">
        <v>1</v>
      </c>
      <c r="I994" s="167"/>
      <c r="L994" s="163"/>
      <c r="M994" s="168"/>
      <c r="N994" s="169"/>
      <c r="O994" s="169"/>
      <c r="P994" s="169"/>
      <c r="Q994" s="169"/>
      <c r="R994" s="169"/>
      <c r="S994" s="169"/>
      <c r="T994" s="170"/>
      <c r="AT994" s="165" t="s">
        <v>282</v>
      </c>
      <c r="AU994" s="165" t="s">
        <v>88</v>
      </c>
      <c r="AV994" s="13" t="s">
        <v>86</v>
      </c>
      <c r="AW994" s="13" t="s">
        <v>33</v>
      </c>
      <c r="AX994" s="13" t="s">
        <v>79</v>
      </c>
      <c r="AY994" s="165" t="s">
        <v>252</v>
      </c>
    </row>
    <row r="995" spans="1:65" s="14" customFormat="1">
      <c r="B995" s="171"/>
      <c r="D995" s="164" t="s">
        <v>282</v>
      </c>
      <c r="E995" s="172" t="s">
        <v>1</v>
      </c>
      <c r="F995" s="173" t="s">
        <v>6038</v>
      </c>
      <c r="H995" s="174">
        <v>172.8</v>
      </c>
      <c r="I995" s="175"/>
      <c r="L995" s="171"/>
      <c r="M995" s="176"/>
      <c r="N995" s="177"/>
      <c r="O995" s="177"/>
      <c r="P995" s="177"/>
      <c r="Q995" s="177"/>
      <c r="R995" s="177"/>
      <c r="S995" s="177"/>
      <c r="T995" s="178"/>
      <c r="AT995" s="172" t="s">
        <v>282</v>
      </c>
      <c r="AU995" s="172" t="s">
        <v>88</v>
      </c>
      <c r="AV995" s="14" t="s">
        <v>88</v>
      </c>
      <c r="AW995" s="14" t="s">
        <v>33</v>
      </c>
      <c r="AX995" s="14" t="s">
        <v>79</v>
      </c>
      <c r="AY995" s="172" t="s">
        <v>252</v>
      </c>
    </row>
    <row r="996" spans="1:65" s="14" customFormat="1">
      <c r="B996" s="171"/>
      <c r="D996" s="164" t="s">
        <v>282</v>
      </c>
      <c r="E996" s="172" t="s">
        <v>1</v>
      </c>
      <c r="F996" s="173" t="s">
        <v>6039</v>
      </c>
      <c r="H996" s="174">
        <v>246.1</v>
      </c>
      <c r="I996" s="175"/>
      <c r="L996" s="171"/>
      <c r="M996" s="176"/>
      <c r="N996" s="177"/>
      <c r="O996" s="177"/>
      <c r="P996" s="177"/>
      <c r="Q996" s="177"/>
      <c r="R996" s="177"/>
      <c r="S996" s="177"/>
      <c r="T996" s="178"/>
      <c r="AT996" s="172" t="s">
        <v>282</v>
      </c>
      <c r="AU996" s="172" t="s">
        <v>88</v>
      </c>
      <c r="AV996" s="14" t="s">
        <v>88</v>
      </c>
      <c r="AW996" s="14" t="s">
        <v>33</v>
      </c>
      <c r="AX996" s="14" t="s">
        <v>79</v>
      </c>
      <c r="AY996" s="172" t="s">
        <v>252</v>
      </c>
    </row>
    <row r="997" spans="1:65" s="15" customFormat="1">
      <c r="B997" s="179"/>
      <c r="D997" s="164" t="s">
        <v>282</v>
      </c>
      <c r="E997" s="180" t="s">
        <v>1</v>
      </c>
      <c r="F997" s="181" t="s">
        <v>286</v>
      </c>
      <c r="H997" s="182">
        <v>418.9</v>
      </c>
      <c r="I997" s="183"/>
      <c r="L997" s="179"/>
      <c r="M997" s="184"/>
      <c r="N997" s="185"/>
      <c r="O997" s="185"/>
      <c r="P997" s="185"/>
      <c r="Q997" s="185"/>
      <c r="R997" s="185"/>
      <c r="S997" s="185"/>
      <c r="T997" s="186"/>
      <c r="AT997" s="180" t="s">
        <v>282</v>
      </c>
      <c r="AU997" s="180" t="s">
        <v>88</v>
      </c>
      <c r="AV997" s="15" t="s">
        <v>258</v>
      </c>
      <c r="AW997" s="15" t="s">
        <v>33</v>
      </c>
      <c r="AX997" s="15" t="s">
        <v>86</v>
      </c>
      <c r="AY997" s="180" t="s">
        <v>252</v>
      </c>
    </row>
    <row r="998" spans="1:65" s="2" customFormat="1" ht="21.75" customHeight="1">
      <c r="A998" s="31"/>
      <c r="B998" s="148"/>
      <c r="C998" s="149" t="s">
        <v>1625</v>
      </c>
      <c r="D998" s="149" t="s">
        <v>254</v>
      </c>
      <c r="E998" s="150" t="s">
        <v>6040</v>
      </c>
      <c r="F998" s="151" t="s">
        <v>6041</v>
      </c>
      <c r="G998" s="152" t="s">
        <v>265</v>
      </c>
      <c r="H998" s="153">
        <v>1095.3</v>
      </c>
      <c r="I998" s="154"/>
      <c r="J998" s="155">
        <f>ROUND(I998*H998,2)</f>
        <v>0</v>
      </c>
      <c r="K998" s="156"/>
      <c r="L998" s="32"/>
      <c r="M998" s="157" t="s">
        <v>1</v>
      </c>
      <c r="N998" s="158" t="s">
        <v>44</v>
      </c>
      <c r="O998" s="57"/>
      <c r="P998" s="159">
        <f>O998*H998</f>
        <v>0</v>
      </c>
      <c r="Q998" s="159">
        <v>0</v>
      </c>
      <c r="R998" s="159">
        <f>Q998*H998</f>
        <v>0</v>
      </c>
      <c r="S998" s="159">
        <v>0</v>
      </c>
      <c r="T998" s="160">
        <f>S998*H998</f>
        <v>0</v>
      </c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R998" s="161" t="s">
        <v>258</v>
      </c>
      <c r="AT998" s="161" t="s">
        <v>254</v>
      </c>
      <c r="AU998" s="161" t="s">
        <v>88</v>
      </c>
      <c r="AY998" s="17" t="s">
        <v>252</v>
      </c>
      <c r="BE998" s="162">
        <f>IF(N998="základní",J998,0)</f>
        <v>0</v>
      </c>
      <c r="BF998" s="162">
        <f>IF(N998="snížená",J998,0)</f>
        <v>0</v>
      </c>
      <c r="BG998" s="162">
        <f>IF(N998="zákl. přenesená",J998,0)</f>
        <v>0</v>
      </c>
      <c r="BH998" s="162">
        <f>IF(N998="sníž. přenesená",J998,0)</f>
        <v>0</v>
      </c>
      <c r="BI998" s="162">
        <f>IF(N998="nulová",J998,0)</f>
        <v>0</v>
      </c>
      <c r="BJ998" s="17" t="s">
        <v>86</v>
      </c>
      <c r="BK998" s="162">
        <f>ROUND(I998*H998,2)</f>
        <v>0</v>
      </c>
      <c r="BL998" s="17" t="s">
        <v>258</v>
      </c>
      <c r="BM998" s="161" t="s">
        <v>1646</v>
      </c>
    </row>
    <row r="999" spans="1:65" s="13" customFormat="1">
      <c r="B999" s="163"/>
      <c r="D999" s="164" t="s">
        <v>282</v>
      </c>
      <c r="E999" s="165" t="s">
        <v>1</v>
      </c>
      <c r="F999" s="166" t="s">
        <v>6012</v>
      </c>
      <c r="H999" s="165" t="s">
        <v>1</v>
      </c>
      <c r="I999" s="167"/>
      <c r="L999" s="163"/>
      <c r="M999" s="168"/>
      <c r="N999" s="169"/>
      <c r="O999" s="169"/>
      <c r="P999" s="169"/>
      <c r="Q999" s="169"/>
      <c r="R999" s="169"/>
      <c r="S999" s="169"/>
      <c r="T999" s="170"/>
      <c r="AT999" s="165" t="s">
        <v>282</v>
      </c>
      <c r="AU999" s="165" t="s">
        <v>88</v>
      </c>
      <c r="AV999" s="13" t="s">
        <v>86</v>
      </c>
      <c r="AW999" s="13" t="s">
        <v>33</v>
      </c>
      <c r="AX999" s="13" t="s">
        <v>79</v>
      </c>
      <c r="AY999" s="165" t="s">
        <v>252</v>
      </c>
    </row>
    <row r="1000" spans="1:65" s="14" customFormat="1">
      <c r="B1000" s="171"/>
      <c r="D1000" s="164" t="s">
        <v>282</v>
      </c>
      <c r="E1000" s="172" t="s">
        <v>1</v>
      </c>
      <c r="F1000" s="173" t="s">
        <v>6042</v>
      </c>
      <c r="H1000" s="174">
        <v>44.9</v>
      </c>
      <c r="I1000" s="175"/>
      <c r="L1000" s="171"/>
      <c r="M1000" s="176"/>
      <c r="N1000" s="177"/>
      <c r="O1000" s="177"/>
      <c r="P1000" s="177"/>
      <c r="Q1000" s="177"/>
      <c r="R1000" s="177"/>
      <c r="S1000" s="177"/>
      <c r="T1000" s="178"/>
      <c r="AT1000" s="172" t="s">
        <v>282</v>
      </c>
      <c r="AU1000" s="172" t="s">
        <v>88</v>
      </c>
      <c r="AV1000" s="14" t="s">
        <v>88</v>
      </c>
      <c r="AW1000" s="14" t="s">
        <v>33</v>
      </c>
      <c r="AX1000" s="14" t="s">
        <v>79</v>
      </c>
      <c r="AY1000" s="172" t="s">
        <v>252</v>
      </c>
    </row>
    <row r="1001" spans="1:65" s="14" customFormat="1">
      <c r="B1001" s="171"/>
      <c r="D1001" s="164" t="s">
        <v>282</v>
      </c>
      <c r="E1001" s="172" t="s">
        <v>1</v>
      </c>
      <c r="F1001" s="173" t="s">
        <v>6043</v>
      </c>
      <c r="H1001" s="174">
        <v>449.2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282</v>
      </c>
      <c r="AU1001" s="172" t="s">
        <v>88</v>
      </c>
      <c r="AV1001" s="14" t="s">
        <v>88</v>
      </c>
      <c r="AW1001" s="14" t="s">
        <v>33</v>
      </c>
      <c r="AX1001" s="14" t="s">
        <v>79</v>
      </c>
      <c r="AY1001" s="172" t="s">
        <v>252</v>
      </c>
    </row>
    <row r="1002" spans="1:65" s="14" customFormat="1">
      <c r="B1002" s="171"/>
      <c r="D1002" s="164" t="s">
        <v>282</v>
      </c>
      <c r="E1002" s="172" t="s">
        <v>1</v>
      </c>
      <c r="F1002" s="173" t="s">
        <v>6044</v>
      </c>
      <c r="H1002" s="174">
        <v>46.2</v>
      </c>
      <c r="I1002" s="175"/>
      <c r="L1002" s="171"/>
      <c r="M1002" s="176"/>
      <c r="N1002" s="177"/>
      <c r="O1002" s="177"/>
      <c r="P1002" s="177"/>
      <c r="Q1002" s="177"/>
      <c r="R1002" s="177"/>
      <c r="S1002" s="177"/>
      <c r="T1002" s="178"/>
      <c r="AT1002" s="172" t="s">
        <v>282</v>
      </c>
      <c r="AU1002" s="172" t="s">
        <v>88</v>
      </c>
      <c r="AV1002" s="14" t="s">
        <v>88</v>
      </c>
      <c r="AW1002" s="14" t="s">
        <v>33</v>
      </c>
      <c r="AX1002" s="14" t="s">
        <v>79</v>
      </c>
      <c r="AY1002" s="172" t="s">
        <v>252</v>
      </c>
    </row>
    <row r="1003" spans="1:65" s="14" customFormat="1">
      <c r="B1003" s="171"/>
      <c r="D1003" s="164" t="s">
        <v>282</v>
      </c>
      <c r="E1003" s="172" t="s">
        <v>1</v>
      </c>
      <c r="F1003" s="173" t="s">
        <v>6045</v>
      </c>
      <c r="H1003" s="174">
        <v>555</v>
      </c>
      <c r="I1003" s="175"/>
      <c r="L1003" s="171"/>
      <c r="M1003" s="176"/>
      <c r="N1003" s="177"/>
      <c r="O1003" s="177"/>
      <c r="P1003" s="177"/>
      <c r="Q1003" s="177"/>
      <c r="R1003" s="177"/>
      <c r="S1003" s="177"/>
      <c r="T1003" s="178"/>
      <c r="AT1003" s="172" t="s">
        <v>282</v>
      </c>
      <c r="AU1003" s="172" t="s">
        <v>88</v>
      </c>
      <c r="AV1003" s="14" t="s">
        <v>88</v>
      </c>
      <c r="AW1003" s="14" t="s">
        <v>33</v>
      </c>
      <c r="AX1003" s="14" t="s">
        <v>79</v>
      </c>
      <c r="AY1003" s="172" t="s">
        <v>252</v>
      </c>
    </row>
    <row r="1004" spans="1:65" s="15" customFormat="1">
      <c r="B1004" s="179"/>
      <c r="D1004" s="164" t="s">
        <v>282</v>
      </c>
      <c r="E1004" s="180" t="s">
        <v>1</v>
      </c>
      <c r="F1004" s="181" t="s">
        <v>286</v>
      </c>
      <c r="H1004" s="182">
        <v>1095.3</v>
      </c>
      <c r="I1004" s="183"/>
      <c r="L1004" s="179"/>
      <c r="M1004" s="184"/>
      <c r="N1004" s="185"/>
      <c r="O1004" s="185"/>
      <c r="P1004" s="185"/>
      <c r="Q1004" s="185"/>
      <c r="R1004" s="185"/>
      <c r="S1004" s="185"/>
      <c r="T1004" s="186"/>
      <c r="AT1004" s="180" t="s">
        <v>282</v>
      </c>
      <c r="AU1004" s="180" t="s">
        <v>88</v>
      </c>
      <c r="AV1004" s="15" t="s">
        <v>258</v>
      </c>
      <c r="AW1004" s="15" t="s">
        <v>33</v>
      </c>
      <c r="AX1004" s="15" t="s">
        <v>86</v>
      </c>
      <c r="AY1004" s="180" t="s">
        <v>252</v>
      </c>
    </row>
    <row r="1005" spans="1:65" s="2" customFormat="1" ht="21.75" customHeight="1">
      <c r="A1005" s="31"/>
      <c r="B1005" s="148"/>
      <c r="C1005" s="149" t="s">
        <v>906</v>
      </c>
      <c r="D1005" s="149" t="s">
        <v>254</v>
      </c>
      <c r="E1005" s="150" t="s">
        <v>6046</v>
      </c>
      <c r="F1005" s="151" t="s">
        <v>6047</v>
      </c>
      <c r="G1005" s="152" t="s">
        <v>265</v>
      </c>
      <c r="H1005" s="153">
        <v>65.400000000000006</v>
      </c>
      <c r="I1005" s="154"/>
      <c r="J1005" s="155">
        <f>ROUND(I1005*H1005,2)</f>
        <v>0</v>
      </c>
      <c r="K1005" s="156"/>
      <c r="L1005" s="32"/>
      <c r="M1005" s="157" t="s">
        <v>1</v>
      </c>
      <c r="N1005" s="158" t="s">
        <v>44</v>
      </c>
      <c r="O1005" s="57"/>
      <c r="P1005" s="159">
        <f>O1005*H1005</f>
        <v>0</v>
      </c>
      <c r="Q1005" s="159">
        <v>0</v>
      </c>
      <c r="R1005" s="159">
        <f>Q1005*H1005</f>
        <v>0</v>
      </c>
      <c r="S1005" s="159">
        <v>0</v>
      </c>
      <c r="T1005" s="160">
        <f>S1005*H1005</f>
        <v>0</v>
      </c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R1005" s="161" t="s">
        <v>258</v>
      </c>
      <c r="AT1005" s="161" t="s">
        <v>254</v>
      </c>
      <c r="AU1005" s="161" t="s">
        <v>88</v>
      </c>
      <c r="AY1005" s="17" t="s">
        <v>252</v>
      </c>
      <c r="BE1005" s="162">
        <f>IF(N1005="základní",J1005,0)</f>
        <v>0</v>
      </c>
      <c r="BF1005" s="162">
        <f>IF(N1005="snížená",J1005,0)</f>
        <v>0</v>
      </c>
      <c r="BG1005" s="162">
        <f>IF(N1005="zákl. přenesená",J1005,0)</f>
        <v>0</v>
      </c>
      <c r="BH1005" s="162">
        <f>IF(N1005="sníž. přenesená",J1005,0)</f>
        <v>0</v>
      </c>
      <c r="BI1005" s="162">
        <f>IF(N1005="nulová",J1005,0)</f>
        <v>0</v>
      </c>
      <c r="BJ1005" s="17" t="s">
        <v>86</v>
      </c>
      <c r="BK1005" s="162">
        <f>ROUND(I1005*H1005,2)</f>
        <v>0</v>
      </c>
      <c r="BL1005" s="17" t="s">
        <v>258</v>
      </c>
      <c r="BM1005" s="161" t="s">
        <v>1650</v>
      </c>
    </row>
    <row r="1006" spans="1:65" s="13" customFormat="1">
      <c r="B1006" s="163"/>
      <c r="D1006" s="164" t="s">
        <v>282</v>
      </c>
      <c r="E1006" s="165" t="s">
        <v>1</v>
      </c>
      <c r="F1006" s="166" t="s">
        <v>6012</v>
      </c>
      <c r="H1006" s="165" t="s">
        <v>1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5" t="s">
        <v>282</v>
      </c>
      <c r="AU1006" s="165" t="s">
        <v>88</v>
      </c>
      <c r="AV1006" s="13" t="s">
        <v>86</v>
      </c>
      <c r="AW1006" s="13" t="s">
        <v>33</v>
      </c>
      <c r="AX1006" s="13" t="s">
        <v>79</v>
      </c>
      <c r="AY1006" s="165" t="s">
        <v>252</v>
      </c>
    </row>
    <row r="1007" spans="1:65" s="14" customFormat="1">
      <c r="B1007" s="171"/>
      <c r="D1007" s="164" t="s">
        <v>282</v>
      </c>
      <c r="E1007" s="172" t="s">
        <v>1</v>
      </c>
      <c r="F1007" s="173" t="s">
        <v>6048</v>
      </c>
      <c r="H1007" s="174">
        <v>49.2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282</v>
      </c>
      <c r="AU1007" s="172" t="s">
        <v>88</v>
      </c>
      <c r="AV1007" s="14" t="s">
        <v>88</v>
      </c>
      <c r="AW1007" s="14" t="s">
        <v>33</v>
      </c>
      <c r="AX1007" s="14" t="s">
        <v>79</v>
      </c>
      <c r="AY1007" s="172" t="s">
        <v>252</v>
      </c>
    </row>
    <row r="1008" spans="1:65" s="14" customFormat="1">
      <c r="B1008" s="171"/>
      <c r="D1008" s="164" t="s">
        <v>282</v>
      </c>
      <c r="E1008" s="172" t="s">
        <v>1</v>
      </c>
      <c r="F1008" s="173" t="s">
        <v>6049</v>
      </c>
      <c r="H1008" s="174">
        <v>16.2</v>
      </c>
      <c r="I1008" s="175"/>
      <c r="L1008" s="171"/>
      <c r="M1008" s="176"/>
      <c r="N1008" s="177"/>
      <c r="O1008" s="177"/>
      <c r="P1008" s="177"/>
      <c r="Q1008" s="177"/>
      <c r="R1008" s="177"/>
      <c r="S1008" s="177"/>
      <c r="T1008" s="178"/>
      <c r="AT1008" s="172" t="s">
        <v>282</v>
      </c>
      <c r="AU1008" s="172" t="s">
        <v>88</v>
      </c>
      <c r="AV1008" s="14" t="s">
        <v>88</v>
      </c>
      <c r="AW1008" s="14" t="s">
        <v>33</v>
      </c>
      <c r="AX1008" s="14" t="s">
        <v>79</v>
      </c>
      <c r="AY1008" s="172" t="s">
        <v>252</v>
      </c>
    </row>
    <row r="1009" spans="1:65" s="15" customFormat="1">
      <c r="B1009" s="179"/>
      <c r="D1009" s="164" t="s">
        <v>282</v>
      </c>
      <c r="E1009" s="180" t="s">
        <v>1</v>
      </c>
      <c r="F1009" s="181" t="s">
        <v>286</v>
      </c>
      <c r="H1009" s="182">
        <v>65.400000000000006</v>
      </c>
      <c r="I1009" s="183"/>
      <c r="L1009" s="179"/>
      <c r="M1009" s="184"/>
      <c r="N1009" s="185"/>
      <c r="O1009" s="185"/>
      <c r="P1009" s="185"/>
      <c r="Q1009" s="185"/>
      <c r="R1009" s="185"/>
      <c r="S1009" s="185"/>
      <c r="T1009" s="186"/>
      <c r="AT1009" s="180" t="s">
        <v>282</v>
      </c>
      <c r="AU1009" s="180" t="s">
        <v>88</v>
      </c>
      <c r="AV1009" s="15" t="s">
        <v>258</v>
      </c>
      <c r="AW1009" s="15" t="s">
        <v>33</v>
      </c>
      <c r="AX1009" s="15" t="s">
        <v>86</v>
      </c>
      <c r="AY1009" s="180" t="s">
        <v>252</v>
      </c>
    </row>
    <row r="1010" spans="1:65" s="2" customFormat="1" ht="21.75" customHeight="1">
      <c r="A1010" s="31"/>
      <c r="B1010" s="148"/>
      <c r="C1010" s="149" t="s">
        <v>1634</v>
      </c>
      <c r="D1010" s="149" t="s">
        <v>254</v>
      </c>
      <c r="E1010" s="150" t="s">
        <v>6050</v>
      </c>
      <c r="F1010" s="151" t="s">
        <v>6051</v>
      </c>
      <c r="G1010" s="152" t="s">
        <v>265</v>
      </c>
      <c r="H1010" s="153">
        <v>4</v>
      </c>
      <c r="I1010" s="154"/>
      <c r="J1010" s="155">
        <f>ROUND(I1010*H1010,2)</f>
        <v>0</v>
      </c>
      <c r="K1010" s="156"/>
      <c r="L1010" s="32"/>
      <c r="M1010" s="157" t="s">
        <v>1</v>
      </c>
      <c r="N1010" s="158" t="s">
        <v>44</v>
      </c>
      <c r="O1010" s="57"/>
      <c r="P1010" s="159">
        <f>O1010*H1010</f>
        <v>0</v>
      </c>
      <c r="Q1010" s="159">
        <v>0</v>
      </c>
      <c r="R1010" s="159">
        <f>Q1010*H1010</f>
        <v>0</v>
      </c>
      <c r="S1010" s="159">
        <v>0</v>
      </c>
      <c r="T1010" s="160">
        <f>S1010*H1010</f>
        <v>0</v>
      </c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R1010" s="161" t="s">
        <v>258</v>
      </c>
      <c r="AT1010" s="161" t="s">
        <v>254</v>
      </c>
      <c r="AU1010" s="161" t="s">
        <v>88</v>
      </c>
      <c r="AY1010" s="17" t="s">
        <v>252</v>
      </c>
      <c r="BE1010" s="162">
        <f>IF(N1010="základní",J1010,0)</f>
        <v>0</v>
      </c>
      <c r="BF1010" s="162">
        <f>IF(N1010="snížená",J1010,0)</f>
        <v>0</v>
      </c>
      <c r="BG1010" s="162">
        <f>IF(N1010="zákl. přenesená",J1010,0)</f>
        <v>0</v>
      </c>
      <c r="BH1010" s="162">
        <f>IF(N1010="sníž. přenesená",J1010,0)</f>
        <v>0</v>
      </c>
      <c r="BI1010" s="162">
        <f>IF(N1010="nulová",J1010,0)</f>
        <v>0</v>
      </c>
      <c r="BJ1010" s="17" t="s">
        <v>86</v>
      </c>
      <c r="BK1010" s="162">
        <f>ROUND(I1010*H1010,2)</f>
        <v>0</v>
      </c>
      <c r="BL1010" s="17" t="s">
        <v>258</v>
      </c>
      <c r="BM1010" s="161" t="s">
        <v>1658</v>
      </c>
    </row>
    <row r="1011" spans="1:65" s="13" customFormat="1">
      <c r="B1011" s="163"/>
      <c r="D1011" s="164" t="s">
        <v>282</v>
      </c>
      <c r="E1011" s="165" t="s">
        <v>1</v>
      </c>
      <c r="F1011" s="166" t="s">
        <v>6012</v>
      </c>
      <c r="H1011" s="165" t="s">
        <v>1</v>
      </c>
      <c r="I1011" s="167"/>
      <c r="L1011" s="163"/>
      <c r="M1011" s="168"/>
      <c r="N1011" s="169"/>
      <c r="O1011" s="169"/>
      <c r="P1011" s="169"/>
      <c r="Q1011" s="169"/>
      <c r="R1011" s="169"/>
      <c r="S1011" s="169"/>
      <c r="T1011" s="170"/>
      <c r="AT1011" s="165" t="s">
        <v>282</v>
      </c>
      <c r="AU1011" s="165" t="s">
        <v>88</v>
      </c>
      <c r="AV1011" s="13" t="s">
        <v>86</v>
      </c>
      <c r="AW1011" s="13" t="s">
        <v>33</v>
      </c>
      <c r="AX1011" s="13" t="s">
        <v>79</v>
      </c>
      <c r="AY1011" s="165" t="s">
        <v>252</v>
      </c>
    </row>
    <row r="1012" spans="1:65" s="14" customFormat="1">
      <c r="B1012" s="171"/>
      <c r="D1012" s="164" t="s">
        <v>282</v>
      </c>
      <c r="E1012" s="172" t="s">
        <v>1</v>
      </c>
      <c r="F1012" s="173" t="s">
        <v>6052</v>
      </c>
      <c r="H1012" s="174">
        <v>3.3</v>
      </c>
      <c r="I1012" s="175"/>
      <c r="L1012" s="171"/>
      <c r="M1012" s="176"/>
      <c r="N1012" s="177"/>
      <c r="O1012" s="177"/>
      <c r="P1012" s="177"/>
      <c r="Q1012" s="177"/>
      <c r="R1012" s="177"/>
      <c r="S1012" s="177"/>
      <c r="T1012" s="178"/>
      <c r="AT1012" s="172" t="s">
        <v>282</v>
      </c>
      <c r="AU1012" s="172" t="s">
        <v>88</v>
      </c>
      <c r="AV1012" s="14" t="s">
        <v>88</v>
      </c>
      <c r="AW1012" s="14" t="s">
        <v>33</v>
      </c>
      <c r="AX1012" s="14" t="s">
        <v>79</v>
      </c>
      <c r="AY1012" s="172" t="s">
        <v>252</v>
      </c>
    </row>
    <row r="1013" spans="1:65" s="14" customFormat="1">
      <c r="B1013" s="171"/>
      <c r="D1013" s="164" t="s">
        <v>282</v>
      </c>
      <c r="E1013" s="172" t="s">
        <v>1</v>
      </c>
      <c r="F1013" s="173" t="s">
        <v>6053</v>
      </c>
      <c r="H1013" s="174">
        <v>0.7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282</v>
      </c>
      <c r="AU1013" s="172" t="s">
        <v>88</v>
      </c>
      <c r="AV1013" s="14" t="s">
        <v>88</v>
      </c>
      <c r="AW1013" s="14" t="s">
        <v>33</v>
      </c>
      <c r="AX1013" s="14" t="s">
        <v>79</v>
      </c>
      <c r="AY1013" s="172" t="s">
        <v>252</v>
      </c>
    </row>
    <row r="1014" spans="1:65" s="15" customFormat="1">
      <c r="B1014" s="179"/>
      <c r="D1014" s="164" t="s">
        <v>282</v>
      </c>
      <c r="E1014" s="180" t="s">
        <v>1</v>
      </c>
      <c r="F1014" s="181" t="s">
        <v>286</v>
      </c>
      <c r="H1014" s="182">
        <v>4</v>
      </c>
      <c r="I1014" s="183"/>
      <c r="L1014" s="179"/>
      <c r="M1014" s="184"/>
      <c r="N1014" s="185"/>
      <c r="O1014" s="185"/>
      <c r="P1014" s="185"/>
      <c r="Q1014" s="185"/>
      <c r="R1014" s="185"/>
      <c r="S1014" s="185"/>
      <c r="T1014" s="186"/>
      <c r="AT1014" s="180" t="s">
        <v>282</v>
      </c>
      <c r="AU1014" s="180" t="s">
        <v>88</v>
      </c>
      <c r="AV1014" s="15" t="s">
        <v>258</v>
      </c>
      <c r="AW1014" s="15" t="s">
        <v>33</v>
      </c>
      <c r="AX1014" s="15" t="s">
        <v>86</v>
      </c>
      <c r="AY1014" s="180" t="s">
        <v>252</v>
      </c>
    </row>
    <row r="1015" spans="1:65" s="2" customFormat="1" ht="21.75" customHeight="1">
      <c r="A1015" s="31"/>
      <c r="B1015" s="148"/>
      <c r="C1015" s="149" t="s">
        <v>911</v>
      </c>
      <c r="D1015" s="149" t="s">
        <v>254</v>
      </c>
      <c r="E1015" s="150" t="s">
        <v>6054</v>
      </c>
      <c r="F1015" s="151" t="s">
        <v>6055</v>
      </c>
      <c r="G1015" s="152" t="s">
        <v>265</v>
      </c>
      <c r="H1015" s="153">
        <v>258</v>
      </c>
      <c r="I1015" s="154"/>
      <c r="J1015" s="155">
        <f>ROUND(I1015*H1015,2)</f>
        <v>0</v>
      </c>
      <c r="K1015" s="156"/>
      <c r="L1015" s="32"/>
      <c r="M1015" s="157" t="s">
        <v>1</v>
      </c>
      <c r="N1015" s="158" t="s">
        <v>44</v>
      </c>
      <c r="O1015" s="57"/>
      <c r="P1015" s="159">
        <f>O1015*H1015</f>
        <v>0</v>
      </c>
      <c r="Q1015" s="159">
        <v>0</v>
      </c>
      <c r="R1015" s="159">
        <f>Q1015*H1015</f>
        <v>0</v>
      </c>
      <c r="S1015" s="159">
        <v>0</v>
      </c>
      <c r="T1015" s="160">
        <f>S1015*H1015</f>
        <v>0</v>
      </c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R1015" s="161" t="s">
        <v>258</v>
      </c>
      <c r="AT1015" s="161" t="s">
        <v>254</v>
      </c>
      <c r="AU1015" s="161" t="s">
        <v>88</v>
      </c>
      <c r="AY1015" s="17" t="s">
        <v>252</v>
      </c>
      <c r="BE1015" s="162">
        <f>IF(N1015="základní",J1015,0)</f>
        <v>0</v>
      </c>
      <c r="BF1015" s="162">
        <f>IF(N1015="snížená",J1015,0)</f>
        <v>0</v>
      </c>
      <c r="BG1015" s="162">
        <f>IF(N1015="zákl. přenesená",J1015,0)</f>
        <v>0</v>
      </c>
      <c r="BH1015" s="162">
        <f>IF(N1015="sníž. přenesená",J1015,0)</f>
        <v>0</v>
      </c>
      <c r="BI1015" s="162">
        <f>IF(N1015="nulová",J1015,0)</f>
        <v>0</v>
      </c>
      <c r="BJ1015" s="17" t="s">
        <v>86</v>
      </c>
      <c r="BK1015" s="162">
        <f>ROUND(I1015*H1015,2)</f>
        <v>0</v>
      </c>
      <c r="BL1015" s="17" t="s">
        <v>258</v>
      </c>
      <c r="BM1015" s="161" t="s">
        <v>1664</v>
      </c>
    </row>
    <row r="1016" spans="1:65" s="13" customFormat="1">
      <c r="B1016" s="163"/>
      <c r="D1016" s="164" t="s">
        <v>282</v>
      </c>
      <c r="E1016" s="165" t="s">
        <v>1</v>
      </c>
      <c r="F1016" s="166" t="s">
        <v>6037</v>
      </c>
      <c r="H1016" s="165" t="s">
        <v>1</v>
      </c>
      <c r="I1016" s="167"/>
      <c r="L1016" s="163"/>
      <c r="M1016" s="168"/>
      <c r="N1016" s="169"/>
      <c r="O1016" s="169"/>
      <c r="P1016" s="169"/>
      <c r="Q1016" s="169"/>
      <c r="R1016" s="169"/>
      <c r="S1016" s="169"/>
      <c r="T1016" s="170"/>
      <c r="AT1016" s="165" t="s">
        <v>282</v>
      </c>
      <c r="AU1016" s="165" t="s">
        <v>88</v>
      </c>
      <c r="AV1016" s="13" t="s">
        <v>86</v>
      </c>
      <c r="AW1016" s="13" t="s">
        <v>33</v>
      </c>
      <c r="AX1016" s="13" t="s">
        <v>79</v>
      </c>
      <c r="AY1016" s="165" t="s">
        <v>252</v>
      </c>
    </row>
    <row r="1017" spans="1:65" s="14" customFormat="1">
      <c r="B1017" s="171"/>
      <c r="D1017" s="164" t="s">
        <v>282</v>
      </c>
      <c r="E1017" s="172" t="s">
        <v>1</v>
      </c>
      <c r="F1017" s="173" t="s">
        <v>6056</v>
      </c>
      <c r="H1017" s="174">
        <v>258</v>
      </c>
      <c r="I1017" s="175"/>
      <c r="L1017" s="171"/>
      <c r="M1017" s="176"/>
      <c r="N1017" s="177"/>
      <c r="O1017" s="177"/>
      <c r="P1017" s="177"/>
      <c r="Q1017" s="177"/>
      <c r="R1017" s="177"/>
      <c r="S1017" s="177"/>
      <c r="T1017" s="178"/>
      <c r="AT1017" s="172" t="s">
        <v>282</v>
      </c>
      <c r="AU1017" s="172" t="s">
        <v>88</v>
      </c>
      <c r="AV1017" s="14" t="s">
        <v>88</v>
      </c>
      <c r="AW1017" s="14" t="s">
        <v>33</v>
      </c>
      <c r="AX1017" s="14" t="s">
        <v>79</v>
      </c>
      <c r="AY1017" s="172" t="s">
        <v>252</v>
      </c>
    </row>
    <row r="1018" spans="1:65" s="15" customFormat="1">
      <c r="B1018" s="179"/>
      <c r="D1018" s="164" t="s">
        <v>282</v>
      </c>
      <c r="E1018" s="180" t="s">
        <v>1</v>
      </c>
      <c r="F1018" s="181" t="s">
        <v>286</v>
      </c>
      <c r="H1018" s="182">
        <v>258</v>
      </c>
      <c r="I1018" s="183"/>
      <c r="L1018" s="179"/>
      <c r="M1018" s="184"/>
      <c r="N1018" s="185"/>
      <c r="O1018" s="185"/>
      <c r="P1018" s="185"/>
      <c r="Q1018" s="185"/>
      <c r="R1018" s="185"/>
      <c r="S1018" s="185"/>
      <c r="T1018" s="186"/>
      <c r="AT1018" s="180" t="s">
        <v>282</v>
      </c>
      <c r="AU1018" s="180" t="s">
        <v>88</v>
      </c>
      <c r="AV1018" s="15" t="s">
        <v>258</v>
      </c>
      <c r="AW1018" s="15" t="s">
        <v>33</v>
      </c>
      <c r="AX1018" s="15" t="s">
        <v>86</v>
      </c>
      <c r="AY1018" s="180" t="s">
        <v>252</v>
      </c>
    </row>
    <row r="1019" spans="1:65" s="2" customFormat="1" ht="21.75" customHeight="1">
      <c r="A1019" s="31"/>
      <c r="B1019" s="148"/>
      <c r="C1019" s="149" t="s">
        <v>1643</v>
      </c>
      <c r="D1019" s="149" t="s">
        <v>254</v>
      </c>
      <c r="E1019" s="150" t="s">
        <v>6057</v>
      </c>
      <c r="F1019" s="151" t="s">
        <v>6058</v>
      </c>
      <c r="G1019" s="152" t="s">
        <v>265</v>
      </c>
      <c r="H1019" s="153">
        <v>1774</v>
      </c>
      <c r="I1019" s="154"/>
      <c r="J1019" s="155">
        <f>ROUND(I1019*H1019,2)</f>
        <v>0</v>
      </c>
      <c r="K1019" s="156"/>
      <c r="L1019" s="32"/>
      <c r="M1019" s="157" t="s">
        <v>1</v>
      </c>
      <c r="N1019" s="158" t="s">
        <v>44</v>
      </c>
      <c r="O1019" s="57"/>
      <c r="P1019" s="159">
        <f>O1019*H1019</f>
        <v>0</v>
      </c>
      <c r="Q1019" s="159">
        <v>0</v>
      </c>
      <c r="R1019" s="159">
        <f>Q1019*H1019</f>
        <v>0</v>
      </c>
      <c r="S1019" s="159">
        <v>0</v>
      </c>
      <c r="T1019" s="160">
        <f>S1019*H1019</f>
        <v>0</v>
      </c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R1019" s="161" t="s">
        <v>258</v>
      </c>
      <c r="AT1019" s="161" t="s">
        <v>254</v>
      </c>
      <c r="AU1019" s="161" t="s">
        <v>88</v>
      </c>
      <c r="AY1019" s="17" t="s">
        <v>252</v>
      </c>
      <c r="BE1019" s="162">
        <f>IF(N1019="základní",J1019,0)</f>
        <v>0</v>
      </c>
      <c r="BF1019" s="162">
        <f>IF(N1019="snížená",J1019,0)</f>
        <v>0</v>
      </c>
      <c r="BG1019" s="162">
        <f>IF(N1019="zákl. přenesená",J1019,0)</f>
        <v>0</v>
      </c>
      <c r="BH1019" s="162">
        <f>IF(N1019="sníž. přenesená",J1019,0)</f>
        <v>0</v>
      </c>
      <c r="BI1019" s="162">
        <f>IF(N1019="nulová",J1019,0)</f>
        <v>0</v>
      </c>
      <c r="BJ1019" s="17" t="s">
        <v>86</v>
      </c>
      <c r="BK1019" s="162">
        <f>ROUND(I1019*H1019,2)</f>
        <v>0</v>
      </c>
      <c r="BL1019" s="17" t="s">
        <v>258</v>
      </c>
      <c r="BM1019" s="161" t="s">
        <v>1670</v>
      </c>
    </row>
    <row r="1020" spans="1:65" s="2" customFormat="1" ht="24.2" customHeight="1">
      <c r="A1020" s="31"/>
      <c r="B1020" s="148"/>
      <c r="C1020" s="149" t="s">
        <v>79</v>
      </c>
      <c r="D1020" s="149" t="s">
        <v>254</v>
      </c>
      <c r="E1020" s="150" t="s">
        <v>5502</v>
      </c>
      <c r="F1020" s="151" t="s">
        <v>1523</v>
      </c>
      <c r="G1020" s="152" t="s">
        <v>257</v>
      </c>
      <c r="H1020" s="153">
        <v>50</v>
      </c>
      <c r="I1020" s="154"/>
      <c r="J1020" s="155">
        <f>ROUND(I1020*H1020,2)</f>
        <v>0</v>
      </c>
      <c r="K1020" s="156"/>
      <c r="L1020" s="32"/>
      <c r="M1020" s="157" t="s">
        <v>1</v>
      </c>
      <c r="N1020" s="158" t="s">
        <v>44</v>
      </c>
      <c r="O1020" s="57"/>
      <c r="P1020" s="159">
        <f>O1020*H1020</f>
        <v>0</v>
      </c>
      <c r="Q1020" s="159">
        <v>0</v>
      </c>
      <c r="R1020" s="159">
        <f>Q1020*H1020</f>
        <v>0</v>
      </c>
      <c r="S1020" s="159">
        <v>0</v>
      </c>
      <c r="T1020" s="160">
        <f>S1020*H1020</f>
        <v>0</v>
      </c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R1020" s="161" t="s">
        <v>258</v>
      </c>
      <c r="AT1020" s="161" t="s">
        <v>254</v>
      </c>
      <c r="AU1020" s="161" t="s">
        <v>88</v>
      </c>
      <c r="AY1020" s="17" t="s">
        <v>252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7" t="s">
        <v>86</v>
      </c>
      <c r="BK1020" s="162">
        <f>ROUND(I1020*H1020,2)</f>
        <v>0</v>
      </c>
      <c r="BL1020" s="17" t="s">
        <v>258</v>
      </c>
      <c r="BM1020" s="161" t="s">
        <v>1676</v>
      </c>
    </row>
    <row r="1021" spans="1:65" s="14" customFormat="1" ht="22.5">
      <c r="B1021" s="171"/>
      <c r="D1021" s="164" t="s">
        <v>282</v>
      </c>
      <c r="E1021" s="172" t="s">
        <v>1</v>
      </c>
      <c r="F1021" s="173" t="s">
        <v>6059</v>
      </c>
      <c r="H1021" s="174">
        <v>50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282</v>
      </c>
      <c r="AU1021" s="172" t="s">
        <v>88</v>
      </c>
      <c r="AV1021" s="14" t="s">
        <v>88</v>
      </c>
      <c r="AW1021" s="14" t="s">
        <v>33</v>
      </c>
      <c r="AX1021" s="14" t="s">
        <v>79</v>
      </c>
      <c r="AY1021" s="172" t="s">
        <v>252</v>
      </c>
    </row>
    <row r="1022" spans="1:65" s="13" customFormat="1" ht="33.75">
      <c r="B1022" s="163"/>
      <c r="D1022" s="164" t="s">
        <v>282</v>
      </c>
      <c r="E1022" s="165" t="s">
        <v>1</v>
      </c>
      <c r="F1022" s="166" t="s">
        <v>5032</v>
      </c>
      <c r="H1022" s="165" t="s">
        <v>1</v>
      </c>
      <c r="I1022" s="167"/>
      <c r="L1022" s="163"/>
      <c r="M1022" s="168"/>
      <c r="N1022" s="169"/>
      <c r="O1022" s="169"/>
      <c r="P1022" s="169"/>
      <c r="Q1022" s="169"/>
      <c r="R1022" s="169"/>
      <c r="S1022" s="169"/>
      <c r="T1022" s="170"/>
      <c r="AT1022" s="165" t="s">
        <v>282</v>
      </c>
      <c r="AU1022" s="165" t="s">
        <v>88</v>
      </c>
      <c r="AV1022" s="13" t="s">
        <v>86</v>
      </c>
      <c r="AW1022" s="13" t="s">
        <v>33</v>
      </c>
      <c r="AX1022" s="13" t="s">
        <v>79</v>
      </c>
      <c r="AY1022" s="165" t="s">
        <v>252</v>
      </c>
    </row>
    <row r="1023" spans="1:65" s="15" customFormat="1">
      <c r="B1023" s="179"/>
      <c r="D1023" s="164" t="s">
        <v>282</v>
      </c>
      <c r="E1023" s="180" t="s">
        <v>1</v>
      </c>
      <c r="F1023" s="181" t="s">
        <v>286</v>
      </c>
      <c r="H1023" s="182">
        <v>50</v>
      </c>
      <c r="I1023" s="183"/>
      <c r="L1023" s="179"/>
      <c r="M1023" s="188"/>
      <c r="N1023" s="189"/>
      <c r="O1023" s="189"/>
      <c r="P1023" s="189"/>
      <c r="Q1023" s="189"/>
      <c r="R1023" s="189"/>
      <c r="S1023" s="189"/>
      <c r="T1023" s="190"/>
      <c r="AT1023" s="180" t="s">
        <v>282</v>
      </c>
      <c r="AU1023" s="180" t="s">
        <v>88</v>
      </c>
      <c r="AV1023" s="15" t="s">
        <v>258</v>
      </c>
      <c r="AW1023" s="15" t="s">
        <v>33</v>
      </c>
      <c r="AX1023" s="15" t="s">
        <v>86</v>
      </c>
      <c r="AY1023" s="180" t="s">
        <v>252</v>
      </c>
    </row>
    <row r="1024" spans="1:65" s="2" customFormat="1" ht="6.95" customHeight="1">
      <c r="A1024" s="31"/>
      <c r="B1024" s="46"/>
      <c r="C1024" s="47"/>
      <c r="D1024" s="47"/>
      <c r="E1024" s="47"/>
      <c r="F1024" s="47"/>
      <c r="G1024" s="47"/>
      <c r="H1024" s="47"/>
      <c r="I1024" s="47"/>
      <c r="J1024" s="47"/>
      <c r="K1024" s="47"/>
      <c r="L1024" s="32"/>
      <c r="M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</row>
  </sheetData>
  <autoFilter ref="C126:K1023" xr:uid="{00000000-0009-0000-0000-00000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6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6060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ROUND((SUM(BE125:BE668)),  2)</f>
        <v>0</v>
      </c>
      <c r="G35" s="31"/>
      <c r="H35" s="31"/>
      <c r="I35" s="104">
        <v>0.21</v>
      </c>
      <c r="J35" s="103">
        <f>ROUND(((SUM(BE125:BE668))*I35),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ROUND((SUM(BF125:BF668)),  2)</f>
        <v>0</v>
      </c>
      <c r="G36" s="31"/>
      <c r="H36" s="31"/>
      <c r="I36" s="104">
        <v>0.15</v>
      </c>
      <c r="J36" s="103">
        <f>ROUND(((SUM(BF125:BF668))*I36),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ROUND((SUM(BG125:BG668)),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ROUND((SUM(BH125:BH668)),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ROUND((SUM(BI125:BI668)),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Objekt12 - SO D.1.4.4.Vytápění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6061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6062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6063</v>
      </c>
      <c r="E102" s="122"/>
      <c r="F102" s="122"/>
      <c r="G102" s="122"/>
      <c r="H102" s="122"/>
      <c r="I102" s="122"/>
      <c r="J102" s="123">
        <f>J333</f>
        <v>0</v>
      </c>
      <c r="L102" s="120"/>
    </row>
    <row r="103" spans="1:47" s="10" customFormat="1" ht="19.899999999999999" customHeight="1">
      <c r="B103" s="120"/>
      <c r="D103" s="121" t="s">
        <v>6064</v>
      </c>
      <c r="E103" s="122"/>
      <c r="F103" s="122"/>
      <c r="G103" s="122"/>
      <c r="H103" s="122"/>
      <c r="I103" s="122"/>
      <c r="J103" s="123">
        <f>J551</f>
        <v>0</v>
      </c>
      <c r="L103" s="120"/>
    </row>
    <row r="104" spans="1:47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47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4.95" customHeight="1">
      <c r="A110" s="31"/>
      <c r="B110" s="32"/>
      <c r="C110" s="21" t="s">
        <v>237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3" t="str">
        <f>E7</f>
        <v>ZU - rekonstrukce objektu Klatovská 51/ Chodské náměstí 1</v>
      </c>
      <c r="F113" s="244"/>
      <c r="G113" s="244"/>
      <c r="H113" s="24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" customFormat="1" ht="12" customHeight="1">
      <c r="B114" s="20"/>
      <c r="C114" s="27" t="s">
        <v>197</v>
      </c>
      <c r="L114" s="20"/>
    </row>
    <row r="115" spans="1:65" s="2" customFormat="1" ht="16.5" customHeight="1">
      <c r="A115" s="31"/>
      <c r="B115" s="32"/>
      <c r="C115" s="31"/>
      <c r="D115" s="31"/>
      <c r="E115" s="243" t="s">
        <v>198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199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18" t="str">
        <f>E11</f>
        <v>Objekt12 - SO D.1.4.4.Vytápění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7" t="s">
        <v>20</v>
      </c>
      <c r="D119" s="31"/>
      <c r="E119" s="31"/>
      <c r="F119" s="25" t="str">
        <f>F14</f>
        <v>Plzeň</v>
      </c>
      <c r="G119" s="31"/>
      <c r="H119" s="31"/>
      <c r="I119" s="27" t="s">
        <v>22</v>
      </c>
      <c r="J119" s="54" t="str">
        <f>IF(J14="","",J14)</f>
        <v>17. 11. 2022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24</v>
      </c>
      <c r="D121" s="31"/>
      <c r="E121" s="31"/>
      <c r="F121" s="25" t="str">
        <f>E17</f>
        <v>Západočeská univerzita v Plzni</v>
      </c>
      <c r="G121" s="31"/>
      <c r="H121" s="31"/>
      <c r="I121" s="27" t="s">
        <v>31</v>
      </c>
      <c r="J121" s="29" t="str">
        <f>E23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7" t="s">
        <v>30</v>
      </c>
      <c r="D122" s="31"/>
      <c r="E122" s="31"/>
      <c r="F122" s="25">
        <f>IF(E20="","",E20)</f>
        <v>0</v>
      </c>
      <c r="G122" s="31"/>
      <c r="H122" s="31"/>
      <c r="I122" s="27" t="s">
        <v>34</v>
      </c>
      <c r="J122" s="29" t="str">
        <f>E26</f>
        <v>BAUING KV, s.r.o.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4"/>
      <c r="B124" s="125"/>
      <c r="C124" s="126" t="s">
        <v>238</v>
      </c>
      <c r="D124" s="127" t="s">
        <v>64</v>
      </c>
      <c r="E124" s="127" t="s">
        <v>60</v>
      </c>
      <c r="F124" s="127" t="s">
        <v>61</v>
      </c>
      <c r="G124" s="127" t="s">
        <v>239</v>
      </c>
      <c r="H124" s="127" t="s">
        <v>240</v>
      </c>
      <c r="I124" s="127" t="s">
        <v>241</v>
      </c>
      <c r="J124" s="128" t="s">
        <v>203</v>
      </c>
      <c r="K124" s="129" t="s">
        <v>242</v>
      </c>
      <c r="L124" s="130"/>
      <c r="M124" s="61" t="s">
        <v>1</v>
      </c>
      <c r="N124" s="62" t="s">
        <v>43</v>
      </c>
      <c r="O124" s="62" t="s">
        <v>243</v>
      </c>
      <c r="P124" s="62" t="s">
        <v>244</v>
      </c>
      <c r="Q124" s="62" t="s">
        <v>245</v>
      </c>
      <c r="R124" s="62" t="s">
        <v>246</v>
      </c>
      <c r="S124" s="62" t="s">
        <v>247</v>
      </c>
      <c r="T124" s="63" t="s">
        <v>248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1"/>
      <c r="B125" s="32"/>
      <c r="C125" s="68" t="s">
        <v>249</v>
      </c>
      <c r="D125" s="31"/>
      <c r="E125" s="31"/>
      <c r="F125" s="31"/>
      <c r="G125" s="31"/>
      <c r="H125" s="31"/>
      <c r="I125" s="31"/>
      <c r="J125" s="131">
        <f>BK125</f>
        <v>0</v>
      </c>
      <c r="K125" s="31"/>
      <c r="L125" s="32"/>
      <c r="M125" s="64"/>
      <c r="N125" s="55"/>
      <c r="O125" s="65"/>
      <c r="P125" s="132">
        <f>P126</f>
        <v>0</v>
      </c>
      <c r="Q125" s="65"/>
      <c r="R125" s="132">
        <f>R126</f>
        <v>0</v>
      </c>
      <c r="S125" s="65"/>
      <c r="T125" s="133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78</v>
      </c>
      <c r="AU125" s="17" t="s">
        <v>205</v>
      </c>
      <c r="BK125" s="134">
        <f>BK126</f>
        <v>0</v>
      </c>
    </row>
    <row r="126" spans="1:65" s="12" customFormat="1" ht="25.9" customHeight="1">
      <c r="B126" s="135"/>
      <c r="D126" s="136" t="s">
        <v>78</v>
      </c>
      <c r="E126" s="137" t="s">
        <v>1303</v>
      </c>
      <c r="F126" s="137" t="s">
        <v>1304</v>
      </c>
      <c r="I126" s="138"/>
      <c r="J126" s="139">
        <f>BK126</f>
        <v>0</v>
      </c>
      <c r="L126" s="135"/>
      <c r="M126" s="140"/>
      <c r="N126" s="141"/>
      <c r="O126" s="141"/>
      <c r="P126" s="142">
        <f>P127+P221+P333+P551</f>
        <v>0</v>
      </c>
      <c r="Q126" s="141"/>
      <c r="R126" s="142">
        <f>R127+R221+R333+R551</f>
        <v>0</v>
      </c>
      <c r="S126" s="141"/>
      <c r="T126" s="143">
        <f>T127+T221+T333+T551</f>
        <v>0</v>
      </c>
      <c r="AR126" s="136" t="s">
        <v>88</v>
      </c>
      <c r="AT126" s="144" t="s">
        <v>78</v>
      </c>
      <c r="AU126" s="144" t="s">
        <v>79</v>
      </c>
      <c r="AY126" s="136" t="s">
        <v>252</v>
      </c>
      <c r="BK126" s="145">
        <f>BK127+BK221+BK333+BK551</f>
        <v>0</v>
      </c>
    </row>
    <row r="127" spans="1:65" s="12" customFormat="1" ht="22.9" customHeight="1">
      <c r="B127" s="135"/>
      <c r="D127" s="136" t="s">
        <v>78</v>
      </c>
      <c r="E127" s="146" t="s">
        <v>6065</v>
      </c>
      <c r="F127" s="146" t="s">
        <v>6066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SUM(P128:P220)</f>
        <v>0</v>
      </c>
      <c r="Q127" s="141"/>
      <c r="R127" s="142">
        <f>SUM(R128:R220)</f>
        <v>0</v>
      </c>
      <c r="S127" s="141"/>
      <c r="T127" s="143">
        <f>SUM(T128:T220)</f>
        <v>0</v>
      </c>
      <c r="AR127" s="136" t="s">
        <v>88</v>
      </c>
      <c r="AT127" s="144" t="s">
        <v>78</v>
      </c>
      <c r="AU127" s="144" t="s">
        <v>86</v>
      </c>
      <c r="AY127" s="136" t="s">
        <v>252</v>
      </c>
      <c r="BK127" s="145">
        <f>SUM(BK128:BK220)</f>
        <v>0</v>
      </c>
    </row>
    <row r="128" spans="1:65" s="2" customFormat="1" ht="24.2" customHeight="1">
      <c r="A128" s="31"/>
      <c r="B128" s="148"/>
      <c r="C128" s="149" t="s">
        <v>86</v>
      </c>
      <c r="D128" s="149" t="s">
        <v>254</v>
      </c>
      <c r="E128" s="150" t="s">
        <v>6067</v>
      </c>
      <c r="F128" s="151" t="s">
        <v>6068</v>
      </c>
      <c r="G128" s="152" t="s">
        <v>347</v>
      </c>
      <c r="H128" s="153">
        <v>1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44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289</v>
      </c>
      <c r="AT128" s="161" t="s">
        <v>254</v>
      </c>
      <c r="AU128" s="161" t="s">
        <v>88</v>
      </c>
      <c r="AY128" s="17" t="s">
        <v>252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289</v>
      </c>
      <c r="BM128" s="161" t="s">
        <v>88</v>
      </c>
    </row>
    <row r="129" spans="1:65" s="14" customFormat="1">
      <c r="B129" s="171"/>
      <c r="D129" s="164" t="s">
        <v>282</v>
      </c>
      <c r="E129" s="172" t="s">
        <v>1</v>
      </c>
      <c r="F129" s="173" t="s">
        <v>6069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282</v>
      </c>
      <c r="AU129" s="172" t="s">
        <v>88</v>
      </c>
      <c r="AV129" s="14" t="s">
        <v>88</v>
      </c>
      <c r="AW129" s="14" t="s">
        <v>33</v>
      </c>
      <c r="AX129" s="14" t="s">
        <v>79</v>
      </c>
      <c r="AY129" s="172" t="s">
        <v>252</v>
      </c>
    </row>
    <row r="130" spans="1:65" s="15" customFormat="1">
      <c r="B130" s="179"/>
      <c r="D130" s="164" t="s">
        <v>282</v>
      </c>
      <c r="E130" s="180" t="s">
        <v>1</v>
      </c>
      <c r="F130" s="181" t="s">
        <v>286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282</v>
      </c>
      <c r="AU130" s="180" t="s">
        <v>88</v>
      </c>
      <c r="AV130" s="15" t="s">
        <v>258</v>
      </c>
      <c r="AW130" s="15" t="s">
        <v>33</v>
      </c>
      <c r="AX130" s="15" t="s">
        <v>86</v>
      </c>
      <c r="AY130" s="180" t="s">
        <v>252</v>
      </c>
    </row>
    <row r="131" spans="1:65" s="2" customFormat="1" ht="24.2" customHeight="1">
      <c r="A131" s="31"/>
      <c r="B131" s="148"/>
      <c r="C131" s="149" t="s">
        <v>88</v>
      </c>
      <c r="D131" s="149" t="s">
        <v>254</v>
      </c>
      <c r="E131" s="150" t="s">
        <v>6070</v>
      </c>
      <c r="F131" s="151" t="s">
        <v>6071</v>
      </c>
      <c r="G131" s="152" t="s">
        <v>347</v>
      </c>
      <c r="H131" s="153">
        <v>1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289</v>
      </c>
      <c r="AT131" s="161" t="s">
        <v>254</v>
      </c>
      <c r="AU131" s="161" t="s">
        <v>88</v>
      </c>
      <c r="AY131" s="17" t="s">
        <v>252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86</v>
      </c>
      <c r="BK131" s="162">
        <f>ROUND(I131*H131,2)</f>
        <v>0</v>
      </c>
      <c r="BL131" s="17" t="s">
        <v>289</v>
      </c>
      <c r="BM131" s="161" t="s">
        <v>258</v>
      </c>
    </row>
    <row r="132" spans="1:65" s="14" customFormat="1">
      <c r="B132" s="171"/>
      <c r="D132" s="164" t="s">
        <v>282</v>
      </c>
      <c r="E132" s="172" t="s">
        <v>1</v>
      </c>
      <c r="F132" s="173" t="s">
        <v>6069</v>
      </c>
      <c r="H132" s="174">
        <v>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282</v>
      </c>
      <c r="AU132" s="172" t="s">
        <v>88</v>
      </c>
      <c r="AV132" s="14" t="s">
        <v>88</v>
      </c>
      <c r="AW132" s="14" t="s">
        <v>33</v>
      </c>
      <c r="AX132" s="14" t="s">
        <v>79</v>
      </c>
      <c r="AY132" s="172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1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24.2" customHeight="1">
      <c r="A134" s="31"/>
      <c r="B134" s="148"/>
      <c r="C134" s="149" t="s">
        <v>262</v>
      </c>
      <c r="D134" s="149" t="s">
        <v>254</v>
      </c>
      <c r="E134" s="150" t="s">
        <v>6072</v>
      </c>
      <c r="F134" s="151" t="s">
        <v>6073</v>
      </c>
      <c r="G134" s="152" t="s">
        <v>347</v>
      </c>
      <c r="H134" s="153">
        <v>1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289</v>
      </c>
      <c r="AT134" s="161" t="s">
        <v>254</v>
      </c>
      <c r="AU134" s="161" t="s">
        <v>88</v>
      </c>
      <c r="AY134" s="17" t="s">
        <v>252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289</v>
      </c>
      <c r="BM134" s="161" t="s">
        <v>266</v>
      </c>
    </row>
    <row r="135" spans="1:65" s="14" customFormat="1" ht="22.5">
      <c r="B135" s="171"/>
      <c r="D135" s="164" t="s">
        <v>282</v>
      </c>
      <c r="E135" s="172" t="s">
        <v>1</v>
      </c>
      <c r="F135" s="173" t="s">
        <v>6074</v>
      </c>
      <c r="H135" s="174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282</v>
      </c>
      <c r="AU135" s="172" t="s">
        <v>88</v>
      </c>
      <c r="AV135" s="14" t="s">
        <v>88</v>
      </c>
      <c r="AW135" s="14" t="s">
        <v>33</v>
      </c>
      <c r="AX135" s="14" t="s">
        <v>79</v>
      </c>
      <c r="AY135" s="172" t="s">
        <v>252</v>
      </c>
    </row>
    <row r="136" spans="1:65" s="13" customFormat="1">
      <c r="B136" s="163"/>
      <c r="D136" s="164" t="s">
        <v>282</v>
      </c>
      <c r="E136" s="165" t="s">
        <v>1</v>
      </c>
      <c r="F136" s="166" t="s">
        <v>6075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282</v>
      </c>
      <c r="AU136" s="165" t="s">
        <v>88</v>
      </c>
      <c r="AV136" s="13" t="s">
        <v>86</v>
      </c>
      <c r="AW136" s="13" t="s">
        <v>33</v>
      </c>
      <c r="AX136" s="13" t="s">
        <v>79</v>
      </c>
      <c r="AY136" s="165" t="s">
        <v>252</v>
      </c>
    </row>
    <row r="137" spans="1:65" s="15" customFormat="1">
      <c r="B137" s="179"/>
      <c r="D137" s="164" t="s">
        <v>282</v>
      </c>
      <c r="E137" s="180" t="s">
        <v>1</v>
      </c>
      <c r="F137" s="181" t="s">
        <v>286</v>
      </c>
      <c r="H137" s="182">
        <v>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282</v>
      </c>
      <c r="AU137" s="180" t="s">
        <v>88</v>
      </c>
      <c r="AV137" s="15" t="s">
        <v>258</v>
      </c>
      <c r="AW137" s="15" t="s">
        <v>33</v>
      </c>
      <c r="AX137" s="15" t="s">
        <v>86</v>
      </c>
      <c r="AY137" s="180" t="s">
        <v>252</v>
      </c>
    </row>
    <row r="138" spans="1:65" s="2" customFormat="1" ht="24.2" customHeight="1">
      <c r="A138" s="31"/>
      <c r="B138" s="148"/>
      <c r="C138" s="149" t="s">
        <v>258</v>
      </c>
      <c r="D138" s="149" t="s">
        <v>254</v>
      </c>
      <c r="E138" s="150" t="s">
        <v>6076</v>
      </c>
      <c r="F138" s="151" t="s">
        <v>6077</v>
      </c>
      <c r="G138" s="152" t="s">
        <v>347</v>
      </c>
      <c r="H138" s="153">
        <v>1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289</v>
      </c>
      <c r="AT138" s="161" t="s">
        <v>254</v>
      </c>
      <c r="AU138" s="161" t="s">
        <v>88</v>
      </c>
      <c r="AY138" s="17" t="s">
        <v>252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289</v>
      </c>
      <c r="BM138" s="161" t="s">
        <v>269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6078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3" customFormat="1">
      <c r="B140" s="163"/>
      <c r="D140" s="164" t="s">
        <v>282</v>
      </c>
      <c r="E140" s="165" t="s">
        <v>1</v>
      </c>
      <c r="F140" s="166" t="s">
        <v>6075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5" customFormat="1">
      <c r="B141" s="179"/>
      <c r="D141" s="164" t="s">
        <v>282</v>
      </c>
      <c r="E141" s="180" t="s">
        <v>1</v>
      </c>
      <c r="F141" s="181" t="s">
        <v>286</v>
      </c>
      <c r="H141" s="182">
        <v>1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282</v>
      </c>
      <c r="AU141" s="180" t="s">
        <v>88</v>
      </c>
      <c r="AV141" s="15" t="s">
        <v>258</v>
      </c>
      <c r="AW141" s="15" t="s">
        <v>33</v>
      </c>
      <c r="AX141" s="15" t="s">
        <v>86</v>
      </c>
      <c r="AY141" s="180" t="s">
        <v>252</v>
      </c>
    </row>
    <row r="142" spans="1:65" s="2" customFormat="1" ht="24.2" customHeight="1">
      <c r="A142" s="31"/>
      <c r="B142" s="148"/>
      <c r="C142" s="149" t="s">
        <v>270</v>
      </c>
      <c r="D142" s="149" t="s">
        <v>254</v>
      </c>
      <c r="E142" s="150" t="s">
        <v>6079</v>
      </c>
      <c r="F142" s="151" t="s">
        <v>6080</v>
      </c>
      <c r="G142" s="152" t="s">
        <v>347</v>
      </c>
      <c r="H142" s="153">
        <v>1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289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289</v>
      </c>
      <c r="BM142" s="161" t="s">
        <v>273</v>
      </c>
    </row>
    <row r="143" spans="1:65" s="2" customFormat="1" ht="24.2" customHeight="1">
      <c r="A143" s="31"/>
      <c r="B143" s="148"/>
      <c r="C143" s="149" t="s">
        <v>266</v>
      </c>
      <c r="D143" s="149" t="s">
        <v>254</v>
      </c>
      <c r="E143" s="150" t="s">
        <v>6081</v>
      </c>
      <c r="F143" s="151" t="s">
        <v>6082</v>
      </c>
      <c r="G143" s="152" t="s">
        <v>347</v>
      </c>
      <c r="H143" s="153">
        <v>1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289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289</v>
      </c>
      <c r="BM143" s="161" t="s">
        <v>276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6083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3" customFormat="1">
      <c r="B145" s="163"/>
      <c r="D145" s="164" t="s">
        <v>282</v>
      </c>
      <c r="E145" s="165" t="s">
        <v>1</v>
      </c>
      <c r="F145" s="166" t="s">
        <v>6084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282</v>
      </c>
      <c r="AU145" s="165" t="s">
        <v>88</v>
      </c>
      <c r="AV145" s="13" t="s">
        <v>86</v>
      </c>
      <c r="AW145" s="13" t="s">
        <v>33</v>
      </c>
      <c r="AX145" s="13" t="s">
        <v>79</v>
      </c>
      <c r="AY145" s="165" t="s">
        <v>252</v>
      </c>
    </row>
    <row r="146" spans="1:65" s="13" customFormat="1" ht="33.75">
      <c r="B146" s="163"/>
      <c r="D146" s="164" t="s">
        <v>282</v>
      </c>
      <c r="E146" s="165" t="s">
        <v>1</v>
      </c>
      <c r="F146" s="166" t="s">
        <v>6085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282</v>
      </c>
      <c r="AU146" s="165" t="s">
        <v>88</v>
      </c>
      <c r="AV146" s="13" t="s">
        <v>86</v>
      </c>
      <c r="AW146" s="13" t="s">
        <v>33</v>
      </c>
      <c r="AX146" s="13" t="s">
        <v>79</v>
      </c>
      <c r="AY146" s="165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1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2" customFormat="1" ht="24.2" customHeight="1">
      <c r="A148" s="31"/>
      <c r="B148" s="148"/>
      <c r="C148" s="149" t="s">
        <v>277</v>
      </c>
      <c r="D148" s="149" t="s">
        <v>254</v>
      </c>
      <c r="E148" s="150" t="s">
        <v>6086</v>
      </c>
      <c r="F148" s="151" t="s">
        <v>6087</v>
      </c>
      <c r="G148" s="152" t="s">
        <v>347</v>
      </c>
      <c r="H148" s="153">
        <v>1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289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289</v>
      </c>
      <c r="BM148" s="161" t="s">
        <v>281</v>
      </c>
    </row>
    <row r="149" spans="1:65" s="14" customFormat="1" ht="22.5">
      <c r="B149" s="171"/>
      <c r="D149" s="164" t="s">
        <v>282</v>
      </c>
      <c r="E149" s="172" t="s">
        <v>1</v>
      </c>
      <c r="F149" s="173" t="s">
        <v>6088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3" customFormat="1" ht="33.75">
      <c r="B150" s="163"/>
      <c r="D150" s="164" t="s">
        <v>282</v>
      </c>
      <c r="E150" s="165" t="s">
        <v>1</v>
      </c>
      <c r="F150" s="166" t="s">
        <v>6089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282</v>
      </c>
      <c r="AU150" s="165" t="s">
        <v>88</v>
      </c>
      <c r="AV150" s="13" t="s">
        <v>86</v>
      </c>
      <c r="AW150" s="13" t="s">
        <v>33</v>
      </c>
      <c r="AX150" s="13" t="s">
        <v>79</v>
      </c>
      <c r="AY150" s="165" t="s">
        <v>252</v>
      </c>
    </row>
    <row r="151" spans="1:65" s="15" customFormat="1">
      <c r="B151" s="179"/>
      <c r="D151" s="164" t="s">
        <v>282</v>
      </c>
      <c r="E151" s="180" t="s">
        <v>1</v>
      </c>
      <c r="F151" s="181" t="s">
        <v>286</v>
      </c>
      <c r="H151" s="182">
        <v>1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282</v>
      </c>
      <c r="AU151" s="180" t="s">
        <v>88</v>
      </c>
      <c r="AV151" s="15" t="s">
        <v>258</v>
      </c>
      <c r="AW151" s="15" t="s">
        <v>33</v>
      </c>
      <c r="AX151" s="15" t="s">
        <v>86</v>
      </c>
      <c r="AY151" s="180" t="s">
        <v>252</v>
      </c>
    </row>
    <row r="152" spans="1:65" s="2" customFormat="1" ht="24.2" customHeight="1">
      <c r="A152" s="31"/>
      <c r="B152" s="148"/>
      <c r="C152" s="149" t="s">
        <v>269</v>
      </c>
      <c r="D152" s="149" t="s">
        <v>254</v>
      </c>
      <c r="E152" s="150" t="s">
        <v>6090</v>
      </c>
      <c r="F152" s="151" t="s">
        <v>6091</v>
      </c>
      <c r="G152" s="152" t="s">
        <v>347</v>
      </c>
      <c r="H152" s="153">
        <v>1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289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289</v>
      </c>
      <c r="BM152" s="161" t="s">
        <v>289</v>
      </c>
    </row>
    <row r="153" spans="1:65" s="14" customFormat="1" ht="22.5">
      <c r="B153" s="171"/>
      <c r="D153" s="164" t="s">
        <v>282</v>
      </c>
      <c r="E153" s="172" t="s">
        <v>1</v>
      </c>
      <c r="F153" s="173" t="s">
        <v>6092</v>
      </c>
      <c r="H153" s="174">
        <v>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3" customFormat="1" ht="22.5">
      <c r="B154" s="163"/>
      <c r="D154" s="164" t="s">
        <v>282</v>
      </c>
      <c r="E154" s="165" t="s">
        <v>1</v>
      </c>
      <c r="F154" s="166" t="s">
        <v>6093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282</v>
      </c>
      <c r="AU154" s="165" t="s">
        <v>88</v>
      </c>
      <c r="AV154" s="13" t="s">
        <v>86</v>
      </c>
      <c r="AW154" s="13" t="s">
        <v>33</v>
      </c>
      <c r="AX154" s="13" t="s">
        <v>79</v>
      </c>
      <c r="AY154" s="165" t="s">
        <v>252</v>
      </c>
    </row>
    <row r="155" spans="1:65" s="15" customFormat="1">
      <c r="B155" s="179"/>
      <c r="D155" s="164" t="s">
        <v>282</v>
      </c>
      <c r="E155" s="180" t="s">
        <v>1</v>
      </c>
      <c r="F155" s="181" t="s">
        <v>286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282</v>
      </c>
      <c r="AU155" s="180" t="s">
        <v>88</v>
      </c>
      <c r="AV155" s="15" t="s">
        <v>258</v>
      </c>
      <c r="AW155" s="15" t="s">
        <v>33</v>
      </c>
      <c r="AX155" s="15" t="s">
        <v>86</v>
      </c>
      <c r="AY155" s="180" t="s">
        <v>252</v>
      </c>
    </row>
    <row r="156" spans="1:65" s="2" customFormat="1" ht="24.2" customHeight="1">
      <c r="A156" s="31"/>
      <c r="B156" s="148"/>
      <c r="C156" s="149" t="s">
        <v>291</v>
      </c>
      <c r="D156" s="149" t="s">
        <v>254</v>
      </c>
      <c r="E156" s="150" t="s">
        <v>6094</v>
      </c>
      <c r="F156" s="151" t="s">
        <v>6095</v>
      </c>
      <c r="G156" s="152" t="s">
        <v>347</v>
      </c>
      <c r="H156" s="153">
        <v>1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44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289</v>
      </c>
      <c r="AT156" s="161" t="s">
        <v>254</v>
      </c>
      <c r="AU156" s="161" t="s">
        <v>88</v>
      </c>
      <c r="AY156" s="17" t="s">
        <v>252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289</v>
      </c>
      <c r="BM156" s="161" t="s">
        <v>294</v>
      </c>
    </row>
    <row r="157" spans="1:65" s="2" customFormat="1" ht="24.2" customHeight="1">
      <c r="A157" s="31"/>
      <c r="B157" s="148"/>
      <c r="C157" s="149" t="s">
        <v>273</v>
      </c>
      <c r="D157" s="149" t="s">
        <v>254</v>
      </c>
      <c r="E157" s="150" t="s">
        <v>6096</v>
      </c>
      <c r="F157" s="151" t="s">
        <v>6097</v>
      </c>
      <c r="G157" s="152" t="s">
        <v>347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298</v>
      </c>
    </row>
    <row r="158" spans="1:65" s="2" customFormat="1" ht="24.2" customHeight="1">
      <c r="A158" s="31"/>
      <c r="B158" s="148"/>
      <c r="C158" s="149" t="s">
        <v>299</v>
      </c>
      <c r="D158" s="149" t="s">
        <v>254</v>
      </c>
      <c r="E158" s="150" t="s">
        <v>6098</v>
      </c>
      <c r="F158" s="151" t="s">
        <v>6099</v>
      </c>
      <c r="G158" s="152" t="s">
        <v>347</v>
      </c>
      <c r="H158" s="153">
        <v>1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289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289</v>
      </c>
      <c r="BM158" s="161" t="s">
        <v>302</v>
      </c>
    </row>
    <row r="159" spans="1:65" s="2" customFormat="1" ht="24.2" customHeight="1">
      <c r="A159" s="31"/>
      <c r="B159" s="148"/>
      <c r="C159" s="149" t="s">
        <v>276</v>
      </c>
      <c r="D159" s="149" t="s">
        <v>254</v>
      </c>
      <c r="E159" s="150" t="s">
        <v>6100</v>
      </c>
      <c r="F159" s="151" t="s">
        <v>6101</v>
      </c>
      <c r="G159" s="152" t="s">
        <v>347</v>
      </c>
      <c r="H159" s="153">
        <v>1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44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289</v>
      </c>
      <c r="AT159" s="161" t="s">
        <v>254</v>
      </c>
      <c r="AU159" s="161" t="s">
        <v>88</v>
      </c>
      <c r="AY159" s="17" t="s">
        <v>252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289</v>
      </c>
      <c r="BM159" s="161" t="s">
        <v>306</v>
      </c>
    </row>
    <row r="160" spans="1:65" s="14" customFormat="1" ht="22.5">
      <c r="B160" s="171"/>
      <c r="D160" s="164" t="s">
        <v>282</v>
      </c>
      <c r="E160" s="172" t="s">
        <v>1</v>
      </c>
      <c r="F160" s="173" t="s">
        <v>6102</v>
      </c>
      <c r="H160" s="174">
        <v>1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3" customFormat="1" ht="33.75">
      <c r="B161" s="163"/>
      <c r="D161" s="164" t="s">
        <v>282</v>
      </c>
      <c r="E161" s="165" t="s">
        <v>1</v>
      </c>
      <c r="F161" s="166" t="s">
        <v>6103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282</v>
      </c>
      <c r="AU161" s="165" t="s">
        <v>88</v>
      </c>
      <c r="AV161" s="13" t="s">
        <v>86</v>
      </c>
      <c r="AW161" s="13" t="s">
        <v>33</v>
      </c>
      <c r="AX161" s="13" t="s">
        <v>79</v>
      </c>
      <c r="AY161" s="165" t="s">
        <v>252</v>
      </c>
    </row>
    <row r="162" spans="1:65" s="15" customFormat="1">
      <c r="B162" s="179"/>
      <c r="D162" s="164" t="s">
        <v>282</v>
      </c>
      <c r="E162" s="180" t="s">
        <v>1</v>
      </c>
      <c r="F162" s="181" t="s">
        <v>286</v>
      </c>
      <c r="H162" s="182">
        <v>1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282</v>
      </c>
      <c r="AU162" s="180" t="s">
        <v>88</v>
      </c>
      <c r="AV162" s="15" t="s">
        <v>258</v>
      </c>
      <c r="AW162" s="15" t="s">
        <v>33</v>
      </c>
      <c r="AX162" s="15" t="s">
        <v>86</v>
      </c>
      <c r="AY162" s="180" t="s">
        <v>252</v>
      </c>
    </row>
    <row r="163" spans="1:65" s="2" customFormat="1" ht="24.2" customHeight="1">
      <c r="A163" s="31"/>
      <c r="B163" s="148"/>
      <c r="C163" s="149" t="s">
        <v>308</v>
      </c>
      <c r="D163" s="149" t="s">
        <v>254</v>
      </c>
      <c r="E163" s="150" t="s">
        <v>6104</v>
      </c>
      <c r="F163" s="151" t="s">
        <v>6105</v>
      </c>
      <c r="G163" s="152" t="s">
        <v>347</v>
      </c>
      <c r="H163" s="153">
        <v>1</v>
      </c>
      <c r="I163" s="154"/>
      <c r="J163" s="155">
        <f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289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289</v>
      </c>
      <c r="BM163" s="161" t="s">
        <v>311</v>
      </c>
    </row>
    <row r="164" spans="1:65" s="14" customFormat="1" ht="22.5">
      <c r="B164" s="171"/>
      <c r="D164" s="164" t="s">
        <v>282</v>
      </c>
      <c r="E164" s="172" t="s">
        <v>1</v>
      </c>
      <c r="F164" s="173" t="s">
        <v>6106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3" customFormat="1" ht="33.75">
      <c r="B165" s="163"/>
      <c r="D165" s="164" t="s">
        <v>282</v>
      </c>
      <c r="E165" s="165" t="s">
        <v>1</v>
      </c>
      <c r="F165" s="166" t="s">
        <v>6103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1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24.2" customHeight="1">
      <c r="A167" s="31"/>
      <c r="B167" s="148"/>
      <c r="C167" s="149" t="s">
        <v>281</v>
      </c>
      <c r="D167" s="149" t="s">
        <v>254</v>
      </c>
      <c r="E167" s="150" t="s">
        <v>6107</v>
      </c>
      <c r="F167" s="151" t="s">
        <v>6108</v>
      </c>
      <c r="G167" s="152" t="s">
        <v>347</v>
      </c>
      <c r="H167" s="153">
        <v>1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289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289</v>
      </c>
      <c r="BM167" s="161" t="s">
        <v>315</v>
      </c>
    </row>
    <row r="168" spans="1:65" s="14" customFormat="1" ht="22.5">
      <c r="B168" s="171"/>
      <c r="D168" s="164" t="s">
        <v>282</v>
      </c>
      <c r="E168" s="172" t="s">
        <v>1</v>
      </c>
      <c r="F168" s="173" t="s">
        <v>6109</v>
      </c>
      <c r="H168" s="174">
        <v>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3" customFormat="1" ht="33.75">
      <c r="B169" s="163"/>
      <c r="D169" s="164" t="s">
        <v>282</v>
      </c>
      <c r="E169" s="165" t="s">
        <v>1</v>
      </c>
      <c r="F169" s="166" t="s">
        <v>6103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282</v>
      </c>
      <c r="AU169" s="165" t="s">
        <v>88</v>
      </c>
      <c r="AV169" s="13" t="s">
        <v>86</v>
      </c>
      <c r="AW169" s="13" t="s">
        <v>33</v>
      </c>
      <c r="AX169" s="13" t="s">
        <v>79</v>
      </c>
      <c r="AY169" s="165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2" customFormat="1" ht="24.2" customHeight="1">
      <c r="A171" s="31"/>
      <c r="B171" s="148"/>
      <c r="C171" s="149" t="s">
        <v>8</v>
      </c>
      <c r="D171" s="149" t="s">
        <v>254</v>
      </c>
      <c r="E171" s="150" t="s">
        <v>6110</v>
      </c>
      <c r="F171" s="151" t="s">
        <v>6111</v>
      </c>
      <c r="G171" s="152" t="s">
        <v>347</v>
      </c>
      <c r="H171" s="153">
        <v>1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289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289</v>
      </c>
      <c r="BM171" s="161" t="s">
        <v>319</v>
      </c>
    </row>
    <row r="172" spans="1:65" s="14" customFormat="1" ht="22.5">
      <c r="B172" s="171"/>
      <c r="D172" s="164" t="s">
        <v>282</v>
      </c>
      <c r="E172" s="172" t="s">
        <v>1</v>
      </c>
      <c r="F172" s="173" t="s">
        <v>6112</v>
      </c>
      <c r="H172" s="174">
        <v>1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3" customFormat="1" ht="33.75">
      <c r="B173" s="163"/>
      <c r="D173" s="164" t="s">
        <v>282</v>
      </c>
      <c r="E173" s="165" t="s">
        <v>1</v>
      </c>
      <c r="F173" s="166" t="s">
        <v>6103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282</v>
      </c>
      <c r="AU173" s="165" t="s">
        <v>88</v>
      </c>
      <c r="AV173" s="13" t="s">
        <v>86</v>
      </c>
      <c r="AW173" s="13" t="s">
        <v>33</v>
      </c>
      <c r="AX173" s="13" t="s">
        <v>79</v>
      </c>
      <c r="AY173" s="165" t="s">
        <v>252</v>
      </c>
    </row>
    <row r="174" spans="1:65" s="15" customFormat="1">
      <c r="B174" s="179"/>
      <c r="D174" s="164" t="s">
        <v>282</v>
      </c>
      <c r="E174" s="180" t="s">
        <v>1</v>
      </c>
      <c r="F174" s="181" t="s">
        <v>286</v>
      </c>
      <c r="H174" s="182">
        <v>1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282</v>
      </c>
      <c r="AU174" s="180" t="s">
        <v>88</v>
      </c>
      <c r="AV174" s="15" t="s">
        <v>258</v>
      </c>
      <c r="AW174" s="15" t="s">
        <v>33</v>
      </c>
      <c r="AX174" s="15" t="s">
        <v>86</v>
      </c>
      <c r="AY174" s="180" t="s">
        <v>252</v>
      </c>
    </row>
    <row r="175" spans="1:65" s="2" customFormat="1" ht="24.2" customHeight="1">
      <c r="A175" s="31"/>
      <c r="B175" s="148"/>
      <c r="C175" s="149" t="s">
        <v>289</v>
      </c>
      <c r="D175" s="149" t="s">
        <v>254</v>
      </c>
      <c r="E175" s="150" t="s">
        <v>6113</v>
      </c>
      <c r="F175" s="151" t="s">
        <v>6114</v>
      </c>
      <c r="G175" s="152" t="s">
        <v>347</v>
      </c>
      <c r="H175" s="153">
        <v>1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289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289</v>
      </c>
      <c r="BM175" s="161" t="s">
        <v>323</v>
      </c>
    </row>
    <row r="176" spans="1:65" s="14" customFormat="1" ht="33.75">
      <c r="B176" s="171"/>
      <c r="D176" s="164" t="s">
        <v>282</v>
      </c>
      <c r="E176" s="172" t="s">
        <v>1</v>
      </c>
      <c r="F176" s="173" t="s">
        <v>6115</v>
      </c>
      <c r="H176" s="174">
        <v>1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3" customFormat="1" ht="33.75">
      <c r="B177" s="163"/>
      <c r="D177" s="164" t="s">
        <v>282</v>
      </c>
      <c r="E177" s="165" t="s">
        <v>1</v>
      </c>
      <c r="F177" s="166" t="s">
        <v>6103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282</v>
      </c>
      <c r="AU177" s="165" t="s">
        <v>88</v>
      </c>
      <c r="AV177" s="13" t="s">
        <v>86</v>
      </c>
      <c r="AW177" s="13" t="s">
        <v>33</v>
      </c>
      <c r="AX177" s="13" t="s">
        <v>79</v>
      </c>
      <c r="AY177" s="165" t="s">
        <v>252</v>
      </c>
    </row>
    <row r="178" spans="1:65" s="15" customFormat="1">
      <c r="B178" s="179"/>
      <c r="D178" s="164" t="s">
        <v>282</v>
      </c>
      <c r="E178" s="180" t="s">
        <v>1</v>
      </c>
      <c r="F178" s="181" t="s">
        <v>286</v>
      </c>
      <c r="H178" s="182">
        <v>1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282</v>
      </c>
      <c r="AU178" s="180" t="s">
        <v>88</v>
      </c>
      <c r="AV178" s="15" t="s">
        <v>258</v>
      </c>
      <c r="AW178" s="15" t="s">
        <v>33</v>
      </c>
      <c r="AX178" s="15" t="s">
        <v>86</v>
      </c>
      <c r="AY178" s="180" t="s">
        <v>252</v>
      </c>
    </row>
    <row r="179" spans="1:65" s="2" customFormat="1" ht="24.2" customHeight="1">
      <c r="A179" s="31"/>
      <c r="B179" s="148"/>
      <c r="C179" s="149" t="s">
        <v>325</v>
      </c>
      <c r="D179" s="149" t="s">
        <v>254</v>
      </c>
      <c r="E179" s="150" t="s">
        <v>6116</v>
      </c>
      <c r="F179" s="151" t="s">
        <v>6117</v>
      </c>
      <c r="G179" s="152" t="s">
        <v>347</v>
      </c>
      <c r="H179" s="153">
        <v>1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289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289</v>
      </c>
      <c r="BM179" s="161" t="s">
        <v>328</v>
      </c>
    </row>
    <row r="180" spans="1:65" s="14" customFormat="1" ht="22.5">
      <c r="B180" s="171"/>
      <c r="D180" s="164" t="s">
        <v>282</v>
      </c>
      <c r="E180" s="172" t="s">
        <v>1</v>
      </c>
      <c r="F180" s="173" t="s">
        <v>6118</v>
      </c>
      <c r="H180" s="174">
        <v>1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282</v>
      </c>
      <c r="AU180" s="172" t="s">
        <v>88</v>
      </c>
      <c r="AV180" s="14" t="s">
        <v>88</v>
      </c>
      <c r="AW180" s="14" t="s">
        <v>33</v>
      </c>
      <c r="AX180" s="14" t="s">
        <v>79</v>
      </c>
      <c r="AY180" s="172" t="s">
        <v>252</v>
      </c>
    </row>
    <row r="181" spans="1:65" s="13" customFormat="1" ht="33.75">
      <c r="B181" s="163"/>
      <c r="D181" s="164" t="s">
        <v>282</v>
      </c>
      <c r="E181" s="165" t="s">
        <v>1</v>
      </c>
      <c r="F181" s="166" t="s">
        <v>6103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24.2" customHeight="1">
      <c r="A183" s="31"/>
      <c r="B183" s="148"/>
      <c r="C183" s="149" t="s">
        <v>294</v>
      </c>
      <c r="D183" s="149" t="s">
        <v>254</v>
      </c>
      <c r="E183" s="150" t="s">
        <v>6119</v>
      </c>
      <c r="F183" s="151" t="s">
        <v>6120</v>
      </c>
      <c r="G183" s="152" t="s">
        <v>347</v>
      </c>
      <c r="H183" s="153">
        <v>1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289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289</v>
      </c>
      <c r="BM183" s="161" t="s">
        <v>335</v>
      </c>
    </row>
    <row r="184" spans="1:65" s="14" customFormat="1" ht="22.5">
      <c r="B184" s="171"/>
      <c r="D184" s="164" t="s">
        <v>282</v>
      </c>
      <c r="E184" s="172" t="s">
        <v>1</v>
      </c>
      <c r="F184" s="173" t="s">
        <v>6121</v>
      </c>
      <c r="H184" s="174">
        <v>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3" customFormat="1" ht="33.75">
      <c r="B185" s="163"/>
      <c r="D185" s="164" t="s">
        <v>282</v>
      </c>
      <c r="E185" s="165" t="s">
        <v>1</v>
      </c>
      <c r="F185" s="166" t="s">
        <v>6103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24.2" customHeight="1">
      <c r="A187" s="31"/>
      <c r="B187" s="148"/>
      <c r="C187" s="149" t="s">
        <v>338</v>
      </c>
      <c r="D187" s="149" t="s">
        <v>254</v>
      </c>
      <c r="E187" s="150" t="s">
        <v>6122</v>
      </c>
      <c r="F187" s="151" t="s">
        <v>6123</v>
      </c>
      <c r="G187" s="152" t="s">
        <v>347</v>
      </c>
      <c r="H187" s="153">
        <v>1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289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289</v>
      </c>
      <c r="BM187" s="161" t="s">
        <v>342</v>
      </c>
    </row>
    <row r="188" spans="1:65" s="14" customFormat="1" ht="22.5">
      <c r="B188" s="171"/>
      <c r="D188" s="164" t="s">
        <v>282</v>
      </c>
      <c r="E188" s="172" t="s">
        <v>1</v>
      </c>
      <c r="F188" s="173" t="s">
        <v>6124</v>
      </c>
      <c r="H188" s="174">
        <v>1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3" customFormat="1" ht="33.75">
      <c r="B189" s="163"/>
      <c r="D189" s="164" t="s">
        <v>282</v>
      </c>
      <c r="E189" s="165" t="s">
        <v>1</v>
      </c>
      <c r="F189" s="166" t="s">
        <v>6103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1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298</v>
      </c>
      <c r="D191" s="149" t="s">
        <v>254</v>
      </c>
      <c r="E191" s="150" t="s">
        <v>6125</v>
      </c>
      <c r="F191" s="151" t="s">
        <v>6126</v>
      </c>
      <c r="G191" s="152" t="s">
        <v>347</v>
      </c>
      <c r="H191" s="153">
        <v>1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289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289</v>
      </c>
      <c r="BM191" s="161" t="s">
        <v>348</v>
      </c>
    </row>
    <row r="192" spans="1:65" s="14" customFormat="1" ht="22.5">
      <c r="B192" s="171"/>
      <c r="D192" s="164" t="s">
        <v>282</v>
      </c>
      <c r="E192" s="172" t="s">
        <v>1</v>
      </c>
      <c r="F192" s="173" t="s">
        <v>6127</v>
      </c>
      <c r="H192" s="174">
        <v>1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3" customFormat="1" ht="33.75">
      <c r="B193" s="163"/>
      <c r="D193" s="164" t="s">
        <v>282</v>
      </c>
      <c r="E193" s="165" t="s">
        <v>1</v>
      </c>
      <c r="F193" s="166" t="s">
        <v>6103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282</v>
      </c>
      <c r="AU193" s="165" t="s">
        <v>88</v>
      </c>
      <c r="AV193" s="13" t="s">
        <v>86</v>
      </c>
      <c r="AW193" s="13" t="s">
        <v>33</v>
      </c>
      <c r="AX193" s="13" t="s">
        <v>79</v>
      </c>
      <c r="AY193" s="165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1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24.2" customHeight="1">
      <c r="A195" s="31"/>
      <c r="B195" s="148"/>
      <c r="C195" s="149" t="s">
        <v>7</v>
      </c>
      <c r="D195" s="149" t="s">
        <v>254</v>
      </c>
      <c r="E195" s="150" t="s">
        <v>6128</v>
      </c>
      <c r="F195" s="151" t="s">
        <v>6129</v>
      </c>
      <c r="G195" s="152" t="s">
        <v>347</v>
      </c>
      <c r="H195" s="153">
        <v>1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289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289</v>
      </c>
      <c r="BM195" s="161" t="s">
        <v>356</v>
      </c>
    </row>
    <row r="196" spans="1:65" s="14" customFormat="1" ht="22.5">
      <c r="B196" s="171"/>
      <c r="D196" s="164" t="s">
        <v>282</v>
      </c>
      <c r="E196" s="172" t="s">
        <v>1</v>
      </c>
      <c r="F196" s="173" t="s">
        <v>6130</v>
      </c>
      <c r="H196" s="174">
        <v>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3" customFormat="1" ht="33.75">
      <c r="B197" s="163"/>
      <c r="D197" s="164" t="s">
        <v>282</v>
      </c>
      <c r="E197" s="165" t="s">
        <v>1</v>
      </c>
      <c r="F197" s="166" t="s">
        <v>6103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282</v>
      </c>
      <c r="AU197" s="165" t="s">
        <v>88</v>
      </c>
      <c r="AV197" s="13" t="s">
        <v>86</v>
      </c>
      <c r="AW197" s="13" t="s">
        <v>33</v>
      </c>
      <c r="AX197" s="13" t="s">
        <v>79</v>
      </c>
      <c r="AY197" s="165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1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24.2" customHeight="1">
      <c r="A199" s="31"/>
      <c r="B199" s="148"/>
      <c r="C199" s="149" t="s">
        <v>302</v>
      </c>
      <c r="D199" s="149" t="s">
        <v>254</v>
      </c>
      <c r="E199" s="150" t="s">
        <v>6131</v>
      </c>
      <c r="F199" s="151" t="s">
        <v>6132</v>
      </c>
      <c r="G199" s="152" t="s">
        <v>347</v>
      </c>
      <c r="H199" s="153">
        <v>1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289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289</v>
      </c>
      <c r="BM199" s="161" t="s">
        <v>363</v>
      </c>
    </row>
    <row r="200" spans="1:65" s="14" customFormat="1" ht="22.5">
      <c r="B200" s="171"/>
      <c r="D200" s="164" t="s">
        <v>282</v>
      </c>
      <c r="E200" s="172" t="s">
        <v>1</v>
      </c>
      <c r="F200" s="173" t="s">
        <v>6133</v>
      </c>
      <c r="H200" s="174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3" customFormat="1" ht="33.75">
      <c r="B201" s="163"/>
      <c r="D201" s="164" t="s">
        <v>282</v>
      </c>
      <c r="E201" s="165" t="s">
        <v>1</v>
      </c>
      <c r="F201" s="166" t="s">
        <v>6103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282</v>
      </c>
      <c r="AU201" s="165" t="s">
        <v>88</v>
      </c>
      <c r="AV201" s="13" t="s">
        <v>86</v>
      </c>
      <c r="AW201" s="13" t="s">
        <v>33</v>
      </c>
      <c r="AX201" s="13" t="s">
        <v>79</v>
      </c>
      <c r="AY201" s="165" t="s">
        <v>252</v>
      </c>
    </row>
    <row r="202" spans="1:65" s="15" customFormat="1">
      <c r="B202" s="179"/>
      <c r="D202" s="164" t="s">
        <v>282</v>
      </c>
      <c r="E202" s="180" t="s">
        <v>1</v>
      </c>
      <c r="F202" s="181" t="s">
        <v>286</v>
      </c>
      <c r="H202" s="182">
        <v>1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282</v>
      </c>
      <c r="AU202" s="180" t="s">
        <v>88</v>
      </c>
      <c r="AV202" s="15" t="s">
        <v>258</v>
      </c>
      <c r="AW202" s="15" t="s">
        <v>33</v>
      </c>
      <c r="AX202" s="15" t="s">
        <v>86</v>
      </c>
      <c r="AY202" s="180" t="s">
        <v>252</v>
      </c>
    </row>
    <row r="203" spans="1:65" s="2" customFormat="1" ht="24.2" customHeight="1">
      <c r="A203" s="31"/>
      <c r="B203" s="148"/>
      <c r="C203" s="149" t="s">
        <v>366</v>
      </c>
      <c r="D203" s="149" t="s">
        <v>254</v>
      </c>
      <c r="E203" s="150" t="s">
        <v>6134</v>
      </c>
      <c r="F203" s="151" t="s">
        <v>6135</v>
      </c>
      <c r="G203" s="152" t="s">
        <v>347</v>
      </c>
      <c r="H203" s="153">
        <v>1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289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289</v>
      </c>
      <c r="BM203" s="161" t="s">
        <v>369</v>
      </c>
    </row>
    <row r="204" spans="1:65" s="14" customFormat="1" ht="22.5">
      <c r="B204" s="171"/>
      <c r="D204" s="164" t="s">
        <v>282</v>
      </c>
      <c r="E204" s="172" t="s">
        <v>1</v>
      </c>
      <c r="F204" s="173" t="s">
        <v>6136</v>
      </c>
      <c r="H204" s="174">
        <v>1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3" customFormat="1" ht="33.75">
      <c r="B205" s="163"/>
      <c r="D205" s="164" t="s">
        <v>282</v>
      </c>
      <c r="E205" s="165" t="s">
        <v>1</v>
      </c>
      <c r="F205" s="166" t="s">
        <v>6103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282</v>
      </c>
      <c r="AU205" s="165" t="s">
        <v>88</v>
      </c>
      <c r="AV205" s="13" t="s">
        <v>86</v>
      </c>
      <c r="AW205" s="13" t="s">
        <v>33</v>
      </c>
      <c r="AX205" s="13" t="s">
        <v>79</v>
      </c>
      <c r="AY205" s="165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1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2" customFormat="1" ht="24.2" customHeight="1">
      <c r="A207" s="31"/>
      <c r="B207" s="148"/>
      <c r="C207" s="149" t="s">
        <v>306</v>
      </c>
      <c r="D207" s="149" t="s">
        <v>254</v>
      </c>
      <c r="E207" s="150" t="s">
        <v>6137</v>
      </c>
      <c r="F207" s="151" t="s">
        <v>6138</v>
      </c>
      <c r="G207" s="152" t="s">
        <v>347</v>
      </c>
      <c r="H207" s="153">
        <v>1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289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289</v>
      </c>
      <c r="BM207" s="161" t="s">
        <v>373</v>
      </c>
    </row>
    <row r="208" spans="1:65" s="14" customFormat="1" ht="22.5">
      <c r="B208" s="171"/>
      <c r="D208" s="164" t="s">
        <v>282</v>
      </c>
      <c r="E208" s="172" t="s">
        <v>1</v>
      </c>
      <c r="F208" s="173" t="s">
        <v>6139</v>
      </c>
      <c r="H208" s="174">
        <v>1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3" customFormat="1" ht="33.75">
      <c r="B209" s="163"/>
      <c r="D209" s="164" t="s">
        <v>282</v>
      </c>
      <c r="E209" s="165" t="s">
        <v>1</v>
      </c>
      <c r="F209" s="166" t="s">
        <v>6103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5" customFormat="1">
      <c r="B210" s="179"/>
      <c r="D210" s="164" t="s">
        <v>282</v>
      </c>
      <c r="E210" s="180" t="s">
        <v>1</v>
      </c>
      <c r="F210" s="181" t="s">
        <v>286</v>
      </c>
      <c r="H210" s="182">
        <v>1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282</v>
      </c>
      <c r="AU210" s="180" t="s">
        <v>88</v>
      </c>
      <c r="AV210" s="15" t="s">
        <v>258</v>
      </c>
      <c r="AW210" s="15" t="s">
        <v>33</v>
      </c>
      <c r="AX210" s="15" t="s">
        <v>86</v>
      </c>
      <c r="AY210" s="180" t="s">
        <v>252</v>
      </c>
    </row>
    <row r="211" spans="1:65" s="2" customFormat="1" ht="24.2" customHeight="1">
      <c r="A211" s="31"/>
      <c r="B211" s="148"/>
      <c r="C211" s="149" t="s">
        <v>375</v>
      </c>
      <c r="D211" s="149" t="s">
        <v>254</v>
      </c>
      <c r="E211" s="150" t="s">
        <v>6140</v>
      </c>
      <c r="F211" s="151" t="s">
        <v>6141</v>
      </c>
      <c r="G211" s="152" t="s">
        <v>347</v>
      </c>
      <c r="H211" s="153">
        <v>1</v>
      </c>
      <c r="I211" s="154"/>
      <c r="J211" s="155">
        <f>ROUND(I211*H211,2)</f>
        <v>0</v>
      </c>
      <c r="K211" s="156"/>
      <c r="L211" s="32"/>
      <c r="M211" s="157" t="s">
        <v>1</v>
      </c>
      <c r="N211" s="158" t="s">
        <v>44</v>
      </c>
      <c r="O211" s="57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1" t="s">
        <v>289</v>
      </c>
      <c r="AT211" s="161" t="s">
        <v>254</v>
      </c>
      <c r="AU211" s="161" t="s">
        <v>88</v>
      </c>
      <c r="AY211" s="17" t="s">
        <v>252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7" t="s">
        <v>86</v>
      </c>
      <c r="BK211" s="162">
        <f>ROUND(I211*H211,2)</f>
        <v>0</v>
      </c>
      <c r="BL211" s="17" t="s">
        <v>289</v>
      </c>
      <c r="BM211" s="161" t="s">
        <v>378</v>
      </c>
    </row>
    <row r="212" spans="1:65" s="14" customFormat="1" ht="22.5">
      <c r="B212" s="171"/>
      <c r="D212" s="164" t="s">
        <v>282</v>
      </c>
      <c r="E212" s="172" t="s">
        <v>1</v>
      </c>
      <c r="F212" s="173" t="s">
        <v>6142</v>
      </c>
      <c r="H212" s="174">
        <v>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3" customFormat="1" ht="33.75">
      <c r="B213" s="163"/>
      <c r="D213" s="164" t="s">
        <v>282</v>
      </c>
      <c r="E213" s="165" t="s">
        <v>1</v>
      </c>
      <c r="F213" s="166" t="s">
        <v>6103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282</v>
      </c>
      <c r="AU213" s="165" t="s">
        <v>88</v>
      </c>
      <c r="AV213" s="13" t="s">
        <v>86</v>
      </c>
      <c r="AW213" s="13" t="s">
        <v>33</v>
      </c>
      <c r="AX213" s="13" t="s">
        <v>79</v>
      </c>
      <c r="AY213" s="165" t="s">
        <v>252</v>
      </c>
    </row>
    <row r="214" spans="1:65" s="15" customFormat="1">
      <c r="B214" s="179"/>
      <c r="D214" s="164" t="s">
        <v>282</v>
      </c>
      <c r="E214" s="180" t="s">
        <v>1</v>
      </c>
      <c r="F214" s="181" t="s">
        <v>286</v>
      </c>
      <c r="H214" s="182">
        <v>1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282</v>
      </c>
      <c r="AU214" s="180" t="s">
        <v>88</v>
      </c>
      <c r="AV214" s="15" t="s">
        <v>258</v>
      </c>
      <c r="AW214" s="15" t="s">
        <v>33</v>
      </c>
      <c r="AX214" s="15" t="s">
        <v>86</v>
      </c>
      <c r="AY214" s="180" t="s">
        <v>252</v>
      </c>
    </row>
    <row r="215" spans="1:65" s="2" customFormat="1" ht="24.2" customHeight="1">
      <c r="A215" s="31"/>
      <c r="B215" s="148"/>
      <c r="C215" s="149" t="s">
        <v>311</v>
      </c>
      <c r="D215" s="149" t="s">
        <v>254</v>
      </c>
      <c r="E215" s="150" t="s">
        <v>6143</v>
      </c>
      <c r="F215" s="151" t="s">
        <v>6144</v>
      </c>
      <c r="G215" s="152" t="s">
        <v>347</v>
      </c>
      <c r="H215" s="153">
        <v>2</v>
      </c>
      <c r="I215" s="154"/>
      <c r="J215" s="155">
        <f>ROUND(I215*H215,2)</f>
        <v>0</v>
      </c>
      <c r="K215" s="156"/>
      <c r="L215" s="32"/>
      <c r="M215" s="157" t="s">
        <v>1</v>
      </c>
      <c r="N215" s="158" t="s">
        <v>44</v>
      </c>
      <c r="O215" s="57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1" t="s">
        <v>289</v>
      </c>
      <c r="AT215" s="161" t="s">
        <v>254</v>
      </c>
      <c r="AU215" s="161" t="s">
        <v>88</v>
      </c>
      <c r="AY215" s="17" t="s">
        <v>252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86</v>
      </c>
      <c r="BK215" s="162">
        <f>ROUND(I215*H215,2)</f>
        <v>0</v>
      </c>
      <c r="BL215" s="17" t="s">
        <v>289</v>
      </c>
      <c r="BM215" s="161" t="s">
        <v>384</v>
      </c>
    </row>
    <row r="216" spans="1:65" s="2" customFormat="1" ht="24.2" customHeight="1">
      <c r="A216" s="31"/>
      <c r="B216" s="148"/>
      <c r="C216" s="149" t="s">
        <v>386</v>
      </c>
      <c r="D216" s="149" t="s">
        <v>254</v>
      </c>
      <c r="E216" s="150" t="s">
        <v>6145</v>
      </c>
      <c r="F216" s="151" t="s">
        <v>6146</v>
      </c>
      <c r="G216" s="152" t="s">
        <v>1727</v>
      </c>
      <c r="H216" s="187"/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289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289</v>
      </c>
      <c r="BM216" s="161" t="s">
        <v>389</v>
      </c>
    </row>
    <row r="217" spans="1:65" s="2" customFormat="1" ht="16.5" customHeight="1">
      <c r="A217" s="31"/>
      <c r="B217" s="148"/>
      <c r="C217" s="149" t="s">
        <v>315</v>
      </c>
      <c r="D217" s="149" t="s">
        <v>254</v>
      </c>
      <c r="E217" s="150" t="s">
        <v>1348</v>
      </c>
      <c r="F217" s="151" t="s">
        <v>1349</v>
      </c>
      <c r="G217" s="152" t="s">
        <v>257</v>
      </c>
      <c r="H217" s="153">
        <v>30</v>
      </c>
      <c r="I217" s="154"/>
      <c r="J217" s="155">
        <f>ROUND(I217*H217,2)</f>
        <v>0</v>
      </c>
      <c r="K217" s="156"/>
      <c r="L217" s="32"/>
      <c r="M217" s="157" t="s">
        <v>1</v>
      </c>
      <c r="N217" s="158" t="s">
        <v>44</v>
      </c>
      <c r="O217" s="57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1" t="s">
        <v>289</v>
      </c>
      <c r="AT217" s="161" t="s">
        <v>254</v>
      </c>
      <c r="AU217" s="161" t="s">
        <v>88</v>
      </c>
      <c r="AY217" s="17" t="s">
        <v>252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86</v>
      </c>
      <c r="BK217" s="162">
        <f>ROUND(I217*H217,2)</f>
        <v>0</v>
      </c>
      <c r="BL217" s="17" t="s">
        <v>289</v>
      </c>
      <c r="BM217" s="161" t="s">
        <v>392</v>
      </c>
    </row>
    <row r="218" spans="1:65" s="13" customFormat="1" ht="22.5">
      <c r="B218" s="163"/>
      <c r="D218" s="164" t="s">
        <v>282</v>
      </c>
      <c r="E218" s="165" t="s">
        <v>1</v>
      </c>
      <c r="F218" s="166" t="s">
        <v>6147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282</v>
      </c>
      <c r="AU218" s="165" t="s">
        <v>88</v>
      </c>
      <c r="AV218" s="13" t="s">
        <v>86</v>
      </c>
      <c r="AW218" s="13" t="s">
        <v>33</v>
      </c>
      <c r="AX218" s="13" t="s">
        <v>79</v>
      </c>
      <c r="AY218" s="165" t="s">
        <v>252</v>
      </c>
    </row>
    <row r="219" spans="1:65" s="14" customFormat="1" ht="33.75">
      <c r="B219" s="171"/>
      <c r="D219" s="164" t="s">
        <v>282</v>
      </c>
      <c r="E219" s="172" t="s">
        <v>1</v>
      </c>
      <c r="F219" s="173" t="s">
        <v>6148</v>
      </c>
      <c r="H219" s="174">
        <v>30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5" customFormat="1">
      <c r="B220" s="179"/>
      <c r="D220" s="164" t="s">
        <v>282</v>
      </c>
      <c r="E220" s="180" t="s">
        <v>1</v>
      </c>
      <c r="F220" s="181" t="s">
        <v>286</v>
      </c>
      <c r="H220" s="182">
        <v>30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282</v>
      </c>
      <c r="AU220" s="180" t="s">
        <v>88</v>
      </c>
      <c r="AV220" s="15" t="s">
        <v>258</v>
      </c>
      <c r="AW220" s="15" t="s">
        <v>33</v>
      </c>
      <c r="AX220" s="15" t="s">
        <v>86</v>
      </c>
      <c r="AY220" s="180" t="s">
        <v>252</v>
      </c>
    </row>
    <row r="221" spans="1:65" s="12" customFormat="1" ht="22.9" customHeight="1">
      <c r="B221" s="135"/>
      <c r="D221" s="136" t="s">
        <v>78</v>
      </c>
      <c r="E221" s="146" t="s">
        <v>1468</v>
      </c>
      <c r="F221" s="146" t="s">
        <v>6149</v>
      </c>
      <c r="I221" s="138"/>
      <c r="J221" s="147">
        <f>BK221</f>
        <v>0</v>
      </c>
      <c r="L221" s="135"/>
      <c r="M221" s="140"/>
      <c r="N221" s="141"/>
      <c r="O221" s="141"/>
      <c r="P221" s="142">
        <f>SUM(P222:P332)</f>
        <v>0</v>
      </c>
      <c r="Q221" s="141"/>
      <c r="R221" s="142">
        <f>SUM(R222:R332)</f>
        <v>0</v>
      </c>
      <c r="S221" s="141"/>
      <c r="T221" s="143">
        <f>SUM(T222:T332)</f>
        <v>0</v>
      </c>
      <c r="AR221" s="136" t="s">
        <v>88</v>
      </c>
      <c r="AT221" s="144" t="s">
        <v>78</v>
      </c>
      <c r="AU221" s="144" t="s">
        <v>86</v>
      </c>
      <c r="AY221" s="136" t="s">
        <v>252</v>
      </c>
      <c r="BK221" s="145">
        <f>SUM(BK222:BK332)</f>
        <v>0</v>
      </c>
    </row>
    <row r="222" spans="1:65" s="2" customFormat="1" ht="24.2" customHeight="1">
      <c r="A222" s="31"/>
      <c r="B222" s="148"/>
      <c r="C222" s="149" t="s">
        <v>393</v>
      </c>
      <c r="D222" s="149" t="s">
        <v>254</v>
      </c>
      <c r="E222" s="150" t="s">
        <v>6150</v>
      </c>
      <c r="F222" s="151" t="s">
        <v>6151</v>
      </c>
      <c r="G222" s="152" t="s">
        <v>265</v>
      </c>
      <c r="H222" s="153">
        <v>278.10000000000002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289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289</v>
      </c>
      <c r="BM222" s="161" t="s">
        <v>396</v>
      </c>
    </row>
    <row r="223" spans="1:65" s="14" customFormat="1" ht="33.75">
      <c r="B223" s="171"/>
      <c r="D223" s="164" t="s">
        <v>282</v>
      </c>
      <c r="E223" s="172" t="s">
        <v>1</v>
      </c>
      <c r="F223" s="173" t="s">
        <v>6152</v>
      </c>
      <c r="H223" s="174">
        <v>278.10000000000002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3" customFormat="1" ht="33.75">
      <c r="B224" s="163"/>
      <c r="D224" s="164" t="s">
        <v>282</v>
      </c>
      <c r="E224" s="165" t="s">
        <v>1</v>
      </c>
      <c r="F224" s="166" t="s">
        <v>6153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282</v>
      </c>
      <c r="AU224" s="165" t="s">
        <v>88</v>
      </c>
      <c r="AV224" s="13" t="s">
        <v>86</v>
      </c>
      <c r="AW224" s="13" t="s">
        <v>33</v>
      </c>
      <c r="AX224" s="13" t="s">
        <v>79</v>
      </c>
      <c r="AY224" s="165" t="s">
        <v>252</v>
      </c>
    </row>
    <row r="225" spans="1:65" s="13" customFormat="1" ht="22.5">
      <c r="B225" s="163"/>
      <c r="D225" s="164" t="s">
        <v>282</v>
      </c>
      <c r="E225" s="165" t="s">
        <v>1</v>
      </c>
      <c r="F225" s="166" t="s">
        <v>6154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282</v>
      </c>
      <c r="AU225" s="165" t="s">
        <v>88</v>
      </c>
      <c r="AV225" s="13" t="s">
        <v>86</v>
      </c>
      <c r="AW225" s="13" t="s">
        <v>33</v>
      </c>
      <c r="AX225" s="13" t="s">
        <v>79</v>
      </c>
      <c r="AY225" s="165" t="s">
        <v>252</v>
      </c>
    </row>
    <row r="226" spans="1:65" s="15" customFormat="1">
      <c r="B226" s="179"/>
      <c r="D226" s="164" t="s">
        <v>282</v>
      </c>
      <c r="E226" s="180" t="s">
        <v>1</v>
      </c>
      <c r="F226" s="181" t="s">
        <v>286</v>
      </c>
      <c r="H226" s="182">
        <v>278.10000000000002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282</v>
      </c>
      <c r="AU226" s="180" t="s">
        <v>88</v>
      </c>
      <c r="AV226" s="15" t="s">
        <v>258</v>
      </c>
      <c r="AW226" s="15" t="s">
        <v>33</v>
      </c>
      <c r="AX226" s="15" t="s">
        <v>86</v>
      </c>
      <c r="AY226" s="180" t="s">
        <v>252</v>
      </c>
    </row>
    <row r="227" spans="1:65" s="2" customFormat="1" ht="24.2" customHeight="1">
      <c r="A227" s="31"/>
      <c r="B227" s="148"/>
      <c r="C227" s="149" t="s">
        <v>319</v>
      </c>
      <c r="D227" s="149" t="s">
        <v>254</v>
      </c>
      <c r="E227" s="150" t="s">
        <v>6155</v>
      </c>
      <c r="F227" s="151" t="s">
        <v>6156</v>
      </c>
      <c r="G227" s="152" t="s">
        <v>265</v>
      </c>
      <c r="H227" s="153">
        <v>92.3</v>
      </c>
      <c r="I227" s="154"/>
      <c r="J227" s="155">
        <f>ROUND(I227*H227,2)</f>
        <v>0</v>
      </c>
      <c r="K227" s="156"/>
      <c r="L227" s="32"/>
      <c r="M227" s="157" t="s">
        <v>1</v>
      </c>
      <c r="N227" s="158" t="s">
        <v>44</v>
      </c>
      <c r="O227" s="57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1" t="s">
        <v>289</v>
      </c>
      <c r="AT227" s="161" t="s">
        <v>254</v>
      </c>
      <c r="AU227" s="161" t="s">
        <v>88</v>
      </c>
      <c r="AY227" s="17" t="s">
        <v>252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289</v>
      </c>
      <c r="BM227" s="161" t="s">
        <v>399</v>
      </c>
    </row>
    <row r="228" spans="1:65" s="14" customFormat="1" ht="33.75">
      <c r="B228" s="171"/>
      <c r="D228" s="164" t="s">
        <v>282</v>
      </c>
      <c r="E228" s="172" t="s">
        <v>1</v>
      </c>
      <c r="F228" s="173" t="s">
        <v>6157</v>
      </c>
      <c r="H228" s="174">
        <v>92.3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3" customFormat="1" ht="33.75">
      <c r="B229" s="163"/>
      <c r="D229" s="164" t="s">
        <v>282</v>
      </c>
      <c r="E229" s="165" t="s">
        <v>1</v>
      </c>
      <c r="F229" s="166" t="s">
        <v>6153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282</v>
      </c>
      <c r="AU229" s="165" t="s">
        <v>88</v>
      </c>
      <c r="AV229" s="13" t="s">
        <v>86</v>
      </c>
      <c r="AW229" s="13" t="s">
        <v>33</v>
      </c>
      <c r="AX229" s="13" t="s">
        <v>79</v>
      </c>
      <c r="AY229" s="165" t="s">
        <v>252</v>
      </c>
    </row>
    <row r="230" spans="1:65" s="13" customFormat="1" ht="22.5">
      <c r="B230" s="163"/>
      <c r="D230" s="164" t="s">
        <v>282</v>
      </c>
      <c r="E230" s="165" t="s">
        <v>1</v>
      </c>
      <c r="F230" s="166" t="s">
        <v>6154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282</v>
      </c>
      <c r="AU230" s="165" t="s">
        <v>88</v>
      </c>
      <c r="AV230" s="13" t="s">
        <v>86</v>
      </c>
      <c r="AW230" s="13" t="s">
        <v>33</v>
      </c>
      <c r="AX230" s="13" t="s">
        <v>79</v>
      </c>
      <c r="AY230" s="165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92.3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24.2" customHeight="1">
      <c r="A232" s="31"/>
      <c r="B232" s="148"/>
      <c r="C232" s="149" t="s">
        <v>400</v>
      </c>
      <c r="D232" s="149" t="s">
        <v>254</v>
      </c>
      <c r="E232" s="150" t="s">
        <v>6158</v>
      </c>
      <c r="F232" s="151" t="s">
        <v>6159</v>
      </c>
      <c r="G232" s="152" t="s">
        <v>265</v>
      </c>
      <c r="H232" s="153">
        <v>9.8000000000000007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44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289</v>
      </c>
      <c r="AT232" s="161" t="s">
        <v>254</v>
      </c>
      <c r="AU232" s="161" t="s">
        <v>88</v>
      </c>
      <c r="AY232" s="17" t="s">
        <v>252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86</v>
      </c>
      <c r="BK232" s="162">
        <f>ROUND(I232*H232,2)</f>
        <v>0</v>
      </c>
      <c r="BL232" s="17" t="s">
        <v>289</v>
      </c>
      <c r="BM232" s="161" t="s">
        <v>403</v>
      </c>
    </row>
    <row r="233" spans="1:65" s="13" customFormat="1" ht="33.75">
      <c r="B233" s="163"/>
      <c r="D233" s="164" t="s">
        <v>282</v>
      </c>
      <c r="E233" s="165" t="s">
        <v>1</v>
      </c>
      <c r="F233" s="166" t="s">
        <v>6160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282</v>
      </c>
      <c r="AU233" s="165" t="s">
        <v>88</v>
      </c>
      <c r="AV233" s="13" t="s">
        <v>86</v>
      </c>
      <c r="AW233" s="13" t="s">
        <v>33</v>
      </c>
      <c r="AX233" s="13" t="s">
        <v>79</v>
      </c>
      <c r="AY233" s="165" t="s">
        <v>252</v>
      </c>
    </row>
    <row r="234" spans="1:65" s="13" customFormat="1" ht="33.75">
      <c r="B234" s="163"/>
      <c r="D234" s="164" t="s">
        <v>282</v>
      </c>
      <c r="E234" s="165" t="s">
        <v>1</v>
      </c>
      <c r="F234" s="166" t="s">
        <v>6153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282</v>
      </c>
      <c r="AU234" s="165" t="s">
        <v>88</v>
      </c>
      <c r="AV234" s="13" t="s">
        <v>86</v>
      </c>
      <c r="AW234" s="13" t="s">
        <v>33</v>
      </c>
      <c r="AX234" s="13" t="s">
        <v>79</v>
      </c>
      <c r="AY234" s="165" t="s">
        <v>252</v>
      </c>
    </row>
    <row r="235" spans="1:65" s="14" customFormat="1">
      <c r="B235" s="171"/>
      <c r="D235" s="164" t="s">
        <v>282</v>
      </c>
      <c r="E235" s="172" t="s">
        <v>1</v>
      </c>
      <c r="F235" s="173" t="s">
        <v>6161</v>
      </c>
      <c r="H235" s="174">
        <v>9.8000000000000007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3" customFormat="1" ht="22.5">
      <c r="B236" s="163"/>
      <c r="D236" s="164" t="s">
        <v>282</v>
      </c>
      <c r="E236" s="165" t="s">
        <v>1</v>
      </c>
      <c r="F236" s="166" t="s">
        <v>6154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5" customFormat="1">
      <c r="B237" s="179"/>
      <c r="D237" s="164" t="s">
        <v>282</v>
      </c>
      <c r="E237" s="180" t="s">
        <v>1</v>
      </c>
      <c r="F237" s="181" t="s">
        <v>286</v>
      </c>
      <c r="H237" s="182">
        <v>9.8000000000000007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282</v>
      </c>
      <c r="AU237" s="180" t="s">
        <v>88</v>
      </c>
      <c r="AV237" s="15" t="s">
        <v>258</v>
      </c>
      <c r="AW237" s="15" t="s">
        <v>33</v>
      </c>
      <c r="AX237" s="15" t="s">
        <v>86</v>
      </c>
      <c r="AY237" s="180" t="s">
        <v>252</v>
      </c>
    </row>
    <row r="238" spans="1:65" s="2" customFormat="1" ht="24.2" customHeight="1">
      <c r="A238" s="31"/>
      <c r="B238" s="148"/>
      <c r="C238" s="149" t="s">
        <v>323</v>
      </c>
      <c r="D238" s="149" t="s">
        <v>254</v>
      </c>
      <c r="E238" s="150" t="s">
        <v>6162</v>
      </c>
      <c r="F238" s="151" t="s">
        <v>6163</v>
      </c>
      <c r="G238" s="152" t="s">
        <v>265</v>
      </c>
      <c r="H238" s="153">
        <v>20.9</v>
      </c>
      <c r="I238" s="154"/>
      <c r="J238" s="155">
        <f>ROUND(I238*H238,2)</f>
        <v>0</v>
      </c>
      <c r="K238" s="156"/>
      <c r="L238" s="32"/>
      <c r="M238" s="157" t="s">
        <v>1</v>
      </c>
      <c r="N238" s="158" t="s">
        <v>44</v>
      </c>
      <c r="O238" s="57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1" t="s">
        <v>289</v>
      </c>
      <c r="AT238" s="161" t="s">
        <v>254</v>
      </c>
      <c r="AU238" s="161" t="s">
        <v>88</v>
      </c>
      <c r="AY238" s="17" t="s">
        <v>252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86</v>
      </c>
      <c r="BK238" s="162">
        <f>ROUND(I238*H238,2)</f>
        <v>0</v>
      </c>
      <c r="BL238" s="17" t="s">
        <v>289</v>
      </c>
      <c r="BM238" s="161" t="s">
        <v>406</v>
      </c>
    </row>
    <row r="239" spans="1:65" s="13" customFormat="1" ht="33.75">
      <c r="B239" s="163"/>
      <c r="D239" s="164" t="s">
        <v>282</v>
      </c>
      <c r="E239" s="165" t="s">
        <v>1</v>
      </c>
      <c r="F239" s="166" t="s">
        <v>6160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282</v>
      </c>
      <c r="AU239" s="165" t="s">
        <v>88</v>
      </c>
      <c r="AV239" s="13" t="s">
        <v>86</v>
      </c>
      <c r="AW239" s="13" t="s">
        <v>33</v>
      </c>
      <c r="AX239" s="13" t="s">
        <v>79</v>
      </c>
      <c r="AY239" s="165" t="s">
        <v>252</v>
      </c>
    </row>
    <row r="240" spans="1:65" s="13" customFormat="1" ht="33.75">
      <c r="B240" s="163"/>
      <c r="D240" s="164" t="s">
        <v>282</v>
      </c>
      <c r="E240" s="165" t="s">
        <v>1</v>
      </c>
      <c r="F240" s="166" t="s">
        <v>6153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282</v>
      </c>
      <c r="AU240" s="165" t="s">
        <v>88</v>
      </c>
      <c r="AV240" s="13" t="s">
        <v>86</v>
      </c>
      <c r="AW240" s="13" t="s">
        <v>33</v>
      </c>
      <c r="AX240" s="13" t="s">
        <v>79</v>
      </c>
      <c r="AY240" s="165" t="s">
        <v>252</v>
      </c>
    </row>
    <row r="241" spans="1:65" s="14" customFormat="1">
      <c r="B241" s="171"/>
      <c r="D241" s="164" t="s">
        <v>282</v>
      </c>
      <c r="E241" s="172" t="s">
        <v>1</v>
      </c>
      <c r="F241" s="173" t="s">
        <v>6164</v>
      </c>
      <c r="H241" s="174">
        <v>20.9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282</v>
      </c>
      <c r="AU241" s="172" t="s">
        <v>88</v>
      </c>
      <c r="AV241" s="14" t="s">
        <v>88</v>
      </c>
      <c r="AW241" s="14" t="s">
        <v>33</v>
      </c>
      <c r="AX241" s="14" t="s">
        <v>79</v>
      </c>
      <c r="AY241" s="172" t="s">
        <v>252</v>
      </c>
    </row>
    <row r="242" spans="1:65" s="13" customFormat="1" ht="22.5">
      <c r="B242" s="163"/>
      <c r="D242" s="164" t="s">
        <v>282</v>
      </c>
      <c r="E242" s="165" t="s">
        <v>1</v>
      </c>
      <c r="F242" s="166" t="s">
        <v>6154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5" customFormat="1">
      <c r="B243" s="179"/>
      <c r="D243" s="164" t="s">
        <v>282</v>
      </c>
      <c r="E243" s="180" t="s">
        <v>1</v>
      </c>
      <c r="F243" s="181" t="s">
        <v>286</v>
      </c>
      <c r="H243" s="182">
        <v>20.9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282</v>
      </c>
      <c r="AU243" s="180" t="s">
        <v>88</v>
      </c>
      <c r="AV243" s="15" t="s">
        <v>258</v>
      </c>
      <c r="AW243" s="15" t="s">
        <v>33</v>
      </c>
      <c r="AX243" s="15" t="s">
        <v>86</v>
      </c>
      <c r="AY243" s="180" t="s">
        <v>252</v>
      </c>
    </row>
    <row r="244" spans="1:65" s="2" customFormat="1" ht="24.2" customHeight="1">
      <c r="A244" s="31"/>
      <c r="B244" s="148"/>
      <c r="C244" s="149" t="s">
        <v>407</v>
      </c>
      <c r="D244" s="149" t="s">
        <v>254</v>
      </c>
      <c r="E244" s="150" t="s">
        <v>6165</v>
      </c>
      <c r="F244" s="151" t="s">
        <v>6166</v>
      </c>
      <c r="G244" s="152" t="s">
        <v>265</v>
      </c>
      <c r="H244" s="153">
        <v>129</v>
      </c>
      <c r="I244" s="154"/>
      <c r="J244" s="155">
        <f>ROUND(I244*H244,2)</f>
        <v>0</v>
      </c>
      <c r="K244" s="156"/>
      <c r="L244" s="32"/>
      <c r="M244" s="157" t="s">
        <v>1</v>
      </c>
      <c r="N244" s="158" t="s">
        <v>44</v>
      </c>
      <c r="O244" s="57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1" t="s">
        <v>289</v>
      </c>
      <c r="AT244" s="161" t="s">
        <v>254</v>
      </c>
      <c r="AU244" s="161" t="s">
        <v>88</v>
      </c>
      <c r="AY244" s="17" t="s">
        <v>252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7" t="s">
        <v>86</v>
      </c>
      <c r="BK244" s="162">
        <f>ROUND(I244*H244,2)</f>
        <v>0</v>
      </c>
      <c r="BL244" s="17" t="s">
        <v>289</v>
      </c>
      <c r="BM244" s="161" t="s">
        <v>410</v>
      </c>
    </row>
    <row r="245" spans="1:65" s="13" customFormat="1" ht="33.75">
      <c r="B245" s="163"/>
      <c r="D245" s="164" t="s">
        <v>282</v>
      </c>
      <c r="E245" s="165" t="s">
        <v>1</v>
      </c>
      <c r="F245" s="166" t="s">
        <v>6160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282</v>
      </c>
      <c r="AU245" s="165" t="s">
        <v>88</v>
      </c>
      <c r="AV245" s="13" t="s">
        <v>86</v>
      </c>
      <c r="AW245" s="13" t="s">
        <v>33</v>
      </c>
      <c r="AX245" s="13" t="s">
        <v>79</v>
      </c>
      <c r="AY245" s="165" t="s">
        <v>252</v>
      </c>
    </row>
    <row r="246" spans="1:65" s="13" customFormat="1" ht="33.75">
      <c r="B246" s="163"/>
      <c r="D246" s="164" t="s">
        <v>282</v>
      </c>
      <c r="E246" s="165" t="s">
        <v>1</v>
      </c>
      <c r="F246" s="166" t="s">
        <v>6153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282</v>
      </c>
      <c r="AU246" s="165" t="s">
        <v>88</v>
      </c>
      <c r="AV246" s="13" t="s">
        <v>86</v>
      </c>
      <c r="AW246" s="13" t="s">
        <v>33</v>
      </c>
      <c r="AX246" s="13" t="s">
        <v>79</v>
      </c>
      <c r="AY246" s="165" t="s">
        <v>252</v>
      </c>
    </row>
    <row r="247" spans="1:65" s="14" customFormat="1">
      <c r="B247" s="171"/>
      <c r="D247" s="164" t="s">
        <v>282</v>
      </c>
      <c r="E247" s="172" t="s">
        <v>1</v>
      </c>
      <c r="F247" s="173" t="s">
        <v>6167</v>
      </c>
      <c r="H247" s="174">
        <v>128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4" customFormat="1">
      <c r="B248" s="171"/>
      <c r="D248" s="164" t="s">
        <v>282</v>
      </c>
      <c r="E248" s="172" t="s">
        <v>1</v>
      </c>
      <c r="F248" s="173" t="s">
        <v>6168</v>
      </c>
      <c r="H248" s="174">
        <v>1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3" customFormat="1" ht="22.5">
      <c r="B249" s="163"/>
      <c r="D249" s="164" t="s">
        <v>282</v>
      </c>
      <c r="E249" s="165" t="s">
        <v>1</v>
      </c>
      <c r="F249" s="166" t="s">
        <v>6154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282</v>
      </c>
      <c r="AU249" s="165" t="s">
        <v>88</v>
      </c>
      <c r="AV249" s="13" t="s">
        <v>86</v>
      </c>
      <c r="AW249" s="13" t="s">
        <v>33</v>
      </c>
      <c r="AX249" s="13" t="s">
        <v>79</v>
      </c>
      <c r="AY249" s="165" t="s">
        <v>252</v>
      </c>
    </row>
    <row r="250" spans="1:65" s="15" customFormat="1">
      <c r="B250" s="179"/>
      <c r="D250" s="164" t="s">
        <v>282</v>
      </c>
      <c r="E250" s="180" t="s">
        <v>1</v>
      </c>
      <c r="F250" s="181" t="s">
        <v>286</v>
      </c>
      <c r="H250" s="182">
        <v>129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282</v>
      </c>
      <c r="AU250" s="180" t="s">
        <v>88</v>
      </c>
      <c r="AV250" s="15" t="s">
        <v>258</v>
      </c>
      <c r="AW250" s="15" t="s">
        <v>33</v>
      </c>
      <c r="AX250" s="15" t="s">
        <v>86</v>
      </c>
      <c r="AY250" s="180" t="s">
        <v>252</v>
      </c>
    </row>
    <row r="251" spans="1:65" s="2" customFormat="1" ht="24.2" customHeight="1">
      <c r="A251" s="31"/>
      <c r="B251" s="148"/>
      <c r="C251" s="149" t="s">
        <v>328</v>
      </c>
      <c r="D251" s="149" t="s">
        <v>254</v>
      </c>
      <c r="E251" s="150" t="s">
        <v>6169</v>
      </c>
      <c r="F251" s="151" t="s">
        <v>6170</v>
      </c>
      <c r="G251" s="152" t="s">
        <v>265</v>
      </c>
      <c r="H251" s="153">
        <v>218.7</v>
      </c>
      <c r="I251" s="154"/>
      <c r="J251" s="155">
        <f>ROUND(I251*H251,2)</f>
        <v>0</v>
      </c>
      <c r="K251" s="156"/>
      <c r="L251" s="32"/>
      <c r="M251" s="157" t="s">
        <v>1</v>
      </c>
      <c r="N251" s="158" t="s">
        <v>44</v>
      </c>
      <c r="O251" s="57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1" t="s">
        <v>289</v>
      </c>
      <c r="AT251" s="161" t="s">
        <v>254</v>
      </c>
      <c r="AU251" s="161" t="s">
        <v>88</v>
      </c>
      <c r="AY251" s="17" t="s">
        <v>252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86</v>
      </c>
      <c r="BK251" s="162">
        <f>ROUND(I251*H251,2)</f>
        <v>0</v>
      </c>
      <c r="BL251" s="17" t="s">
        <v>289</v>
      </c>
      <c r="BM251" s="161" t="s">
        <v>413</v>
      </c>
    </row>
    <row r="252" spans="1:65" s="14" customFormat="1" ht="33.75">
      <c r="B252" s="171"/>
      <c r="D252" s="164" t="s">
        <v>282</v>
      </c>
      <c r="E252" s="172" t="s">
        <v>1</v>
      </c>
      <c r="F252" s="173" t="s">
        <v>6171</v>
      </c>
      <c r="H252" s="174">
        <v>218.7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282</v>
      </c>
      <c r="AU252" s="172" t="s">
        <v>88</v>
      </c>
      <c r="AV252" s="14" t="s">
        <v>88</v>
      </c>
      <c r="AW252" s="14" t="s">
        <v>33</v>
      </c>
      <c r="AX252" s="14" t="s">
        <v>79</v>
      </c>
      <c r="AY252" s="172" t="s">
        <v>252</v>
      </c>
    </row>
    <row r="253" spans="1:65" s="13" customFormat="1" ht="33.75">
      <c r="B253" s="163"/>
      <c r="D253" s="164" t="s">
        <v>282</v>
      </c>
      <c r="E253" s="165" t="s">
        <v>1</v>
      </c>
      <c r="F253" s="166" t="s">
        <v>6153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282</v>
      </c>
      <c r="AU253" s="165" t="s">
        <v>88</v>
      </c>
      <c r="AV253" s="13" t="s">
        <v>86</v>
      </c>
      <c r="AW253" s="13" t="s">
        <v>33</v>
      </c>
      <c r="AX253" s="13" t="s">
        <v>79</v>
      </c>
      <c r="AY253" s="165" t="s">
        <v>252</v>
      </c>
    </row>
    <row r="254" spans="1:65" s="13" customFormat="1" ht="22.5">
      <c r="B254" s="163"/>
      <c r="D254" s="164" t="s">
        <v>282</v>
      </c>
      <c r="E254" s="165" t="s">
        <v>1</v>
      </c>
      <c r="F254" s="166" t="s">
        <v>6154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218.7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2" customFormat="1" ht="24.2" customHeight="1">
      <c r="A256" s="31"/>
      <c r="B256" s="148"/>
      <c r="C256" s="149" t="s">
        <v>414</v>
      </c>
      <c r="D256" s="149" t="s">
        <v>254</v>
      </c>
      <c r="E256" s="150" t="s">
        <v>6172</v>
      </c>
      <c r="F256" s="151" t="s">
        <v>6173</v>
      </c>
      <c r="G256" s="152" t="s">
        <v>265</v>
      </c>
      <c r="H256" s="153">
        <v>269.89999999999998</v>
      </c>
      <c r="I256" s="154"/>
      <c r="J256" s="155">
        <f>ROUND(I256*H256,2)</f>
        <v>0</v>
      </c>
      <c r="K256" s="156"/>
      <c r="L256" s="32"/>
      <c r="M256" s="157" t="s">
        <v>1</v>
      </c>
      <c r="N256" s="158" t="s">
        <v>44</v>
      </c>
      <c r="O256" s="57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1" t="s">
        <v>289</v>
      </c>
      <c r="AT256" s="161" t="s">
        <v>254</v>
      </c>
      <c r="AU256" s="161" t="s">
        <v>88</v>
      </c>
      <c r="AY256" s="17" t="s">
        <v>252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86</v>
      </c>
      <c r="BK256" s="162">
        <f>ROUND(I256*H256,2)</f>
        <v>0</v>
      </c>
      <c r="BL256" s="17" t="s">
        <v>289</v>
      </c>
      <c r="BM256" s="161" t="s">
        <v>417</v>
      </c>
    </row>
    <row r="257" spans="1:65" s="13" customFormat="1" ht="33.75">
      <c r="B257" s="163"/>
      <c r="D257" s="164" t="s">
        <v>282</v>
      </c>
      <c r="E257" s="165" t="s">
        <v>1</v>
      </c>
      <c r="F257" s="166" t="s">
        <v>6160</v>
      </c>
      <c r="H257" s="165" t="s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282</v>
      </c>
      <c r="AU257" s="165" t="s">
        <v>88</v>
      </c>
      <c r="AV257" s="13" t="s">
        <v>86</v>
      </c>
      <c r="AW257" s="13" t="s">
        <v>33</v>
      </c>
      <c r="AX257" s="13" t="s">
        <v>79</v>
      </c>
      <c r="AY257" s="165" t="s">
        <v>252</v>
      </c>
    </row>
    <row r="258" spans="1:65" s="13" customFormat="1" ht="33.75">
      <c r="B258" s="163"/>
      <c r="D258" s="164" t="s">
        <v>282</v>
      </c>
      <c r="E258" s="165" t="s">
        <v>1</v>
      </c>
      <c r="F258" s="166" t="s">
        <v>6153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282</v>
      </c>
      <c r="AU258" s="165" t="s">
        <v>88</v>
      </c>
      <c r="AV258" s="13" t="s">
        <v>86</v>
      </c>
      <c r="AW258" s="13" t="s">
        <v>33</v>
      </c>
      <c r="AX258" s="13" t="s">
        <v>79</v>
      </c>
      <c r="AY258" s="165" t="s">
        <v>252</v>
      </c>
    </row>
    <row r="259" spans="1:65" s="14" customFormat="1">
      <c r="B259" s="171"/>
      <c r="D259" s="164" t="s">
        <v>282</v>
      </c>
      <c r="E259" s="172" t="s">
        <v>1</v>
      </c>
      <c r="F259" s="173" t="s">
        <v>6174</v>
      </c>
      <c r="H259" s="174">
        <v>237.2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282</v>
      </c>
      <c r="AU259" s="172" t="s">
        <v>88</v>
      </c>
      <c r="AV259" s="14" t="s">
        <v>88</v>
      </c>
      <c r="AW259" s="14" t="s">
        <v>33</v>
      </c>
      <c r="AX259" s="14" t="s">
        <v>79</v>
      </c>
      <c r="AY259" s="172" t="s">
        <v>252</v>
      </c>
    </row>
    <row r="260" spans="1:65" s="14" customFormat="1">
      <c r="B260" s="171"/>
      <c r="D260" s="164" t="s">
        <v>282</v>
      </c>
      <c r="E260" s="172" t="s">
        <v>1</v>
      </c>
      <c r="F260" s="173" t="s">
        <v>6175</v>
      </c>
      <c r="H260" s="174">
        <v>32.700000000000003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282</v>
      </c>
      <c r="AU260" s="172" t="s">
        <v>88</v>
      </c>
      <c r="AV260" s="14" t="s">
        <v>88</v>
      </c>
      <c r="AW260" s="14" t="s">
        <v>33</v>
      </c>
      <c r="AX260" s="14" t="s">
        <v>79</v>
      </c>
      <c r="AY260" s="172" t="s">
        <v>252</v>
      </c>
    </row>
    <row r="261" spans="1:65" s="13" customFormat="1" ht="22.5">
      <c r="B261" s="163"/>
      <c r="D261" s="164" t="s">
        <v>282</v>
      </c>
      <c r="E261" s="165" t="s">
        <v>1</v>
      </c>
      <c r="F261" s="166" t="s">
        <v>6154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5" customFormat="1">
      <c r="B262" s="179"/>
      <c r="D262" s="164" t="s">
        <v>282</v>
      </c>
      <c r="E262" s="180" t="s">
        <v>1</v>
      </c>
      <c r="F262" s="181" t="s">
        <v>286</v>
      </c>
      <c r="H262" s="182">
        <v>269.89999999999998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282</v>
      </c>
      <c r="AU262" s="180" t="s">
        <v>88</v>
      </c>
      <c r="AV262" s="15" t="s">
        <v>258</v>
      </c>
      <c r="AW262" s="15" t="s">
        <v>33</v>
      </c>
      <c r="AX262" s="15" t="s">
        <v>86</v>
      </c>
      <c r="AY262" s="180" t="s">
        <v>252</v>
      </c>
    </row>
    <row r="263" spans="1:65" s="2" customFormat="1" ht="24.2" customHeight="1">
      <c r="A263" s="31"/>
      <c r="B263" s="148"/>
      <c r="C263" s="149" t="s">
        <v>335</v>
      </c>
      <c r="D263" s="149" t="s">
        <v>254</v>
      </c>
      <c r="E263" s="150" t="s">
        <v>6176</v>
      </c>
      <c r="F263" s="151" t="s">
        <v>6177</v>
      </c>
      <c r="G263" s="152" t="s">
        <v>265</v>
      </c>
      <c r="H263" s="153">
        <v>260.3</v>
      </c>
      <c r="I263" s="154"/>
      <c r="J263" s="155">
        <f>ROUND(I263*H263,2)</f>
        <v>0</v>
      </c>
      <c r="K263" s="156"/>
      <c r="L263" s="32"/>
      <c r="M263" s="157" t="s">
        <v>1</v>
      </c>
      <c r="N263" s="158" t="s">
        <v>44</v>
      </c>
      <c r="O263" s="57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289</v>
      </c>
      <c r="AT263" s="161" t="s">
        <v>254</v>
      </c>
      <c r="AU263" s="161" t="s">
        <v>88</v>
      </c>
      <c r="AY263" s="17" t="s">
        <v>252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86</v>
      </c>
      <c r="BK263" s="162">
        <f>ROUND(I263*H263,2)</f>
        <v>0</v>
      </c>
      <c r="BL263" s="17" t="s">
        <v>289</v>
      </c>
      <c r="BM263" s="161" t="s">
        <v>421</v>
      </c>
    </row>
    <row r="264" spans="1:65" s="13" customFormat="1" ht="33.75">
      <c r="B264" s="163"/>
      <c r="D264" s="164" t="s">
        <v>282</v>
      </c>
      <c r="E264" s="165" t="s">
        <v>1</v>
      </c>
      <c r="F264" s="166" t="s">
        <v>6160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282</v>
      </c>
      <c r="AU264" s="165" t="s">
        <v>88</v>
      </c>
      <c r="AV264" s="13" t="s">
        <v>86</v>
      </c>
      <c r="AW264" s="13" t="s">
        <v>33</v>
      </c>
      <c r="AX264" s="13" t="s">
        <v>79</v>
      </c>
      <c r="AY264" s="165" t="s">
        <v>252</v>
      </c>
    </row>
    <row r="265" spans="1:65" s="13" customFormat="1" ht="33.75">
      <c r="B265" s="163"/>
      <c r="D265" s="164" t="s">
        <v>282</v>
      </c>
      <c r="E265" s="165" t="s">
        <v>1</v>
      </c>
      <c r="F265" s="166" t="s">
        <v>6153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282</v>
      </c>
      <c r="AU265" s="165" t="s">
        <v>88</v>
      </c>
      <c r="AV265" s="13" t="s">
        <v>86</v>
      </c>
      <c r="AW265" s="13" t="s">
        <v>33</v>
      </c>
      <c r="AX265" s="13" t="s">
        <v>79</v>
      </c>
      <c r="AY265" s="165" t="s">
        <v>252</v>
      </c>
    </row>
    <row r="266" spans="1:65" s="14" customFormat="1">
      <c r="B266" s="171"/>
      <c r="D266" s="164" t="s">
        <v>282</v>
      </c>
      <c r="E266" s="172" t="s">
        <v>1</v>
      </c>
      <c r="F266" s="173" t="s">
        <v>6178</v>
      </c>
      <c r="H266" s="174">
        <v>212.8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282</v>
      </c>
      <c r="AU266" s="172" t="s">
        <v>88</v>
      </c>
      <c r="AV266" s="14" t="s">
        <v>88</v>
      </c>
      <c r="AW266" s="14" t="s">
        <v>33</v>
      </c>
      <c r="AX266" s="14" t="s">
        <v>79</v>
      </c>
      <c r="AY266" s="172" t="s">
        <v>252</v>
      </c>
    </row>
    <row r="267" spans="1:65" s="14" customFormat="1">
      <c r="B267" s="171"/>
      <c r="D267" s="164" t="s">
        <v>282</v>
      </c>
      <c r="E267" s="172" t="s">
        <v>1</v>
      </c>
      <c r="F267" s="173" t="s">
        <v>6179</v>
      </c>
      <c r="H267" s="174">
        <v>47.5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282</v>
      </c>
      <c r="AU267" s="172" t="s">
        <v>88</v>
      </c>
      <c r="AV267" s="14" t="s">
        <v>88</v>
      </c>
      <c r="AW267" s="14" t="s">
        <v>33</v>
      </c>
      <c r="AX267" s="14" t="s">
        <v>79</v>
      </c>
      <c r="AY267" s="172" t="s">
        <v>252</v>
      </c>
    </row>
    <row r="268" spans="1:65" s="13" customFormat="1" ht="22.5">
      <c r="B268" s="163"/>
      <c r="D268" s="164" t="s">
        <v>282</v>
      </c>
      <c r="E268" s="165" t="s">
        <v>1</v>
      </c>
      <c r="F268" s="166" t="s">
        <v>6154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282</v>
      </c>
      <c r="AU268" s="165" t="s">
        <v>88</v>
      </c>
      <c r="AV268" s="13" t="s">
        <v>86</v>
      </c>
      <c r="AW268" s="13" t="s">
        <v>33</v>
      </c>
      <c r="AX268" s="13" t="s">
        <v>79</v>
      </c>
      <c r="AY268" s="165" t="s">
        <v>252</v>
      </c>
    </row>
    <row r="269" spans="1:65" s="15" customFormat="1">
      <c r="B269" s="179"/>
      <c r="D269" s="164" t="s">
        <v>282</v>
      </c>
      <c r="E269" s="180" t="s">
        <v>1</v>
      </c>
      <c r="F269" s="181" t="s">
        <v>286</v>
      </c>
      <c r="H269" s="182">
        <v>260.3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282</v>
      </c>
      <c r="AU269" s="180" t="s">
        <v>88</v>
      </c>
      <c r="AV269" s="15" t="s">
        <v>258</v>
      </c>
      <c r="AW269" s="15" t="s">
        <v>33</v>
      </c>
      <c r="AX269" s="15" t="s">
        <v>86</v>
      </c>
      <c r="AY269" s="180" t="s">
        <v>252</v>
      </c>
    </row>
    <row r="270" spans="1:65" s="2" customFormat="1" ht="24.2" customHeight="1">
      <c r="A270" s="31"/>
      <c r="B270" s="148"/>
      <c r="C270" s="149" t="s">
        <v>422</v>
      </c>
      <c r="D270" s="149" t="s">
        <v>254</v>
      </c>
      <c r="E270" s="150" t="s">
        <v>6180</v>
      </c>
      <c r="F270" s="151" t="s">
        <v>6181</v>
      </c>
      <c r="G270" s="152" t="s">
        <v>265</v>
      </c>
      <c r="H270" s="153">
        <v>15.8</v>
      </c>
      <c r="I270" s="154"/>
      <c r="J270" s="155">
        <f>ROUND(I270*H270,2)</f>
        <v>0</v>
      </c>
      <c r="K270" s="156"/>
      <c r="L270" s="32"/>
      <c r="M270" s="157" t="s">
        <v>1</v>
      </c>
      <c r="N270" s="158" t="s">
        <v>44</v>
      </c>
      <c r="O270" s="57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1" t="s">
        <v>289</v>
      </c>
      <c r="AT270" s="161" t="s">
        <v>254</v>
      </c>
      <c r="AU270" s="161" t="s">
        <v>88</v>
      </c>
      <c r="AY270" s="17" t="s">
        <v>252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7" t="s">
        <v>86</v>
      </c>
      <c r="BK270" s="162">
        <f>ROUND(I270*H270,2)</f>
        <v>0</v>
      </c>
      <c r="BL270" s="17" t="s">
        <v>289</v>
      </c>
      <c r="BM270" s="161" t="s">
        <v>425</v>
      </c>
    </row>
    <row r="271" spans="1:65" s="13" customFormat="1" ht="22.5">
      <c r="B271" s="163"/>
      <c r="D271" s="164" t="s">
        <v>282</v>
      </c>
      <c r="E271" s="165" t="s">
        <v>1</v>
      </c>
      <c r="F271" s="166" t="s">
        <v>6182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282</v>
      </c>
      <c r="AU271" s="165" t="s">
        <v>88</v>
      </c>
      <c r="AV271" s="13" t="s">
        <v>86</v>
      </c>
      <c r="AW271" s="13" t="s">
        <v>33</v>
      </c>
      <c r="AX271" s="13" t="s">
        <v>79</v>
      </c>
      <c r="AY271" s="165" t="s">
        <v>252</v>
      </c>
    </row>
    <row r="272" spans="1:65" s="14" customFormat="1">
      <c r="B272" s="171"/>
      <c r="D272" s="164" t="s">
        <v>282</v>
      </c>
      <c r="E272" s="172" t="s">
        <v>1</v>
      </c>
      <c r="F272" s="173" t="s">
        <v>6183</v>
      </c>
      <c r="H272" s="174">
        <v>15.8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3" customFormat="1" ht="22.5">
      <c r="B273" s="163"/>
      <c r="D273" s="164" t="s">
        <v>282</v>
      </c>
      <c r="E273" s="165" t="s">
        <v>1</v>
      </c>
      <c r="F273" s="166" t="s">
        <v>6154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282</v>
      </c>
      <c r="AU273" s="165" t="s">
        <v>88</v>
      </c>
      <c r="AV273" s="13" t="s">
        <v>86</v>
      </c>
      <c r="AW273" s="13" t="s">
        <v>33</v>
      </c>
      <c r="AX273" s="13" t="s">
        <v>79</v>
      </c>
      <c r="AY273" s="165" t="s">
        <v>252</v>
      </c>
    </row>
    <row r="274" spans="1:65" s="15" customFormat="1">
      <c r="B274" s="179"/>
      <c r="D274" s="164" t="s">
        <v>282</v>
      </c>
      <c r="E274" s="180" t="s">
        <v>1</v>
      </c>
      <c r="F274" s="181" t="s">
        <v>286</v>
      </c>
      <c r="H274" s="182">
        <v>15.8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282</v>
      </c>
      <c r="AU274" s="180" t="s">
        <v>88</v>
      </c>
      <c r="AV274" s="15" t="s">
        <v>258</v>
      </c>
      <c r="AW274" s="15" t="s">
        <v>33</v>
      </c>
      <c r="AX274" s="15" t="s">
        <v>86</v>
      </c>
      <c r="AY274" s="180" t="s">
        <v>252</v>
      </c>
    </row>
    <row r="275" spans="1:65" s="2" customFormat="1" ht="24.2" customHeight="1">
      <c r="A275" s="31"/>
      <c r="B275" s="148"/>
      <c r="C275" s="149" t="s">
        <v>342</v>
      </c>
      <c r="D275" s="149" t="s">
        <v>254</v>
      </c>
      <c r="E275" s="150" t="s">
        <v>6184</v>
      </c>
      <c r="F275" s="151" t="s">
        <v>6185</v>
      </c>
      <c r="G275" s="152" t="s">
        <v>265</v>
      </c>
      <c r="H275" s="153">
        <v>9.8000000000000007</v>
      </c>
      <c r="I275" s="154"/>
      <c r="J275" s="155">
        <f>ROUND(I275*H275,2)</f>
        <v>0</v>
      </c>
      <c r="K275" s="156"/>
      <c r="L275" s="32"/>
      <c r="M275" s="157" t="s">
        <v>1</v>
      </c>
      <c r="N275" s="158" t="s">
        <v>44</v>
      </c>
      <c r="O275" s="57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1" t="s">
        <v>289</v>
      </c>
      <c r="AT275" s="161" t="s">
        <v>254</v>
      </c>
      <c r="AU275" s="161" t="s">
        <v>88</v>
      </c>
      <c r="AY275" s="17" t="s">
        <v>252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86</v>
      </c>
      <c r="BK275" s="162">
        <f>ROUND(I275*H275,2)</f>
        <v>0</v>
      </c>
      <c r="BL275" s="17" t="s">
        <v>289</v>
      </c>
      <c r="BM275" s="161" t="s">
        <v>428</v>
      </c>
    </row>
    <row r="276" spans="1:65" s="14" customFormat="1">
      <c r="B276" s="171"/>
      <c r="D276" s="164" t="s">
        <v>282</v>
      </c>
      <c r="E276" s="172" t="s">
        <v>1</v>
      </c>
      <c r="F276" s="173" t="s">
        <v>6186</v>
      </c>
      <c r="H276" s="174">
        <v>9.8000000000000007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282</v>
      </c>
      <c r="AU276" s="172" t="s">
        <v>88</v>
      </c>
      <c r="AV276" s="14" t="s">
        <v>88</v>
      </c>
      <c r="AW276" s="14" t="s">
        <v>33</v>
      </c>
      <c r="AX276" s="14" t="s">
        <v>79</v>
      </c>
      <c r="AY276" s="172" t="s">
        <v>252</v>
      </c>
    </row>
    <row r="277" spans="1:65" s="15" customFormat="1">
      <c r="B277" s="179"/>
      <c r="D277" s="164" t="s">
        <v>282</v>
      </c>
      <c r="E277" s="180" t="s">
        <v>1</v>
      </c>
      <c r="F277" s="181" t="s">
        <v>286</v>
      </c>
      <c r="H277" s="182">
        <v>9.8000000000000007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282</v>
      </c>
      <c r="AU277" s="180" t="s">
        <v>88</v>
      </c>
      <c r="AV277" s="15" t="s">
        <v>258</v>
      </c>
      <c r="AW277" s="15" t="s">
        <v>33</v>
      </c>
      <c r="AX277" s="15" t="s">
        <v>86</v>
      </c>
      <c r="AY277" s="180" t="s">
        <v>252</v>
      </c>
    </row>
    <row r="278" spans="1:65" s="2" customFormat="1" ht="24.2" customHeight="1">
      <c r="A278" s="31"/>
      <c r="B278" s="148"/>
      <c r="C278" s="149" t="s">
        <v>429</v>
      </c>
      <c r="D278" s="149" t="s">
        <v>254</v>
      </c>
      <c r="E278" s="150" t="s">
        <v>6187</v>
      </c>
      <c r="F278" s="151" t="s">
        <v>6188</v>
      </c>
      <c r="G278" s="152" t="s">
        <v>265</v>
      </c>
      <c r="H278" s="153">
        <v>20.9</v>
      </c>
      <c r="I278" s="154"/>
      <c r="J278" s="155">
        <f>ROUND(I278*H278,2)</f>
        <v>0</v>
      </c>
      <c r="K278" s="156"/>
      <c r="L278" s="32"/>
      <c r="M278" s="157" t="s">
        <v>1</v>
      </c>
      <c r="N278" s="158" t="s">
        <v>44</v>
      </c>
      <c r="O278" s="57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61" t="s">
        <v>289</v>
      </c>
      <c r="AT278" s="161" t="s">
        <v>254</v>
      </c>
      <c r="AU278" s="161" t="s">
        <v>88</v>
      </c>
      <c r="AY278" s="17" t="s">
        <v>252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7" t="s">
        <v>86</v>
      </c>
      <c r="BK278" s="162">
        <f>ROUND(I278*H278,2)</f>
        <v>0</v>
      </c>
      <c r="BL278" s="17" t="s">
        <v>289</v>
      </c>
      <c r="BM278" s="161" t="s">
        <v>432</v>
      </c>
    </row>
    <row r="279" spans="1:65" s="14" customFormat="1">
      <c r="B279" s="171"/>
      <c r="D279" s="164" t="s">
        <v>282</v>
      </c>
      <c r="E279" s="172" t="s">
        <v>1</v>
      </c>
      <c r="F279" s="173" t="s">
        <v>6189</v>
      </c>
      <c r="H279" s="174">
        <v>20.9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282</v>
      </c>
      <c r="AU279" s="172" t="s">
        <v>88</v>
      </c>
      <c r="AV279" s="14" t="s">
        <v>88</v>
      </c>
      <c r="AW279" s="14" t="s">
        <v>33</v>
      </c>
      <c r="AX279" s="14" t="s">
        <v>79</v>
      </c>
      <c r="AY279" s="172" t="s">
        <v>252</v>
      </c>
    </row>
    <row r="280" spans="1:65" s="15" customFormat="1">
      <c r="B280" s="179"/>
      <c r="D280" s="164" t="s">
        <v>282</v>
      </c>
      <c r="E280" s="180" t="s">
        <v>1</v>
      </c>
      <c r="F280" s="181" t="s">
        <v>286</v>
      </c>
      <c r="H280" s="182">
        <v>20.9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282</v>
      </c>
      <c r="AU280" s="180" t="s">
        <v>88</v>
      </c>
      <c r="AV280" s="15" t="s">
        <v>258</v>
      </c>
      <c r="AW280" s="15" t="s">
        <v>33</v>
      </c>
      <c r="AX280" s="15" t="s">
        <v>86</v>
      </c>
      <c r="AY280" s="180" t="s">
        <v>252</v>
      </c>
    </row>
    <row r="281" spans="1:65" s="2" customFormat="1" ht="24.2" customHeight="1">
      <c r="A281" s="31"/>
      <c r="B281" s="148"/>
      <c r="C281" s="149" t="s">
        <v>348</v>
      </c>
      <c r="D281" s="149" t="s">
        <v>254</v>
      </c>
      <c r="E281" s="150" t="s">
        <v>6190</v>
      </c>
      <c r="F281" s="151" t="s">
        <v>6191</v>
      </c>
      <c r="G281" s="152" t="s">
        <v>265</v>
      </c>
      <c r="H281" s="153">
        <v>1</v>
      </c>
      <c r="I281" s="154"/>
      <c r="J281" s="155">
        <f>ROUND(I281*H281,2)</f>
        <v>0</v>
      </c>
      <c r="K281" s="156"/>
      <c r="L281" s="32"/>
      <c r="M281" s="157" t="s">
        <v>1</v>
      </c>
      <c r="N281" s="158" t="s">
        <v>44</v>
      </c>
      <c r="O281" s="57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1" t="s">
        <v>289</v>
      </c>
      <c r="AT281" s="161" t="s">
        <v>254</v>
      </c>
      <c r="AU281" s="161" t="s">
        <v>88</v>
      </c>
      <c r="AY281" s="17" t="s">
        <v>252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86</v>
      </c>
      <c r="BK281" s="162">
        <f>ROUND(I281*H281,2)</f>
        <v>0</v>
      </c>
      <c r="BL281" s="17" t="s">
        <v>289</v>
      </c>
      <c r="BM281" s="161" t="s">
        <v>435</v>
      </c>
    </row>
    <row r="282" spans="1:65" s="14" customFormat="1">
      <c r="B282" s="171"/>
      <c r="D282" s="164" t="s">
        <v>282</v>
      </c>
      <c r="E282" s="172" t="s">
        <v>1</v>
      </c>
      <c r="F282" s="173" t="s">
        <v>6192</v>
      </c>
      <c r="H282" s="174">
        <v>1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5" customFormat="1">
      <c r="B283" s="179"/>
      <c r="D283" s="164" t="s">
        <v>282</v>
      </c>
      <c r="E283" s="180" t="s">
        <v>1</v>
      </c>
      <c r="F283" s="181" t="s">
        <v>286</v>
      </c>
      <c r="H283" s="182">
        <v>1</v>
      </c>
      <c r="I283" s="183"/>
      <c r="L283" s="179"/>
      <c r="M283" s="184"/>
      <c r="N283" s="185"/>
      <c r="O283" s="185"/>
      <c r="P283" s="185"/>
      <c r="Q283" s="185"/>
      <c r="R283" s="185"/>
      <c r="S283" s="185"/>
      <c r="T283" s="186"/>
      <c r="AT283" s="180" t="s">
        <v>282</v>
      </c>
      <c r="AU283" s="180" t="s">
        <v>88</v>
      </c>
      <c r="AV283" s="15" t="s">
        <v>258</v>
      </c>
      <c r="AW283" s="15" t="s">
        <v>33</v>
      </c>
      <c r="AX283" s="15" t="s">
        <v>86</v>
      </c>
      <c r="AY283" s="180" t="s">
        <v>252</v>
      </c>
    </row>
    <row r="284" spans="1:65" s="2" customFormat="1" ht="24.2" customHeight="1">
      <c r="A284" s="31"/>
      <c r="B284" s="148"/>
      <c r="C284" s="149" t="s">
        <v>436</v>
      </c>
      <c r="D284" s="149" t="s">
        <v>254</v>
      </c>
      <c r="E284" s="150" t="s">
        <v>6193</v>
      </c>
      <c r="F284" s="151" t="s">
        <v>6194</v>
      </c>
      <c r="G284" s="152" t="s">
        <v>265</v>
      </c>
      <c r="H284" s="153">
        <v>32.700000000000003</v>
      </c>
      <c r="I284" s="154"/>
      <c r="J284" s="155">
        <f>ROUND(I284*H284,2)</f>
        <v>0</v>
      </c>
      <c r="K284" s="156"/>
      <c r="L284" s="32"/>
      <c r="M284" s="157" t="s">
        <v>1</v>
      </c>
      <c r="N284" s="158" t="s">
        <v>44</v>
      </c>
      <c r="O284" s="57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1" t="s">
        <v>289</v>
      </c>
      <c r="AT284" s="161" t="s">
        <v>254</v>
      </c>
      <c r="AU284" s="161" t="s">
        <v>88</v>
      </c>
      <c r="AY284" s="17" t="s">
        <v>252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86</v>
      </c>
      <c r="BK284" s="162">
        <f>ROUND(I284*H284,2)</f>
        <v>0</v>
      </c>
      <c r="BL284" s="17" t="s">
        <v>289</v>
      </c>
      <c r="BM284" s="161" t="s">
        <v>439</v>
      </c>
    </row>
    <row r="285" spans="1:65" s="14" customFormat="1">
      <c r="B285" s="171"/>
      <c r="D285" s="164" t="s">
        <v>282</v>
      </c>
      <c r="E285" s="172" t="s">
        <v>1</v>
      </c>
      <c r="F285" s="173" t="s">
        <v>6195</v>
      </c>
      <c r="H285" s="174">
        <v>32.700000000000003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282</v>
      </c>
      <c r="AU285" s="172" t="s">
        <v>88</v>
      </c>
      <c r="AV285" s="14" t="s">
        <v>88</v>
      </c>
      <c r="AW285" s="14" t="s">
        <v>33</v>
      </c>
      <c r="AX285" s="14" t="s">
        <v>79</v>
      </c>
      <c r="AY285" s="172" t="s">
        <v>252</v>
      </c>
    </row>
    <row r="286" spans="1:65" s="15" customFormat="1">
      <c r="B286" s="179"/>
      <c r="D286" s="164" t="s">
        <v>282</v>
      </c>
      <c r="E286" s="180" t="s">
        <v>1</v>
      </c>
      <c r="F286" s="181" t="s">
        <v>286</v>
      </c>
      <c r="H286" s="182">
        <v>32.700000000000003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282</v>
      </c>
      <c r="AU286" s="180" t="s">
        <v>88</v>
      </c>
      <c r="AV286" s="15" t="s">
        <v>258</v>
      </c>
      <c r="AW286" s="15" t="s">
        <v>33</v>
      </c>
      <c r="AX286" s="15" t="s">
        <v>86</v>
      </c>
      <c r="AY286" s="180" t="s">
        <v>252</v>
      </c>
    </row>
    <row r="287" spans="1:65" s="2" customFormat="1" ht="24.2" customHeight="1">
      <c r="A287" s="31"/>
      <c r="B287" s="148"/>
      <c r="C287" s="149" t="s">
        <v>356</v>
      </c>
      <c r="D287" s="149" t="s">
        <v>254</v>
      </c>
      <c r="E287" s="150" t="s">
        <v>6196</v>
      </c>
      <c r="F287" s="151" t="s">
        <v>6197</v>
      </c>
      <c r="G287" s="152" t="s">
        <v>265</v>
      </c>
      <c r="H287" s="153">
        <v>47.5</v>
      </c>
      <c r="I287" s="154"/>
      <c r="J287" s="155">
        <f>ROUND(I287*H287,2)</f>
        <v>0</v>
      </c>
      <c r="K287" s="156"/>
      <c r="L287" s="32"/>
      <c r="M287" s="157" t="s">
        <v>1</v>
      </c>
      <c r="N287" s="158" t="s">
        <v>44</v>
      </c>
      <c r="O287" s="57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1" t="s">
        <v>289</v>
      </c>
      <c r="AT287" s="161" t="s">
        <v>254</v>
      </c>
      <c r="AU287" s="161" t="s">
        <v>88</v>
      </c>
      <c r="AY287" s="17" t="s">
        <v>252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86</v>
      </c>
      <c r="BK287" s="162">
        <f>ROUND(I287*H287,2)</f>
        <v>0</v>
      </c>
      <c r="BL287" s="17" t="s">
        <v>289</v>
      </c>
      <c r="BM287" s="161" t="s">
        <v>442</v>
      </c>
    </row>
    <row r="288" spans="1:65" s="14" customFormat="1">
      <c r="B288" s="171"/>
      <c r="D288" s="164" t="s">
        <v>282</v>
      </c>
      <c r="E288" s="172" t="s">
        <v>1</v>
      </c>
      <c r="F288" s="173" t="s">
        <v>6198</v>
      </c>
      <c r="H288" s="174">
        <v>47.5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5" customFormat="1">
      <c r="B289" s="179"/>
      <c r="D289" s="164" t="s">
        <v>282</v>
      </c>
      <c r="E289" s="180" t="s">
        <v>1</v>
      </c>
      <c r="F289" s="181" t="s">
        <v>286</v>
      </c>
      <c r="H289" s="182">
        <v>47.5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282</v>
      </c>
      <c r="AU289" s="180" t="s">
        <v>88</v>
      </c>
      <c r="AV289" s="15" t="s">
        <v>258</v>
      </c>
      <c r="AW289" s="15" t="s">
        <v>33</v>
      </c>
      <c r="AX289" s="15" t="s">
        <v>86</v>
      </c>
      <c r="AY289" s="180" t="s">
        <v>252</v>
      </c>
    </row>
    <row r="290" spans="1:65" s="2" customFormat="1" ht="24.2" customHeight="1">
      <c r="A290" s="31"/>
      <c r="B290" s="148"/>
      <c r="C290" s="149" t="s">
        <v>443</v>
      </c>
      <c r="D290" s="149" t="s">
        <v>254</v>
      </c>
      <c r="E290" s="150" t="s">
        <v>6199</v>
      </c>
      <c r="F290" s="151" t="s">
        <v>6200</v>
      </c>
      <c r="G290" s="152" t="s">
        <v>265</v>
      </c>
      <c r="H290" s="153">
        <v>15.8</v>
      </c>
      <c r="I290" s="154"/>
      <c r="J290" s="155">
        <f>ROUND(I290*H290,2)</f>
        <v>0</v>
      </c>
      <c r="K290" s="156"/>
      <c r="L290" s="32"/>
      <c r="M290" s="157" t="s">
        <v>1</v>
      </c>
      <c r="N290" s="158" t="s">
        <v>44</v>
      </c>
      <c r="O290" s="57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1" t="s">
        <v>289</v>
      </c>
      <c r="AT290" s="161" t="s">
        <v>254</v>
      </c>
      <c r="AU290" s="161" t="s">
        <v>88</v>
      </c>
      <c r="AY290" s="17" t="s">
        <v>252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86</v>
      </c>
      <c r="BK290" s="162">
        <f>ROUND(I290*H290,2)</f>
        <v>0</v>
      </c>
      <c r="BL290" s="17" t="s">
        <v>289</v>
      </c>
      <c r="BM290" s="161" t="s">
        <v>446</v>
      </c>
    </row>
    <row r="291" spans="1:65" s="14" customFormat="1">
      <c r="B291" s="171"/>
      <c r="D291" s="164" t="s">
        <v>282</v>
      </c>
      <c r="E291" s="172" t="s">
        <v>1</v>
      </c>
      <c r="F291" s="173" t="s">
        <v>6201</v>
      </c>
      <c r="H291" s="174">
        <v>15.8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282</v>
      </c>
      <c r="AU291" s="172" t="s">
        <v>88</v>
      </c>
      <c r="AV291" s="14" t="s">
        <v>88</v>
      </c>
      <c r="AW291" s="14" t="s">
        <v>33</v>
      </c>
      <c r="AX291" s="14" t="s">
        <v>79</v>
      </c>
      <c r="AY291" s="172" t="s">
        <v>252</v>
      </c>
    </row>
    <row r="292" spans="1:65" s="15" customFormat="1">
      <c r="B292" s="179"/>
      <c r="D292" s="164" t="s">
        <v>282</v>
      </c>
      <c r="E292" s="180" t="s">
        <v>1</v>
      </c>
      <c r="F292" s="181" t="s">
        <v>286</v>
      </c>
      <c r="H292" s="182">
        <v>15.8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282</v>
      </c>
      <c r="AU292" s="180" t="s">
        <v>88</v>
      </c>
      <c r="AV292" s="15" t="s">
        <v>258</v>
      </c>
      <c r="AW292" s="15" t="s">
        <v>33</v>
      </c>
      <c r="AX292" s="15" t="s">
        <v>86</v>
      </c>
      <c r="AY292" s="180" t="s">
        <v>252</v>
      </c>
    </row>
    <row r="293" spans="1:65" s="2" customFormat="1" ht="16.5" customHeight="1">
      <c r="A293" s="31"/>
      <c r="B293" s="148"/>
      <c r="C293" s="149" t="s">
        <v>363</v>
      </c>
      <c r="D293" s="149" t="s">
        <v>254</v>
      </c>
      <c r="E293" s="150" t="s">
        <v>6202</v>
      </c>
      <c r="F293" s="151" t="s">
        <v>6203</v>
      </c>
      <c r="G293" s="152" t="s">
        <v>265</v>
      </c>
      <c r="H293" s="153">
        <v>530.1</v>
      </c>
      <c r="I293" s="154"/>
      <c r="J293" s="155">
        <f>ROUND(I293*H293,2)</f>
        <v>0</v>
      </c>
      <c r="K293" s="156"/>
      <c r="L293" s="32"/>
      <c r="M293" s="157" t="s">
        <v>1</v>
      </c>
      <c r="N293" s="158" t="s">
        <v>44</v>
      </c>
      <c r="O293" s="57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1" t="s">
        <v>289</v>
      </c>
      <c r="AT293" s="161" t="s">
        <v>254</v>
      </c>
      <c r="AU293" s="161" t="s">
        <v>88</v>
      </c>
      <c r="AY293" s="17" t="s">
        <v>252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86</v>
      </c>
      <c r="BK293" s="162">
        <f>ROUND(I293*H293,2)</f>
        <v>0</v>
      </c>
      <c r="BL293" s="17" t="s">
        <v>289</v>
      </c>
      <c r="BM293" s="161" t="s">
        <v>449</v>
      </c>
    </row>
    <row r="294" spans="1:65" s="14" customFormat="1">
      <c r="B294" s="171"/>
      <c r="D294" s="164" t="s">
        <v>282</v>
      </c>
      <c r="E294" s="172" t="s">
        <v>1</v>
      </c>
      <c r="F294" s="173" t="s">
        <v>6204</v>
      </c>
      <c r="H294" s="174">
        <v>530.1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5" customFormat="1">
      <c r="B295" s="179"/>
      <c r="D295" s="164" t="s">
        <v>282</v>
      </c>
      <c r="E295" s="180" t="s">
        <v>1</v>
      </c>
      <c r="F295" s="181" t="s">
        <v>286</v>
      </c>
      <c r="H295" s="182">
        <v>530.1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282</v>
      </c>
      <c r="AU295" s="180" t="s">
        <v>88</v>
      </c>
      <c r="AV295" s="15" t="s">
        <v>258</v>
      </c>
      <c r="AW295" s="15" t="s">
        <v>33</v>
      </c>
      <c r="AX295" s="15" t="s">
        <v>86</v>
      </c>
      <c r="AY295" s="180" t="s">
        <v>252</v>
      </c>
    </row>
    <row r="296" spans="1:65" s="2" customFormat="1" ht="16.5" customHeight="1">
      <c r="A296" s="31"/>
      <c r="B296" s="148"/>
      <c r="C296" s="149" t="s">
        <v>450</v>
      </c>
      <c r="D296" s="149" t="s">
        <v>254</v>
      </c>
      <c r="E296" s="150" t="s">
        <v>6205</v>
      </c>
      <c r="F296" s="151" t="s">
        <v>6206</v>
      </c>
      <c r="G296" s="152" t="s">
        <v>265</v>
      </c>
      <c r="H296" s="153">
        <v>748.9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289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289</v>
      </c>
      <c r="BM296" s="161" t="s">
        <v>453</v>
      </c>
    </row>
    <row r="297" spans="1:65" s="14" customFormat="1">
      <c r="B297" s="171"/>
      <c r="D297" s="164" t="s">
        <v>282</v>
      </c>
      <c r="E297" s="172" t="s">
        <v>1</v>
      </c>
      <c r="F297" s="173" t="s">
        <v>6207</v>
      </c>
      <c r="H297" s="174">
        <v>748.9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5" customFormat="1">
      <c r="B298" s="179"/>
      <c r="D298" s="164" t="s">
        <v>282</v>
      </c>
      <c r="E298" s="180" t="s">
        <v>1</v>
      </c>
      <c r="F298" s="181" t="s">
        <v>286</v>
      </c>
      <c r="H298" s="182">
        <v>748.9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282</v>
      </c>
      <c r="AU298" s="180" t="s">
        <v>88</v>
      </c>
      <c r="AV298" s="15" t="s">
        <v>258</v>
      </c>
      <c r="AW298" s="15" t="s">
        <v>33</v>
      </c>
      <c r="AX298" s="15" t="s">
        <v>86</v>
      </c>
      <c r="AY298" s="180" t="s">
        <v>252</v>
      </c>
    </row>
    <row r="299" spans="1:65" s="2" customFormat="1" ht="16.5" customHeight="1">
      <c r="A299" s="31"/>
      <c r="B299" s="148"/>
      <c r="C299" s="149" t="s">
        <v>369</v>
      </c>
      <c r="D299" s="149" t="s">
        <v>254</v>
      </c>
      <c r="E299" s="150" t="s">
        <v>6208</v>
      </c>
      <c r="F299" s="151" t="s">
        <v>6209</v>
      </c>
      <c r="G299" s="152" t="s">
        <v>265</v>
      </c>
      <c r="H299" s="153">
        <v>15.8</v>
      </c>
      <c r="I299" s="154"/>
      <c r="J299" s="155">
        <f>ROUND(I299*H299,2)</f>
        <v>0</v>
      </c>
      <c r="K299" s="156"/>
      <c r="L299" s="32"/>
      <c r="M299" s="157" t="s">
        <v>1</v>
      </c>
      <c r="N299" s="158" t="s">
        <v>44</v>
      </c>
      <c r="O299" s="57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61" t="s">
        <v>289</v>
      </c>
      <c r="AT299" s="161" t="s">
        <v>254</v>
      </c>
      <c r="AU299" s="161" t="s">
        <v>88</v>
      </c>
      <c r="AY299" s="17" t="s">
        <v>252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86</v>
      </c>
      <c r="BK299" s="162">
        <f>ROUND(I299*H299,2)</f>
        <v>0</v>
      </c>
      <c r="BL299" s="17" t="s">
        <v>289</v>
      </c>
      <c r="BM299" s="161" t="s">
        <v>456</v>
      </c>
    </row>
    <row r="300" spans="1:65" s="14" customFormat="1">
      <c r="B300" s="171"/>
      <c r="D300" s="164" t="s">
        <v>282</v>
      </c>
      <c r="E300" s="172" t="s">
        <v>1</v>
      </c>
      <c r="F300" s="173" t="s">
        <v>6210</v>
      </c>
      <c r="H300" s="174">
        <v>15.8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282</v>
      </c>
      <c r="AU300" s="172" t="s">
        <v>88</v>
      </c>
      <c r="AV300" s="14" t="s">
        <v>88</v>
      </c>
      <c r="AW300" s="14" t="s">
        <v>33</v>
      </c>
      <c r="AX300" s="14" t="s">
        <v>79</v>
      </c>
      <c r="AY300" s="172" t="s">
        <v>252</v>
      </c>
    </row>
    <row r="301" spans="1:65" s="15" customFormat="1">
      <c r="B301" s="179"/>
      <c r="D301" s="164" t="s">
        <v>282</v>
      </c>
      <c r="E301" s="180" t="s">
        <v>1</v>
      </c>
      <c r="F301" s="181" t="s">
        <v>286</v>
      </c>
      <c r="H301" s="182">
        <v>15.8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282</v>
      </c>
      <c r="AU301" s="180" t="s">
        <v>88</v>
      </c>
      <c r="AV301" s="15" t="s">
        <v>258</v>
      </c>
      <c r="AW301" s="15" t="s">
        <v>33</v>
      </c>
      <c r="AX301" s="15" t="s">
        <v>86</v>
      </c>
      <c r="AY301" s="180" t="s">
        <v>252</v>
      </c>
    </row>
    <row r="302" spans="1:65" s="2" customFormat="1" ht="37.9" customHeight="1">
      <c r="A302" s="31"/>
      <c r="B302" s="148"/>
      <c r="C302" s="149" t="s">
        <v>458</v>
      </c>
      <c r="D302" s="149" t="s">
        <v>254</v>
      </c>
      <c r="E302" s="150" t="s">
        <v>6211</v>
      </c>
      <c r="F302" s="151" t="s">
        <v>6212</v>
      </c>
      <c r="G302" s="152" t="s">
        <v>265</v>
      </c>
      <c r="H302" s="153">
        <v>1271.3</v>
      </c>
      <c r="I302" s="154"/>
      <c r="J302" s="155">
        <f t="shared" ref="J302:J307" si="0">ROUND(I302*H302,2)</f>
        <v>0</v>
      </c>
      <c r="K302" s="156"/>
      <c r="L302" s="32"/>
      <c r="M302" s="157" t="s">
        <v>1</v>
      </c>
      <c r="N302" s="158" t="s">
        <v>44</v>
      </c>
      <c r="O302" s="57"/>
      <c r="P302" s="159">
        <f t="shared" ref="P302:P307" si="1">O302*H302</f>
        <v>0</v>
      </c>
      <c r="Q302" s="159">
        <v>0</v>
      </c>
      <c r="R302" s="159">
        <f t="shared" ref="R302:R307" si="2">Q302*H302</f>
        <v>0</v>
      </c>
      <c r="S302" s="159">
        <v>0</v>
      </c>
      <c r="T302" s="160">
        <f t="shared" ref="T302:T307" si="3"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1" t="s">
        <v>289</v>
      </c>
      <c r="AT302" s="161" t="s">
        <v>254</v>
      </c>
      <c r="AU302" s="161" t="s">
        <v>88</v>
      </c>
      <c r="AY302" s="17" t="s">
        <v>252</v>
      </c>
      <c r="BE302" s="162">
        <f t="shared" ref="BE302:BE307" si="4">IF(N302="základní",J302,0)</f>
        <v>0</v>
      </c>
      <c r="BF302" s="162">
        <f t="shared" ref="BF302:BF307" si="5">IF(N302="snížená",J302,0)</f>
        <v>0</v>
      </c>
      <c r="BG302" s="162">
        <f t="shared" ref="BG302:BG307" si="6">IF(N302="zákl. přenesená",J302,0)</f>
        <v>0</v>
      </c>
      <c r="BH302" s="162">
        <f t="shared" ref="BH302:BH307" si="7">IF(N302="sníž. přenesená",J302,0)</f>
        <v>0</v>
      </c>
      <c r="BI302" s="162">
        <f t="shared" ref="BI302:BI307" si="8">IF(N302="nulová",J302,0)</f>
        <v>0</v>
      </c>
      <c r="BJ302" s="17" t="s">
        <v>86</v>
      </c>
      <c r="BK302" s="162">
        <f t="shared" ref="BK302:BK307" si="9">ROUND(I302*H302,2)</f>
        <v>0</v>
      </c>
      <c r="BL302" s="17" t="s">
        <v>289</v>
      </c>
      <c r="BM302" s="161" t="s">
        <v>461</v>
      </c>
    </row>
    <row r="303" spans="1:65" s="2" customFormat="1" ht="37.9" customHeight="1">
      <c r="A303" s="31"/>
      <c r="B303" s="148"/>
      <c r="C303" s="149" t="s">
        <v>373</v>
      </c>
      <c r="D303" s="149" t="s">
        <v>254</v>
      </c>
      <c r="E303" s="150" t="s">
        <v>6213</v>
      </c>
      <c r="F303" s="151" t="s">
        <v>6214</v>
      </c>
      <c r="G303" s="152" t="s">
        <v>265</v>
      </c>
      <c r="H303" s="153">
        <v>527</v>
      </c>
      <c r="I303" s="154"/>
      <c r="J303" s="155">
        <f t="shared" si="0"/>
        <v>0</v>
      </c>
      <c r="K303" s="156"/>
      <c r="L303" s="32"/>
      <c r="M303" s="157" t="s">
        <v>1</v>
      </c>
      <c r="N303" s="158" t="s">
        <v>44</v>
      </c>
      <c r="O303" s="57"/>
      <c r="P303" s="159">
        <f t="shared" si="1"/>
        <v>0</v>
      </c>
      <c r="Q303" s="159">
        <v>0</v>
      </c>
      <c r="R303" s="159">
        <f t="shared" si="2"/>
        <v>0</v>
      </c>
      <c r="S303" s="159">
        <v>0</v>
      </c>
      <c r="T303" s="160">
        <f t="shared" si="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61" t="s">
        <v>289</v>
      </c>
      <c r="AT303" s="161" t="s">
        <v>254</v>
      </c>
      <c r="AU303" s="161" t="s">
        <v>88</v>
      </c>
      <c r="AY303" s="17" t="s">
        <v>252</v>
      </c>
      <c r="BE303" s="162">
        <f t="shared" si="4"/>
        <v>0</v>
      </c>
      <c r="BF303" s="162">
        <f t="shared" si="5"/>
        <v>0</v>
      </c>
      <c r="BG303" s="162">
        <f t="shared" si="6"/>
        <v>0</v>
      </c>
      <c r="BH303" s="162">
        <f t="shared" si="7"/>
        <v>0</v>
      </c>
      <c r="BI303" s="162">
        <f t="shared" si="8"/>
        <v>0</v>
      </c>
      <c r="BJ303" s="17" t="s">
        <v>86</v>
      </c>
      <c r="BK303" s="162">
        <f t="shared" si="9"/>
        <v>0</v>
      </c>
      <c r="BL303" s="17" t="s">
        <v>289</v>
      </c>
      <c r="BM303" s="161" t="s">
        <v>466</v>
      </c>
    </row>
    <row r="304" spans="1:65" s="2" customFormat="1" ht="37.9" customHeight="1">
      <c r="A304" s="31"/>
      <c r="B304" s="148"/>
      <c r="C304" s="149" t="s">
        <v>467</v>
      </c>
      <c r="D304" s="149" t="s">
        <v>254</v>
      </c>
      <c r="E304" s="150" t="s">
        <v>6215</v>
      </c>
      <c r="F304" s="151" t="s">
        <v>6216</v>
      </c>
      <c r="G304" s="152" t="s">
        <v>265</v>
      </c>
      <c r="H304" s="153">
        <v>548.70000000000005</v>
      </c>
      <c r="I304" s="154"/>
      <c r="J304" s="155">
        <f t="shared" si="0"/>
        <v>0</v>
      </c>
      <c r="K304" s="156"/>
      <c r="L304" s="32"/>
      <c r="M304" s="157" t="s">
        <v>1</v>
      </c>
      <c r="N304" s="158" t="s">
        <v>44</v>
      </c>
      <c r="O304" s="57"/>
      <c r="P304" s="159">
        <f t="shared" si="1"/>
        <v>0</v>
      </c>
      <c r="Q304" s="159">
        <v>0</v>
      </c>
      <c r="R304" s="159">
        <f t="shared" si="2"/>
        <v>0</v>
      </c>
      <c r="S304" s="159">
        <v>0</v>
      </c>
      <c r="T304" s="160">
        <f t="shared" si="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289</v>
      </c>
      <c r="AT304" s="161" t="s">
        <v>254</v>
      </c>
      <c r="AU304" s="161" t="s">
        <v>88</v>
      </c>
      <c r="AY304" s="17" t="s">
        <v>252</v>
      </c>
      <c r="BE304" s="162">
        <f t="shared" si="4"/>
        <v>0</v>
      </c>
      <c r="BF304" s="162">
        <f t="shared" si="5"/>
        <v>0</v>
      </c>
      <c r="BG304" s="162">
        <f t="shared" si="6"/>
        <v>0</v>
      </c>
      <c r="BH304" s="162">
        <f t="shared" si="7"/>
        <v>0</v>
      </c>
      <c r="BI304" s="162">
        <f t="shared" si="8"/>
        <v>0</v>
      </c>
      <c r="BJ304" s="17" t="s">
        <v>86</v>
      </c>
      <c r="BK304" s="162">
        <f t="shared" si="9"/>
        <v>0</v>
      </c>
      <c r="BL304" s="17" t="s">
        <v>289</v>
      </c>
      <c r="BM304" s="161" t="s">
        <v>470</v>
      </c>
    </row>
    <row r="305" spans="1:65" s="2" customFormat="1" ht="37.9" customHeight="1">
      <c r="A305" s="31"/>
      <c r="B305" s="148"/>
      <c r="C305" s="149" t="s">
        <v>378</v>
      </c>
      <c r="D305" s="149" t="s">
        <v>254</v>
      </c>
      <c r="E305" s="150" t="s">
        <v>6217</v>
      </c>
      <c r="F305" s="151" t="s">
        <v>6218</v>
      </c>
      <c r="G305" s="152" t="s">
        <v>265</v>
      </c>
      <c r="H305" s="153">
        <v>201.6</v>
      </c>
      <c r="I305" s="154"/>
      <c r="J305" s="155">
        <f t="shared" si="0"/>
        <v>0</v>
      </c>
      <c r="K305" s="156"/>
      <c r="L305" s="32"/>
      <c r="M305" s="157" t="s">
        <v>1</v>
      </c>
      <c r="N305" s="158" t="s">
        <v>44</v>
      </c>
      <c r="O305" s="57"/>
      <c r="P305" s="159">
        <f t="shared" si="1"/>
        <v>0</v>
      </c>
      <c r="Q305" s="159">
        <v>0</v>
      </c>
      <c r="R305" s="159">
        <f t="shared" si="2"/>
        <v>0</v>
      </c>
      <c r="S305" s="159">
        <v>0</v>
      </c>
      <c r="T305" s="160">
        <f t="shared" si="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61" t="s">
        <v>289</v>
      </c>
      <c r="AT305" s="161" t="s">
        <v>254</v>
      </c>
      <c r="AU305" s="161" t="s">
        <v>88</v>
      </c>
      <c r="AY305" s="17" t="s">
        <v>252</v>
      </c>
      <c r="BE305" s="162">
        <f t="shared" si="4"/>
        <v>0</v>
      </c>
      <c r="BF305" s="162">
        <f t="shared" si="5"/>
        <v>0</v>
      </c>
      <c r="BG305" s="162">
        <f t="shared" si="6"/>
        <v>0</v>
      </c>
      <c r="BH305" s="162">
        <f t="shared" si="7"/>
        <v>0</v>
      </c>
      <c r="BI305" s="162">
        <f t="shared" si="8"/>
        <v>0</v>
      </c>
      <c r="BJ305" s="17" t="s">
        <v>86</v>
      </c>
      <c r="BK305" s="162">
        <f t="shared" si="9"/>
        <v>0</v>
      </c>
      <c r="BL305" s="17" t="s">
        <v>289</v>
      </c>
      <c r="BM305" s="161" t="s">
        <v>474</v>
      </c>
    </row>
    <row r="306" spans="1:65" s="2" customFormat="1" ht="37.9" customHeight="1">
      <c r="A306" s="31"/>
      <c r="B306" s="148"/>
      <c r="C306" s="149" t="s">
        <v>480</v>
      </c>
      <c r="D306" s="149" t="s">
        <v>254</v>
      </c>
      <c r="E306" s="150" t="s">
        <v>6219</v>
      </c>
      <c r="F306" s="151" t="s">
        <v>6220</v>
      </c>
      <c r="G306" s="152" t="s">
        <v>265</v>
      </c>
      <c r="H306" s="153">
        <v>255.6</v>
      </c>
      <c r="I306" s="154"/>
      <c r="J306" s="155">
        <f t="shared" si="0"/>
        <v>0</v>
      </c>
      <c r="K306" s="156"/>
      <c r="L306" s="32"/>
      <c r="M306" s="157" t="s">
        <v>1</v>
      </c>
      <c r="N306" s="158" t="s">
        <v>44</v>
      </c>
      <c r="O306" s="57"/>
      <c r="P306" s="159">
        <f t="shared" si="1"/>
        <v>0</v>
      </c>
      <c r="Q306" s="159">
        <v>0</v>
      </c>
      <c r="R306" s="159">
        <f t="shared" si="2"/>
        <v>0</v>
      </c>
      <c r="S306" s="159">
        <v>0</v>
      </c>
      <c r="T306" s="160">
        <f t="shared" si="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61" t="s">
        <v>289</v>
      </c>
      <c r="AT306" s="161" t="s">
        <v>254</v>
      </c>
      <c r="AU306" s="161" t="s">
        <v>88</v>
      </c>
      <c r="AY306" s="17" t="s">
        <v>252</v>
      </c>
      <c r="BE306" s="162">
        <f t="shared" si="4"/>
        <v>0</v>
      </c>
      <c r="BF306" s="162">
        <f t="shared" si="5"/>
        <v>0</v>
      </c>
      <c r="BG306" s="162">
        <f t="shared" si="6"/>
        <v>0</v>
      </c>
      <c r="BH306" s="162">
        <f t="shared" si="7"/>
        <v>0</v>
      </c>
      <c r="BI306" s="162">
        <f t="shared" si="8"/>
        <v>0</v>
      </c>
      <c r="BJ306" s="17" t="s">
        <v>86</v>
      </c>
      <c r="BK306" s="162">
        <f t="shared" si="9"/>
        <v>0</v>
      </c>
      <c r="BL306" s="17" t="s">
        <v>289</v>
      </c>
      <c r="BM306" s="161" t="s">
        <v>483</v>
      </c>
    </row>
    <row r="307" spans="1:65" s="2" customFormat="1" ht="24.2" customHeight="1">
      <c r="A307" s="31"/>
      <c r="B307" s="148"/>
      <c r="C307" s="149" t="s">
        <v>384</v>
      </c>
      <c r="D307" s="149" t="s">
        <v>254</v>
      </c>
      <c r="E307" s="150" t="s">
        <v>6221</v>
      </c>
      <c r="F307" s="151" t="s">
        <v>6222</v>
      </c>
      <c r="G307" s="152" t="s">
        <v>265</v>
      </c>
      <c r="H307" s="153">
        <v>49</v>
      </c>
      <c r="I307" s="154"/>
      <c r="J307" s="155">
        <f t="shared" si="0"/>
        <v>0</v>
      </c>
      <c r="K307" s="156"/>
      <c r="L307" s="32"/>
      <c r="M307" s="157" t="s">
        <v>1</v>
      </c>
      <c r="N307" s="158" t="s">
        <v>44</v>
      </c>
      <c r="O307" s="57"/>
      <c r="P307" s="159">
        <f t="shared" si="1"/>
        <v>0</v>
      </c>
      <c r="Q307" s="159">
        <v>0</v>
      </c>
      <c r="R307" s="159">
        <f t="shared" si="2"/>
        <v>0</v>
      </c>
      <c r="S307" s="159">
        <v>0</v>
      </c>
      <c r="T307" s="160">
        <f t="shared" si="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1" t="s">
        <v>289</v>
      </c>
      <c r="AT307" s="161" t="s">
        <v>254</v>
      </c>
      <c r="AU307" s="161" t="s">
        <v>88</v>
      </c>
      <c r="AY307" s="17" t="s">
        <v>252</v>
      </c>
      <c r="BE307" s="162">
        <f t="shared" si="4"/>
        <v>0</v>
      </c>
      <c r="BF307" s="162">
        <f t="shared" si="5"/>
        <v>0</v>
      </c>
      <c r="BG307" s="162">
        <f t="shared" si="6"/>
        <v>0</v>
      </c>
      <c r="BH307" s="162">
        <f t="shared" si="7"/>
        <v>0</v>
      </c>
      <c r="BI307" s="162">
        <f t="shared" si="8"/>
        <v>0</v>
      </c>
      <c r="BJ307" s="17" t="s">
        <v>86</v>
      </c>
      <c r="BK307" s="162">
        <f t="shared" si="9"/>
        <v>0</v>
      </c>
      <c r="BL307" s="17" t="s">
        <v>289</v>
      </c>
      <c r="BM307" s="161" t="s">
        <v>487</v>
      </c>
    </row>
    <row r="308" spans="1:65" s="14" customFormat="1" ht="33.75">
      <c r="B308" s="171"/>
      <c r="D308" s="164" t="s">
        <v>282</v>
      </c>
      <c r="E308" s="172" t="s">
        <v>1</v>
      </c>
      <c r="F308" s="173" t="s">
        <v>6223</v>
      </c>
      <c r="H308" s="174">
        <v>49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3" customFormat="1" ht="33.75">
      <c r="B309" s="163"/>
      <c r="D309" s="164" t="s">
        <v>282</v>
      </c>
      <c r="E309" s="165" t="s">
        <v>1</v>
      </c>
      <c r="F309" s="166" t="s">
        <v>4911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282</v>
      </c>
      <c r="AU309" s="165" t="s">
        <v>88</v>
      </c>
      <c r="AV309" s="13" t="s">
        <v>86</v>
      </c>
      <c r="AW309" s="13" t="s">
        <v>33</v>
      </c>
      <c r="AX309" s="13" t="s">
        <v>79</v>
      </c>
      <c r="AY309" s="165" t="s">
        <v>252</v>
      </c>
    </row>
    <row r="310" spans="1:65" s="13" customFormat="1" ht="33.75">
      <c r="B310" s="163"/>
      <c r="D310" s="164" t="s">
        <v>282</v>
      </c>
      <c r="E310" s="165" t="s">
        <v>1</v>
      </c>
      <c r="F310" s="166" t="s">
        <v>6224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282</v>
      </c>
      <c r="AU310" s="165" t="s">
        <v>88</v>
      </c>
      <c r="AV310" s="13" t="s">
        <v>86</v>
      </c>
      <c r="AW310" s="13" t="s">
        <v>33</v>
      </c>
      <c r="AX310" s="13" t="s">
        <v>79</v>
      </c>
      <c r="AY310" s="165" t="s">
        <v>252</v>
      </c>
    </row>
    <row r="311" spans="1:65" s="13" customFormat="1" ht="22.5">
      <c r="B311" s="163"/>
      <c r="D311" s="164" t="s">
        <v>282</v>
      </c>
      <c r="E311" s="165" t="s">
        <v>1</v>
      </c>
      <c r="F311" s="166" t="s">
        <v>6154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5" customFormat="1">
      <c r="B312" s="179"/>
      <c r="D312" s="164" t="s">
        <v>282</v>
      </c>
      <c r="E312" s="180" t="s">
        <v>1</v>
      </c>
      <c r="F312" s="181" t="s">
        <v>286</v>
      </c>
      <c r="H312" s="182">
        <v>49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282</v>
      </c>
      <c r="AU312" s="180" t="s">
        <v>88</v>
      </c>
      <c r="AV312" s="15" t="s">
        <v>258</v>
      </c>
      <c r="AW312" s="15" t="s">
        <v>33</v>
      </c>
      <c r="AX312" s="15" t="s">
        <v>86</v>
      </c>
      <c r="AY312" s="180" t="s">
        <v>252</v>
      </c>
    </row>
    <row r="313" spans="1:65" s="2" customFormat="1" ht="16.5" customHeight="1">
      <c r="A313" s="31"/>
      <c r="B313" s="148"/>
      <c r="C313" s="149" t="s">
        <v>488</v>
      </c>
      <c r="D313" s="149" t="s">
        <v>254</v>
      </c>
      <c r="E313" s="150" t="s">
        <v>6225</v>
      </c>
      <c r="F313" s="151" t="s">
        <v>6226</v>
      </c>
      <c r="G313" s="152" t="s">
        <v>265</v>
      </c>
      <c r="H313" s="153">
        <v>2548.6</v>
      </c>
      <c r="I313" s="154"/>
      <c r="J313" s="155">
        <f>ROUND(I313*H313,2)</f>
        <v>0</v>
      </c>
      <c r="K313" s="156"/>
      <c r="L313" s="32"/>
      <c r="M313" s="157" t="s">
        <v>1</v>
      </c>
      <c r="N313" s="158" t="s">
        <v>44</v>
      </c>
      <c r="O313" s="57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289</v>
      </c>
      <c r="AT313" s="161" t="s">
        <v>254</v>
      </c>
      <c r="AU313" s="161" t="s">
        <v>88</v>
      </c>
      <c r="AY313" s="17" t="s">
        <v>252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7" t="s">
        <v>86</v>
      </c>
      <c r="BK313" s="162">
        <f>ROUND(I313*H313,2)</f>
        <v>0</v>
      </c>
      <c r="BL313" s="17" t="s">
        <v>289</v>
      </c>
      <c r="BM313" s="161" t="s">
        <v>491</v>
      </c>
    </row>
    <row r="314" spans="1:65" s="14" customFormat="1">
      <c r="B314" s="171"/>
      <c r="D314" s="164" t="s">
        <v>282</v>
      </c>
      <c r="E314" s="172" t="s">
        <v>1</v>
      </c>
      <c r="F314" s="173" t="s">
        <v>6227</v>
      </c>
      <c r="H314" s="174">
        <v>2548.6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5" customFormat="1">
      <c r="B315" s="179"/>
      <c r="D315" s="164" t="s">
        <v>282</v>
      </c>
      <c r="E315" s="180" t="s">
        <v>1</v>
      </c>
      <c r="F315" s="181" t="s">
        <v>286</v>
      </c>
      <c r="H315" s="182">
        <v>2548.6</v>
      </c>
      <c r="I315" s="183"/>
      <c r="L315" s="179"/>
      <c r="M315" s="184"/>
      <c r="N315" s="185"/>
      <c r="O315" s="185"/>
      <c r="P315" s="185"/>
      <c r="Q315" s="185"/>
      <c r="R315" s="185"/>
      <c r="S315" s="185"/>
      <c r="T315" s="186"/>
      <c r="AT315" s="180" t="s">
        <v>282</v>
      </c>
      <c r="AU315" s="180" t="s">
        <v>88</v>
      </c>
      <c r="AV315" s="15" t="s">
        <v>258</v>
      </c>
      <c r="AW315" s="15" t="s">
        <v>33</v>
      </c>
      <c r="AX315" s="15" t="s">
        <v>86</v>
      </c>
      <c r="AY315" s="180" t="s">
        <v>252</v>
      </c>
    </row>
    <row r="316" spans="1:65" s="2" customFormat="1" ht="16.5" customHeight="1">
      <c r="A316" s="31"/>
      <c r="B316" s="148"/>
      <c r="C316" s="149" t="s">
        <v>389</v>
      </c>
      <c r="D316" s="149" t="s">
        <v>254</v>
      </c>
      <c r="E316" s="150" t="s">
        <v>6228</v>
      </c>
      <c r="F316" s="151" t="s">
        <v>6229</v>
      </c>
      <c r="G316" s="152" t="s">
        <v>265</v>
      </c>
      <c r="H316" s="153">
        <v>255.6</v>
      </c>
      <c r="I316" s="154"/>
      <c r="J316" s="155">
        <f>ROUND(I316*H316,2)</f>
        <v>0</v>
      </c>
      <c r="K316" s="156"/>
      <c r="L316" s="32"/>
      <c r="M316" s="157" t="s">
        <v>1</v>
      </c>
      <c r="N316" s="158" t="s">
        <v>44</v>
      </c>
      <c r="O316" s="57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1" t="s">
        <v>289</v>
      </c>
      <c r="AT316" s="161" t="s">
        <v>254</v>
      </c>
      <c r="AU316" s="161" t="s">
        <v>88</v>
      </c>
      <c r="AY316" s="17" t="s">
        <v>252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7" t="s">
        <v>86</v>
      </c>
      <c r="BK316" s="162">
        <f>ROUND(I316*H316,2)</f>
        <v>0</v>
      </c>
      <c r="BL316" s="17" t="s">
        <v>289</v>
      </c>
      <c r="BM316" s="161" t="s">
        <v>494</v>
      </c>
    </row>
    <row r="317" spans="1:65" s="14" customFormat="1">
      <c r="B317" s="171"/>
      <c r="D317" s="164" t="s">
        <v>282</v>
      </c>
      <c r="E317" s="172" t="s">
        <v>1</v>
      </c>
      <c r="F317" s="173" t="s">
        <v>6230</v>
      </c>
      <c r="H317" s="174">
        <v>255.6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282</v>
      </c>
      <c r="AU317" s="172" t="s">
        <v>88</v>
      </c>
      <c r="AV317" s="14" t="s">
        <v>88</v>
      </c>
      <c r="AW317" s="14" t="s">
        <v>33</v>
      </c>
      <c r="AX317" s="14" t="s">
        <v>79</v>
      </c>
      <c r="AY317" s="172" t="s">
        <v>252</v>
      </c>
    </row>
    <row r="318" spans="1:65" s="15" customFormat="1">
      <c r="B318" s="179"/>
      <c r="D318" s="164" t="s">
        <v>282</v>
      </c>
      <c r="E318" s="180" t="s">
        <v>1</v>
      </c>
      <c r="F318" s="181" t="s">
        <v>286</v>
      </c>
      <c r="H318" s="182">
        <v>255.6</v>
      </c>
      <c r="I318" s="183"/>
      <c r="L318" s="179"/>
      <c r="M318" s="184"/>
      <c r="N318" s="185"/>
      <c r="O318" s="185"/>
      <c r="P318" s="185"/>
      <c r="Q318" s="185"/>
      <c r="R318" s="185"/>
      <c r="S318" s="185"/>
      <c r="T318" s="186"/>
      <c r="AT318" s="180" t="s">
        <v>282</v>
      </c>
      <c r="AU318" s="180" t="s">
        <v>88</v>
      </c>
      <c r="AV318" s="15" t="s">
        <v>258</v>
      </c>
      <c r="AW318" s="15" t="s">
        <v>33</v>
      </c>
      <c r="AX318" s="15" t="s">
        <v>86</v>
      </c>
      <c r="AY318" s="180" t="s">
        <v>252</v>
      </c>
    </row>
    <row r="319" spans="1:65" s="2" customFormat="1" ht="24.2" customHeight="1">
      <c r="A319" s="31"/>
      <c r="B319" s="148"/>
      <c r="C319" s="149" t="s">
        <v>496</v>
      </c>
      <c r="D319" s="149" t="s">
        <v>254</v>
      </c>
      <c r="E319" s="150" t="s">
        <v>6231</v>
      </c>
      <c r="F319" s="151" t="s">
        <v>6232</v>
      </c>
      <c r="G319" s="152" t="s">
        <v>265</v>
      </c>
      <c r="H319" s="153">
        <v>520.79999999999995</v>
      </c>
      <c r="I319" s="154"/>
      <c r="J319" s="155">
        <f>ROUND(I319*H319,2)</f>
        <v>0</v>
      </c>
      <c r="K319" s="156"/>
      <c r="L319" s="32"/>
      <c r="M319" s="157" t="s">
        <v>1</v>
      </c>
      <c r="N319" s="158" t="s">
        <v>44</v>
      </c>
      <c r="O319" s="57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61" t="s">
        <v>289</v>
      </c>
      <c r="AT319" s="161" t="s">
        <v>254</v>
      </c>
      <c r="AU319" s="161" t="s">
        <v>88</v>
      </c>
      <c r="AY319" s="17" t="s">
        <v>252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7" t="s">
        <v>86</v>
      </c>
      <c r="BK319" s="162">
        <f>ROUND(I319*H319,2)</f>
        <v>0</v>
      </c>
      <c r="BL319" s="17" t="s">
        <v>289</v>
      </c>
      <c r="BM319" s="161" t="s">
        <v>499</v>
      </c>
    </row>
    <row r="320" spans="1:65" s="14" customFormat="1" ht="22.5">
      <c r="B320" s="171"/>
      <c r="D320" s="164" t="s">
        <v>282</v>
      </c>
      <c r="E320" s="172" t="s">
        <v>1</v>
      </c>
      <c r="F320" s="173" t="s">
        <v>6233</v>
      </c>
      <c r="H320" s="174">
        <v>520.79999999999995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282</v>
      </c>
      <c r="AU320" s="172" t="s">
        <v>88</v>
      </c>
      <c r="AV320" s="14" t="s">
        <v>88</v>
      </c>
      <c r="AW320" s="14" t="s">
        <v>33</v>
      </c>
      <c r="AX320" s="14" t="s">
        <v>79</v>
      </c>
      <c r="AY320" s="172" t="s">
        <v>252</v>
      </c>
    </row>
    <row r="321" spans="1:65" s="15" customFormat="1">
      <c r="B321" s="179"/>
      <c r="D321" s="164" t="s">
        <v>282</v>
      </c>
      <c r="E321" s="180" t="s">
        <v>1</v>
      </c>
      <c r="F321" s="181" t="s">
        <v>286</v>
      </c>
      <c r="H321" s="182">
        <v>520.79999999999995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282</v>
      </c>
      <c r="AU321" s="180" t="s">
        <v>88</v>
      </c>
      <c r="AV321" s="15" t="s">
        <v>258</v>
      </c>
      <c r="AW321" s="15" t="s">
        <v>33</v>
      </c>
      <c r="AX321" s="15" t="s">
        <v>86</v>
      </c>
      <c r="AY321" s="180" t="s">
        <v>252</v>
      </c>
    </row>
    <row r="322" spans="1:65" s="2" customFormat="1" ht="24.2" customHeight="1">
      <c r="A322" s="31"/>
      <c r="B322" s="148"/>
      <c r="C322" s="149" t="s">
        <v>392</v>
      </c>
      <c r="D322" s="149" t="s">
        <v>254</v>
      </c>
      <c r="E322" s="150" t="s">
        <v>6234</v>
      </c>
      <c r="F322" s="151" t="s">
        <v>5028</v>
      </c>
      <c r="G322" s="152" t="s">
        <v>1198</v>
      </c>
      <c r="H322" s="153">
        <v>1</v>
      </c>
      <c r="I322" s="154"/>
      <c r="J322" s="155">
        <f>ROUND(I322*H322,2)</f>
        <v>0</v>
      </c>
      <c r="K322" s="156"/>
      <c r="L322" s="32"/>
      <c r="M322" s="157" t="s">
        <v>1</v>
      </c>
      <c r="N322" s="158" t="s">
        <v>44</v>
      </c>
      <c r="O322" s="57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1" t="s">
        <v>289</v>
      </c>
      <c r="AT322" s="161" t="s">
        <v>254</v>
      </c>
      <c r="AU322" s="161" t="s">
        <v>88</v>
      </c>
      <c r="AY322" s="17" t="s">
        <v>252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86</v>
      </c>
      <c r="BK322" s="162">
        <f>ROUND(I322*H322,2)</f>
        <v>0</v>
      </c>
      <c r="BL322" s="17" t="s">
        <v>289</v>
      </c>
      <c r="BM322" s="161" t="s">
        <v>502</v>
      </c>
    </row>
    <row r="323" spans="1:65" s="14" customFormat="1" ht="22.5">
      <c r="B323" s="171"/>
      <c r="D323" s="164" t="s">
        <v>282</v>
      </c>
      <c r="E323" s="172" t="s">
        <v>1</v>
      </c>
      <c r="F323" s="173" t="s">
        <v>6235</v>
      </c>
      <c r="H323" s="174">
        <v>1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282</v>
      </c>
      <c r="AU323" s="172" t="s">
        <v>88</v>
      </c>
      <c r="AV323" s="14" t="s">
        <v>88</v>
      </c>
      <c r="AW323" s="14" t="s">
        <v>33</v>
      </c>
      <c r="AX323" s="14" t="s">
        <v>79</v>
      </c>
      <c r="AY323" s="172" t="s">
        <v>252</v>
      </c>
    </row>
    <row r="324" spans="1:65" s="15" customFormat="1">
      <c r="B324" s="179"/>
      <c r="D324" s="164" t="s">
        <v>282</v>
      </c>
      <c r="E324" s="180" t="s">
        <v>1</v>
      </c>
      <c r="F324" s="181" t="s">
        <v>286</v>
      </c>
      <c r="H324" s="182">
        <v>1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282</v>
      </c>
      <c r="AU324" s="180" t="s">
        <v>88</v>
      </c>
      <c r="AV324" s="15" t="s">
        <v>258</v>
      </c>
      <c r="AW324" s="15" t="s">
        <v>33</v>
      </c>
      <c r="AX324" s="15" t="s">
        <v>86</v>
      </c>
      <c r="AY324" s="180" t="s">
        <v>252</v>
      </c>
    </row>
    <row r="325" spans="1:65" s="2" customFormat="1" ht="24.2" customHeight="1">
      <c r="A325" s="31"/>
      <c r="B325" s="148"/>
      <c r="C325" s="149" t="s">
        <v>506</v>
      </c>
      <c r="D325" s="149" t="s">
        <v>254</v>
      </c>
      <c r="E325" s="150" t="s">
        <v>6236</v>
      </c>
      <c r="F325" s="151" t="s">
        <v>6237</v>
      </c>
      <c r="G325" s="152" t="s">
        <v>1198</v>
      </c>
      <c r="H325" s="153">
        <v>1</v>
      </c>
      <c r="I325" s="154"/>
      <c r="J325" s="155">
        <f>ROUND(I325*H325,2)</f>
        <v>0</v>
      </c>
      <c r="K325" s="156"/>
      <c r="L325" s="32"/>
      <c r="M325" s="157" t="s">
        <v>1</v>
      </c>
      <c r="N325" s="158" t="s">
        <v>44</v>
      </c>
      <c r="O325" s="57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61" t="s">
        <v>289</v>
      </c>
      <c r="AT325" s="161" t="s">
        <v>254</v>
      </c>
      <c r="AU325" s="161" t="s">
        <v>88</v>
      </c>
      <c r="AY325" s="17" t="s">
        <v>252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7" t="s">
        <v>86</v>
      </c>
      <c r="BK325" s="162">
        <f>ROUND(I325*H325,2)</f>
        <v>0</v>
      </c>
      <c r="BL325" s="17" t="s">
        <v>289</v>
      </c>
      <c r="BM325" s="161" t="s">
        <v>509</v>
      </c>
    </row>
    <row r="326" spans="1:65" s="14" customFormat="1" ht="22.5">
      <c r="B326" s="171"/>
      <c r="D326" s="164" t="s">
        <v>282</v>
      </c>
      <c r="E326" s="172" t="s">
        <v>1</v>
      </c>
      <c r="F326" s="173" t="s">
        <v>6238</v>
      </c>
      <c r="H326" s="174">
        <v>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282</v>
      </c>
      <c r="AU326" s="172" t="s">
        <v>88</v>
      </c>
      <c r="AV326" s="14" t="s">
        <v>88</v>
      </c>
      <c r="AW326" s="14" t="s">
        <v>33</v>
      </c>
      <c r="AX326" s="14" t="s">
        <v>79</v>
      </c>
      <c r="AY326" s="172" t="s">
        <v>252</v>
      </c>
    </row>
    <row r="327" spans="1:65" s="15" customFormat="1">
      <c r="B327" s="179"/>
      <c r="D327" s="164" t="s">
        <v>282</v>
      </c>
      <c r="E327" s="180" t="s">
        <v>1</v>
      </c>
      <c r="F327" s="181" t="s">
        <v>286</v>
      </c>
      <c r="H327" s="182">
        <v>1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282</v>
      </c>
      <c r="AU327" s="180" t="s">
        <v>88</v>
      </c>
      <c r="AV327" s="15" t="s">
        <v>258</v>
      </c>
      <c r="AW327" s="15" t="s">
        <v>33</v>
      </c>
      <c r="AX327" s="15" t="s">
        <v>86</v>
      </c>
      <c r="AY327" s="180" t="s">
        <v>252</v>
      </c>
    </row>
    <row r="328" spans="1:65" s="2" customFormat="1" ht="24.2" customHeight="1">
      <c r="A328" s="31"/>
      <c r="B328" s="148"/>
      <c r="C328" s="149" t="s">
        <v>396</v>
      </c>
      <c r="D328" s="149" t="s">
        <v>254</v>
      </c>
      <c r="E328" s="150" t="s">
        <v>6239</v>
      </c>
      <c r="F328" s="151" t="s">
        <v>6240</v>
      </c>
      <c r="G328" s="152" t="s">
        <v>1727</v>
      </c>
      <c r="H328" s="187"/>
      <c r="I328" s="154"/>
      <c r="J328" s="155">
        <f>ROUND(I328*H328,2)</f>
        <v>0</v>
      </c>
      <c r="K328" s="156"/>
      <c r="L328" s="32"/>
      <c r="M328" s="157" t="s">
        <v>1</v>
      </c>
      <c r="N328" s="158" t="s">
        <v>44</v>
      </c>
      <c r="O328" s="57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1" t="s">
        <v>289</v>
      </c>
      <c r="AT328" s="161" t="s">
        <v>254</v>
      </c>
      <c r="AU328" s="161" t="s">
        <v>88</v>
      </c>
      <c r="AY328" s="17" t="s">
        <v>252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86</v>
      </c>
      <c r="BK328" s="162">
        <f>ROUND(I328*H328,2)</f>
        <v>0</v>
      </c>
      <c r="BL328" s="17" t="s">
        <v>289</v>
      </c>
      <c r="BM328" s="161" t="s">
        <v>513</v>
      </c>
    </row>
    <row r="329" spans="1:65" s="2" customFormat="1" ht="16.5" customHeight="1">
      <c r="A329" s="31"/>
      <c r="B329" s="148"/>
      <c r="C329" s="149" t="s">
        <v>514</v>
      </c>
      <c r="D329" s="149" t="s">
        <v>254</v>
      </c>
      <c r="E329" s="150" t="s">
        <v>1348</v>
      </c>
      <c r="F329" s="151" t="s">
        <v>1349</v>
      </c>
      <c r="G329" s="152" t="s">
        <v>257</v>
      </c>
      <c r="H329" s="153">
        <v>30</v>
      </c>
      <c r="I329" s="154"/>
      <c r="J329" s="155">
        <f>ROUND(I329*H329,2)</f>
        <v>0</v>
      </c>
      <c r="K329" s="156"/>
      <c r="L329" s="32"/>
      <c r="M329" s="157" t="s">
        <v>1</v>
      </c>
      <c r="N329" s="158" t="s">
        <v>44</v>
      </c>
      <c r="O329" s="57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1" t="s">
        <v>289</v>
      </c>
      <c r="AT329" s="161" t="s">
        <v>254</v>
      </c>
      <c r="AU329" s="161" t="s">
        <v>88</v>
      </c>
      <c r="AY329" s="17" t="s">
        <v>252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86</v>
      </c>
      <c r="BK329" s="162">
        <f>ROUND(I329*H329,2)</f>
        <v>0</v>
      </c>
      <c r="BL329" s="17" t="s">
        <v>289</v>
      </c>
      <c r="BM329" s="161" t="s">
        <v>517</v>
      </c>
    </row>
    <row r="330" spans="1:65" s="13" customFormat="1" ht="22.5">
      <c r="B330" s="163"/>
      <c r="D330" s="164" t="s">
        <v>282</v>
      </c>
      <c r="E330" s="165" t="s">
        <v>1</v>
      </c>
      <c r="F330" s="166" t="s">
        <v>6241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282</v>
      </c>
      <c r="AU330" s="165" t="s">
        <v>88</v>
      </c>
      <c r="AV330" s="13" t="s">
        <v>86</v>
      </c>
      <c r="AW330" s="13" t="s">
        <v>33</v>
      </c>
      <c r="AX330" s="13" t="s">
        <v>79</v>
      </c>
      <c r="AY330" s="165" t="s">
        <v>252</v>
      </c>
    </row>
    <row r="331" spans="1:65" s="14" customFormat="1" ht="33.75">
      <c r="B331" s="171"/>
      <c r="D331" s="164" t="s">
        <v>282</v>
      </c>
      <c r="E331" s="172" t="s">
        <v>1</v>
      </c>
      <c r="F331" s="173" t="s">
        <v>6242</v>
      </c>
      <c r="H331" s="174">
        <v>30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282</v>
      </c>
      <c r="AU331" s="172" t="s">
        <v>88</v>
      </c>
      <c r="AV331" s="14" t="s">
        <v>88</v>
      </c>
      <c r="AW331" s="14" t="s">
        <v>33</v>
      </c>
      <c r="AX331" s="14" t="s">
        <v>79</v>
      </c>
      <c r="AY331" s="172" t="s">
        <v>252</v>
      </c>
    </row>
    <row r="332" spans="1:65" s="15" customFormat="1">
      <c r="B332" s="179"/>
      <c r="D332" s="164" t="s">
        <v>282</v>
      </c>
      <c r="E332" s="180" t="s">
        <v>1</v>
      </c>
      <c r="F332" s="181" t="s">
        <v>286</v>
      </c>
      <c r="H332" s="182">
        <v>30</v>
      </c>
      <c r="I332" s="18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0" t="s">
        <v>282</v>
      </c>
      <c r="AU332" s="180" t="s">
        <v>88</v>
      </c>
      <c r="AV332" s="15" t="s">
        <v>258</v>
      </c>
      <c r="AW332" s="15" t="s">
        <v>33</v>
      </c>
      <c r="AX332" s="15" t="s">
        <v>86</v>
      </c>
      <c r="AY332" s="180" t="s">
        <v>252</v>
      </c>
    </row>
    <row r="333" spans="1:65" s="12" customFormat="1" ht="22.9" customHeight="1">
      <c r="B333" s="135"/>
      <c r="D333" s="136" t="s">
        <v>78</v>
      </c>
      <c r="E333" s="146" t="s">
        <v>3994</v>
      </c>
      <c r="F333" s="146" t="s">
        <v>6243</v>
      </c>
      <c r="I333" s="138"/>
      <c r="J333" s="147">
        <f>BK333</f>
        <v>0</v>
      </c>
      <c r="L333" s="135"/>
      <c r="M333" s="140"/>
      <c r="N333" s="141"/>
      <c r="O333" s="141"/>
      <c r="P333" s="142">
        <f>SUM(P334:P550)</f>
        <v>0</v>
      </c>
      <c r="Q333" s="141"/>
      <c r="R333" s="142">
        <f>SUM(R334:R550)</f>
        <v>0</v>
      </c>
      <c r="S333" s="141"/>
      <c r="T333" s="143">
        <f>SUM(T334:T550)</f>
        <v>0</v>
      </c>
      <c r="AR333" s="136" t="s">
        <v>88</v>
      </c>
      <c r="AT333" s="144" t="s">
        <v>78</v>
      </c>
      <c r="AU333" s="144" t="s">
        <v>86</v>
      </c>
      <c r="AY333" s="136" t="s">
        <v>252</v>
      </c>
      <c r="BK333" s="145">
        <f>SUM(BK334:BK550)</f>
        <v>0</v>
      </c>
    </row>
    <row r="334" spans="1:65" s="2" customFormat="1" ht="24.2" customHeight="1">
      <c r="A334" s="31"/>
      <c r="B334" s="148"/>
      <c r="C334" s="149" t="s">
        <v>399</v>
      </c>
      <c r="D334" s="149" t="s">
        <v>254</v>
      </c>
      <c r="E334" s="150" t="s">
        <v>6244</v>
      </c>
      <c r="F334" s="151" t="s">
        <v>6245</v>
      </c>
      <c r="G334" s="152" t="s">
        <v>347</v>
      </c>
      <c r="H334" s="153">
        <v>6</v>
      </c>
      <c r="I334" s="154"/>
      <c r="J334" s="155">
        <f>ROUND(I334*H334,2)</f>
        <v>0</v>
      </c>
      <c r="K334" s="156"/>
      <c r="L334" s="32"/>
      <c r="M334" s="157" t="s">
        <v>1</v>
      </c>
      <c r="N334" s="158" t="s">
        <v>44</v>
      </c>
      <c r="O334" s="57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1" t="s">
        <v>289</v>
      </c>
      <c r="AT334" s="161" t="s">
        <v>254</v>
      </c>
      <c r="AU334" s="161" t="s">
        <v>88</v>
      </c>
      <c r="AY334" s="17" t="s">
        <v>252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7" t="s">
        <v>86</v>
      </c>
      <c r="BK334" s="162">
        <f>ROUND(I334*H334,2)</f>
        <v>0</v>
      </c>
      <c r="BL334" s="17" t="s">
        <v>289</v>
      </c>
      <c r="BM334" s="161" t="s">
        <v>533</v>
      </c>
    </row>
    <row r="335" spans="1:65" s="14" customFormat="1" ht="33.75">
      <c r="B335" s="171"/>
      <c r="D335" s="164" t="s">
        <v>282</v>
      </c>
      <c r="E335" s="172" t="s">
        <v>1</v>
      </c>
      <c r="F335" s="173" t="s">
        <v>6246</v>
      </c>
      <c r="H335" s="174">
        <v>6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6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2" customFormat="1" ht="24.2" customHeight="1">
      <c r="A337" s="31"/>
      <c r="B337" s="148"/>
      <c r="C337" s="149" t="s">
        <v>536</v>
      </c>
      <c r="D337" s="149" t="s">
        <v>254</v>
      </c>
      <c r="E337" s="150" t="s">
        <v>6247</v>
      </c>
      <c r="F337" s="151" t="s">
        <v>6248</v>
      </c>
      <c r="G337" s="152" t="s">
        <v>347</v>
      </c>
      <c r="H337" s="153">
        <v>1</v>
      </c>
      <c r="I337" s="154"/>
      <c r="J337" s="155">
        <f>ROUND(I337*H337,2)</f>
        <v>0</v>
      </c>
      <c r="K337" s="156"/>
      <c r="L337" s="32"/>
      <c r="M337" s="157" t="s">
        <v>1</v>
      </c>
      <c r="N337" s="158" t="s">
        <v>44</v>
      </c>
      <c r="O337" s="57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1" t="s">
        <v>289</v>
      </c>
      <c r="AT337" s="161" t="s">
        <v>254</v>
      </c>
      <c r="AU337" s="161" t="s">
        <v>88</v>
      </c>
      <c r="AY337" s="17" t="s">
        <v>252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7" t="s">
        <v>86</v>
      </c>
      <c r="BK337" s="162">
        <f>ROUND(I337*H337,2)</f>
        <v>0</v>
      </c>
      <c r="BL337" s="17" t="s">
        <v>289</v>
      </c>
      <c r="BM337" s="161" t="s">
        <v>539</v>
      </c>
    </row>
    <row r="338" spans="1:65" s="14" customFormat="1" ht="33.75">
      <c r="B338" s="171"/>
      <c r="D338" s="164" t="s">
        <v>282</v>
      </c>
      <c r="E338" s="172" t="s">
        <v>1</v>
      </c>
      <c r="F338" s="173" t="s">
        <v>6249</v>
      </c>
      <c r="H338" s="174">
        <v>1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1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2" customFormat="1" ht="24.2" customHeight="1">
      <c r="A340" s="31"/>
      <c r="B340" s="148"/>
      <c r="C340" s="149" t="s">
        <v>403</v>
      </c>
      <c r="D340" s="149" t="s">
        <v>254</v>
      </c>
      <c r="E340" s="150" t="s">
        <v>6250</v>
      </c>
      <c r="F340" s="151" t="s">
        <v>6251</v>
      </c>
      <c r="G340" s="152" t="s">
        <v>347</v>
      </c>
      <c r="H340" s="153">
        <v>22</v>
      </c>
      <c r="I340" s="154"/>
      <c r="J340" s="155">
        <f>ROUND(I340*H340,2)</f>
        <v>0</v>
      </c>
      <c r="K340" s="156"/>
      <c r="L340" s="32"/>
      <c r="M340" s="157" t="s">
        <v>1</v>
      </c>
      <c r="N340" s="158" t="s">
        <v>44</v>
      </c>
      <c r="O340" s="57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1" t="s">
        <v>289</v>
      </c>
      <c r="AT340" s="161" t="s">
        <v>254</v>
      </c>
      <c r="AU340" s="161" t="s">
        <v>88</v>
      </c>
      <c r="AY340" s="17" t="s">
        <v>252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86</v>
      </c>
      <c r="BK340" s="162">
        <f>ROUND(I340*H340,2)</f>
        <v>0</v>
      </c>
      <c r="BL340" s="17" t="s">
        <v>289</v>
      </c>
      <c r="BM340" s="161" t="s">
        <v>550</v>
      </c>
    </row>
    <row r="341" spans="1:65" s="14" customFormat="1" ht="33.75">
      <c r="B341" s="171"/>
      <c r="D341" s="164" t="s">
        <v>282</v>
      </c>
      <c r="E341" s="172" t="s">
        <v>1</v>
      </c>
      <c r="F341" s="173" t="s">
        <v>6252</v>
      </c>
      <c r="H341" s="174">
        <v>22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282</v>
      </c>
      <c r="AU341" s="172" t="s">
        <v>88</v>
      </c>
      <c r="AV341" s="14" t="s">
        <v>88</v>
      </c>
      <c r="AW341" s="14" t="s">
        <v>33</v>
      </c>
      <c r="AX341" s="14" t="s">
        <v>79</v>
      </c>
      <c r="AY341" s="172" t="s">
        <v>252</v>
      </c>
    </row>
    <row r="342" spans="1:65" s="15" customFormat="1">
      <c r="B342" s="179"/>
      <c r="D342" s="164" t="s">
        <v>282</v>
      </c>
      <c r="E342" s="180" t="s">
        <v>1</v>
      </c>
      <c r="F342" s="181" t="s">
        <v>286</v>
      </c>
      <c r="H342" s="182">
        <v>22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282</v>
      </c>
      <c r="AU342" s="180" t="s">
        <v>88</v>
      </c>
      <c r="AV342" s="15" t="s">
        <v>258</v>
      </c>
      <c r="AW342" s="15" t="s">
        <v>33</v>
      </c>
      <c r="AX342" s="15" t="s">
        <v>86</v>
      </c>
      <c r="AY342" s="180" t="s">
        <v>252</v>
      </c>
    </row>
    <row r="343" spans="1:65" s="2" customFormat="1" ht="24.2" customHeight="1">
      <c r="A343" s="31"/>
      <c r="B343" s="148"/>
      <c r="C343" s="149" t="s">
        <v>553</v>
      </c>
      <c r="D343" s="149" t="s">
        <v>254</v>
      </c>
      <c r="E343" s="150" t="s">
        <v>6253</v>
      </c>
      <c r="F343" s="151" t="s">
        <v>6254</v>
      </c>
      <c r="G343" s="152" t="s">
        <v>347</v>
      </c>
      <c r="H343" s="153">
        <v>26</v>
      </c>
      <c r="I343" s="154"/>
      <c r="J343" s="155">
        <f>ROUND(I343*H343,2)</f>
        <v>0</v>
      </c>
      <c r="K343" s="156"/>
      <c r="L343" s="32"/>
      <c r="M343" s="157" t="s">
        <v>1</v>
      </c>
      <c r="N343" s="158" t="s">
        <v>44</v>
      </c>
      <c r="O343" s="57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1" t="s">
        <v>289</v>
      </c>
      <c r="AT343" s="161" t="s">
        <v>254</v>
      </c>
      <c r="AU343" s="161" t="s">
        <v>88</v>
      </c>
      <c r="AY343" s="17" t="s">
        <v>252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7" t="s">
        <v>86</v>
      </c>
      <c r="BK343" s="162">
        <f>ROUND(I343*H343,2)</f>
        <v>0</v>
      </c>
      <c r="BL343" s="17" t="s">
        <v>289</v>
      </c>
      <c r="BM343" s="161" t="s">
        <v>556</v>
      </c>
    </row>
    <row r="344" spans="1:65" s="14" customFormat="1" ht="33.75">
      <c r="B344" s="171"/>
      <c r="D344" s="164" t="s">
        <v>282</v>
      </c>
      <c r="E344" s="172" t="s">
        <v>1</v>
      </c>
      <c r="F344" s="173" t="s">
        <v>6255</v>
      </c>
      <c r="H344" s="174">
        <v>26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282</v>
      </c>
      <c r="AU344" s="172" t="s">
        <v>88</v>
      </c>
      <c r="AV344" s="14" t="s">
        <v>88</v>
      </c>
      <c r="AW344" s="14" t="s">
        <v>33</v>
      </c>
      <c r="AX344" s="14" t="s">
        <v>79</v>
      </c>
      <c r="AY344" s="172" t="s">
        <v>252</v>
      </c>
    </row>
    <row r="345" spans="1:65" s="15" customFormat="1">
      <c r="B345" s="179"/>
      <c r="D345" s="164" t="s">
        <v>282</v>
      </c>
      <c r="E345" s="180" t="s">
        <v>1</v>
      </c>
      <c r="F345" s="181" t="s">
        <v>286</v>
      </c>
      <c r="H345" s="182">
        <v>26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282</v>
      </c>
      <c r="AU345" s="180" t="s">
        <v>88</v>
      </c>
      <c r="AV345" s="15" t="s">
        <v>258</v>
      </c>
      <c r="AW345" s="15" t="s">
        <v>33</v>
      </c>
      <c r="AX345" s="15" t="s">
        <v>86</v>
      </c>
      <c r="AY345" s="180" t="s">
        <v>252</v>
      </c>
    </row>
    <row r="346" spans="1:65" s="2" customFormat="1" ht="24.2" customHeight="1">
      <c r="A346" s="31"/>
      <c r="B346" s="148"/>
      <c r="C346" s="149" t="s">
        <v>406</v>
      </c>
      <c r="D346" s="149" t="s">
        <v>254</v>
      </c>
      <c r="E346" s="150" t="s">
        <v>6256</v>
      </c>
      <c r="F346" s="151" t="s">
        <v>6257</v>
      </c>
      <c r="G346" s="152" t="s">
        <v>347</v>
      </c>
      <c r="H346" s="153">
        <v>8</v>
      </c>
      <c r="I346" s="154"/>
      <c r="J346" s="155">
        <f>ROUND(I346*H346,2)</f>
        <v>0</v>
      </c>
      <c r="K346" s="156"/>
      <c r="L346" s="32"/>
      <c r="M346" s="157" t="s">
        <v>1</v>
      </c>
      <c r="N346" s="158" t="s">
        <v>44</v>
      </c>
      <c r="O346" s="57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61" t="s">
        <v>289</v>
      </c>
      <c r="AT346" s="161" t="s">
        <v>254</v>
      </c>
      <c r="AU346" s="161" t="s">
        <v>88</v>
      </c>
      <c r="AY346" s="17" t="s">
        <v>252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7" t="s">
        <v>86</v>
      </c>
      <c r="BK346" s="162">
        <f>ROUND(I346*H346,2)</f>
        <v>0</v>
      </c>
      <c r="BL346" s="17" t="s">
        <v>289</v>
      </c>
      <c r="BM346" s="161" t="s">
        <v>561</v>
      </c>
    </row>
    <row r="347" spans="1:65" s="14" customFormat="1" ht="33.75">
      <c r="B347" s="171"/>
      <c r="D347" s="164" t="s">
        <v>282</v>
      </c>
      <c r="E347" s="172" t="s">
        <v>1</v>
      </c>
      <c r="F347" s="173" t="s">
        <v>6258</v>
      </c>
      <c r="H347" s="174">
        <v>8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282</v>
      </c>
      <c r="AU347" s="172" t="s">
        <v>88</v>
      </c>
      <c r="AV347" s="14" t="s">
        <v>88</v>
      </c>
      <c r="AW347" s="14" t="s">
        <v>33</v>
      </c>
      <c r="AX347" s="14" t="s">
        <v>79</v>
      </c>
      <c r="AY347" s="172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8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24.2" customHeight="1">
      <c r="A349" s="31"/>
      <c r="B349" s="148"/>
      <c r="C349" s="149" t="s">
        <v>563</v>
      </c>
      <c r="D349" s="149" t="s">
        <v>254</v>
      </c>
      <c r="E349" s="150" t="s">
        <v>6259</v>
      </c>
      <c r="F349" s="151" t="s">
        <v>6260</v>
      </c>
      <c r="G349" s="152" t="s">
        <v>347</v>
      </c>
      <c r="H349" s="153">
        <v>14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289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289</v>
      </c>
      <c r="BM349" s="161" t="s">
        <v>566</v>
      </c>
    </row>
    <row r="350" spans="1:65" s="14" customFormat="1" ht="33.75">
      <c r="B350" s="171"/>
      <c r="D350" s="164" t="s">
        <v>282</v>
      </c>
      <c r="E350" s="172" t="s">
        <v>1</v>
      </c>
      <c r="F350" s="173" t="s">
        <v>6261</v>
      </c>
      <c r="H350" s="174">
        <v>14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5" customFormat="1">
      <c r="B351" s="179"/>
      <c r="D351" s="164" t="s">
        <v>282</v>
      </c>
      <c r="E351" s="180" t="s">
        <v>1</v>
      </c>
      <c r="F351" s="181" t="s">
        <v>286</v>
      </c>
      <c r="H351" s="182">
        <v>14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282</v>
      </c>
      <c r="AU351" s="180" t="s">
        <v>88</v>
      </c>
      <c r="AV351" s="15" t="s">
        <v>258</v>
      </c>
      <c r="AW351" s="15" t="s">
        <v>33</v>
      </c>
      <c r="AX351" s="15" t="s">
        <v>86</v>
      </c>
      <c r="AY351" s="180" t="s">
        <v>252</v>
      </c>
    </row>
    <row r="352" spans="1:65" s="2" customFormat="1" ht="24.2" customHeight="1">
      <c r="A352" s="31"/>
      <c r="B352" s="148"/>
      <c r="C352" s="149" t="s">
        <v>410</v>
      </c>
      <c r="D352" s="149" t="s">
        <v>254</v>
      </c>
      <c r="E352" s="150" t="s">
        <v>6262</v>
      </c>
      <c r="F352" s="151" t="s">
        <v>6263</v>
      </c>
      <c r="G352" s="152" t="s">
        <v>347</v>
      </c>
      <c r="H352" s="153">
        <v>8</v>
      </c>
      <c r="I352" s="154"/>
      <c r="J352" s="155">
        <f>ROUND(I352*H352,2)</f>
        <v>0</v>
      </c>
      <c r="K352" s="156"/>
      <c r="L352" s="32"/>
      <c r="M352" s="157" t="s">
        <v>1</v>
      </c>
      <c r="N352" s="158" t="s">
        <v>44</v>
      </c>
      <c r="O352" s="57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61" t="s">
        <v>289</v>
      </c>
      <c r="AT352" s="161" t="s">
        <v>254</v>
      </c>
      <c r="AU352" s="161" t="s">
        <v>88</v>
      </c>
      <c r="AY352" s="17" t="s">
        <v>252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7" t="s">
        <v>86</v>
      </c>
      <c r="BK352" s="162">
        <f>ROUND(I352*H352,2)</f>
        <v>0</v>
      </c>
      <c r="BL352" s="17" t="s">
        <v>289</v>
      </c>
      <c r="BM352" s="161" t="s">
        <v>574</v>
      </c>
    </row>
    <row r="353" spans="1:65" s="14" customFormat="1" ht="33.75">
      <c r="B353" s="171"/>
      <c r="D353" s="164" t="s">
        <v>282</v>
      </c>
      <c r="E353" s="172" t="s">
        <v>1</v>
      </c>
      <c r="F353" s="173" t="s">
        <v>6264</v>
      </c>
      <c r="H353" s="174">
        <v>8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282</v>
      </c>
      <c r="AU353" s="172" t="s">
        <v>88</v>
      </c>
      <c r="AV353" s="14" t="s">
        <v>88</v>
      </c>
      <c r="AW353" s="14" t="s">
        <v>33</v>
      </c>
      <c r="AX353" s="14" t="s">
        <v>79</v>
      </c>
      <c r="AY353" s="172" t="s">
        <v>252</v>
      </c>
    </row>
    <row r="354" spans="1:65" s="15" customFormat="1">
      <c r="B354" s="179"/>
      <c r="D354" s="164" t="s">
        <v>282</v>
      </c>
      <c r="E354" s="180" t="s">
        <v>1</v>
      </c>
      <c r="F354" s="181" t="s">
        <v>286</v>
      </c>
      <c r="H354" s="182">
        <v>8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282</v>
      </c>
      <c r="AU354" s="180" t="s">
        <v>88</v>
      </c>
      <c r="AV354" s="15" t="s">
        <v>258</v>
      </c>
      <c r="AW354" s="15" t="s">
        <v>33</v>
      </c>
      <c r="AX354" s="15" t="s">
        <v>86</v>
      </c>
      <c r="AY354" s="180" t="s">
        <v>252</v>
      </c>
    </row>
    <row r="355" spans="1:65" s="2" customFormat="1" ht="24.2" customHeight="1">
      <c r="A355" s="31"/>
      <c r="B355" s="148"/>
      <c r="C355" s="149" t="s">
        <v>579</v>
      </c>
      <c r="D355" s="149" t="s">
        <v>254</v>
      </c>
      <c r="E355" s="150" t="s">
        <v>6265</v>
      </c>
      <c r="F355" s="151" t="s">
        <v>6266</v>
      </c>
      <c r="G355" s="152" t="s">
        <v>347</v>
      </c>
      <c r="H355" s="153">
        <v>6</v>
      </c>
      <c r="I355" s="154"/>
      <c r="J355" s="155">
        <f>ROUND(I355*H355,2)</f>
        <v>0</v>
      </c>
      <c r="K355" s="156"/>
      <c r="L355" s="32"/>
      <c r="M355" s="157" t="s">
        <v>1</v>
      </c>
      <c r="N355" s="158" t="s">
        <v>44</v>
      </c>
      <c r="O355" s="57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1" t="s">
        <v>289</v>
      </c>
      <c r="AT355" s="161" t="s">
        <v>254</v>
      </c>
      <c r="AU355" s="161" t="s">
        <v>88</v>
      </c>
      <c r="AY355" s="17" t="s">
        <v>252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7" t="s">
        <v>86</v>
      </c>
      <c r="BK355" s="162">
        <f>ROUND(I355*H355,2)</f>
        <v>0</v>
      </c>
      <c r="BL355" s="17" t="s">
        <v>289</v>
      </c>
      <c r="BM355" s="161" t="s">
        <v>582</v>
      </c>
    </row>
    <row r="356" spans="1:65" s="14" customFormat="1" ht="33.75">
      <c r="B356" s="171"/>
      <c r="D356" s="164" t="s">
        <v>282</v>
      </c>
      <c r="E356" s="172" t="s">
        <v>1</v>
      </c>
      <c r="F356" s="173" t="s">
        <v>6267</v>
      </c>
      <c r="H356" s="174">
        <v>6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282</v>
      </c>
      <c r="AU356" s="172" t="s">
        <v>88</v>
      </c>
      <c r="AV356" s="14" t="s">
        <v>88</v>
      </c>
      <c r="AW356" s="14" t="s">
        <v>33</v>
      </c>
      <c r="AX356" s="14" t="s">
        <v>79</v>
      </c>
      <c r="AY356" s="172" t="s">
        <v>252</v>
      </c>
    </row>
    <row r="357" spans="1:65" s="15" customFormat="1">
      <c r="B357" s="179"/>
      <c r="D357" s="164" t="s">
        <v>282</v>
      </c>
      <c r="E357" s="180" t="s">
        <v>1</v>
      </c>
      <c r="F357" s="181" t="s">
        <v>286</v>
      </c>
      <c r="H357" s="182">
        <v>6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282</v>
      </c>
      <c r="AU357" s="180" t="s">
        <v>88</v>
      </c>
      <c r="AV357" s="15" t="s">
        <v>258</v>
      </c>
      <c r="AW357" s="15" t="s">
        <v>33</v>
      </c>
      <c r="AX357" s="15" t="s">
        <v>86</v>
      </c>
      <c r="AY357" s="180" t="s">
        <v>252</v>
      </c>
    </row>
    <row r="358" spans="1:65" s="2" customFormat="1" ht="24.2" customHeight="1">
      <c r="A358" s="31"/>
      <c r="B358" s="148"/>
      <c r="C358" s="149" t="s">
        <v>413</v>
      </c>
      <c r="D358" s="149" t="s">
        <v>254</v>
      </c>
      <c r="E358" s="150" t="s">
        <v>6268</v>
      </c>
      <c r="F358" s="151" t="s">
        <v>6269</v>
      </c>
      <c r="G358" s="152" t="s">
        <v>347</v>
      </c>
      <c r="H358" s="153">
        <v>2</v>
      </c>
      <c r="I358" s="154"/>
      <c r="J358" s="155">
        <f>ROUND(I358*H358,2)</f>
        <v>0</v>
      </c>
      <c r="K358" s="156"/>
      <c r="L358" s="32"/>
      <c r="M358" s="157" t="s">
        <v>1</v>
      </c>
      <c r="N358" s="158" t="s">
        <v>44</v>
      </c>
      <c r="O358" s="57"/>
      <c r="P358" s="159">
        <f>O358*H358</f>
        <v>0</v>
      </c>
      <c r="Q358" s="159">
        <v>0</v>
      </c>
      <c r="R358" s="159">
        <f>Q358*H358</f>
        <v>0</v>
      </c>
      <c r="S358" s="159">
        <v>0</v>
      </c>
      <c r="T358" s="160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1" t="s">
        <v>289</v>
      </c>
      <c r="AT358" s="161" t="s">
        <v>254</v>
      </c>
      <c r="AU358" s="161" t="s">
        <v>88</v>
      </c>
      <c r="AY358" s="17" t="s">
        <v>252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7" t="s">
        <v>86</v>
      </c>
      <c r="BK358" s="162">
        <f>ROUND(I358*H358,2)</f>
        <v>0</v>
      </c>
      <c r="BL358" s="17" t="s">
        <v>289</v>
      </c>
      <c r="BM358" s="161" t="s">
        <v>586</v>
      </c>
    </row>
    <row r="359" spans="1:65" s="2" customFormat="1" ht="24.2" customHeight="1">
      <c r="A359" s="31"/>
      <c r="B359" s="148"/>
      <c r="C359" s="149" t="s">
        <v>591</v>
      </c>
      <c r="D359" s="149" t="s">
        <v>254</v>
      </c>
      <c r="E359" s="150" t="s">
        <v>6270</v>
      </c>
      <c r="F359" s="151" t="s">
        <v>6271</v>
      </c>
      <c r="G359" s="152" t="s">
        <v>347</v>
      </c>
      <c r="H359" s="153">
        <v>2</v>
      </c>
      <c r="I359" s="154"/>
      <c r="J359" s="155">
        <f>ROUND(I359*H359,2)</f>
        <v>0</v>
      </c>
      <c r="K359" s="156"/>
      <c r="L359" s="32"/>
      <c r="M359" s="157" t="s">
        <v>1</v>
      </c>
      <c r="N359" s="158" t="s">
        <v>44</v>
      </c>
      <c r="O359" s="57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1" t="s">
        <v>289</v>
      </c>
      <c r="AT359" s="161" t="s">
        <v>254</v>
      </c>
      <c r="AU359" s="161" t="s">
        <v>88</v>
      </c>
      <c r="AY359" s="17" t="s">
        <v>252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86</v>
      </c>
      <c r="BK359" s="162">
        <f>ROUND(I359*H359,2)</f>
        <v>0</v>
      </c>
      <c r="BL359" s="17" t="s">
        <v>289</v>
      </c>
      <c r="BM359" s="161" t="s">
        <v>594</v>
      </c>
    </row>
    <row r="360" spans="1:65" s="14" customFormat="1" ht="22.5">
      <c r="B360" s="171"/>
      <c r="D360" s="164" t="s">
        <v>282</v>
      </c>
      <c r="E360" s="172" t="s">
        <v>1</v>
      </c>
      <c r="F360" s="173" t="s">
        <v>6272</v>
      </c>
      <c r="H360" s="174">
        <v>2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282</v>
      </c>
      <c r="AU360" s="172" t="s">
        <v>88</v>
      </c>
      <c r="AV360" s="14" t="s">
        <v>88</v>
      </c>
      <c r="AW360" s="14" t="s">
        <v>33</v>
      </c>
      <c r="AX360" s="14" t="s">
        <v>79</v>
      </c>
      <c r="AY360" s="172" t="s">
        <v>252</v>
      </c>
    </row>
    <row r="361" spans="1:65" s="15" customFormat="1">
      <c r="B361" s="179"/>
      <c r="D361" s="164" t="s">
        <v>282</v>
      </c>
      <c r="E361" s="180" t="s">
        <v>1</v>
      </c>
      <c r="F361" s="181" t="s">
        <v>286</v>
      </c>
      <c r="H361" s="182">
        <v>2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282</v>
      </c>
      <c r="AU361" s="180" t="s">
        <v>88</v>
      </c>
      <c r="AV361" s="15" t="s">
        <v>258</v>
      </c>
      <c r="AW361" s="15" t="s">
        <v>33</v>
      </c>
      <c r="AX361" s="15" t="s">
        <v>86</v>
      </c>
      <c r="AY361" s="180" t="s">
        <v>252</v>
      </c>
    </row>
    <row r="362" spans="1:65" s="2" customFormat="1" ht="24.2" customHeight="1">
      <c r="A362" s="31"/>
      <c r="B362" s="148"/>
      <c r="C362" s="149" t="s">
        <v>417</v>
      </c>
      <c r="D362" s="149" t="s">
        <v>254</v>
      </c>
      <c r="E362" s="150" t="s">
        <v>6273</v>
      </c>
      <c r="F362" s="151" t="s">
        <v>6274</v>
      </c>
      <c r="G362" s="152" t="s">
        <v>347</v>
      </c>
      <c r="H362" s="153">
        <v>43</v>
      </c>
      <c r="I362" s="154"/>
      <c r="J362" s="155">
        <f>ROUND(I362*H362,2)</f>
        <v>0</v>
      </c>
      <c r="K362" s="156"/>
      <c r="L362" s="32"/>
      <c r="M362" s="157" t="s">
        <v>1</v>
      </c>
      <c r="N362" s="158" t="s">
        <v>44</v>
      </c>
      <c r="O362" s="57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61" t="s">
        <v>289</v>
      </c>
      <c r="AT362" s="161" t="s">
        <v>254</v>
      </c>
      <c r="AU362" s="161" t="s">
        <v>88</v>
      </c>
      <c r="AY362" s="17" t="s">
        <v>252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7" t="s">
        <v>86</v>
      </c>
      <c r="BK362" s="162">
        <f>ROUND(I362*H362,2)</f>
        <v>0</v>
      </c>
      <c r="BL362" s="17" t="s">
        <v>289</v>
      </c>
      <c r="BM362" s="161" t="s">
        <v>600</v>
      </c>
    </row>
    <row r="363" spans="1:65" s="14" customFormat="1" ht="22.5">
      <c r="B363" s="171"/>
      <c r="D363" s="164" t="s">
        <v>282</v>
      </c>
      <c r="E363" s="172" t="s">
        <v>1</v>
      </c>
      <c r="F363" s="173" t="s">
        <v>6275</v>
      </c>
      <c r="H363" s="174">
        <v>43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282</v>
      </c>
      <c r="AU363" s="172" t="s">
        <v>88</v>
      </c>
      <c r="AV363" s="14" t="s">
        <v>88</v>
      </c>
      <c r="AW363" s="14" t="s">
        <v>33</v>
      </c>
      <c r="AX363" s="14" t="s">
        <v>79</v>
      </c>
      <c r="AY363" s="172" t="s">
        <v>252</v>
      </c>
    </row>
    <row r="364" spans="1:65" s="15" customFormat="1">
      <c r="B364" s="179"/>
      <c r="D364" s="164" t="s">
        <v>282</v>
      </c>
      <c r="E364" s="180" t="s">
        <v>1</v>
      </c>
      <c r="F364" s="181" t="s">
        <v>286</v>
      </c>
      <c r="H364" s="182">
        <v>43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282</v>
      </c>
      <c r="AU364" s="180" t="s">
        <v>88</v>
      </c>
      <c r="AV364" s="15" t="s">
        <v>258</v>
      </c>
      <c r="AW364" s="15" t="s">
        <v>33</v>
      </c>
      <c r="AX364" s="15" t="s">
        <v>86</v>
      </c>
      <c r="AY364" s="180" t="s">
        <v>252</v>
      </c>
    </row>
    <row r="365" spans="1:65" s="2" customFormat="1" ht="24.2" customHeight="1">
      <c r="A365" s="31"/>
      <c r="B365" s="148"/>
      <c r="C365" s="149" t="s">
        <v>606</v>
      </c>
      <c r="D365" s="149" t="s">
        <v>254</v>
      </c>
      <c r="E365" s="150" t="s">
        <v>6276</v>
      </c>
      <c r="F365" s="151" t="s">
        <v>6277</v>
      </c>
      <c r="G365" s="152" t="s">
        <v>347</v>
      </c>
      <c r="H365" s="153">
        <v>9</v>
      </c>
      <c r="I365" s="154"/>
      <c r="J365" s="155">
        <f>ROUND(I365*H365,2)</f>
        <v>0</v>
      </c>
      <c r="K365" s="156"/>
      <c r="L365" s="32"/>
      <c r="M365" s="157" t="s">
        <v>1</v>
      </c>
      <c r="N365" s="158" t="s">
        <v>44</v>
      </c>
      <c r="O365" s="57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1" t="s">
        <v>289</v>
      </c>
      <c r="AT365" s="161" t="s">
        <v>254</v>
      </c>
      <c r="AU365" s="161" t="s">
        <v>88</v>
      </c>
      <c r="AY365" s="17" t="s">
        <v>252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7" t="s">
        <v>86</v>
      </c>
      <c r="BK365" s="162">
        <f>ROUND(I365*H365,2)</f>
        <v>0</v>
      </c>
      <c r="BL365" s="17" t="s">
        <v>289</v>
      </c>
      <c r="BM365" s="161" t="s">
        <v>609</v>
      </c>
    </row>
    <row r="366" spans="1:65" s="14" customFormat="1" ht="22.5">
      <c r="B366" s="171"/>
      <c r="D366" s="164" t="s">
        <v>282</v>
      </c>
      <c r="E366" s="172" t="s">
        <v>1</v>
      </c>
      <c r="F366" s="173" t="s">
        <v>6278</v>
      </c>
      <c r="H366" s="174">
        <v>9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282</v>
      </c>
      <c r="AU366" s="172" t="s">
        <v>88</v>
      </c>
      <c r="AV366" s="14" t="s">
        <v>88</v>
      </c>
      <c r="AW366" s="14" t="s">
        <v>33</v>
      </c>
      <c r="AX366" s="14" t="s">
        <v>79</v>
      </c>
      <c r="AY366" s="172" t="s">
        <v>252</v>
      </c>
    </row>
    <row r="367" spans="1:65" s="15" customFormat="1">
      <c r="B367" s="179"/>
      <c r="D367" s="164" t="s">
        <v>282</v>
      </c>
      <c r="E367" s="180" t="s">
        <v>1</v>
      </c>
      <c r="F367" s="181" t="s">
        <v>286</v>
      </c>
      <c r="H367" s="182">
        <v>9</v>
      </c>
      <c r="I367" s="183"/>
      <c r="L367" s="179"/>
      <c r="M367" s="184"/>
      <c r="N367" s="185"/>
      <c r="O367" s="185"/>
      <c r="P367" s="185"/>
      <c r="Q367" s="185"/>
      <c r="R367" s="185"/>
      <c r="S367" s="185"/>
      <c r="T367" s="186"/>
      <c r="AT367" s="180" t="s">
        <v>282</v>
      </c>
      <c r="AU367" s="180" t="s">
        <v>88</v>
      </c>
      <c r="AV367" s="15" t="s">
        <v>258</v>
      </c>
      <c r="AW367" s="15" t="s">
        <v>33</v>
      </c>
      <c r="AX367" s="15" t="s">
        <v>86</v>
      </c>
      <c r="AY367" s="180" t="s">
        <v>252</v>
      </c>
    </row>
    <row r="368" spans="1:65" s="2" customFormat="1" ht="24.2" customHeight="1">
      <c r="A368" s="31"/>
      <c r="B368" s="148"/>
      <c r="C368" s="149" t="s">
        <v>421</v>
      </c>
      <c r="D368" s="149" t="s">
        <v>254</v>
      </c>
      <c r="E368" s="150" t="s">
        <v>6279</v>
      </c>
      <c r="F368" s="151" t="s">
        <v>6280</v>
      </c>
      <c r="G368" s="152" t="s">
        <v>347</v>
      </c>
      <c r="H368" s="153">
        <v>8</v>
      </c>
      <c r="I368" s="154"/>
      <c r="J368" s="155">
        <f>ROUND(I368*H368,2)</f>
        <v>0</v>
      </c>
      <c r="K368" s="156"/>
      <c r="L368" s="32"/>
      <c r="M368" s="157" t="s">
        <v>1</v>
      </c>
      <c r="N368" s="158" t="s">
        <v>44</v>
      </c>
      <c r="O368" s="57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61" t="s">
        <v>289</v>
      </c>
      <c r="AT368" s="161" t="s">
        <v>254</v>
      </c>
      <c r="AU368" s="161" t="s">
        <v>88</v>
      </c>
      <c r="AY368" s="17" t="s">
        <v>252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7" t="s">
        <v>86</v>
      </c>
      <c r="BK368" s="162">
        <f>ROUND(I368*H368,2)</f>
        <v>0</v>
      </c>
      <c r="BL368" s="17" t="s">
        <v>289</v>
      </c>
      <c r="BM368" s="161" t="s">
        <v>613</v>
      </c>
    </row>
    <row r="369" spans="1:65" s="14" customFormat="1">
      <c r="B369" s="171"/>
      <c r="D369" s="164" t="s">
        <v>282</v>
      </c>
      <c r="E369" s="172" t="s">
        <v>1</v>
      </c>
      <c r="F369" s="173" t="s">
        <v>6281</v>
      </c>
      <c r="H369" s="174">
        <v>8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282</v>
      </c>
      <c r="AU369" s="172" t="s">
        <v>88</v>
      </c>
      <c r="AV369" s="14" t="s">
        <v>88</v>
      </c>
      <c r="AW369" s="14" t="s">
        <v>33</v>
      </c>
      <c r="AX369" s="14" t="s">
        <v>79</v>
      </c>
      <c r="AY369" s="172" t="s">
        <v>252</v>
      </c>
    </row>
    <row r="370" spans="1:65" s="15" customFormat="1">
      <c r="B370" s="179"/>
      <c r="D370" s="164" t="s">
        <v>282</v>
      </c>
      <c r="E370" s="180" t="s">
        <v>1</v>
      </c>
      <c r="F370" s="181" t="s">
        <v>286</v>
      </c>
      <c r="H370" s="182">
        <v>8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282</v>
      </c>
      <c r="AU370" s="180" t="s">
        <v>88</v>
      </c>
      <c r="AV370" s="15" t="s">
        <v>258</v>
      </c>
      <c r="AW370" s="15" t="s">
        <v>33</v>
      </c>
      <c r="AX370" s="15" t="s">
        <v>86</v>
      </c>
      <c r="AY370" s="180" t="s">
        <v>252</v>
      </c>
    </row>
    <row r="371" spans="1:65" s="2" customFormat="1" ht="24.2" customHeight="1">
      <c r="A371" s="31"/>
      <c r="B371" s="148"/>
      <c r="C371" s="149" t="s">
        <v>617</v>
      </c>
      <c r="D371" s="149" t="s">
        <v>254</v>
      </c>
      <c r="E371" s="150" t="s">
        <v>6282</v>
      </c>
      <c r="F371" s="151" t="s">
        <v>6283</v>
      </c>
      <c r="G371" s="152" t="s">
        <v>347</v>
      </c>
      <c r="H371" s="153">
        <v>11</v>
      </c>
      <c r="I371" s="154"/>
      <c r="J371" s="155">
        <f>ROUND(I371*H371,2)</f>
        <v>0</v>
      </c>
      <c r="K371" s="156"/>
      <c r="L371" s="32"/>
      <c r="M371" s="157" t="s">
        <v>1</v>
      </c>
      <c r="N371" s="158" t="s">
        <v>44</v>
      </c>
      <c r="O371" s="57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61" t="s">
        <v>289</v>
      </c>
      <c r="AT371" s="161" t="s">
        <v>254</v>
      </c>
      <c r="AU371" s="161" t="s">
        <v>88</v>
      </c>
      <c r="AY371" s="17" t="s">
        <v>252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7" t="s">
        <v>86</v>
      </c>
      <c r="BK371" s="162">
        <f>ROUND(I371*H371,2)</f>
        <v>0</v>
      </c>
      <c r="BL371" s="17" t="s">
        <v>289</v>
      </c>
      <c r="BM371" s="161" t="s">
        <v>620</v>
      </c>
    </row>
    <row r="372" spans="1:65" s="14" customFormat="1">
      <c r="B372" s="171"/>
      <c r="D372" s="164" t="s">
        <v>282</v>
      </c>
      <c r="E372" s="172" t="s">
        <v>1</v>
      </c>
      <c r="F372" s="173" t="s">
        <v>6284</v>
      </c>
      <c r="H372" s="174">
        <v>11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282</v>
      </c>
      <c r="AU372" s="172" t="s">
        <v>88</v>
      </c>
      <c r="AV372" s="14" t="s">
        <v>88</v>
      </c>
      <c r="AW372" s="14" t="s">
        <v>33</v>
      </c>
      <c r="AX372" s="14" t="s">
        <v>79</v>
      </c>
      <c r="AY372" s="172" t="s">
        <v>252</v>
      </c>
    </row>
    <row r="373" spans="1:65" s="15" customFormat="1">
      <c r="B373" s="179"/>
      <c r="D373" s="164" t="s">
        <v>282</v>
      </c>
      <c r="E373" s="180" t="s">
        <v>1</v>
      </c>
      <c r="F373" s="181" t="s">
        <v>286</v>
      </c>
      <c r="H373" s="182">
        <v>11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282</v>
      </c>
      <c r="AU373" s="180" t="s">
        <v>88</v>
      </c>
      <c r="AV373" s="15" t="s">
        <v>258</v>
      </c>
      <c r="AW373" s="15" t="s">
        <v>33</v>
      </c>
      <c r="AX373" s="15" t="s">
        <v>86</v>
      </c>
      <c r="AY373" s="180" t="s">
        <v>252</v>
      </c>
    </row>
    <row r="374" spans="1:65" s="2" customFormat="1" ht="24.2" customHeight="1">
      <c r="A374" s="31"/>
      <c r="B374" s="148"/>
      <c r="C374" s="149" t="s">
        <v>425</v>
      </c>
      <c r="D374" s="149" t="s">
        <v>254</v>
      </c>
      <c r="E374" s="150" t="s">
        <v>6285</v>
      </c>
      <c r="F374" s="151" t="s">
        <v>6286</v>
      </c>
      <c r="G374" s="152" t="s">
        <v>347</v>
      </c>
      <c r="H374" s="153">
        <v>6</v>
      </c>
      <c r="I374" s="154"/>
      <c r="J374" s="155">
        <f>ROUND(I374*H374,2)</f>
        <v>0</v>
      </c>
      <c r="K374" s="156"/>
      <c r="L374" s="32"/>
      <c r="M374" s="157" t="s">
        <v>1</v>
      </c>
      <c r="N374" s="158" t="s">
        <v>44</v>
      </c>
      <c r="O374" s="57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61" t="s">
        <v>289</v>
      </c>
      <c r="AT374" s="161" t="s">
        <v>254</v>
      </c>
      <c r="AU374" s="161" t="s">
        <v>88</v>
      </c>
      <c r="AY374" s="17" t="s">
        <v>252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7" t="s">
        <v>86</v>
      </c>
      <c r="BK374" s="162">
        <f>ROUND(I374*H374,2)</f>
        <v>0</v>
      </c>
      <c r="BL374" s="17" t="s">
        <v>289</v>
      </c>
      <c r="BM374" s="161" t="s">
        <v>631</v>
      </c>
    </row>
    <row r="375" spans="1:65" s="14" customFormat="1">
      <c r="B375" s="171"/>
      <c r="D375" s="164" t="s">
        <v>282</v>
      </c>
      <c r="E375" s="172" t="s">
        <v>1</v>
      </c>
      <c r="F375" s="173" t="s">
        <v>6287</v>
      </c>
      <c r="H375" s="174">
        <v>6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282</v>
      </c>
      <c r="AU375" s="172" t="s">
        <v>88</v>
      </c>
      <c r="AV375" s="14" t="s">
        <v>88</v>
      </c>
      <c r="AW375" s="14" t="s">
        <v>33</v>
      </c>
      <c r="AX375" s="14" t="s">
        <v>79</v>
      </c>
      <c r="AY375" s="172" t="s">
        <v>252</v>
      </c>
    </row>
    <row r="376" spans="1:65" s="15" customFormat="1">
      <c r="B376" s="179"/>
      <c r="D376" s="164" t="s">
        <v>282</v>
      </c>
      <c r="E376" s="180" t="s">
        <v>1</v>
      </c>
      <c r="F376" s="181" t="s">
        <v>286</v>
      </c>
      <c r="H376" s="182">
        <v>6</v>
      </c>
      <c r="I376" s="183"/>
      <c r="L376" s="179"/>
      <c r="M376" s="184"/>
      <c r="N376" s="185"/>
      <c r="O376" s="185"/>
      <c r="P376" s="185"/>
      <c r="Q376" s="185"/>
      <c r="R376" s="185"/>
      <c r="S376" s="185"/>
      <c r="T376" s="186"/>
      <c r="AT376" s="180" t="s">
        <v>282</v>
      </c>
      <c r="AU376" s="180" t="s">
        <v>88</v>
      </c>
      <c r="AV376" s="15" t="s">
        <v>258</v>
      </c>
      <c r="AW376" s="15" t="s">
        <v>33</v>
      </c>
      <c r="AX376" s="15" t="s">
        <v>86</v>
      </c>
      <c r="AY376" s="180" t="s">
        <v>252</v>
      </c>
    </row>
    <row r="377" spans="1:65" s="2" customFormat="1" ht="24.2" customHeight="1">
      <c r="A377" s="31"/>
      <c r="B377" s="148"/>
      <c r="C377" s="149" t="s">
        <v>638</v>
      </c>
      <c r="D377" s="149" t="s">
        <v>254</v>
      </c>
      <c r="E377" s="150" t="s">
        <v>6288</v>
      </c>
      <c r="F377" s="151" t="s">
        <v>6289</v>
      </c>
      <c r="G377" s="152" t="s">
        <v>347</v>
      </c>
      <c r="H377" s="153">
        <v>4</v>
      </c>
      <c r="I377" s="154"/>
      <c r="J377" s="155">
        <f>ROUND(I377*H377,2)</f>
        <v>0</v>
      </c>
      <c r="K377" s="156"/>
      <c r="L377" s="32"/>
      <c r="M377" s="157" t="s">
        <v>1</v>
      </c>
      <c r="N377" s="158" t="s">
        <v>44</v>
      </c>
      <c r="O377" s="57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61" t="s">
        <v>289</v>
      </c>
      <c r="AT377" s="161" t="s">
        <v>254</v>
      </c>
      <c r="AU377" s="161" t="s">
        <v>88</v>
      </c>
      <c r="AY377" s="17" t="s">
        <v>252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7" t="s">
        <v>86</v>
      </c>
      <c r="BK377" s="162">
        <f>ROUND(I377*H377,2)</f>
        <v>0</v>
      </c>
      <c r="BL377" s="17" t="s">
        <v>289</v>
      </c>
      <c r="BM377" s="161" t="s">
        <v>641</v>
      </c>
    </row>
    <row r="378" spans="1:65" s="14" customFormat="1">
      <c r="B378" s="171"/>
      <c r="D378" s="164" t="s">
        <v>282</v>
      </c>
      <c r="E378" s="172" t="s">
        <v>1</v>
      </c>
      <c r="F378" s="173" t="s">
        <v>6290</v>
      </c>
      <c r="H378" s="174">
        <v>4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282</v>
      </c>
      <c r="AU378" s="172" t="s">
        <v>88</v>
      </c>
      <c r="AV378" s="14" t="s">
        <v>88</v>
      </c>
      <c r="AW378" s="14" t="s">
        <v>33</v>
      </c>
      <c r="AX378" s="14" t="s">
        <v>79</v>
      </c>
      <c r="AY378" s="172" t="s">
        <v>252</v>
      </c>
    </row>
    <row r="379" spans="1:65" s="15" customFormat="1">
      <c r="B379" s="179"/>
      <c r="D379" s="164" t="s">
        <v>282</v>
      </c>
      <c r="E379" s="180" t="s">
        <v>1</v>
      </c>
      <c r="F379" s="181" t="s">
        <v>286</v>
      </c>
      <c r="H379" s="182">
        <v>4</v>
      </c>
      <c r="I379" s="183"/>
      <c r="L379" s="179"/>
      <c r="M379" s="184"/>
      <c r="N379" s="185"/>
      <c r="O379" s="185"/>
      <c r="P379" s="185"/>
      <c r="Q379" s="185"/>
      <c r="R379" s="185"/>
      <c r="S379" s="185"/>
      <c r="T379" s="186"/>
      <c r="AT379" s="180" t="s">
        <v>282</v>
      </c>
      <c r="AU379" s="180" t="s">
        <v>88</v>
      </c>
      <c r="AV379" s="15" t="s">
        <v>258</v>
      </c>
      <c r="AW379" s="15" t="s">
        <v>33</v>
      </c>
      <c r="AX379" s="15" t="s">
        <v>86</v>
      </c>
      <c r="AY379" s="180" t="s">
        <v>252</v>
      </c>
    </row>
    <row r="380" spans="1:65" s="2" customFormat="1" ht="24.2" customHeight="1">
      <c r="A380" s="31"/>
      <c r="B380" s="148"/>
      <c r="C380" s="149" t="s">
        <v>428</v>
      </c>
      <c r="D380" s="149" t="s">
        <v>254</v>
      </c>
      <c r="E380" s="150" t="s">
        <v>6291</v>
      </c>
      <c r="F380" s="151" t="s">
        <v>6292</v>
      </c>
      <c r="G380" s="152" t="s">
        <v>347</v>
      </c>
      <c r="H380" s="153">
        <v>4</v>
      </c>
      <c r="I380" s="154"/>
      <c r="J380" s="155">
        <f>ROUND(I380*H380,2)</f>
        <v>0</v>
      </c>
      <c r="K380" s="156"/>
      <c r="L380" s="32"/>
      <c r="M380" s="157" t="s">
        <v>1</v>
      </c>
      <c r="N380" s="158" t="s">
        <v>44</v>
      </c>
      <c r="O380" s="57"/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61" t="s">
        <v>289</v>
      </c>
      <c r="AT380" s="161" t="s">
        <v>254</v>
      </c>
      <c r="AU380" s="161" t="s">
        <v>88</v>
      </c>
      <c r="AY380" s="17" t="s">
        <v>252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7" t="s">
        <v>86</v>
      </c>
      <c r="BK380" s="162">
        <f>ROUND(I380*H380,2)</f>
        <v>0</v>
      </c>
      <c r="BL380" s="17" t="s">
        <v>289</v>
      </c>
      <c r="BM380" s="161" t="s">
        <v>649</v>
      </c>
    </row>
    <row r="381" spans="1:65" s="14" customFormat="1">
      <c r="B381" s="171"/>
      <c r="D381" s="164" t="s">
        <v>282</v>
      </c>
      <c r="E381" s="172" t="s">
        <v>1</v>
      </c>
      <c r="F381" s="173" t="s">
        <v>6293</v>
      </c>
      <c r="H381" s="174">
        <v>4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282</v>
      </c>
      <c r="AU381" s="172" t="s">
        <v>88</v>
      </c>
      <c r="AV381" s="14" t="s">
        <v>88</v>
      </c>
      <c r="AW381" s="14" t="s">
        <v>33</v>
      </c>
      <c r="AX381" s="14" t="s">
        <v>79</v>
      </c>
      <c r="AY381" s="172" t="s">
        <v>252</v>
      </c>
    </row>
    <row r="382" spans="1:65" s="15" customFormat="1">
      <c r="B382" s="179"/>
      <c r="D382" s="164" t="s">
        <v>282</v>
      </c>
      <c r="E382" s="180" t="s">
        <v>1</v>
      </c>
      <c r="F382" s="181" t="s">
        <v>286</v>
      </c>
      <c r="H382" s="182">
        <v>4</v>
      </c>
      <c r="I382" s="183"/>
      <c r="L382" s="179"/>
      <c r="M382" s="184"/>
      <c r="N382" s="185"/>
      <c r="O382" s="185"/>
      <c r="P382" s="185"/>
      <c r="Q382" s="185"/>
      <c r="R382" s="185"/>
      <c r="S382" s="185"/>
      <c r="T382" s="186"/>
      <c r="AT382" s="180" t="s">
        <v>282</v>
      </c>
      <c r="AU382" s="180" t="s">
        <v>88</v>
      </c>
      <c r="AV382" s="15" t="s">
        <v>258</v>
      </c>
      <c r="AW382" s="15" t="s">
        <v>33</v>
      </c>
      <c r="AX382" s="15" t="s">
        <v>86</v>
      </c>
      <c r="AY382" s="180" t="s">
        <v>252</v>
      </c>
    </row>
    <row r="383" spans="1:65" s="2" customFormat="1" ht="24.2" customHeight="1">
      <c r="A383" s="31"/>
      <c r="B383" s="148"/>
      <c r="C383" s="149" t="s">
        <v>652</v>
      </c>
      <c r="D383" s="149" t="s">
        <v>254</v>
      </c>
      <c r="E383" s="150" t="s">
        <v>6294</v>
      </c>
      <c r="F383" s="151" t="s">
        <v>6295</v>
      </c>
      <c r="G383" s="152" t="s">
        <v>347</v>
      </c>
      <c r="H383" s="153">
        <v>3</v>
      </c>
      <c r="I383" s="154"/>
      <c r="J383" s="155">
        <f>ROUND(I383*H383,2)</f>
        <v>0</v>
      </c>
      <c r="K383" s="156"/>
      <c r="L383" s="32"/>
      <c r="M383" s="157" t="s">
        <v>1</v>
      </c>
      <c r="N383" s="158" t="s">
        <v>44</v>
      </c>
      <c r="O383" s="57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61" t="s">
        <v>289</v>
      </c>
      <c r="AT383" s="161" t="s">
        <v>254</v>
      </c>
      <c r="AU383" s="161" t="s">
        <v>88</v>
      </c>
      <c r="AY383" s="17" t="s">
        <v>252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7" t="s">
        <v>86</v>
      </c>
      <c r="BK383" s="162">
        <f>ROUND(I383*H383,2)</f>
        <v>0</v>
      </c>
      <c r="BL383" s="17" t="s">
        <v>289</v>
      </c>
      <c r="BM383" s="161" t="s">
        <v>655</v>
      </c>
    </row>
    <row r="384" spans="1:65" s="14" customFormat="1" ht="22.5">
      <c r="B384" s="171"/>
      <c r="D384" s="164" t="s">
        <v>282</v>
      </c>
      <c r="E384" s="172" t="s">
        <v>1</v>
      </c>
      <c r="F384" s="173" t="s">
        <v>6296</v>
      </c>
      <c r="H384" s="174">
        <v>3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282</v>
      </c>
      <c r="AU384" s="172" t="s">
        <v>88</v>
      </c>
      <c r="AV384" s="14" t="s">
        <v>88</v>
      </c>
      <c r="AW384" s="14" t="s">
        <v>33</v>
      </c>
      <c r="AX384" s="14" t="s">
        <v>79</v>
      </c>
      <c r="AY384" s="172" t="s">
        <v>252</v>
      </c>
    </row>
    <row r="385" spans="1:65" s="15" customFormat="1">
      <c r="B385" s="179"/>
      <c r="D385" s="164" t="s">
        <v>282</v>
      </c>
      <c r="E385" s="180" t="s">
        <v>1</v>
      </c>
      <c r="F385" s="181" t="s">
        <v>286</v>
      </c>
      <c r="H385" s="182">
        <v>3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282</v>
      </c>
      <c r="AU385" s="180" t="s">
        <v>88</v>
      </c>
      <c r="AV385" s="15" t="s">
        <v>258</v>
      </c>
      <c r="AW385" s="15" t="s">
        <v>33</v>
      </c>
      <c r="AX385" s="15" t="s">
        <v>86</v>
      </c>
      <c r="AY385" s="180" t="s">
        <v>252</v>
      </c>
    </row>
    <row r="386" spans="1:65" s="2" customFormat="1" ht="24.2" customHeight="1">
      <c r="A386" s="31"/>
      <c r="B386" s="148"/>
      <c r="C386" s="149" t="s">
        <v>432</v>
      </c>
      <c r="D386" s="149" t="s">
        <v>254</v>
      </c>
      <c r="E386" s="150" t="s">
        <v>6297</v>
      </c>
      <c r="F386" s="151" t="s">
        <v>6298</v>
      </c>
      <c r="G386" s="152" t="s">
        <v>347</v>
      </c>
      <c r="H386" s="153">
        <v>5</v>
      </c>
      <c r="I386" s="154"/>
      <c r="J386" s="155">
        <f>ROUND(I386*H386,2)</f>
        <v>0</v>
      </c>
      <c r="K386" s="156"/>
      <c r="L386" s="32"/>
      <c r="M386" s="157" t="s">
        <v>1</v>
      </c>
      <c r="N386" s="158" t="s">
        <v>44</v>
      </c>
      <c r="O386" s="57"/>
      <c r="P386" s="159">
        <f>O386*H386</f>
        <v>0</v>
      </c>
      <c r="Q386" s="159">
        <v>0</v>
      </c>
      <c r="R386" s="159">
        <f>Q386*H386</f>
        <v>0</v>
      </c>
      <c r="S386" s="159">
        <v>0</v>
      </c>
      <c r="T386" s="160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61" t="s">
        <v>289</v>
      </c>
      <c r="AT386" s="161" t="s">
        <v>254</v>
      </c>
      <c r="AU386" s="161" t="s">
        <v>88</v>
      </c>
      <c r="AY386" s="17" t="s">
        <v>252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86</v>
      </c>
      <c r="BK386" s="162">
        <f>ROUND(I386*H386,2)</f>
        <v>0</v>
      </c>
      <c r="BL386" s="17" t="s">
        <v>289</v>
      </c>
      <c r="BM386" s="161" t="s">
        <v>664</v>
      </c>
    </row>
    <row r="387" spans="1:65" s="14" customFormat="1" ht="22.5">
      <c r="B387" s="171"/>
      <c r="D387" s="164" t="s">
        <v>282</v>
      </c>
      <c r="E387" s="172" t="s">
        <v>1</v>
      </c>
      <c r="F387" s="173" t="s">
        <v>6299</v>
      </c>
      <c r="H387" s="174">
        <v>5</v>
      </c>
      <c r="I387" s="175"/>
      <c r="L387" s="171"/>
      <c r="M387" s="176"/>
      <c r="N387" s="177"/>
      <c r="O387" s="177"/>
      <c r="P387" s="177"/>
      <c r="Q387" s="177"/>
      <c r="R387" s="177"/>
      <c r="S387" s="177"/>
      <c r="T387" s="178"/>
      <c r="AT387" s="172" t="s">
        <v>282</v>
      </c>
      <c r="AU387" s="172" t="s">
        <v>88</v>
      </c>
      <c r="AV387" s="14" t="s">
        <v>88</v>
      </c>
      <c r="AW387" s="14" t="s">
        <v>33</v>
      </c>
      <c r="AX387" s="14" t="s">
        <v>79</v>
      </c>
      <c r="AY387" s="172" t="s">
        <v>252</v>
      </c>
    </row>
    <row r="388" spans="1:65" s="15" customFormat="1">
      <c r="B388" s="179"/>
      <c r="D388" s="164" t="s">
        <v>282</v>
      </c>
      <c r="E388" s="180" t="s">
        <v>1</v>
      </c>
      <c r="F388" s="181" t="s">
        <v>286</v>
      </c>
      <c r="H388" s="182">
        <v>5</v>
      </c>
      <c r="I388" s="183"/>
      <c r="L388" s="179"/>
      <c r="M388" s="184"/>
      <c r="N388" s="185"/>
      <c r="O388" s="185"/>
      <c r="P388" s="185"/>
      <c r="Q388" s="185"/>
      <c r="R388" s="185"/>
      <c r="S388" s="185"/>
      <c r="T388" s="186"/>
      <c r="AT388" s="180" t="s">
        <v>282</v>
      </c>
      <c r="AU388" s="180" t="s">
        <v>88</v>
      </c>
      <c r="AV388" s="15" t="s">
        <v>258</v>
      </c>
      <c r="AW388" s="15" t="s">
        <v>33</v>
      </c>
      <c r="AX388" s="15" t="s">
        <v>86</v>
      </c>
      <c r="AY388" s="180" t="s">
        <v>252</v>
      </c>
    </row>
    <row r="389" spans="1:65" s="2" customFormat="1" ht="24.2" customHeight="1">
      <c r="A389" s="31"/>
      <c r="B389" s="148"/>
      <c r="C389" s="149" t="s">
        <v>679</v>
      </c>
      <c r="D389" s="149" t="s">
        <v>254</v>
      </c>
      <c r="E389" s="150" t="s">
        <v>6300</v>
      </c>
      <c r="F389" s="151" t="s">
        <v>6301</v>
      </c>
      <c r="G389" s="152" t="s">
        <v>347</v>
      </c>
      <c r="H389" s="153">
        <v>4</v>
      </c>
      <c r="I389" s="154"/>
      <c r="J389" s="155">
        <f>ROUND(I389*H389,2)</f>
        <v>0</v>
      </c>
      <c r="K389" s="156"/>
      <c r="L389" s="32"/>
      <c r="M389" s="157" t="s">
        <v>1</v>
      </c>
      <c r="N389" s="158" t="s">
        <v>44</v>
      </c>
      <c r="O389" s="57"/>
      <c r="P389" s="159">
        <f>O389*H389</f>
        <v>0</v>
      </c>
      <c r="Q389" s="159">
        <v>0</v>
      </c>
      <c r="R389" s="159">
        <f>Q389*H389</f>
        <v>0</v>
      </c>
      <c r="S389" s="159">
        <v>0</v>
      </c>
      <c r="T389" s="16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61" t="s">
        <v>289</v>
      </c>
      <c r="AT389" s="161" t="s">
        <v>254</v>
      </c>
      <c r="AU389" s="161" t="s">
        <v>88</v>
      </c>
      <c r="AY389" s="17" t="s">
        <v>252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7" t="s">
        <v>86</v>
      </c>
      <c r="BK389" s="162">
        <f>ROUND(I389*H389,2)</f>
        <v>0</v>
      </c>
      <c r="BL389" s="17" t="s">
        <v>289</v>
      </c>
      <c r="BM389" s="161" t="s">
        <v>682</v>
      </c>
    </row>
    <row r="390" spans="1:65" s="14" customFormat="1" ht="22.5">
      <c r="B390" s="171"/>
      <c r="D390" s="164" t="s">
        <v>282</v>
      </c>
      <c r="E390" s="172" t="s">
        <v>1</v>
      </c>
      <c r="F390" s="173" t="s">
        <v>6302</v>
      </c>
      <c r="H390" s="174">
        <v>4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282</v>
      </c>
      <c r="AU390" s="172" t="s">
        <v>88</v>
      </c>
      <c r="AV390" s="14" t="s">
        <v>88</v>
      </c>
      <c r="AW390" s="14" t="s">
        <v>33</v>
      </c>
      <c r="AX390" s="14" t="s">
        <v>79</v>
      </c>
      <c r="AY390" s="172" t="s">
        <v>252</v>
      </c>
    </row>
    <row r="391" spans="1:65" s="15" customFormat="1">
      <c r="B391" s="179"/>
      <c r="D391" s="164" t="s">
        <v>282</v>
      </c>
      <c r="E391" s="180" t="s">
        <v>1</v>
      </c>
      <c r="F391" s="181" t="s">
        <v>286</v>
      </c>
      <c r="H391" s="182">
        <v>4</v>
      </c>
      <c r="I391" s="183"/>
      <c r="L391" s="179"/>
      <c r="M391" s="184"/>
      <c r="N391" s="185"/>
      <c r="O391" s="185"/>
      <c r="P391" s="185"/>
      <c r="Q391" s="185"/>
      <c r="R391" s="185"/>
      <c r="S391" s="185"/>
      <c r="T391" s="186"/>
      <c r="AT391" s="180" t="s">
        <v>282</v>
      </c>
      <c r="AU391" s="180" t="s">
        <v>88</v>
      </c>
      <c r="AV391" s="15" t="s">
        <v>258</v>
      </c>
      <c r="AW391" s="15" t="s">
        <v>33</v>
      </c>
      <c r="AX391" s="15" t="s">
        <v>86</v>
      </c>
      <c r="AY391" s="180" t="s">
        <v>252</v>
      </c>
    </row>
    <row r="392" spans="1:65" s="2" customFormat="1" ht="24.2" customHeight="1">
      <c r="A392" s="31"/>
      <c r="B392" s="148"/>
      <c r="C392" s="149" t="s">
        <v>435</v>
      </c>
      <c r="D392" s="149" t="s">
        <v>254</v>
      </c>
      <c r="E392" s="150" t="s">
        <v>6303</v>
      </c>
      <c r="F392" s="151" t="s">
        <v>6304</v>
      </c>
      <c r="G392" s="152" t="s">
        <v>347</v>
      </c>
      <c r="H392" s="153">
        <v>2</v>
      </c>
      <c r="I392" s="154"/>
      <c r="J392" s="155">
        <f>ROUND(I392*H392,2)</f>
        <v>0</v>
      </c>
      <c r="K392" s="156"/>
      <c r="L392" s="32"/>
      <c r="M392" s="157" t="s">
        <v>1</v>
      </c>
      <c r="N392" s="158" t="s">
        <v>44</v>
      </c>
      <c r="O392" s="57"/>
      <c r="P392" s="159">
        <f>O392*H392</f>
        <v>0</v>
      </c>
      <c r="Q392" s="159">
        <v>0</v>
      </c>
      <c r="R392" s="159">
        <f>Q392*H392</f>
        <v>0</v>
      </c>
      <c r="S392" s="159">
        <v>0</v>
      </c>
      <c r="T392" s="160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61" t="s">
        <v>289</v>
      </c>
      <c r="AT392" s="161" t="s">
        <v>254</v>
      </c>
      <c r="AU392" s="161" t="s">
        <v>88</v>
      </c>
      <c r="AY392" s="17" t="s">
        <v>252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7" t="s">
        <v>86</v>
      </c>
      <c r="BK392" s="162">
        <f>ROUND(I392*H392,2)</f>
        <v>0</v>
      </c>
      <c r="BL392" s="17" t="s">
        <v>289</v>
      </c>
      <c r="BM392" s="161" t="s">
        <v>705</v>
      </c>
    </row>
    <row r="393" spans="1:65" s="14" customFormat="1" ht="22.5">
      <c r="B393" s="171"/>
      <c r="D393" s="164" t="s">
        <v>282</v>
      </c>
      <c r="E393" s="172" t="s">
        <v>1</v>
      </c>
      <c r="F393" s="173" t="s">
        <v>6305</v>
      </c>
      <c r="H393" s="174">
        <v>2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282</v>
      </c>
      <c r="AU393" s="172" t="s">
        <v>88</v>
      </c>
      <c r="AV393" s="14" t="s">
        <v>88</v>
      </c>
      <c r="AW393" s="14" t="s">
        <v>33</v>
      </c>
      <c r="AX393" s="14" t="s">
        <v>79</v>
      </c>
      <c r="AY393" s="172" t="s">
        <v>252</v>
      </c>
    </row>
    <row r="394" spans="1:65" s="15" customFormat="1">
      <c r="B394" s="179"/>
      <c r="D394" s="164" t="s">
        <v>282</v>
      </c>
      <c r="E394" s="180" t="s">
        <v>1</v>
      </c>
      <c r="F394" s="181" t="s">
        <v>286</v>
      </c>
      <c r="H394" s="182">
        <v>2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282</v>
      </c>
      <c r="AU394" s="180" t="s">
        <v>88</v>
      </c>
      <c r="AV394" s="15" t="s">
        <v>258</v>
      </c>
      <c r="AW394" s="15" t="s">
        <v>33</v>
      </c>
      <c r="AX394" s="15" t="s">
        <v>86</v>
      </c>
      <c r="AY394" s="180" t="s">
        <v>252</v>
      </c>
    </row>
    <row r="395" spans="1:65" s="2" customFormat="1" ht="24.2" customHeight="1">
      <c r="A395" s="31"/>
      <c r="B395" s="148"/>
      <c r="C395" s="149" t="s">
        <v>708</v>
      </c>
      <c r="D395" s="149" t="s">
        <v>254</v>
      </c>
      <c r="E395" s="150" t="s">
        <v>6306</v>
      </c>
      <c r="F395" s="151" t="s">
        <v>6307</v>
      </c>
      <c r="G395" s="152" t="s">
        <v>347</v>
      </c>
      <c r="H395" s="153">
        <v>2</v>
      </c>
      <c r="I395" s="154"/>
      <c r="J395" s="155">
        <f>ROUND(I395*H395,2)</f>
        <v>0</v>
      </c>
      <c r="K395" s="156"/>
      <c r="L395" s="32"/>
      <c r="M395" s="157" t="s">
        <v>1</v>
      </c>
      <c r="N395" s="158" t="s">
        <v>44</v>
      </c>
      <c r="O395" s="57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61" t="s">
        <v>289</v>
      </c>
      <c r="AT395" s="161" t="s">
        <v>254</v>
      </c>
      <c r="AU395" s="161" t="s">
        <v>88</v>
      </c>
      <c r="AY395" s="17" t="s">
        <v>252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7" t="s">
        <v>86</v>
      </c>
      <c r="BK395" s="162">
        <f>ROUND(I395*H395,2)</f>
        <v>0</v>
      </c>
      <c r="BL395" s="17" t="s">
        <v>289</v>
      </c>
      <c r="BM395" s="161" t="s">
        <v>711</v>
      </c>
    </row>
    <row r="396" spans="1:65" s="14" customFormat="1" ht="22.5">
      <c r="B396" s="171"/>
      <c r="D396" s="164" t="s">
        <v>282</v>
      </c>
      <c r="E396" s="172" t="s">
        <v>1</v>
      </c>
      <c r="F396" s="173" t="s">
        <v>6308</v>
      </c>
      <c r="H396" s="174">
        <v>2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282</v>
      </c>
      <c r="AU396" s="172" t="s">
        <v>88</v>
      </c>
      <c r="AV396" s="14" t="s">
        <v>88</v>
      </c>
      <c r="AW396" s="14" t="s">
        <v>33</v>
      </c>
      <c r="AX396" s="14" t="s">
        <v>79</v>
      </c>
      <c r="AY396" s="172" t="s">
        <v>252</v>
      </c>
    </row>
    <row r="397" spans="1:65" s="15" customFormat="1">
      <c r="B397" s="179"/>
      <c r="D397" s="164" t="s">
        <v>282</v>
      </c>
      <c r="E397" s="180" t="s">
        <v>1</v>
      </c>
      <c r="F397" s="181" t="s">
        <v>286</v>
      </c>
      <c r="H397" s="182">
        <v>2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282</v>
      </c>
      <c r="AU397" s="180" t="s">
        <v>88</v>
      </c>
      <c r="AV397" s="15" t="s">
        <v>258</v>
      </c>
      <c r="AW397" s="15" t="s">
        <v>33</v>
      </c>
      <c r="AX397" s="15" t="s">
        <v>86</v>
      </c>
      <c r="AY397" s="180" t="s">
        <v>252</v>
      </c>
    </row>
    <row r="398" spans="1:65" s="2" customFormat="1" ht="24.2" customHeight="1">
      <c r="A398" s="31"/>
      <c r="B398" s="148"/>
      <c r="C398" s="149" t="s">
        <v>439</v>
      </c>
      <c r="D398" s="149" t="s">
        <v>254</v>
      </c>
      <c r="E398" s="150" t="s">
        <v>6309</v>
      </c>
      <c r="F398" s="151" t="s">
        <v>6310</v>
      </c>
      <c r="G398" s="152" t="s">
        <v>347</v>
      </c>
      <c r="H398" s="153">
        <v>31</v>
      </c>
      <c r="I398" s="154"/>
      <c r="J398" s="155">
        <f>ROUND(I398*H398,2)</f>
        <v>0</v>
      </c>
      <c r="K398" s="156"/>
      <c r="L398" s="32"/>
      <c r="M398" s="157" t="s">
        <v>1</v>
      </c>
      <c r="N398" s="158" t="s">
        <v>44</v>
      </c>
      <c r="O398" s="57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61" t="s">
        <v>289</v>
      </c>
      <c r="AT398" s="161" t="s">
        <v>254</v>
      </c>
      <c r="AU398" s="161" t="s">
        <v>88</v>
      </c>
      <c r="AY398" s="17" t="s">
        <v>252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7" t="s">
        <v>86</v>
      </c>
      <c r="BK398" s="162">
        <f>ROUND(I398*H398,2)</f>
        <v>0</v>
      </c>
      <c r="BL398" s="17" t="s">
        <v>289</v>
      </c>
      <c r="BM398" s="161" t="s">
        <v>714</v>
      </c>
    </row>
    <row r="399" spans="1:65" s="2" customFormat="1" ht="24.2" customHeight="1">
      <c r="A399" s="31"/>
      <c r="B399" s="148"/>
      <c r="C399" s="149" t="s">
        <v>721</v>
      </c>
      <c r="D399" s="149" t="s">
        <v>254</v>
      </c>
      <c r="E399" s="150" t="s">
        <v>6311</v>
      </c>
      <c r="F399" s="151" t="s">
        <v>6312</v>
      </c>
      <c r="G399" s="152" t="s">
        <v>347</v>
      </c>
      <c r="H399" s="153">
        <v>1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289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289</v>
      </c>
      <c r="BM399" s="161" t="s">
        <v>724</v>
      </c>
    </row>
    <row r="400" spans="1:65" s="2" customFormat="1" ht="24.2" customHeight="1">
      <c r="A400" s="31"/>
      <c r="B400" s="148"/>
      <c r="C400" s="149" t="s">
        <v>442</v>
      </c>
      <c r="D400" s="149" t="s">
        <v>254</v>
      </c>
      <c r="E400" s="150" t="s">
        <v>6313</v>
      </c>
      <c r="F400" s="151" t="s">
        <v>6314</v>
      </c>
      <c r="G400" s="152" t="s">
        <v>347</v>
      </c>
      <c r="H400" s="153">
        <v>1</v>
      </c>
      <c r="I400" s="154"/>
      <c r="J400" s="155">
        <f>ROUND(I400*H400,2)</f>
        <v>0</v>
      </c>
      <c r="K400" s="156"/>
      <c r="L400" s="32"/>
      <c r="M400" s="157" t="s">
        <v>1</v>
      </c>
      <c r="N400" s="158" t="s">
        <v>44</v>
      </c>
      <c r="O400" s="57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61" t="s">
        <v>289</v>
      </c>
      <c r="AT400" s="161" t="s">
        <v>254</v>
      </c>
      <c r="AU400" s="161" t="s">
        <v>88</v>
      </c>
      <c r="AY400" s="17" t="s">
        <v>252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7" t="s">
        <v>86</v>
      </c>
      <c r="BK400" s="162">
        <f>ROUND(I400*H400,2)</f>
        <v>0</v>
      </c>
      <c r="BL400" s="17" t="s">
        <v>289</v>
      </c>
      <c r="BM400" s="161" t="s">
        <v>731</v>
      </c>
    </row>
    <row r="401" spans="1:65" s="2" customFormat="1" ht="24.2" customHeight="1">
      <c r="A401" s="31"/>
      <c r="B401" s="148"/>
      <c r="C401" s="149" t="s">
        <v>742</v>
      </c>
      <c r="D401" s="149" t="s">
        <v>254</v>
      </c>
      <c r="E401" s="150" t="s">
        <v>6315</v>
      </c>
      <c r="F401" s="151" t="s">
        <v>6316</v>
      </c>
      <c r="G401" s="152" t="s">
        <v>347</v>
      </c>
      <c r="H401" s="153">
        <v>2</v>
      </c>
      <c r="I401" s="154"/>
      <c r="J401" s="155">
        <f>ROUND(I401*H401,2)</f>
        <v>0</v>
      </c>
      <c r="K401" s="156"/>
      <c r="L401" s="32"/>
      <c r="M401" s="157" t="s">
        <v>1</v>
      </c>
      <c r="N401" s="158" t="s">
        <v>44</v>
      </c>
      <c r="O401" s="57"/>
      <c r="P401" s="159">
        <f>O401*H401</f>
        <v>0</v>
      </c>
      <c r="Q401" s="159">
        <v>0</v>
      </c>
      <c r="R401" s="159">
        <f>Q401*H401</f>
        <v>0</v>
      </c>
      <c r="S401" s="159">
        <v>0</v>
      </c>
      <c r="T401" s="16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61" t="s">
        <v>289</v>
      </c>
      <c r="AT401" s="161" t="s">
        <v>254</v>
      </c>
      <c r="AU401" s="161" t="s">
        <v>88</v>
      </c>
      <c r="AY401" s="17" t="s">
        <v>252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7" t="s">
        <v>86</v>
      </c>
      <c r="BK401" s="162">
        <f>ROUND(I401*H401,2)</f>
        <v>0</v>
      </c>
      <c r="BL401" s="17" t="s">
        <v>289</v>
      </c>
      <c r="BM401" s="161" t="s">
        <v>745</v>
      </c>
    </row>
    <row r="402" spans="1:65" s="2" customFormat="1" ht="24.2" customHeight="1">
      <c r="A402" s="31"/>
      <c r="B402" s="148"/>
      <c r="C402" s="149" t="s">
        <v>446</v>
      </c>
      <c r="D402" s="149" t="s">
        <v>254</v>
      </c>
      <c r="E402" s="150" t="s">
        <v>6317</v>
      </c>
      <c r="F402" s="151" t="s">
        <v>6318</v>
      </c>
      <c r="G402" s="152" t="s">
        <v>347</v>
      </c>
      <c r="H402" s="153">
        <v>41</v>
      </c>
      <c r="I402" s="154"/>
      <c r="J402" s="155">
        <f>ROUND(I402*H402,2)</f>
        <v>0</v>
      </c>
      <c r="K402" s="156"/>
      <c r="L402" s="32"/>
      <c r="M402" s="157" t="s">
        <v>1</v>
      </c>
      <c r="N402" s="158" t="s">
        <v>44</v>
      </c>
      <c r="O402" s="57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61" t="s">
        <v>289</v>
      </c>
      <c r="AT402" s="161" t="s">
        <v>254</v>
      </c>
      <c r="AU402" s="161" t="s">
        <v>88</v>
      </c>
      <c r="AY402" s="17" t="s">
        <v>252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7" t="s">
        <v>86</v>
      </c>
      <c r="BK402" s="162">
        <f>ROUND(I402*H402,2)</f>
        <v>0</v>
      </c>
      <c r="BL402" s="17" t="s">
        <v>289</v>
      </c>
      <c r="BM402" s="161" t="s">
        <v>748</v>
      </c>
    </row>
    <row r="403" spans="1:65" s="14" customFormat="1">
      <c r="B403" s="171"/>
      <c r="D403" s="164" t="s">
        <v>282</v>
      </c>
      <c r="E403" s="172" t="s">
        <v>1</v>
      </c>
      <c r="F403" s="173" t="s">
        <v>6319</v>
      </c>
      <c r="H403" s="174">
        <v>41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282</v>
      </c>
      <c r="AU403" s="172" t="s">
        <v>88</v>
      </c>
      <c r="AV403" s="14" t="s">
        <v>88</v>
      </c>
      <c r="AW403" s="14" t="s">
        <v>33</v>
      </c>
      <c r="AX403" s="14" t="s">
        <v>79</v>
      </c>
      <c r="AY403" s="172" t="s">
        <v>252</v>
      </c>
    </row>
    <row r="404" spans="1:65" s="15" customFormat="1">
      <c r="B404" s="179"/>
      <c r="D404" s="164" t="s">
        <v>282</v>
      </c>
      <c r="E404" s="180" t="s">
        <v>1</v>
      </c>
      <c r="F404" s="181" t="s">
        <v>286</v>
      </c>
      <c r="H404" s="182">
        <v>41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282</v>
      </c>
      <c r="AU404" s="180" t="s">
        <v>88</v>
      </c>
      <c r="AV404" s="15" t="s">
        <v>258</v>
      </c>
      <c r="AW404" s="15" t="s">
        <v>33</v>
      </c>
      <c r="AX404" s="15" t="s">
        <v>86</v>
      </c>
      <c r="AY404" s="180" t="s">
        <v>252</v>
      </c>
    </row>
    <row r="405" spans="1:65" s="2" customFormat="1" ht="33" customHeight="1">
      <c r="A405" s="31"/>
      <c r="B405" s="148"/>
      <c r="C405" s="149" t="s">
        <v>757</v>
      </c>
      <c r="D405" s="149" t="s">
        <v>254</v>
      </c>
      <c r="E405" s="150" t="s">
        <v>6320</v>
      </c>
      <c r="F405" s="151" t="s">
        <v>6321</v>
      </c>
      <c r="G405" s="152" t="s">
        <v>347</v>
      </c>
      <c r="H405" s="153">
        <v>30</v>
      </c>
      <c r="I405" s="154"/>
      <c r="J405" s="155">
        <f>ROUND(I405*H405,2)</f>
        <v>0</v>
      </c>
      <c r="K405" s="156"/>
      <c r="L405" s="32"/>
      <c r="M405" s="157" t="s">
        <v>1</v>
      </c>
      <c r="N405" s="158" t="s">
        <v>44</v>
      </c>
      <c r="O405" s="57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61" t="s">
        <v>289</v>
      </c>
      <c r="AT405" s="161" t="s">
        <v>254</v>
      </c>
      <c r="AU405" s="161" t="s">
        <v>88</v>
      </c>
      <c r="AY405" s="17" t="s">
        <v>252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7" t="s">
        <v>86</v>
      </c>
      <c r="BK405" s="162">
        <f>ROUND(I405*H405,2)</f>
        <v>0</v>
      </c>
      <c r="BL405" s="17" t="s">
        <v>289</v>
      </c>
      <c r="BM405" s="161" t="s">
        <v>760</v>
      </c>
    </row>
    <row r="406" spans="1:65" s="2" customFormat="1" ht="24.2" customHeight="1">
      <c r="A406" s="31"/>
      <c r="B406" s="148"/>
      <c r="C406" s="149" t="s">
        <v>449</v>
      </c>
      <c r="D406" s="149" t="s">
        <v>254</v>
      </c>
      <c r="E406" s="150" t="s">
        <v>6322</v>
      </c>
      <c r="F406" s="151" t="s">
        <v>6323</v>
      </c>
      <c r="G406" s="152" t="s">
        <v>347</v>
      </c>
      <c r="H406" s="153">
        <v>2</v>
      </c>
      <c r="I406" s="154"/>
      <c r="J406" s="155">
        <f>ROUND(I406*H406,2)</f>
        <v>0</v>
      </c>
      <c r="K406" s="156"/>
      <c r="L406" s="32"/>
      <c r="M406" s="157" t="s">
        <v>1</v>
      </c>
      <c r="N406" s="158" t="s">
        <v>44</v>
      </c>
      <c r="O406" s="57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61" t="s">
        <v>289</v>
      </c>
      <c r="AT406" s="161" t="s">
        <v>254</v>
      </c>
      <c r="AU406" s="161" t="s">
        <v>88</v>
      </c>
      <c r="AY406" s="17" t="s">
        <v>252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7" t="s">
        <v>86</v>
      </c>
      <c r="BK406" s="162">
        <f>ROUND(I406*H406,2)</f>
        <v>0</v>
      </c>
      <c r="BL406" s="17" t="s">
        <v>289</v>
      </c>
      <c r="BM406" s="161" t="s">
        <v>764</v>
      </c>
    </row>
    <row r="407" spans="1:65" s="14" customFormat="1" ht="22.5">
      <c r="B407" s="171"/>
      <c r="D407" s="164" t="s">
        <v>282</v>
      </c>
      <c r="E407" s="172" t="s">
        <v>1</v>
      </c>
      <c r="F407" s="173" t="s">
        <v>6324</v>
      </c>
      <c r="H407" s="174">
        <v>2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282</v>
      </c>
      <c r="AU407" s="172" t="s">
        <v>88</v>
      </c>
      <c r="AV407" s="14" t="s">
        <v>88</v>
      </c>
      <c r="AW407" s="14" t="s">
        <v>33</v>
      </c>
      <c r="AX407" s="14" t="s">
        <v>79</v>
      </c>
      <c r="AY407" s="172" t="s">
        <v>252</v>
      </c>
    </row>
    <row r="408" spans="1:65" s="15" customFormat="1">
      <c r="B408" s="179"/>
      <c r="D408" s="164" t="s">
        <v>282</v>
      </c>
      <c r="E408" s="180" t="s">
        <v>1</v>
      </c>
      <c r="F408" s="181" t="s">
        <v>286</v>
      </c>
      <c r="H408" s="182">
        <v>2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282</v>
      </c>
      <c r="AU408" s="180" t="s">
        <v>88</v>
      </c>
      <c r="AV408" s="15" t="s">
        <v>258</v>
      </c>
      <c r="AW408" s="15" t="s">
        <v>33</v>
      </c>
      <c r="AX408" s="15" t="s">
        <v>86</v>
      </c>
      <c r="AY408" s="180" t="s">
        <v>252</v>
      </c>
    </row>
    <row r="409" spans="1:65" s="2" customFormat="1" ht="24.2" customHeight="1">
      <c r="A409" s="31"/>
      <c r="B409" s="148"/>
      <c r="C409" s="149" t="s">
        <v>766</v>
      </c>
      <c r="D409" s="149" t="s">
        <v>254</v>
      </c>
      <c r="E409" s="150" t="s">
        <v>6325</v>
      </c>
      <c r="F409" s="151" t="s">
        <v>6326</v>
      </c>
      <c r="G409" s="152" t="s">
        <v>347</v>
      </c>
      <c r="H409" s="153">
        <v>4</v>
      </c>
      <c r="I409" s="154"/>
      <c r="J409" s="155">
        <f>ROUND(I409*H409,2)</f>
        <v>0</v>
      </c>
      <c r="K409" s="156"/>
      <c r="L409" s="32"/>
      <c r="M409" s="157" t="s">
        <v>1</v>
      </c>
      <c r="N409" s="158" t="s">
        <v>44</v>
      </c>
      <c r="O409" s="57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61" t="s">
        <v>289</v>
      </c>
      <c r="AT409" s="161" t="s">
        <v>254</v>
      </c>
      <c r="AU409" s="161" t="s">
        <v>88</v>
      </c>
      <c r="AY409" s="17" t="s">
        <v>252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7" t="s">
        <v>86</v>
      </c>
      <c r="BK409" s="162">
        <f>ROUND(I409*H409,2)</f>
        <v>0</v>
      </c>
      <c r="BL409" s="17" t="s">
        <v>289</v>
      </c>
      <c r="BM409" s="161" t="s">
        <v>769</v>
      </c>
    </row>
    <row r="410" spans="1:65" s="14" customFormat="1" ht="22.5">
      <c r="B410" s="171"/>
      <c r="D410" s="164" t="s">
        <v>282</v>
      </c>
      <c r="E410" s="172" t="s">
        <v>1</v>
      </c>
      <c r="F410" s="173" t="s">
        <v>6327</v>
      </c>
      <c r="H410" s="174">
        <v>4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282</v>
      </c>
      <c r="AU410" s="172" t="s">
        <v>88</v>
      </c>
      <c r="AV410" s="14" t="s">
        <v>88</v>
      </c>
      <c r="AW410" s="14" t="s">
        <v>33</v>
      </c>
      <c r="AX410" s="14" t="s">
        <v>79</v>
      </c>
      <c r="AY410" s="172" t="s">
        <v>252</v>
      </c>
    </row>
    <row r="411" spans="1:65" s="15" customFormat="1">
      <c r="B411" s="179"/>
      <c r="D411" s="164" t="s">
        <v>282</v>
      </c>
      <c r="E411" s="180" t="s">
        <v>1</v>
      </c>
      <c r="F411" s="181" t="s">
        <v>286</v>
      </c>
      <c r="H411" s="182">
        <v>4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282</v>
      </c>
      <c r="AU411" s="180" t="s">
        <v>88</v>
      </c>
      <c r="AV411" s="15" t="s">
        <v>258</v>
      </c>
      <c r="AW411" s="15" t="s">
        <v>33</v>
      </c>
      <c r="AX411" s="15" t="s">
        <v>86</v>
      </c>
      <c r="AY411" s="180" t="s">
        <v>252</v>
      </c>
    </row>
    <row r="412" spans="1:65" s="2" customFormat="1" ht="24.2" customHeight="1">
      <c r="A412" s="31"/>
      <c r="B412" s="148"/>
      <c r="C412" s="149" t="s">
        <v>453</v>
      </c>
      <c r="D412" s="149" t="s">
        <v>254</v>
      </c>
      <c r="E412" s="150" t="s">
        <v>6328</v>
      </c>
      <c r="F412" s="151" t="s">
        <v>6329</v>
      </c>
      <c r="G412" s="152" t="s">
        <v>347</v>
      </c>
      <c r="H412" s="153">
        <v>4</v>
      </c>
      <c r="I412" s="154"/>
      <c r="J412" s="155">
        <f>ROUND(I412*H412,2)</f>
        <v>0</v>
      </c>
      <c r="K412" s="156"/>
      <c r="L412" s="32"/>
      <c r="M412" s="157" t="s">
        <v>1</v>
      </c>
      <c r="N412" s="158" t="s">
        <v>44</v>
      </c>
      <c r="O412" s="57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61" t="s">
        <v>289</v>
      </c>
      <c r="AT412" s="161" t="s">
        <v>254</v>
      </c>
      <c r="AU412" s="161" t="s">
        <v>88</v>
      </c>
      <c r="AY412" s="17" t="s">
        <v>252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7" t="s">
        <v>86</v>
      </c>
      <c r="BK412" s="162">
        <f>ROUND(I412*H412,2)</f>
        <v>0</v>
      </c>
      <c r="BL412" s="17" t="s">
        <v>289</v>
      </c>
      <c r="BM412" s="161" t="s">
        <v>791</v>
      </c>
    </row>
    <row r="413" spans="1:65" s="14" customFormat="1" ht="22.5">
      <c r="B413" s="171"/>
      <c r="D413" s="164" t="s">
        <v>282</v>
      </c>
      <c r="E413" s="172" t="s">
        <v>1</v>
      </c>
      <c r="F413" s="173" t="s">
        <v>6330</v>
      </c>
      <c r="H413" s="174">
        <v>4</v>
      </c>
      <c r="I413" s="175"/>
      <c r="L413" s="171"/>
      <c r="M413" s="176"/>
      <c r="N413" s="177"/>
      <c r="O413" s="177"/>
      <c r="P413" s="177"/>
      <c r="Q413" s="177"/>
      <c r="R413" s="177"/>
      <c r="S413" s="177"/>
      <c r="T413" s="178"/>
      <c r="AT413" s="172" t="s">
        <v>282</v>
      </c>
      <c r="AU413" s="172" t="s">
        <v>88</v>
      </c>
      <c r="AV413" s="14" t="s">
        <v>88</v>
      </c>
      <c r="AW413" s="14" t="s">
        <v>33</v>
      </c>
      <c r="AX413" s="14" t="s">
        <v>79</v>
      </c>
      <c r="AY413" s="172" t="s">
        <v>252</v>
      </c>
    </row>
    <row r="414" spans="1:65" s="15" customFormat="1">
      <c r="B414" s="179"/>
      <c r="D414" s="164" t="s">
        <v>282</v>
      </c>
      <c r="E414" s="180" t="s">
        <v>1</v>
      </c>
      <c r="F414" s="181" t="s">
        <v>286</v>
      </c>
      <c r="H414" s="182">
        <v>4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282</v>
      </c>
      <c r="AU414" s="180" t="s">
        <v>88</v>
      </c>
      <c r="AV414" s="15" t="s">
        <v>258</v>
      </c>
      <c r="AW414" s="15" t="s">
        <v>33</v>
      </c>
      <c r="AX414" s="15" t="s">
        <v>86</v>
      </c>
      <c r="AY414" s="180" t="s">
        <v>252</v>
      </c>
    </row>
    <row r="415" spans="1:65" s="2" customFormat="1" ht="24.2" customHeight="1">
      <c r="A415" s="31"/>
      <c r="B415" s="148"/>
      <c r="C415" s="149" t="s">
        <v>802</v>
      </c>
      <c r="D415" s="149" t="s">
        <v>254</v>
      </c>
      <c r="E415" s="150" t="s">
        <v>6331</v>
      </c>
      <c r="F415" s="151" t="s">
        <v>6332</v>
      </c>
      <c r="G415" s="152" t="s">
        <v>347</v>
      </c>
      <c r="H415" s="153">
        <v>2</v>
      </c>
      <c r="I415" s="154"/>
      <c r="J415" s="155">
        <f>ROUND(I415*H415,2)</f>
        <v>0</v>
      </c>
      <c r="K415" s="156"/>
      <c r="L415" s="32"/>
      <c r="M415" s="157" t="s">
        <v>1</v>
      </c>
      <c r="N415" s="158" t="s">
        <v>44</v>
      </c>
      <c r="O415" s="57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61" t="s">
        <v>289</v>
      </c>
      <c r="AT415" s="161" t="s">
        <v>254</v>
      </c>
      <c r="AU415" s="161" t="s">
        <v>88</v>
      </c>
      <c r="AY415" s="17" t="s">
        <v>252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86</v>
      </c>
      <c r="BK415" s="162">
        <f>ROUND(I415*H415,2)</f>
        <v>0</v>
      </c>
      <c r="BL415" s="17" t="s">
        <v>289</v>
      </c>
      <c r="BM415" s="161" t="s">
        <v>805</v>
      </c>
    </row>
    <row r="416" spans="1:65" s="14" customFormat="1" ht="22.5">
      <c r="B416" s="171"/>
      <c r="D416" s="164" t="s">
        <v>282</v>
      </c>
      <c r="E416" s="172" t="s">
        <v>1</v>
      </c>
      <c r="F416" s="173" t="s">
        <v>6333</v>
      </c>
      <c r="H416" s="174">
        <v>2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282</v>
      </c>
      <c r="AU416" s="172" t="s">
        <v>88</v>
      </c>
      <c r="AV416" s="14" t="s">
        <v>88</v>
      </c>
      <c r="AW416" s="14" t="s">
        <v>33</v>
      </c>
      <c r="AX416" s="14" t="s">
        <v>79</v>
      </c>
      <c r="AY416" s="172" t="s">
        <v>252</v>
      </c>
    </row>
    <row r="417" spans="1:65" s="15" customFormat="1">
      <c r="B417" s="179"/>
      <c r="D417" s="164" t="s">
        <v>282</v>
      </c>
      <c r="E417" s="180" t="s">
        <v>1</v>
      </c>
      <c r="F417" s="181" t="s">
        <v>286</v>
      </c>
      <c r="H417" s="182">
        <v>2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282</v>
      </c>
      <c r="AU417" s="180" t="s">
        <v>88</v>
      </c>
      <c r="AV417" s="15" t="s">
        <v>258</v>
      </c>
      <c r="AW417" s="15" t="s">
        <v>33</v>
      </c>
      <c r="AX417" s="15" t="s">
        <v>86</v>
      </c>
      <c r="AY417" s="180" t="s">
        <v>252</v>
      </c>
    </row>
    <row r="418" spans="1:65" s="2" customFormat="1" ht="24.2" customHeight="1">
      <c r="A418" s="31"/>
      <c r="B418" s="148"/>
      <c r="C418" s="149" t="s">
        <v>456</v>
      </c>
      <c r="D418" s="149" t="s">
        <v>254</v>
      </c>
      <c r="E418" s="150" t="s">
        <v>6334</v>
      </c>
      <c r="F418" s="151" t="s">
        <v>6335</v>
      </c>
      <c r="G418" s="152" t="s">
        <v>347</v>
      </c>
      <c r="H418" s="153">
        <v>2</v>
      </c>
      <c r="I418" s="154"/>
      <c r="J418" s="155">
        <f t="shared" ref="J418:J423" si="10">ROUND(I418*H418,2)</f>
        <v>0</v>
      </c>
      <c r="K418" s="156"/>
      <c r="L418" s="32"/>
      <c r="M418" s="157" t="s">
        <v>1</v>
      </c>
      <c r="N418" s="158" t="s">
        <v>44</v>
      </c>
      <c r="O418" s="57"/>
      <c r="P418" s="159">
        <f t="shared" ref="P418:P423" si="11">O418*H418</f>
        <v>0</v>
      </c>
      <c r="Q418" s="159">
        <v>0</v>
      </c>
      <c r="R418" s="159">
        <f t="shared" ref="R418:R423" si="12">Q418*H418</f>
        <v>0</v>
      </c>
      <c r="S418" s="159">
        <v>0</v>
      </c>
      <c r="T418" s="160">
        <f t="shared" ref="T418:T423" si="13"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61" t="s">
        <v>289</v>
      </c>
      <c r="AT418" s="161" t="s">
        <v>254</v>
      </c>
      <c r="AU418" s="161" t="s">
        <v>88</v>
      </c>
      <c r="AY418" s="17" t="s">
        <v>252</v>
      </c>
      <c r="BE418" s="162">
        <f t="shared" ref="BE418:BE423" si="14">IF(N418="základní",J418,0)</f>
        <v>0</v>
      </c>
      <c r="BF418" s="162">
        <f t="shared" ref="BF418:BF423" si="15">IF(N418="snížená",J418,0)</f>
        <v>0</v>
      </c>
      <c r="BG418" s="162">
        <f t="shared" ref="BG418:BG423" si="16">IF(N418="zákl. přenesená",J418,0)</f>
        <v>0</v>
      </c>
      <c r="BH418" s="162">
        <f t="shared" ref="BH418:BH423" si="17">IF(N418="sníž. přenesená",J418,0)</f>
        <v>0</v>
      </c>
      <c r="BI418" s="162">
        <f t="shared" ref="BI418:BI423" si="18">IF(N418="nulová",J418,0)</f>
        <v>0</v>
      </c>
      <c r="BJ418" s="17" t="s">
        <v>86</v>
      </c>
      <c r="BK418" s="162">
        <f t="shared" ref="BK418:BK423" si="19">ROUND(I418*H418,2)</f>
        <v>0</v>
      </c>
      <c r="BL418" s="17" t="s">
        <v>289</v>
      </c>
      <c r="BM418" s="161" t="s">
        <v>809</v>
      </c>
    </row>
    <row r="419" spans="1:65" s="2" customFormat="1" ht="24.2" customHeight="1">
      <c r="A419" s="31"/>
      <c r="B419" s="148"/>
      <c r="C419" s="149" t="s">
        <v>811</v>
      </c>
      <c r="D419" s="149" t="s">
        <v>254</v>
      </c>
      <c r="E419" s="150" t="s">
        <v>6336</v>
      </c>
      <c r="F419" s="151" t="s">
        <v>6337</v>
      </c>
      <c r="G419" s="152" t="s">
        <v>347</v>
      </c>
      <c r="H419" s="153">
        <v>7</v>
      </c>
      <c r="I419" s="154"/>
      <c r="J419" s="155">
        <f t="shared" si="10"/>
        <v>0</v>
      </c>
      <c r="K419" s="156"/>
      <c r="L419" s="32"/>
      <c r="M419" s="157" t="s">
        <v>1</v>
      </c>
      <c r="N419" s="158" t="s">
        <v>44</v>
      </c>
      <c r="O419" s="57"/>
      <c r="P419" s="159">
        <f t="shared" si="11"/>
        <v>0</v>
      </c>
      <c r="Q419" s="159">
        <v>0</v>
      </c>
      <c r="R419" s="159">
        <f t="shared" si="12"/>
        <v>0</v>
      </c>
      <c r="S419" s="159">
        <v>0</v>
      </c>
      <c r="T419" s="160">
        <f t="shared" si="13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61" t="s">
        <v>289</v>
      </c>
      <c r="AT419" s="161" t="s">
        <v>254</v>
      </c>
      <c r="AU419" s="161" t="s">
        <v>88</v>
      </c>
      <c r="AY419" s="17" t="s">
        <v>252</v>
      </c>
      <c r="BE419" s="162">
        <f t="shared" si="14"/>
        <v>0</v>
      </c>
      <c r="BF419" s="162">
        <f t="shared" si="15"/>
        <v>0</v>
      </c>
      <c r="BG419" s="162">
        <f t="shared" si="16"/>
        <v>0</v>
      </c>
      <c r="BH419" s="162">
        <f t="shared" si="17"/>
        <v>0</v>
      </c>
      <c r="BI419" s="162">
        <f t="shared" si="18"/>
        <v>0</v>
      </c>
      <c r="BJ419" s="17" t="s">
        <v>86</v>
      </c>
      <c r="BK419" s="162">
        <f t="shared" si="19"/>
        <v>0</v>
      </c>
      <c r="BL419" s="17" t="s">
        <v>289</v>
      </c>
      <c r="BM419" s="161" t="s">
        <v>814</v>
      </c>
    </row>
    <row r="420" spans="1:65" s="2" customFormat="1" ht="24.2" customHeight="1">
      <c r="A420" s="31"/>
      <c r="B420" s="148"/>
      <c r="C420" s="149" t="s">
        <v>461</v>
      </c>
      <c r="D420" s="149" t="s">
        <v>254</v>
      </c>
      <c r="E420" s="150" t="s">
        <v>6338</v>
      </c>
      <c r="F420" s="151" t="s">
        <v>6339</v>
      </c>
      <c r="G420" s="152" t="s">
        <v>347</v>
      </c>
      <c r="H420" s="153">
        <v>6</v>
      </c>
      <c r="I420" s="154"/>
      <c r="J420" s="155">
        <f t="shared" si="10"/>
        <v>0</v>
      </c>
      <c r="K420" s="156"/>
      <c r="L420" s="32"/>
      <c r="M420" s="157" t="s">
        <v>1</v>
      </c>
      <c r="N420" s="158" t="s">
        <v>44</v>
      </c>
      <c r="O420" s="57"/>
      <c r="P420" s="159">
        <f t="shared" si="11"/>
        <v>0</v>
      </c>
      <c r="Q420" s="159">
        <v>0</v>
      </c>
      <c r="R420" s="159">
        <f t="shared" si="12"/>
        <v>0</v>
      </c>
      <c r="S420" s="159">
        <v>0</v>
      </c>
      <c r="T420" s="160">
        <f t="shared" si="13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61" t="s">
        <v>289</v>
      </c>
      <c r="AT420" s="161" t="s">
        <v>254</v>
      </c>
      <c r="AU420" s="161" t="s">
        <v>88</v>
      </c>
      <c r="AY420" s="17" t="s">
        <v>252</v>
      </c>
      <c r="BE420" s="162">
        <f t="shared" si="14"/>
        <v>0</v>
      </c>
      <c r="BF420" s="162">
        <f t="shared" si="15"/>
        <v>0</v>
      </c>
      <c r="BG420" s="162">
        <f t="shared" si="16"/>
        <v>0</v>
      </c>
      <c r="BH420" s="162">
        <f t="shared" si="17"/>
        <v>0</v>
      </c>
      <c r="BI420" s="162">
        <f t="shared" si="18"/>
        <v>0</v>
      </c>
      <c r="BJ420" s="17" t="s">
        <v>86</v>
      </c>
      <c r="BK420" s="162">
        <f t="shared" si="19"/>
        <v>0</v>
      </c>
      <c r="BL420" s="17" t="s">
        <v>289</v>
      </c>
      <c r="BM420" s="161" t="s">
        <v>818</v>
      </c>
    </row>
    <row r="421" spans="1:65" s="2" customFormat="1" ht="24.2" customHeight="1">
      <c r="A421" s="31"/>
      <c r="B421" s="148"/>
      <c r="C421" s="149" t="s">
        <v>820</v>
      </c>
      <c r="D421" s="149" t="s">
        <v>254</v>
      </c>
      <c r="E421" s="150" t="s">
        <v>6340</v>
      </c>
      <c r="F421" s="151" t="s">
        <v>6341</v>
      </c>
      <c r="G421" s="152" t="s">
        <v>347</v>
      </c>
      <c r="H421" s="153">
        <v>2</v>
      </c>
      <c r="I421" s="154"/>
      <c r="J421" s="155">
        <f t="shared" si="10"/>
        <v>0</v>
      </c>
      <c r="K421" s="156"/>
      <c r="L421" s="32"/>
      <c r="M421" s="157" t="s">
        <v>1</v>
      </c>
      <c r="N421" s="158" t="s">
        <v>44</v>
      </c>
      <c r="O421" s="57"/>
      <c r="P421" s="159">
        <f t="shared" si="11"/>
        <v>0</v>
      </c>
      <c r="Q421" s="159">
        <v>0</v>
      </c>
      <c r="R421" s="159">
        <f t="shared" si="12"/>
        <v>0</v>
      </c>
      <c r="S421" s="159">
        <v>0</v>
      </c>
      <c r="T421" s="160">
        <f t="shared" si="13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1" t="s">
        <v>289</v>
      </c>
      <c r="AT421" s="161" t="s">
        <v>254</v>
      </c>
      <c r="AU421" s="161" t="s">
        <v>88</v>
      </c>
      <c r="AY421" s="17" t="s">
        <v>252</v>
      </c>
      <c r="BE421" s="162">
        <f t="shared" si="14"/>
        <v>0</v>
      </c>
      <c r="BF421" s="162">
        <f t="shared" si="15"/>
        <v>0</v>
      </c>
      <c r="BG421" s="162">
        <f t="shared" si="16"/>
        <v>0</v>
      </c>
      <c r="BH421" s="162">
        <f t="shared" si="17"/>
        <v>0</v>
      </c>
      <c r="BI421" s="162">
        <f t="shared" si="18"/>
        <v>0</v>
      </c>
      <c r="BJ421" s="17" t="s">
        <v>86</v>
      </c>
      <c r="BK421" s="162">
        <f t="shared" si="19"/>
        <v>0</v>
      </c>
      <c r="BL421" s="17" t="s">
        <v>289</v>
      </c>
      <c r="BM421" s="161" t="s">
        <v>823</v>
      </c>
    </row>
    <row r="422" spans="1:65" s="2" customFormat="1" ht="24.2" customHeight="1">
      <c r="A422" s="31"/>
      <c r="B422" s="148"/>
      <c r="C422" s="149" t="s">
        <v>466</v>
      </c>
      <c r="D422" s="149" t="s">
        <v>254</v>
      </c>
      <c r="E422" s="150" t="s">
        <v>6342</v>
      </c>
      <c r="F422" s="151" t="s">
        <v>6343</v>
      </c>
      <c r="G422" s="152" t="s">
        <v>347</v>
      </c>
      <c r="H422" s="153">
        <v>2</v>
      </c>
      <c r="I422" s="154"/>
      <c r="J422" s="155">
        <f t="shared" si="10"/>
        <v>0</v>
      </c>
      <c r="K422" s="156"/>
      <c r="L422" s="32"/>
      <c r="M422" s="157" t="s">
        <v>1</v>
      </c>
      <c r="N422" s="158" t="s">
        <v>44</v>
      </c>
      <c r="O422" s="57"/>
      <c r="P422" s="159">
        <f t="shared" si="11"/>
        <v>0</v>
      </c>
      <c r="Q422" s="159">
        <v>0</v>
      </c>
      <c r="R422" s="159">
        <f t="shared" si="12"/>
        <v>0</v>
      </c>
      <c r="S422" s="159">
        <v>0</v>
      </c>
      <c r="T422" s="160">
        <f t="shared" si="13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61" t="s">
        <v>289</v>
      </c>
      <c r="AT422" s="161" t="s">
        <v>254</v>
      </c>
      <c r="AU422" s="161" t="s">
        <v>88</v>
      </c>
      <c r="AY422" s="17" t="s">
        <v>252</v>
      </c>
      <c r="BE422" s="162">
        <f t="shared" si="14"/>
        <v>0</v>
      </c>
      <c r="BF422" s="162">
        <f t="shared" si="15"/>
        <v>0</v>
      </c>
      <c r="BG422" s="162">
        <f t="shared" si="16"/>
        <v>0</v>
      </c>
      <c r="BH422" s="162">
        <f t="shared" si="17"/>
        <v>0</v>
      </c>
      <c r="BI422" s="162">
        <f t="shared" si="18"/>
        <v>0</v>
      </c>
      <c r="BJ422" s="17" t="s">
        <v>86</v>
      </c>
      <c r="BK422" s="162">
        <f t="shared" si="19"/>
        <v>0</v>
      </c>
      <c r="BL422" s="17" t="s">
        <v>289</v>
      </c>
      <c r="BM422" s="161" t="s">
        <v>829</v>
      </c>
    </row>
    <row r="423" spans="1:65" s="2" customFormat="1" ht="37.9" customHeight="1">
      <c r="A423" s="31"/>
      <c r="B423" s="148"/>
      <c r="C423" s="149" t="s">
        <v>833</v>
      </c>
      <c r="D423" s="149" t="s">
        <v>254</v>
      </c>
      <c r="E423" s="150" t="s">
        <v>6344</v>
      </c>
      <c r="F423" s="151" t="s">
        <v>6345</v>
      </c>
      <c r="G423" s="152" t="s">
        <v>347</v>
      </c>
      <c r="H423" s="153">
        <v>12</v>
      </c>
      <c r="I423" s="154"/>
      <c r="J423" s="155">
        <f t="shared" si="10"/>
        <v>0</v>
      </c>
      <c r="K423" s="156"/>
      <c r="L423" s="32"/>
      <c r="M423" s="157" t="s">
        <v>1</v>
      </c>
      <c r="N423" s="158" t="s">
        <v>44</v>
      </c>
      <c r="O423" s="57"/>
      <c r="P423" s="159">
        <f t="shared" si="11"/>
        <v>0</v>
      </c>
      <c r="Q423" s="159">
        <v>0</v>
      </c>
      <c r="R423" s="159">
        <f t="shared" si="12"/>
        <v>0</v>
      </c>
      <c r="S423" s="159">
        <v>0</v>
      </c>
      <c r="T423" s="160">
        <f t="shared" si="13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289</v>
      </c>
      <c r="AT423" s="161" t="s">
        <v>254</v>
      </c>
      <c r="AU423" s="161" t="s">
        <v>88</v>
      </c>
      <c r="AY423" s="17" t="s">
        <v>252</v>
      </c>
      <c r="BE423" s="162">
        <f t="shared" si="14"/>
        <v>0</v>
      </c>
      <c r="BF423" s="162">
        <f t="shared" si="15"/>
        <v>0</v>
      </c>
      <c r="BG423" s="162">
        <f t="shared" si="16"/>
        <v>0</v>
      </c>
      <c r="BH423" s="162">
        <f t="shared" si="17"/>
        <v>0</v>
      </c>
      <c r="BI423" s="162">
        <f t="shared" si="18"/>
        <v>0</v>
      </c>
      <c r="BJ423" s="17" t="s">
        <v>86</v>
      </c>
      <c r="BK423" s="162">
        <f t="shared" si="19"/>
        <v>0</v>
      </c>
      <c r="BL423" s="17" t="s">
        <v>289</v>
      </c>
      <c r="BM423" s="161" t="s">
        <v>836</v>
      </c>
    </row>
    <row r="424" spans="1:65" s="14" customFormat="1" ht="22.5">
      <c r="B424" s="171"/>
      <c r="D424" s="164" t="s">
        <v>282</v>
      </c>
      <c r="E424" s="172" t="s">
        <v>1</v>
      </c>
      <c r="F424" s="173" t="s">
        <v>6346</v>
      </c>
      <c r="H424" s="174">
        <v>12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2" t="s">
        <v>282</v>
      </c>
      <c r="AU424" s="172" t="s">
        <v>88</v>
      </c>
      <c r="AV424" s="14" t="s">
        <v>88</v>
      </c>
      <c r="AW424" s="14" t="s">
        <v>33</v>
      </c>
      <c r="AX424" s="14" t="s">
        <v>79</v>
      </c>
      <c r="AY424" s="172" t="s">
        <v>252</v>
      </c>
    </row>
    <row r="425" spans="1:65" s="13" customFormat="1" ht="33.75">
      <c r="B425" s="163"/>
      <c r="D425" s="164" t="s">
        <v>282</v>
      </c>
      <c r="E425" s="165" t="s">
        <v>1</v>
      </c>
      <c r="F425" s="166" t="s">
        <v>6347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282</v>
      </c>
      <c r="AU425" s="165" t="s">
        <v>88</v>
      </c>
      <c r="AV425" s="13" t="s">
        <v>86</v>
      </c>
      <c r="AW425" s="13" t="s">
        <v>33</v>
      </c>
      <c r="AX425" s="13" t="s">
        <v>79</v>
      </c>
      <c r="AY425" s="165" t="s">
        <v>252</v>
      </c>
    </row>
    <row r="426" spans="1:65" s="15" customFormat="1">
      <c r="B426" s="179"/>
      <c r="D426" s="164" t="s">
        <v>282</v>
      </c>
      <c r="E426" s="180" t="s">
        <v>1</v>
      </c>
      <c r="F426" s="181" t="s">
        <v>286</v>
      </c>
      <c r="H426" s="182">
        <v>12</v>
      </c>
      <c r="I426" s="183"/>
      <c r="L426" s="179"/>
      <c r="M426" s="184"/>
      <c r="N426" s="185"/>
      <c r="O426" s="185"/>
      <c r="P426" s="185"/>
      <c r="Q426" s="185"/>
      <c r="R426" s="185"/>
      <c r="S426" s="185"/>
      <c r="T426" s="186"/>
      <c r="AT426" s="180" t="s">
        <v>282</v>
      </c>
      <c r="AU426" s="180" t="s">
        <v>88</v>
      </c>
      <c r="AV426" s="15" t="s">
        <v>258</v>
      </c>
      <c r="AW426" s="15" t="s">
        <v>33</v>
      </c>
      <c r="AX426" s="15" t="s">
        <v>86</v>
      </c>
      <c r="AY426" s="180" t="s">
        <v>252</v>
      </c>
    </row>
    <row r="427" spans="1:65" s="2" customFormat="1" ht="24.2" customHeight="1">
      <c r="A427" s="31"/>
      <c r="B427" s="148"/>
      <c r="C427" s="149" t="s">
        <v>470</v>
      </c>
      <c r="D427" s="149" t="s">
        <v>254</v>
      </c>
      <c r="E427" s="150" t="s">
        <v>6348</v>
      </c>
      <c r="F427" s="151" t="s">
        <v>6349</v>
      </c>
      <c r="G427" s="152" t="s">
        <v>347</v>
      </c>
      <c r="H427" s="153">
        <v>1</v>
      </c>
      <c r="I427" s="154"/>
      <c r="J427" s="155">
        <f>ROUND(I427*H427,2)</f>
        <v>0</v>
      </c>
      <c r="K427" s="156"/>
      <c r="L427" s="32"/>
      <c r="M427" s="157" t="s">
        <v>1</v>
      </c>
      <c r="N427" s="158" t="s">
        <v>44</v>
      </c>
      <c r="O427" s="57"/>
      <c r="P427" s="159">
        <f>O427*H427</f>
        <v>0</v>
      </c>
      <c r="Q427" s="159">
        <v>0</v>
      </c>
      <c r="R427" s="159">
        <f>Q427*H427</f>
        <v>0</v>
      </c>
      <c r="S427" s="159">
        <v>0</v>
      </c>
      <c r="T427" s="160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61" t="s">
        <v>289</v>
      </c>
      <c r="AT427" s="161" t="s">
        <v>254</v>
      </c>
      <c r="AU427" s="161" t="s">
        <v>88</v>
      </c>
      <c r="AY427" s="17" t="s">
        <v>252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7" t="s">
        <v>86</v>
      </c>
      <c r="BK427" s="162">
        <f>ROUND(I427*H427,2)</f>
        <v>0</v>
      </c>
      <c r="BL427" s="17" t="s">
        <v>289</v>
      </c>
      <c r="BM427" s="161" t="s">
        <v>840</v>
      </c>
    </row>
    <row r="428" spans="1:65" s="13" customFormat="1" ht="22.5">
      <c r="B428" s="163"/>
      <c r="D428" s="164" t="s">
        <v>282</v>
      </c>
      <c r="E428" s="165" t="s">
        <v>1</v>
      </c>
      <c r="F428" s="166" t="s">
        <v>6350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282</v>
      </c>
      <c r="AU428" s="165" t="s">
        <v>88</v>
      </c>
      <c r="AV428" s="13" t="s">
        <v>86</v>
      </c>
      <c r="AW428" s="13" t="s">
        <v>33</v>
      </c>
      <c r="AX428" s="13" t="s">
        <v>79</v>
      </c>
      <c r="AY428" s="165" t="s">
        <v>252</v>
      </c>
    </row>
    <row r="429" spans="1:65" s="13" customFormat="1">
      <c r="B429" s="163"/>
      <c r="D429" s="164" t="s">
        <v>282</v>
      </c>
      <c r="E429" s="165" t="s">
        <v>1</v>
      </c>
      <c r="F429" s="166" t="s">
        <v>6351</v>
      </c>
      <c r="H429" s="165" t="s">
        <v>1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5" t="s">
        <v>282</v>
      </c>
      <c r="AU429" s="165" t="s">
        <v>88</v>
      </c>
      <c r="AV429" s="13" t="s">
        <v>86</v>
      </c>
      <c r="AW429" s="13" t="s">
        <v>33</v>
      </c>
      <c r="AX429" s="13" t="s">
        <v>79</v>
      </c>
      <c r="AY429" s="165" t="s">
        <v>252</v>
      </c>
    </row>
    <row r="430" spans="1:65" s="14" customFormat="1" ht="22.5">
      <c r="B430" s="171"/>
      <c r="D430" s="164" t="s">
        <v>282</v>
      </c>
      <c r="E430" s="172" t="s">
        <v>1</v>
      </c>
      <c r="F430" s="173" t="s">
        <v>6352</v>
      </c>
      <c r="H430" s="174">
        <v>1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5" customFormat="1">
      <c r="B431" s="179"/>
      <c r="D431" s="164" t="s">
        <v>282</v>
      </c>
      <c r="E431" s="180" t="s">
        <v>1</v>
      </c>
      <c r="F431" s="181" t="s">
        <v>286</v>
      </c>
      <c r="H431" s="182">
        <v>1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282</v>
      </c>
      <c r="AU431" s="180" t="s">
        <v>88</v>
      </c>
      <c r="AV431" s="15" t="s">
        <v>258</v>
      </c>
      <c r="AW431" s="15" t="s">
        <v>33</v>
      </c>
      <c r="AX431" s="15" t="s">
        <v>86</v>
      </c>
      <c r="AY431" s="180" t="s">
        <v>252</v>
      </c>
    </row>
    <row r="432" spans="1:65" s="2" customFormat="1" ht="24.2" customHeight="1">
      <c r="A432" s="31"/>
      <c r="B432" s="148"/>
      <c r="C432" s="149" t="s">
        <v>844</v>
      </c>
      <c r="D432" s="149" t="s">
        <v>254</v>
      </c>
      <c r="E432" s="150" t="s">
        <v>6353</v>
      </c>
      <c r="F432" s="151" t="s">
        <v>6354</v>
      </c>
      <c r="G432" s="152" t="s">
        <v>347</v>
      </c>
      <c r="H432" s="153">
        <v>1</v>
      </c>
      <c r="I432" s="154"/>
      <c r="J432" s="155">
        <f>ROUND(I432*H432,2)</f>
        <v>0</v>
      </c>
      <c r="K432" s="156"/>
      <c r="L432" s="32"/>
      <c r="M432" s="157" t="s">
        <v>1</v>
      </c>
      <c r="N432" s="158" t="s">
        <v>44</v>
      </c>
      <c r="O432" s="57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61" t="s">
        <v>289</v>
      </c>
      <c r="AT432" s="161" t="s">
        <v>254</v>
      </c>
      <c r="AU432" s="161" t="s">
        <v>88</v>
      </c>
      <c r="AY432" s="17" t="s">
        <v>252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7" t="s">
        <v>86</v>
      </c>
      <c r="BK432" s="162">
        <f>ROUND(I432*H432,2)</f>
        <v>0</v>
      </c>
      <c r="BL432" s="17" t="s">
        <v>289</v>
      </c>
      <c r="BM432" s="161" t="s">
        <v>847</v>
      </c>
    </row>
    <row r="433" spans="1:65" s="13" customFormat="1" ht="22.5">
      <c r="B433" s="163"/>
      <c r="D433" s="164" t="s">
        <v>282</v>
      </c>
      <c r="E433" s="165" t="s">
        <v>1</v>
      </c>
      <c r="F433" s="166" t="s">
        <v>6355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282</v>
      </c>
      <c r="AU433" s="165" t="s">
        <v>88</v>
      </c>
      <c r="AV433" s="13" t="s">
        <v>86</v>
      </c>
      <c r="AW433" s="13" t="s">
        <v>33</v>
      </c>
      <c r="AX433" s="13" t="s">
        <v>79</v>
      </c>
      <c r="AY433" s="165" t="s">
        <v>252</v>
      </c>
    </row>
    <row r="434" spans="1:65" s="13" customFormat="1">
      <c r="B434" s="163"/>
      <c r="D434" s="164" t="s">
        <v>282</v>
      </c>
      <c r="E434" s="165" t="s">
        <v>1</v>
      </c>
      <c r="F434" s="166" t="s">
        <v>6351</v>
      </c>
      <c r="H434" s="165" t="s">
        <v>1</v>
      </c>
      <c r="I434" s="167"/>
      <c r="L434" s="163"/>
      <c r="M434" s="168"/>
      <c r="N434" s="169"/>
      <c r="O434" s="169"/>
      <c r="P434" s="169"/>
      <c r="Q434" s="169"/>
      <c r="R434" s="169"/>
      <c r="S434" s="169"/>
      <c r="T434" s="170"/>
      <c r="AT434" s="165" t="s">
        <v>282</v>
      </c>
      <c r="AU434" s="165" t="s">
        <v>88</v>
      </c>
      <c r="AV434" s="13" t="s">
        <v>86</v>
      </c>
      <c r="AW434" s="13" t="s">
        <v>33</v>
      </c>
      <c r="AX434" s="13" t="s">
        <v>79</v>
      </c>
      <c r="AY434" s="165" t="s">
        <v>252</v>
      </c>
    </row>
    <row r="435" spans="1:65" s="14" customFormat="1" ht="22.5">
      <c r="B435" s="171"/>
      <c r="D435" s="164" t="s">
        <v>282</v>
      </c>
      <c r="E435" s="172" t="s">
        <v>1</v>
      </c>
      <c r="F435" s="173" t="s">
        <v>6356</v>
      </c>
      <c r="H435" s="174">
        <v>1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282</v>
      </c>
      <c r="AU435" s="172" t="s">
        <v>88</v>
      </c>
      <c r="AV435" s="14" t="s">
        <v>88</v>
      </c>
      <c r="AW435" s="14" t="s">
        <v>33</v>
      </c>
      <c r="AX435" s="14" t="s">
        <v>79</v>
      </c>
      <c r="AY435" s="172" t="s">
        <v>252</v>
      </c>
    </row>
    <row r="436" spans="1:65" s="15" customFormat="1">
      <c r="B436" s="179"/>
      <c r="D436" s="164" t="s">
        <v>282</v>
      </c>
      <c r="E436" s="180" t="s">
        <v>1</v>
      </c>
      <c r="F436" s="181" t="s">
        <v>286</v>
      </c>
      <c r="H436" s="182">
        <v>1</v>
      </c>
      <c r="I436" s="183"/>
      <c r="L436" s="179"/>
      <c r="M436" s="184"/>
      <c r="N436" s="185"/>
      <c r="O436" s="185"/>
      <c r="P436" s="185"/>
      <c r="Q436" s="185"/>
      <c r="R436" s="185"/>
      <c r="S436" s="185"/>
      <c r="T436" s="186"/>
      <c r="AT436" s="180" t="s">
        <v>282</v>
      </c>
      <c r="AU436" s="180" t="s">
        <v>88</v>
      </c>
      <c r="AV436" s="15" t="s">
        <v>258</v>
      </c>
      <c r="AW436" s="15" t="s">
        <v>33</v>
      </c>
      <c r="AX436" s="15" t="s">
        <v>86</v>
      </c>
      <c r="AY436" s="180" t="s">
        <v>252</v>
      </c>
    </row>
    <row r="437" spans="1:65" s="2" customFormat="1" ht="24.2" customHeight="1">
      <c r="A437" s="31"/>
      <c r="B437" s="148"/>
      <c r="C437" s="149" t="s">
        <v>474</v>
      </c>
      <c r="D437" s="149" t="s">
        <v>254</v>
      </c>
      <c r="E437" s="150" t="s">
        <v>6357</v>
      </c>
      <c r="F437" s="151" t="s">
        <v>6358</v>
      </c>
      <c r="G437" s="152" t="s">
        <v>347</v>
      </c>
      <c r="H437" s="153">
        <v>1</v>
      </c>
      <c r="I437" s="154"/>
      <c r="J437" s="155">
        <f>ROUND(I437*H437,2)</f>
        <v>0</v>
      </c>
      <c r="K437" s="156"/>
      <c r="L437" s="32"/>
      <c r="M437" s="157" t="s">
        <v>1</v>
      </c>
      <c r="N437" s="158" t="s">
        <v>44</v>
      </c>
      <c r="O437" s="57"/>
      <c r="P437" s="159">
        <f>O437*H437</f>
        <v>0</v>
      </c>
      <c r="Q437" s="159">
        <v>0</v>
      </c>
      <c r="R437" s="159">
        <f>Q437*H437</f>
        <v>0</v>
      </c>
      <c r="S437" s="159">
        <v>0</v>
      </c>
      <c r="T437" s="160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61" t="s">
        <v>289</v>
      </c>
      <c r="AT437" s="161" t="s">
        <v>254</v>
      </c>
      <c r="AU437" s="161" t="s">
        <v>88</v>
      </c>
      <c r="AY437" s="17" t="s">
        <v>252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7" t="s">
        <v>86</v>
      </c>
      <c r="BK437" s="162">
        <f>ROUND(I437*H437,2)</f>
        <v>0</v>
      </c>
      <c r="BL437" s="17" t="s">
        <v>289</v>
      </c>
      <c r="BM437" s="161" t="s">
        <v>850</v>
      </c>
    </row>
    <row r="438" spans="1:65" s="13" customFormat="1" ht="22.5">
      <c r="B438" s="163"/>
      <c r="D438" s="164" t="s">
        <v>282</v>
      </c>
      <c r="E438" s="165" t="s">
        <v>1</v>
      </c>
      <c r="F438" s="166" t="s">
        <v>6359</v>
      </c>
      <c r="H438" s="165" t="s">
        <v>1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5" t="s">
        <v>282</v>
      </c>
      <c r="AU438" s="165" t="s">
        <v>88</v>
      </c>
      <c r="AV438" s="13" t="s">
        <v>86</v>
      </c>
      <c r="AW438" s="13" t="s">
        <v>33</v>
      </c>
      <c r="AX438" s="13" t="s">
        <v>79</v>
      </c>
      <c r="AY438" s="165" t="s">
        <v>252</v>
      </c>
    </row>
    <row r="439" spans="1:65" s="13" customFormat="1">
      <c r="B439" s="163"/>
      <c r="D439" s="164" t="s">
        <v>282</v>
      </c>
      <c r="E439" s="165" t="s">
        <v>1</v>
      </c>
      <c r="F439" s="166" t="s">
        <v>6351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282</v>
      </c>
      <c r="AU439" s="165" t="s">
        <v>88</v>
      </c>
      <c r="AV439" s="13" t="s">
        <v>86</v>
      </c>
      <c r="AW439" s="13" t="s">
        <v>33</v>
      </c>
      <c r="AX439" s="13" t="s">
        <v>79</v>
      </c>
      <c r="AY439" s="165" t="s">
        <v>252</v>
      </c>
    </row>
    <row r="440" spans="1:65" s="14" customFormat="1" ht="22.5">
      <c r="B440" s="171"/>
      <c r="D440" s="164" t="s">
        <v>282</v>
      </c>
      <c r="E440" s="172" t="s">
        <v>1</v>
      </c>
      <c r="F440" s="173" t="s">
        <v>6352</v>
      </c>
      <c r="H440" s="174">
        <v>1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282</v>
      </c>
      <c r="AU440" s="172" t="s">
        <v>88</v>
      </c>
      <c r="AV440" s="14" t="s">
        <v>88</v>
      </c>
      <c r="AW440" s="14" t="s">
        <v>33</v>
      </c>
      <c r="AX440" s="14" t="s">
        <v>79</v>
      </c>
      <c r="AY440" s="172" t="s">
        <v>252</v>
      </c>
    </row>
    <row r="441" spans="1:65" s="15" customFormat="1">
      <c r="B441" s="179"/>
      <c r="D441" s="164" t="s">
        <v>282</v>
      </c>
      <c r="E441" s="180" t="s">
        <v>1</v>
      </c>
      <c r="F441" s="181" t="s">
        <v>286</v>
      </c>
      <c r="H441" s="182">
        <v>1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282</v>
      </c>
      <c r="AU441" s="180" t="s">
        <v>88</v>
      </c>
      <c r="AV441" s="15" t="s">
        <v>258</v>
      </c>
      <c r="AW441" s="15" t="s">
        <v>33</v>
      </c>
      <c r="AX441" s="15" t="s">
        <v>86</v>
      </c>
      <c r="AY441" s="180" t="s">
        <v>252</v>
      </c>
    </row>
    <row r="442" spans="1:65" s="2" customFormat="1" ht="24.2" customHeight="1">
      <c r="A442" s="31"/>
      <c r="B442" s="148"/>
      <c r="C442" s="149" t="s">
        <v>852</v>
      </c>
      <c r="D442" s="149" t="s">
        <v>254</v>
      </c>
      <c r="E442" s="150" t="s">
        <v>6360</v>
      </c>
      <c r="F442" s="151" t="s">
        <v>6361</v>
      </c>
      <c r="G442" s="152" t="s">
        <v>347</v>
      </c>
      <c r="H442" s="153">
        <v>1</v>
      </c>
      <c r="I442" s="154"/>
      <c r="J442" s="155">
        <f>ROUND(I442*H442,2)</f>
        <v>0</v>
      </c>
      <c r="K442" s="156"/>
      <c r="L442" s="32"/>
      <c r="M442" s="157" t="s">
        <v>1</v>
      </c>
      <c r="N442" s="158" t="s">
        <v>44</v>
      </c>
      <c r="O442" s="57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61" t="s">
        <v>289</v>
      </c>
      <c r="AT442" s="161" t="s">
        <v>254</v>
      </c>
      <c r="AU442" s="161" t="s">
        <v>88</v>
      </c>
      <c r="AY442" s="17" t="s">
        <v>252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7" t="s">
        <v>86</v>
      </c>
      <c r="BK442" s="162">
        <f>ROUND(I442*H442,2)</f>
        <v>0</v>
      </c>
      <c r="BL442" s="17" t="s">
        <v>289</v>
      </c>
      <c r="BM442" s="161" t="s">
        <v>855</v>
      </c>
    </row>
    <row r="443" spans="1:65" s="13" customFormat="1" ht="22.5">
      <c r="B443" s="163"/>
      <c r="D443" s="164" t="s">
        <v>282</v>
      </c>
      <c r="E443" s="165" t="s">
        <v>1</v>
      </c>
      <c r="F443" s="166" t="s">
        <v>6362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282</v>
      </c>
      <c r="AU443" s="165" t="s">
        <v>88</v>
      </c>
      <c r="AV443" s="13" t="s">
        <v>86</v>
      </c>
      <c r="AW443" s="13" t="s">
        <v>33</v>
      </c>
      <c r="AX443" s="13" t="s">
        <v>79</v>
      </c>
      <c r="AY443" s="165" t="s">
        <v>252</v>
      </c>
    </row>
    <row r="444" spans="1:65" s="13" customFormat="1">
      <c r="B444" s="163"/>
      <c r="D444" s="164" t="s">
        <v>282</v>
      </c>
      <c r="E444" s="165" t="s">
        <v>1</v>
      </c>
      <c r="F444" s="166" t="s">
        <v>6351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282</v>
      </c>
      <c r="AU444" s="165" t="s">
        <v>88</v>
      </c>
      <c r="AV444" s="13" t="s">
        <v>86</v>
      </c>
      <c r="AW444" s="13" t="s">
        <v>33</v>
      </c>
      <c r="AX444" s="13" t="s">
        <v>79</v>
      </c>
      <c r="AY444" s="165" t="s">
        <v>252</v>
      </c>
    </row>
    <row r="445" spans="1:65" s="14" customFormat="1" ht="22.5">
      <c r="B445" s="171"/>
      <c r="D445" s="164" t="s">
        <v>282</v>
      </c>
      <c r="E445" s="172" t="s">
        <v>1</v>
      </c>
      <c r="F445" s="173" t="s">
        <v>6352</v>
      </c>
      <c r="H445" s="174">
        <v>1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282</v>
      </c>
      <c r="AU445" s="172" t="s">
        <v>88</v>
      </c>
      <c r="AV445" s="14" t="s">
        <v>88</v>
      </c>
      <c r="AW445" s="14" t="s">
        <v>33</v>
      </c>
      <c r="AX445" s="14" t="s">
        <v>79</v>
      </c>
      <c r="AY445" s="172" t="s">
        <v>252</v>
      </c>
    </row>
    <row r="446" spans="1:65" s="15" customFormat="1">
      <c r="B446" s="179"/>
      <c r="D446" s="164" t="s">
        <v>282</v>
      </c>
      <c r="E446" s="180" t="s">
        <v>1</v>
      </c>
      <c r="F446" s="181" t="s">
        <v>286</v>
      </c>
      <c r="H446" s="182">
        <v>1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282</v>
      </c>
      <c r="AU446" s="180" t="s">
        <v>88</v>
      </c>
      <c r="AV446" s="15" t="s">
        <v>258</v>
      </c>
      <c r="AW446" s="15" t="s">
        <v>33</v>
      </c>
      <c r="AX446" s="15" t="s">
        <v>86</v>
      </c>
      <c r="AY446" s="180" t="s">
        <v>252</v>
      </c>
    </row>
    <row r="447" spans="1:65" s="2" customFormat="1" ht="24.2" customHeight="1">
      <c r="A447" s="31"/>
      <c r="B447" s="148"/>
      <c r="C447" s="149" t="s">
        <v>483</v>
      </c>
      <c r="D447" s="149" t="s">
        <v>254</v>
      </c>
      <c r="E447" s="150" t="s">
        <v>6363</v>
      </c>
      <c r="F447" s="151" t="s">
        <v>6364</v>
      </c>
      <c r="G447" s="152" t="s">
        <v>347</v>
      </c>
      <c r="H447" s="153">
        <v>1</v>
      </c>
      <c r="I447" s="154"/>
      <c r="J447" s="155">
        <f>ROUND(I447*H447,2)</f>
        <v>0</v>
      </c>
      <c r="K447" s="156"/>
      <c r="L447" s="32"/>
      <c r="M447" s="157" t="s">
        <v>1</v>
      </c>
      <c r="N447" s="158" t="s">
        <v>44</v>
      </c>
      <c r="O447" s="57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61" t="s">
        <v>289</v>
      </c>
      <c r="AT447" s="161" t="s">
        <v>254</v>
      </c>
      <c r="AU447" s="161" t="s">
        <v>88</v>
      </c>
      <c r="AY447" s="17" t="s">
        <v>252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7" t="s">
        <v>86</v>
      </c>
      <c r="BK447" s="162">
        <f>ROUND(I447*H447,2)</f>
        <v>0</v>
      </c>
      <c r="BL447" s="17" t="s">
        <v>289</v>
      </c>
      <c r="BM447" s="161" t="s">
        <v>860</v>
      </c>
    </row>
    <row r="448" spans="1:65" s="13" customFormat="1" ht="22.5">
      <c r="B448" s="163"/>
      <c r="D448" s="164" t="s">
        <v>282</v>
      </c>
      <c r="E448" s="165" t="s">
        <v>1</v>
      </c>
      <c r="F448" s="166" t="s">
        <v>6365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282</v>
      </c>
      <c r="AU448" s="165" t="s">
        <v>88</v>
      </c>
      <c r="AV448" s="13" t="s">
        <v>86</v>
      </c>
      <c r="AW448" s="13" t="s">
        <v>33</v>
      </c>
      <c r="AX448" s="13" t="s">
        <v>79</v>
      </c>
      <c r="AY448" s="165" t="s">
        <v>252</v>
      </c>
    </row>
    <row r="449" spans="1:65" s="13" customFormat="1">
      <c r="B449" s="163"/>
      <c r="D449" s="164" t="s">
        <v>282</v>
      </c>
      <c r="E449" s="165" t="s">
        <v>1</v>
      </c>
      <c r="F449" s="166" t="s">
        <v>6351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282</v>
      </c>
      <c r="AU449" s="165" t="s">
        <v>88</v>
      </c>
      <c r="AV449" s="13" t="s">
        <v>86</v>
      </c>
      <c r="AW449" s="13" t="s">
        <v>33</v>
      </c>
      <c r="AX449" s="13" t="s">
        <v>79</v>
      </c>
      <c r="AY449" s="165" t="s">
        <v>252</v>
      </c>
    </row>
    <row r="450" spans="1:65" s="14" customFormat="1" ht="22.5">
      <c r="B450" s="171"/>
      <c r="D450" s="164" t="s">
        <v>282</v>
      </c>
      <c r="E450" s="172" t="s">
        <v>1</v>
      </c>
      <c r="F450" s="173" t="s">
        <v>6352</v>
      </c>
      <c r="H450" s="174">
        <v>1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282</v>
      </c>
      <c r="AU450" s="172" t="s">
        <v>88</v>
      </c>
      <c r="AV450" s="14" t="s">
        <v>88</v>
      </c>
      <c r="AW450" s="14" t="s">
        <v>33</v>
      </c>
      <c r="AX450" s="14" t="s">
        <v>79</v>
      </c>
      <c r="AY450" s="172" t="s">
        <v>252</v>
      </c>
    </row>
    <row r="451" spans="1:65" s="15" customFormat="1">
      <c r="B451" s="179"/>
      <c r="D451" s="164" t="s">
        <v>282</v>
      </c>
      <c r="E451" s="180" t="s">
        <v>1</v>
      </c>
      <c r="F451" s="181" t="s">
        <v>286</v>
      </c>
      <c r="H451" s="182">
        <v>1</v>
      </c>
      <c r="I451" s="183"/>
      <c r="L451" s="179"/>
      <c r="M451" s="184"/>
      <c r="N451" s="185"/>
      <c r="O451" s="185"/>
      <c r="P451" s="185"/>
      <c r="Q451" s="185"/>
      <c r="R451" s="185"/>
      <c r="S451" s="185"/>
      <c r="T451" s="186"/>
      <c r="AT451" s="180" t="s">
        <v>282</v>
      </c>
      <c r="AU451" s="180" t="s">
        <v>88</v>
      </c>
      <c r="AV451" s="15" t="s">
        <v>258</v>
      </c>
      <c r="AW451" s="15" t="s">
        <v>33</v>
      </c>
      <c r="AX451" s="15" t="s">
        <v>86</v>
      </c>
      <c r="AY451" s="180" t="s">
        <v>252</v>
      </c>
    </row>
    <row r="452" spans="1:65" s="2" customFormat="1" ht="24.2" customHeight="1">
      <c r="A452" s="31"/>
      <c r="B452" s="148"/>
      <c r="C452" s="149" t="s">
        <v>862</v>
      </c>
      <c r="D452" s="149" t="s">
        <v>254</v>
      </c>
      <c r="E452" s="150" t="s">
        <v>6366</v>
      </c>
      <c r="F452" s="151" t="s">
        <v>6367</v>
      </c>
      <c r="G452" s="152" t="s">
        <v>347</v>
      </c>
      <c r="H452" s="153">
        <v>1</v>
      </c>
      <c r="I452" s="154"/>
      <c r="J452" s="155">
        <f>ROUND(I452*H452,2)</f>
        <v>0</v>
      </c>
      <c r="K452" s="156"/>
      <c r="L452" s="32"/>
      <c r="M452" s="157" t="s">
        <v>1</v>
      </c>
      <c r="N452" s="158" t="s">
        <v>44</v>
      </c>
      <c r="O452" s="57"/>
      <c r="P452" s="159">
        <f>O452*H452</f>
        <v>0</v>
      </c>
      <c r="Q452" s="159">
        <v>0</v>
      </c>
      <c r="R452" s="159">
        <f>Q452*H452</f>
        <v>0</v>
      </c>
      <c r="S452" s="159">
        <v>0</v>
      </c>
      <c r="T452" s="160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61" t="s">
        <v>289</v>
      </c>
      <c r="AT452" s="161" t="s">
        <v>254</v>
      </c>
      <c r="AU452" s="161" t="s">
        <v>88</v>
      </c>
      <c r="AY452" s="17" t="s">
        <v>252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7" t="s">
        <v>86</v>
      </c>
      <c r="BK452" s="162">
        <f>ROUND(I452*H452,2)</f>
        <v>0</v>
      </c>
      <c r="BL452" s="17" t="s">
        <v>289</v>
      </c>
      <c r="BM452" s="161" t="s">
        <v>865</v>
      </c>
    </row>
    <row r="453" spans="1:65" s="13" customFormat="1" ht="22.5">
      <c r="B453" s="163"/>
      <c r="D453" s="164" t="s">
        <v>282</v>
      </c>
      <c r="E453" s="165" t="s">
        <v>1</v>
      </c>
      <c r="F453" s="166" t="s">
        <v>6368</v>
      </c>
      <c r="H453" s="165" t="s">
        <v>1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282</v>
      </c>
      <c r="AU453" s="165" t="s">
        <v>88</v>
      </c>
      <c r="AV453" s="13" t="s">
        <v>86</v>
      </c>
      <c r="AW453" s="13" t="s">
        <v>33</v>
      </c>
      <c r="AX453" s="13" t="s">
        <v>79</v>
      </c>
      <c r="AY453" s="165" t="s">
        <v>252</v>
      </c>
    </row>
    <row r="454" spans="1:65" s="13" customFormat="1">
      <c r="B454" s="163"/>
      <c r="D454" s="164" t="s">
        <v>282</v>
      </c>
      <c r="E454" s="165" t="s">
        <v>1</v>
      </c>
      <c r="F454" s="166" t="s">
        <v>6351</v>
      </c>
      <c r="H454" s="165" t="s">
        <v>1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282</v>
      </c>
      <c r="AU454" s="165" t="s">
        <v>88</v>
      </c>
      <c r="AV454" s="13" t="s">
        <v>86</v>
      </c>
      <c r="AW454" s="13" t="s">
        <v>33</v>
      </c>
      <c r="AX454" s="13" t="s">
        <v>79</v>
      </c>
      <c r="AY454" s="165" t="s">
        <v>252</v>
      </c>
    </row>
    <row r="455" spans="1:65" s="14" customFormat="1" ht="22.5">
      <c r="B455" s="171"/>
      <c r="D455" s="164" t="s">
        <v>282</v>
      </c>
      <c r="E455" s="172" t="s">
        <v>1</v>
      </c>
      <c r="F455" s="173" t="s">
        <v>6352</v>
      </c>
      <c r="H455" s="174">
        <v>1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282</v>
      </c>
      <c r="AU455" s="172" t="s">
        <v>88</v>
      </c>
      <c r="AV455" s="14" t="s">
        <v>88</v>
      </c>
      <c r="AW455" s="14" t="s">
        <v>33</v>
      </c>
      <c r="AX455" s="14" t="s">
        <v>79</v>
      </c>
      <c r="AY455" s="172" t="s">
        <v>252</v>
      </c>
    </row>
    <row r="456" spans="1:65" s="15" customFormat="1">
      <c r="B456" s="179"/>
      <c r="D456" s="164" t="s">
        <v>282</v>
      </c>
      <c r="E456" s="180" t="s">
        <v>1</v>
      </c>
      <c r="F456" s="181" t="s">
        <v>286</v>
      </c>
      <c r="H456" s="182">
        <v>1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282</v>
      </c>
      <c r="AU456" s="180" t="s">
        <v>88</v>
      </c>
      <c r="AV456" s="15" t="s">
        <v>258</v>
      </c>
      <c r="AW456" s="15" t="s">
        <v>33</v>
      </c>
      <c r="AX456" s="15" t="s">
        <v>86</v>
      </c>
      <c r="AY456" s="180" t="s">
        <v>252</v>
      </c>
    </row>
    <row r="457" spans="1:65" s="2" customFormat="1" ht="24.2" customHeight="1">
      <c r="A457" s="31"/>
      <c r="B457" s="148"/>
      <c r="C457" s="149" t="s">
        <v>487</v>
      </c>
      <c r="D457" s="149" t="s">
        <v>254</v>
      </c>
      <c r="E457" s="150" t="s">
        <v>6369</v>
      </c>
      <c r="F457" s="151" t="s">
        <v>6370</v>
      </c>
      <c r="G457" s="152" t="s">
        <v>347</v>
      </c>
      <c r="H457" s="153">
        <v>1</v>
      </c>
      <c r="I457" s="154"/>
      <c r="J457" s="155">
        <f>ROUND(I457*H457,2)</f>
        <v>0</v>
      </c>
      <c r="K457" s="156"/>
      <c r="L457" s="32"/>
      <c r="M457" s="157" t="s">
        <v>1</v>
      </c>
      <c r="N457" s="158" t="s">
        <v>44</v>
      </c>
      <c r="O457" s="57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61" t="s">
        <v>289</v>
      </c>
      <c r="AT457" s="161" t="s">
        <v>254</v>
      </c>
      <c r="AU457" s="161" t="s">
        <v>88</v>
      </c>
      <c r="AY457" s="17" t="s">
        <v>252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86</v>
      </c>
      <c r="BK457" s="162">
        <f>ROUND(I457*H457,2)</f>
        <v>0</v>
      </c>
      <c r="BL457" s="17" t="s">
        <v>289</v>
      </c>
      <c r="BM457" s="161" t="s">
        <v>871</v>
      </c>
    </row>
    <row r="458" spans="1:65" s="13" customFormat="1" ht="22.5">
      <c r="B458" s="163"/>
      <c r="D458" s="164" t="s">
        <v>282</v>
      </c>
      <c r="E458" s="165" t="s">
        <v>1</v>
      </c>
      <c r="F458" s="166" t="s">
        <v>6371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282</v>
      </c>
      <c r="AU458" s="165" t="s">
        <v>88</v>
      </c>
      <c r="AV458" s="13" t="s">
        <v>86</v>
      </c>
      <c r="AW458" s="13" t="s">
        <v>33</v>
      </c>
      <c r="AX458" s="13" t="s">
        <v>79</v>
      </c>
      <c r="AY458" s="165" t="s">
        <v>252</v>
      </c>
    </row>
    <row r="459" spans="1:65" s="13" customFormat="1">
      <c r="B459" s="163"/>
      <c r="D459" s="164" t="s">
        <v>282</v>
      </c>
      <c r="E459" s="165" t="s">
        <v>1</v>
      </c>
      <c r="F459" s="166" t="s">
        <v>6351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282</v>
      </c>
      <c r="AU459" s="165" t="s">
        <v>88</v>
      </c>
      <c r="AV459" s="13" t="s">
        <v>86</v>
      </c>
      <c r="AW459" s="13" t="s">
        <v>33</v>
      </c>
      <c r="AX459" s="13" t="s">
        <v>79</v>
      </c>
      <c r="AY459" s="165" t="s">
        <v>252</v>
      </c>
    </row>
    <row r="460" spans="1:65" s="14" customFormat="1" ht="22.5">
      <c r="B460" s="171"/>
      <c r="D460" s="164" t="s">
        <v>282</v>
      </c>
      <c r="E460" s="172" t="s">
        <v>1</v>
      </c>
      <c r="F460" s="173" t="s">
        <v>6352</v>
      </c>
      <c r="H460" s="174">
        <v>1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282</v>
      </c>
      <c r="AU460" s="172" t="s">
        <v>88</v>
      </c>
      <c r="AV460" s="14" t="s">
        <v>88</v>
      </c>
      <c r="AW460" s="14" t="s">
        <v>33</v>
      </c>
      <c r="AX460" s="14" t="s">
        <v>79</v>
      </c>
      <c r="AY460" s="172" t="s">
        <v>252</v>
      </c>
    </row>
    <row r="461" spans="1:65" s="15" customFormat="1">
      <c r="B461" s="179"/>
      <c r="D461" s="164" t="s">
        <v>282</v>
      </c>
      <c r="E461" s="180" t="s">
        <v>1</v>
      </c>
      <c r="F461" s="181" t="s">
        <v>286</v>
      </c>
      <c r="H461" s="182">
        <v>1</v>
      </c>
      <c r="I461" s="183"/>
      <c r="L461" s="179"/>
      <c r="M461" s="184"/>
      <c r="N461" s="185"/>
      <c r="O461" s="185"/>
      <c r="P461" s="185"/>
      <c r="Q461" s="185"/>
      <c r="R461" s="185"/>
      <c r="S461" s="185"/>
      <c r="T461" s="186"/>
      <c r="AT461" s="180" t="s">
        <v>282</v>
      </c>
      <c r="AU461" s="180" t="s">
        <v>88</v>
      </c>
      <c r="AV461" s="15" t="s">
        <v>258</v>
      </c>
      <c r="AW461" s="15" t="s">
        <v>33</v>
      </c>
      <c r="AX461" s="15" t="s">
        <v>86</v>
      </c>
      <c r="AY461" s="180" t="s">
        <v>252</v>
      </c>
    </row>
    <row r="462" spans="1:65" s="2" customFormat="1" ht="24.2" customHeight="1">
      <c r="A462" s="31"/>
      <c r="B462" s="148"/>
      <c r="C462" s="149" t="s">
        <v>882</v>
      </c>
      <c r="D462" s="149" t="s">
        <v>254</v>
      </c>
      <c r="E462" s="150" t="s">
        <v>6372</v>
      </c>
      <c r="F462" s="151" t="s">
        <v>6373</v>
      </c>
      <c r="G462" s="152" t="s">
        <v>347</v>
      </c>
      <c r="H462" s="153">
        <v>1</v>
      </c>
      <c r="I462" s="154"/>
      <c r="J462" s="155">
        <f>ROUND(I462*H462,2)</f>
        <v>0</v>
      </c>
      <c r="K462" s="156"/>
      <c r="L462" s="32"/>
      <c r="M462" s="157" t="s">
        <v>1</v>
      </c>
      <c r="N462" s="158" t="s">
        <v>44</v>
      </c>
      <c r="O462" s="57"/>
      <c r="P462" s="159">
        <f>O462*H462</f>
        <v>0</v>
      </c>
      <c r="Q462" s="159">
        <v>0</v>
      </c>
      <c r="R462" s="159">
        <f>Q462*H462</f>
        <v>0</v>
      </c>
      <c r="S462" s="159">
        <v>0</v>
      </c>
      <c r="T462" s="160">
        <f>S462*H462</f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61" t="s">
        <v>289</v>
      </c>
      <c r="AT462" s="161" t="s">
        <v>254</v>
      </c>
      <c r="AU462" s="161" t="s">
        <v>88</v>
      </c>
      <c r="AY462" s="17" t="s">
        <v>252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7" t="s">
        <v>86</v>
      </c>
      <c r="BK462" s="162">
        <f>ROUND(I462*H462,2)</f>
        <v>0</v>
      </c>
      <c r="BL462" s="17" t="s">
        <v>289</v>
      </c>
      <c r="BM462" s="161" t="s">
        <v>885</v>
      </c>
    </row>
    <row r="463" spans="1:65" s="13" customFormat="1" ht="22.5">
      <c r="B463" s="163"/>
      <c r="D463" s="164" t="s">
        <v>282</v>
      </c>
      <c r="E463" s="165" t="s">
        <v>1</v>
      </c>
      <c r="F463" s="166" t="s">
        <v>6374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282</v>
      </c>
      <c r="AU463" s="165" t="s">
        <v>88</v>
      </c>
      <c r="AV463" s="13" t="s">
        <v>86</v>
      </c>
      <c r="AW463" s="13" t="s">
        <v>33</v>
      </c>
      <c r="AX463" s="13" t="s">
        <v>79</v>
      </c>
      <c r="AY463" s="165" t="s">
        <v>252</v>
      </c>
    </row>
    <row r="464" spans="1:65" s="13" customFormat="1">
      <c r="B464" s="163"/>
      <c r="D464" s="164" t="s">
        <v>282</v>
      </c>
      <c r="E464" s="165" t="s">
        <v>1</v>
      </c>
      <c r="F464" s="166" t="s">
        <v>6351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282</v>
      </c>
      <c r="AU464" s="165" t="s">
        <v>88</v>
      </c>
      <c r="AV464" s="13" t="s">
        <v>86</v>
      </c>
      <c r="AW464" s="13" t="s">
        <v>33</v>
      </c>
      <c r="AX464" s="13" t="s">
        <v>79</v>
      </c>
      <c r="AY464" s="165" t="s">
        <v>252</v>
      </c>
    </row>
    <row r="465" spans="1:65" s="14" customFormat="1" ht="22.5">
      <c r="B465" s="171"/>
      <c r="D465" s="164" t="s">
        <v>282</v>
      </c>
      <c r="E465" s="172" t="s">
        <v>1</v>
      </c>
      <c r="F465" s="173" t="s">
        <v>6352</v>
      </c>
      <c r="H465" s="174">
        <v>1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282</v>
      </c>
      <c r="AU465" s="172" t="s">
        <v>88</v>
      </c>
      <c r="AV465" s="14" t="s">
        <v>88</v>
      </c>
      <c r="AW465" s="14" t="s">
        <v>33</v>
      </c>
      <c r="AX465" s="14" t="s">
        <v>79</v>
      </c>
      <c r="AY465" s="172" t="s">
        <v>252</v>
      </c>
    </row>
    <row r="466" spans="1:65" s="15" customFormat="1">
      <c r="B466" s="179"/>
      <c r="D466" s="164" t="s">
        <v>282</v>
      </c>
      <c r="E466" s="180" t="s">
        <v>1</v>
      </c>
      <c r="F466" s="181" t="s">
        <v>286</v>
      </c>
      <c r="H466" s="182">
        <v>1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282</v>
      </c>
      <c r="AU466" s="180" t="s">
        <v>88</v>
      </c>
      <c r="AV466" s="15" t="s">
        <v>258</v>
      </c>
      <c r="AW466" s="15" t="s">
        <v>33</v>
      </c>
      <c r="AX466" s="15" t="s">
        <v>86</v>
      </c>
      <c r="AY466" s="180" t="s">
        <v>252</v>
      </c>
    </row>
    <row r="467" spans="1:65" s="2" customFormat="1" ht="24.2" customHeight="1">
      <c r="A467" s="31"/>
      <c r="B467" s="148"/>
      <c r="C467" s="149" t="s">
        <v>491</v>
      </c>
      <c r="D467" s="149" t="s">
        <v>254</v>
      </c>
      <c r="E467" s="150" t="s">
        <v>6375</v>
      </c>
      <c r="F467" s="151" t="s">
        <v>6376</v>
      </c>
      <c r="G467" s="152" t="s">
        <v>347</v>
      </c>
      <c r="H467" s="153">
        <v>1</v>
      </c>
      <c r="I467" s="154"/>
      <c r="J467" s="155">
        <f>ROUND(I467*H467,2)</f>
        <v>0</v>
      </c>
      <c r="K467" s="156"/>
      <c r="L467" s="32"/>
      <c r="M467" s="157" t="s">
        <v>1</v>
      </c>
      <c r="N467" s="158" t="s">
        <v>44</v>
      </c>
      <c r="O467" s="57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61" t="s">
        <v>289</v>
      </c>
      <c r="AT467" s="161" t="s">
        <v>254</v>
      </c>
      <c r="AU467" s="161" t="s">
        <v>88</v>
      </c>
      <c r="AY467" s="17" t="s">
        <v>252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7" t="s">
        <v>86</v>
      </c>
      <c r="BK467" s="162">
        <f>ROUND(I467*H467,2)</f>
        <v>0</v>
      </c>
      <c r="BL467" s="17" t="s">
        <v>289</v>
      </c>
      <c r="BM467" s="161" t="s">
        <v>897</v>
      </c>
    </row>
    <row r="468" spans="1:65" s="13" customFormat="1" ht="22.5">
      <c r="B468" s="163"/>
      <c r="D468" s="164" t="s">
        <v>282</v>
      </c>
      <c r="E468" s="165" t="s">
        <v>1</v>
      </c>
      <c r="F468" s="166" t="s">
        <v>6377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282</v>
      </c>
      <c r="AU468" s="165" t="s">
        <v>88</v>
      </c>
      <c r="AV468" s="13" t="s">
        <v>86</v>
      </c>
      <c r="AW468" s="13" t="s">
        <v>33</v>
      </c>
      <c r="AX468" s="13" t="s">
        <v>79</v>
      </c>
      <c r="AY468" s="165" t="s">
        <v>252</v>
      </c>
    </row>
    <row r="469" spans="1:65" s="13" customFormat="1">
      <c r="B469" s="163"/>
      <c r="D469" s="164" t="s">
        <v>282</v>
      </c>
      <c r="E469" s="165" t="s">
        <v>1</v>
      </c>
      <c r="F469" s="166" t="s">
        <v>6351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282</v>
      </c>
      <c r="AU469" s="165" t="s">
        <v>88</v>
      </c>
      <c r="AV469" s="13" t="s">
        <v>86</v>
      </c>
      <c r="AW469" s="13" t="s">
        <v>33</v>
      </c>
      <c r="AX469" s="13" t="s">
        <v>79</v>
      </c>
      <c r="AY469" s="165" t="s">
        <v>252</v>
      </c>
    </row>
    <row r="470" spans="1:65" s="14" customFormat="1" ht="22.5">
      <c r="B470" s="171"/>
      <c r="D470" s="164" t="s">
        <v>282</v>
      </c>
      <c r="E470" s="172" t="s">
        <v>1</v>
      </c>
      <c r="F470" s="173" t="s">
        <v>6352</v>
      </c>
      <c r="H470" s="174">
        <v>1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282</v>
      </c>
      <c r="AU470" s="172" t="s">
        <v>88</v>
      </c>
      <c r="AV470" s="14" t="s">
        <v>88</v>
      </c>
      <c r="AW470" s="14" t="s">
        <v>33</v>
      </c>
      <c r="AX470" s="14" t="s">
        <v>79</v>
      </c>
      <c r="AY470" s="172" t="s">
        <v>252</v>
      </c>
    </row>
    <row r="471" spans="1:65" s="15" customFormat="1">
      <c r="B471" s="179"/>
      <c r="D471" s="164" t="s">
        <v>282</v>
      </c>
      <c r="E471" s="180" t="s">
        <v>1</v>
      </c>
      <c r="F471" s="181" t="s">
        <v>286</v>
      </c>
      <c r="H471" s="182">
        <v>1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282</v>
      </c>
      <c r="AU471" s="180" t="s">
        <v>88</v>
      </c>
      <c r="AV471" s="15" t="s">
        <v>258</v>
      </c>
      <c r="AW471" s="15" t="s">
        <v>33</v>
      </c>
      <c r="AX471" s="15" t="s">
        <v>86</v>
      </c>
      <c r="AY471" s="180" t="s">
        <v>252</v>
      </c>
    </row>
    <row r="472" spans="1:65" s="2" customFormat="1" ht="24.2" customHeight="1">
      <c r="A472" s="31"/>
      <c r="B472" s="148"/>
      <c r="C472" s="149" t="s">
        <v>899</v>
      </c>
      <c r="D472" s="149" t="s">
        <v>254</v>
      </c>
      <c r="E472" s="150" t="s">
        <v>6378</v>
      </c>
      <c r="F472" s="151" t="s">
        <v>6379</v>
      </c>
      <c r="G472" s="152" t="s">
        <v>347</v>
      </c>
      <c r="H472" s="153">
        <v>1</v>
      </c>
      <c r="I472" s="154"/>
      <c r="J472" s="155">
        <f>ROUND(I472*H472,2)</f>
        <v>0</v>
      </c>
      <c r="K472" s="156"/>
      <c r="L472" s="32"/>
      <c r="M472" s="157" t="s">
        <v>1</v>
      </c>
      <c r="N472" s="158" t="s">
        <v>44</v>
      </c>
      <c r="O472" s="57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61" t="s">
        <v>289</v>
      </c>
      <c r="AT472" s="161" t="s">
        <v>254</v>
      </c>
      <c r="AU472" s="161" t="s">
        <v>88</v>
      </c>
      <c r="AY472" s="17" t="s">
        <v>252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7" t="s">
        <v>86</v>
      </c>
      <c r="BK472" s="162">
        <f>ROUND(I472*H472,2)</f>
        <v>0</v>
      </c>
      <c r="BL472" s="17" t="s">
        <v>289</v>
      </c>
      <c r="BM472" s="161" t="s">
        <v>902</v>
      </c>
    </row>
    <row r="473" spans="1:65" s="2" customFormat="1" ht="24.2" customHeight="1">
      <c r="A473" s="31"/>
      <c r="B473" s="148"/>
      <c r="C473" s="149" t="s">
        <v>494</v>
      </c>
      <c r="D473" s="149" t="s">
        <v>254</v>
      </c>
      <c r="E473" s="150" t="s">
        <v>6380</v>
      </c>
      <c r="F473" s="151" t="s">
        <v>6381</v>
      </c>
      <c r="G473" s="152" t="s">
        <v>347</v>
      </c>
      <c r="H473" s="153">
        <v>1</v>
      </c>
      <c r="I473" s="154"/>
      <c r="J473" s="155">
        <f>ROUND(I473*H473,2)</f>
        <v>0</v>
      </c>
      <c r="K473" s="156"/>
      <c r="L473" s="32"/>
      <c r="M473" s="157" t="s">
        <v>1</v>
      </c>
      <c r="N473" s="158" t="s">
        <v>44</v>
      </c>
      <c r="O473" s="57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61" t="s">
        <v>289</v>
      </c>
      <c r="AT473" s="161" t="s">
        <v>254</v>
      </c>
      <c r="AU473" s="161" t="s">
        <v>88</v>
      </c>
      <c r="AY473" s="17" t="s">
        <v>252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7" t="s">
        <v>86</v>
      </c>
      <c r="BK473" s="162">
        <f>ROUND(I473*H473,2)</f>
        <v>0</v>
      </c>
      <c r="BL473" s="17" t="s">
        <v>289</v>
      </c>
      <c r="BM473" s="161" t="s">
        <v>906</v>
      </c>
    </row>
    <row r="474" spans="1:65" s="14" customFormat="1" ht="22.5">
      <c r="B474" s="171"/>
      <c r="D474" s="164" t="s">
        <v>282</v>
      </c>
      <c r="E474" s="172" t="s">
        <v>1</v>
      </c>
      <c r="F474" s="173" t="s">
        <v>6382</v>
      </c>
      <c r="H474" s="174">
        <v>1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282</v>
      </c>
      <c r="AU474" s="172" t="s">
        <v>88</v>
      </c>
      <c r="AV474" s="14" t="s">
        <v>88</v>
      </c>
      <c r="AW474" s="14" t="s">
        <v>33</v>
      </c>
      <c r="AX474" s="14" t="s">
        <v>79</v>
      </c>
      <c r="AY474" s="172" t="s">
        <v>252</v>
      </c>
    </row>
    <row r="475" spans="1:65" s="13" customFormat="1" ht="33.75">
      <c r="B475" s="163"/>
      <c r="D475" s="164" t="s">
        <v>282</v>
      </c>
      <c r="E475" s="165" t="s">
        <v>1</v>
      </c>
      <c r="F475" s="166" t="s">
        <v>6383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282</v>
      </c>
      <c r="AU475" s="165" t="s">
        <v>88</v>
      </c>
      <c r="AV475" s="13" t="s">
        <v>86</v>
      </c>
      <c r="AW475" s="13" t="s">
        <v>33</v>
      </c>
      <c r="AX475" s="13" t="s">
        <v>79</v>
      </c>
      <c r="AY475" s="165" t="s">
        <v>252</v>
      </c>
    </row>
    <row r="476" spans="1:65" s="13" customFormat="1" ht="22.5">
      <c r="B476" s="163"/>
      <c r="D476" s="164" t="s">
        <v>282</v>
      </c>
      <c r="E476" s="165" t="s">
        <v>1</v>
      </c>
      <c r="F476" s="166" t="s">
        <v>6384</v>
      </c>
      <c r="H476" s="165" t="s">
        <v>1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282</v>
      </c>
      <c r="AU476" s="165" t="s">
        <v>88</v>
      </c>
      <c r="AV476" s="13" t="s">
        <v>86</v>
      </c>
      <c r="AW476" s="13" t="s">
        <v>33</v>
      </c>
      <c r="AX476" s="13" t="s">
        <v>79</v>
      </c>
      <c r="AY476" s="165" t="s">
        <v>252</v>
      </c>
    </row>
    <row r="477" spans="1:65" s="15" customFormat="1">
      <c r="B477" s="179"/>
      <c r="D477" s="164" t="s">
        <v>282</v>
      </c>
      <c r="E477" s="180" t="s">
        <v>1</v>
      </c>
      <c r="F477" s="181" t="s">
        <v>286</v>
      </c>
      <c r="H477" s="182">
        <v>1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282</v>
      </c>
      <c r="AU477" s="180" t="s">
        <v>88</v>
      </c>
      <c r="AV477" s="15" t="s">
        <v>258</v>
      </c>
      <c r="AW477" s="15" t="s">
        <v>33</v>
      </c>
      <c r="AX477" s="15" t="s">
        <v>86</v>
      </c>
      <c r="AY477" s="180" t="s">
        <v>252</v>
      </c>
    </row>
    <row r="478" spans="1:65" s="2" customFormat="1" ht="24.2" customHeight="1">
      <c r="A478" s="31"/>
      <c r="B478" s="148"/>
      <c r="C478" s="149" t="s">
        <v>908</v>
      </c>
      <c r="D478" s="149" t="s">
        <v>254</v>
      </c>
      <c r="E478" s="150" t="s">
        <v>6385</v>
      </c>
      <c r="F478" s="151" t="s">
        <v>6386</v>
      </c>
      <c r="G478" s="152" t="s">
        <v>347</v>
      </c>
      <c r="H478" s="153">
        <v>1</v>
      </c>
      <c r="I478" s="154"/>
      <c r="J478" s="155">
        <f>ROUND(I478*H478,2)</f>
        <v>0</v>
      </c>
      <c r="K478" s="156"/>
      <c r="L478" s="32"/>
      <c r="M478" s="157" t="s">
        <v>1</v>
      </c>
      <c r="N478" s="158" t="s">
        <v>44</v>
      </c>
      <c r="O478" s="57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61" t="s">
        <v>289</v>
      </c>
      <c r="AT478" s="161" t="s">
        <v>254</v>
      </c>
      <c r="AU478" s="161" t="s">
        <v>88</v>
      </c>
      <c r="AY478" s="17" t="s">
        <v>252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7" t="s">
        <v>86</v>
      </c>
      <c r="BK478" s="162">
        <f>ROUND(I478*H478,2)</f>
        <v>0</v>
      </c>
      <c r="BL478" s="17" t="s">
        <v>289</v>
      </c>
      <c r="BM478" s="161" t="s">
        <v>911</v>
      </c>
    </row>
    <row r="479" spans="1:65" s="14" customFormat="1" ht="22.5">
      <c r="B479" s="171"/>
      <c r="D479" s="164" t="s">
        <v>282</v>
      </c>
      <c r="E479" s="172" t="s">
        <v>1</v>
      </c>
      <c r="F479" s="173" t="s">
        <v>6387</v>
      </c>
      <c r="H479" s="174">
        <v>1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282</v>
      </c>
      <c r="AU479" s="172" t="s">
        <v>88</v>
      </c>
      <c r="AV479" s="14" t="s">
        <v>88</v>
      </c>
      <c r="AW479" s="14" t="s">
        <v>33</v>
      </c>
      <c r="AX479" s="14" t="s">
        <v>79</v>
      </c>
      <c r="AY479" s="172" t="s">
        <v>252</v>
      </c>
    </row>
    <row r="480" spans="1:65" s="13" customFormat="1">
      <c r="B480" s="163"/>
      <c r="D480" s="164" t="s">
        <v>282</v>
      </c>
      <c r="E480" s="165" t="s">
        <v>1</v>
      </c>
      <c r="F480" s="166" t="s">
        <v>6388</v>
      </c>
      <c r="H480" s="165" t="s">
        <v>1</v>
      </c>
      <c r="I480" s="167"/>
      <c r="L480" s="163"/>
      <c r="M480" s="168"/>
      <c r="N480" s="169"/>
      <c r="O480" s="169"/>
      <c r="P480" s="169"/>
      <c r="Q480" s="169"/>
      <c r="R480" s="169"/>
      <c r="S480" s="169"/>
      <c r="T480" s="170"/>
      <c r="AT480" s="165" t="s">
        <v>282</v>
      </c>
      <c r="AU480" s="165" t="s">
        <v>88</v>
      </c>
      <c r="AV480" s="13" t="s">
        <v>86</v>
      </c>
      <c r="AW480" s="13" t="s">
        <v>33</v>
      </c>
      <c r="AX480" s="13" t="s">
        <v>79</v>
      </c>
      <c r="AY480" s="165" t="s">
        <v>252</v>
      </c>
    </row>
    <row r="481" spans="1:65" s="13" customFormat="1" ht="33.75">
      <c r="B481" s="163"/>
      <c r="D481" s="164" t="s">
        <v>282</v>
      </c>
      <c r="E481" s="165" t="s">
        <v>1</v>
      </c>
      <c r="F481" s="166" t="s">
        <v>6383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282</v>
      </c>
      <c r="AU481" s="165" t="s">
        <v>88</v>
      </c>
      <c r="AV481" s="13" t="s">
        <v>86</v>
      </c>
      <c r="AW481" s="13" t="s">
        <v>33</v>
      </c>
      <c r="AX481" s="13" t="s">
        <v>79</v>
      </c>
      <c r="AY481" s="165" t="s">
        <v>252</v>
      </c>
    </row>
    <row r="482" spans="1:65" s="13" customFormat="1" ht="22.5">
      <c r="B482" s="163"/>
      <c r="D482" s="164" t="s">
        <v>282</v>
      </c>
      <c r="E482" s="165" t="s">
        <v>1</v>
      </c>
      <c r="F482" s="166" t="s">
        <v>6384</v>
      </c>
      <c r="H482" s="165" t="s">
        <v>1</v>
      </c>
      <c r="I482" s="167"/>
      <c r="L482" s="163"/>
      <c r="M482" s="168"/>
      <c r="N482" s="169"/>
      <c r="O482" s="169"/>
      <c r="P482" s="169"/>
      <c r="Q482" s="169"/>
      <c r="R482" s="169"/>
      <c r="S482" s="169"/>
      <c r="T482" s="170"/>
      <c r="AT482" s="165" t="s">
        <v>282</v>
      </c>
      <c r="AU482" s="165" t="s">
        <v>88</v>
      </c>
      <c r="AV482" s="13" t="s">
        <v>86</v>
      </c>
      <c r="AW482" s="13" t="s">
        <v>33</v>
      </c>
      <c r="AX482" s="13" t="s">
        <v>79</v>
      </c>
      <c r="AY482" s="165" t="s">
        <v>252</v>
      </c>
    </row>
    <row r="483" spans="1:65" s="15" customFormat="1">
      <c r="B483" s="179"/>
      <c r="D483" s="164" t="s">
        <v>282</v>
      </c>
      <c r="E483" s="180" t="s">
        <v>1</v>
      </c>
      <c r="F483" s="181" t="s">
        <v>286</v>
      </c>
      <c r="H483" s="182">
        <v>1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282</v>
      </c>
      <c r="AU483" s="180" t="s">
        <v>88</v>
      </c>
      <c r="AV483" s="15" t="s">
        <v>258</v>
      </c>
      <c r="AW483" s="15" t="s">
        <v>33</v>
      </c>
      <c r="AX483" s="15" t="s">
        <v>86</v>
      </c>
      <c r="AY483" s="180" t="s">
        <v>252</v>
      </c>
    </row>
    <row r="484" spans="1:65" s="2" customFormat="1" ht="24.2" customHeight="1">
      <c r="A484" s="31"/>
      <c r="B484" s="148"/>
      <c r="C484" s="149" t="s">
        <v>499</v>
      </c>
      <c r="D484" s="149" t="s">
        <v>254</v>
      </c>
      <c r="E484" s="150" t="s">
        <v>6389</v>
      </c>
      <c r="F484" s="151" t="s">
        <v>6390</v>
      </c>
      <c r="G484" s="152" t="s">
        <v>347</v>
      </c>
      <c r="H484" s="153">
        <v>1</v>
      </c>
      <c r="I484" s="154"/>
      <c r="J484" s="155">
        <f>ROUND(I484*H484,2)</f>
        <v>0</v>
      </c>
      <c r="K484" s="156"/>
      <c r="L484" s="32"/>
      <c r="M484" s="157" t="s">
        <v>1</v>
      </c>
      <c r="N484" s="158" t="s">
        <v>44</v>
      </c>
      <c r="O484" s="57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61" t="s">
        <v>289</v>
      </c>
      <c r="AT484" s="161" t="s">
        <v>254</v>
      </c>
      <c r="AU484" s="161" t="s">
        <v>88</v>
      </c>
      <c r="AY484" s="17" t="s">
        <v>252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7" t="s">
        <v>86</v>
      </c>
      <c r="BK484" s="162">
        <f>ROUND(I484*H484,2)</f>
        <v>0</v>
      </c>
      <c r="BL484" s="17" t="s">
        <v>289</v>
      </c>
      <c r="BM484" s="161" t="s">
        <v>915</v>
      </c>
    </row>
    <row r="485" spans="1:65" s="14" customFormat="1" ht="22.5">
      <c r="B485" s="171"/>
      <c r="D485" s="164" t="s">
        <v>282</v>
      </c>
      <c r="E485" s="172" t="s">
        <v>1</v>
      </c>
      <c r="F485" s="173" t="s">
        <v>6387</v>
      </c>
      <c r="H485" s="174">
        <v>1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282</v>
      </c>
      <c r="AU485" s="172" t="s">
        <v>88</v>
      </c>
      <c r="AV485" s="14" t="s">
        <v>88</v>
      </c>
      <c r="AW485" s="14" t="s">
        <v>33</v>
      </c>
      <c r="AX485" s="14" t="s">
        <v>79</v>
      </c>
      <c r="AY485" s="172" t="s">
        <v>252</v>
      </c>
    </row>
    <row r="486" spans="1:65" s="13" customFormat="1">
      <c r="B486" s="163"/>
      <c r="D486" s="164" t="s">
        <v>282</v>
      </c>
      <c r="E486" s="165" t="s">
        <v>1</v>
      </c>
      <c r="F486" s="166" t="s">
        <v>6391</v>
      </c>
      <c r="H486" s="165" t="s">
        <v>1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5" t="s">
        <v>282</v>
      </c>
      <c r="AU486" s="165" t="s">
        <v>88</v>
      </c>
      <c r="AV486" s="13" t="s">
        <v>86</v>
      </c>
      <c r="AW486" s="13" t="s">
        <v>33</v>
      </c>
      <c r="AX486" s="13" t="s">
        <v>79</v>
      </c>
      <c r="AY486" s="165" t="s">
        <v>252</v>
      </c>
    </row>
    <row r="487" spans="1:65" s="13" customFormat="1" ht="33.75">
      <c r="B487" s="163"/>
      <c r="D487" s="164" t="s">
        <v>282</v>
      </c>
      <c r="E487" s="165" t="s">
        <v>1</v>
      </c>
      <c r="F487" s="166" t="s">
        <v>6383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282</v>
      </c>
      <c r="AU487" s="165" t="s">
        <v>88</v>
      </c>
      <c r="AV487" s="13" t="s">
        <v>86</v>
      </c>
      <c r="AW487" s="13" t="s">
        <v>33</v>
      </c>
      <c r="AX487" s="13" t="s">
        <v>79</v>
      </c>
      <c r="AY487" s="165" t="s">
        <v>252</v>
      </c>
    </row>
    <row r="488" spans="1:65" s="13" customFormat="1" ht="22.5">
      <c r="B488" s="163"/>
      <c r="D488" s="164" t="s">
        <v>282</v>
      </c>
      <c r="E488" s="165" t="s">
        <v>1</v>
      </c>
      <c r="F488" s="166" t="s">
        <v>6384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282</v>
      </c>
      <c r="AU488" s="165" t="s">
        <v>88</v>
      </c>
      <c r="AV488" s="13" t="s">
        <v>86</v>
      </c>
      <c r="AW488" s="13" t="s">
        <v>33</v>
      </c>
      <c r="AX488" s="13" t="s">
        <v>79</v>
      </c>
      <c r="AY488" s="165" t="s">
        <v>252</v>
      </c>
    </row>
    <row r="489" spans="1:65" s="15" customFormat="1">
      <c r="B489" s="179"/>
      <c r="D489" s="164" t="s">
        <v>282</v>
      </c>
      <c r="E489" s="180" t="s">
        <v>1</v>
      </c>
      <c r="F489" s="181" t="s">
        <v>286</v>
      </c>
      <c r="H489" s="182">
        <v>1</v>
      </c>
      <c r="I489" s="183"/>
      <c r="L489" s="179"/>
      <c r="M489" s="184"/>
      <c r="N489" s="185"/>
      <c r="O489" s="185"/>
      <c r="P489" s="185"/>
      <c r="Q489" s="185"/>
      <c r="R489" s="185"/>
      <c r="S489" s="185"/>
      <c r="T489" s="186"/>
      <c r="AT489" s="180" t="s">
        <v>282</v>
      </c>
      <c r="AU489" s="180" t="s">
        <v>88</v>
      </c>
      <c r="AV489" s="15" t="s">
        <v>258</v>
      </c>
      <c r="AW489" s="15" t="s">
        <v>33</v>
      </c>
      <c r="AX489" s="15" t="s">
        <v>86</v>
      </c>
      <c r="AY489" s="180" t="s">
        <v>252</v>
      </c>
    </row>
    <row r="490" spans="1:65" s="2" customFormat="1" ht="24.2" customHeight="1">
      <c r="A490" s="31"/>
      <c r="B490" s="148"/>
      <c r="C490" s="149" t="s">
        <v>918</v>
      </c>
      <c r="D490" s="149" t="s">
        <v>254</v>
      </c>
      <c r="E490" s="150" t="s">
        <v>6392</v>
      </c>
      <c r="F490" s="151" t="s">
        <v>6393</v>
      </c>
      <c r="G490" s="152" t="s">
        <v>347</v>
      </c>
      <c r="H490" s="153">
        <v>1</v>
      </c>
      <c r="I490" s="154"/>
      <c r="J490" s="155">
        <f>ROUND(I490*H490,2)</f>
        <v>0</v>
      </c>
      <c r="K490" s="156"/>
      <c r="L490" s="32"/>
      <c r="M490" s="157" t="s">
        <v>1</v>
      </c>
      <c r="N490" s="158" t="s">
        <v>44</v>
      </c>
      <c r="O490" s="57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61" t="s">
        <v>289</v>
      </c>
      <c r="AT490" s="161" t="s">
        <v>254</v>
      </c>
      <c r="AU490" s="161" t="s">
        <v>88</v>
      </c>
      <c r="AY490" s="17" t="s">
        <v>252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7" t="s">
        <v>86</v>
      </c>
      <c r="BK490" s="162">
        <f>ROUND(I490*H490,2)</f>
        <v>0</v>
      </c>
      <c r="BL490" s="17" t="s">
        <v>289</v>
      </c>
      <c r="BM490" s="161" t="s">
        <v>921</v>
      </c>
    </row>
    <row r="491" spans="1:65" s="14" customFormat="1">
      <c r="B491" s="171"/>
      <c r="D491" s="164" t="s">
        <v>282</v>
      </c>
      <c r="E491" s="172" t="s">
        <v>1</v>
      </c>
      <c r="F491" s="173" t="s">
        <v>6394</v>
      </c>
      <c r="H491" s="174">
        <v>1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282</v>
      </c>
      <c r="AU491" s="172" t="s">
        <v>88</v>
      </c>
      <c r="AV491" s="14" t="s">
        <v>88</v>
      </c>
      <c r="AW491" s="14" t="s">
        <v>33</v>
      </c>
      <c r="AX491" s="14" t="s">
        <v>79</v>
      </c>
      <c r="AY491" s="172" t="s">
        <v>252</v>
      </c>
    </row>
    <row r="492" spans="1:65" s="15" customFormat="1">
      <c r="B492" s="179"/>
      <c r="D492" s="164" t="s">
        <v>282</v>
      </c>
      <c r="E492" s="180" t="s">
        <v>1</v>
      </c>
      <c r="F492" s="181" t="s">
        <v>286</v>
      </c>
      <c r="H492" s="182">
        <v>1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282</v>
      </c>
      <c r="AU492" s="180" t="s">
        <v>88</v>
      </c>
      <c r="AV492" s="15" t="s">
        <v>258</v>
      </c>
      <c r="AW492" s="15" t="s">
        <v>33</v>
      </c>
      <c r="AX492" s="15" t="s">
        <v>86</v>
      </c>
      <c r="AY492" s="180" t="s">
        <v>252</v>
      </c>
    </row>
    <row r="493" spans="1:65" s="2" customFormat="1" ht="24.2" customHeight="1">
      <c r="A493" s="31"/>
      <c r="B493" s="148"/>
      <c r="C493" s="149" t="s">
        <v>502</v>
      </c>
      <c r="D493" s="149" t="s">
        <v>254</v>
      </c>
      <c r="E493" s="150" t="s">
        <v>6395</v>
      </c>
      <c r="F493" s="151" t="s">
        <v>6396</v>
      </c>
      <c r="G493" s="152" t="s">
        <v>347</v>
      </c>
      <c r="H493" s="153">
        <v>1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289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289</v>
      </c>
      <c r="BM493" s="161" t="s">
        <v>927</v>
      </c>
    </row>
    <row r="494" spans="1:65" s="14" customFormat="1">
      <c r="B494" s="171"/>
      <c r="D494" s="164" t="s">
        <v>282</v>
      </c>
      <c r="E494" s="172" t="s">
        <v>1</v>
      </c>
      <c r="F494" s="173" t="s">
        <v>6394</v>
      </c>
      <c r="H494" s="174">
        <v>1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282</v>
      </c>
      <c r="AU494" s="172" t="s">
        <v>88</v>
      </c>
      <c r="AV494" s="14" t="s">
        <v>88</v>
      </c>
      <c r="AW494" s="14" t="s">
        <v>33</v>
      </c>
      <c r="AX494" s="14" t="s">
        <v>79</v>
      </c>
      <c r="AY494" s="172" t="s">
        <v>252</v>
      </c>
    </row>
    <row r="495" spans="1:65" s="15" customFormat="1">
      <c r="B495" s="179"/>
      <c r="D495" s="164" t="s">
        <v>282</v>
      </c>
      <c r="E495" s="180" t="s">
        <v>1</v>
      </c>
      <c r="F495" s="181" t="s">
        <v>286</v>
      </c>
      <c r="H495" s="182">
        <v>1</v>
      </c>
      <c r="I495" s="183"/>
      <c r="L495" s="179"/>
      <c r="M495" s="184"/>
      <c r="N495" s="185"/>
      <c r="O495" s="185"/>
      <c r="P495" s="185"/>
      <c r="Q495" s="185"/>
      <c r="R495" s="185"/>
      <c r="S495" s="185"/>
      <c r="T495" s="186"/>
      <c r="AT495" s="180" t="s">
        <v>282</v>
      </c>
      <c r="AU495" s="180" t="s">
        <v>88</v>
      </c>
      <c r="AV495" s="15" t="s">
        <v>258</v>
      </c>
      <c r="AW495" s="15" t="s">
        <v>33</v>
      </c>
      <c r="AX495" s="15" t="s">
        <v>86</v>
      </c>
      <c r="AY495" s="180" t="s">
        <v>252</v>
      </c>
    </row>
    <row r="496" spans="1:65" s="2" customFormat="1" ht="24.2" customHeight="1">
      <c r="A496" s="31"/>
      <c r="B496" s="148"/>
      <c r="C496" s="149" t="s">
        <v>934</v>
      </c>
      <c r="D496" s="149" t="s">
        <v>254</v>
      </c>
      <c r="E496" s="150" t="s">
        <v>6397</v>
      </c>
      <c r="F496" s="151" t="s">
        <v>6398</v>
      </c>
      <c r="G496" s="152" t="s">
        <v>347</v>
      </c>
      <c r="H496" s="153">
        <v>1</v>
      </c>
      <c r="I496" s="154"/>
      <c r="J496" s="155">
        <f>ROUND(I496*H496,2)</f>
        <v>0</v>
      </c>
      <c r="K496" s="156"/>
      <c r="L496" s="32"/>
      <c r="M496" s="157" t="s">
        <v>1</v>
      </c>
      <c r="N496" s="158" t="s">
        <v>44</v>
      </c>
      <c r="O496" s="57"/>
      <c r="P496" s="159">
        <f>O496*H496</f>
        <v>0</v>
      </c>
      <c r="Q496" s="159">
        <v>0</v>
      </c>
      <c r="R496" s="159">
        <f>Q496*H496</f>
        <v>0</v>
      </c>
      <c r="S496" s="159">
        <v>0</v>
      </c>
      <c r="T496" s="160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61" t="s">
        <v>289</v>
      </c>
      <c r="AT496" s="161" t="s">
        <v>254</v>
      </c>
      <c r="AU496" s="161" t="s">
        <v>88</v>
      </c>
      <c r="AY496" s="17" t="s">
        <v>252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7" t="s">
        <v>86</v>
      </c>
      <c r="BK496" s="162">
        <f>ROUND(I496*H496,2)</f>
        <v>0</v>
      </c>
      <c r="BL496" s="17" t="s">
        <v>289</v>
      </c>
      <c r="BM496" s="161" t="s">
        <v>937</v>
      </c>
    </row>
    <row r="497" spans="1:65" s="14" customFormat="1">
      <c r="B497" s="171"/>
      <c r="D497" s="164" t="s">
        <v>282</v>
      </c>
      <c r="E497" s="172" t="s">
        <v>1</v>
      </c>
      <c r="F497" s="173" t="s">
        <v>6394</v>
      </c>
      <c r="H497" s="174">
        <v>1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282</v>
      </c>
      <c r="AU497" s="172" t="s">
        <v>88</v>
      </c>
      <c r="AV497" s="14" t="s">
        <v>88</v>
      </c>
      <c r="AW497" s="14" t="s">
        <v>33</v>
      </c>
      <c r="AX497" s="14" t="s">
        <v>79</v>
      </c>
      <c r="AY497" s="172" t="s">
        <v>252</v>
      </c>
    </row>
    <row r="498" spans="1:65" s="15" customFormat="1">
      <c r="B498" s="179"/>
      <c r="D498" s="164" t="s">
        <v>282</v>
      </c>
      <c r="E498" s="180" t="s">
        <v>1</v>
      </c>
      <c r="F498" s="181" t="s">
        <v>286</v>
      </c>
      <c r="H498" s="182">
        <v>1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282</v>
      </c>
      <c r="AU498" s="180" t="s">
        <v>88</v>
      </c>
      <c r="AV498" s="15" t="s">
        <v>258</v>
      </c>
      <c r="AW498" s="15" t="s">
        <v>33</v>
      </c>
      <c r="AX498" s="15" t="s">
        <v>86</v>
      </c>
      <c r="AY498" s="180" t="s">
        <v>252</v>
      </c>
    </row>
    <row r="499" spans="1:65" s="2" customFormat="1" ht="24.2" customHeight="1">
      <c r="A499" s="31"/>
      <c r="B499" s="148"/>
      <c r="C499" s="149" t="s">
        <v>509</v>
      </c>
      <c r="D499" s="149" t="s">
        <v>254</v>
      </c>
      <c r="E499" s="150" t="s">
        <v>6399</v>
      </c>
      <c r="F499" s="151" t="s">
        <v>6400</v>
      </c>
      <c r="G499" s="152" t="s">
        <v>347</v>
      </c>
      <c r="H499" s="153">
        <v>1</v>
      </c>
      <c r="I499" s="154"/>
      <c r="J499" s="155">
        <f>ROUND(I499*H499,2)</f>
        <v>0</v>
      </c>
      <c r="K499" s="156"/>
      <c r="L499" s="32"/>
      <c r="M499" s="157" t="s">
        <v>1</v>
      </c>
      <c r="N499" s="158" t="s">
        <v>44</v>
      </c>
      <c r="O499" s="57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61" t="s">
        <v>289</v>
      </c>
      <c r="AT499" s="161" t="s">
        <v>254</v>
      </c>
      <c r="AU499" s="161" t="s">
        <v>88</v>
      </c>
      <c r="AY499" s="17" t="s">
        <v>252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7" t="s">
        <v>86</v>
      </c>
      <c r="BK499" s="162">
        <f>ROUND(I499*H499,2)</f>
        <v>0</v>
      </c>
      <c r="BL499" s="17" t="s">
        <v>289</v>
      </c>
      <c r="BM499" s="161" t="s">
        <v>943</v>
      </c>
    </row>
    <row r="500" spans="1:65" s="14" customFormat="1">
      <c r="B500" s="171"/>
      <c r="D500" s="164" t="s">
        <v>282</v>
      </c>
      <c r="E500" s="172" t="s">
        <v>1</v>
      </c>
      <c r="F500" s="173" t="s">
        <v>6394</v>
      </c>
      <c r="H500" s="174">
        <v>1</v>
      </c>
      <c r="I500" s="175"/>
      <c r="L500" s="171"/>
      <c r="M500" s="176"/>
      <c r="N500" s="177"/>
      <c r="O500" s="177"/>
      <c r="P500" s="177"/>
      <c r="Q500" s="177"/>
      <c r="R500" s="177"/>
      <c r="S500" s="177"/>
      <c r="T500" s="178"/>
      <c r="AT500" s="172" t="s">
        <v>282</v>
      </c>
      <c r="AU500" s="172" t="s">
        <v>88</v>
      </c>
      <c r="AV500" s="14" t="s">
        <v>88</v>
      </c>
      <c r="AW500" s="14" t="s">
        <v>33</v>
      </c>
      <c r="AX500" s="14" t="s">
        <v>79</v>
      </c>
      <c r="AY500" s="172" t="s">
        <v>252</v>
      </c>
    </row>
    <row r="501" spans="1:65" s="15" customFormat="1">
      <c r="B501" s="179"/>
      <c r="D501" s="164" t="s">
        <v>282</v>
      </c>
      <c r="E501" s="180" t="s">
        <v>1</v>
      </c>
      <c r="F501" s="181" t="s">
        <v>286</v>
      </c>
      <c r="H501" s="182">
        <v>1</v>
      </c>
      <c r="I501" s="183"/>
      <c r="L501" s="179"/>
      <c r="M501" s="184"/>
      <c r="N501" s="185"/>
      <c r="O501" s="185"/>
      <c r="P501" s="185"/>
      <c r="Q501" s="185"/>
      <c r="R501" s="185"/>
      <c r="S501" s="185"/>
      <c r="T501" s="186"/>
      <c r="AT501" s="180" t="s">
        <v>282</v>
      </c>
      <c r="AU501" s="180" t="s">
        <v>88</v>
      </c>
      <c r="AV501" s="15" t="s">
        <v>258</v>
      </c>
      <c r="AW501" s="15" t="s">
        <v>33</v>
      </c>
      <c r="AX501" s="15" t="s">
        <v>86</v>
      </c>
      <c r="AY501" s="180" t="s">
        <v>252</v>
      </c>
    </row>
    <row r="502" spans="1:65" s="2" customFormat="1" ht="24.2" customHeight="1">
      <c r="A502" s="31"/>
      <c r="B502" s="148"/>
      <c r="C502" s="149" t="s">
        <v>961</v>
      </c>
      <c r="D502" s="149" t="s">
        <v>254</v>
      </c>
      <c r="E502" s="150" t="s">
        <v>6401</v>
      </c>
      <c r="F502" s="151" t="s">
        <v>6402</v>
      </c>
      <c r="G502" s="152" t="s">
        <v>347</v>
      </c>
      <c r="H502" s="153">
        <v>1</v>
      </c>
      <c r="I502" s="154"/>
      <c r="J502" s="155">
        <f>ROUND(I502*H502,2)</f>
        <v>0</v>
      </c>
      <c r="K502" s="156"/>
      <c r="L502" s="32"/>
      <c r="M502" s="157" t="s">
        <v>1</v>
      </c>
      <c r="N502" s="158" t="s">
        <v>44</v>
      </c>
      <c r="O502" s="57"/>
      <c r="P502" s="159">
        <f>O502*H502</f>
        <v>0</v>
      </c>
      <c r="Q502" s="159">
        <v>0</v>
      </c>
      <c r="R502" s="159">
        <f>Q502*H502</f>
        <v>0</v>
      </c>
      <c r="S502" s="159">
        <v>0</v>
      </c>
      <c r="T502" s="160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61" t="s">
        <v>289</v>
      </c>
      <c r="AT502" s="161" t="s">
        <v>254</v>
      </c>
      <c r="AU502" s="161" t="s">
        <v>88</v>
      </c>
      <c r="AY502" s="17" t="s">
        <v>252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17" t="s">
        <v>86</v>
      </c>
      <c r="BK502" s="162">
        <f>ROUND(I502*H502,2)</f>
        <v>0</v>
      </c>
      <c r="BL502" s="17" t="s">
        <v>289</v>
      </c>
      <c r="BM502" s="161" t="s">
        <v>964</v>
      </c>
    </row>
    <row r="503" spans="1:65" s="14" customFormat="1">
      <c r="B503" s="171"/>
      <c r="D503" s="164" t="s">
        <v>282</v>
      </c>
      <c r="E503" s="172" t="s">
        <v>1</v>
      </c>
      <c r="F503" s="173" t="s">
        <v>6394</v>
      </c>
      <c r="H503" s="174">
        <v>1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282</v>
      </c>
      <c r="AU503" s="172" t="s">
        <v>88</v>
      </c>
      <c r="AV503" s="14" t="s">
        <v>88</v>
      </c>
      <c r="AW503" s="14" t="s">
        <v>33</v>
      </c>
      <c r="AX503" s="14" t="s">
        <v>79</v>
      </c>
      <c r="AY503" s="172" t="s">
        <v>252</v>
      </c>
    </row>
    <row r="504" spans="1:65" s="15" customFormat="1">
      <c r="B504" s="179"/>
      <c r="D504" s="164" t="s">
        <v>282</v>
      </c>
      <c r="E504" s="180" t="s">
        <v>1</v>
      </c>
      <c r="F504" s="181" t="s">
        <v>286</v>
      </c>
      <c r="H504" s="182">
        <v>1</v>
      </c>
      <c r="I504" s="183"/>
      <c r="L504" s="179"/>
      <c r="M504" s="184"/>
      <c r="N504" s="185"/>
      <c r="O504" s="185"/>
      <c r="P504" s="185"/>
      <c r="Q504" s="185"/>
      <c r="R504" s="185"/>
      <c r="S504" s="185"/>
      <c r="T504" s="186"/>
      <c r="AT504" s="180" t="s">
        <v>282</v>
      </c>
      <c r="AU504" s="180" t="s">
        <v>88</v>
      </c>
      <c r="AV504" s="15" t="s">
        <v>258</v>
      </c>
      <c r="AW504" s="15" t="s">
        <v>33</v>
      </c>
      <c r="AX504" s="15" t="s">
        <v>86</v>
      </c>
      <c r="AY504" s="180" t="s">
        <v>252</v>
      </c>
    </row>
    <row r="505" spans="1:65" s="2" customFormat="1" ht="24.2" customHeight="1">
      <c r="A505" s="31"/>
      <c r="B505" s="148"/>
      <c r="C505" s="149" t="s">
        <v>513</v>
      </c>
      <c r="D505" s="149" t="s">
        <v>254</v>
      </c>
      <c r="E505" s="150" t="s">
        <v>6403</v>
      </c>
      <c r="F505" s="151" t="s">
        <v>6404</v>
      </c>
      <c r="G505" s="152" t="s">
        <v>347</v>
      </c>
      <c r="H505" s="153">
        <v>1</v>
      </c>
      <c r="I505" s="154"/>
      <c r="J505" s="155">
        <f>ROUND(I505*H505,2)</f>
        <v>0</v>
      </c>
      <c r="K505" s="156"/>
      <c r="L505" s="32"/>
      <c r="M505" s="157" t="s">
        <v>1</v>
      </c>
      <c r="N505" s="158" t="s">
        <v>44</v>
      </c>
      <c r="O505" s="57"/>
      <c r="P505" s="159">
        <f>O505*H505</f>
        <v>0</v>
      </c>
      <c r="Q505" s="159">
        <v>0</v>
      </c>
      <c r="R505" s="159">
        <f>Q505*H505</f>
        <v>0</v>
      </c>
      <c r="S505" s="159">
        <v>0</v>
      </c>
      <c r="T505" s="16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61" t="s">
        <v>289</v>
      </c>
      <c r="AT505" s="161" t="s">
        <v>254</v>
      </c>
      <c r="AU505" s="161" t="s">
        <v>88</v>
      </c>
      <c r="AY505" s="17" t="s">
        <v>252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7" t="s">
        <v>86</v>
      </c>
      <c r="BK505" s="162">
        <f>ROUND(I505*H505,2)</f>
        <v>0</v>
      </c>
      <c r="BL505" s="17" t="s">
        <v>289</v>
      </c>
      <c r="BM505" s="161" t="s">
        <v>969</v>
      </c>
    </row>
    <row r="506" spans="1:65" s="14" customFormat="1">
      <c r="B506" s="171"/>
      <c r="D506" s="164" t="s">
        <v>282</v>
      </c>
      <c r="E506" s="172" t="s">
        <v>1</v>
      </c>
      <c r="F506" s="173" t="s">
        <v>6394</v>
      </c>
      <c r="H506" s="174">
        <v>1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282</v>
      </c>
      <c r="AU506" s="172" t="s">
        <v>88</v>
      </c>
      <c r="AV506" s="14" t="s">
        <v>88</v>
      </c>
      <c r="AW506" s="14" t="s">
        <v>33</v>
      </c>
      <c r="AX506" s="14" t="s">
        <v>79</v>
      </c>
      <c r="AY506" s="172" t="s">
        <v>252</v>
      </c>
    </row>
    <row r="507" spans="1:65" s="15" customFormat="1">
      <c r="B507" s="179"/>
      <c r="D507" s="164" t="s">
        <v>282</v>
      </c>
      <c r="E507" s="180" t="s">
        <v>1</v>
      </c>
      <c r="F507" s="181" t="s">
        <v>286</v>
      </c>
      <c r="H507" s="182">
        <v>1</v>
      </c>
      <c r="I507" s="183"/>
      <c r="L507" s="179"/>
      <c r="M507" s="184"/>
      <c r="N507" s="185"/>
      <c r="O507" s="185"/>
      <c r="P507" s="185"/>
      <c r="Q507" s="185"/>
      <c r="R507" s="185"/>
      <c r="S507" s="185"/>
      <c r="T507" s="186"/>
      <c r="AT507" s="180" t="s">
        <v>282</v>
      </c>
      <c r="AU507" s="180" t="s">
        <v>88</v>
      </c>
      <c r="AV507" s="15" t="s">
        <v>258</v>
      </c>
      <c r="AW507" s="15" t="s">
        <v>33</v>
      </c>
      <c r="AX507" s="15" t="s">
        <v>86</v>
      </c>
      <c r="AY507" s="180" t="s">
        <v>252</v>
      </c>
    </row>
    <row r="508" spans="1:65" s="2" customFormat="1" ht="33" customHeight="1">
      <c r="A508" s="31"/>
      <c r="B508" s="148"/>
      <c r="C508" s="149" t="s">
        <v>991</v>
      </c>
      <c r="D508" s="149" t="s">
        <v>254</v>
      </c>
      <c r="E508" s="150" t="s">
        <v>6405</v>
      </c>
      <c r="F508" s="151" t="s">
        <v>6406</v>
      </c>
      <c r="G508" s="152" t="s">
        <v>347</v>
      </c>
      <c r="H508" s="153">
        <v>1</v>
      </c>
      <c r="I508" s="154"/>
      <c r="J508" s="155">
        <f>ROUND(I508*H508,2)</f>
        <v>0</v>
      </c>
      <c r="K508" s="156"/>
      <c r="L508" s="32"/>
      <c r="M508" s="157" t="s">
        <v>1</v>
      </c>
      <c r="N508" s="158" t="s">
        <v>44</v>
      </c>
      <c r="O508" s="57"/>
      <c r="P508" s="159">
        <f>O508*H508</f>
        <v>0</v>
      </c>
      <c r="Q508" s="159">
        <v>0</v>
      </c>
      <c r="R508" s="159">
        <f>Q508*H508</f>
        <v>0</v>
      </c>
      <c r="S508" s="159">
        <v>0</v>
      </c>
      <c r="T508" s="160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61" t="s">
        <v>289</v>
      </c>
      <c r="AT508" s="161" t="s">
        <v>254</v>
      </c>
      <c r="AU508" s="161" t="s">
        <v>88</v>
      </c>
      <c r="AY508" s="17" t="s">
        <v>252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7" t="s">
        <v>86</v>
      </c>
      <c r="BK508" s="162">
        <f>ROUND(I508*H508,2)</f>
        <v>0</v>
      </c>
      <c r="BL508" s="17" t="s">
        <v>289</v>
      </c>
      <c r="BM508" s="161" t="s">
        <v>994</v>
      </c>
    </row>
    <row r="509" spans="1:65" s="14" customFormat="1">
      <c r="B509" s="171"/>
      <c r="D509" s="164" t="s">
        <v>282</v>
      </c>
      <c r="E509" s="172" t="s">
        <v>1</v>
      </c>
      <c r="F509" s="173" t="s">
        <v>6394</v>
      </c>
      <c r="H509" s="174">
        <v>1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282</v>
      </c>
      <c r="AU509" s="172" t="s">
        <v>88</v>
      </c>
      <c r="AV509" s="14" t="s">
        <v>88</v>
      </c>
      <c r="AW509" s="14" t="s">
        <v>33</v>
      </c>
      <c r="AX509" s="14" t="s">
        <v>79</v>
      </c>
      <c r="AY509" s="172" t="s">
        <v>252</v>
      </c>
    </row>
    <row r="510" spans="1:65" s="15" customFormat="1">
      <c r="B510" s="179"/>
      <c r="D510" s="164" t="s">
        <v>282</v>
      </c>
      <c r="E510" s="180" t="s">
        <v>1</v>
      </c>
      <c r="F510" s="181" t="s">
        <v>286</v>
      </c>
      <c r="H510" s="182">
        <v>1</v>
      </c>
      <c r="I510" s="183"/>
      <c r="L510" s="179"/>
      <c r="M510" s="184"/>
      <c r="N510" s="185"/>
      <c r="O510" s="185"/>
      <c r="P510" s="185"/>
      <c r="Q510" s="185"/>
      <c r="R510" s="185"/>
      <c r="S510" s="185"/>
      <c r="T510" s="186"/>
      <c r="AT510" s="180" t="s">
        <v>282</v>
      </c>
      <c r="AU510" s="180" t="s">
        <v>88</v>
      </c>
      <c r="AV510" s="15" t="s">
        <v>258</v>
      </c>
      <c r="AW510" s="15" t="s">
        <v>33</v>
      </c>
      <c r="AX510" s="15" t="s">
        <v>86</v>
      </c>
      <c r="AY510" s="180" t="s">
        <v>252</v>
      </c>
    </row>
    <row r="511" spans="1:65" s="2" customFormat="1" ht="33" customHeight="1">
      <c r="A511" s="31"/>
      <c r="B511" s="148"/>
      <c r="C511" s="149" t="s">
        <v>517</v>
      </c>
      <c r="D511" s="149" t="s">
        <v>254</v>
      </c>
      <c r="E511" s="150" t="s">
        <v>6407</v>
      </c>
      <c r="F511" s="151" t="s">
        <v>6408</v>
      </c>
      <c r="G511" s="152" t="s">
        <v>347</v>
      </c>
      <c r="H511" s="153">
        <v>1</v>
      </c>
      <c r="I511" s="154"/>
      <c r="J511" s="155">
        <f>ROUND(I511*H511,2)</f>
        <v>0</v>
      </c>
      <c r="K511" s="156"/>
      <c r="L511" s="32"/>
      <c r="M511" s="157" t="s">
        <v>1</v>
      </c>
      <c r="N511" s="158" t="s">
        <v>44</v>
      </c>
      <c r="O511" s="57"/>
      <c r="P511" s="159">
        <f>O511*H511</f>
        <v>0</v>
      </c>
      <c r="Q511" s="159">
        <v>0</v>
      </c>
      <c r="R511" s="159">
        <f>Q511*H511</f>
        <v>0</v>
      </c>
      <c r="S511" s="159">
        <v>0</v>
      </c>
      <c r="T511" s="160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61" t="s">
        <v>289</v>
      </c>
      <c r="AT511" s="161" t="s">
        <v>254</v>
      </c>
      <c r="AU511" s="161" t="s">
        <v>88</v>
      </c>
      <c r="AY511" s="17" t="s">
        <v>252</v>
      </c>
      <c r="BE511" s="162">
        <f>IF(N511="základní",J511,0)</f>
        <v>0</v>
      </c>
      <c r="BF511" s="162">
        <f>IF(N511="snížená",J511,0)</f>
        <v>0</v>
      </c>
      <c r="BG511" s="162">
        <f>IF(N511="zákl. přenesená",J511,0)</f>
        <v>0</v>
      </c>
      <c r="BH511" s="162">
        <f>IF(N511="sníž. přenesená",J511,0)</f>
        <v>0</v>
      </c>
      <c r="BI511" s="162">
        <f>IF(N511="nulová",J511,0)</f>
        <v>0</v>
      </c>
      <c r="BJ511" s="17" t="s">
        <v>86</v>
      </c>
      <c r="BK511" s="162">
        <f>ROUND(I511*H511,2)</f>
        <v>0</v>
      </c>
      <c r="BL511" s="17" t="s">
        <v>289</v>
      </c>
      <c r="BM511" s="161" t="s">
        <v>999</v>
      </c>
    </row>
    <row r="512" spans="1:65" s="14" customFormat="1">
      <c r="B512" s="171"/>
      <c r="D512" s="164" t="s">
        <v>282</v>
      </c>
      <c r="E512" s="172" t="s">
        <v>1</v>
      </c>
      <c r="F512" s="173" t="s">
        <v>6394</v>
      </c>
      <c r="H512" s="174">
        <v>1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282</v>
      </c>
      <c r="AU512" s="172" t="s">
        <v>88</v>
      </c>
      <c r="AV512" s="14" t="s">
        <v>88</v>
      </c>
      <c r="AW512" s="14" t="s">
        <v>33</v>
      </c>
      <c r="AX512" s="14" t="s">
        <v>79</v>
      </c>
      <c r="AY512" s="172" t="s">
        <v>252</v>
      </c>
    </row>
    <row r="513" spans="1:65" s="15" customFormat="1">
      <c r="B513" s="179"/>
      <c r="D513" s="164" t="s">
        <v>282</v>
      </c>
      <c r="E513" s="180" t="s">
        <v>1</v>
      </c>
      <c r="F513" s="181" t="s">
        <v>286</v>
      </c>
      <c r="H513" s="182">
        <v>1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282</v>
      </c>
      <c r="AU513" s="180" t="s">
        <v>88</v>
      </c>
      <c r="AV513" s="15" t="s">
        <v>258</v>
      </c>
      <c r="AW513" s="15" t="s">
        <v>33</v>
      </c>
      <c r="AX513" s="15" t="s">
        <v>86</v>
      </c>
      <c r="AY513" s="180" t="s">
        <v>252</v>
      </c>
    </row>
    <row r="514" spans="1:65" s="2" customFormat="1" ht="33" customHeight="1">
      <c r="A514" s="31"/>
      <c r="B514" s="148"/>
      <c r="C514" s="149" t="s">
        <v>1001</v>
      </c>
      <c r="D514" s="149" t="s">
        <v>254</v>
      </c>
      <c r="E514" s="150" t="s">
        <v>6409</v>
      </c>
      <c r="F514" s="151" t="s">
        <v>6410</v>
      </c>
      <c r="G514" s="152" t="s">
        <v>347</v>
      </c>
      <c r="H514" s="153">
        <v>1</v>
      </c>
      <c r="I514" s="154"/>
      <c r="J514" s="155">
        <f>ROUND(I514*H514,2)</f>
        <v>0</v>
      </c>
      <c r="K514" s="156"/>
      <c r="L514" s="32"/>
      <c r="M514" s="157" t="s">
        <v>1</v>
      </c>
      <c r="N514" s="158" t="s">
        <v>44</v>
      </c>
      <c r="O514" s="57"/>
      <c r="P514" s="159">
        <f>O514*H514</f>
        <v>0</v>
      </c>
      <c r="Q514" s="159">
        <v>0</v>
      </c>
      <c r="R514" s="159">
        <f>Q514*H514</f>
        <v>0</v>
      </c>
      <c r="S514" s="159">
        <v>0</v>
      </c>
      <c r="T514" s="160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61" t="s">
        <v>289</v>
      </c>
      <c r="AT514" s="161" t="s">
        <v>254</v>
      </c>
      <c r="AU514" s="161" t="s">
        <v>88</v>
      </c>
      <c r="AY514" s="17" t="s">
        <v>252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17" t="s">
        <v>86</v>
      </c>
      <c r="BK514" s="162">
        <f>ROUND(I514*H514,2)</f>
        <v>0</v>
      </c>
      <c r="BL514" s="17" t="s">
        <v>289</v>
      </c>
      <c r="BM514" s="161" t="s">
        <v>1004</v>
      </c>
    </row>
    <row r="515" spans="1:65" s="14" customFormat="1">
      <c r="B515" s="171"/>
      <c r="D515" s="164" t="s">
        <v>282</v>
      </c>
      <c r="E515" s="172" t="s">
        <v>1</v>
      </c>
      <c r="F515" s="173" t="s">
        <v>6394</v>
      </c>
      <c r="H515" s="174">
        <v>1</v>
      </c>
      <c r="I515" s="175"/>
      <c r="L515" s="171"/>
      <c r="M515" s="176"/>
      <c r="N515" s="177"/>
      <c r="O515" s="177"/>
      <c r="P515" s="177"/>
      <c r="Q515" s="177"/>
      <c r="R515" s="177"/>
      <c r="S515" s="177"/>
      <c r="T515" s="178"/>
      <c r="AT515" s="172" t="s">
        <v>282</v>
      </c>
      <c r="AU515" s="172" t="s">
        <v>88</v>
      </c>
      <c r="AV515" s="14" t="s">
        <v>88</v>
      </c>
      <c r="AW515" s="14" t="s">
        <v>33</v>
      </c>
      <c r="AX515" s="14" t="s">
        <v>79</v>
      </c>
      <c r="AY515" s="172" t="s">
        <v>252</v>
      </c>
    </row>
    <row r="516" spans="1:65" s="15" customFormat="1">
      <c r="B516" s="179"/>
      <c r="D516" s="164" t="s">
        <v>282</v>
      </c>
      <c r="E516" s="180" t="s">
        <v>1</v>
      </c>
      <c r="F516" s="181" t="s">
        <v>286</v>
      </c>
      <c r="H516" s="182">
        <v>1</v>
      </c>
      <c r="I516" s="183"/>
      <c r="L516" s="179"/>
      <c r="M516" s="184"/>
      <c r="N516" s="185"/>
      <c r="O516" s="185"/>
      <c r="P516" s="185"/>
      <c r="Q516" s="185"/>
      <c r="R516" s="185"/>
      <c r="S516" s="185"/>
      <c r="T516" s="186"/>
      <c r="AT516" s="180" t="s">
        <v>282</v>
      </c>
      <c r="AU516" s="180" t="s">
        <v>88</v>
      </c>
      <c r="AV516" s="15" t="s">
        <v>258</v>
      </c>
      <c r="AW516" s="15" t="s">
        <v>33</v>
      </c>
      <c r="AX516" s="15" t="s">
        <v>86</v>
      </c>
      <c r="AY516" s="180" t="s">
        <v>252</v>
      </c>
    </row>
    <row r="517" spans="1:65" s="2" customFormat="1" ht="24.2" customHeight="1">
      <c r="A517" s="31"/>
      <c r="B517" s="148"/>
      <c r="C517" s="149" t="s">
        <v>533</v>
      </c>
      <c r="D517" s="149" t="s">
        <v>254</v>
      </c>
      <c r="E517" s="150" t="s">
        <v>6411</v>
      </c>
      <c r="F517" s="151" t="s">
        <v>6412</v>
      </c>
      <c r="G517" s="152" t="s">
        <v>347</v>
      </c>
      <c r="H517" s="153">
        <v>1</v>
      </c>
      <c r="I517" s="154"/>
      <c r="J517" s="155">
        <f>ROUND(I517*H517,2)</f>
        <v>0</v>
      </c>
      <c r="K517" s="156"/>
      <c r="L517" s="32"/>
      <c r="M517" s="157" t="s">
        <v>1</v>
      </c>
      <c r="N517" s="158" t="s">
        <v>44</v>
      </c>
      <c r="O517" s="57"/>
      <c r="P517" s="159">
        <f>O517*H517</f>
        <v>0</v>
      </c>
      <c r="Q517" s="159">
        <v>0</v>
      </c>
      <c r="R517" s="159">
        <f>Q517*H517</f>
        <v>0</v>
      </c>
      <c r="S517" s="159">
        <v>0</v>
      </c>
      <c r="T517" s="160">
        <f>S517*H517</f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61" t="s">
        <v>289</v>
      </c>
      <c r="AT517" s="161" t="s">
        <v>254</v>
      </c>
      <c r="AU517" s="161" t="s">
        <v>88</v>
      </c>
      <c r="AY517" s="17" t="s">
        <v>252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7" t="s">
        <v>86</v>
      </c>
      <c r="BK517" s="162">
        <f>ROUND(I517*H517,2)</f>
        <v>0</v>
      </c>
      <c r="BL517" s="17" t="s">
        <v>289</v>
      </c>
      <c r="BM517" s="161" t="s">
        <v>1012</v>
      </c>
    </row>
    <row r="518" spans="1:65" s="14" customFormat="1">
      <c r="B518" s="171"/>
      <c r="D518" s="164" t="s">
        <v>282</v>
      </c>
      <c r="E518" s="172" t="s">
        <v>1</v>
      </c>
      <c r="F518" s="173" t="s">
        <v>6394</v>
      </c>
      <c r="H518" s="174">
        <v>1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282</v>
      </c>
      <c r="AU518" s="172" t="s">
        <v>88</v>
      </c>
      <c r="AV518" s="14" t="s">
        <v>88</v>
      </c>
      <c r="AW518" s="14" t="s">
        <v>33</v>
      </c>
      <c r="AX518" s="14" t="s">
        <v>79</v>
      </c>
      <c r="AY518" s="172" t="s">
        <v>252</v>
      </c>
    </row>
    <row r="519" spans="1:65" s="15" customFormat="1">
      <c r="B519" s="179"/>
      <c r="D519" s="164" t="s">
        <v>282</v>
      </c>
      <c r="E519" s="180" t="s">
        <v>1</v>
      </c>
      <c r="F519" s="181" t="s">
        <v>286</v>
      </c>
      <c r="H519" s="182">
        <v>1</v>
      </c>
      <c r="I519" s="183"/>
      <c r="L519" s="179"/>
      <c r="M519" s="184"/>
      <c r="N519" s="185"/>
      <c r="O519" s="185"/>
      <c r="P519" s="185"/>
      <c r="Q519" s="185"/>
      <c r="R519" s="185"/>
      <c r="S519" s="185"/>
      <c r="T519" s="186"/>
      <c r="AT519" s="180" t="s">
        <v>282</v>
      </c>
      <c r="AU519" s="180" t="s">
        <v>88</v>
      </c>
      <c r="AV519" s="15" t="s">
        <v>258</v>
      </c>
      <c r="AW519" s="15" t="s">
        <v>33</v>
      </c>
      <c r="AX519" s="15" t="s">
        <v>86</v>
      </c>
      <c r="AY519" s="180" t="s">
        <v>252</v>
      </c>
    </row>
    <row r="520" spans="1:65" s="2" customFormat="1" ht="24.2" customHeight="1">
      <c r="A520" s="31"/>
      <c r="B520" s="148"/>
      <c r="C520" s="149" t="s">
        <v>1015</v>
      </c>
      <c r="D520" s="149" t="s">
        <v>254</v>
      </c>
      <c r="E520" s="150" t="s">
        <v>6413</v>
      </c>
      <c r="F520" s="151" t="s">
        <v>6414</v>
      </c>
      <c r="G520" s="152" t="s">
        <v>347</v>
      </c>
      <c r="H520" s="153">
        <v>1</v>
      </c>
      <c r="I520" s="154"/>
      <c r="J520" s="155">
        <f>ROUND(I520*H520,2)</f>
        <v>0</v>
      </c>
      <c r="K520" s="156"/>
      <c r="L520" s="32"/>
      <c r="M520" s="157" t="s">
        <v>1</v>
      </c>
      <c r="N520" s="158" t="s">
        <v>44</v>
      </c>
      <c r="O520" s="57"/>
      <c r="P520" s="159">
        <f>O520*H520</f>
        <v>0</v>
      </c>
      <c r="Q520" s="159">
        <v>0</v>
      </c>
      <c r="R520" s="159">
        <f>Q520*H520</f>
        <v>0</v>
      </c>
      <c r="S520" s="159">
        <v>0</v>
      </c>
      <c r="T520" s="160">
        <f>S520*H520</f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61" t="s">
        <v>289</v>
      </c>
      <c r="AT520" s="161" t="s">
        <v>254</v>
      </c>
      <c r="AU520" s="161" t="s">
        <v>88</v>
      </c>
      <c r="AY520" s="17" t="s">
        <v>252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7" t="s">
        <v>86</v>
      </c>
      <c r="BK520" s="162">
        <f>ROUND(I520*H520,2)</f>
        <v>0</v>
      </c>
      <c r="BL520" s="17" t="s">
        <v>289</v>
      </c>
      <c r="BM520" s="161" t="s">
        <v>1018</v>
      </c>
    </row>
    <row r="521" spans="1:65" s="14" customFormat="1">
      <c r="B521" s="171"/>
      <c r="D521" s="164" t="s">
        <v>282</v>
      </c>
      <c r="E521" s="172" t="s">
        <v>1</v>
      </c>
      <c r="F521" s="173" t="s">
        <v>6394</v>
      </c>
      <c r="H521" s="174">
        <v>1</v>
      </c>
      <c r="I521" s="175"/>
      <c r="L521" s="171"/>
      <c r="M521" s="176"/>
      <c r="N521" s="177"/>
      <c r="O521" s="177"/>
      <c r="P521" s="177"/>
      <c r="Q521" s="177"/>
      <c r="R521" s="177"/>
      <c r="S521" s="177"/>
      <c r="T521" s="178"/>
      <c r="AT521" s="172" t="s">
        <v>282</v>
      </c>
      <c r="AU521" s="172" t="s">
        <v>88</v>
      </c>
      <c r="AV521" s="14" t="s">
        <v>88</v>
      </c>
      <c r="AW521" s="14" t="s">
        <v>33</v>
      </c>
      <c r="AX521" s="14" t="s">
        <v>79</v>
      </c>
      <c r="AY521" s="172" t="s">
        <v>252</v>
      </c>
    </row>
    <row r="522" spans="1:65" s="15" customFormat="1">
      <c r="B522" s="179"/>
      <c r="D522" s="164" t="s">
        <v>282</v>
      </c>
      <c r="E522" s="180" t="s">
        <v>1</v>
      </c>
      <c r="F522" s="181" t="s">
        <v>286</v>
      </c>
      <c r="H522" s="182">
        <v>1</v>
      </c>
      <c r="I522" s="183"/>
      <c r="L522" s="179"/>
      <c r="M522" s="184"/>
      <c r="N522" s="185"/>
      <c r="O522" s="185"/>
      <c r="P522" s="185"/>
      <c r="Q522" s="185"/>
      <c r="R522" s="185"/>
      <c r="S522" s="185"/>
      <c r="T522" s="186"/>
      <c r="AT522" s="180" t="s">
        <v>282</v>
      </c>
      <c r="AU522" s="180" t="s">
        <v>88</v>
      </c>
      <c r="AV522" s="15" t="s">
        <v>258</v>
      </c>
      <c r="AW522" s="15" t="s">
        <v>33</v>
      </c>
      <c r="AX522" s="15" t="s">
        <v>86</v>
      </c>
      <c r="AY522" s="180" t="s">
        <v>252</v>
      </c>
    </row>
    <row r="523" spans="1:65" s="2" customFormat="1" ht="24.2" customHeight="1">
      <c r="A523" s="31"/>
      <c r="B523" s="148"/>
      <c r="C523" s="149" t="s">
        <v>539</v>
      </c>
      <c r="D523" s="149" t="s">
        <v>254</v>
      </c>
      <c r="E523" s="150" t="s">
        <v>6415</v>
      </c>
      <c r="F523" s="151" t="s">
        <v>6416</v>
      </c>
      <c r="G523" s="152" t="s">
        <v>347</v>
      </c>
      <c r="H523" s="153">
        <v>1</v>
      </c>
      <c r="I523" s="154"/>
      <c r="J523" s="155">
        <f>ROUND(I523*H523,2)</f>
        <v>0</v>
      </c>
      <c r="K523" s="156"/>
      <c r="L523" s="32"/>
      <c r="M523" s="157" t="s">
        <v>1</v>
      </c>
      <c r="N523" s="158" t="s">
        <v>44</v>
      </c>
      <c r="O523" s="57"/>
      <c r="P523" s="159">
        <f>O523*H523</f>
        <v>0</v>
      </c>
      <c r="Q523" s="159">
        <v>0</v>
      </c>
      <c r="R523" s="159">
        <f>Q523*H523</f>
        <v>0</v>
      </c>
      <c r="S523" s="159">
        <v>0</v>
      </c>
      <c r="T523" s="160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61" t="s">
        <v>289</v>
      </c>
      <c r="AT523" s="161" t="s">
        <v>254</v>
      </c>
      <c r="AU523" s="161" t="s">
        <v>88</v>
      </c>
      <c r="AY523" s="17" t="s">
        <v>252</v>
      </c>
      <c r="BE523" s="162">
        <f>IF(N523="základní",J523,0)</f>
        <v>0</v>
      </c>
      <c r="BF523" s="162">
        <f>IF(N523="snížená",J523,0)</f>
        <v>0</v>
      </c>
      <c r="BG523" s="162">
        <f>IF(N523="zákl. přenesená",J523,0)</f>
        <v>0</v>
      </c>
      <c r="BH523" s="162">
        <f>IF(N523="sníž. přenesená",J523,0)</f>
        <v>0</v>
      </c>
      <c r="BI523" s="162">
        <f>IF(N523="nulová",J523,0)</f>
        <v>0</v>
      </c>
      <c r="BJ523" s="17" t="s">
        <v>86</v>
      </c>
      <c r="BK523" s="162">
        <f>ROUND(I523*H523,2)</f>
        <v>0</v>
      </c>
      <c r="BL523" s="17" t="s">
        <v>289</v>
      </c>
      <c r="BM523" s="161" t="s">
        <v>1024</v>
      </c>
    </row>
    <row r="524" spans="1:65" s="14" customFormat="1">
      <c r="B524" s="171"/>
      <c r="D524" s="164" t="s">
        <v>282</v>
      </c>
      <c r="E524" s="172" t="s">
        <v>1</v>
      </c>
      <c r="F524" s="173" t="s">
        <v>6394</v>
      </c>
      <c r="H524" s="174">
        <v>1</v>
      </c>
      <c r="I524" s="175"/>
      <c r="L524" s="171"/>
      <c r="M524" s="176"/>
      <c r="N524" s="177"/>
      <c r="O524" s="177"/>
      <c r="P524" s="177"/>
      <c r="Q524" s="177"/>
      <c r="R524" s="177"/>
      <c r="S524" s="177"/>
      <c r="T524" s="178"/>
      <c r="AT524" s="172" t="s">
        <v>282</v>
      </c>
      <c r="AU524" s="172" t="s">
        <v>88</v>
      </c>
      <c r="AV524" s="14" t="s">
        <v>88</v>
      </c>
      <c r="AW524" s="14" t="s">
        <v>33</v>
      </c>
      <c r="AX524" s="14" t="s">
        <v>79</v>
      </c>
      <c r="AY524" s="172" t="s">
        <v>252</v>
      </c>
    </row>
    <row r="525" spans="1:65" s="15" customFormat="1">
      <c r="B525" s="179"/>
      <c r="D525" s="164" t="s">
        <v>282</v>
      </c>
      <c r="E525" s="180" t="s">
        <v>1</v>
      </c>
      <c r="F525" s="181" t="s">
        <v>286</v>
      </c>
      <c r="H525" s="182">
        <v>1</v>
      </c>
      <c r="I525" s="183"/>
      <c r="L525" s="179"/>
      <c r="M525" s="184"/>
      <c r="N525" s="185"/>
      <c r="O525" s="185"/>
      <c r="P525" s="185"/>
      <c r="Q525" s="185"/>
      <c r="R525" s="185"/>
      <c r="S525" s="185"/>
      <c r="T525" s="186"/>
      <c r="AT525" s="180" t="s">
        <v>282</v>
      </c>
      <c r="AU525" s="180" t="s">
        <v>88</v>
      </c>
      <c r="AV525" s="15" t="s">
        <v>258</v>
      </c>
      <c r="AW525" s="15" t="s">
        <v>33</v>
      </c>
      <c r="AX525" s="15" t="s">
        <v>86</v>
      </c>
      <c r="AY525" s="180" t="s">
        <v>252</v>
      </c>
    </row>
    <row r="526" spans="1:65" s="2" customFormat="1" ht="24.2" customHeight="1">
      <c r="A526" s="31"/>
      <c r="B526" s="148"/>
      <c r="C526" s="149" t="s">
        <v>1028</v>
      </c>
      <c r="D526" s="149" t="s">
        <v>254</v>
      </c>
      <c r="E526" s="150" t="s">
        <v>6417</v>
      </c>
      <c r="F526" s="151" t="s">
        <v>6418</v>
      </c>
      <c r="G526" s="152" t="s">
        <v>347</v>
      </c>
      <c r="H526" s="153">
        <v>1</v>
      </c>
      <c r="I526" s="154"/>
      <c r="J526" s="155">
        <f>ROUND(I526*H526,2)</f>
        <v>0</v>
      </c>
      <c r="K526" s="156"/>
      <c r="L526" s="32"/>
      <c r="M526" s="157" t="s">
        <v>1</v>
      </c>
      <c r="N526" s="158" t="s">
        <v>44</v>
      </c>
      <c r="O526" s="57"/>
      <c r="P526" s="159">
        <f>O526*H526</f>
        <v>0</v>
      </c>
      <c r="Q526" s="159">
        <v>0</v>
      </c>
      <c r="R526" s="159">
        <f>Q526*H526</f>
        <v>0</v>
      </c>
      <c r="S526" s="159">
        <v>0</v>
      </c>
      <c r="T526" s="160">
        <f>S526*H526</f>
        <v>0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R526" s="161" t="s">
        <v>289</v>
      </c>
      <c r="AT526" s="161" t="s">
        <v>254</v>
      </c>
      <c r="AU526" s="161" t="s">
        <v>88</v>
      </c>
      <c r="AY526" s="17" t="s">
        <v>252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7" t="s">
        <v>86</v>
      </c>
      <c r="BK526" s="162">
        <f>ROUND(I526*H526,2)</f>
        <v>0</v>
      </c>
      <c r="BL526" s="17" t="s">
        <v>289</v>
      </c>
      <c r="BM526" s="161" t="s">
        <v>1031</v>
      </c>
    </row>
    <row r="527" spans="1:65" s="14" customFormat="1">
      <c r="B527" s="171"/>
      <c r="D527" s="164" t="s">
        <v>282</v>
      </c>
      <c r="E527" s="172" t="s">
        <v>1</v>
      </c>
      <c r="F527" s="173" t="s">
        <v>6394</v>
      </c>
      <c r="H527" s="174">
        <v>1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282</v>
      </c>
      <c r="AU527" s="172" t="s">
        <v>88</v>
      </c>
      <c r="AV527" s="14" t="s">
        <v>88</v>
      </c>
      <c r="AW527" s="14" t="s">
        <v>33</v>
      </c>
      <c r="AX527" s="14" t="s">
        <v>79</v>
      </c>
      <c r="AY527" s="172" t="s">
        <v>252</v>
      </c>
    </row>
    <row r="528" spans="1:65" s="15" customFormat="1">
      <c r="B528" s="179"/>
      <c r="D528" s="164" t="s">
        <v>282</v>
      </c>
      <c r="E528" s="180" t="s">
        <v>1</v>
      </c>
      <c r="F528" s="181" t="s">
        <v>286</v>
      </c>
      <c r="H528" s="182">
        <v>1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282</v>
      </c>
      <c r="AU528" s="180" t="s">
        <v>88</v>
      </c>
      <c r="AV528" s="15" t="s">
        <v>258</v>
      </c>
      <c r="AW528" s="15" t="s">
        <v>33</v>
      </c>
      <c r="AX528" s="15" t="s">
        <v>86</v>
      </c>
      <c r="AY528" s="180" t="s">
        <v>252</v>
      </c>
    </row>
    <row r="529" spans="1:65" s="2" customFormat="1" ht="37.9" customHeight="1">
      <c r="A529" s="31"/>
      <c r="B529" s="148"/>
      <c r="C529" s="149" t="s">
        <v>550</v>
      </c>
      <c r="D529" s="149" t="s">
        <v>254</v>
      </c>
      <c r="E529" s="150" t="s">
        <v>6419</v>
      </c>
      <c r="F529" s="151" t="s">
        <v>6420</v>
      </c>
      <c r="G529" s="152" t="s">
        <v>347</v>
      </c>
      <c r="H529" s="153">
        <v>1</v>
      </c>
      <c r="I529" s="154"/>
      <c r="J529" s="155">
        <f>ROUND(I529*H529,2)</f>
        <v>0</v>
      </c>
      <c r="K529" s="156"/>
      <c r="L529" s="32"/>
      <c r="M529" s="157" t="s">
        <v>1</v>
      </c>
      <c r="N529" s="158" t="s">
        <v>44</v>
      </c>
      <c r="O529" s="57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61" t="s">
        <v>289</v>
      </c>
      <c r="AT529" s="161" t="s">
        <v>254</v>
      </c>
      <c r="AU529" s="161" t="s">
        <v>88</v>
      </c>
      <c r="AY529" s="17" t="s">
        <v>252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7" t="s">
        <v>86</v>
      </c>
      <c r="BK529" s="162">
        <f>ROUND(I529*H529,2)</f>
        <v>0</v>
      </c>
      <c r="BL529" s="17" t="s">
        <v>289</v>
      </c>
      <c r="BM529" s="161" t="s">
        <v>1040</v>
      </c>
    </row>
    <row r="530" spans="1:65" s="14" customFormat="1">
      <c r="B530" s="171"/>
      <c r="D530" s="164" t="s">
        <v>282</v>
      </c>
      <c r="E530" s="172" t="s">
        <v>1</v>
      </c>
      <c r="F530" s="173" t="s">
        <v>6394</v>
      </c>
      <c r="H530" s="174">
        <v>1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282</v>
      </c>
      <c r="AU530" s="172" t="s">
        <v>88</v>
      </c>
      <c r="AV530" s="14" t="s">
        <v>88</v>
      </c>
      <c r="AW530" s="14" t="s">
        <v>33</v>
      </c>
      <c r="AX530" s="14" t="s">
        <v>79</v>
      </c>
      <c r="AY530" s="172" t="s">
        <v>252</v>
      </c>
    </row>
    <row r="531" spans="1:65" s="15" customFormat="1">
      <c r="B531" s="179"/>
      <c r="D531" s="164" t="s">
        <v>282</v>
      </c>
      <c r="E531" s="180" t="s">
        <v>1</v>
      </c>
      <c r="F531" s="181" t="s">
        <v>286</v>
      </c>
      <c r="H531" s="182">
        <v>1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282</v>
      </c>
      <c r="AU531" s="180" t="s">
        <v>88</v>
      </c>
      <c r="AV531" s="15" t="s">
        <v>258</v>
      </c>
      <c r="AW531" s="15" t="s">
        <v>33</v>
      </c>
      <c r="AX531" s="15" t="s">
        <v>86</v>
      </c>
      <c r="AY531" s="180" t="s">
        <v>252</v>
      </c>
    </row>
    <row r="532" spans="1:65" s="2" customFormat="1" ht="24.2" customHeight="1">
      <c r="A532" s="31"/>
      <c r="B532" s="148"/>
      <c r="C532" s="149" t="s">
        <v>1043</v>
      </c>
      <c r="D532" s="149" t="s">
        <v>254</v>
      </c>
      <c r="E532" s="150" t="s">
        <v>6421</v>
      </c>
      <c r="F532" s="151" t="s">
        <v>6422</v>
      </c>
      <c r="G532" s="152" t="s">
        <v>347</v>
      </c>
      <c r="H532" s="153">
        <v>1</v>
      </c>
      <c r="I532" s="154"/>
      <c r="J532" s="155">
        <f>ROUND(I532*H532,2)</f>
        <v>0</v>
      </c>
      <c r="K532" s="156"/>
      <c r="L532" s="32"/>
      <c r="M532" s="157" t="s">
        <v>1</v>
      </c>
      <c r="N532" s="158" t="s">
        <v>44</v>
      </c>
      <c r="O532" s="57"/>
      <c r="P532" s="159">
        <f>O532*H532</f>
        <v>0</v>
      </c>
      <c r="Q532" s="159">
        <v>0</v>
      </c>
      <c r="R532" s="159">
        <f>Q532*H532</f>
        <v>0</v>
      </c>
      <c r="S532" s="159">
        <v>0</v>
      </c>
      <c r="T532" s="160">
        <f>S532*H532</f>
        <v>0</v>
      </c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61" t="s">
        <v>289</v>
      </c>
      <c r="AT532" s="161" t="s">
        <v>254</v>
      </c>
      <c r="AU532" s="161" t="s">
        <v>88</v>
      </c>
      <c r="AY532" s="17" t="s">
        <v>252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7" t="s">
        <v>86</v>
      </c>
      <c r="BK532" s="162">
        <f>ROUND(I532*H532,2)</f>
        <v>0</v>
      </c>
      <c r="BL532" s="17" t="s">
        <v>289</v>
      </c>
      <c r="BM532" s="161" t="s">
        <v>1046</v>
      </c>
    </row>
    <row r="533" spans="1:65" s="14" customFormat="1">
      <c r="B533" s="171"/>
      <c r="D533" s="164" t="s">
        <v>282</v>
      </c>
      <c r="E533" s="172" t="s">
        <v>1</v>
      </c>
      <c r="F533" s="173" t="s">
        <v>6394</v>
      </c>
      <c r="H533" s="174">
        <v>1</v>
      </c>
      <c r="I533" s="175"/>
      <c r="L533" s="171"/>
      <c r="M533" s="176"/>
      <c r="N533" s="177"/>
      <c r="O533" s="177"/>
      <c r="P533" s="177"/>
      <c r="Q533" s="177"/>
      <c r="R533" s="177"/>
      <c r="S533" s="177"/>
      <c r="T533" s="178"/>
      <c r="AT533" s="172" t="s">
        <v>282</v>
      </c>
      <c r="AU533" s="172" t="s">
        <v>88</v>
      </c>
      <c r="AV533" s="14" t="s">
        <v>88</v>
      </c>
      <c r="AW533" s="14" t="s">
        <v>33</v>
      </c>
      <c r="AX533" s="14" t="s">
        <v>79</v>
      </c>
      <c r="AY533" s="172" t="s">
        <v>252</v>
      </c>
    </row>
    <row r="534" spans="1:65" s="15" customFormat="1">
      <c r="B534" s="179"/>
      <c r="D534" s="164" t="s">
        <v>282</v>
      </c>
      <c r="E534" s="180" t="s">
        <v>1</v>
      </c>
      <c r="F534" s="181" t="s">
        <v>286</v>
      </c>
      <c r="H534" s="182">
        <v>1</v>
      </c>
      <c r="I534" s="183"/>
      <c r="L534" s="179"/>
      <c r="M534" s="184"/>
      <c r="N534" s="185"/>
      <c r="O534" s="185"/>
      <c r="P534" s="185"/>
      <c r="Q534" s="185"/>
      <c r="R534" s="185"/>
      <c r="S534" s="185"/>
      <c r="T534" s="186"/>
      <c r="AT534" s="180" t="s">
        <v>282</v>
      </c>
      <c r="AU534" s="180" t="s">
        <v>88</v>
      </c>
      <c r="AV534" s="15" t="s">
        <v>258</v>
      </c>
      <c r="AW534" s="15" t="s">
        <v>33</v>
      </c>
      <c r="AX534" s="15" t="s">
        <v>86</v>
      </c>
      <c r="AY534" s="180" t="s">
        <v>252</v>
      </c>
    </row>
    <row r="535" spans="1:65" s="2" customFormat="1" ht="24.2" customHeight="1">
      <c r="A535" s="31"/>
      <c r="B535" s="148"/>
      <c r="C535" s="149" t="s">
        <v>556</v>
      </c>
      <c r="D535" s="149" t="s">
        <v>254</v>
      </c>
      <c r="E535" s="150" t="s">
        <v>6423</v>
      </c>
      <c r="F535" s="151" t="s">
        <v>6424</v>
      </c>
      <c r="G535" s="152" t="s">
        <v>347</v>
      </c>
      <c r="H535" s="153">
        <v>1</v>
      </c>
      <c r="I535" s="154"/>
      <c r="J535" s="155">
        <f>ROUND(I535*H535,2)</f>
        <v>0</v>
      </c>
      <c r="K535" s="156"/>
      <c r="L535" s="32"/>
      <c r="M535" s="157" t="s">
        <v>1</v>
      </c>
      <c r="N535" s="158" t="s">
        <v>44</v>
      </c>
      <c r="O535" s="57"/>
      <c r="P535" s="159">
        <f>O535*H535</f>
        <v>0</v>
      </c>
      <c r="Q535" s="159">
        <v>0</v>
      </c>
      <c r="R535" s="159">
        <f>Q535*H535</f>
        <v>0</v>
      </c>
      <c r="S535" s="159">
        <v>0</v>
      </c>
      <c r="T535" s="160">
        <f>S535*H535</f>
        <v>0</v>
      </c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61" t="s">
        <v>289</v>
      </c>
      <c r="AT535" s="161" t="s">
        <v>254</v>
      </c>
      <c r="AU535" s="161" t="s">
        <v>88</v>
      </c>
      <c r="AY535" s="17" t="s">
        <v>252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7" t="s">
        <v>86</v>
      </c>
      <c r="BK535" s="162">
        <f>ROUND(I535*H535,2)</f>
        <v>0</v>
      </c>
      <c r="BL535" s="17" t="s">
        <v>289</v>
      </c>
      <c r="BM535" s="161" t="s">
        <v>1050</v>
      </c>
    </row>
    <row r="536" spans="1:65" s="14" customFormat="1" ht="22.5">
      <c r="B536" s="171"/>
      <c r="D536" s="164" t="s">
        <v>282</v>
      </c>
      <c r="E536" s="172" t="s">
        <v>1</v>
      </c>
      <c r="F536" s="173" t="s">
        <v>6425</v>
      </c>
      <c r="H536" s="174">
        <v>1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282</v>
      </c>
      <c r="AU536" s="172" t="s">
        <v>88</v>
      </c>
      <c r="AV536" s="14" t="s">
        <v>88</v>
      </c>
      <c r="AW536" s="14" t="s">
        <v>33</v>
      </c>
      <c r="AX536" s="14" t="s">
        <v>79</v>
      </c>
      <c r="AY536" s="172" t="s">
        <v>252</v>
      </c>
    </row>
    <row r="537" spans="1:65" s="15" customFormat="1">
      <c r="B537" s="179"/>
      <c r="D537" s="164" t="s">
        <v>282</v>
      </c>
      <c r="E537" s="180" t="s">
        <v>1</v>
      </c>
      <c r="F537" s="181" t="s">
        <v>286</v>
      </c>
      <c r="H537" s="182">
        <v>1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282</v>
      </c>
      <c r="AU537" s="180" t="s">
        <v>88</v>
      </c>
      <c r="AV537" s="15" t="s">
        <v>258</v>
      </c>
      <c r="AW537" s="15" t="s">
        <v>33</v>
      </c>
      <c r="AX537" s="15" t="s">
        <v>86</v>
      </c>
      <c r="AY537" s="180" t="s">
        <v>252</v>
      </c>
    </row>
    <row r="538" spans="1:65" s="2" customFormat="1" ht="24.2" customHeight="1">
      <c r="A538" s="31"/>
      <c r="B538" s="148"/>
      <c r="C538" s="149" t="s">
        <v>1057</v>
      </c>
      <c r="D538" s="149" t="s">
        <v>254</v>
      </c>
      <c r="E538" s="150" t="s">
        <v>6426</v>
      </c>
      <c r="F538" s="151" t="s">
        <v>6427</v>
      </c>
      <c r="G538" s="152" t="s">
        <v>347</v>
      </c>
      <c r="H538" s="153">
        <v>1</v>
      </c>
      <c r="I538" s="154"/>
      <c r="J538" s="155">
        <f>ROUND(I538*H538,2)</f>
        <v>0</v>
      </c>
      <c r="K538" s="156"/>
      <c r="L538" s="32"/>
      <c r="M538" s="157" t="s">
        <v>1</v>
      </c>
      <c r="N538" s="158" t="s">
        <v>44</v>
      </c>
      <c r="O538" s="57"/>
      <c r="P538" s="159">
        <f>O538*H538</f>
        <v>0</v>
      </c>
      <c r="Q538" s="159">
        <v>0</v>
      </c>
      <c r="R538" s="159">
        <f>Q538*H538</f>
        <v>0</v>
      </c>
      <c r="S538" s="159">
        <v>0</v>
      </c>
      <c r="T538" s="160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61" t="s">
        <v>289</v>
      </c>
      <c r="AT538" s="161" t="s">
        <v>254</v>
      </c>
      <c r="AU538" s="161" t="s">
        <v>88</v>
      </c>
      <c r="AY538" s="17" t="s">
        <v>252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7" t="s">
        <v>86</v>
      </c>
      <c r="BK538" s="162">
        <f>ROUND(I538*H538,2)</f>
        <v>0</v>
      </c>
      <c r="BL538" s="17" t="s">
        <v>289</v>
      </c>
      <c r="BM538" s="161" t="s">
        <v>1060</v>
      </c>
    </row>
    <row r="539" spans="1:65" s="14" customFormat="1" ht="22.5">
      <c r="B539" s="171"/>
      <c r="D539" s="164" t="s">
        <v>282</v>
      </c>
      <c r="E539" s="172" t="s">
        <v>1</v>
      </c>
      <c r="F539" s="173" t="s">
        <v>6428</v>
      </c>
      <c r="H539" s="174">
        <v>1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282</v>
      </c>
      <c r="AU539" s="172" t="s">
        <v>88</v>
      </c>
      <c r="AV539" s="14" t="s">
        <v>88</v>
      </c>
      <c r="AW539" s="14" t="s">
        <v>33</v>
      </c>
      <c r="AX539" s="14" t="s">
        <v>79</v>
      </c>
      <c r="AY539" s="172" t="s">
        <v>252</v>
      </c>
    </row>
    <row r="540" spans="1:65" s="15" customFormat="1">
      <c r="B540" s="179"/>
      <c r="D540" s="164" t="s">
        <v>282</v>
      </c>
      <c r="E540" s="180" t="s">
        <v>1</v>
      </c>
      <c r="F540" s="181" t="s">
        <v>286</v>
      </c>
      <c r="H540" s="182">
        <v>1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282</v>
      </c>
      <c r="AU540" s="180" t="s">
        <v>88</v>
      </c>
      <c r="AV540" s="15" t="s">
        <v>258</v>
      </c>
      <c r="AW540" s="15" t="s">
        <v>33</v>
      </c>
      <c r="AX540" s="15" t="s">
        <v>86</v>
      </c>
      <c r="AY540" s="180" t="s">
        <v>252</v>
      </c>
    </row>
    <row r="541" spans="1:65" s="2" customFormat="1" ht="24.2" customHeight="1">
      <c r="A541" s="31"/>
      <c r="B541" s="148"/>
      <c r="C541" s="149" t="s">
        <v>561</v>
      </c>
      <c r="D541" s="149" t="s">
        <v>254</v>
      </c>
      <c r="E541" s="150" t="s">
        <v>6429</v>
      </c>
      <c r="F541" s="151" t="s">
        <v>6430</v>
      </c>
      <c r="G541" s="152" t="s">
        <v>347</v>
      </c>
      <c r="H541" s="153">
        <v>3</v>
      </c>
      <c r="I541" s="154"/>
      <c r="J541" s="155">
        <f>ROUND(I541*H541,2)</f>
        <v>0</v>
      </c>
      <c r="K541" s="156"/>
      <c r="L541" s="32"/>
      <c r="M541" s="157" t="s">
        <v>1</v>
      </c>
      <c r="N541" s="158" t="s">
        <v>44</v>
      </c>
      <c r="O541" s="57"/>
      <c r="P541" s="159">
        <f>O541*H541</f>
        <v>0</v>
      </c>
      <c r="Q541" s="159">
        <v>0</v>
      </c>
      <c r="R541" s="159">
        <f>Q541*H541</f>
        <v>0</v>
      </c>
      <c r="S541" s="159">
        <v>0</v>
      </c>
      <c r="T541" s="160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61" t="s">
        <v>289</v>
      </c>
      <c r="AT541" s="161" t="s">
        <v>254</v>
      </c>
      <c r="AU541" s="161" t="s">
        <v>88</v>
      </c>
      <c r="AY541" s="17" t="s">
        <v>252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7" t="s">
        <v>86</v>
      </c>
      <c r="BK541" s="162">
        <f>ROUND(I541*H541,2)</f>
        <v>0</v>
      </c>
      <c r="BL541" s="17" t="s">
        <v>289</v>
      </c>
      <c r="BM541" s="161" t="s">
        <v>1065</v>
      </c>
    </row>
    <row r="542" spans="1:65" s="2" customFormat="1" ht="24.2" customHeight="1">
      <c r="A542" s="31"/>
      <c r="B542" s="148"/>
      <c r="C542" s="149" t="s">
        <v>1072</v>
      </c>
      <c r="D542" s="149" t="s">
        <v>254</v>
      </c>
      <c r="E542" s="150" t="s">
        <v>6431</v>
      </c>
      <c r="F542" s="151" t="s">
        <v>6432</v>
      </c>
      <c r="G542" s="152" t="s">
        <v>1198</v>
      </c>
      <c r="H542" s="153">
        <v>1</v>
      </c>
      <c r="I542" s="154"/>
      <c r="J542" s="155">
        <f>ROUND(I542*H542,2)</f>
        <v>0</v>
      </c>
      <c r="K542" s="156"/>
      <c r="L542" s="32"/>
      <c r="M542" s="157" t="s">
        <v>1</v>
      </c>
      <c r="N542" s="158" t="s">
        <v>44</v>
      </c>
      <c r="O542" s="57"/>
      <c r="P542" s="159">
        <f>O542*H542</f>
        <v>0</v>
      </c>
      <c r="Q542" s="159">
        <v>0</v>
      </c>
      <c r="R542" s="159">
        <f>Q542*H542</f>
        <v>0</v>
      </c>
      <c r="S542" s="159">
        <v>0</v>
      </c>
      <c r="T542" s="160">
        <f>S542*H542</f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61" t="s">
        <v>289</v>
      </c>
      <c r="AT542" s="161" t="s">
        <v>254</v>
      </c>
      <c r="AU542" s="161" t="s">
        <v>88</v>
      </c>
      <c r="AY542" s="17" t="s">
        <v>252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7" t="s">
        <v>86</v>
      </c>
      <c r="BK542" s="162">
        <f>ROUND(I542*H542,2)</f>
        <v>0</v>
      </c>
      <c r="BL542" s="17" t="s">
        <v>289</v>
      </c>
      <c r="BM542" s="161" t="s">
        <v>1075</v>
      </c>
    </row>
    <row r="543" spans="1:65" s="14" customFormat="1" ht="22.5">
      <c r="B543" s="171"/>
      <c r="D543" s="164" t="s">
        <v>282</v>
      </c>
      <c r="E543" s="172" t="s">
        <v>1</v>
      </c>
      <c r="F543" s="173" t="s">
        <v>5240</v>
      </c>
      <c r="H543" s="174">
        <v>1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282</v>
      </c>
      <c r="AU543" s="172" t="s">
        <v>88</v>
      </c>
      <c r="AV543" s="14" t="s">
        <v>88</v>
      </c>
      <c r="AW543" s="14" t="s">
        <v>33</v>
      </c>
      <c r="AX543" s="14" t="s">
        <v>79</v>
      </c>
      <c r="AY543" s="172" t="s">
        <v>252</v>
      </c>
    </row>
    <row r="544" spans="1:65" s="15" customFormat="1">
      <c r="B544" s="179"/>
      <c r="D544" s="164" t="s">
        <v>282</v>
      </c>
      <c r="E544" s="180" t="s">
        <v>1</v>
      </c>
      <c r="F544" s="181" t="s">
        <v>286</v>
      </c>
      <c r="H544" s="182">
        <v>1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282</v>
      </c>
      <c r="AU544" s="180" t="s">
        <v>88</v>
      </c>
      <c r="AV544" s="15" t="s">
        <v>258</v>
      </c>
      <c r="AW544" s="15" t="s">
        <v>33</v>
      </c>
      <c r="AX544" s="15" t="s">
        <v>86</v>
      </c>
      <c r="AY544" s="180" t="s">
        <v>252</v>
      </c>
    </row>
    <row r="545" spans="1:65" s="2" customFormat="1" ht="24.2" customHeight="1">
      <c r="A545" s="31"/>
      <c r="B545" s="148"/>
      <c r="C545" s="149" t="s">
        <v>566</v>
      </c>
      <c r="D545" s="149" t="s">
        <v>254</v>
      </c>
      <c r="E545" s="150" t="s">
        <v>6433</v>
      </c>
      <c r="F545" s="151" t="s">
        <v>6006</v>
      </c>
      <c r="G545" s="152" t="s">
        <v>1198</v>
      </c>
      <c r="H545" s="153">
        <v>1</v>
      </c>
      <c r="I545" s="154"/>
      <c r="J545" s="155">
        <f>ROUND(I545*H545,2)</f>
        <v>0</v>
      </c>
      <c r="K545" s="156"/>
      <c r="L545" s="32"/>
      <c r="M545" s="157" t="s">
        <v>1</v>
      </c>
      <c r="N545" s="158" t="s">
        <v>44</v>
      </c>
      <c r="O545" s="57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61" t="s">
        <v>289</v>
      </c>
      <c r="AT545" s="161" t="s">
        <v>254</v>
      </c>
      <c r="AU545" s="161" t="s">
        <v>88</v>
      </c>
      <c r="AY545" s="17" t="s">
        <v>252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7" t="s">
        <v>86</v>
      </c>
      <c r="BK545" s="162">
        <f>ROUND(I545*H545,2)</f>
        <v>0</v>
      </c>
      <c r="BL545" s="17" t="s">
        <v>289</v>
      </c>
      <c r="BM545" s="161" t="s">
        <v>1078</v>
      </c>
    </row>
    <row r="546" spans="1:65" s="2" customFormat="1" ht="24.2" customHeight="1">
      <c r="A546" s="31"/>
      <c r="B546" s="148"/>
      <c r="C546" s="149" t="s">
        <v>1081</v>
      </c>
      <c r="D546" s="149" t="s">
        <v>254</v>
      </c>
      <c r="E546" s="150" t="s">
        <v>6434</v>
      </c>
      <c r="F546" s="151" t="s">
        <v>6435</v>
      </c>
      <c r="G546" s="152" t="s">
        <v>1727</v>
      </c>
      <c r="H546" s="187"/>
      <c r="I546" s="154"/>
      <c r="J546" s="155">
        <f>ROUND(I546*H546,2)</f>
        <v>0</v>
      </c>
      <c r="K546" s="156"/>
      <c r="L546" s="32"/>
      <c r="M546" s="157" t="s">
        <v>1</v>
      </c>
      <c r="N546" s="158" t="s">
        <v>44</v>
      </c>
      <c r="O546" s="57"/>
      <c r="P546" s="159">
        <f>O546*H546</f>
        <v>0</v>
      </c>
      <c r="Q546" s="159">
        <v>0</v>
      </c>
      <c r="R546" s="159">
        <f>Q546*H546</f>
        <v>0</v>
      </c>
      <c r="S546" s="159">
        <v>0</v>
      </c>
      <c r="T546" s="160">
        <f>S546*H546</f>
        <v>0</v>
      </c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R546" s="161" t="s">
        <v>289</v>
      </c>
      <c r="AT546" s="161" t="s">
        <v>254</v>
      </c>
      <c r="AU546" s="161" t="s">
        <v>88</v>
      </c>
      <c r="AY546" s="17" t="s">
        <v>252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7" t="s">
        <v>86</v>
      </c>
      <c r="BK546" s="162">
        <f>ROUND(I546*H546,2)</f>
        <v>0</v>
      </c>
      <c r="BL546" s="17" t="s">
        <v>289</v>
      </c>
      <c r="BM546" s="161" t="s">
        <v>1084</v>
      </c>
    </row>
    <row r="547" spans="1:65" s="2" customFormat="1" ht="16.5" customHeight="1">
      <c r="A547" s="31"/>
      <c r="B547" s="148"/>
      <c r="C547" s="149" t="s">
        <v>574</v>
      </c>
      <c r="D547" s="149" t="s">
        <v>254</v>
      </c>
      <c r="E547" s="150" t="s">
        <v>2780</v>
      </c>
      <c r="F547" s="151" t="s">
        <v>2781</v>
      </c>
      <c r="G547" s="152" t="s">
        <v>257</v>
      </c>
      <c r="H547" s="153">
        <v>25</v>
      </c>
      <c r="I547" s="154"/>
      <c r="J547" s="155">
        <f>ROUND(I547*H547,2)</f>
        <v>0</v>
      </c>
      <c r="K547" s="156"/>
      <c r="L547" s="32"/>
      <c r="M547" s="157" t="s">
        <v>1</v>
      </c>
      <c r="N547" s="158" t="s">
        <v>44</v>
      </c>
      <c r="O547" s="57"/>
      <c r="P547" s="159">
        <f>O547*H547</f>
        <v>0</v>
      </c>
      <c r="Q547" s="159">
        <v>0</v>
      </c>
      <c r="R547" s="159">
        <f>Q547*H547</f>
        <v>0</v>
      </c>
      <c r="S547" s="159">
        <v>0</v>
      </c>
      <c r="T547" s="160">
        <f>S547*H547</f>
        <v>0</v>
      </c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R547" s="161" t="s">
        <v>289</v>
      </c>
      <c r="AT547" s="161" t="s">
        <v>254</v>
      </c>
      <c r="AU547" s="161" t="s">
        <v>88</v>
      </c>
      <c r="AY547" s="17" t="s">
        <v>252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7" t="s">
        <v>86</v>
      </c>
      <c r="BK547" s="162">
        <f>ROUND(I547*H547,2)</f>
        <v>0</v>
      </c>
      <c r="BL547" s="17" t="s">
        <v>289</v>
      </c>
      <c r="BM547" s="161" t="s">
        <v>1109</v>
      </c>
    </row>
    <row r="548" spans="1:65" s="13" customFormat="1" ht="22.5">
      <c r="B548" s="163"/>
      <c r="D548" s="164" t="s">
        <v>282</v>
      </c>
      <c r="E548" s="165" t="s">
        <v>1</v>
      </c>
      <c r="F548" s="166" t="s">
        <v>6436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282</v>
      </c>
      <c r="AU548" s="165" t="s">
        <v>88</v>
      </c>
      <c r="AV548" s="13" t="s">
        <v>86</v>
      </c>
      <c r="AW548" s="13" t="s">
        <v>33</v>
      </c>
      <c r="AX548" s="13" t="s">
        <v>79</v>
      </c>
      <c r="AY548" s="165" t="s">
        <v>252</v>
      </c>
    </row>
    <row r="549" spans="1:65" s="14" customFormat="1" ht="22.5">
      <c r="B549" s="171"/>
      <c r="D549" s="164" t="s">
        <v>282</v>
      </c>
      <c r="E549" s="172" t="s">
        <v>1</v>
      </c>
      <c r="F549" s="173" t="s">
        <v>6437</v>
      </c>
      <c r="H549" s="174">
        <v>25</v>
      </c>
      <c r="I549" s="175"/>
      <c r="L549" s="171"/>
      <c r="M549" s="176"/>
      <c r="N549" s="177"/>
      <c r="O549" s="177"/>
      <c r="P549" s="177"/>
      <c r="Q549" s="177"/>
      <c r="R549" s="177"/>
      <c r="S549" s="177"/>
      <c r="T549" s="178"/>
      <c r="AT549" s="172" t="s">
        <v>282</v>
      </c>
      <c r="AU549" s="172" t="s">
        <v>88</v>
      </c>
      <c r="AV549" s="14" t="s">
        <v>88</v>
      </c>
      <c r="AW549" s="14" t="s">
        <v>33</v>
      </c>
      <c r="AX549" s="14" t="s">
        <v>79</v>
      </c>
      <c r="AY549" s="172" t="s">
        <v>252</v>
      </c>
    </row>
    <row r="550" spans="1:65" s="15" customFormat="1">
      <c r="B550" s="179"/>
      <c r="D550" s="164" t="s">
        <v>282</v>
      </c>
      <c r="E550" s="180" t="s">
        <v>1</v>
      </c>
      <c r="F550" s="181" t="s">
        <v>286</v>
      </c>
      <c r="H550" s="182">
        <v>25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282</v>
      </c>
      <c r="AU550" s="180" t="s">
        <v>88</v>
      </c>
      <c r="AV550" s="15" t="s">
        <v>258</v>
      </c>
      <c r="AW550" s="15" t="s">
        <v>33</v>
      </c>
      <c r="AX550" s="15" t="s">
        <v>86</v>
      </c>
      <c r="AY550" s="180" t="s">
        <v>252</v>
      </c>
    </row>
    <row r="551" spans="1:65" s="12" customFormat="1" ht="22.9" customHeight="1">
      <c r="B551" s="135"/>
      <c r="D551" s="136" t="s">
        <v>78</v>
      </c>
      <c r="E551" s="146" t="s">
        <v>6438</v>
      </c>
      <c r="F551" s="146" t="s">
        <v>6439</v>
      </c>
      <c r="I551" s="138"/>
      <c r="J551" s="147">
        <f>BK551</f>
        <v>0</v>
      </c>
      <c r="L551" s="135"/>
      <c r="M551" s="140"/>
      <c r="N551" s="141"/>
      <c r="O551" s="141"/>
      <c r="P551" s="142">
        <f>SUM(P552:P668)</f>
        <v>0</v>
      </c>
      <c r="Q551" s="141"/>
      <c r="R551" s="142">
        <f>SUM(R552:R668)</f>
        <v>0</v>
      </c>
      <c r="S551" s="141"/>
      <c r="T551" s="143">
        <f>SUM(T552:T668)</f>
        <v>0</v>
      </c>
      <c r="AR551" s="136" t="s">
        <v>88</v>
      </c>
      <c r="AT551" s="144" t="s">
        <v>78</v>
      </c>
      <c r="AU551" s="144" t="s">
        <v>86</v>
      </c>
      <c r="AY551" s="136" t="s">
        <v>252</v>
      </c>
      <c r="BK551" s="145">
        <f>SUM(BK552:BK668)</f>
        <v>0</v>
      </c>
    </row>
    <row r="552" spans="1:65" s="2" customFormat="1" ht="24.2" customHeight="1">
      <c r="A552" s="31"/>
      <c r="B552" s="148"/>
      <c r="C552" s="149" t="s">
        <v>1110</v>
      </c>
      <c r="D552" s="149" t="s">
        <v>254</v>
      </c>
      <c r="E552" s="150" t="s">
        <v>6440</v>
      </c>
      <c r="F552" s="151" t="s">
        <v>6441</v>
      </c>
      <c r="G552" s="152" t="s">
        <v>465</v>
      </c>
      <c r="H552" s="153">
        <v>126.096</v>
      </c>
      <c r="I552" s="154"/>
      <c r="J552" s="155">
        <f t="shared" ref="J552:J559" si="20">ROUND(I552*H552,2)</f>
        <v>0</v>
      </c>
      <c r="K552" s="156"/>
      <c r="L552" s="32"/>
      <c r="M552" s="157" t="s">
        <v>1</v>
      </c>
      <c r="N552" s="158" t="s">
        <v>44</v>
      </c>
      <c r="O552" s="57"/>
      <c r="P552" s="159">
        <f t="shared" ref="P552:P559" si="21">O552*H552</f>
        <v>0</v>
      </c>
      <c r="Q552" s="159">
        <v>0</v>
      </c>
      <c r="R552" s="159">
        <f t="shared" ref="R552:R559" si="22">Q552*H552</f>
        <v>0</v>
      </c>
      <c r="S552" s="159">
        <v>0</v>
      </c>
      <c r="T552" s="160">
        <f t="shared" ref="T552:T559" si="23">S552*H552</f>
        <v>0</v>
      </c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R552" s="161" t="s">
        <v>289</v>
      </c>
      <c r="AT552" s="161" t="s">
        <v>254</v>
      </c>
      <c r="AU552" s="161" t="s">
        <v>88</v>
      </c>
      <c r="AY552" s="17" t="s">
        <v>252</v>
      </c>
      <c r="BE552" s="162">
        <f t="shared" ref="BE552:BE559" si="24">IF(N552="základní",J552,0)</f>
        <v>0</v>
      </c>
      <c r="BF552" s="162">
        <f t="shared" ref="BF552:BF559" si="25">IF(N552="snížená",J552,0)</f>
        <v>0</v>
      </c>
      <c r="BG552" s="162">
        <f t="shared" ref="BG552:BG559" si="26">IF(N552="zákl. přenesená",J552,0)</f>
        <v>0</v>
      </c>
      <c r="BH552" s="162">
        <f t="shared" ref="BH552:BH559" si="27">IF(N552="sníž. přenesená",J552,0)</f>
        <v>0</v>
      </c>
      <c r="BI552" s="162">
        <f t="shared" ref="BI552:BI559" si="28">IF(N552="nulová",J552,0)</f>
        <v>0</v>
      </c>
      <c r="BJ552" s="17" t="s">
        <v>86</v>
      </c>
      <c r="BK552" s="162">
        <f t="shared" ref="BK552:BK559" si="29">ROUND(I552*H552,2)</f>
        <v>0</v>
      </c>
      <c r="BL552" s="17" t="s">
        <v>289</v>
      </c>
      <c r="BM552" s="161" t="s">
        <v>1113</v>
      </c>
    </row>
    <row r="553" spans="1:65" s="2" customFormat="1" ht="24.2" customHeight="1">
      <c r="A553" s="31"/>
      <c r="B553" s="148"/>
      <c r="C553" s="149" t="s">
        <v>582</v>
      </c>
      <c r="D553" s="149" t="s">
        <v>254</v>
      </c>
      <c r="E553" s="150" t="s">
        <v>6442</v>
      </c>
      <c r="F553" s="151" t="s">
        <v>6443</v>
      </c>
      <c r="G553" s="152" t="s">
        <v>465</v>
      </c>
      <c r="H553" s="153">
        <v>126.096</v>
      </c>
      <c r="I553" s="154"/>
      <c r="J553" s="155">
        <f t="shared" si="20"/>
        <v>0</v>
      </c>
      <c r="K553" s="156"/>
      <c r="L553" s="32"/>
      <c r="M553" s="157" t="s">
        <v>1</v>
      </c>
      <c r="N553" s="158" t="s">
        <v>44</v>
      </c>
      <c r="O553" s="57"/>
      <c r="P553" s="159">
        <f t="shared" si="21"/>
        <v>0</v>
      </c>
      <c r="Q553" s="159">
        <v>0</v>
      </c>
      <c r="R553" s="159">
        <f t="shared" si="22"/>
        <v>0</v>
      </c>
      <c r="S553" s="159">
        <v>0</v>
      </c>
      <c r="T553" s="160">
        <f t="shared" si="23"/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61" t="s">
        <v>289</v>
      </c>
      <c r="AT553" s="161" t="s">
        <v>254</v>
      </c>
      <c r="AU553" s="161" t="s">
        <v>88</v>
      </c>
      <c r="AY553" s="17" t="s">
        <v>252</v>
      </c>
      <c r="BE553" s="162">
        <f t="shared" si="24"/>
        <v>0</v>
      </c>
      <c r="BF553" s="162">
        <f t="shared" si="25"/>
        <v>0</v>
      </c>
      <c r="BG553" s="162">
        <f t="shared" si="26"/>
        <v>0</v>
      </c>
      <c r="BH553" s="162">
        <f t="shared" si="27"/>
        <v>0</v>
      </c>
      <c r="BI553" s="162">
        <f t="shared" si="28"/>
        <v>0</v>
      </c>
      <c r="BJ553" s="17" t="s">
        <v>86</v>
      </c>
      <c r="BK553" s="162">
        <f t="shared" si="29"/>
        <v>0</v>
      </c>
      <c r="BL553" s="17" t="s">
        <v>289</v>
      </c>
      <c r="BM553" s="161" t="s">
        <v>1128</v>
      </c>
    </row>
    <row r="554" spans="1:65" s="2" customFormat="1" ht="16.5" customHeight="1">
      <c r="A554" s="31"/>
      <c r="B554" s="148"/>
      <c r="C554" s="149" t="s">
        <v>1130</v>
      </c>
      <c r="D554" s="149" t="s">
        <v>254</v>
      </c>
      <c r="E554" s="150" t="s">
        <v>6444</v>
      </c>
      <c r="F554" s="151" t="s">
        <v>6445</v>
      </c>
      <c r="G554" s="152" t="s">
        <v>347</v>
      </c>
      <c r="H554" s="153">
        <v>212</v>
      </c>
      <c r="I554" s="154"/>
      <c r="J554" s="155">
        <f t="shared" si="20"/>
        <v>0</v>
      </c>
      <c r="K554" s="156"/>
      <c r="L554" s="32"/>
      <c r="M554" s="157" t="s">
        <v>1</v>
      </c>
      <c r="N554" s="158" t="s">
        <v>44</v>
      </c>
      <c r="O554" s="57"/>
      <c r="P554" s="159">
        <f t="shared" si="21"/>
        <v>0</v>
      </c>
      <c r="Q554" s="159">
        <v>0</v>
      </c>
      <c r="R554" s="159">
        <f t="shared" si="22"/>
        <v>0</v>
      </c>
      <c r="S554" s="159">
        <v>0</v>
      </c>
      <c r="T554" s="160">
        <f t="shared" si="23"/>
        <v>0</v>
      </c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R554" s="161" t="s">
        <v>289</v>
      </c>
      <c r="AT554" s="161" t="s">
        <v>254</v>
      </c>
      <c r="AU554" s="161" t="s">
        <v>88</v>
      </c>
      <c r="AY554" s="17" t="s">
        <v>252</v>
      </c>
      <c r="BE554" s="162">
        <f t="shared" si="24"/>
        <v>0</v>
      </c>
      <c r="BF554" s="162">
        <f t="shared" si="25"/>
        <v>0</v>
      </c>
      <c r="BG554" s="162">
        <f t="shared" si="26"/>
        <v>0</v>
      </c>
      <c r="BH554" s="162">
        <f t="shared" si="27"/>
        <v>0</v>
      </c>
      <c r="BI554" s="162">
        <f t="shared" si="28"/>
        <v>0</v>
      </c>
      <c r="BJ554" s="17" t="s">
        <v>86</v>
      </c>
      <c r="BK554" s="162">
        <f t="shared" si="29"/>
        <v>0</v>
      </c>
      <c r="BL554" s="17" t="s">
        <v>289</v>
      </c>
      <c r="BM554" s="161" t="s">
        <v>1133</v>
      </c>
    </row>
    <row r="555" spans="1:65" s="2" customFormat="1" ht="16.5" customHeight="1">
      <c r="A555" s="31"/>
      <c r="B555" s="148"/>
      <c r="C555" s="149" t="s">
        <v>586</v>
      </c>
      <c r="D555" s="149" t="s">
        <v>254</v>
      </c>
      <c r="E555" s="150" t="s">
        <v>6446</v>
      </c>
      <c r="F555" s="151" t="s">
        <v>6447</v>
      </c>
      <c r="G555" s="152" t="s">
        <v>465</v>
      </c>
      <c r="H555" s="153">
        <v>126.096</v>
      </c>
      <c r="I555" s="154"/>
      <c r="J555" s="155">
        <f t="shared" si="20"/>
        <v>0</v>
      </c>
      <c r="K555" s="156"/>
      <c r="L555" s="32"/>
      <c r="M555" s="157" t="s">
        <v>1</v>
      </c>
      <c r="N555" s="158" t="s">
        <v>44</v>
      </c>
      <c r="O555" s="57"/>
      <c r="P555" s="159">
        <f t="shared" si="21"/>
        <v>0</v>
      </c>
      <c r="Q555" s="159">
        <v>0</v>
      </c>
      <c r="R555" s="159">
        <f t="shared" si="22"/>
        <v>0</v>
      </c>
      <c r="S555" s="159">
        <v>0</v>
      </c>
      <c r="T555" s="160">
        <f t="shared" si="23"/>
        <v>0</v>
      </c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R555" s="161" t="s">
        <v>289</v>
      </c>
      <c r="AT555" s="161" t="s">
        <v>254</v>
      </c>
      <c r="AU555" s="161" t="s">
        <v>88</v>
      </c>
      <c r="AY555" s="17" t="s">
        <v>252</v>
      </c>
      <c r="BE555" s="162">
        <f t="shared" si="24"/>
        <v>0</v>
      </c>
      <c r="BF555" s="162">
        <f t="shared" si="25"/>
        <v>0</v>
      </c>
      <c r="BG555" s="162">
        <f t="shared" si="26"/>
        <v>0</v>
      </c>
      <c r="BH555" s="162">
        <f t="shared" si="27"/>
        <v>0</v>
      </c>
      <c r="BI555" s="162">
        <f t="shared" si="28"/>
        <v>0</v>
      </c>
      <c r="BJ555" s="17" t="s">
        <v>86</v>
      </c>
      <c r="BK555" s="162">
        <f t="shared" si="29"/>
        <v>0</v>
      </c>
      <c r="BL555" s="17" t="s">
        <v>289</v>
      </c>
      <c r="BM555" s="161" t="s">
        <v>1141</v>
      </c>
    </row>
    <row r="556" spans="1:65" s="2" customFormat="1" ht="24.2" customHeight="1">
      <c r="A556" s="31"/>
      <c r="B556" s="148"/>
      <c r="C556" s="149" t="s">
        <v>1146</v>
      </c>
      <c r="D556" s="149" t="s">
        <v>254</v>
      </c>
      <c r="E556" s="150" t="s">
        <v>6448</v>
      </c>
      <c r="F556" s="151" t="s">
        <v>6449</v>
      </c>
      <c r="G556" s="152" t="s">
        <v>347</v>
      </c>
      <c r="H556" s="153">
        <v>212</v>
      </c>
      <c r="I556" s="154"/>
      <c r="J556" s="155">
        <f t="shared" si="20"/>
        <v>0</v>
      </c>
      <c r="K556" s="156"/>
      <c r="L556" s="32"/>
      <c r="M556" s="157" t="s">
        <v>1</v>
      </c>
      <c r="N556" s="158" t="s">
        <v>44</v>
      </c>
      <c r="O556" s="57"/>
      <c r="P556" s="159">
        <f t="shared" si="21"/>
        <v>0</v>
      </c>
      <c r="Q556" s="159">
        <v>0</v>
      </c>
      <c r="R556" s="159">
        <f t="shared" si="22"/>
        <v>0</v>
      </c>
      <c r="S556" s="159">
        <v>0</v>
      </c>
      <c r="T556" s="160">
        <f t="shared" si="23"/>
        <v>0</v>
      </c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61" t="s">
        <v>289</v>
      </c>
      <c r="AT556" s="161" t="s">
        <v>254</v>
      </c>
      <c r="AU556" s="161" t="s">
        <v>88</v>
      </c>
      <c r="AY556" s="17" t="s">
        <v>252</v>
      </c>
      <c r="BE556" s="162">
        <f t="shared" si="24"/>
        <v>0</v>
      </c>
      <c r="BF556" s="162">
        <f t="shared" si="25"/>
        <v>0</v>
      </c>
      <c r="BG556" s="162">
        <f t="shared" si="26"/>
        <v>0</v>
      </c>
      <c r="BH556" s="162">
        <f t="shared" si="27"/>
        <v>0</v>
      </c>
      <c r="BI556" s="162">
        <f t="shared" si="28"/>
        <v>0</v>
      </c>
      <c r="BJ556" s="17" t="s">
        <v>86</v>
      </c>
      <c r="BK556" s="162">
        <f t="shared" si="29"/>
        <v>0</v>
      </c>
      <c r="BL556" s="17" t="s">
        <v>289</v>
      </c>
      <c r="BM556" s="161" t="s">
        <v>1149</v>
      </c>
    </row>
    <row r="557" spans="1:65" s="2" customFormat="1" ht="24.2" customHeight="1">
      <c r="A557" s="31"/>
      <c r="B557" s="148"/>
      <c r="C557" s="149" t="s">
        <v>594</v>
      </c>
      <c r="D557" s="149" t="s">
        <v>254</v>
      </c>
      <c r="E557" s="150" t="s">
        <v>6450</v>
      </c>
      <c r="F557" s="151" t="s">
        <v>6451</v>
      </c>
      <c r="G557" s="152" t="s">
        <v>257</v>
      </c>
      <c r="H557" s="153">
        <v>72</v>
      </c>
      <c r="I557" s="154"/>
      <c r="J557" s="155">
        <f t="shared" si="20"/>
        <v>0</v>
      </c>
      <c r="K557" s="156"/>
      <c r="L557" s="32"/>
      <c r="M557" s="157" t="s">
        <v>1</v>
      </c>
      <c r="N557" s="158" t="s">
        <v>44</v>
      </c>
      <c r="O557" s="57"/>
      <c r="P557" s="159">
        <f t="shared" si="21"/>
        <v>0</v>
      </c>
      <c r="Q557" s="159">
        <v>0</v>
      </c>
      <c r="R557" s="159">
        <f t="shared" si="22"/>
        <v>0</v>
      </c>
      <c r="S557" s="159">
        <v>0</v>
      </c>
      <c r="T557" s="160">
        <f t="shared" si="23"/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61" t="s">
        <v>289</v>
      </c>
      <c r="AT557" s="161" t="s">
        <v>254</v>
      </c>
      <c r="AU557" s="161" t="s">
        <v>88</v>
      </c>
      <c r="AY557" s="17" t="s">
        <v>252</v>
      </c>
      <c r="BE557" s="162">
        <f t="shared" si="24"/>
        <v>0</v>
      </c>
      <c r="BF557" s="162">
        <f t="shared" si="25"/>
        <v>0</v>
      </c>
      <c r="BG557" s="162">
        <f t="shared" si="26"/>
        <v>0</v>
      </c>
      <c r="BH557" s="162">
        <f t="shared" si="27"/>
        <v>0</v>
      </c>
      <c r="BI557" s="162">
        <f t="shared" si="28"/>
        <v>0</v>
      </c>
      <c r="BJ557" s="17" t="s">
        <v>86</v>
      </c>
      <c r="BK557" s="162">
        <f t="shared" si="29"/>
        <v>0</v>
      </c>
      <c r="BL557" s="17" t="s">
        <v>289</v>
      </c>
      <c r="BM557" s="161" t="s">
        <v>1152</v>
      </c>
    </row>
    <row r="558" spans="1:65" s="2" customFormat="1" ht="24.2" customHeight="1">
      <c r="A558" s="31"/>
      <c r="B558" s="148"/>
      <c r="C558" s="149" t="s">
        <v>1156</v>
      </c>
      <c r="D558" s="149" t="s">
        <v>254</v>
      </c>
      <c r="E558" s="150" t="s">
        <v>6452</v>
      </c>
      <c r="F558" s="151" t="s">
        <v>6453</v>
      </c>
      <c r="G558" s="152" t="s">
        <v>1198</v>
      </c>
      <c r="H558" s="153">
        <v>1</v>
      </c>
      <c r="I558" s="154"/>
      <c r="J558" s="155">
        <f t="shared" si="20"/>
        <v>0</v>
      </c>
      <c r="K558" s="156"/>
      <c r="L558" s="32"/>
      <c r="M558" s="157" t="s">
        <v>1</v>
      </c>
      <c r="N558" s="158" t="s">
        <v>44</v>
      </c>
      <c r="O558" s="57"/>
      <c r="P558" s="159">
        <f t="shared" si="21"/>
        <v>0</v>
      </c>
      <c r="Q558" s="159">
        <v>0</v>
      </c>
      <c r="R558" s="159">
        <f t="shared" si="22"/>
        <v>0</v>
      </c>
      <c r="S558" s="159">
        <v>0</v>
      </c>
      <c r="T558" s="160">
        <f t="shared" si="23"/>
        <v>0</v>
      </c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R558" s="161" t="s">
        <v>289</v>
      </c>
      <c r="AT558" s="161" t="s">
        <v>254</v>
      </c>
      <c r="AU558" s="161" t="s">
        <v>88</v>
      </c>
      <c r="AY558" s="17" t="s">
        <v>252</v>
      </c>
      <c r="BE558" s="162">
        <f t="shared" si="24"/>
        <v>0</v>
      </c>
      <c r="BF558" s="162">
        <f t="shared" si="25"/>
        <v>0</v>
      </c>
      <c r="BG558" s="162">
        <f t="shared" si="26"/>
        <v>0</v>
      </c>
      <c r="BH558" s="162">
        <f t="shared" si="27"/>
        <v>0</v>
      </c>
      <c r="BI558" s="162">
        <f t="shared" si="28"/>
        <v>0</v>
      </c>
      <c r="BJ558" s="17" t="s">
        <v>86</v>
      </c>
      <c r="BK558" s="162">
        <f t="shared" si="29"/>
        <v>0</v>
      </c>
      <c r="BL558" s="17" t="s">
        <v>289</v>
      </c>
      <c r="BM558" s="161" t="s">
        <v>1159</v>
      </c>
    </row>
    <row r="559" spans="1:65" s="2" customFormat="1" ht="24.2" customHeight="1">
      <c r="A559" s="31"/>
      <c r="B559" s="148"/>
      <c r="C559" s="149" t="s">
        <v>600</v>
      </c>
      <c r="D559" s="149" t="s">
        <v>254</v>
      </c>
      <c r="E559" s="150" t="s">
        <v>6454</v>
      </c>
      <c r="F559" s="151" t="s">
        <v>6455</v>
      </c>
      <c r="G559" s="152" t="s">
        <v>347</v>
      </c>
      <c r="H559" s="153">
        <v>8</v>
      </c>
      <c r="I559" s="154"/>
      <c r="J559" s="155">
        <f t="shared" si="20"/>
        <v>0</v>
      </c>
      <c r="K559" s="156"/>
      <c r="L559" s="32"/>
      <c r="M559" s="157" t="s">
        <v>1</v>
      </c>
      <c r="N559" s="158" t="s">
        <v>44</v>
      </c>
      <c r="O559" s="57"/>
      <c r="P559" s="159">
        <f t="shared" si="21"/>
        <v>0</v>
      </c>
      <c r="Q559" s="159">
        <v>0</v>
      </c>
      <c r="R559" s="159">
        <f t="shared" si="22"/>
        <v>0</v>
      </c>
      <c r="S559" s="159">
        <v>0</v>
      </c>
      <c r="T559" s="160">
        <f t="shared" si="23"/>
        <v>0</v>
      </c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R559" s="161" t="s">
        <v>289</v>
      </c>
      <c r="AT559" s="161" t="s">
        <v>254</v>
      </c>
      <c r="AU559" s="161" t="s">
        <v>88</v>
      </c>
      <c r="AY559" s="17" t="s">
        <v>252</v>
      </c>
      <c r="BE559" s="162">
        <f t="shared" si="24"/>
        <v>0</v>
      </c>
      <c r="BF559" s="162">
        <f t="shared" si="25"/>
        <v>0</v>
      </c>
      <c r="BG559" s="162">
        <f t="shared" si="26"/>
        <v>0</v>
      </c>
      <c r="BH559" s="162">
        <f t="shared" si="27"/>
        <v>0</v>
      </c>
      <c r="BI559" s="162">
        <f t="shared" si="28"/>
        <v>0</v>
      </c>
      <c r="BJ559" s="17" t="s">
        <v>86</v>
      </c>
      <c r="BK559" s="162">
        <f t="shared" si="29"/>
        <v>0</v>
      </c>
      <c r="BL559" s="17" t="s">
        <v>289</v>
      </c>
      <c r="BM559" s="161" t="s">
        <v>1164</v>
      </c>
    </row>
    <row r="560" spans="1:65" s="14" customFormat="1" ht="33.75">
      <c r="B560" s="171"/>
      <c r="D560" s="164" t="s">
        <v>282</v>
      </c>
      <c r="E560" s="172" t="s">
        <v>1</v>
      </c>
      <c r="F560" s="173" t="s">
        <v>6456</v>
      </c>
      <c r="H560" s="174">
        <v>8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282</v>
      </c>
      <c r="AU560" s="172" t="s">
        <v>88</v>
      </c>
      <c r="AV560" s="14" t="s">
        <v>88</v>
      </c>
      <c r="AW560" s="14" t="s">
        <v>33</v>
      </c>
      <c r="AX560" s="14" t="s">
        <v>79</v>
      </c>
      <c r="AY560" s="172" t="s">
        <v>252</v>
      </c>
    </row>
    <row r="561" spans="1:65" s="13" customFormat="1" ht="33.75">
      <c r="B561" s="163"/>
      <c r="D561" s="164" t="s">
        <v>282</v>
      </c>
      <c r="E561" s="165" t="s">
        <v>1</v>
      </c>
      <c r="F561" s="166" t="s">
        <v>6457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282</v>
      </c>
      <c r="AU561" s="165" t="s">
        <v>88</v>
      </c>
      <c r="AV561" s="13" t="s">
        <v>86</v>
      </c>
      <c r="AW561" s="13" t="s">
        <v>33</v>
      </c>
      <c r="AX561" s="13" t="s">
        <v>79</v>
      </c>
      <c r="AY561" s="165" t="s">
        <v>252</v>
      </c>
    </row>
    <row r="562" spans="1:65" s="13" customFormat="1" ht="22.5">
      <c r="B562" s="163"/>
      <c r="D562" s="164" t="s">
        <v>282</v>
      </c>
      <c r="E562" s="165" t="s">
        <v>1</v>
      </c>
      <c r="F562" s="166" t="s">
        <v>6458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282</v>
      </c>
      <c r="AU562" s="165" t="s">
        <v>88</v>
      </c>
      <c r="AV562" s="13" t="s">
        <v>86</v>
      </c>
      <c r="AW562" s="13" t="s">
        <v>33</v>
      </c>
      <c r="AX562" s="13" t="s">
        <v>79</v>
      </c>
      <c r="AY562" s="165" t="s">
        <v>252</v>
      </c>
    </row>
    <row r="563" spans="1:65" s="15" customFormat="1">
      <c r="B563" s="179"/>
      <c r="D563" s="164" t="s">
        <v>282</v>
      </c>
      <c r="E563" s="180" t="s">
        <v>1</v>
      </c>
      <c r="F563" s="181" t="s">
        <v>286</v>
      </c>
      <c r="H563" s="182">
        <v>8</v>
      </c>
      <c r="I563" s="183"/>
      <c r="L563" s="179"/>
      <c r="M563" s="184"/>
      <c r="N563" s="185"/>
      <c r="O563" s="185"/>
      <c r="P563" s="185"/>
      <c r="Q563" s="185"/>
      <c r="R563" s="185"/>
      <c r="S563" s="185"/>
      <c r="T563" s="186"/>
      <c r="AT563" s="180" t="s">
        <v>282</v>
      </c>
      <c r="AU563" s="180" t="s">
        <v>88</v>
      </c>
      <c r="AV563" s="15" t="s">
        <v>258</v>
      </c>
      <c r="AW563" s="15" t="s">
        <v>33</v>
      </c>
      <c r="AX563" s="15" t="s">
        <v>86</v>
      </c>
      <c r="AY563" s="180" t="s">
        <v>252</v>
      </c>
    </row>
    <row r="564" spans="1:65" s="2" customFormat="1" ht="24.2" customHeight="1">
      <c r="A564" s="31"/>
      <c r="B564" s="148"/>
      <c r="C564" s="149" t="s">
        <v>1174</v>
      </c>
      <c r="D564" s="149" t="s">
        <v>254</v>
      </c>
      <c r="E564" s="150" t="s">
        <v>6459</v>
      </c>
      <c r="F564" s="151" t="s">
        <v>6460</v>
      </c>
      <c r="G564" s="152" t="s">
        <v>347</v>
      </c>
      <c r="H564" s="153">
        <v>7</v>
      </c>
      <c r="I564" s="154"/>
      <c r="J564" s="155">
        <f>ROUND(I564*H564,2)</f>
        <v>0</v>
      </c>
      <c r="K564" s="156"/>
      <c r="L564" s="32"/>
      <c r="M564" s="157" t="s">
        <v>1</v>
      </c>
      <c r="N564" s="158" t="s">
        <v>44</v>
      </c>
      <c r="O564" s="57"/>
      <c r="P564" s="159">
        <f>O564*H564</f>
        <v>0</v>
      </c>
      <c r="Q564" s="159">
        <v>0</v>
      </c>
      <c r="R564" s="159">
        <f>Q564*H564</f>
        <v>0</v>
      </c>
      <c r="S564" s="159">
        <v>0</v>
      </c>
      <c r="T564" s="160">
        <f>S564*H564</f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61" t="s">
        <v>289</v>
      </c>
      <c r="AT564" s="161" t="s">
        <v>254</v>
      </c>
      <c r="AU564" s="161" t="s">
        <v>88</v>
      </c>
      <c r="AY564" s="17" t="s">
        <v>252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7" t="s">
        <v>86</v>
      </c>
      <c r="BK564" s="162">
        <f>ROUND(I564*H564,2)</f>
        <v>0</v>
      </c>
      <c r="BL564" s="17" t="s">
        <v>289</v>
      </c>
      <c r="BM564" s="161" t="s">
        <v>1177</v>
      </c>
    </row>
    <row r="565" spans="1:65" s="14" customFormat="1" ht="33.75">
      <c r="B565" s="171"/>
      <c r="D565" s="164" t="s">
        <v>282</v>
      </c>
      <c r="E565" s="172" t="s">
        <v>1</v>
      </c>
      <c r="F565" s="173" t="s">
        <v>6461</v>
      </c>
      <c r="H565" s="174">
        <v>7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282</v>
      </c>
      <c r="AU565" s="172" t="s">
        <v>88</v>
      </c>
      <c r="AV565" s="14" t="s">
        <v>88</v>
      </c>
      <c r="AW565" s="14" t="s">
        <v>33</v>
      </c>
      <c r="AX565" s="14" t="s">
        <v>79</v>
      </c>
      <c r="AY565" s="172" t="s">
        <v>252</v>
      </c>
    </row>
    <row r="566" spans="1:65" s="13" customFormat="1" ht="33.75">
      <c r="B566" s="163"/>
      <c r="D566" s="164" t="s">
        <v>282</v>
      </c>
      <c r="E566" s="165" t="s">
        <v>1</v>
      </c>
      <c r="F566" s="166" t="s">
        <v>6457</v>
      </c>
      <c r="H566" s="165" t="s">
        <v>1</v>
      </c>
      <c r="I566" s="167"/>
      <c r="L566" s="163"/>
      <c r="M566" s="168"/>
      <c r="N566" s="169"/>
      <c r="O566" s="169"/>
      <c r="P566" s="169"/>
      <c r="Q566" s="169"/>
      <c r="R566" s="169"/>
      <c r="S566" s="169"/>
      <c r="T566" s="170"/>
      <c r="AT566" s="165" t="s">
        <v>282</v>
      </c>
      <c r="AU566" s="165" t="s">
        <v>88</v>
      </c>
      <c r="AV566" s="13" t="s">
        <v>86</v>
      </c>
      <c r="AW566" s="13" t="s">
        <v>33</v>
      </c>
      <c r="AX566" s="13" t="s">
        <v>79</v>
      </c>
      <c r="AY566" s="165" t="s">
        <v>252</v>
      </c>
    </row>
    <row r="567" spans="1:65" s="13" customFormat="1" ht="22.5">
      <c r="B567" s="163"/>
      <c r="D567" s="164" t="s">
        <v>282</v>
      </c>
      <c r="E567" s="165" t="s">
        <v>1</v>
      </c>
      <c r="F567" s="166" t="s">
        <v>6458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282</v>
      </c>
      <c r="AU567" s="165" t="s">
        <v>88</v>
      </c>
      <c r="AV567" s="13" t="s">
        <v>86</v>
      </c>
      <c r="AW567" s="13" t="s">
        <v>33</v>
      </c>
      <c r="AX567" s="13" t="s">
        <v>79</v>
      </c>
      <c r="AY567" s="165" t="s">
        <v>252</v>
      </c>
    </row>
    <row r="568" spans="1:65" s="15" customFormat="1">
      <c r="B568" s="179"/>
      <c r="D568" s="164" t="s">
        <v>282</v>
      </c>
      <c r="E568" s="180" t="s">
        <v>1</v>
      </c>
      <c r="F568" s="181" t="s">
        <v>286</v>
      </c>
      <c r="H568" s="182">
        <v>7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282</v>
      </c>
      <c r="AU568" s="180" t="s">
        <v>88</v>
      </c>
      <c r="AV568" s="15" t="s">
        <v>258</v>
      </c>
      <c r="AW568" s="15" t="s">
        <v>33</v>
      </c>
      <c r="AX568" s="15" t="s">
        <v>86</v>
      </c>
      <c r="AY568" s="180" t="s">
        <v>252</v>
      </c>
    </row>
    <row r="569" spans="1:65" s="2" customFormat="1" ht="24.2" customHeight="1">
      <c r="A569" s="31"/>
      <c r="B569" s="148"/>
      <c r="C569" s="149" t="s">
        <v>609</v>
      </c>
      <c r="D569" s="149" t="s">
        <v>254</v>
      </c>
      <c r="E569" s="150" t="s">
        <v>6462</v>
      </c>
      <c r="F569" s="151" t="s">
        <v>6463</v>
      </c>
      <c r="G569" s="152" t="s">
        <v>347</v>
      </c>
      <c r="H569" s="153">
        <v>12</v>
      </c>
      <c r="I569" s="154"/>
      <c r="J569" s="155">
        <f>ROUND(I569*H569,2)</f>
        <v>0</v>
      </c>
      <c r="K569" s="156"/>
      <c r="L569" s="32"/>
      <c r="M569" s="157" t="s">
        <v>1</v>
      </c>
      <c r="N569" s="158" t="s">
        <v>44</v>
      </c>
      <c r="O569" s="57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61" t="s">
        <v>289</v>
      </c>
      <c r="AT569" s="161" t="s">
        <v>254</v>
      </c>
      <c r="AU569" s="161" t="s">
        <v>88</v>
      </c>
      <c r="AY569" s="17" t="s">
        <v>252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86</v>
      </c>
      <c r="BK569" s="162">
        <f>ROUND(I569*H569,2)</f>
        <v>0</v>
      </c>
      <c r="BL569" s="17" t="s">
        <v>289</v>
      </c>
      <c r="BM569" s="161" t="s">
        <v>1190</v>
      </c>
    </row>
    <row r="570" spans="1:65" s="14" customFormat="1" ht="33.75">
      <c r="B570" s="171"/>
      <c r="D570" s="164" t="s">
        <v>282</v>
      </c>
      <c r="E570" s="172" t="s">
        <v>1</v>
      </c>
      <c r="F570" s="173" t="s">
        <v>6464</v>
      </c>
      <c r="H570" s="174">
        <v>12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282</v>
      </c>
      <c r="AU570" s="172" t="s">
        <v>88</v>
      </c>
      <c r="AV570" s="14" t="s">
        <v>88</v>
      </c>
      <c r="AW570" s="14" t="s">
        <v>33</v>
      </c>
      <c r="AX570" s="14" t="s">
        <v>79</v>
      </c>
      <c r="AY570" s="172" t="s">
        <v>252</v>
      </c>
    </row>
    <row r="571" spans="1:65" s="13" customFormat="1" ht="33.75">
      <c r="B571" s="163"/>
      <c r="D571" s="164" t="s">
        <v>282</v>
      </c>
      <c r="E571" s="165" t="s">
        <v>1</v>
      </c>
      <c r="F571" s="166" t="s">
        <v>6457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282</v>
      </c>
      <c r="AU571" s="165" t="s">
        <v>88</v>
      </c>
      <c r="AV571" s="13" t="s">
        <v>86</v>
      </c>
      <c r="AW571" s="13" t="s">
        <v>33</v>
      </c>
      <c r="AX571" s="13" t="s">
        <v>79</v>
      </c>
      <c r="AY571" s="165" t="s">
        <v>252</v>
      </c>
    </row>
    <row r="572" spans="1:65" s="13" customFormat="1" ht="22.5">
      <c r="B572" s="163"/>
      <c r="D572" s="164" t="s">
        <v>282</v>
      </c>
      <c r="E572" s="165" t="s">
        <v>1</v>
      </c>
      <c r="F572" s="166" t="s">
        <v>6458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282</v>
      </c>
      <c r="AU572" s="165" t="s">
        <v>88</v>
      </c>
      <c r="AV572" s="13" t="s">
        <v>86</v>
      </c>
      <c r="AW572" s="13" t="s">
        <v>33</v>
      </c>
      <c r="AX572" s="13" t="s">
        <v>79</v>
      </c>
      <c r="AY572" s="165" t="s">
        <v>252</v>
      </c>
    </row>
    <row r="573" spans="1:65" s="15" customFormat="1">
      <c r="B573" s="179"/>
      <c r="D573" s="164" t="s">
        <v>282</v>
      </c>
      <c r="E573" s="180" t="s">
        <v>1</v>
      </c>
      <c r="F573" s="181" t="s">
        <v>286</v>
      </c>
      <c r="H573" s="182">
        <v>12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282</v>
      </c>
      <c r="AU573" s="180" t="s">
        <v>88</v>
      </c>
      <c r="AV573" s="15" t="s">
        <v>258</v>
      </c>
      <c r="AW573" s="15" t="s">
        <v>33</v>
      </c>
      <c r="AX573" s="15" t="s">
        <v>86</v>
      </c>
      <c r="AY573" s="180" t="s">
        <v>252</v>
      </c>
    </row>
    <row r="574" spans="1:65" s="2" customFormat="1" ht="24.2" customHeight="1">
      <c r="A574" s="31"/>
      <c r="B574" s="148"/>
      <c r="C574" s="149" t="s">
        <v>1192</v>
      </c>
      <c r="D574" s="149" t="s">
        <v>254</v>
      </c>
      <c r="E574" s="150" t="s">
        <v>6465</v>
      </c>
      <c r="F574" s="151" t="s">
        <v>6466</v>
      </c>
      <c r="G574" s="152" t="s">
        <v>347</v>
      </c>
      <c r="H574" s="153">
        <v>12</v>
      </c>
      <c r="I574" s="154"/>
      <c r="J574" s="155">
        <f>ROUND(I574*H574,2)</f>
        <v>0</v>
      </c>
      <c r="K574" s="156"/>
      <c r="L574" s="32"/>
      <c r="M574" s="157" t="s">
        <v>1</v>
      </c>
      <c r="N574" s="158" t="s">
        <v>44</v>
      </c>
      <c r="O574" s="57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R574" s="161" t="s">
        <v>289</v>
      </c>
      <c r="AT574" s="161" t="s">
        <v>254</v>
      </c>
      <c r="AU574" s="161" t="s">
        <v>88</v>
      </c>
      <c r="AY574" s="17" t="s">
        <v>252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7" t="s">
        <v>86</v>
      </c>
      <c r="BK574" s="162">
        <f>ROUND(I574*H574,2)</f>
        <v>0</v>
      </c>
      <c r="BL574" s="17" t="s">
        <v>289</v>
      </c>
      <c r="BM574" s="161" t="s">
        <v>1195</v>
      </c>
    </row>
    <row r="575" spans="1:65" s="14" customFormat="1" ht="22.5">
      <c r="B575" s="171"/>
      <c r="D575" s="164" t="s">
        <v>282</v>
      </c>
      <c r="E575" s="172" t="s">
        <v>1</v>
      </c>
      <c r="F575" s="173" t="s">
        <v>6467</v>
      </c>
      <c r="H575" s="174">
        <v>12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282</v>
      </c>
      <c r="AU575" s="172" t="s">
        <v>88</v>
      </c>
      <c r="AV575" s="14" t="s">
        <v>88</v>
      </c>
      <c r="AW575" s="14" t="s">
        <v>33</v>
      </c>
      <c r="AX575" s="14" t="s">
        <v>79</v>
      </c>
      <c r="AY575" s="172" t="s">
        <v>252</v>
      </c>
    </row>
    <row r="576" spans="1:65" s="13" customFormat="1" ht="33.75">
      <c r="B576" s="163"/>
      <c r="D576" s="164" t="s">
        <v>282</v>
      </c>
      <c r="E576" s="165" t="s">
        <v>1</v>
      </c>
      <c r="F576" s="166" t="s">
        <v>6468</v>
      </c>
      <c r="H576" s="165" t="s">
        <v>1</v>
      </c>
      <c r="I576" s="167"/>
      <c r="L576" s="163"/>
      <c r="M576" s="168"/>
      <c r="N576" s="169"/>
      <c r="O576" s="169"/>
      <c r="P576" s="169"/>
      <c r="Q576" s="169"/>
      <c r="R576" s="169"/>
      <c r="S576" s="169"/>
      <c r="T576" s="170"/>
      <c r="AT576" s="165" t="s">
        <v>282</v>
      </c>
      <c r="AU576" s="165" t="s">
        <v>88</v>
      </c>
      <c r="AV576" s="13" t="s">
        <v>86</v>
      </c>
      <c r="AW576" s="13" t="s">
        <v>33</v>
      </c>
      <c r="AX576" s="13" t="s">
        <v>79</v>
      </c>
      <c r="AY576" s="165" t="s">
        <v>252</v>
      </c>
    </row>
    <row r="577" spans="1:65" s="13" customFormat="1" ht="22.5">
      <c r="B577" s="163"/>
      <c r="D577" s="164" t="s">
        <v>282</v>
      </c>
      <c r="E577" s="165" t="s">
        <v>1</v>
      </c>
      <c r="F577" s="166" t="s">
        <v>6458</v>
      </c>
      <c r="H577" s="165" t="s">
        <v>1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282</v>
      </c>
      <c r="AU577" s="165" t="s">
        <v>88</v>
      </c>
      <c r="AV577" s="13" t="s">
        <v>86</v>
      </c>
      <c r="AW577" s="13" t="s">
        <v>33</v>
      </c>
      <c r="AX577" s="13" t="s">
        <v>79</v>
      </c>
      <c r="AY577" s="165" t="s">
        <v>252</v>
      </c>
    </row>
    <row r="578" spans="1:65" s="15" customFormat="1">
      <c r="B578" s="179"/>
      <c r="D578" s="164" t="s">
        <v>282</v>
      </c>
      <c r="E578" s="180" t="s">
        <v>1</v>
      </c>
      <c r="F578" s="181" t="s">
        <v>286</v>
      </c>
      <c r="H578" s="182">
        <v>12</v>
      </c>
      <c r="I578" s="183"/>
      <c r="L578" s="179"/>
      <c r="M578" s="184"/>
      <c r="N578" s="185"/>
      <c r="O578" s="185"/>
      <c r="P578" s="185"/>
      <c r="Q578" s="185"/>
      <c r="R578" s="185"/>
      <c r="S578" s="185"/>
      <c r="T578" s="186"/>
      <c r="AT578" s="180" t="s">
        <v>282</v>
      </c>
      <c r="AU578" s="180" t="s">
        <v>88</v>
      </c>
      <c r="AV578" s="15" t="s">
        <v>258</v>
      </c>
      <c r="AW578" s="15" t="s">
        <v>33</v>
      </c>
      <c r="AX578" s="15" t="s">
        <v>86</v>
      </c>
      <c r="AY578" s="180" t="s">
        <v>252</v>
      </c>
    </row>
    <row r="579" spans="1:65" s="2" customFormat="1" ht="24.2" customHeight="1">
      <c r="A579" s="31"/>
      <c r="B579" s="148"/>
      <c r="C579" s="149" t="s">
        <v>613</v>
      </c>
      <c r="D579" s="149" t="s">
        <v>254</v>
      </c>
      <c r="E579" s="150" t="s">
        <v>6469</v>
      </c>
      <c r="F579" s="151" t="s">
        <v>6470</v>
      </c>
      <c r="G579" s="152" t="s">
        <v>347</v>
      </c>
      <c r="H579" s="153">
        <v>14</v>
      </c>
      <c r="I579" s="154"/>
      <c r="J579" s="155">
        <f>ROUND(I579*H579,2)</f>
        <v>0</v>
      </c>
      <c r="K579" s="156"/>
      <c r="L579" s="32"/>
      <c r="M579" s="157" t="s">
        <v>1</v>
      </c>
      <c r="N579" s="158" t="s">
        <v>44</v>
      </c>
      <c r="O579" s="57"/>
      <c r="P579" s="159">
        <f>O579*H579</f>
        <v>0</v>
      </c>
      <c r="Q579" s="159">
        <v>0</v>
      </c>
      <c r="R579" s="159">
        <f>Q579*H579</f>
        <v>0</v>
      </c>
      <c r="S579" s="159">
        <v>0</v>
      </c>
      <c r="T579" s="160">
        <f>S579*H579</f>
        <v>0</v>
      </c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R579" s="161" t="s">
        <v>289</v>
      </c>
      <c r="AT579" s="161" t="s">
        <v>254</v>
      </c>
      <c r="AU579" s="161" t="s">
        <v>88</v>
      </c>
      <c r="AY579" s="17" t="s">
        <v>252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7" t="s">
        <v>86</v>
      </c>
      <c r="BK579" s="162">
        <f>ROUND(I579*H579,2)</f>
        <v>0</v>
      </c>
      <c r="BL579" s="17" t="s">
        <v>289</v>
      </c>
      <c r="BM579" s="161" t="s">
        <v>1199</v>
      </c>
    </row>
    <row r="580" spans="1:65" s="14" customFormat="1" ht="22.5">
      <c r="B580" s="171"/>
      <c r="D580" s="164" t="s">
        <v>282</v>
      </c>
      <c r="E580" s="172" t="s">
        <v>1</v>
      </c>
      <c r="F580" s="173" t="s">
        <v>6471</v>
      </c>
      <c r="H580" s="174">
        <v>14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282</v>
      </c>
      <c r="AU580" s="172" t="s">
        <v>88</v>
      </c>
      <c r="AV580" s="14" t="s">
        <v>88</v>
      </c>
      <c r="AW580" s="14" t="s">
        <v>33</v>
      </c>
      <c r="AX580" s="14" t="s">
        <v>79</v>
      </c>
      <c r="AY580" s="172" t="s">
        <v>252</v>
      </c>
    </row>
    <row r="581" spans="1:65" s="13" customFormat="1" ht="33.75">
      <c r="B581" s="163"/>
      <c r="D581" s="164" t="s">
        <v>282</v>
      </c>
      <c r="E581" s="165" t="s">
        <v>1</v>
      </c>
      <c r="F581" s="166" t="s">
        <v>6468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282</v>
      </c>
      <c r="AU581" s="165" t="s">
        <v>88</v>
      </c>
      <c r="AV581" s="13" t="s">
        <v>86</v>
      </c>
      <c r="AW581" s="13" t="s">
        <v>33</v>
      </c>
      <c r="AX581" s="13" t="s">
        <v>79</v>
      </c>
      <c r="AY581" s="165" t="s">
        <v>252</v>
      </c>
    </row>
    <row r="582" spans="1:65" s="13" customFormat="1" ht="22.5">
      <c r="B582" s="163"/>
      <c r="D582" s="164" t="s">
        <v>282</v>
      </c>
      <c r="E582" s="165" t="s">
        <v>1</v>
      </c>
      <c r="F582" s="166" t="s">
        <v>6458</v>
      </c>
      <c r="H582" s="165" t="s">
        <v>1</v>
      </c>
      <c r="I582" s="167"/>
      <c r="L582" s="163"/>
      <c r="M582" s="168"/>
      <c r="N582" s="169"/>
      <c r="O582" s="169"/>
      <c r="P582" s="169"/>
      <c r="Q582" s="169"/>
      <c r="R582" s="169"/>
      <c r="S582" s="169"/>
      <c r="T582" s="170"/>
      <c r="AT582" s="165" t="s">
        <v>282</v>
      </c>
      <c r="AU582" s="165" t="s">
        <v>88</v>
      </c>
      <c r="AV582" s="13" t="s">
        <v>86</v>
      </c>
      <c r="AW582" s="13" t="s">
        <v>33</v>
      </c>
      <c r="AX582" s="13" t="s">
        <v>79</v>
      </c>
      <c r="AY582" s="165" t="s">
        <v>252</v>
      </c>
    </row>
    <row r="583" spans="1:65" s="15" customFormat="1">
      <c r="B583" s="179"/>
      <c r="D583" s="164" t="s">
        <v>282</v>
      </c>
      <c r="E583" s="180" t="s">
        <v>1</v>
      </c>
      <c r="F583" s="181" t="s">
        <v>286</v>
      </c>
      <c r="H583" s="182">
        <v>14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282</v>
      </c>
      <c r="AU583" s="180" t="s">
        <v>88</v>
      </c>
      <c r="AV583" s="15" t="s">
        <v>258</v>
      </c>
      <c r="AW583" s="15" t="s">
        <v>33</v>
      </c>
      <c r="AX583" s="15" t="s">
        <v>86</v>
      </c>
      <c r="AY583" s="180" t="s">
        <v>252</v>
      </c>
    </row>
    <row r="584" spans="1:65" s="2" customFormat="1" ht="24.2" customHeight="1">
      <c r="A584" s="31"/>
      <c r="B584" s="148"/>
      <c r="C584" s="149" t="s">
        <v>2474</v>
      </c>
      <c r="D584" s="149" t="s">
        <v>254</v>
      </c>
      <c r="E584" s="150" t="s">
        <v>6472</v>
      </c>
      <c r="F584" s="151" t="s">
        <v>6473</v>
      </c>
      <c r="G584" s="152" t="s">
        <v>347</v>
      </c>
      <c r="H584" s="153">
        <v>7</v>
      </c>
      <c r="I584" s="154"/>
      <c r="J584" s="155">
        <f>ROUND(I584*H584,2)</f>
        <v>0</v>
      </c>
      <c r="K584" s="156"/>
      <c r="L584" s="32"/>
      <c r="M584" s="157" t="s">
        <v>1</v>
      </c>
      <c r="N584" s="158" t="s">
        <v>44</v>
      </c>
      <c r="O584" s="57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61" t="s">
        <v>289</v>
      </c>
      <c r="AT584" s="161" t="s">
        <v>254</v>
      </c>
      <c r="AU584" s="161" t="s">
        <v>88</v>
      </c>
      <c r="AY584" s="17" t="s">
        <v>252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7" t="s">
        <v>86</v>
      </c>
      <c r="BK584" s="162">
        <f>ROUND(I584*H584,2)</f>
        <v>0</v>
      </c>
      <c r="BL584" s="17" t="s">
        <v>289</v>
      </c>
      <c r="BM584" s="161" t="s">
        <v>1205</v>
      </c>
    </row>
    <row r="585" spans="1:65" s="14" customFormat="1" ht="22.5">
      <c r="B585" s="171"/>
      <c r="D585" s="164" t="s">
        <v>282</v>
      </c>
      <c r="E585" s="172" t="s">
        <v>1</v>
      </c>
      <c r="F585" s="173" t="s">
        <v>6474</v>
      </c>
      <c r="H585" s="174">
        <v>7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282</v>
      </c>
      <c r="AU585" s="172" t="s">
        <v>88</v>
      </c>
      <c r="AV585" s="14" t="s">
        <v>88</v>
      </c>
      <c r="AW585" s="14" t="s">
        <v>33</v>
      </c>
      <c r="AX585" s="14" t="s">
        <v>79</v>
      </c>
      <c r="AY585" s="172" t="s">
        <v>252</v>
      </c>
    </row>
    <row r="586" spans="1:65" s="13" customFormat="1" ht="33.75">
      <c r="B586" s="163"/>
      <c r="D586" s="164" t="s">
        <v>282</v>
      </c>
      <c r="E586" s="165" t="s">
        <v>1</v>
      </c>
      <c r="F586" s="166" t="s">
        <v>6468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282</v>
      </c>
      <c r="AU586" s="165" t="s">
        <v>88</v>
      </c>
      <c r="AV586" s="13" t="s">
        <v>86</v>
      </c>
      <c r="AW586" s="13" t="s">
        <v>33</v>
      </c>
      <c r="AX586" s="13" t="s">
        <v>79</v>
      </c>
      <c r="AY586" s="165" t="s">
        <v>252</v>
      </c>
    </row>
    <row r="587" spans="1:65" s="13" customFormat="1" ht="22.5">
      <c r="B587" s="163"/>
      <c r="D587" s="164" t="s">
        <v>282</v>
      </c>
      <c r="E587" s="165" t="s">
        <v>1</v>
      </c>
      <c r="F587" s="166" t="s">
        <v>6458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282</v>
      </c>
      <c r="AU587" s="165" t="s">
        <v>88</v>
      </c>
      <c r="AV587" s="13" t="s">
        <v>86</v>
      </c>
      <c r="AW587" s="13" t="s">
        <v>33</v>
      </c>
      <c r="AX587" s="13" t="s">
        <v>79</v>
      </c>
      <c r="AY587" s="165" t="s">
        <v>252</v>
      </c>
    </row>
    <row r="588" spans="1:65" s="15" customFormat="1">
      <c r="B588" s="179"/>
      <c r="D588" s="164" t="s">
        <v>282</v>
      </c>
      <c r="E588" s="180" t="s">
        <v>1</v>
      </c>
      <c r="F588" s="181" t="s">
        <v>286</v>
      </c>
      <c r="H588" s="182">
        <v>7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282</v>
      </c>
      <c r="AU588" s="180" t="s">
        <v>88</v>
      </c>
      <c r="AV588" s="15" t="s">
        <v>258</v>
      </c>
      <c r="AW588" s="15" t="s">
        <v>33</v>
      </c>
      <c r="AX588" s="15" t="s">
        <v>86</v>
      </c>
      <c r="AY588" s="180" t="s">
        <v>252</v>
      </c>
    </row>
    <row r="589" spans="1:65" s="2" customFormat="1" ht="24.2" customHeight="1">
      <c r="A589" s="31"/>
      <c r="B589" s="148"/>
      <c r="C589" s="149" t="s">
        <v>620</v>
      </c>
      <c r="D589" s="149" t="s">
        <v>254</v>
      </c>
      <c r="E589" s="150" t="s">
        <v>6475</v>
      </c>
      <c r="F589" s="151" t="s">
        <v>6476</v>
      </c>
      <c r="G589" s="152" t="s">
        <v>347</v>
      </c>
      <c r="H589" s="153">
        <v>8</v>
      </c>
      <c r="I589" s="154"/>
      <c r="J589" s="155">
        <f>ROUND(I589*H589,2)</f>
        <v>0</v>
      </c>
      <c r="K589" s="156"/>
      <c r="L589" s="32"/>
      <c r="M589" s="157" t="s">
        <v>1</v>
      </c>
      <c r="N589" s="158" t="s">
        <v>44</v>
      </c>
      <c r="O589" s="57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R589" s="161" t="s">
        <v>289</v>
      </c>
      <c r="AT589" s="161" t="s">
        <v>254</v>
      </c>
      <c r="AU589" s="161" t="s">
        <v>88</v>
      </c>
      <c r="AY589" s="17" t="s">
        <v>252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7" t="s">
        <v>86</v>
      </c>
      <c r="BK589" s="162">
        <f>ROUND(I589*H589,2)</f>
        <v>0</v>
      </c>
      <c r="BL589" s="17" t="s">
        <v>289</v>
      </c>
      <c r="BM589" s="161" t="s">
        <v>1213</v>
      </c>
    </row>
    <row r="590" spans="1:65" s="14" customFormat="1" ht="22.5">
      <c r="B590" s="171"/>
      <c r="D590" s="164" t="s">
        <v>282</v>
      </c>
      <c r="E590" s="172" t="s">
        <v>1</v>
      </c>
      <c r="F590" s="173" t="s">
        <v>6477</v>
      </c>
      <c r="H590" s="174">
        <v>8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282</v>
      </c>
      <c r="AU590" s="172" t="s">
        <v>88</v>
      </c>
      <c r="AV590" s="14" t="s">
        <v>88</v>
      </c>
      <c r="AW590" s="14" t="s">
        <v>33</v>
      </c>
      <c r="AX590" s="14" t="s">
        <v>79</v>
      </c>
      <c r="AY590" s="172" t="s">
        <v>252</v>
      </c>
    </row>
    <row r="591" spans="1:65" s="13" customFormat="1" ht="33.75">
      <c r="B591" s="163"/>
      <c r="D591" s="164" t="s">
        <v>282</v>
      </c>
      <c r="E591" s="165" t="s">
        <v>1</v>
      </c>
      <c r="F591" s="166" t="s">
        <v>6468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282</v>
      </c>
      <c r="AU591" s="165" t="s">
        <v>88</v>
      </c>
      <c r="AV591" s="13" t="s">
        <v>86</v>
      </c>
      <c r="AW591" s="13" t="s">
        <v>33</v>
      </c>
      <c r="AX591" s="13" t="s">
        <v>79</v>
      </c>
      <c r="AY591" s="165" t="s">
        <v>252</v>
      </c>
    </row>
    <row r="592" spans="1:65" s="13" customFormat="1" ht="22.5">
      <c r="B592" s="163"/>
      <c r="D592" s="164" t="s">
        <v>282</v>
      </c>
      <c r="E592" s="165" t="s">
        <v>1</v>
      </c>
      <c r="F592" s="166" t="s">
        <v>6458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282</v>
      </c>
      <c r="AU592" s="165" t="s">
        <v>88</v>
      </c>
      <c r="AV592" s="13" t="s">
        <v>86</v>
      </c>
      <c r="AW592" s="13" t="s">
        <v>33</v>
      </c>
      <c r="AX592" s="13" t="s">
        <v>79</v>
      </c>
      <c r="AY592" s="165" t="s">
        <v>252</v>
      </c>
    </row>
    <row r="593" spans="1:65" s="15" customFormat="1">
      <c r="B593" s="179"/>
      <c r="D593" s="164" t="s">
        <v>282</v>
      </c>
      <c r="E593" s="180" t="s">
        <v>1</v>
      </c>
      <c r="F593" s="181" t="s">
        <v>286</v>
      </c>
      <c r="H593" s="182">
        <v>8</v>
      </c>
      <c r="I593" s="183"/>
      <c r="L593" s="179"/>
      <c r="M593" s="184"/>
      <c r="N593" s="185"/>
      <c r="O593" s="185"/>
      <c r="P593" s="185"/>
      <c r="Q593" s="185"/>
      <c r="R593" s="185"/>
      <c r="S593" s="185"/>
      <c r="T593" s="186"/>
      <c r="AT593" s="180" t="s">
        <v>282</v>
      </c>
      <c r="AU593" s="180" t="s">
        <v>88</v>
      </c>
      <c r="AV593" s="15" t="s">
        <v>258</v>
      </c>
      <c r="AW593" s="15" t="s">
        <v>33</v>
      </c>
      <c r="AX593" s="15" t="s">
        <v>86</v>
      </c>
      <c r="AY593" s="180" t="s">
        <v>252</v>
      </c>
    </row>
    <row r="594" spans="1:65" s="2" customFormat="1" ht="24.2" customHeight="1">
      <c r="A594" s="31"/>
      <c r="B594" s="148"/>
      <c r="C594" s="149" t="s">
        <v>2496</v>
      </c>
      <c r="D594" s="149" t="s">
        <v>254</v>
      </c>
      <c r="E594" s="150" t="s">
        <v>6478</v>
      </c>
      <c r="F594" s="151" t="s">
        <v>6479</v>
      </c>
      <c r="G594" s="152" t="s">
        <v>347</v>
      </c>
      <c r="H594" s="153">
        <v>8</v>
      </c>
      <c r="I594" s="154"/>
      <c r="J594" s="155">
        <f>ROUND(I594*H594,2)</f>
        <v>0</v>
      </c>
      <c r="K594" s="156"/>
      <c r="L594" s="32"/>
      <c r="M594" s="157" t="s">
        <v>1</v>
      </c>
      <c r="N594" s="158" t="s">
        <v>44</v>
      </c>
      <c r="O594" s="57"/>
      <c r="P594" s="159">
        <f>O594*H594</f>
        <v>0</v>
      </c>
      <c r="Q594" s="159">
        <v>0</v>
      </c>
      <c r="R594" s="159">
        <f>Q594*H594</f>
        <v>0</v>
      </c>
      <c r="S594" s="159">
        <v>0</v>
      </c>
      <c r="T594" s="160">
        <f>S594*H594</f>
        <v>0</v>
      </c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R594" s="161" t="s">
        <v>289</v>
      </c>
      <c r="AT594" s="161" t="s">
        <v>254</v>
      </c>
      <c r="AU594" s="161" t="s">
        <v>88</v>
      </c>
      <c r="AY594" s="17" t="s">
        <v>252</v>
      </c>
      <c r="BE594" s="162">
        <f>IF(N594="základní",J594,0)</f>
        <v>0</v>
      </c>
      <c r="BF594" s="162">
        <f>IF(N594="snížená",J594,0)</f>
        <v>0</v>
      </c>
      <c r="BG594" s="162">
        <f>IF(N594="zákl. přenesená",J594,0)</f>
        <v>0</v>
      </c>
      <c r="BH594" s="162">
        <f>IF(N594="sníž. přenesená",J594,0)</f>
        <v>0</v>
      </c>
      <c r="BI594" s="162">
        <f>IF(N594="nulová",J594,0)</f>
        <v>0</v>
      </c>
      <c r="BJ594" s="17" t="s">
        <v>86</v>
      </c>
      <c r="BK594" s="162">
        <f>ROUND(I594*H594,2)</f>
        <v>0</v>
      </c>
      <c r="BL594" s="17" t="s">
        <v>289</v>
      </c>
      <c r="BM594" s="161" t="s">
        <v>1220</v>
      </c>
    </row>
    <row r="595" spans="1:65" s="14" customFormat="1" ht="22.5">
      <c r="B595" s="171"/>
      <c r="D595" s="164" t="s">
        <v>282</v>
      </c>
      <c r="E595" s="172" t="s">
        <v>1</v>
      </c>
      <c r="F595" s="173" t="s">
        <v>6477</v>
      </c>
      <c r="H595" s="174">
        <v>8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282</v>
      </c>
      <c r="AU595" s="172" t="s">
        <v>88</v>
      </c>
      <c r="AV595" s="14" t="s">
        <v>88</v>
      </c>
      <c r="AW595" s="14" t="s">
        <v>33</v>
      </c>
      <c r="AX595" s="14" t="s">
        <v>79</v>
      </c>
      <c r="AY595" s="172" t="s">
        <v>252</v>
      </c>
    </row>
    <row r="596" spans="1:65" s="13" customFormat="1" ht="33.75">
      <c r="B596" s="163"/>
      <c r="D596" s="164" t="s">
        <v>282</v>
      </c>
      <c r="E596" s="165" t="s">
        <v>1</v>
      </c>
      <c r="F596" s="166" t="s">
        <v>6468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282</v>
      </c>
      <c r="AU596" s="165" t="s">
        <v>88</v>
      </c>
      <c r="AV596" s="13" t="s">
        <v>86</v>
      </c>
      <c r="AW596" s="13" t="s">
        <v>33</v>
      </c>
      <c r="AX596" s="13" t="s">
        <v>79</v>
      </c>
      <c r="AY596" s="165" t="s">
        <v>252</v>
      </c>
    </row>
    <row r="597" spans="1:65" s="13" customFormat="1" ht="22.5">
      <c r="B597" s="163"/>
      <c r="D597" s="164" t="s">
        <v>282</v>
      </c>
      <c r="E597" s="165" t="s">
        <v>1</v>
      </c>
      <c r="F597" s="166" t="s">
        <v>6458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282</v>
      </c>
      <c r="AU597" s="165" t="s">
        <v>88</v>
      </c>
      <c r="AV597" s="13" t="s">
        <v>86</v>
      </c>
      <c r="AW597" s="13" t="s">
        <v>33</v>
      </c>
      <c r="AX597" s="13" t="s">
        <v>79</v>
      </c>
      <c r="AY597" s="165" t="s">
        <v>252</v>
      </c>
    </row>
    <row r="598" spans="1:65" s="15" customFormat="1">
      <c r="B598" s="179"/>
      <c r="D598" s="164" t="s">
        <v>282</v>
      </c>
      <c r="E598" s="180" t="s">
        <v>1</v>
      </c>
      <c r="F598" s="181" t="s">
        <v>286</v>
      </c>
      <c r="H598" s="182">
        <v>8</v>
      </c>
      <c r="I598" s="183"/>
      <c r="L598" s="179"/>
      <c r="M598" s="184"/>
      <c r="N598" s="185"/>
      <c r="O598" s="185"/>
      <c r="P598" s="185"/>
      <c r="Q598" s="185"/>
      <c r="R598" s="185"/>
      <c r="S598" s="185"/>
      <c r="T598" s="186"/>
      <c r="AT598" s="180" t="s">
        <v>282</v>
      </c>
      <c r="AU598" s="180" t="s">
        <v>88</v>
      </c>
      <c r="AV598" s="15" t="s">
        <v>258</v>
      </c>
      <c r="AW598" s="15" t="s">
        <v>33</v>
      </c>
      <c r="AX598" s="15" t="s">
        <v>86</v>
      </c>
      <c r="AY598" s="180" t="s">
        <v>252</v>
      </c>
    </row>
    <row r="599" spans="1:65" s="2" customFormat="1" ht="24.2" customHeight="1">
      <c r="A599" s="31"/>
      <c r="B599" s="148"/>
      <c r="C599" s="149" t="s">
        <v>631</v>
      </c>
      <c r="D599" s="149" t="s">
        <v>254</v>
      </c>
      <c r="E599" s="150" t="s">
        <v>6480</v>
      </c>
      <c r="F599" s="151" t="s">
        <v>6481</v>
      </c>
      <c r="G599" s="152" t="s">
        <v>347</v>
      </c>
      <c r="H599" s="153">
        <v>2</v>
      </c>
      <c r="I599" s="154"/>
      <c r="J599" s="155">
        <f>ROUND(I599*H599,2)</f>
        <v>0</v>
      </c>
      <c r="K599" s="156"/>
      <c r="L599" s="32"/>
      <c r="M599" s="157" t="s">
        <v>1</v>
      </c>
      <c r="N599" s="158" t="s">
        <v>44</v>
      </c>
      <c r="O599" s="57"/>
      <c r="P599" s="159">
        <f>O599*H599</f>
        <v>0</v>
      </c>
      <c r="Q599" s="159">
        <v>0</v>
      </c>
      <c r="R599" s="159">
        <f>Q599*H599</f>
        <v>0</v>
      </c>
      <c r="S599" s="159">
        <v>0</v>
      </c>
      <c r="T599" s="160">
        <f>S599*H599</f>
        <v>0</v>
      </c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R599" s="161" t="s">
        <v>289</v>
      </c>
      <c r="AT599" s="161" t="s">
        <v>254</v>
      </c>
      <c r="AU599" s="161" t="s">
        <v>88</v>
      </c>
      <c r="AY599" s="17" t="s">
        <v>252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7" t="s">
        <v>86</v>
      </c>
      <c r="BK599" s="162">
        <f>ROUND(I599*H599,2)</f>
        <v>0</v>
      </c>
      <c r="BL599" s="17" t="s">
        <v>289</v>
      </c>
      <c r="BM599" s="161" t="s">
        <v>1230</v>
      </c>
    </row>
    <row r="600" spans="1:65" s="14" customFormat="1" ht="22.5">
      <c r="B600" s="171"/>
      <c r="D600" s="164" t="s">
        <v>282</v>
      </c>
      <c r="E600" s="172" t="s">
        <v>1</v>
      </c>
      <c r="F600" s="173" t="s">
        <v>6482</v>
      </c>
      <c r="H600" s="174">
        <v>2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282</v>
      </c>
      <c r="AU600" s="172" t="s">
        <v>88</v>
      </c>
      <c r="AV600" s="14" t="s">
        <v>88</v>
      </c>
      <c r="AW600" s="14" t="s">
        <v>33</v>
      </c>
      <c r="AX600" s="14" t="s">
        <v>79</v>
      </c>
      <c r="AY600" s="172" t="s">
        <v>252</v>
      </c>
    </row>
    <row r="601" spans="1:65" s="13" customFormat="1" ht="33.75">
      <c r="B601" s="163"/>
      <c r="D601" s="164" t="s">
        <v>282</v>
      </c>
      <c r="E601" s="165" t="s">
        <v>1</v>
      </c>
      <c r="F601" s="166" t="s">
        <v>6468</v>
      </c>
      <c r="H601" s="165" t="s">
        <v>1</v>
      </c>
      <c r="I601" s="167"/>
      <c r="L601" s="163"/>
      <c r="M601" s="168"/>
      <c r="N601" s="169"/>
      <c r="O601" s="169"/>
      <c r="P601" s="169"/>
      <c r="Q601" s="169"/>
      <c r="R601" s="169"/>
      <c r="S601" s="169"/>
      <c r="T601" s="170"/>
      <c r="AT601" s="165" t="s">
        <v>282</v>
      </c>
      <c r="AU601" s="165" t="s">
        <v>88</v>
      </c>
      <c r="AV601" s="13" t="s">
        <v>86</v>
      </c>
      <c r="AW601" s="13" t="s">
        <v>33</v>
      </c>
      <c r="AX601" s="13" t="s">
        <v>79</v>
      </c>
      <c r="AY601" s="165" t="s">
        <v>252</v>
      </c>
    </row>
    <row r="602" spans="1:65" s="13" customFormat="1" ht="22.5">
      <c r="B602" s="163"/>
      <c r="D602" s="164" t="s">
        <v>282</v>
      </c>
      <c r="E602" s="165" t="s">
        <v>1</v>
      </c>
      <c r="F602" s="166" t="s">
        <v>6458</v>
      </c>
      <c r="H602" s="165" t="s">
        <v>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282</v>
      </c>
      <c r="AU602" s="165" t="s">
        <v>88</v>
      </c>
      <c r="AV602" s="13" t="s">
        <v>86</v>
      </c>
      <c r="AW602" s="13" t="s">
        <v>33</v>
      </c>
      <c r="AX602" s="13" t="s">
        <v>79</v>
      </c>
      <c r="AY602" s="165" t="s">
        <v>252</v>
      </c>
    </row>
    <row r="603" spans="1:65" s="15" customFormat="1">
      <c r="B603" s="179"/>
      <c r="D603" s="164" t="s">
        <v>282</v>
      </c>
      <c r="E603" s="180" t="s">
        <v>1</v>
      </c>
      <c r="F603" s="181" t="s">
        <v>286</v>
      </c>
      <c r="H603" s="182">
        <v>2</v>
      </c>
      <c r="I603" s="183"/>
      <c r="L603" s="179"/>
      <c r="M603" s="184"/>
      <c r="N603" s="185"/>
      <c r="O603" s="185"/>
      <c r="P603" s="185"/>
      <c r="Q603" s="185"/>
      <c r="R603" s="185"/>
      <c r="S603" s="185"/>
      <c r="T603" s="186"/>
      <c r="AT603" s="180" t="s">
        <v>282</v>
      </c>
      <c r="AU603" s="180" t="s">
        <v>88</v>
      </c>
      <c r="AV603" s="15" t="s">
        <v>258</v>
      </c>
      <c r="AW603" s="15" t="s">
        <v>33</v>
      </c>
      <c r="AX603" s="15" t="s">
        <v>86</v>
      </c>
      <c r="AY603" s="180" t="s">
        <v>252</v>
      </c>
    </row>
    <row r="604" spans="1:65" s="2" customFormat="1" ht="24.2" customHeight="1">
      <c r="A604" s="31"/>
      <c r="B604" s="148"/>
      <c r="C604" s="149" t="s">
        <v>2512</v>
      </c>
      <c r="D604" s="149" t="s">
        <v>254</v>
      </c>
      <c r="E604" s="150" t="s">
        <v>6483</v>
      </c>
      <c r="F604" s="151" t="s">
        <v>6484</v>
      </c>
      <c r="G604" s="152" t="s">
        <v>347</v>
      </c>
      <c r="H604" s="153">
        <v>15</v>
      </c>
      <c r="I604" s="154"/>
      <c r="J604" s="155">
        <f>ROUND(I604*H604,2)</f>
        <v>0</v>
      </c>
      <c r="K604" s="156"/>
      <c r="L604" s="32"/>
      <c r="M604" s="157" t="s">
        <v>1</v>
      </c>
      <c r="N604" s="158" t="s">
        <v>44</v>
      </c>
      <c r="O604" s="57"/>
      <c r="P604" s="159">
        <f>O604*H604</f>
        <v>0</v>
      </c>
      <c r="Q604" s="159">
        <v>0</v>
      </c>
      <c r="R604" s="159">
        <f>Q604*H604</f>
        <v>0</v>
      </c>
      <c r="S604" s="159">
        <v>0</v>
      </c>
      <c r="T604" s="160">
        <f>S604*H604</f>
        <v>0</v>
      </c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R604" s="161" t="s">
        <v>289</v>
      </c>
      <c r="AT604" s="161" t="s">
        <v>254</v>
      </c>
      <c r="AU604" s="161" t="s">
        <v>88</v>
      </c>
      <c r="AY604" s="17" t="s">
        <v>252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7" t="s">
        <v>86</v>
      </c>
      <c r="BK604" s="162">
        <f>ROUND(I604*H604,2)</f>
        <v>0</v>
      </c>
      <c r="BL604" s="17" t="s">
        <v>289</v>
      </c>
      <c r="BM604" s="161" t="s">
        <v>1242</v>
      </c>
    </row>
    <row r="605" spans="1:65" s="14" customFormat="1" ht="22.5">
      <c r="B605" s="171"/>
      <c r="D605" s="164" t="s">
        <v>282</v>
      </c>
      <c r="E605" s="172" t="s">
        <v>1</v>
      </c>
      <c r="F605" s="173" t="s">
        <v>6485</v>
      </c>
      <c r="H605" s="174">
        <v>15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282</v>
      </c>
      <c r="AU605" s="172" t="s">
        <v>88</v>
      </c>
      <c r="AV605" s="14" t="s">
        <v>88</v>
      </c>
      <c r="AW605" s="14" t="s">
        <v>33</v>
      </c>
      <c r="AX605" s="14" t="s">
        <v>79</v>
      </c>
      <c r="AY605" s="172" t="s">
        <v>252</v>
      </c>
    </row>
    <row r="606" spans="1:65" s="13" customFormat="1" ht="33.75">
      <c r="B606" s="163"/>
      <c r="D606" s="164" t="s">
        <v>282</v>
      </c>
      <c r="E606" s="165" t="s">
        <v>1</v>
      </c>
      <c r="F606" s="166" t="s">
        <v>6468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282</v>
      </c>
      <c r="AU606" s="165" t="s">
        <v>88</v>
      </c>
      <c r="AV606" s="13" t="s">
        <v>86</v>
      </c>
      <c r="AW606" s="13" t="s">
        <v>33</v>
      </c>
      <c r="AX606" s="13" t="s">
        <v>79</v>
      </c>
      <c r="AY606" s="165" t="s">
        <v>252</v>
      </c>
    </row>
    <row r="607" spans="1:65" s="13" customFormat="1" ht="22.5">
      <c r="B607" s="163"/>
      <c r="D607" s="164" t="s">
        <v>282</v>
      </c>
      <c r="E607" s="165" t="s">
        <v>1</v>
      </c>
      <c r="F607" s="166" t="s">
        <v>6458</v>
      </c>
      <c r="H607" s="165" t="s">
        <v>1</v>
      </c>
      <c r="I607" s="167"/>
      <c r="L607" s="163"/>
      <c r="M607" s="168"/>
      <c r="N607" s="169"/>
      <c r="O607" s="169"/>
      <c r="P607" s="169"/>
      <c r="Q607" s="169"/>
      <c r="R607" s="169"/>
      <c r="S607" s="169"/>
      <c r="T607" s="170"/>
      <c r="AT607" s="165" t="s">
        <v>282</v>
      </c>
      <c r="AU607" s="165" t="s">
        <v>88</v>
      </c>
      <c r="AV607" s="13" t="s">
        <v>86</v>
      </c>
      <c r="AW607" s="13" t="s">
        <v>33</v>
      </c>
      <c r="AX607" s="13" t="s">
        <v>79</v>
      </c>
      <c r="AY607" s="165" t="s">
        <v>252</v>
      </c>
    </row>
    <row r="608" spans="1:65" s="15" customFormat="1">
      <c r="B608" s="179"/>
      <c r="D608" s="164" t="s">
        <v>282</v>
      </c>
      <c r="E608" s="180" t="s">
        <v>1</v>
      </c>
      <c r="F608" s="181" t="s">
        <v>286</v>
      </c>
      <c r="H608" s="182">
        <v>15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282</v>
      </c>
      <c r="AU608" s="180" t="s">
        <v>88</v>
      </c>
      <c r="AV608" s="15" t="s">
        <v>258</v>
      </c>
      <c r="AW608" s="15" t="s">
        <v>33</v>
      </c>
      <c r="AX608" s="15" t="s">
        <v>86</v>
      </c>
      <c r="AY608" s="180" t="s">
        <v>252</v>
      </c>
    </row>
    <row r="609" spans="1:65" s="2" customFormat="1" ht="24.2" customHeight="1">
      <c r="A609" s="31"/>
      <c r="B609" s="148"/>
      <c r="C609" s="149" t="s">
        <v>641</v>
      </c>
      <c r="D609" s="149" t="s">
        <v>254</v>
      </c>
      <c r="E609" s="150" t="s">
        <v>6486</v>
      </c>
      <c r="F609" s="151" t="s">
        <v>6487</v>
      </c>
      <c r="G609" s="152" t="s">
        <v>347</v>
      </c>
      <c r="H609" s="153">
        <v>16</v>
      </c>
      <c r="I609" s="154"/>
      <c r="J609" s="155">
        <f>ROUND(I609*H609,2)</f>
        <v>0</v>
      </c>
      <c r="K609" s="156"/>
      <c r="L609" s="32"/>
      <c r="M609" s="157" t="s">
        <v>1</v>
      </c>
      <c r="N609" s="158" t="s">
        <v>44</v>
      </c>
      <c r="O609" s="57"/>
      <c r="P609" s="159">
        <f>O609*H609</f>
        <v>0</v>
      </c>
      <c r="Q609" s="159">
        <v>0</v>
      </c>
      <c r="R609" s="159">
        <f>Q609*H609</f>
        <v>0</v>
      </c>
      <c r="S609" s="159">
        <v>0</v>
      </c>
      <c r="T609" s="160">
        <f>S609*H609</f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61" t="s">
        <v>289</v>
      </c>
      <c r="AT609" s="161" t="s">
        <v>254</v>
      </c>
      <c r="AU609" s="161" t="s">
        <v>88</v>
      </c>
      <c r="AY609" s="17" t="s">
        <v>252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7" t="s">
        <v>86</v>
      </c>
      <c r="BK609" s="162">
        <f>ROUND(I609*H609,2)</f>
        <v>0</v>
      </c>
      <c r="BL609" s="17" t="s">
        <v>289</v>
      </c>
      <c r="BM609" s="161" t="s">
        <v>1257</v>
      </c>
    </row>
    <row r="610" spans="1:65" s="14" customFormat="1" ht="22.5">
      <c r="B610" s="171"/>
      <c r="D610" s="164" t="s">
        <v>282</v>
      </c>
      <c r="E610" s="172" t="s">
        <v>1</v>
      </c>
      <c r="F610" s="173" t="s">
        <v>6488</v>
      </c>
      <c r="H610" s="174">
        <v>16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282</v>
      </c>
      <c r="AU610" s="172" t="s">
        <v>88</v>
      </c>
      <c r="AV610" s="14" t="s">
        <v>88</v>
      </c>
      <c r="AW610" s="14" t="s">
        <v>33</v>
      </c>
      <c r="AX610" s="14" t="s">
        <v>79</v>
      </c>
      <c r="AY610" s="172" t="s">
        <v>252</v>
      </c>
    </row>
    <row r="611" spans="1:65" s="13" customFormat="1" ht="33.75">
      <c r="B611" s="163"/>
      <c r="D611" s="164" t="s">
        <v>282</v>
      </c>
      <c r="E611" s="165" t="s">
        <v>1</v>
      </c>
      <c r="F611" s="166" t="s">
        <v>6468</v>
      </c>
      <c r="H611" s="165" t="s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5" t="s">
        <v>282</v>
      </c>
      <c r="AU611" s="165" t="s">
        <v>88</v>
      </c>
      <c r="AV611" s="13" t="s">
        <v>86</v>
      </c>
      <c r="AW611" s="13" t="s">
        <v>33</v>
      </c>
      <c r="AX611" s="13" t="s">
        <v>79</v>
      </c>
      <c r="AY611" s="165" t="s">
        <v>252</v>
      </c>
    </row>
    <row r="612" spans="1:65" s="13" customFormat="1" ht="22.5">
      <c r="B612" s="163"/>
      <c r="D612" s="164" t="s">
        <v>282</v>
      </c>
      <c r="E612" s="165" t="s">
        <v>1</v>
      </c>
      <c r="F612" s="166" t="s">
        <v>6458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282</v>
      </c>
      <c r="AU612" s="165" t="s">
        <v>88</v>
      </c>
      <c r="AV612" s="13" t="s">
        <v>86</v>
      </c>
      <c r="AW612" s="13" t="s">
        <v>33</v>
      </c>
      <c r="AX612" s="13" t="s">
        <v>79</v>
      </c>
      <c r="AY612" s="165" t="s">
        <v>252</v>
      </c>
    </row>
    <row r="613" spans="1:65" s="15" customFormat="1">
      <c r="B613" s="179"/>
      <c r="D613" s="164" t="s">
        <v>282</v>
      </c>
      <c r="E613" s="180" t="s">
        <v>1</v>
      </c>
      <c r="F613" s="181" t="s">
        <v>286</v>
      </c>
      <c r="H613" s="182">
        <v>16</v>
      </c>
      <c r="I613" s="183"/>
      <c r="L613" s="179"/>
      <c r="M613" s="184"/>
      <c r="N613" s="185"/>
      <c r="O613" s="185"/>
      <c r="P613" s="185"/>
      <c r="Q613" s="185"/>
      <c r="R613" s="185"/>
      <c r="S613" s="185"/>
      <c r="T613" s="186"/>
      <c r="AT613" s="180" t="s">
        <v>282</v>
      </c>
      <c r="AU613" s="180" t="s">
        <v>88</v>
      </c>
      <c r="AV613" s="15" t="s">
        <v>258</v>
      </c>
      <c r="AW613" s="15" t="s">
        <v>33</v>
      </c>
      <c r="AX613" s="15" t="s">
        <v>86</v>
      </c>
      <c r="AY613" s="180" t="s">
        <v>252</v>
      </c>
    </row>
    <row r="614" spans="1:65" s="2" customFormat="1" ht="24.2" customHeight="1">
      <c r="A614" s="31"/>
      <c r="B614" s="148"/>
      <c r="C614" s="149" t="s">
        <v>1217</v>
      </c>
      <c r="D614" s="149" t="s">
        <v>254</v>
      </c>
      <c r="E614" s="150" t="s">
        <v>6489</v>
      </c>
      <c r="F614" s="151" t="s">
        <v>6490</v>
      </c>
      <c r="G614" s="152" t="s">
        <v>347</v>
      </c>
      <c r="H614" s="153">
        <v>25</v>
      </c>
      <c r="I614" s="154"/>
      <c r="J614" s="155">
        <f>ROUND(I614*H614,2)</f>
        <v>0</v>
      </c>
      <c r="K614" s="156"/>
      <c r="L614" s="32"/>
      <c r="M614" s="157" t="s">
        <v>1</v>
      </c>
      <c r="N614" s="158" t="s">
        <v>44</v>
      </c>
      <c r="O614" s="57"/>
      <c r="P614" s="159">
        <f>O614*H614</f>
        <v>0</v>
      </c>
      <c r="Q614" s="159">
        <v>0</v>
      </c>
      <c r="R614" s="159">
        <f>Q614*H614</f>
        <v>0</v>
      </c>
      <c r="S614" s="159">
        <v>0</v>
      </c>
      <c r="T614" s="160">
        <f>S614*H614</f>
        <v>0</v>
      </c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R614" s="161" t="s">
        <v>289</v>
      </c>
      <c r="AT614" s="161" t="s">
        <v>254</v>
      </c>
      <c r="AU614" s="161" t="s">
        <v>88</v>
      </c>
      <c r="AY614" s="17" t="s">
        <v>252</v>
      </c>
      <c r="BE614" s="162">
        <f>IF(N614="základní",J614,0)</f>
        <v>0</v>
      </c>
      <c r="BF614" s="162">
        <f>IF(N614="snížená",J614,0)</f>
        <v>0</v>
      </c>
      <c r="BG614" s="162">
        <f>IF(N614="zákl. přenesená",J614,0)</f>
        <v>0</v>
      </c>
      <c r="BH614" s="162">
        <f>IF(N614="sníž. přenesená",J614,0)</f>
        <v>0</v>
      </c>
      <c r="BI614" s="162">
        <f>IF(N614="nulová",J614,0)</f>
        <v>0</v>
      </c>
      <c r="BJ614" s="17" t="s">
        <v>86</v>
      </c>
      <c r="BK614" s="162">
        <f>ROUND(I614*H614,2)</f>
        <v>0</v>
      </c>
      <c r="BL614" s="17" t="s">
        <v>289</v>
      </c>
      <c r="BM614" s="161" t="s">
        <v>1261</v>
      </c>
    </row>
    <row r="615" spans="1:65" s="14" customFormat="1" ht="22.5">
      <c r="B615" s="171"/>
      <c r="D615" s="164" t="s">
        <v>282</v>
      </c>
      <c r="E615" s="172" t="s">
        <v>1</v>
      </c>
      <c r="F615" s="173" t="s">
        <v>6491</v>
      </c>
      <c r="H615" s="174">
        <v>25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282</v>
      </c>
      <c r="AU615" s="172" t="s">
        <v>88</v>
      </c>
      <c r="AV615" s="14" t="s">
        <v>88</v>
      </c>
      <c r="AW615" s="14" t="s">
        <v>33</v>
      </c>
      <c r="AX615" s="14" t="s">
        <v>79</v>
      </c>
      <c r="AY615" s="172" t="s">
        <v>252</v>
      </c>
    </row>
    <row r="616" spans="1:65" s="13" customFormat="1" ht="33.75">
      <c r="B616" s="163"/>
      <c r="D616" s="164" t="s">
        <v>282</v>
      </c>
      <c r="E616" s="165" t="s">
        <v>1</v>
      </c>
      <c r="F616" s="166" t="s">
        <v>6468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282</v>
      </c>
      <c r="AU616" s="165" t="s">
        <v>88</v>
      </c>
      <c r="AV616" s="13" t="s">
        <v>86</v>
      </c>
      <c r="AW616" s="13" t="s">
        <v>33</v>
      </c>
      <c r="AX616" s="13" t="s">
        <v>79</v>
      </c>
      <c r="AY616" s="165" t="s">
        <v>252</v>
      </c>
    </row>
    <row r="617" spans="1:65" s="13" customFormat="1" ht="22.5">
      <c r="B617" s="163"/>
      <c r="D617" s="164" t="s">
        <v>282</v>
      </c>
      <c r="E617" s="165" t="s">
        <v>1</v>
      </c>
      <c r="F617" s="166" t="s">
        <v>6458</v>
      </c>
      <c r="H617" s="165" t="s">
        <v>1</v>
      </c>
      <c r="I617" s="167"/>
      <c r="L617" s="163"/>
      <c r="M617" s="168"/>
      <c r="N617" s="169"/>
      <c r="O617" s="169"/>
      <c r="P617" s="169"/>
      <c r="Q617" s="169"/>
      <c r="R617" s="169"/>
      <c r="S617" s="169"/>
      <c r="T617" s="170"/>
      <c r="AT617" s="165" t="s">
        <v>282</v>
      </c>
      <c r="AU617" s="165" t="s">
        <v>88</v>
      </c>
      <c r="AV617" s="13" t="s">
        <v>86</v>
      </c>
      <c r="AW617" s="13" t="s">
        <v>33</v>
      </c>
      <c r="AX617" s="13" t="s">
        <v>79</v>
      </c>
      <c r="AY617" s="165" t="s">
        <v>252</v>
      </c>
    </row>
    <row r="618" spans="1:65" s="15" customFormat="1">
      <c r="B618" s="179"/>
      <c r="D618" s="164" t="s">
        <v>282</v>
      </c>
      <c r="E618" s="180" t="s">
        <v>1</v>
      </c>
      <c r="F618" s="181" t="s">
        <v>286</v>
      </c>
      <c r="H618" s="182">
        <v>25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282</v>
      </c>
      <c r="AU618" s="180" t="s">
        <v>88</v>
      </c>
      <c r="AV618" s="15" t="s">
        <v>258</v>
      </c>
      <c r="AW618" s="15" t="s">
        <v>33</v>
      </c>
      <c r="AX618" s="15" t="s">
        <v>86</v>
      </c>
      <c r="AY618" s="180" t="s">
        <v>252</v>
      </c>
    </row>
    <row r="619" spans="1:65" s="2" customFormat="1" ht="24.2" customHeight="1">
      <c r="A619" s="31"/>
      <c r="B619" s="148"/>
      <c r="C619" s="149" t="s">
        <v>649</v>
      </c>
      <c r="D619" s="149" t="s">
        <v>254</v>
      </c>
      <c r="E619" s="150" t="s">
        <v>6492</v>
      </c>
      <c r="F619" s="151" t="s">
        <v>6493</v>
      </c>
      <c r="G619" s="152" t="s">
        <v>347</v>
      </c>
      <c r="H619" s="153">
        <v>8</v>
      </c>
      <c r="I619" s="154"/>
      <c r="J619" s="155">
        <f>ROUND(I619*H619,2)</f>
        <v>0</v>
      </c>
      <c r="K619" s="156"/>
      <c r="L619" s="32"/>
      <c r="M619" s="157" t="s">
        <v>1</v>
      </c>
      <c r="N619" s="158" t="s">
        <v>44</v>
      </c>
      <c r="O619" s="57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61" t="s">
        <v>289</v>
      </c>
      <c r="AT619" s="161" t="s">
        <v>254</v>
      </c>
      <c r="AU619" s="161" t="s">
        <v>88</v>
      </c>
      <c r="AY619" s="17" t="s">
        <v>252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7" t="s">
        <v>86</v>
      </c>
      <c r="BK619" s="162">
        <f>ROUND(I619*H619,2)</f>
        <v>0</v>
      </c>
      <c r="BL619" s="17" t="s">
        <v>289</v>
      </c>
      <c r="BM619" s="161" t="s">
        <v>1266</v>
      </c>
    </row>
    <row r="620" spans="1:65" s="14" customFormat="1" ht="22.5">
      <c r="B620" s="171"/>
      <c r="D620" s="164" t="s">
        <v>282</v>
      </c>
      <c r="E620" s="172" t="s">
        <v>1</v>
      </c>
      <c r="F620" s="173" t="s">
        <v>6477</v>
      </c>
      <c r="H620" s="174">
        <v>8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282</v>
      </c>
      <c r="AU620" s="172" t="s">
        <v>88</v>
      </c>
      <c r="AV620" s="14" t="s">
        <v>88</v>
      </c>
      <c r="AW620" s="14" t="s">
        <v>33</v>
      </c>
      <c r="AX620" s="14" t="s">
        <v>79</v>
      </c>
      <c r="AY620" s="172" t="s">
        <v>252</v>
      </c>
    </row>
    <row r="621" spans="1:65" s="13" customFormat="1" ht="33.75">
      <c r="B621" s="163"/>
      <c r="D621" s="164" t="s">
        <v>282</v>
      </c>
      <c r="E621" s="165" t="s">
        <v>1</v>
      </c>
      <c r="F621" s="166" t="s">
        <v>6468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282</v>
      </c>
      <c r="AU621" s="165" t="s">
        <v>88</v>
      </c>
      <c r="AV621" s="13" t="s">
        <v>86</v>
      </c>
      <c r="AW621" s="13" t="s">
        <v>33</v>
      </c>
      <c r="AX621" s="13" t="s">
        <v>79</v>
      </c>
      <c r="AY621" s="165" t="s">
        <v>252</v>
      </c>
    </row>
    <row r="622" spans="1:65" s="13" customFormat="1" ht="22.5">
      <c r="B622" s="163"/>
      <c r="D622" s="164" t="s">
        <v>282</v>
      </c>
      <c r="E622" s="165" t="s">
        <v>1</v>
      </c>
      <c r="F622" s="166" t="s">
        <v>6458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282</v>
      </c>
      <c r="AU622" s="165" t="s">
        <v>88</v>
      </c>
      <c r="AV622" s="13" t="s">
        <v>86</v>
      </c>
      <c r="AW622" s="13" t="s">
        <v>33</v>
      </c>
      <c r="AX622" s="13" t="s">
        <v>79</v>
      </c>
      <c r="AY622" s="165" t="s">
        <v>252</v>
      </c>
    </row>
    <row r="623" spans="1:65" s="15" customFormat="1">
      <c r="B623" s="179"/>
      <c r="D623" s="164" t="s">
        <v>282</v>
      </c>
      <c r="E623" s="180" t="s">
        <v>1</v>
      </c>
      <c r="F623" s="181" t="s">
        <v>286</v>
      </c>
      <c r="H623" s="182">
        <v>8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282</v>
      </c>
      <c r="AU623" s="180" t="s">
        <v>88</v>
      </c>
      <c r="AV623" s="15" t="s">
        <v>258</v>
      </c>
      <c r="AW623" s="15" t="s">
        <v>33</v>
      </c>
      <c r="AX623" s="15" t="s">
        <v>86</v>
      </c>
      <c r="AY623" s="180" t="s">
        <v>252</v>
      </c>
    </row>
    <row r="624" spans="1:65" s="2" customFormat="1" ht="24.2" customHeight="1">
      <c r="A624" s="31"/>
      <c r="B624" s="148"/>
      <c r="C624" s="149" t="s">
        <v>1239</v>
      </c>
      <c r="D624" s="149" t="s">
        <v>254</v>
      </c>
      <c r="E624" s="150" t="s">
        <v>6494</v>
      </c>
      <c r="F624" s="151" t="s">
        <v>6495</v>
      </c>
      <c r="G624" s="152" t="s">
        <v>347</v>
      </c>
      <c r="H624" s="153">
        <v>1</v>
      </c>
      <c r="I624" s="154"/>
      <c r="J624" s="155">
        <f>ROUND(I624*H624,2)</f>
        <v>0</v>
      </c>
      <c r="K624" s="156"/>
      <c r="L624" s="32"/>
      <c r="M624" s="157" t="s">
        <v>1</v>
      </c>
      <c r="N624" s="158" t="s">
        <v>44</v>
      </c>
      <c r="O624" s="57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R624" s="161" t="s">
        <v>289</v>
      </c>
      <c r="AT624" s="161" t="s">
        <v>254</v>
      </c>
      <c r="AU624" s="161" t="s">
        <v>88</v>
      </c>
      <c r="AY624" s="17" t="s">
        <v>252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7" t="s">
        <v>86</v>
      </c>
      <c r="BK624" s="162">
        <f>ROUND(I624*H624,2)</f>
        <v>0</v>
      </c>
      <c r="BL624" s="17" t="s">
        <v>289</v>
      </c>
      <c r="BM624" s="161" t="s">
        <v>1272</v>
      </c>
    </row>
    <row r="625" spans="1:65" s="14" customFormat="1" ht="22.5">
      <c r="B625" s="171"/>
      <c r="D625" s="164" t="s">
        <v>282</v>
      </c>
      <c r="E625" s="172" t="s">
        <v>1</v>
      </c>
      <c r="F625" s="173" t="s">
        <v>6496</v>
      </c>
      <c r="H625" s="174">
        <v>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282</v>
      </c>
      <c r="AU625" s="172" t="s">
        <v>88</v>
      </c>
      <c r="AV625" s="14" t="s">
        <v>88</v>
      </c>
      <c r="AW625" s="14" t="s">
        <v>33</v>
      </c>
      <c r="AX625" s="14" t="s">
        <v>79</v>
      </c>
      <c r="AY625" s="172" t="s">
        <v>252</v>
      </c>
    </row>
    <row r="626" spans="1:65" s="13" customFormat="1" ht="33.75">
      <c r="B626" s="163"/>
      <c r="D626" s="164" t="s">
        <v>282</v>
      </c>
      <c r="E626" s="165" t="s">
        <v>1</v>
      </c>
      <c r="F626" s="166" t="s">
        <v>6468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282</v>
      </c>
      <c r="AU626" s="165" t="s">
        <v>88</v>
      </c>
      <c r="AV626" s="13" t="s">
        <v>86</v>
      </c>
      <c r="AW626" s="13" t="s">
        <v>33</v>
      </c>
      <c r="AX626" s="13" t="s">
        <v>79</v>
      </c>
      <c r="AY626" s="165" t="s">
        <v>252</v>
      </c>
    </row>
    <row r="627" spans="1:65" s="13" customFormat="1" ht="22.5">
      <c r="B627" s="163"/>
      <c r="D627" s="164" t="s">
        <v>282</v>
      </c>
      <c r="E627" s="165" t="s">
        <v>1</v>
      </c>
      <c r="F627" s="166" t="s">
        <v>6458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282</v>
      </c>
      <c r="AU627" s="165" t="s">
        <v>88</v>
      </c>
      <c r="AV627" s="13" t="s">
        <v>86</v>
      </c>
      <c r="AW627" s="13" t="s">
        <v>33</v>
      </c>
      <c r="AX627" s="13" t="s">
        <v>79</v>
      </c>
      <c r="AY627" s="165" t="s">
        <v>252</v>
      </c>
    </row>
    <row r="628" spans="1:65" s="15" customFormat="1">
      <c r="B628" s="179"/>
      <c r="D628" s="164" t="s">
        <v>282</v>
      </c>
      <c r="E628" s="180" t="s">
        <v>1</v>
      </c>
      <c r="F628" s="181" t="s">
        <v>286</v>
      </c>
      <c r="H628" s="182">
        <v>1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282</v>
      </c>
      <c r="AU628" s="180" t="s">
        <v>88</v>
      </c>
      <c r="AV628" s="15" t="s">
        <v>258</v>
      </c>
      <c r="AW628" s="15" t="s">
        <v>33</v>
      </c>
      <c r="AX628" s="15" t="s">
        <v>86</v>
      </c>
      <c r="AY628" s="180" t="s">
        <v>252</v>
      </c>
    </row>
    <row r="629" spans="1:65" s="2" customFormat="1" ht="24.2" customHeight="1">
      <c r="A629" s="31"/>
      <c r="B629" s="148"/>
      <c r="C629" s="149" t="s">
        <v>655</v>
      </c>
      <c r="D629" s="149" t="s">
        <v>254</v>
      </c>
      <c r="E629" s="150" t="s">
        <v>6497</v>
      </c>
      <c r="F629" s="151" t="s">
        <v>6498</v>
      </c>
      <c r="G629" s="152" t="s">
        <v>347</v>
      </c>
      <c r="H629" s="153">
        <v>34</v>
      </c>
      <c r="I629" s="154"/>
      <c r="J629" s="155">
        <f>ROUND(I629*H629,2)</f>
        <v>0</v>
      </c>
      <c r="K629" s="156"/>
      <c r="L629" s="32"/>
      <c r="M629" s="157" t="s">
        <v>1</v>
      </c>
      <c r="N629" s="158" t="s">
        <v>44</v>
      </c>
      <c r="O629" s="57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R629" s="161" t="s">
        <v>289</v>
      </c>
      <c r="AT629" s="161" t="s">
        <v>254</v>
      </c>
      <c r="AU629" s="161" t="s">
        <v>88</v>
      </c>
      <c r="AY629" s="17" t="s">
        <v>252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7" t="s">
        <v>86</v>
      </c>
      <c r="BK629" s="162">
        <f>ROUND(I629*H629,2)</f>
        <v>0</v>
      </c>
      <c r="BL629" s="17" t="s">
        <v>289</v>
      </c>
      <c r="BM629" s="161" t="s">
        <v>1277</v>
      </c>
    </row>
    <row r="630" spans="1:65" s="14" customFormat="1" ht="22.5">
      <c r="B630" s="171"/>
      <c r="D630" s="164" t="s">
        <v>282</v>
      </c>
      <c r="E630" s="172" t="s">
        <v>1</v>
      </c>
      <c r="F630" s="173" t="s">
        <v>6499</v>
      </c>
      <c r="H630" s="174">
        <v>34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282</v>
      </c>
      <c r="AU630" s="172" t="s">
        <v>88</v>
      </c>
      <c r="AV630" s="14" t="s">
        <v>88</v>
      </c>
      <c r="AW630" s="14" t="s">
        <v>33</v>
      </c>
      <c r="AX630" s="14" t="s">
        <v>79</v>
      </c>
      <c r="AY630" s="172" t="s">
        <v>252</v>
      </c>
    </row>
    <row r="631" spans="1:65" s="13" customFormat="1" ht="33.75">
      <c r="B631" s="163"/>
      <c r="D631" s="164" t="s">
        <v>282</v>
      </c>
      <c r="E631" s="165" t="s">
        <v>1</v>
      </c>
      <c r="F631" s="166" t="s">
        <v>6468</v>
      </c>
      <c r="H631" s="165" t="s">
        <v>1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5" t="s">
        <v>282</v>
      </c>
      <c r="AU631" s="165" t="s">
        <v>88</v>
      </c>
      <c r="AV631" s="13" t="s">
        <v>86</v>
      </c>
      <c r="AW631" s="13" t="s">
        <v>33</v>
      </c>
      <c r="AX631" s="13" t="s">
        <v>79</v>
      </c>
      <c r="AY631" s="165" t="s">
        <v>252</v>
      </c>
    </row>
    <row r="632" spans="1:65" s="13" customFormat="1" ht="22.5">
      <c r="B632" s="163"/>
      <c r="D632" s="164" t="s">
        <v>282</v>
      </c>
      <c r="E632" s="165" t="s">
        <v>1</v>
      </c>
      <c r="F632" s="166" t="s">
        <v>6458</v>
      </c>
      <c r="H632" s="165" t="s">
        <v>1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282</v>
      </c>
      <c r="AU632" s="165" t="s">
        <v>88</v>
      </c>
      <c r="AV632" s="13" t="s">
        <v>86</v>
      </c>
      <c r="AW632" s="13" t="s">
        <v>33</v>
      </c>
      <c r="AX632" s="13" t="s">
        <v>79</v>
      </c>
      <c r="AY632" s="165" t="s">
        <v>252</v>
      </c>
    </row>
    <row r="633" spans="1:65" s="15" customFormat="1">
      <c r="B633" s="179"/>
      <c r="D633" s="164" t="s">
        <v>282</v>
      </c>
      <c r="E633" s="180" t="s">
        <v>1</v>
      </c>
      <c r="F633" s="181" t="s">
        <v>286</v>
      </c>
      <c r="H633" s="182">
        <v>34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282</v>
      </c>
      <c r="AU633" s="180" t="s">
        <v>88</v>
      </c>
      <c r="AV633" s="15" t="s">
        <v>258</v>
      </c>
      <c r="AW633" s="15" t="s">
        <v>33</v>
      </c>
      <c r="AX633" s="15" t="s">
        <v>86</v>
      </c>
      <c r="AY633" s="180" t="s">
        <v>252</v>
      </c>
    </row>
    <row r="634" spans="1:65" s="2" customFormat="1" ht="24.2" customHeight="1">
      <c r="A634" s="31"/>
      <c r="B634" s="148"/>
      <c r="C634" s="149" t="s">
        <v>1258</v>
      </c>
      <c r="D634" s="149" t="s">
        <v>254</v>
      </c>
      <c r="E634" s="150" t="s">
        <v>6500</v>
      </c>
      <c r="F634" s="151" t="s">
        <v>6501</v>
      </c>
      <c r="G634" s="152" t="s">
        <v>347</v>
      </c>
      <c r="H634" s="153">
        <v>24</v>
      </c>
      <c r="I634" s="154"/>
      <c r="J634" s="155">
        <f>ROUND(I634*H634,2)</f>
        <v>0</v>
      </c>
      <c r="K634" s="156"/>
      <c r="L634" s="32"/>
      <c r="M634" s="157" t="s">
        <v>1</v>
      </c>
      <c r="N634" s="158" t="s">
        <v>44</v>
      </c>
      <c r="O634" s="57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R634" s="161" t="s">
        <v>289</v>
      </c>
      <c r="AT634" s="161" t="s">
        <v>254</v>
      </c>
      <c r="AU634" s="161" t="s">
        <v>88</v>
      </c>
      <c r="AY634" s="17" t="s">
        <v>252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7" t="s">
        <v>86</v>
      </c>
      <c r="BK634" s="162">
        <f>ROUND(I634*H634,2)</f>
        <v>0</v>
      </c>
      <c r="BL634" s="17" t="s">
        <v>289</v>
      </c>
      <c r="BM634" s="161" t="s">
        <v>1283</v>
      </c>
    </row>
    <row r="635" spans="1:65" s="14" customFormat="1" ht="22.5">
      <c r="B635" s="171"/>
      <c r="D635" s="164" t="s">
        <v>282</v>
      </c>
      <c r="E635" s="172" t="s">
        <v>1</v>
      </c>
      <c r="F635" s="173" t="s">
        <v>6502</v>
      </c>
      <c r="H635" s="174">
        <v>24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282</v>
      </c>
      <c r="AU635" s="172" t="s">
        <v>88</v>
      </c>
      <c r="AV635" s="14" t="s">
        <v>88</v>
      </c>
      <c r="AW635" s="14" t="s">
        <v>33</v>
      </c>
      <c r="AX635" s="14" t="s">
        <v>79</v>
      </c>
      <c r="AY635" s="172" t="s">
        <v>252</v>
      </c>
    </row>
    <row r="636" spans="1:65" s="13" customFormat="1" ht="33.75">
      <c r="B636" s="163"/>
      <c r="D636" s="164" t="s">
        <v>282</v>
      </c>
      <c r="E636" s="165" t="s">
        <v>1</v>
      </c>
      <c r="F636" s="166" t="s">
        <v>6468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282</v>
      </c>
      <c r="AU636" s="165" t="s">
        <v>88</v>
      </c>
      <c r="AV636" s="13" t="s">
        <v>86</v>
      </c>
      <c r="AW636" s="13" t="s">
        <v>33</v>
      </c>
      <c r="AX636" s="13" t="s">
        <v>79</v>
      </c>
      <c r="AY636" s="165" t="s">
        <v>252</v>
      </c>
    </row>
    <row r="637" spans="1:65" s="13" customFormat="1" ht="22.5">
      <c r="B637" s="163"/>
      <c r="D637" s="164" t="s">
        <v>282</v>
      </c>
      <c r="E637" s="165" t="s">
        <v>1</v>
      </c>
      <c r="F637" s="166" t="s">
        <v>6458</v>
      </c>
      <c r="H637" s="165" t="s">
        <v>1</v>
      </c>
      <c r="I637" s="167"/>
      <c r="L637" s="163"/>
      <c r="M637" s="168"/>
      <c r="N637" s="169"/>
      <c r="O637" s="169"/>
      <c r="P637" s="169"/>
      <c r="Q637" s="169"/>
      <c r="R637" s="169"/>
      <c r="S637" s="169"/>
      <c r="T637" s="170"/>
      <c r="AT637" s="165" t="s">
        <v>282</v>
      </c>
      <c r="AU637" s="165" t="s">
        <v>88</v>
      </c>
      <c r="AV637" s="13" t="s">
        <v>86</v>
      </c>
      <c r="AW637" s="13" t="s">
        <v>33</v>
      </c>
      <c r="AX637" s="13" t="s">
        <v>79</v>
      </c>
      <c r="AY637" s="165" t="s">
        <v>252</v>
      </c>
    </row>
    <row r="638" spans="1:65" s="15" customFormat="1">
      <c r="B638" s="179"/>
      <c r="D638" s="164" t="s">
        <v>282</v>
      </c>
      <c r="E638" s="180" t="s">
        <v>1</v>
      </c>
      <c r="F638" s="181" t="s">
        <v>286</v>
      </c>
      <c r="H638" s="182">
        <v>24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282</v>
      </c>
      <c r="AU638" s="180" t="s">
        <v>88</v>
      </c>
      <c r="AV638" s="15" t="s">
        <v>258</v>
      </c>
      <c r="AW638" s="15" t="s">
        <v>33</v>
      </c>
      <c r="AX638" s="15" t="s">
        <v>86</v>
      </c>
      <c r="AY638" s="180" t="s">
        <v>252</v>
      </c>
    </row>
    <row r="639" spans="1:65" s="2" customFormat="1" ht="37.9" customHeight="1">
      <c r="A639" s="31"/>
      <c r="B639" s="148"/>
      <c r="C639" s="149" t="s">
        <v>664</v>
      </c>
      <c r="D639" s="149" t="s">
        <v>254</v>
      </c>
      <c r="E639" s="150" t="s">
        <v>6503</v>
      </c>
      <c r="F639" s="151" t="s">
        <v>6504</v>
      </c>
      <c r="G639" s="152" t="s">
        <v>347</v>
      </c>
      <c r="H639" s="153">
        <v>2</v>
      </c>
      <c r="I639" s="154"/>
      <c r="J639" s="155">
        <f>ROUND(I639*H639,2)</f>
        <v>0</v>
      </c>
      <c r="K639" s="156"/>
      <c r="L639" s="32"/>
      <c r="M639" s="157" t="s">
        <v>1</v>
      </c>
      <c r="N639" s="158" t="s">
        <v>44</v>
      </c>
      <c r="O639" s="57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R639" s="161" t="s">
        <v>289</v>
      </c>
      <c r="AT639" s="161" t="s">
        <v>254</v>
      </c>
      <c r="AU639" s="161" t="s">
        <v>88</v>
      </c>
      <c r="AY639" s="17" t="s">
        <v>252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7" t="s">
        <v>86</v>
      </c>
      <c r="BK639" s="162">
        <f>ROUND(I639*H639,2)</f>
        <v>0</v>
      </c>
      <c r="BL639" s="17" t="s">
        <v>289</v>
      </c>
      <c r="BM639" s="161" t="s">
        <v>1289</v>
      </c>
    </row>
    <row r="640" spans="1:65" s="14" customFormat="1" ht="22.5">
      <c r="B640" s="171"/>
      <c r="D640" s="164" t="s">
        <v>282</v>
      </c>
      <c r="E640" s="172" t="s">
        <v>1</v>
      </c>
      <c r="F640" s="173" t="s">
        <v>6482</v>
      </c>
      <c r="H640" s="174">
        <v>2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282</v>
      </c>
      <c r="AU640" s="172" t="s">
        <v>88</v>
      </c>
      <c r="AV640" s="14" t="s">
        <v>88</v>
      </c>
      <c r="AW640" s="14" t="s">
        <v>33</v>
      </c>
      <c r="AX640" s="14" t="s">
        <v>79</v>
      </c>
      <c r="AY640" s="172" t="s">
        <v>252</v>
      </c>
    </row>
    <row r="641" spans="1:65" s="13" customFormat="1" ht="33.75">
      <c r="B641" s="163"/>
      <c r="D641" s="164" t="s">
        <v>282</v>
      </c>
      <c r="E641" s="165" t="s">
        <v>1</v>
      </c>
      <c r="F641" s="166" t="s">
        <v>6468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282</v>
      </c>
      <c r="AU641" s="165" t="s">
        <v>88</v>
      </c>
      <c r="AV641" s="13" t="s">
        <v>86</v>
      </c>
      <c r="AW641" s="13" t="s">
        <v>33</v>
      </c>
      <c r="AX641" s="13" t="s">
        <v>79</v>
      </c>
      <c r="AY641" s="165" t="s">
        <v>252</v>
      </c>
    </row>
    <row r="642" spans="1:65" s="13" customFormat="1" ht="22.5">
      <c r="B642" s="163"/>
      <c r="D642" s="164" t="s">
        <v>282</v>
      </c>
      <c r="E642" s="165" t="s">
        <v>1</v>
      </c>
      <c r="F642" s="166" t="s">
        <v>6458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282</v>
      </c>
      <c r="AU642" s="165" t="s">
        <v>88</v>
      </c>
      <c r="AV642" s="13" t="s">
        <v>86</v>
      </c>
      <c r="AW642" s="13" t="s">
        <v>33</v>
      </c>
      <c r="AX642" s="13" t="s">
        <v>79</v>
      </c>
      <c r="AY642" s="165" t="s">
        <v>252</v>
      </c>
    </row>
    <row r="643" spans="1:65" s="15" customFormat="1">
      <c r="B643" s="179"/>
      <c r="D643" s="164" t="s">
        <v>282</v>
      </c>
      <c r="E643" s="180" t="s">
        <v>1</v>
      </c>
      <c r="F643" s="181" t="s">
        <v>286</v>
      </c>
      <c r="H643" s="182">
        <v>2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282</v>
      </c>
      <c r="AU643" s="180" t="s">
        <v>88</v>
      </c>
      <c r="AV643" s="15" t="s">
        <v>258</v>
      </c>
      <c r="AW643" s="15" t="s">
        <v>33</v>
      </c>
      <c r="AX643" s="15" t="s">
        <v>86</v>
      </c>
      <c r="AY643" s="180" t="s">
        <v>252</v>
      </c>
    </row>
    <row r="644" spans="1:65" s="2" customFormat="1" ht="24.2" customHeight="1">
      <c r="A644" s="31"/>
      <c r="B644" s="148"/>
      <c r="C644" s="149" t="s">
        <v>1269</v>
      </c>
      <c r="D644" s="149" t="s">
        <v>254</v>
      </c>
      <c r="E644" s="150" t="s">
        <v>6505</v>
      </c>
      <c r="F644" s="151" t="s">
        <v>6506</v>
      </c>
      <c r="G644" s="152" t="s">
        <v>347</v>
      </c>
      <c r="H644" s="153">
        <v>9</v>
      </c>
      <c r="I644" s="154"/>
      <c r="J644" s="155">
        <f>ROUND(I644*H644,2)</f>
        <v>0</v>
      </c>
      <c r="K644" s="156"/>
      <c r="L644" s="32"/>
      <c r="M644" s="157" t="s">
        <v>1</v>
      </c>
      <c r="N644" s="158" t="s">
        <v>44</v>
      </c>
      <c r="O644" s="57"/>
      <c r="P644" s="159">
        <f>O644*H644</f>
        <v>0</v>
      </c>
      <c r="Q644" s="159">
        <v>0</v>
      </c>
      <c r="R644" s="159">
        <f>Q644*H644</f>
        <v>0</v>
      </c>
      <c r="S644" s="159">
        <v>0</v>
      </c>
      <c r="T644" s="160">
        <f>S644*H644</f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61" t="s">
        <v>289</v>
      </c>
      <c r="AT644" s="161" t="s">
        <v>254</v>
      </c>
      <c r="AU644" s="161" t="s">
        <v>88</v>
      </c>
      <c r="AY644" s="17" t="s">
        <v>252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7" t="s">
        <v>86</v>
      </c>
      <c r="BK644" s="162">
        <f>ROUND(I644*H644,2)</f>
        <v>0</v>
      </c>
      <c r="BL644" s="17" t="s">
        <v>289</v>
      </c>
      <c r="BM644" s="161" t="s">
        <v>1296</v>
      </c>
    </row>
    <row r="645" spans="1:65" s="14" customFormat="1" ht="22.5">
      <c r="B645" s="171"/>
      <c r="D645" s="164" t="s">
        <v>282</v>
      </c>
      <c r="E645" s="172" t="s">
        <v>1</v>
      </c>
      <c r="F645" s="173" t="s">
        <v>6507</v>
      </c>
      <c r="H645" s="174">
        <v>9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282</v>
      </c>
      <c r="AU645" s="172" t="s">
        <v>88</v>
      </c>
      <c r="AV645" s="14" t="s">
        <v>88</v>
      </c>
      <c r="AW645" s="14" t="s">
        <v>33</v>
      </c>
      <c r="AX645" s="14" t="s">
        <v>79</v>
      </c>
      <c r="AY645" s="172" t="s">
        <v>252</v>
      </c>
    </row>
    <row r="646" spans="1:65" s="13" customFormat="1" ht="33.75">
      <c r="B646" s="163"/>
      <c r="D646" s="164" t="s">
        <v>282</v>
      </c>
      <c r="E646" s="165" t="s">
        <v>1</v>
      </c>
      <c r="F646" s="166" t="s">
        <v>6468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282</v>
      </c>
      <c r="AU646" s="165" t="s">
        <v>88</v>
      </c>
      <c r="AV646" s="13" t="s">
        <v>86</v>
      </c>
      <c r="AW646" s="13" t="s">
        <v>33</v>
      </c>
      <c r="AX646" s="13" t="s">
        <v>79</v>
      </c>
      <c r="AY646" s="165" t="s">
        <v>252</v>
      </c>
    </row>
    <row r="647" spans="1:65" s="13" customFormat="1" ht="22.5">
      <c r="B647" s="163"/>
      <c r="D647" s="164" t="s">
        <v>282</v>
      </c>
      <c r="E647" s="165" t="s">
        <v>1</v>
      </c>
      <c r="F647" s="166" t="s">
        <v>6458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282</v>
      </c>
      <c r="AU647" s="165" t="s">
        <v>88</v>
      </c>
      <c r="AV647" s="13" t="s">
        <v>86</v>
      </c>
      <c r="AW647" s="13" t="s">
        <v>33</v>
      </c>
      <c r="AX647" s="13" t="s">
        <v>79</v>
      </c>
      <c r="AY647" s="165" t="s">
        <v>252</v>
      </c>
    </row>
    <row r="648" spans="1:65" s="15" customFormat="1">
      <c r="B648" s="179"/>
      <c r="D648" s="164" t="s">
        <v>282</v>
      </c>
      <c r="E648" s="180" t="s">
        <v>1</v>
      </c>
      <c r="F648" s="181" t="s">
        <v>286</v>
      </c>
      <c r="H648" s="182">
        <v>9</v>
      </c>
      <c r="I648" s="183"/>
      <c r="L648" s="179"/>
      <c r="M648" s="184"/>
      <c r="N648" s="185"/>
      <c r="O648" s="185"/>
      <c r="P648" s="185"/>
      <c r="Q648" s="185"/>
      <c r="R648" s="185"/>
      <c r="S648" s="185"/>
      <c r="T648" s="186"/>
      <c r="AT648" s="180" t="s">
        <v>282</v>
      </c>
      <c r="AU648" s="180" t="s">
        <v>88</v>
      </c>
      <c r="AV648" s="15" t="s">
        <v>258</v>
      </c>
      <c r="AW648" s="15" t="s">
        <v>33</v>
      </c>
      <c r="AX648" s="15" t="s">
        <v>86</v>
      </c>
      <c r="AY648" s="180" t="s">
        <v>252</v>
      </c>
    </row>
    <row r="649" spans="1:65" s="2" customFormat="1" ht="37.9" customHeight="1">
      <c r="A649" s="31"/>
      <c r="B649" s="148"/>
      <c r="C649" s="149" t="s">
        <v>682</v>
      </c>
      <c r="D649" s="149" t="s">
        <v>254</v>
      </c>
      <c r="E649" s="150" t="s">
        <v>6508</v>
      </c>
      <c r="F649" s="151" t="s">
        <v>6509</v>
      </c>
      <c r="G649" s="152" t="s">
        <v>347</v>
      </c>
      <c r="H649" s="153">
        <v>1</v>
      </c>
      <c r="I649" s="154"/>
      <c r="J649" s="155">
        <f>ROUND(I649*H649,2)</f>
        <v>0</v>
      </c>
      <c r="K649" s="156"/>
      <c r="L649" s="32"/>
      <c r="M649" s="157" t="s">
        <v>1</v>
      </c>
      <c r="N649" s="158" t="s">
        <v>44</v>
      </c>
      <c r="O649" s="57"/>
      <c r="P649" s="159">
        <f>O649*H649</f>
        <v>0</v>
      </c>
      <c r="Q649" s="159">
        <v>0</v>
      </c>
      <c r="R649" s="159">
        <f>Q649*H649</f>
        <v>0</v>
      </c>
      <c r="S649" s="159">
        <v>0</v>
      </c>
      <c r="T649" s="160">
        <f>S649*H649</f>
        <v>0</v>
      </c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R649" s="161" t="s">
        <v>289</v>
      </c>
      <c r="AT649" s="161" t="s">
        <v>254</v>
      </c>
      <c r="AU649" s="161" t="s">
        <v>88</v>
      </c>
      <c r="AY649" s="17" t="s">
        <v>252</v>
      </c>
      <c r="BE649" s="162">
        <f>IF(N649="základní",J649,0)</f>
        <v>0</v>
      </c>
      <c r="BF649" s="162">
        <f>IF(N649="snížená",J649,0)</f>
        <v>0</v>
      </c>
      <c r="BG649" s="162">
        <f>IF(N649="zákl. přenesená",J649,0)</f>
        <v>0</v>
      </c>
      <c r="BH649" s="162">
        <f>IF(N649="sníž. přenesená",J649,0)</f>
        <v>0</v>
      </c>
      <c r="BI649" s="162">
        <f>IF(N649="nulová",J649,0)</f>
        <v>0</v>
      </c>
      <c r="BJ649" s="17" t="s">
        <v>86</v>
      </c>
      <c r="BK649" s="162">
        <f>ROUND(I649*H649,2)</f>
        <v>0</v>
      </c>
      <c r="BL649" s="17" t="s">
        <v>289</v>
      </c>
      <c r="BM649" s="161" t="s">
        <v>1299</v>
      </c>
    </row>
    <row r="650" spans="1:65" s="14" customFormat="1" ht="22.5">
      <c r="B650" s="171"/>
      <c r="D650" s="164" t="s">
        <v>282</v>
      </c>
      <c r="E650" s="172" t="s">
        <v>1</v>
      </c>
      <c r="F650" s="173" t="s">
        <v>6496</v>
      </c>
      <c r="H650" s="174">
        <v>1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282</v>
      </c>
      <c r="AU650" s="172" t="s">
        <v>88</v>
      </c>
      <c r="AV650" s="14" t="s">
        <v>88</v>
      </c>
      <c r="AW650" s="14" t="s">
        <v>33</v>
      </c>
      <c r="AX650" s="14" t="s">
        <v>79</v>
      </c>
      <c r="AY650" s="172" t="s">
        <v>252</v>
      </c>
    </row>
    <row r="651" spans="1:65" s="13" customFormat="1" ht="33.75">
      <c r="B651" s="163"/>
      <c r="D651" s="164" t="s">
        <v>282</v>
      </c>
      <c r="E651" s="165" t="s">
        <v>1</v>
      </c>
      <c r="F651" s="166" t="s">
        <v>6468</v>
      </c>
      <c r="H651" s="165" t="s">
        <v>1</v>
      </c>
      <c r="I651" s="167"/>
      <c r="L651" s="163"/>
      <c r="M651" s="168"/>
      <c r="N651" s="169"/>
      <c r="O651" s="169"/>
      <c r="P651" s="169"/>
      <c r="Q651" s="169"/>
      <c r="R651" s="169"/>
      <c r="S651" s="169"/>
      <c r="T651" s="170"/>
      <c r="AT651" s="165" t="s">
        <v>282</v>
      </c>
      <c r="AU651" s="165" t="s">
        <v>88</v>
      </c>
      <c r="AV651" s="13" t="s">
        <v>86</v>
      </c>
      <c r="AW651" s="13" t="s">
        <v>33</v>
      </c>
      <c r="AX651" s="13" t="s">
        <v>79</v>
      </c>
      <c r="AY651" s="165" t="s">
        <v>252</v>
      </c>
    </row>
    <row r="652" spans="1:65" s="13" customFormat="1" ht="22.5">
      <c r="B652" s="163"/>
      <c r="D652" s="164" t="s">
        <v>282</v>
      </c>
      <c r="E652" s="165" t="s">
        <v>1</v>
      </c>
      <c r="F652" s="166" t="s">
        <v>6458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282</v>
      </c>
      <c r="AU652" s="165" t="s">
        <v>88</v>
      </c>
      <c r="AV652" s="13" t="s">
        <v>86</v>
      </c>
      <c r="AW652" s="13" t="s">
        <v>33</v>
      </c>
      <c r="AX652" s="13" t="s">
        <v>79</v>
      </c>
      <c r="AY652" s="165" t="s">
        <v>252</v>
      </c>
    </row>
    <row r="653" spans="1:65" s="15" customFormat="1">
      <c r="B653" s="179"/>
      <c r="D653" s="164" t="s">
        <v>282</v>
      </c>
      <c r="E653" s="180" t="s">
        <v>1</v>
      </c>
      <c r="F653" s="181" t="s">
        <v>286</v>
      </c>
      <c r="H653" s="182">
        <v>1</v>
      </c>
      <c r="I653" s="183"/>
      <c r="L653" s="179"/>
      <c r="M653" s="184"/>
      <c r="N653" s="185"/>
      <c r="O653" s="185"/>
      <c r="P653" s="185"/>
      <c r="Q653" s="185"/>
      <c r="R653" s="185"/>
      <c r="S653" s="185"/>
      <c r="T653" s="186"/>
      <c r="AT653" s="180" t="s">
        <v>282</v>
      </c>
      <c r="AU653" s="180" t="s">
        <v>88</v>
      </c>
      <c r="AV653" s="15" t="s">
        <v>258</v>
      </c>
      <c r="AW653" s="15" t="s">
        <v>33</v>
      </c>
      <c r="AX653" s="15" t="s">
        <v>86</v>
      </c>
      <c r="AY653" s="180" t="s">
        <v>252</v>
      </c>
    </row>
    <row r="654" spans="1:65" s="2" customFormat="1" ht="24.2" customHeight="1">
      <c r="A654" s="31"/>
      <c r="B654" s="148"/>
      <c r="C654" s="149" t="s">
        <v>1280</v>
      </c>
      <c r="D654" s="149" t="s">
        <v>254</v>
      </c>
      <c r="E654" s="150" t="s">
        <v>6510</v>
      </c>
      <c r="F654" s="151" t="s">
        <v>6511</v>
      </c>
      <c r="G654" s="152" t="s">
        <v>347</v>
      </c>
      <c r="H654" s="153">
        <v>1</v>
      </c>
      <c r="I654" s="154"/>
      <c r="J654" s="155">
        <f>ROUND(I654*H654,2)</f>
        <v>0</v>
      </c>
      <c r="K654" s="156"/>
      <c r="L654" s="32"/>
      <c r="M654" s="157" t="s">
        <v>1</v>
      </c>
      <c r="N654" s="158" t="s">
        <v>44</v>
      </c>
      <c r="O654" s="57"/>
      <c r="P654" s="159">
        <f>O654*H654</f>
        <v>0</v>
      </c>
      <c r="Q654" s="159">
        <v>0</v>
      </c>
      <c r="R654" s="159">
        <f>Q654*H654</f>
        <v>0</v>
      </c>
      <c r="S654" s="159">
        <v>0</v>
      </c>
      <c r="T654" s="160">
        <f>S654*H654</f>
        <v>0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R654" s="161" t="s">
        <v>289</v>
      </c>
      <c r="AT654" s="161" t="s">
        <v>254</v>
      </c>
      <c r="AU654" s="161" t="s">
        <v>88</v>
      </c>
      <c r="AY654" s="17" t="s">
        <v>252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7" t="s">
        <v>86</v>
      </c>
      <c r="BK654" s="162">
        <f>ROUND(I654*H654,2)</f>
        <v>0</v>
      </c>
      <c r="BL654" s="17" t="s">
        <v>289</v>
      </c>
      <c r="BM654" s="161" t="s">
        <v>1310</v>
      </c>
    </row>
    <row r="655" spans="1:65" s="14" customFormat="1" ht="22.5">
      <c r="B655" s="171"/>
      <c r="D655" s="164" t="s">
        <v>282</v>
      </c>
      <c r="E655" s="172" t="s">
        <v>1</v>
      </c>
      <c r="F655" s="173" t="s">
        <v>6496</v>
      </c>
      <c r="H655" s="174">
        <v>1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282</v>
      </c>
      <c r="AU655" s="172" t="s">
        <v>88</v>
      </c>
      <c r="AV655" s="14" t="s">
        <v>88</v>
      </c>
      <c r="AW655" s="14" t="s">
        <v>33</v>
      </c>
      <c r="AX655" s="14" t="s">
        <v>79</v>
      </c>
      <c r="AY655" s="172" t="s">
        <v>252</v>
      </c>
    </row>
    <row r="656" spans="1:65" s="13" customFormat="1" ht="33.75">
      <c r="B656" s="163"/>
      <c r="D656" s="164" t="s">
        <v>282</v>
      </c>
      <c r="E656" s="165" t="s">
        <v>1</v>
      </c>
      <c r="F656" s="166" t="s">
        <v>6468</v>
      </c>
      <c r="H656" s="165" t="s">
        <v>1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5" t="s">
        <v>282</v>
      </c>
      <c r="AU656" s="165" t="s">
        <v>88</v>
      </c>
      <c r="AV656" s="13" t="s">
        <v>86</v>
      </c>
      <c r="AW656" s="13" t="s">
        <v>33</v>
      </c>
      <c r="AX656" s="13" t="s">
        <v>79</v>
      </c>
      <c r="AY656" s="165" t="s">
        <v>252</v>
      </c>
    </row>
    <row r="657" spans="1:65" s="13" customFormat="1" ht="22.5">
      <c r="B657" s="163"/>
      <c r="D657" s="164" t="s">
        <v>282</v>
      </c>
      <c r="E657" s="165" t="s">
        <v>1</v>
      </c>
      <c r="F657" s="166" t="s">
        <v>6458</v>
      </c>
      <c r="H657" s="165" t="s">
        <v>1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5" t="s">
        <v>282</v>
      </c>
      <c r="AU657" s="165" t="s">
        <v>88</v>
      </c>
      <c r="AV657" s="13" t="s">
        <v>86</v>
      </c>
      <c r="AW657" s="13" t="s">
        <v>33</v>
      </c>
      <c r="AX657" s="13" t="s">
        <v>79</v>
      </c>
      <c r="AY657" s="165" t="s">
        <v>252</v>
      </c>
    </row>
    <row r="658" spans="1:65" s="15" customFormat="1">
      <c r="B658" s="179"/>
      <c r="D658" s="164" t="s">
        <v>282</v>
      </c>
      <c r="E658" s="180" t="s">
        <v>1</v>
      </c>
      <c r="F658" s="181" t="s">
        <v>286</v>
      </c>
      <c r="H658" s="182">
        <v>1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282</v>
      </c>
      <c r="AU658" s="180" t="s">
        <v>88</v>
      </c>
      <c r="AV658" s="15" t="s">
        <v>258</v>
      </c>
      <c r="AW658" s="15" t="s">
        <v>33</v>
      </c>
      <c r="AX658" s="15" t="s">
        <v>86</v>
      </c>
      <c r="AY658" s="180" t="s">
        <v>252</v>
      </c>
    </row>
    <row r="659" spans="1:65" s="2" customFormat="1" ht="24.2" customHeight="1">
      <c r="A659" s="31"/>
      <c r="B659" s="148"/>
      <c r="C659" s="149" t="s">
        <v>705</v>
      </c>
      <c r="D659" s="149" t="s">
        <v>254</v>
      </c>
      <c r="E659" s="150" t="s">
        <v>6512</v>
      </c>
      <c r="F659" s="151" t="s">
        <v>6513</v>
      </c>
      <c r="G659" s="152" t="s">
        <v>347</v>
      </c>
      <c r="H659" s="153">
        <v>1</v>
      </c>
      <c r="I659" s="154"/>
      <c r="J659" s="155">
        <f>ROUND(I659*H659,2)</f>
        <v>0</v>
      </c>
      <c r="K659" s="156"/>
      <c r="L659" s="32"/>
      <c r="M659" s="157" t="s">
        <v>1</v>
      </c>
      <c r="N659" s="158" t="s">
        <v>44</v>
      </c>
      <c r="O659" s="57"/>
      <c r="P659" s="159">
        <f>O659*H659</f>
        <v>0</v>
      </c>
      <c r="Q659" s="159">
        <v>0</v>
      </c>
      <c r="R659" s="159">
        <f>Q659*H659</f>
        <v>0</v>
      </c>
      <c r="S659" s="159">
        <v>0</v>
      </c>
      <c r="T659" s="160">
        <f>S659*H659</f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61" t="s">
        <v>289</v>
      </c>
      <c r="AT659" s="161" t="s">
        <v>254</v>
      </c>
      <c r="AU659" s="161" t="s">
        <v>88</v>
      </c>
      <c r="AY659" s="17" t="s">
        <v>252</v>
      </c>
      <c r="BE659" s="162">
        <f>IF(N659="základní",J659,0)</f>
        <v>0</v>
      </c>
      <c r="BF659" s="162">
        <f>IF(N659="snížená",J659,0)</f>
        <v>0</v>
      </c>
      <c r="BG659" s="162">
        <f>IF(N659="zákl. přenesená",J659,0)</f>
        <v>0</v>
      </c>
      <c r="BH659" s="162">
        <f>IF(N659="sníž. přenesená",J659,0)</f>
        <v>0</v>
      </c>
      <c r="BI659" s="162">
        <f>IF(N659="nulová",J659,0)</f>
        <v>0</v>
      </c>
      <c r="BJ659" s="17" t="s">
        <v>86</v>
      </c>
      <c r="BK659" s="162">
        <f>ROUND(I659*H659,2)</f>
        <v>0</v>
      </c>
      <c r="BL659" s="17" t="s">
        <v>289</v>
      </c>
      <c r="BM659" s="161" t="s">
        <v>1315</v>
      </c>
    </row>
    <row r="660" spans="1:65" s="14" customFormat="1" ht="22.5">
      <c r="B660" s="171"/>
      <c r="D660" s="164" t="s">
        <v>282</v>
      </c>
      <c r="E660" s="172" t="s">
        <v>1</v>
      </c>
      <c r="F660" s="173" t="s">
        <v>6496</v>
      </c>
      <c r="H660" s="174">
        <v>1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282</v>
      </c>
      <c r="AU660" s="172" t="s">
        <v>88</v>
      </c>
      <c r="AV660" s="14" t="s">
        <v>88</v>
      </c>
      <c r="AW660" s="14" t="s">
        <v>33</v>
      </c>
      <c r="AX660" s="14" t="s">
        <v>79</v>
      </c>
      <c r="AY660" s="172" t="s">
        <v>252</v>
      </c>
    </row>
    <row r="661" spans="1:65" s="13" customFormat="1" ht="33.75">
      <c r="B661" s="163"/>
      <c r="D661" s="164" t="s">
        <v>282</v>
      </c>
      <c r="E661" s="165" t="s">
        <v>1</v>
      </c>
      <c r="F661" s="166" t="s">
        <v>6468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282</v>
      </c>
      <c r="AU661" s="165" t="s">
        <v>88</v>
      </c>
      <c r="AV661" s="13" t="s">
        <v>86</v>
      </c>
      <c r="AW661" s="13" t="s">
        <v>33</v>
      </c>
      <c r="AX661" s="13" t="s">
        <v>79</v>
      </c>
      <c r="AY661" s="165" t="s">
        <v>252</v>
      </c>
    </row>
    <row r="662" spans="1:65" s="13" customFormat="1" ht="22.5">
      <c r="B662" s="163"/>
      <c r="D662" s="164" t="s">
        <v>282</v>
      </c>
      <c r="E662" s="165" t="s">
        <v>1</v>
      </c>
      <c r="F662" s="166" t="s">
        <v>6458</v>
      </c>
      <c r="H662" s="165" t="s">
        <v>1</v>
      </c>
      <c r="I662" s="167"/>
      <c r="L662" s="163"/>
      <c r="M662" s="168"/>
      <c r="N662" s="169"/>
      <c r="O662" s="169"/>
      <c r="P662" s="169"/>
      <c r="Q662" s="169"/>
      <c r="R662" s="169"/>
      <c r="S662" s="169"/>
      <c r="T662" s="170"/>
      <c r="AT662" s="165" t="s">
        <v>282</v>
      </c>
      <c r="AU662" s="165" t="s">
        <v>88</v>
      </c>
      <c r="AV662" s="13" t="s">
        <v>86</v>
      </c>
      <c r="AW662" s="13" t="s">
        <v>33</v>
      </c>
      <c r="AX662" s="13" t="s">
        <v>79</v>
      </c>
      <c r="AY662" s="165" t="s">
        <v>252</v>
      </c>
    </row>
    <row r="663" spans="1:65" s="15" customFormat="1">
      <c r="B663" s="179"/>
      <c r="D663" s="164" t="s">
        <v>282</v>
      </c>
      <c r="E663" s="180" t="s">
        <v>1</v>
      </c>
      <c r="F663" s="181" t="s">
        <v>286</v>
      </c>
      <c r="H663" s="182">
        <v>1</v>
      </c>
      <c r="I663" s="183"/>
      <c r="L663" s="179"/>
      <c r="M663" s="184"/>
      <c r="N663" s="185"/>
      <c r="O663" s="185"/>
      <c r="P663" s="185"/>
      <c r="Q663" s="185"/>
      <c r="R663" s="185"/>
      <c r="S663" s="185"/>
      <c r="T663" s="186"/>
      <c r="AT663" s="180" t="s">
        <v>282</v>
      </c>
      <c r="AU663" s="180" t="s">
        <v>88</v>
      </c>
      <c r="AV663" s="15" t="s">
        <v>258</v>
      </c>
      <c r="AW663" s="15" t="s">
        <v>33</v>
      </c>
      <c r="AX663" s="15" t="s">
        <v>86</v>
      </c>
      <c r="AY663" s="180" t="s">
        <v>252</v>
      </c>
    </row>
    <row r="664" spans="1:65" s="2" customFormat="1" ht="24.2" customHeight="1">
      <c r="A664" s="31"/>
      <c r="B664" s="148"/>
      <c r="C664" s="149" t="s">
        <v>1293</v>
      </c>
      <c r="D664" s="149" t="s">
        <v>254</v>
      </c>
      <c r="E664" s="150" t="s">
        <v>6514</v>
      </c>
      <c r="F664" s="151" t="s">
        <v>6515</v>
      </c>
      <c r="G664" s="152" t="s">
        <v>1727</v>
      </c>
      <c r="H664" s="187"/>
      <c r="I664" s="154"/>
      <c r="J664" s="155">
        <f>ROUND(I664*H664,2)</f>
        <v>0</v>
      </c>
      <c r="K664" s="156"/>
      <c r="L664" s="32"/>
      <c r="M664" s="157" t="s">
        <v>1</v>
      </c>
      <c r="N664" s="158" t="s">
        <v>44</v>
      </c>
      <c r="O664" s="57"/>
      <c r="P664" s="159">
        <f>O664*H664</f>
        <v>0</v>
      </c>
      <c r="Q664" s="159">
        <v>0</v>
      </c>
      <c r="R664" s="159">
        <f>Q664*H664</f>
        <v>0</v>
      </c>
      <c r="S664" s="159">
        <v>0</v>
      </c>
      <c r="T664" s="160">
        <f>S664*H664</f>
        <v>0</v>
      </c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R664" s="161" t="s">
        <v>289</v>
      </c>
      <c r="AT664" s="161" t="s">
        <v>254</v>
      </c>
      <c r="AU664" s="161" t="s">
        <v>88</v>
      </c>
      <c r="AY664" s="17" t="s">
        <v>252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7" t="s">
        <v>86</v>
      </c>
      <c r="BK664" s="162">
        <f>ROUND(I664*H664,2)</f>
        <v>0</v>
      </c>
      <c r="BL664" s="17" t="s">
        <v>289</v>
      </c>
      <c r="BM664" s="161" t="s">
        <v>1323</v>
      </c>
    </row>
    <row r="665" spans="1:65" s="2" customFormat="1" ht="16.5" customHeight="1">
      <c r="A665" s="31"/>
      <c r="B665" s="148"/>
      <c r="C665" s="149" t="s">
        <v>711</v>
      </c>
      <c r="D665" s="149" t="s">
        <v>254</v>
      </c>
      <c r="E665" s="150" t="s">
        <v>1313</v>
      </c>
      <c r="F665" s="151" t="s">
        <v>1314</v>
      </c>
      <c r="G665" s="152" t="s">
        <v>257</v>
      </c>
      <c r="H665" s="153">
        <v>15</v>
      </c>
      <c r="I665" s="154"/>
      <c r="J665" s="155">
        <f>ROUND(I665*H665,2)</f>
        <v>0</v>
      </c>
      <c r="K665" s="156"/>
      <c r="L665" s="32"/>
      <c r="M665" s="157" t="s">
        <v>1</v>
      </c>
      <c r="N665" s="158" t="s">
        <v>44</v>
      </c>
      <c r="O665" s="57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R665" s="161" t="s">
        <v>289</v>
      </c>
      <c r="AT665" s="161" t="s">
        <v>254</v>
      </c>
      <c r="AU665" s="161" t="s">
        <v>88</v>
      </c>
      <c r="AY665" s="17" t="s">
        <v>252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86</v>
      </c>
      <c r="BK665" s="162">
        <f>ROUND(I665*H665,2)</f>
        <v>0</v>
      </c>
      <c r="BL665" s="17" t="s">
        <v>289</v>
      </c>
      <c r="BM665" s="161" t="s">
        <v>1326</v>
      </c>
    </row>
    <row r="666" spans="1:65" s="14" customFormat="1" ht="22.5">
      <c r="B666" s="171"/>
      <c r="D666" s="164" t="s">
        <v>282</v>
      </c>
      <c r="E666" s="172" t="s">
        <v>1</v>
      </c>
      <c r="F666" s="173" t="s">
        <v>6516</v>
      </c>
      <c r="H666" s="174">
        <v>15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282</v>
      </c>
      <c r="AU666" s="172" t="s">
        <v>88</v>
      </c>
      <c r="AV666" s="14" t="s">
        <v>88</v>
      </c>
      <c r="AW666" s="14" t="s">
        <v>33</v>
      </c>
      <c r="AX666" s="14" t="s">
        <v>79</v>
      </c>
      <c r="AY666" s="172" t="s">
        <v>252</v>
      </c>
    </row>
    <row r="667" spans="1:65" s="13" customFormat="1" ht="22.5">
      <c r="B667" s="163"/>
      <c r="D667" s="164" t="s">
        <v>282</v>
      </c>
      <c r="E667" s="165" t="s">
        <v>1</v>
      </c>
      <c r="F667" s="166" t="s">
        <v>6517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282</v>
      </c>
      <c r="AU667" s="165" t="s">
        <v>88</v>
      </c>
      <c r="AV667" s="13" t="s">
        <v>86</v>
      </c>
      <c r="AW667" s="13" t="s">
        <v>33</v>
      </c>
      <c r="AX667" s="13" t="s">
        <v>79</v>
      </c>
      <c r="AY667" s="165" t="s">
        <v>252</v>
      </c>
    </row>
    <row r="668" spans="1:65" s="15" customFormat="1">
      <c r="B668" s="179"/>
      <c r="D668" s="164" t="s">
        <v>282</v>
      </c>
      <c r="E668" s="180" t="s">
        <v>1</v>
      </c>
      <c r="F668" s="181" t="s">
        <v>286</v>
      </c>
      <c r="H668" s="182">
        <v>15</v>
      </c>
      <c r="I668" s="183"/>
      <c r="L668" s="179"/>
      <c r="M668" s="188"/>
      <c r="N668" s="189"/>
      <c r="O668" s="189"/>
      <c r="P668" s="189"/>
      <c r="Q668" s="189"/>
      <c r="R668" s="189"/>
      <c r="S668" s="189"/>
      <c r="T668" s="190"/>
      <c r="AT668" s="180" t="s">
        <v>282</v>
      </c>
      <c r="AU668" s="180" t="s">
        <v>88</v>
      </c>
      <c r="AV668" s="15" t="s">
        <v>258</v>
      </c>
      <c r="AW668" s="15" t="s">
        <v>33</v>
      </c>
      <c r="AX668" s="15" t="s">
        <v>86</v>
      </c>
      <c r="AY668" s="180" t="s">
        <v>252</v>
      </c>
    </row>
    <row r="669" spans="1:65" s="2" customFormat="1" ht="6.95" customHeight="1">
      <c r="A669" s="31"/>
      <c r="B669" s="46"/>
      <c r="C669" s="47"/>
      <c r="D669" s="47"/>
      <c r="E669" s="47"/>
      <c r="F669" s="47"/>
      <c r="G669" s="47"/>
      <c r="H669" s="47"/>
      <c r="I669" s="47"/>
      <c r="J669" s="47"/>
      <c r="K669" s="47"/>
      <c r="L669" s="32"/>
      <c r="M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</row>
  </sheetData>
  <autoFilter ref="C124:K668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6518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ROUND((SUM(BE123:BE181)),  2)</f>
        <v>0</v>
      </c>
      <c r="G35" s="31"/>
      <c r="H35" s="31"/>
      <c r="I35" s="104">
        <v>0.21</v>
      </c>
      <c r="J35" s="103">
        <f>ROUND(((SUM(BE123:BE181))*I35),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ROUND((SUM(BF123:BF181)),  2)</f>
        <v>0</v>
      </c>
      <c r="G36" s="31"/>
      <c r="H36" s="31"/>
      <c r="I36" s="104">
        <v>0.15</v>
      </c>
      <c r="J36" s="103">
        <f>ROUND(((SUM(BF123:BF181))*I36),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ROUND((SUM(BG123:BG181)),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ROUND((SUM(BH123:BH181)),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ROUND((SUM(BI123:BI181)),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Objekt13 - SO D.1.4.5.Chlazení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47" s="10" customFormat="1" ht="19.899999999999999" customHeight="1">
      <c r="B100" s="120"/>
      <c r="D100" s="121" t="s">
        <v>6519</v>
      </c>
      <c r="E100" s="122"/>
      <c r="F100" s="122"/>
      <c r="G100" s="122"/>
      <c r="H100" s="122"/>
      <c r="I100" s="122"/>
      <c r="J100" s="123">
        <f>J125</f>
        <v>0</v>
      </c>
      <c r="L100" s="120"/>
    </row>
    <row r="101" spans="1:47" s="10" customFormat="1" ht="19.899999999999999" customHeight="1">
      <c r="B101" s="120"/>
      <c r="D101" s="121" t="s">
        <v>6519</v>
      </c>
      <c r="E101" s="122"/>
      <c r="F101" s="122"/>
      <c r="G101" s="122"/>
      <c r="H101" s="122"/>
      <c r="I101" s="122"/>
      <c r="J101" s="123">
        <f>J148</f>
        <v>0</v>
      </c>
      <c r="L101" s="120"/>
    </row>
    <row r="102" spans="1:47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1" t="s">
        <v>237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7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43" t="str">
        <f>E7</f>
        <v>ZU - rekonstrukce objektu Klatovská 51/ Chodské náměstí 1</v>
      </c>
      <c r="F111" s="244"/>
      <c r="G111" s="244"/>
      <c r="H111" s="244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20"/>
      <c r="C112" s="27" t="s">
        <v>197</v>
      </c>
      <c r="L112" s="20"/>
    </row>
    <row r="113" spans="1:65" s="2" customFormat="1" ht="16.5" customHeight="1">
      <c r="A113" s="31"/>
      <c r="B113" s="32"/>
      <c r="C113" s="31"/>
      <c r="D113" s="31"/>
      <c r="E113" s="243" t="s">
        <v>198</v>
      </c>
      <c r="F113" s="242"/>
      <c r="G113" s="242"/>
      <c r="H113" s="242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199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18" t="str">
        <f>E11</f>
        <v>Objekt13 - SO D.1.4.5.Chlazení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1"/>
      <c r="E117" s="31"/>
      <c r="F117" s="25" t="str">
        <f>F14</f>
        <v>Plzeň</v>
      </c>
      <c r="G117" s="31"/>
      <c r="H117" s="31"/>
      <c r="I117" s="27" t="s">
        <v>22</v>
      </c>
      <c r="J117" s="54" t="str">
        <f>IF(J14="","",J14)</f>
        <v>17. 11. 2022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24</v>
      </c>
      <c r="D119" s="31"/>
      <c r="E119" s="31"/>
      <c r="F119" s="25" t="str">
        <f>E17</f>
        <v>Západočeská univerzita v Plzni</v>
      </c>
      <c r="G119" s="31"/>
      <c r="H119" s="31"/>
      <c r="I119" s="27" t="s">
        <v>31</v>
      </c>
      <c r="J119" s="29" t="str">
        <f>E23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30</v>
      </c>
      <c r="D120" s="31"/>
      <c r="E120" s="31"/>
      <c r="F120" s="25">
        <f>IF(E20="","",E20)</f>
        <v>0</v>
      </c>
      <c r="G120" s="31"/>
      <c r="H120" s="31"/>
      <c r="I120" s="27" t="s">
        <v>34</v>
      </c>
      <c r="J120" s="29" t="str">
        <f>E26</f>
        <v>BAUING KV,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4"/>
      <c r="B122" s="125"/>
      <c r="C122" s="126" t="s">
        <v>238</v>
      </c>
      <c r="D122" s="127" t="s">
        <v>64</v>
      </c>
      <c r="E122" s="127" t="s">
        <v>60</v>
      </c>
      <c r="F122" s="127" t="s">
        <v>61</v>
      </c>
      <c r="G122" s="127" t="s">
        <v>239</v>
      </c>
      <c r="H122" s="127" t="s">
        <v>240</v>
      </c>
      <c r="I122" s="127" t="s">
        <v>241</v>
      </c>
      <c r="J122" s="128" t="s">
        <v>203</v>
      </c>
      <c r="K122" s="129" t="s">
        <v>242</v>
      </c>
      <c r="L122" s="130"/>
      <c r="M122" s="61" t="s">
        <v>1</v>
      </c>
      <c r="N122" s="62" t="s">
        <v>43</v>
      </c>
      <c r="O122" s="62" t="s">
        <v>243</v>
      </c>
      <c r="P122" s="62" t="s">
        <v>244</v>
      </c>
      <c r="Q122" s="62" t="s">
        <v>245</v>
      </c>
      <c r="R122" s="62" t="s">
        <v>246</v>
      </c>
      <c r="S122" s="62" t="s">
        <v>247</v>
      </c>
      <c r="T122" s="63" t="s">
        <v>248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>
      <c r="A123" s="31"/>
      <c r="B123" s="32"/>
      <c r="C123" s="68" t="s">
        <v>249</v>
      </c>
      <c r="D123" s="31"/>
      <c r="E123" s="31"/>
      <c r="F123" s="31"/>
      <c r="G123" s="31"/>
      <c r="H123" s="31"/>
      <c r="I123" s="31"/>
      <c r="J123" s="131">
        <f>BK123</f>
        <v>0</v>
      </c>
      <c r="K123" s="31"/>
      <c r="L123" s="32"/>
      <c r="M123" s="64"/>
      <c r="N123" s="55"/>
      <c r="O123" s="65"/>
      <c r="P123" s="132">
        <f>P124</f>
        <v>0</v>
      </c>
      <c r="Q123" s="65"/>
      <c r="R123" s="132">
        <f>R124</f>
        <v>0</v>
      </c>
      <c r="S123" s="65"/>
      <c r="T123" s="133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7" t="s">
        <v>78</v>
      </c>
      <c r="AU123" s="17" t="s">
        <v>205</v>
      </c>
      <c r="BK123" s="134">
        <f>BK124</f>
        <v>0</v>
      </c>
    </row>
    <row r="124" spans="1:65" s="12" customFormat="1" ht="25.9" customHeight="1">
      <c r="B124" s="135"/>
      <c r="D124" s="136" t="s">
        <v>78</v>
      </c>
      <c r="E124" s="137" t="s">
        <v>1303</v>
      </c>
      <c r="F124" s="137" t="s">
        <v>1304</v>
      </c>
      <c r="I124" s="138"/>
      <c r="J124" s="139">
        <f>BK124</f>
        <v>0</v>
      </c>
      <c r="L124" s="135"/>
      <c r="M124" s="140"/>
      <c r="N124" s="141"/>
      <c r="O124" s="141"/>
      <c r="P124" s="142">
        <f>P125+P148</f>
        <v>0</v>
      </c>
      <c r="Q124" s="141"/>
      <c r="R124" s="142">
        <f>R125+R148</f>
        <v>0</v>
      </c>
      <c r="S124" s="141"/>
      <c r="T124" s="143">
        <f>T125+T148</f>
        <v>0</v>
      </c>
      <c r="AR124" s="136" t="s">
        <v>88</v>
      </c>
      <c r="AT124" s="144" t="s">
        <v>78</v>
      </c>
      <c r="AU124" s="144" t="s">
        <v>79</v>
      </c>
      <c r="AY124" s="136" t="s">
        <v>252</v>
      </c>
      <c r="BK124" s="145">
        <f>BK125+BK148</f>
        <v>0</v>
      </c>
    </row>
    <row r="125" spans="1:65" s="12" customFormat="1" ht="22.9" customHeight="1">
      <c r="B125" s="135"/>
      <c r="D125" s="136" t="s">
        <v>78</v>
      </c>
      <c r="E125" s="146" t="s">
        <v>3979</v>
      </c>
      <c r="F125" s="146" t="s">
        <v>1513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SUM(P126:P147)</f>
        <v>0</v>
      </c>
      <c r="Q125" s="141"/>
      <c r="R125" s="142">
        <f>SUM(R126:R147)</f>
        <v>0</v>
      </c>
      <c r="S125" s="141"/>
      <c r="T125" s="143">
        <f>SUM(T126:T147)</f>
        <v>0</v>
      </c>
      <c r="AR125" s="136" t="s">
        <v>86</v>
      </c>
      <c r="AT125" s="144" t="s">
        <v>78</v>
      </c>
      <c r="AU125" s="144" t="s">
        <v>86</v>
      </c>
      <c r="AY125" s="136" t="s">
        <v>252</v>
      </c>
      <c r="BK125" s="145">
        <f>SUM(BK126:BK147)</f>
        <v>0</v>
      </c>
    </row>
    <row r="126" spans="1:65" s="2" customFormat="1" ht="24.2" customHeight="1">
      <c r="A126" s="31"/>
      <c r="B126" s="148"/>
      <c r="C126" s="149" t="s">
        <v>86</v>
      </c>
      <c r="D126" s="149" t="s">
        <v>254</v>
      </c>
      <c r="E126" s="150" t="s">
        <v>6520</v>
      </c>
      <c r="F126" s="151" t="s">
        <v>6521</v>
      </c>
      <c r="G126" s="152" t="s">
        <v>347</v>
      </c>
      <c r="H126" s="153">
        <v>1</v>
      </c>
      <c r="I126" s="154"/>
      <c r="J126" s="155">
        <f>ROUND(I126*H126,2)</f>
        <v>0</v>
      </c>
      <c r="K126" s="156"/>
      <c r="L126" s="32"/>
      <c r="M126" s="157" t="s">
        <v>1</v>
      </c>
      <c r="N126" s="158" t="s">
        <v>44</v>
      </c>
      <c r="O126" s="57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258</v>
      </c>
      <c r="AT126" s="161" t="s">
        <v>254</v>
      </c>
      <c r="AU126" s="161" t="s">
        <v>88</v>
      </c>
      <c r="AY126" s="17" t="s">
        <v>252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258</v>
      </c>
      <c r="BM126" s="161" t="s">
        <v>88</v>
      </c>
    </row>
    <row r="127" spans="1:65" s="14" customFormat="1">
      <c r="B127" s="171"/>
      <c r="D127" s="164" t="s">
        <v>282</v>
      </c>
      <c r="E127" s="172" t="s">
        <v>1</v>
      </c>
      <c r="F127" s="173" t="s">
        <v>6522</v>
      </c>
      <c r="H127" s="174">
        <v>1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282</v>
      </c>
      <c r="AU127" s="172" t="s">
        <v>88</v>
      </c>
      <c r="AV127" s="14" t="s">
        <v>88</v>
      </c>
      <c r="AW127" s="14" t="s">
        <v>33</v>
      </c>
      <c r="AX127" s="14" t="s">
        <v>79</v>
      </c>
      <c r="AY127" s="172" t="s">
        <v>252</v>
      </c>
    </row>
    <row r="128" spans="1:65" s="13" customFormat="1">
      <c r="B128" s="163"/>
      <c r="D128" s="164" t="s">
        <v>282</v>
      </c>
      <c r="E128" s="165" t="s">
        <v>1</v>
      </c>
      <c r="F128" s="166" t="s">
        <v>6523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282</v>
      </c>
      <c r="AU128" s="165" t="s">
        <v>88</v>
      </c>
      <c r="AV128" s="13" t="s">
        <v>86</v>
      </c>
      <c r="AW128" s="13" t="s">
        <v>33</v>
      </c>
      <c r="AX128" s="13" t="s">
        <v>79</v>
      </c>
      <c r="AY128" s="165" t="s">
        <v>252</v>
      </c>
    </row>
    <row r="129" spans="1:65" s="13" customFormat="1" ht="33.75">
      <c r="B129" s="163"/>
      <c r="D129" s="164" t="s">
        <v>282</v>
      </c>
      <c r="E129" s="165" t="s">
        <v>1</v>
      </c>
      <c r="F129" s="166" t="s">
        <v>6524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282</v>
      </c>
      <c r="AU129" s="165" t="s">
        <v>88</v>
      </c>
      <c r="AV129" s="13" t="s">
        <v>86</v>
      </c>
      <c r="AW129" s="13" t="s">
        <v>33</v>
      </c>
      <c r="AX129" s="13" t="s">
        <v>79</v>
      </c>
      <c r="AY129" s="165" t="s">
        <v>252</v>
      </c>
    </row>
    <row r="130" spans="1:65" s="13" customFormat="1" ht="33.75">
      <c r="B130" s="163"/>
      <c r="D130" s="164" t="s">
        <v>282</v>
      </c>
      <c r="E130" s="165" t="s">
        <v>1</v>
      </c>
      <c r="F130" s="166" t="s">
        <v>6525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282</v>
      </c>
      <c r="AU130" s="165" t="s">
        <v>88</v>
      </c>
      <c r="AV130" s="13" t="s">
        <v>86</v>
      </c>
      <c r="AW130" s="13" t="s">
        <v>33</v>
      </c>
      <c r="AX130" s="13" t="s">
        <v>79</v>
      </c>
      <c r="AY130" s="165" t="s">
        <v>252</v>
      </c>
    </row>
    <row r="131" spans="1:65" s="15" customFormat="1">
      <c r="B131" s="179"/>
      <c r="D131" s="164" t="s">
        <v>282</v>
      </c>
      <c r="E131" s="180" t="s">
        <v>1</v>
      </c>
      <c r="F131" s="181" t="s">
        <v>286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282</v>
      </c>
      <c r="AU131" s="180" t="s">
        <v>88</v>
      </c>
      <c r="AV131" s="15" t="s">
        <v>258</v>
      </c>
      <c r="AW131" s="15" t="s">
        <v>33</v>
      </c>
      <c r="AX131" s="15" t="s">
        <v>86</v>
      </c>
      <c r="AY131" s="180" t="s">
        <v>252</v>
      </c>
    </row>
    <row r="132" spans="1:65" s="2" customFormat="1" ht="24.2" customHeight="1">
      <c r="A132" s="31"/>
      <c r="B132" s="148"/>
      <c r="C132" s="149" t="s">
        <v>88</v>
      </c>
      <c r="D132" s="149" t="s">
        <v>254</v>
      </c>
      <c r="E132" s="150" t="s">
        <v>6526</v>
      </c>
      <c r="F132" s="151" t="s">
        <v>6527</v>
      </c>
      <c r="G132" s="152" t="s">
        <v>347</v>
      </c>
      <c r="H132" s="153">
        <v>1</v>
      </c>
      <c r="I132" s="154"/>
      <c r="J132" s="155">
        <f>ROUND(I132*H132,2)</f>
        <v>0</v>
      </c>
      <c r="K132" s="156"/>
      <c r="L132" s="32"/>
      <c r="M132" s="157" t="s">
        <v>1</v>
      </c>
      <c r="N132" s="158" t="s">
        <v>44</v>
      </c>
      <c r="O132" s="57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7" t="s">
        <v>86</v>
      </c>
      <c r="BK132" s="162">
        <f>ROUND(I132*H132,2)</f>
        <v>0</v>
      </c>
      <c r="BL132" s="17" t="s">
        <v>258</v>
      </c>
      <c r="BM132" s="161" t="s">
        <v>258</v>
      </c>
    </row>
    <row r="133" spans="1:65" s="13" customFormat="1">
      <c r="B133" s="163"/>
      <c r="D133" s="164" t="s">
        <v>282</v>
      </c>
      <c r="E133" s="165" t="s">
        <v>1</v>
      </c>
      <c r="F133" s="166" t="s">
        <v>6528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282</v>
      </c>
      <c r="AU133" s="165" t="s">
        <v>88</v>
      </c>
      <c r="AV133" s="13" t="s">
        <v>86</v>
      </c>
      <c r="AW133" s="13" t="s">
        <v>33</v>
      </c>
      <c r="AX133" s="13" t="s">
        <v>79</v>
      </c>
      <c r="AY133" s="165" t="s">
        <v>252</v>
      </c>
    </row>
    <row r="134" spans="1:65" s="14" customFormat="1">
      <c r="B134" s="171"/>
      <c r="D134" s="164" t="s">
        <v>282</v>
      </c>
      <c r="E134" s="172" t="s">
        <v>1</v>
      </c>
      <c r="F134" s="173" t="s">
        <v>4073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3" customFormat="1" ht="22.5">
      <c r="B135" s="163"/>
      <c r="D135" s="164" t="s">
        <v>282</v>
      </c>
      <c r="E135" s="165" t="s">
        <v>1</v>
      </c>
      <c r="F135" s="166" t="s">
        <v>6529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1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262</v>
      </c>
      <c r="D137" s="149" t="s">
        <v>254</v>
      </c>
      <c r="E137" s="150" t="s">
        <v>6530</v>
      </c>
      <c r="F137" s="151" t="s">
        <v>6531</v>
      </c>
      <c r="G137" s="152" t="s">
        <v>1198</v>
      </c>
      <c r="H137" s="153">
        <v>1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258</v>
      </c>
      <c r="BM137" s="161" t="s">
        <v>266</v>
      </c>
    </row>
    <row r="138" spans="1:65" s="2" customFormat="1" ht="24.2" customHeight="1">
      <c r="A138" s="31"/>
      <c r="B138" s="148"/>
      <c r="C138" s="149" t="s">
        <v>258</v>
      </c>
      <c r="D138" s="149" t="s">
        <v>254</v>
      </c>
      <c r="E138" s="150" t="s">
        <v>6532</v>
      </c>
      <c r="F138" s="151" t="s">
        <v>6533</v>
      </c>
      <c r="G138" s="152" t="s">
        <v>347</v>
      </c>
      <c r="H138" s="153">
        <v>1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258</v>
      </c>
      <c r="BM138" s="161" t="s">
        <v>269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6534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3" customFormat="1" ht="22.5">
      <c r="B140" s="163"/>
      <c r="D140" s="164" t="s">
        <v>282</v>
      </c>
      <c r="E140" s="165" t="s">
        <v>1</v>
      </c>
      <c r="F140" s="166" t="s">
        <v>6535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5" customFormat="1">
      <c r="B141" s="179"/>
      <c r="D141" s="164" t="s">
        <v>282</v>
      </c>
      <c r="E141" s="180" t="s">
        <v>1</v>
      </c>
      <c r="F141" s="181" t="s">
        <v>286</v>
      </c>
      <c r="H141" s="182">
        <v>1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282</v>
      </c>
      <c r="AU141" s="180" t="s">
        <v>88</v>
      </c>
      <c r="AV141" s="15" t="s">
        <v>258</v>
      </c>
      <c r="AW141" s="15" t="s">
        <v>33</v>
      </c>
      <c r="AX141" s="15" t="s">
        <v>86</v>
      </c>
      <c r="AY141" s="180" t="s">
        <v>252</v>
      </c>
    </row>
    <row r="142" spans="1:65" s="2" customFormat="1" ht="24.2" customHeight="1">
      <c r="A142" s="31"/>
      <c r="B142" s="148"/>
      <c r="C142" s="149" t="s">
        <v>270</v>
      </c>
      <c r="D142" s="149" t="s">
        <v>254</v>
      </c>
      <c r="E142" s="150" t="s">
        <v>6536</v>
      </c>
      <c r="F142" s="151" t="s">
        <v>6537</v>
      </c>
      <c r="G142" s="152" t="s">
        <v>1198</v>
      </c>
      <c r="H142" s="153">
        <v>1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258</v>
      </c>
      <c r="BM142" s="161" t="s">
        <v>273</v>
      </c>
    </row>
    <row r="143" spans="1:65" s="2" customFormat="1" ht="24.2" customHeight="1">
      <c r="A143" s="31"/>
      <c r="B143" s="148"/>
      <c r="C143" s="149" t="s">
        <v>266</v>
      </c>
      <c r="D143" s="149" t="s">
        <v>254</v>
      </c>
      <c r="E143" s="150" t="s">
        <v>6538</v>
      </c>
      <c r="F143" s="151" t="s">
        <v>5501</v>
      </c>
      <c r="G143" s="152" t="s">
        <v>1727</v>
      </c>
      <c r="H143" s="187"/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258</v>
      </c>
      <c r="BM143" s="161" t="s">
        <v>276</v>
      </c>
    </row>
    <row r="144" spans="1:65" s="2" customFormat="1" ht="24.2" customHeight="1">
      <c r="A144" s="31"/>
      <c r="B144" s="148"/>
      <c r="C144" s="149" t="s">
        <v>277</v>
      </c>
      <c r="D144" s="149" t="s">
        <v>254</v>
      </c>
      <c r="E144" s="150" t="s">
        <v>5502</v>
      </c>
      <c r="F144" s="151" t="s">
        <v>1523</v>
      </c>
      <c r="G144" s="152" t="s">
        <v>257</v>
      </c>
      <c r="H144" s="153">
        <v>10</v>
      </c>
      <c r="I144" s="154"/>
      <c r="J144" s="155">
        <f>ROUND(I144*H144,2)</f>
        <v>0</v>
      </c>
      <c r="K144" s="156"/>
      <c r="L144" s="32"/>
      <c r="M144" s="157" t="s">
        <v>1</v>
      </c>
      <c r="N144" s="158" t="s">
        <v>44</v>
      </c>
      <c r="O144" s="57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88</v>
      </c>
      <c r="AY144" s="17" t="s">
        <v>252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258</v>
      </c>
      <c r="BM144" s="161" t="s">
        <v>281</v>
      </c>
    </row>
    <row r="145" spans="1:65" s="14" customFormat="1" ht="22.5">
      <c r="B145" s="171"/>
      <c r="D145" s="164" t="s">
        <v>282</v>
      </c>
      <c r="E145" s="172" t="s">
        <v>1</v>
      </c>
      <c r="F145" s="173" t="s">
        <v>6539</v>
      </c>
      <c r="H145" s="174">
        <v>10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3" customFormat="1" ht="22.5">
      <c r="B146" s="163"/>
      <c r="D146" s="164" t="s">
        <v>282</v>
      </c>
      <c r="E146" s="165" t="s">
        <v>1</v>
      </c>
      <c r="F146" s="166" t="s">
        <v>3407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282</v>
      </c>
      <c r="AU146" s="165" t="s">
        <v>88</v>
      </c>
      <c r="AV146" s="13" t="s">
        <v>86</v>
      </c>
      <c r="AW146" s="13" t="s">
        <v>33</v>
      </c>
      <c r="AX146" s="13" t="s">
        <v>79</v>
      </c>
      <c r="AY146" s="165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10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12" customFormat="1" ht="22.9" customHeight="1">
      <c r="B148" s="135"/>
      <c r="D148" s="136" t="s">
        <v>78</v>
      </c>
      <c r="E148" s="146" t="s">
        <v>3979</v>
      </c>
      <c r="F148" s="146" t="s">
        <v>1513</v>
      </c>
      <c r="I148" s="138"/>
      <c r="J148" s="147">
        <f>BK148</f>
        <v>0</v>
      </c>
      <c r="L148" s="135"/>
      <c r="M148" s="140"/>
      <c r="N148" s="141"/>
      <c r="O148" s="141"/>
      <c r="P148" s="142">
        <f>SUM(P149:P181)</f>
        <v>0</v>
      </c>
      <c r="Q148" s="141"/>
      <c r="R148" s="142">
        <f>SUM(R149:R181)</f>
        <v>0</v>
      </c>
      <c r="S148" s="141"/>
      <c r="T148" s="143">
        <f>SUM(T149:T181)</f>
        <v>0</v>
      </c>
      <c r="AR148" s="136" t="s">
        <v>86</v>
      </c>
      <c r="AT148" s="144" t="s">
        <v>78</v>
      </c>
      <c r="AU148" s="144" t="s">
        <v>86</v>
      </c>
      <c r="AY148" s="136" t="s">
        <v>252</v>
      </c>
      <c r="BK148" s="145">
        <f>SUM(BK149:BK181)</f>
        <v>0</v>
      </c>
    </row>
    <row r="149" spans="1:65" s="2" customFormat="1" ht="24.2" customHeight="1">
      <c r="A149" s="31"/>
      <c r="B149" s="148"/>
      <c r="C149" s="149" t="s">
        <v>269</v>
      </c>
      <c r="D149" s="149" t="s">
        <v>254</v>
      </c>
      <c r="E149" s="150" t="s">
        <v>6540</v>
      </c>
      <c r="F149" s="151" t="s">
        <v>6541</v>
      </c>
      <c r="G149" s="152" t="s">
        <v>265</v>
      </c>
      <c r="H149" s="153">
        <v>29.48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258</v>
      </c>
      <c r="BM149" s="161" t="s">
        <v>289</v>
      </c>
    </row>
    <row r="150" spans="1:65" s="13" customFormat="1" ht="33.75">
      <c r="B150" s="163"/>
      <c r="D150" s="164" t="s">
        <v>282</v>
      </c>
      <c r="E150" s="165" t="s">
        <v>1</v>
      </c>
      <c r="F150" s="166" t="s">
        <v>6542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282</v>
      </c>
      <c r="AU150" s="165" t="s">
        <v>88</v>
      </c>
      <c r="AV150" s="13" t="s">
        <v>86</v>
      </c>
      <c r="AW150" s="13" t="s">
        <v>33</v>
      </c>
      <c r="AX150" s="13" t="s">
        <v>79</v>
      </c>
      <c r="AY150" s="165" t="s">
        <v>252</v>
      </c>
    </row>
    <row r="151" spans="1:65" s="14" customFormat="1">
      <c r="B151" s="171"/>
      <c r="D151" s="164" t="s">
        <v>282</v>
      </c>
      <c r="E151" s="172" t="s">
        <v>1</v>
      </c>
      <c r="F151" s="173" t="s">
        <v>6543</v>
      </c>
      <c r="H151" s="174">
        <v>29.48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3" customFormat="1" ht="33.75">
      <c r="B152" s="163"/>
      <c r="D152" s="164" t="s">
        <v>282</v>
      </c>
      <c r="E152" s="165" t="s">
        <v>1</v>
      </c>
      <c r="F152" s="166" t="s">
        <v>6544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282</v>
      </c>
      <c r="AU152" s="165" t="s">
        <v>88</v>
      </c>
      <c r="AV152" s="13" t="s">
        <v>86</v>
      </c>
      <c r="AW152" s="13" t="s">
        <v>33</v>
      </c>
      <c r="AX152" s="13" t="s">
        <v>79</v>
      </c>
      <c r="AY152" s="165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29.48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2" customFormat="1" ht="24.2" customHeight="1">
      <c r="A154" s="31"/>
      <c r="B154" s="148"/>
      <c r="C154" s="149" t="s">
        <v>291</v>
      </c>
      <c r="D154" s="149" t="s">
        <v>254</v>
      </c>
      <c r="E154" s="150" t="s">
        <v>6545</v>
      </c>
      <c r="F154" s="151" t="s">
        <v>6546</v>
      </c>
      <c r="G154" s="152" t="s">
        <v>265</v>
      </c>
      <c r="H154" s="153">
        <v>17.82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258</v>
      </c>
      <c r="BM154" s="161" t="s">
        <v>294</v>
      </c>
    </row>
    <row r="155" spans="1:65" s="13" customFormat="1" ht="33.75">
      <c r="B155" s="163"/>
      <c r="D155" s="164" t="s">
        <v>282</v>
      </c>
      <c r="E155" s="165" t="s">
        <v>1</v>
      </c>
      <c r="F155" s="166" t="s">
        <v>6547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4" customFormat="1">
      <c r="B156" s="171"/>
      <c r="D156" s="164" t="s">
        <v>282</v>
      </c>
      <c r="E156" s="172" t="s">
        <v>1</v>
      </c>
      <c r="F156" s="173" t="s">
        <v>6548</v>
      </c>
      <c r="H156" s="174">
        <v>17.82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3" customFormat="1" ht="33.75">
      <c r="B157" s="163"/>
      <c r="D157" s="164" t="s">
        <v>282</v>
      </c>
      <c r="E157" s="165" t="s">
        <v>1</v>
      </c>
      <c r="F157" s="166" t="s">
        <v>6544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282</v>
      </c>
      <c r="AU157" s="165" t="s">
        <v>88</v>
      </c>
      <c r="AV157" s="13" t="s">
        <v>86</v>
      </c>
      <c r="AW157" s="13" t="s">
        <v>33</v>
      </c>
      <c r="AX157" s="13" t="s">
        <v>79</v>
      </c>
      <c r="AY157" s="165" t="s">
        <v>252</v>
      </c>
    </row>
    <row r="158" spans="1:65" s="15" customFormat="1">
      <c r="B158" s="179"/>
      <c r="D158" s="164" t="s">
        <v>282</v>
      </c>
      <c r="E158" s="180" t="s">
        <v>1</v>
      </c>
      <c r="F158" s="181" t="s">
        <v>286</v>
      </c>
      <c r="H158" s="182">
        <v>17.82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282</v>
      </c>
      <c r="AU158" s="180" t="s">
        <v>88</v>
      </c>
      <c r="AV158" s="15" t="s">
        <v>258</v>
      </c>
      <c r="AW158" s="15" t="s">
        <v>33</v>
      </c>
      <c r="AX158" s="15" t="s">
        <v>86</v>
      </c>
      <c r="AY158" s="180" t="s">
        <v>252</v>
      </c>
    </row>
    <row r="159" spans="1:65" s="2" customFormat="1" ht="24.2" customHeight="1">
      <c r="A159" s="31"/>
      <c r="B159" s="148"/>
      <c r="C159" s="149" t="s">
        <v>273</v>
      </c>
      <c r="D159" s="149" t="s">
        <v>254</v>
      </c>
      <c r="E159" s="150" t="s">
        <v>6549</v>
      </c>
      <c r="F159" s="151" t="s">
        <v>6550</v>
      </c>
      <c r="G159" s="152" t="s">
        <v>265</v>
      </c>
      <c r="H159" s="153">
        <v>29.26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44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258</v>
      </c>
      <c r="BM159" s="161" t="s">
        <v>298</v>
      </c>
    </row>
    <row r="160" spans="1:65" s="13" customFormat="1" ht="33.75">
      <c r="B160" s="163"/>
      <c r="D160" s="164" t="s">
        <v>282</v>
      </c>
      <c r="E160" s="165" t="s">
        <v>1</v>
      </c>
      <c r="F160" s="166" t="s">
        <v>6542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282</v>
      </c>
      <c r="AU160" s="165" t="s">
        <v>88</v>
      </c>
      <c r="AV160" s="13" t="s">
        <v>86</v>
      </c>
      <c r="AW160" s="13" t="s">
        <v>33</v>
      </c>
      <c r="AX160" s="13" t="s">
        <v>79</v>
      </c>
      <c r="AY160" s="165" t="s">
        <v>252</v>
      </c>
    </row>
    <row r="161" spans="1:65" s="14" customFormat="1">
      <c r="B161" s="171"/>
      <c r="D161" s="164" t="s">
        <v>282</v>
      </c>
      <c r="E161" s="172" t="s">
        <v>1</v>
      </c>
      <c r="F161" s="173" t="s">
        <v>6551</v>
      </c>
      <c r="H161" s="174">
        <v>29.26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3" customFormat="1" ht="33.75">
      <c r="B162" s="163"/>
      <c r="D162" s="164" t="s">
        <v>282</v>
      </c>
      <c r="E162" s="165" t="s">
        <v>1</v>
      </c>
      <c r="F162" s="166" t="s">
        <v>6544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282</v>
      </c>
      <c r="AU162" s="165" t="s">
        <v>88</v>
      </c>
      <c r="AV162" s="13" t="s">
        <v>86</v>
      </c>
      <c r="AW162" s="13" t="s">
        <v>33</v>
      </c>
      <c r="AX162" s="13" t="s">
        <v>79</v>
      </c>
      <c r="AY162" s="165" t="s">
        <v>252</v>
      </c>
    </row>
    <row r="163" spans="1:65" s="15" customFormat="1">
      <c r="B163" s="179"/>
      <c r="D163" s="164" t="s">
        <v>282</v>
      </c>
      <c r="E163" s="180" t="s">
        <v>1</v>
      </c>
      <c r="F163" s="181" t="s">
        <v>286</v>
      </c>
      <c r="H163" s="182">
        <v>29.26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282</v>
      </c>
      <c r="AU163" s="180" t="s">
        <v>88</v>
      </c>
      <c r="AV163" s="15" t="s">
        <v>258</v>
      </c>
      <c r="AW163" s="15" t="s">
        <v>33</v>
      </c>
      <c r="AX163" s="15" t="s">
        <v>86</v>
      </c>
      <c r="AY163" s="180" t="s">
        <v>252</v>
      </c>
    </row>
    <row r="164" spans="1:65" s="2" customFormat="1" ht="24.2" customHeight="1">
      <c r="A164" s="31"/>
      <c r="B164" s="148"/>
      <c r="C164" s="149" t="s">
        <v>299</v>
      </c>
      <c r="D164" s="149" t="s">
        <v>254</v>
      </c>
      <c r="E164" s="150" t="s">
        <v>6552</v>
      </c>
      <c r="F164" s="151" t="s">
        <v>6553</v>
      </c>
      <c r="G164" s="152" t="s">
        <v>265</v>
      </c>
      <c r="H164" s="153">
        <v>17.82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302</v>
      </c>
    </row>
    <row r="165" spans="1:65" s="13" customFormat="1" ht="33.75">
      <c r="B165" s="163"/>
      <c r="D165" s="164" t="s">
        <v>282</v>
      </c>
      <c r="E165" s="165" t="s">
        <v>1</v>
      </c>
      <c r="F165" s="166" t="s">
        <v>6547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4" customFormat="1">
      <c r="B166" s="171"/>
      <c r="D166" s="164" t="s">
        <v>282</v>
      </c>
      <c r="E166" s="172" t="s">
        <v>1</v>
      </c>
      <c r="F166" s="173" t="s">
        <v>6548</v>
      </c>
      <c r="H166" s="174">
        <v>17.82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 ht="33.75">
      <c r="B167" s="163"/>
      <c r="D167" s="164" t="s">
        <v>282</v>
      </c>
      <c r="E167" s="165" t="s">
        <v>1</v>
      </c>
      <c r="F167" s="166" t="s">
        <v>6544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17.82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276</v>
      </c>
      <c r="D169" s="149" t="s">
        <v>254</v>
      </c>
      <c r="E169" s="150" t="s">
        <v>6554</v>
      </c>
      <c r="F169" s="151" t="s">
        <v>6203</v>
      </c>
      <c r="G169" s="152" t="s">
        <v>265</v>
      </c>
      <c r="H169" s="153">
        <v>85.8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258</v>
      </c>
      <c r="BM169" s="161" t="s">
        <v>306</v>
      </c>
    </row>
    <row r="170" spans="1:65" s="13" customFormat="1">
      <c r="B170" s="163"/>
      <c r="D170" s="164" t="s">
        <v>282</v>
      </c>
      <c r="E170" s="165" t="s">
        <v>1</v>
      </c>
      <c r="F170" s="166" t="s">
        <v>6555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282</v>
      </c>
      <c r="AU170" s="165" t="s">
        <v>88</v>
      </c>
      <c r="AV170" s="13" t="s">
        <v>86</v>
      </c>
      <c r="AW170" s="13" t="s">
        <v>33</v>
      </c>
      <c r="AX170" s="13" t="s">
        <v>79</v>
      </c>
      <c r="AY170" s="165" t="s">
        <v>252</v>
      </c>
    </row>
    <row r="171" spans="1:65" s="14" customFormat="1">
      <c r="B171" s="171"/>
      <c r="D171" s="164" t="s">
        <v>282</v>
      </c>
      <c r="E171" s="172" t="s">
        <v>1</v>
      </c>
      <c r="F171" s="173" t="s">
        <v>6556</v>
      </c>
      <c r="H171" s="174">
        <v>43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4" customFormat="1">
      <c r="B172" s="171"/>
      <c r="D172" s="164" t="s">
        <v>282</v>
      </c>
      <c r="E172" s="172" t="s">
        <v>1</v>
      </c>
      <c r="F172" s="173" t="s">
        <v>6557</v>
      </c>
      <c r="H172" s="174">
        <v>42.8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5" customFormat="1">
      <c r="B173" s="179"/>
      <c r="D173" s="164" t="s">
        <v>282</v>
      </c>
      <c r="E173" s="180" t="s">
        <v>1</v>
      </c>
      <c r="F173" s="181" t="s">
        <v>286</v>
      </c>
      <c r="H173" s="182">
        <v>85.8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282</v>
      </c>
      <c r="AU173" s="180" t="s">
        <v>88</v>
      </c>
      <c r="AV173" s="15" t="s">
        <v>258</v>
      </c>
      <c r="AW173" s="15" t="s">
        <v>33</v>
      </c>
      <c r="AX173" s="15" t="s">
        <v>86</v>
      </c>
      <c r="AY173" s="180" t="s">
        <v>252</v>
      </c>
    </row>
    <row r="174" spans="1:65" s="2" customFormat="1" ht="24.2" customHeight="1">
      <c r="A174" s="31"/>
      <c r="B174" s="148"/>
      <c r="C174" s="149" t="s">
        <v>308</v>
      </c>
      <c r="D174" s="149" t="s">
        <v>254</v>
      </c>
      <c r="E174" s="150" t="s">
        <v>6558</v>
      </c>
      <c r="F174" s="151" t="s">
        <v>6559</v>
      </c>
      <c r="G174" s="152" t="s">
        <v>1198</v>
      </c>
      <c r="H174" s="153">
        <v>1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258</v>
      </c>
      <c r="BM174" s="161" t="s">
        <v>311</v>
      </c>
    </row>
    <row r="175" spans="1:65" s="2" customFormat="1" ht="24.2" customHeight="1">
      <c r="A175" s="31"/>
      <c r="B175" s="148"/>
      <c r="C175" s="149" t="s">
        <v>281</v>
      </c>
      <c r="D175" s="149" t="s">
        <v>254</v>
      </c>
      <c r="E175" s="150" t="s">
        <v>6560</v>
      </c>
      <c r="F175" s="151" t="s">
        <v>6561</v>
      </c>
      <c r="G175" s="152" t="s">
        <v>257</v>
      </c>
      <c r="H175" s="153">
        <v>72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258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258</v>
      </c>
      <c r="BM175" s="161" t="s">
        <v>315</v>
      </c>
    </row>
    <row r="176" spans="1:65" s="2" customFormat="1" ht="24.2" customHeight="1">
      <c r="A176" s="31"/>
      <c r="B176" s="148"/>
      <c r="C176" s="149" t="s">
        <v>8</v>
      </c>
      <c r="D176" s="149" t="s">
        <v>254</v>
      </c>
      <c r="E176" s="150" t="s">
        <v>6562</v>
      </c>
      <c r="F176" s="151" t="s">
        <v>5028</v>
      </c>
      <c r="G176" s="152" t="s">
        <v>1198</v>
      </c>
      <c r="H176" s="153">
        <v>1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44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258</v>
      </c>
      <c r="AT176" s="161" t="s">
        <v>254</v>
      </c>
      <c r="AU176" s="161" t="s">
        <v>88</v>
      </c>
      <c r="AY176" s="17" t="s">
        <v>252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86</v>
      </c>
      <c r="BK176" s="162">
        <f>ROUND(I176*H176,2)</f>
        <v>0</v>
      </c>
      <c r="BL176" s="17" t="s">
        <v>258</v>
      </c>
      <c r="BM176" s="161" t="s">
        <v>319</v>
      </c>
    </row>
    <row r="177" spans="1:65" s="2" customFormat="1" ht="24.2" customHeight="1">
      <c r="A177" s="31"/>
      <c r="B177" s="148"/>
      <c r="C177" s="149" t="s">
        <v>289</v>
      </c>
      <c r="D177" s="149" t="s">
        <v>254</v>
      </c>
      <c r="E177" s="150" t="s">
        <v>6538</v>
      </c>
      <c r="F177" s="151" t="s">
        <v>5501</v>
      </c>
      <c r="G177" s="152" t="s">
        <v>1727</v>
      </c>
      <c r="H177" s="187"/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323</v>
      </c>
    </row>
    <row r="178" spans="1:65" s="2" customFormat="1" ht="24.2" customHeight="1">
      <c r="A178" s="31"/>
      <c r="B178" s="148"/>
      <c r="C178" s="149" t="s">
        <v>325</v>
      </c>
      <c r="D178" s="149" t="s">
        <v>254</v>
      </c>
      <c r="E178" s="150" t="s">
        <v>5502</v>
      </c>
      <c r="F178" s="151" t="s">
        <v>1523</v>
      </c>
      <c r="G178" s="152" t="s">
        <v>257</v>
      </c>
      <c r="H178" s="153">
        <v>10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328</v>
      </c>
    </row>
    <row r="179" spans="1:65" s="14" customFormat="1" ht="22.5">
      <c r="B179" s="171"/>
      <c r="D179" s="164" t="s">
        <v>282</v>
      </c>
      <c r="E179" s="172" t="s">
        <v>1</v>
      </c>
      <c r="F179" s="173" t="s">
        <v>6539</v>
      </c>
      <c r="H179" s="174">
        <v>10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3" customFormat="1" ht="22.5">
      <c r="B180" s="163"/>
      <c r="D180" s="164" t="s">
        <v>282</v>
      </c>
      <c r="E180" s="165" t="s">
        <v>1</v>
      </c>
      <c r="F180" s="166" t="s">
        <v>3407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5" customFormat="1">
      <c r="B181" s="179"/>
      <c r="D181" s="164" t="s">
        <v>282</v>
      </c>
      <c r="E181" s="180" t="s">
        <v>1</v>
      </c>
      <c r="F181" s="181" t="s">
        <v>286</v>
      </c>
      <c r="H181" s="182">
        <v>10</v>
      </c>
      <c r="I181" s="183"/>
      <c r="L181" s="179"/>
      <c r="M181" s="188"/>
      <c r="N181" s="189"/>
      <c r="O181" s="189"/>
      <c r="P181" s="189"/>
      <c r="Q181" s="189"/>
      <c r="R181" s="189"/>
      <c r="S181" s="189"/>
      <c r="T181" s="190"/>
      <c r="AT181" s="180" t="s">
        <v>282</v>
      </c>
      <c r="AU181" s="180" t="s">
        <v>88</v>
      </c>
      <c r="AV181" s="15" t="s">
        <v>258</v>
      </c>
      <c r="AW181" s="15" t="s">
        <v>33</v>
      </c>
      <c r="AX181" s="15" t="s">
        <v>86</v>
      </c>
      <c r="AY181" s="180" t="s">
        <v>252</v>
      </c>
    </row>
    <row r="182" spans="1:65" s="2" customFormat="1" ht="6.95" customHeight="1">
      <c r="A182" s="31"/>
      <c r="B182" s="46"/>
      <c r="C182" s="47"/>
      <c r="D182" s="47"/>
      <c r="E182" s="47"/>
      <c r="F182" s="47"/>
      <c r="G182" s="47"/>
      <c r="H182" s="47"/>
      <c r="I182" s="47"/>
      <c r="J182" s="47"/>
      <c r="K182" s="47"/>
      <c r="L182" s="32"/>
      <c r="M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</sheetData>
  <autoFilter ref="C122:K181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5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6563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ROUND(J128,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ROUND((SUM(BE128:BE527)),  2)</f>
        <v>0</v>
      </c>
      <c r="G35" s="31"/>
      <c r="H35" s="31"/>
      <c r="I35" s="104">
        <v>0.21</v>
      </c>
      <c r="J35" s="103">
        <f>ROUND(((SUM(BE128:BE527))*I35),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ROUND((SUM(BF128:BF527)),  2)</f>
        <v>0</v>
      </c>
      <c r="G36" s="31"/>
      <c r="H36" s="31"/>
      <c r="I36" s="104">
        <v>0.15</v>
      </c>
      <c r="J36" s="103">
        <f>ROUND(((SUM(BF128:BF527))*I36),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ROUND((SUM(BG128:BG527)),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ROUND((SUM(BH128:BH527)),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ROUND((SUM(BI128:BI527)),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Objekt14 - SO D.1.4.7. Silnoproud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J128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6564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6565</v>
      </c>
      <c r="E101" s="122"/>
      <c r="F101" s="122"/>
      <c r="G101" s="122"/>
      <c r="H101" s="122"/>
      <c r="I101" s="122"/>
      <c r="J101" s="123">
        <f>J233</f>
        <v>0</v>
      </c>
      <c r="L101" s="120"/>
    </row>
    <row r="102" spans="1:47" s="10" customFormat="1" ht="19.899999999999999" customHeight="1">
      <c r="B102" s="120"/>
      <c r="D102" s="121" t="s">
        <v>6566</v>
      </c>
      <c r="E102" s="122"/>
      <c r="F102" s="122"/>
      <c r="G102" s="122"/>
      <c r="H102" s="122"/>
      <c r="I102" s="122"/>
      <c r="J102" s="123">
        <f>J310</f>
        <v>0</v>
      </c>
      <c r="L102" s="120"/>
    </row>
    <row r="103" spans="1:47" s="10" customFormat="1" ht="19.899999999999999" customHeight="1">
      <c r="B103" s="120"/>
      <c r="D103" s="121" t="s">
        <v>6567</v>
      </c>
      <c r="E103" s="122"/>
      <c r="F103" s="122"/>
      <c r="G103" s="122"/>
      <c r="H103" s="122"/>
      <c r="I103" s="122"/>
      <c r="J103" s="123">
        <f>J362</f>
        <v>0</v>
      </c>
      <c r="L103" s="120"/>
    </row>
    <row r="104" spans="1:47" s="10" customFormat="1" ht="19.899999999999999" customHeight="1">
      <c r="B104" s="120"/>
      <c r="D104" s="121" t="s">
        <v>6568</v>
      </c>
      <c r="E104" s="122"/>
      <c r="F104" s="122"/>
      <c r="G104" s="122"/>
      <c r="H104" s="122"/>
      <c r="I104" s="122"/>
      <c r="J104" s="123">
        <f>J462</f>
        <v>0</v>
      </c>
      <c r="L104" s="120"/>
    </row>
    <row r="105" spans="1:47" s="10" customFormat="1" ht="19.899999999999999" customHeight="1">
      <c r="B105" s="120"/>
      <c r="D105" s="121" t="s">
        <v>6569</v>
      </c>
      <c r="E105" s="122"/>
      <c r="F105" s="122"/>
      <c r="G105" s="122"/>
      <c r="H105" s="122"/>
      <c r="I105" s="122"/>
      <c r="J105" s="123">
        <f>J476</f>
        <v>0</v>
      </c>
      <c r="L105" s="120"/>
    </row>
    <row r="106" spans="1:47" s="10" customFormat="1" ht="19.899999999999999" customHeight="1">
      <c r="B106" s="120"/>
      <c r="D106" s="121" t="s">
        <v>6570</v>
      </c>
      <c r="E106" s="122"/>
      <c r="F106" s="122"/>
      <c r="G106" s="122"/>
      <c r="H106" s="122"/>
      <c r="I106" s="122"/>
      <c r="J106" s="123">
        <f>J492</f>
        <v>0</v>
      </c>
      <c r="L106" s="120"/>
    </row>
    <row r="107" spans="1:47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1" t="s">
        <v>237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ZU - rekonstrukce objektu Klatovská 51/ Chodské náměstí 1</v>
      </c>
      <c r="F116" s="244"/>
      <c r="G116" s="244"/>
      <c r="H116" s="244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197</v>
      </c>
      <c r="L117" s="20"/>
    </row>
    <row r="118" spans="1:63" s="2" customFormat="1" ht="16.5" customHeight="1">
      <c r="A118" s="31"/>
      <c r="B118" s="32"/>
      <c r="C118" s="31"/>
      <c r="D118" s="31"/>
      <c r="E118" s="243" t="s">
        <v>198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199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18" t="str">
        <f>E11</f>
        <v>Objekt14 - SO D.1.4.7. Silnoproud</v>
      </c>
      <c r="F120" s="242"/>
      <c r="G120" s="242"/>
      <c r="H120" s="242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20</v>
      </c>
      <c r="D122" s="31"/>
      <c r="E122" s="31"/>
      <c r="F122" s="25" t="str">
        <f>F14</f>
        <v>Plzeň</v>
      </c>
      <c r="G122" s="31"/>
      <c r="H122" s="31"/>
      <c r="I122" s="27" t="s">
        <v>22</v>
      </c>
      <c r="J122" s="54" t="str">
        <f>IF(J14="","",J14)</f>
        <v>17. 11. 2022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24</v>
      </c>
      <c r="D124" s="31"/>
      <c r="E124" s="31"/>
      <c r="F124" s="25" t="str">
        <f>E17</f>
        <v>Západočeská univerzita v Plzni</v>
      </c>
      <c r="G124" s="31"/>
      <c r="H124" s="31"/>
      <c r="I124" s="27" t="s">
        <v>31</v>
      </c>
      <c r="J124" s="29" t="str">
        <f>E23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7" t="s">
        <v>30</v>
      </c>
      <c r="D125" s="31"/>
      <c r="E125" s="31"/>
      <c r="F125" s="25">
        <f>IF(E20="","",E20)</f>
        <v>0</v>
      </c>
      <c r="G125" s="31"/>
      <c r="H125" s="31"/>
      <c r="I125" s="27" t="s">
        <v>34</v>
      </c>
      <c r="J125" s="29" t="str">
        <f>E26</f>
        <v>BAUING KV,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24"/>
      <c r="B127" s="125"/>
      <c r="C127" s="126" t="s">
        <v>238</v>
      </c>
      <c r="D127" s="127" t="s">
        <v>64</v>
      </c>
      <c r="E127" s="127" t="s">
        <v>60</v>
      </c>
      <c r="F127" s="127" t="s">
        <v>61</v>
      </c>
      <c r="G127" s="127" t="s">
        <v>239</v>
      </c>
      <c r="H127" s="127" t="s">
        <v>240</v>
      </c>
      <c r="I127" s="127" t="s">
        <v>241</v>
      </c>
      <c r="J127" s="128" t="s">
        <v>203</v>
      </c>
      <c r="K127" s="129" t="s">
        <v>242</v>
      </c>
      <c r="L127" s="130"/>
      <c r="M127" s="61" t="s">
        <v>1</v>
      </c>
      <c r="N127" s="62" t="s">
        <v>43</v>
      </c>
      <c r="O127" s="62" t="s">
        <v>243</v>
      </c>
      <c r="P127" s="62" t="s">
        <v>244</v>
      </c>
      <c r="Q127" s="62" t="s">
        <v>245</v>
      </c>
      <c r="R127" s="62" t="s">
        <v>246</v>
      </c>
      <c r="S127" s="62" t="s">
        <v>247</v>
      </c>
      <c r="T127" s="63" t="s">
        <v>248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1"/>
      <c r="B128" s="32"/>
      <c r="C128" s="68" t="s">
        <v>249</v>
      </c>
      <c r="D128" s="31"/>
      <c r="E128" s="31"/>
      <c r="F128" s="31"/>
      <c r="G128" s="31"/>
      <c r="H128" s="31"/>
      <c r="I128" s="31"/>
      <c r="J128" s="131">
        <f>BK128</f>
        <v>0</v>
      </c>
      <c r="K128" s="31"/>
      <c r="L128" s="32"/>
      <c r="M128" s="64"/>
      <c r="N128" s="55"/>
      <c r="O128" s="65"/>
      <c r="P128" s="132">
        <f>P129</f>
        <v>0</v>
      </c>
      <c r="Q128" s="65"/>
      <c r="R128" s="132">
        <f>R129</f>
        <v>0</v>
      </c>
      <c r="S128" s="65"/>
      <c r="T128" s="133">
        <f>T129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78</v>
      </c>
      <c r="AU128" s="17" t="s">
        <v>205</v>
      </c>
      <c r="BK128" s="134">
        <f>BK129</f>
        <v>0</v>
      </c>
    </row>
    <row r="129" spans="1:65" s="12" customFormat="1" ht="25.9" customHeight="1">
      <c r="B129" s="135"/>
      <c r="D129" s="136" t="s">
        <v>78</v>
      </c>
      <c r="E129" s="137" t="s">
        <v>1303</v>
      </c>
      <c r="F129" s="137" t="s">
        <v>1304</v>
      </c>
      <c r="I129" s="138"/>
      <c r="J129" s="139">
        <f>BK129</f>
        <v>0</v>
      </c>
      <c r="L129" s="135"/>
      <c r="M129" s="140"/>
      <c r="N129" s="141"/>
      <c r="O129" s="141"/>
      <c r="P129" s="142">
        <f>P130+P233+P310+P362+P462+P476+P492</f>
        <v>0</v>
      </c>
      <c r="Q129" s="141"/>
      <c r="R129" s="142">
        <f>R130+R233+R310+R362+R462+R476+R492</f>
        <v>0</v>
      </c>
      <c r="S129" s="141"/>
      <c r="T129" s="143">
        <f>T130+T233+T310+T362+T462+T476+T492</f>
        <v>0</v>
      </c>
      <c r="AR129" s="136" t="s">
        <v>88</v>
      </c>
      <c r="AT129" s="144" t="s">
        <v>78</v>
      </c>
      <c r="AU129" s="144" t="s">
        <v>79</v>
      </c>
      <c r="AY129" s="136" t="s">
        <v>252</v>
      </c>
      <c r="BK129" s="145">
        <f>BK130+BK233+BK310+BK362+BK462+BK476+BK492</f>
        <v>0</v>
      </c>
    </row>
    <row r="130" spans="1:65" s="12" customFormat="1" ht="22.9" customHeight="1">
      <c r="B130" s="135"/>
      <c r="D130" s="136" t="s">
        <v>78</v>
      </c>
      <c r="E130" s="146" t="s">
        <v>1479</v>
      </c>
      <c r="F130" s="146" t="s">
        <v>6571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SUM(P131:P232)</f>
        <v>0</v>
      </c>
      <c r="Q130" s="141"/>
      <c r="R130" s="142">
        <f>SUM(R131:R232)</f>
        <v>0</v>
      </c>
      <c r="S130" s="141"/>
      <c r="T130" s="143">
        <f>SUM(T131:T232)</f>
        <v>0</v>
      </c>
      <c r="AR130" s="136" t="s">
        <v>88</v>
      </c>
      <c r="AT130" s="144" t="s">
        <v>78</v>
      </c>
      <c r="AU130" s="144" t="s">
        <v>86</v>
      </c>
      <c r="AY130" s="136" t="s">
        <v>252</v>
      </c>
      <c r="BK130" s="145">
        <f>SUM(BK131:BK232)</f>
        <v>0</v>
      </c>
    </row>
    <row r="131" spans="1:65" s="2" customFormat="1" ht="24.2" customHeight="1">
      <c r="A131" s="31"/>
      <c r="B131" s="148"/>
      <c r="C131" s="149" t="s">
        <v>86</v>
      </c>
      <c r="D131" s="149" t="s">
        <v>254</v>
      </c>
      <c r="E131" s="150" t="s">
        <v>1482</v>
      </c>
      <c r="F131" s="151" t="s">
        <v>6572</v>
      </c>
      <c r="G131" s="152" t="s">
        <v>347</v>
      </c>
      <c r="H131" s="153">
        <v>171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289</v>
      </c>
      <c r="AT131" s="161" t="s">
        <v>254</v>
      </c>
      <c r="AU131" s="161" t="s">
        <v>88</v>
      </c>
      <c r="AY131" s="17" t="s">
        <v>252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86</v>
      </c>
      <c r="BK131" s="162">
        <f>ROUND(I131*H131,2)</f>
        <v>0</v>
      </c>
      <c r="BL131" s="17" t="s">
        <v>289</v>
      </c>
      <c r="BM131" s="161" t="s">
        <v>88</v>
      </c>
    </row>
    <row r="132" spans="1:65" s="14" customFormat="1">
      <c r="B132" s="171"/>
      <c r="D132" s="164" t="s">
        <v>282</v>
      </c>
      <c r="E132" s="172" t="s">
        <v>1</v>
      </c>
      <c r="F132" s="173" t="s">
        <v>6573</v>
      </c>
      <c r="H132" s="174">
        <v>171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282</v>
      </c>
      <c r="AU132" s="172" t="s">
        <v>88</v>
      </c>
      <c r="AV132" s="14" t="s">
        <v>88</v>
      </c>
      <c r="AW132" s="14" t="s">
        <v>33</v>
      </c>
      <c r="AX132" s="14" t="s">
        <v>79</v>
      </c>
      <c r="AY132" s="172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171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24.2" customHeight="1">
      <c r="A134" s="31"/>
      <c r="B134" s="148"/>
      <c r="C134" s="149" t="s">
        <v>88</v>
      </c>
      <c r="D134" s="149" t="s">
        <v>254</v>
      </c>
      <c r="E134" s="150" t="s">
        <v>1490</v>
      </c>
      <c r="F134" s="151" t="s">
        <v>6574</v>
      </c>
      <c r="G134" s="152" t="s">
        <v>347</v>
      </c>
      <c r="H134" s="153">
        <v>56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289</v>
      </c>
      <c r="AT134" s="161" t="s">
        <v>254</v>
      </c>
      <c r="AU134" s="161" t="s">
        <v>88</v>
      </c>
      <c r="AY134" s="17" t="s">
        <v>252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289</v>
      </c>
      <c r="BM134" s="161" t="s">
        <v>258</v>
      </c>
    </row>
    <row r="135" spans="1:65" s="14" customFormat="1">
      <c r="B135" s="171"/>
      <c r="D135" s="164" t="s">
        <v>282</v>
      </c>
      <c r="E135" s="172" t="s">
        <v>1</v>
      </c>
      <c r="F135" s="173" t="s">
        <v>6575</v>
      </c>
      <c r="H135" s="174">
        <v>56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282</v>
      </c>
      <c r="AU135" s="172" t="s">
        <v>88</v>
      </c>
      <c r="AV135" s="14" t="s">
        <v>88</v>
      </c>
      <c r="AW135" s="14" t="s">
        <v>33</v>
      </c>
      <c r="AX135" s="14" t="s">
        <v>79</v>
      </c>
      <c r="AY135" s="172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56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262</v>
      </c>
      <c r="D137" s="149" t="s">
        <v>254</v>
      </c>
      <c r="E137" s="150" t="s">
        <v>6576</v>
      </c>
      <c r="F137" s="151" t="s">
        <v>6577</v>
      </c>
      <c r="G137" s="152" t="s">
        <v>347</v>
      </c>
      <c r="H137" s="153">
        <v>10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289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289</v>
      </c>
      <c r="BM137" s="161" t="s">
        <v>266</v>
      </c>
    </row>
    <row r="138" spans="1:65" s="14" customFormat="1">
      <c r="B138" s="171"/>
      <c r="D138" s="164" t="s">
        <v>282</v>
      </c>
      <c r="E138" s="172" t="s">
        <v>1</v>
      </c>
      <c r="F138" s="173" t="s">
        <v>6578</v>
      </c>
      <c r="H138" s="174">
        <v>10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5" customFormat="1">
      <c r="B139" s="179"/>
      <c r="D139" s="164" t="s">
        <v>282</v>
      </c>
      <c r="E139" s="180" t="s">
        <v>1</v>
      </c>
      <c r="F139" s="181" t="s">
        <v>286</v>
      </c>
      <c r="H139" s="182">
        <v>10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282</v>
      </c>
      <c r="AU139" s="180" t="s">
        <v>88</v>
      </c>
      <c r="AV139" s="15" t="s">
        <v>258</v>
      </c>
      <c r="AW139" s="15" t="s">
        <v>33</v>
      </c>
      <c r="AX139" s="15" t="s">
        <v>86</v>
      </c>
      <c r="AY139" s="180" t="s">
        <v>252</v>
      </c>
    </row>
    <row r="140" spans="1:65" s="2" customFormat="1" ht="24.2" customHeight="1">
      <c r="A140" s="31"/>
      <c r="B140" s="148"/>
      <c r="C140" s="149" t="s">
        <v>258</v>
      </c>
      <c r="D140" s="149" t="s">
        <v>254</v>
      </c>
      <c r="E140" s="150" t="s">
        <v>6579</v>
      </c>
      <c r="F140" s="151" t="s">
        <v>6580</v>
      </c>
      <c r="G140" s="152" t="s">
        <v>347</v>
      </c>
      <c r="H140" s="153">
        <v>107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44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289</v>
      </c>
      <c r="AT140" s="161" t="s">
        <v>254</v>
      </c>
      <c r="AU140" s="161" t="s">
        <v>88</v>
      </c>
      <c r="AY140" s="17" t="s">
        <v>252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86</v>
      </c>
      <c r="BK140" s="162">
        <f>ROUND(I140*H140,2)</f>
        <v>0</v>
      </c>
      <c r="BL140" s="17" t="s">
        <v>289</v>
      </c>
      <c r="BM140" s="161" t="s">
        <v>269</v>
      </c>
    </row>
    <row r="141" spans="1:65" s="14" customFormat="1">
      <c r="B141" s="171"/>
      <c r="D141" s="164" t="s">
        <v>282</v>
      </c>
      <c r="E141" s="172" t="s">
        <v>1</v>
      </c>
      <c r="F141" s="173" t="s">
        <v>6581</v>
      </c>
      <c r="H141" s="174">
        <v>107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5" customFormat="1">
      <c r="B142" s="179"/>
      <c r="D142" s="164" t="s">
        <v>282</v>
      </c>
      <c r="E142" s="180" t="s">
        <v>1</v>
      </c>
      <c r="F142" s="181" t="s">
        <v>286</v>
      </c>
      <c r="H142" s="182">
        <v>107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282</v>
      </c>
      <c r="AU142" s="180" t="s">
        <v>88</v>
      </c>
      <c r="AV142" s="15" t="s">
        <v>258</v>
      </c>
      <c r="AW142" s="15" t="s">
        <v>33</v>
      </c>
      <c r="AX142" s="15" t="s">
        <v>86</v>
      </c>
      <c r="AY142" s="180" t="s">
        <v>252</v>
      </c>
    </row>
    <row r="143" spans="1:65" s="2" customFormat="1" ht="24.2" customHeight="1">
      <c r="A143" s="31"/>
      <c r="B143" s="148"/>
      <c r="C143" s="149" t="s">
        <v>270</v>
      </c>
      <c r="D143" s="149" t="s">
        <v>254</v>
      </c>
      <c r="E143" s="150" t="s">
        <v>6582</v>
      </c>
      <c r="F143" s="151" t="s">
        <v>6583</v>
      </c>
      <c r="G143" s="152" t="s">
        <v>347</v>
      </c>
      <c r="H143" s="153">
        <v>11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289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289</v>
      </c>
      <c r="BM143" s="161" t="s">
        <v>273</v>
      </c>
    </row>
    <row r="144" spans="1:65" s="14" customFormat="1">
      <c r="B144" s="171"/>
      <c r="D144" s="164" t="s">
        <v>282</v>
      </c>
      <c r="E144" s="172" t="s">
        <v>1</v>
      </c>
      <c r="F144" s="173" t="s">
        <v>6584</v>
      </c>
      <c r="H144" s="174">
        <v>11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5" customFormat="1">
      <c r="B145" s="179"/>
      <c r="D145" s="164" t="s">
        <v>282</v>
      </c>
      <c r="E145" s="180" t="s">
        <v>1</v>
      </c>
      <c r="F145" s="181" t="s">
        <v>286</v>
      </c>
      <c r="H145" s="182">
        <v>11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282</v>
      </c>
      <c r="AU145" s="180" t="s">
        <v>88</v>
      </c>
      <c r="AV145" s="15" t="s">
        <v>258</v>
      </c>
      <c r="AW145" s="15" t="s">
        <v>33</v>
      </c>
      <c r="AX145" s="15" t="s">
        <v>86</v>
      </c>
      <c r="AY145" s="180" t="s">
        <v>252</v>
      </c>
    </row>
    <row r="146" spans="1:65" s="2" customFormat="1" ht="24.2" customHeight="1">
      <c r="A146" s="31"/>
      <c r="B146" s="148"/>
      <c r="C146" s="149" t="s">
        <v>266</v>
      </c>
      <c r="D146" s="149" t="s">
        <v>254</v>
      </c>
      <c r="E146" s="150" t="s">
        <v>6585</v>
      </c>
      <c r="F146" s="151" t="s">
        <v>6586</v>
      </c>
      <c r="G146" s="152" t="s">
        <v>347</v>
      </c>
      <c r="H146" s="153">
        <v>249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289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289</v>
      </c>
      <c r="BM146" s="161" t="s">
        <v>276</v>
      </c>
    </row>
    <row r="147" spans="1:65" s="14" customFormat="1">
      <c r="B147" s="171"/>
      <c r="D147" s="164" t="s">
        <v>282</v>
      </c>
      <c r="E147" s="172" t="s">
        <v>1</v>
      </c>
      <c r="F147" s="173" t="s">
        <v>6587</v>
      </c>
      <c r="H147" s="174">
        <v>249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249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24.2" customHeight="1">
      <c r="A149" s="31"/>
      <c r="B149" s="148"/>
      <c r="C149" s="149" t="s">
        <v>277</v>
      </c>
      <c r="D149" s="149" t="s">
        <v>254</v>
      </c>
      <c r="E149" s="150" t="s">
        <v>6588</v>
      </c>
      <c r="F149" s="151" t="s">
        <v>6589</v>
      </c>
      <c r="G149" s="152" t="s">
        <v>347</v>
      </c>
      <c r="H149" s="153">
        <v>2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289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289</v>
      </c>
      <c r="BM149" s="161" t="s">
        <v>281</v>
      </c>
    </row>
    <row r="150" spans="1:65" s="14" customFormat="1">
      <c r="B150" s="171"/>
      <c r="D150" s="164" t="s">
        <v>282</v>
      </c>
      <c r="E150" s="172" t="s">
        <v>1</v>
      </c>
      <c r="F150" s="173" t="s">
        <v>6590</v>
      </c>
      <c r="H150" s="174">
        <v>2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5" customFormat="1">
      <c r="B151" s="179"/>
      <c r="D151" s="164" t="s">
        <v>282</v>
      </c>
      <c r="E151" s="180" t="s">
        <v>1</v>
      </c>
      <c r="F151" s="181" t="s">
        <v>286</v>
      </c>
      <c r="H151" s="182">
        <v>2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282</v>
      </c>
      <c r="AU151" s="180" t="s">
        <v>88</v>
      </c>
      <c r="AV151" s="15" t="s">
        <v>258</v>
      </c>
      <c r="AW151" s="15" t="s">
        <v>33</v>
      </c>
      <c r="AX151" s="15" t="s">
        <v>86</v>
      </c>
      <c r="AY151" s="180" t="s">
        <v>252</v>
      </c>
    </row>
    <row r="152" spans="1:65" s="2" customFormat="1" ht="24.2" customHeight="1">
      <c r="A152" s="31"/>
      <c r="B152" s="148"/>
      <c r="C152" s="149" t="s">
        <v>269</v>
      </c>
      <c r="D152" s="149" t="s">
        <v>254</v>
      </c>
      <c r="E152" s="150" t="s">
        <v>6591</v>
      </c>
      <c r="F152" s="151" t="s">
        <v>6592</v>
      </c>
      <c r="G152" s="152" t="s">
        <v>347</v>
      </c>
      <c r="H152" s="153">
        <v>82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289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289</v>
      </c>
      <c r="BM152" s="161" t="s">
        <v>289</v>
      </c>
    </row>
    <row r="153" spans="1:65" s="14" customFormat="1">
      <c r="B153" s="171"/>
      <c r="D153" s="164" t="s">
        <v>282</v>
      </c>
      <c r="E153" s="172" t="s">
        <v>1</v>
      </c>
      <c r="F153" s="173" t="s">
        <v>6593</v>
      </c>
      <c r="H153" s="174">
        <v>82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5" customFormat="1">
      <c r="B154" s="179"/>
      <c r="D154" s="164" t="s">
        <v>282</v>
      </c>
      <c r="E154" s="180" t="s">
        <v>1</v>
      </c>
      <c r="F154" s="181" t="s">
        <v>286</v>
      </c>
      <c r="H154" s="182">
        <v>82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282</v>
      </c>
      <c r="AU154" s="180" t="s">
        <v>88</v>
      </c>
      <c r="AV154" s="15" t="s">
        <v>258</v>
      </c>
      <c r="AW154" s="15" t="s">
        <v>33</v>
      </c>
      <c r="AX154" s="15" t="s">
        <v>86</v>
      </c>
      <c r="AY154" s="180" t="s">
        <v>252</v>
      </c>
    </row>
    <row r="155" spans="1:65" s="2" customFormat="1" ht="24.2" customHeight="1">
      <c r="A155" s="31"/>
      <c r="B155" s="148"/>
      <c r="C155" s="149" t="s">
        <v>291</v>
      </c>
      <c r="D155" s="149" t="s">
        <v>254</v>
      </c>
      <c r="E155" s="150" t="s">
        <v>6594</v>
      </c>
      <c r="F155" s="151" t="s">
        <v>6595</v>
      </c>
      <c r="G155" s="152" t="s">
        <v>347</v>
      </c>
      <c r="H155" s="153">
        <v>6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44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289</v>
      </c>
      <c r="AT155" s="161" t="s">
        <v>254</v>
      </c>
      <c r="AU155" s="161" t="s">
        <v>88</v>
      </c>
      <c r="AY155" s="17" t="s">
        <v>252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86</v>
      </c>
      <c r="BK155" s="162">
        <f>ROUND(I155*H155,2)</f>
        <v>0</v>
      </c>
      <c r="BL155" s="17" t="s">
        <v>289</v>
      </c>
      <c r="BM155" s="161" t="s">
        <v>294</v>
      </c>
    </row>
    <row r="156" spans="1:65" s="14" customFormat="1">
      <c r="B156" s="171"/>
      <c r="D156" s="164" t="s">
        <v>282</v>
      </c>
      <c r="E156" s="172" t="s">
        <v>1</v>
      </c>
      <c r="F156" s="173" t="s">
        <v>6596</v>
      </c>
      <c r="H156" s="174">
        <v>6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5" customFormat="1">
      <c r="B157" s="179"/>
      <c r="D157" s="164" t="s">
        <v>282</v>
      </c>
      <c r="E157" s="180" t="s">
        <v>1</v>
      </c>
      <c r="F157" s="181" t="s">
        <v>286</v>
      </c>
      <c r="H157" s="182">
        <v>6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282</v>
      </c>
      <c r="AU157" s="180" t="s">
        <v>88</v>
      </c>
      <c r="AV157" s="15" t="s">
        <v>258</v>
      </c>
      <c r="AW157" s="15" t="s">
        <v>33</v>
      </c>
      <c r="AX157" s="15" t="s">
        <v>86</v>
      </c>
      <c r="AY157" s="180" t="s">
        <v>252</v>
      </c>
    </row>
    <row r="158" spans="1:65" s="2" customFormat="1" ht="24.2" customHeight="1">
      <c r="A158" s="31"/>
      <c r="B158" s="148"/>
      <c r="C158" s="149" t="s">
        <v>273</v>
      </c>
      <c r="D158" s="149" t="s">
        <v>254</v>
      </c>
      <c r="E158" s="150" t="s">
        <v>6597</v>
      </c>
      <c r="F158" s="151" t="s">
        <v>6598</v>
      </c>
      <c r="G158" s="152" t="s">
        <v>347</v>
      </c>
      <c r="H158" s="153">
        <v>39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289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289</v>
      </c>
      <c r="BM158" s="161" t="s">
        <v>298</v>
      </c>
    </row>
    <row r="159" spans="1:65" s="14" customFormat="1">
      <c r="B159" s="171"/>
      <c r="D159" s="164" t="s">
        <v>282</v>
      </c>
      <c r="E159" s="172" t="s">
        <v>1</v>
      </c>
      <c r="F159" s="173" t="s">
        <v>6599</v>
      </c>
      <c r="H159" s="174">
        <v>39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39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299</v>
      </c>
      <c r="D161" s="149" t="s">
        <v>254</v>
      </c>
      <c r="E161" s="150" t="s">
        <v>6600</v>
      </c>
      <c r="F161" s="151" t="s">
        <v>6601</v>
      </c>
      <c r="G161" s="152" t="s">
        <v>347</v>
      </c>
      <c r="H161" s="153">
        <v>6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302</v>
      </c>
    </row>
    <row r="162" spans="1:65" s="14" customFormat="1">
      <c r="B162" s="171"/>
      <c r="D162" s="164" t="s">
        <v>282</v>
      </c>
      <c r="E162" s="172" t="s">
        <v>1</v>
      </c>
      <c r="F162" s="173" t="s">
        <v>6596</v>
      </c>
      <c r="H162" s="174">
        <v>6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5" customFormat="1">
      <c r="B163" s="179"/>
      <c r="D163" s="164" t="s">
        <v>282</v>
      </c>
      <c r="E163" s="180" t="s">
        <v>1</v>
      </c>
      <c r="F163" s="181" t="s">
        <v>286</v>
      </c>
      <c r="H163" s="182">
        <v>6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282</v>
      </c>
      <c r="AU163" s="180" t="s">
        <v>88</v>
      </c>
      <c r="AV163" s="15" t="s">
        <v>258</v>
      </c>
      <c r="AW163" s="15" t="s">
        <v>33</v>
      </c>
      <c r="AX163" s="15" t="s">
        <v>86</v>
      </c>
      <c r="AY163" s="180" t="s">
        <v>252</v>
      </c>
    </row>
    <row r="164" spans="1:65" s="2" customFormat="1" ht="24.2" customHeight="1">
      <c r="A164" s="31"/>
      <c r="B164" s="148"/>
      <c r="C164" s="149" t="s">
        <v>276</v>
      </c>
      <c r="D164" s="149" t="s">
        <v>254</v>
      </c>
      <c r="E164" s="150" t="s">
        <v>6602</v>
      </c>
      <c r="F164" s="151" t="s">
        <v>6603</v>
      </c>
      <c r="G164" s="152" t="s">
        <v>347</v>
      </c>
      <c r="H164" s="153">
        <v>32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289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289</v>
      </c>
      <c r="BM164" s="161" t="s">
        <v>306</v>
      </c>
    </row>
    <row r="165" spans="1:65" s="14" customFormat="1">
      <c r="B165" s="171"/>
      <c r="D165" s="164" t="s">
        <v>282</v>
      </c>
      <c r="E165" s="172" t="s">
        <v>1</v>
      </c>
      <c r="F165" s="173" t="s">
        <v>6604</v>
      </c>
      <c r="H165" s="174">
        <v>32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32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24.2" customHeight="1">
      <c r="A167" s="31"/>
      <c r="B167" s="148"/>
      <c r="C167" s="149" t="s">
        <v>308</v>
      </c>
      <c r="D167" s="149" t="s">
        <v>254</v>
      </c>
      <c r="E167" s="150" t="s">
        <v>6605</v>
      </c>
      <c r="F167" s="151" t="s">
        <v>6606</v>
      </c>
      <c r="G167" s="152" t="s">
        <v>347</v>
      </c>
      <c r="H167" s="153">
        <v>67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289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289</v>
      </c>
      <c r="BM167" s="161" t="s">
        <v>311</v>
      </c>
    </row>
    <row r="168" spans="1:65" s="14" customFormat="1">
      <c r="B168" s="171"/>
      <c r="D168" s="164" t="s">
        <v>282</v>
      </c>
      <c r="E168" s="172" t="s">
        <v>1</v>
      </c>
      <c r="F168" s="173" t="s">
        <v>6607</v>
      </c>
      <c r="H168" s="174">
        <v>67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5" customFormat="1">
      <c r="B169" s="179"/>
      <c r="D169" s="164" t="s">
        <v>282</v>
      </c>
      <c r="E169" s="180" t="s">
        <v>1</v>
      </c>
      <c r="F169" s="181" t="s">
        <v>286</v>
      </c>
      <c r="H169" s="182">
        <v>67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282</v>
      </c>
      <c r="AU169" s="180" t="s">
        <v>88</v>
      </c>
      <c r="AV169" s="15" t="s">
        <v>258</v>
      </c>
      <c r="AW169" s="15" t="s">
        <v>33</v>
      </c>
      <c r="AX169" s="15" t="s">
        <v>86</v>
      </c>
      <c r="AY169" s="180" t="s">
        <v>252</v>
      </c>
    </row>
    <row r="170" spans="1:65" s="2" customFormat="1" ht="24.2" customHeight="1">
      <c r="A170" s="31"/>
      <c r="B170" s="148"/>
      <c r="C170" s="149" t="s">
        <v>281</v>
      </c>
      <c r="D170" s="149" t="s">
        <v>254</v>
      </c>
      <c r="E170" s="150" t="s">
        <v>6608</v>
      </c>
      <c r="F170" s="151" t="s">
        <v>6609</v>
      </c>
      <c r="G170" s="152" t="s">
        <v>347</v>
      </c>
      <c r="H170" s="153">
        <v>15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44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289</v>
      </c>
      <c r="AT170" s="161" t="s">
        <v>254</v>
      </c>
      <c r="AU170" s="161" t="s">
        <v>88</v>
      </c>
      <c r="AY170" s="17" t="s">
        <v>252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289</v>
      </c>
      <c r="BM170" s="161" t="s">
        <v>315</v>
      </c>
    </row>
    <row r="171" spans="1:65" s="14" customFormat="1">
      <c r="B171" s="171"/>
      <c r="D171" s="164" t="s">
        <v>282</v>
      </c>
      <c r="E171" s="172" t="s">
        <v>1</v>
      </c>
      <c r="F171" s="173" t="s">
        <v>6610</v>
      </c>
      <c r="H171" s="174">
        <v>15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15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8</v>
      </c>
      <c r="D173" s="149" t="s">
        <v>254</v>
      </c>
      <c r="E173" s="150" t="s">
        <v>6611</v>
      </c>
      <c r="F173" s="151" t="s">
        <v>6612</v>
      </c>
      <c r="G173" s="152" t="s">
        <v>347</v>
      </c>
      <c r="H173" s="153">
        <v>35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319</v>
      </c>
    </row>
    <row r="174" spans="1:65" s="14" customFormat="1">
      <c r="B174" s="171"/>
      <c r="D174" s="164" t="s">
        <v>282</v>
      </c>
      <c r="E174" s="172" t="s">
        <v>1</v>
      </c>
      <c r="F174" s="173" t="s">
        <v>6613</v>
      </c>
      <c r="H174" s="174">
        <v>35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5" customFormat="1">
      <c r="B175" s="179"/>
      <c r="D175" s="164" t="s">
        <v>282</v>
      </c>
      <c r="E175" s="180" t="s">
        <v>1</v>
      </c>
      <c r="F175" s="181" t="s">
        <v>286</v>
      </c>
      <c r="H175" s="182">
        <v>35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282</v>
      </c>
      <c r="AU175" s="180" t="s">
        <v>88</v>
      </c>
      <c r="AV175" s="15" t="s">
        <v>258</v>
      </c>
      <c r="AW175" s="15" t="s">
        <v>33</v>
      </c>
      <c r="AX175" s="15" t="s">
        <v>86</v>
      </c>
      <c r="AY175" s="180" t="s">
        <v>252</v>
      </c>
    </row>
    <row r="176" spans="1:65" s="2" customFormat="1" ht="24.2" customHeight="1">
      <c r="A176" s="31"/>
      <c r="B176" s="148"/>
      <c r="C176" s="149" t="s">
        <v>289</v>
      </c>
      <c r="D176" s="149" t="s">
        <v>254</v>
      </c>
      <c r="E176" s="150" t="s">
        <v>6614</v>
      </c>
      <c r="F176" s="151" t="s">
        <v>6615</v>
      </c>
      <c r="G176" s="152" t="s">
        <v>1198</v>
      </c>
      <c r="H176" s="153">
        <v>1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44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289</v>
      </c>
      <c r="AT176" s="161" t="s">
        <v>254</v>
      </c>
      <c r="AU176" s="161" t="s">
        <v>88</v>
      </c>
      <c r="AY176" s="17" t="s">
        <v>252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86</v>
      </c>
      <c r="BK176" s="162">
        <f>ROUND(I176*H176,2)</f>
        <v>0</v>
      </c>
      <c r="BL176" s="17" t="s">
        <v>289</v>
      </c>
      <c r="BM176" s="161" t="s">
        <v>323</v>
      </c>
    </row>
    <row r="177" spans="1:65" s="14" customFormat="1" ht="22.5">
      <c r="B177" s="171"/>
      <c r="D177" s="164" t="s">
        <v>282</v>
      </c>
      <c r="E177" s="172" t="s">
        <v>1</v>
      </c>
      <c r="F177" s="173" t="s">
        <v>6616</v>
      </c>
      <c r="H177" s="174">
        <v>1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5" customFormat="1">
      <c r="B178" s="179"/>
      <c r="D178" s="164" t="s">
        <v>282</v>
      </c>
      <c r="E178" s="180" t="s">
        <v>1</v>
      </c>
      <c r="F178" s="181" t="s">
        <v>286</v>
      </c>
      <c r="H178" s="182">
        <v>1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282</v>
      </c>
      <c r="AU178" s="180" t="s">
        <v>88</v>
      </c>
      <c r="AV178" s="15" t="s">
        <v>258</v>
      </c>
      <c r="AW178" s="15" t="s">
        <v>33</v>
      </c>
      <c r="AX178" s="15" t="s">
        <v>86</v>
      </c>
      <c r="AY178" s="180" t="s">
        <v>252</v>
      </c>
    </row>
    <row r="179" spans="1:65" s="2" customFormat="1" ht="24.2" customHeight="1">
      <c r="A179" s="31"/>
      <c r="B179" s="148"/>
      <c r="C179" s="149" t="s">
        <v>325</v>
      </c>
      <c r="D179" s="149" t="s">
        <v>254</v>
      </c>
      <c r="E179" s="150" t="s">
        <v>6617</v>
      </c>
      <c r="F179" s="151" t="s">
        <v>6618</v>
      </c>
      <c r="G179" s="152" t="s">
        <v>347</v>
      </c>
      <c r="H179" s="153">
        <v>7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289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289</v>
      </c>
      <c r="BM179" s="161" t="s">
        <v>328</v>
      </c>
    </row>
    <row r="180" spans="1:65" s="13" customFormat="1">
      <c r="B180" s="163"/>
      <c r="D180" s="164" t="s">
        <v>282</v>
      </c>
      <c r="E180" s="165" t="s">
        <v>1</v>
      </c>
      <c r="F180" s="166" t="s">
        <v>6619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4" customFormat="1">
      <c r="B181" s="171"/>
      <c r="D181" s="164" t="s">
        <v>282</v>
      </c>
      <c r="E181" s="172" t="s">
        <v>1</v>
      </c>
      <c r="F181" s="173" t="s">
        <v>6620</v>
      </c>
      <c r="H181" s="174">
        <v>1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282</v>
      </c>
      <c r="AU181" s="172" t="s">
        <v>88</v>
      </c>
      <c r="AV181" s="14" t="s">
        <v>88</v>
      </c>
      <c r="AW181" s="14" t="s">
        <v>33</v>
      </c>
      <c r="AX181" s="14" t="s">
        <v>79</v>
      </c>
      <c r="AY181" s="172" t="s">
        <v>252</v>
      </c>
    </row>
    <row r="182" spans="1:65" s="14" customFormat="1">
      <c r="B182" s="171"/>
      <c r="D182" s="164" t="s">
        <v>282</v>
      </c>
      <c r="E182" s="172" t="s">
        <v>1</v>
      </c>
      <c r="F182" s="173" t="s">
        <v>6621</v>
      </c>
      <c r="H182" s="174">
        <v>4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4" customFormat="1">
      <c r="B183" s="171"/>
      <c r="D183" s="164" t="s">
        <v>282</v>
      </c>
      <c r="E183" s="172" t="s">
        <v>1</v>
      </c>
      <c r="F183" s="173" t="s">
        <v>6622</v>
      </c>
      <c r="H183" s="174">
        <v>1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4" customFormat="1">
      <c r="B184" s="171"/>
      <c r="D184" s="164" t="s">
        <v>282</v>
      </c>
      <c r="E184" s="172" t="s">
        <v>1</v>
      </c>
      <c r="F184" s="173" t="s">
        <v>6623</v>
      </c>
      <c r="H184" s="174">
        <v>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3" customFormat="1" ht="22.5">
      <c r="B185" s="163"/>
      <c r="D185" s="164" t="s">
        <v>282</v>
      </c>
      <c r="E185" s="165" t="s">
        <v>1</v>
      </c>
      <c r="F185" s="166" t="s">
        <v>6624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7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24.2" customHeight="1">
      <c r="A187" s="31"/>
      <c r="B187" s="148"/>
      <c r="C187" s="149" t="s">
        <v>294</v>
      </c>
      <c r="D187" s="149" t="s">
        <v>254</v>
      </c>
      <c r="E187" s="150" t="s">
        <v>6625</v>
      </c>
      <c r="F187" s="151" t="s">
        <v>6626</v>
      </c>
      <c r="G187" s="152" t="s">
        <v>347</v>
      </c>
      <c r="H187" s="153">
        <v>76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289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289</v>
      </c>
      <c r="BM187" s="161" t="s">
        <v>335</v>
      </c>
    </row>
    <row r="188" spans="1:65" s="13" customFormat="1">
      <c r="B188" s="163"/>
      <c r="D188" s="164" t="s">
        <v>282</v>
      </c>
      <c r="E188" s="165" t="s">
        <v>1</v>
      </c>
      <c r="F188" s="166" t="s">
        <v>6627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282</v>
      </c>
      <c r="AU188" s="165" t="s">
        <v>88</v>
      </c>
      <c r="AV188" s="13" t="s">
        <v>86</v>
      </c>
      <c r="AW188" s="13" t="s">
        <v>33</v>
      </c>
      <c r="AX188" s="13" t="s">
        <v>79</v>
      </c>
      <c r="AY188" s="165" t="s">
        <v>252</v>
      </c>
    </row>
    <row r="189" spans="1:65" s="14" customFormat="1">
      <c r="B189" s="171"/>
      <c r="D189" s="164" t="s">
        <v>282</v>
      </c>
      <c r="E189" s="172" t="s">
        <v>1</v>
      </c>
      <c r="F189" s="173" t="s">
        <v>6628</v>
      </c>
      <c r="H189" s="174">
        <v>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4" customFormat="1">
      <c r="B190" s="171"/>
      <c r="D190" s="164" t="s">
        <v>282</v>
      </c>
      <c r="E190" s="172" t="s">
        <v>1</v>
      </c>
      <c r="F190" s="173" t="s">
        <v>6629</v>
      </c>
      <c r="H190" s="174">
        <v>29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4" customFormat="1">
      <c r="B191" s="171"/>
      <c r="D191" s="164" t="s">
        <v>282</v>
      </c>
      <c r="E191" s="172" t="s">
        <v>1</v>
      </c>
      <c r="F191" s="173" t="s">
        <v>6630</v>
      </c>
      <c r="H191" s="174">
        <v>22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282</v>
      </c>
      <c r="AU191" s="172" t="s">
        <v>88</v>
      </c>
      <c r="AV191" s="14" t="s">
        <v>88</v>
      </c>
      <c r="AW191" s="14" t="s">
        <v>33</v>
      </c>
      <c r="AX191" s="14" t="s">
        <v>79</v>
      </c>
      <c r="AY191" s="172" t="s">
        <v>252</v>
      </c>
    </row>
    <row r="192" spans="1:65" s="14" customFormat="1">
      <c r="B192" s="171"/>
      <c r="D192" s="164" t="s">
        <v>282</v>
      </c>
      <c r="E192" s="172" t="s">
        <v>1</v>
      </c>
      <c r="F192" s="173" t="s">
        <v>6631</v>
      </c>
      <c r="H192" s="174">
        <v>20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3" customFormat="1" ht="22.5">
      <c r="B193" s="163"/>
      <c r="D193" s="164" t="s">
        <v>282</v>
      </c>
      <c r="E193" s="165" t="s">
        <v>1</v>
      </c>
      <c r="F193" s="166" t="s">
        <v>6624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282</v>
      </c>
      <c r="AU193" s="165" t="s">
        <v>88</v>
      </c>
      <c r="AV193" s="13" t="s">
        <v>86</v>
      </c>
      <c r="AW193" s="13" t="s">
        <v>33</v>
      </c>
      <c r="AX193" s="13" t="s">
        <v>79</v>
      </c>
      <c r="AY193" s="165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76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24.2" customHeight="1">
      <c r="A195" s="31"/>
      <c r="B195" s="148"/>
      <c r="C195" s="149" t="s">
        <v>338</v>
      </c>
      <c r="D195" s="149" t="s">
        <v>254</v>
      </c>
      <c r="E195" s="150" t="s">
        <v>6632</v>
      </c>
      <c r="F195" s="151" t="s">
        <v>6633</v>
      </c>
      <c r="G195" s="152" t="s">
        <v>347</v>
      </c>
      <c r="H195" s="153">
        <v>4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289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289</v>
      </c>
      <c r="BM195" s="161" t="s">
        <v>342</v>
      </c>
    </row>
    <row r="196" spans="1:65" s="13" customFormat="1">
      <c r="B196" s="163"/>
      <c r="D196" s="164" t="s">
        <v>282</v>
      </c>
      <c r="E196" s="165" t="s">
        <v>1</v>
      </c>
      <c r="F196" s="166" t="s">
        <v>6634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282</v>
      </c>
      <c r="AU196" s="165" t="s">
        <v>88</v>
      </c>
      <c r="AV196" s="13" t="s">
        <v>86</v>
      </c>
      <c r="AW196" s="13" t="s">
        <v>33</v>
      </c>
      <c r="AX196" s="13" t="s">
        <v>79</v>
      </c>
      <c r="AY196" s="165" t="s">
        <v>252</v>
      </c>
    </row>
    <row r="197" spans="1:65" s="14" customFormat="1">
      <c r="B197" s="171"/>
      <c r="D197" s="164" t="s">
        <v>282</v>
      </c>
      <c r="E197" s="172" t="s">
        <v>1</v>
      </c>
      <c r="F197" s="173" t="s">
        <v>6635</v>
      </c>
      <c r="H197" s="174">
        <v>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4" customFormat="1">
      <c r="B198" s="171"/>
      <c r="D198" s="164" t="s">
        <v>282</v>
      </c>
      <c r="E198" s="172" t="s">
        <v>1</v>
      </c>
      <c r="F198" s="173" t="s">
        <v>6622</v>
      </c>
      <c r="H198" s="174">
        <v>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4" customFormat="1">
      <c r="B199" s="171"/>
      <c r="D199" s="164" t="s">
        <v>282</v>
      </c>
      <c r="E199" s="172" t="s">
        <v>1</v>
      </c>
      <c r="F199" s="173" t="s">
        <v>6623</v>
      </c>
      <c r="H199" s="174">
        <v>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1:65" s="13" customFormat="1" ht="22.5">
      <c r="B200" s="163"/>
      <c r="D200" s="164" t="s">
        <v>282</v>
      </c>
      <c r="E200" s="165" t="s">
        <v>1</v>
      </c>
      <c r="F200" s="166" t="s">
        <v>6624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282</v>
      </c>
      <c r="AU200" s="165" t="s">
        <v>88</v>
      </c>
      <c r="AV200" s="13" t="s">
        <v>86</v>
      </c>
      <c r="AW200" s="13" t="s">
        <v>33</v>
      </c>
      <c r="AX200" s="13" t="s">
        <v>79</v>
      </c>
      <c r="AY200" s="165" t="s">
        <v>252</v>
      </c>
    </row>
    <row r="201" spans="1:65" s="15" customFormat="1">
      <c r="B201" s="179"/>
      <c r="D201" s="164" t="s">
        <v>282</v>
      </c>
      <c r="E201" s="180" t="s">
        <v>1</v>
      </c>
      <c r="F201" s="181" t="s">
        <v>286</v>
      </c>
      <c r="H201" s="182">
        <v>4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282</v>
      </c>
      <c r="AU201" s="180" t="s">
        <v>88</v>
      </c>
      <c r="AV201" s="15" t="s">
        <v>258</v>
      </c>
      <c r="AW201" s="15" t="s">
        <v>33</v>
      </c>
      <c r="AX201" s="15" t="s">
        <v>86</v>
      </c>
      <c r="AY201" s="180" t="s">
        <v>252</v>
      </c>
    </row>
    <row r="202" spans="1:65" s="2" customFormat="1" ht="24.2" customHeight="1">
      <c r="A202" s="31"/>
      <c r="B202" s="148"/>
      <c r="C202" s="149" t="s">
        <v>298</v>
      </c>
      <c r="D202" s="149" t="s">
        <v>254</v>
      </c>
      <c r="E202" s="150" t="s">
        <v>6636</v>
      </c>
      <c r="F202" s="151" t="s">
        <v>6637</v>
      </c>
      <c r="G202" s="152" t="s">
        <v>347</v>
      </c>
      <c r="H202" s="153">
        <v>30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289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289</v>
      </c>
      <c r="BM202" s="161" t="s">
        <v>348</v>
      </c>
    </row>
    <row r="203" spans="1:65" s="13" customFormat="1">
      <c r="B203" s="163"/>
      <c r="D203" s="164" t="s">
        <v>282</v>
      </c>
      <c r="E203" s="165" t="s">
        <v>1</v>
      </c>
      <c r="F203" s="166" t="s">
        <v>6634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282</v>
      </c>
      <c r="AU203" s="165" t="s">
        <v>88</v>
      </c>
      <c r="AV203" s="13" t="s">
        <v>86</v>
      </c>
      <c r="AW203" s="13" t="s">
        <v>33</v>
      </c>
      <c r="AX203" s="13" t="s">
        <v>79</v>
      </c>
      <c r="AY203" s="165" t="s">
        <v>252</v>
      </c>
    </row>
    <row r="204" spans="1:65" s="14" customFormat="1">
      <c r="B204" s="171"/>
      <c r="D204" s="164" t="s">
        <v>282</v>
      </c>
      <c r="E204" s="172" t="s">
        <v>1</v>
      </c>
      <c r="F204" s="173" t="s">
        <v>6638</v>
      </c>
      <c r="H204" s="174">
        <v>4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4" customFormat="1">
      <c r="B205" s="171"/>
      <c r="D205" s="164" t="s">
        <v>282</v>
      </c>
      <c r="E205" s="172" t="s">
        <v>1</v>
      </c>
      <c r="F205" s="173" t="s">
        <v>6639</v>
      </c>
      <c r="H205" s="174">
        <v>11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4" customFormat="1">
      <c r="B206" s="171"/>
      <c r="D206" s="164" t="s">
        <v>282</v>
      </c>
      <c r="E206" s="172" t="s">
        <v>1</v>
      </c>
      <c r="F206" s="173" t="s">
        <v>6640</v>
      </c>
      <c r="H206" s="174">
        <v>8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4" customFormat="1">
      <c r="B207" s="171"/>
      <c r="D207" s="164" t="s">
        <v>282</v>
      </c>
      <c r="E207" s="172" t="s">
        <v>1</v>
      </c>
      <c r="F207" s="173" t="s">
        <v>6641</v>
      </c>
      <c r="H207" s="174">
        <v>7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282</v>
      </c>
      <c r="AU207" s="172" t="s">
        <v>88</v>
      </c>
      <c r="AV207" s="14" t="s">
        <v>88</v>
      </c>
      <c r="AW207" s="14" t="s">
        <v>33</v>
      </c>
      <c r="AX207" s="14" t="s">
        <v>79</v>
      </c>
      <c r="AY207" s="172" t="s">
        <v>252</v>
      </c>
    </row>
    <row r="208" spans="1:65" s="13" customFormat="1" ht="22.5">
      <c r="B208" s="163"/>
      <c r="D208" s="164" t="s">
        <v>282</v>
      </c>
      <c r="E208" s="165" t="s">
        <v>1</v>
      </c>
      <c r="F208" s="166" t="s">
        <v>6624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30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24.2" customHeight="1">
      <c r="A210" s="31"/>
      <c r="B210" s="148"/>
      <c r="C210" s="149" t="s">
        <v>7</v>
      </c>
      <c r="D210" s="149" t="s">
        <v>254</v>
      </c>
      <c r="E210" s="150" t="s">
        <v>6642</v>
      </c>
      <c r="F210" s="151" t="s">
        <v>6643</v>
      </c>
      <c r="G210" s="152" t="s">
        <v>347</v>
      </c>
      <c r="H210" s="153">
        <v>46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289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289</v>
      </c>
      <c r="BM210" s="161" t="s">
        <v>356</v>
      </c>
    </row>
    <row r="211" spans="1:65" s="13" customFormat="1">
      <c r="B211" s="163"/>
      <c r="D211" s="164" t="s">
        <v>282</v>
      </c>
      <c r="E211" s="165" t="s">
        <v>1</v>
      </c>
      <c r="F211" s="166" t="s">
        <v>6634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282</v>
      </c>
      <c r="AU211" s="165" t="s">
        <v>88</v>
      </c>
      <c r="AV211" s="13" t="s">
        <v>86</v>
      </c>
      <c r="AW211" s="13" t="s">
        <v>33</v>
      </c>
      <c r="AX211" s="13" t="s">
        <v>79</v>
      </c>
      <c r="AY211" s="165" t="s">
        <v>252</v>
      </c>
    </row>
    <row r="212" spans="1:65" s="14" customFormat="1">
      <c r="B212" s="171"/>
      <c r="D212" s="164" t="s">
        <v>282</v>
      </c>
      <c r="E212" s="172" t="s">
        <v>1</v>
      </c>
      <c r="F212" s="173" t="s">
        <v>6644</v>
      </c>
      <c r="H212" s="174">
        <v>2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4" customFormat="1">
      <c r="B213" s="171"/>
      <c r="D213" s="164" t="s">
        <v>282</v>
      </c>
      <c r="E213" s="172" t="s">
        <v>1</v>
      </c>
      <c r="F213" s="173" t="s">
        <v>6645</v>
      </c>
      <c r="H213" s="174">
        <v>18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4" customFormat="1">
      <c r="B214" s="171"/>
      <c r="D214" s="164" t="s">
        <v>282</v>
      </c>
      <c r="E214" s="172" t="s">
        <v>1</v>
      </c>
      <c r="F214" s="173" t="s">
        <v>6646</v>
      </c>
      <c r="H214" s="174">
        <v>13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4" customFormat="1">
      <c r="B215" s="171"/>
      <c r="D215" s="164" t="s">
        <v>282</v>
      </c>
      <c r="E215" s="172" t="s">
        <v>1</v>
      </c>
      <c r="F215" s="173" t="s">
        <v>6647</v>
      </c>
      <c r="H215" s="174">
        <v>13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3" customFormat="1" ht="22.5">
      <c r="B216" s="163"/>
      <c r="D216" s="164" t="s">
        <v>282</v>
      </c>
      <c r="E216" s="165" t="s">
        <v>1</v>
      </c>
      <c r="F216" s="166" t="s">
        <v>6624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5" customFormat="1">
      <c r="B217" s="179"/>
      <c r="D217" s="164" t="s">
        <v>282</v>
      </c>
      <c r="E217" s="180" t="s">
        <v>1</v>
      </c>
      <c r="F217" s="181" t="s">
        <v>286</v>
      </c>
      <c r="H217" s="182">
        <v>46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282</v>
      </c>
      <c r="AU217" s="180" t="s">
        <v>88</v>
      </c>
      <c r="AV217" s="15" t="s">
        <v>258</v>
      </c>
      <c r="AW217" s="15" t="s">
        <v>33</v>
      </c>
      <c r="AX217" s="15" t="s">
        <v>86</v>
      </c>
      <c r="AY217" s="180" t="s">
        <v>252</v>
      </c>
    </row>
    <row r="218" spans="1:65" s="2" customFormat="1" ht="24.2" customHeight="1">
      <c r="A218" s="31"/>
      <c r="B218" s="148"/>
      <c r="C218" s="149" t="s">
        <v>302</v>
      </c>
      <c r="D218" s="149" t="s">
        <v>254</v>
      </c>
      <c r="E218" s="150" t="s">
        <v>6648</v>
      </c>
      <c r="F218" s="151" t="s">
        <v>6649</v>
      </c>
      <c r="G218" s="152" t="s">
        <v>347</v>
      </c>
      <c r="H218" s="153">
        <v>5</v>
      </c>
      <c r="I218" s="154"/>
      <c r="J218" s="155">
        <f>ROUND(I218*H218,2)</f>
        <v>0</v>
      </c>
      <c r="K218" s="156"/>
      <c r="L218" s="32"/>
      <c r="M218" s="157" t="s">
        <v>1</v>
      </c>
      <c r="N218" s="158" t="s">
        <v>44</v>
      </c>
      <c r="O218" s="57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289</v>
      </c>
      <c r="AT218" s="161" t="s">
        <v>254</v>
      </c>
      <c r="AU218" s="161" t="s">
        <v>88</v>
      </c>
      <c r="AY218" s="17" t="s">
        <v>252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86</v>
      </c>
      <c r="BK218" s="162">
        <f>ROUND(I218*H218,2)</f>
        <v>0</v>
      </c>
      <c r="BL218" s="17" t="s">
        <v>289</v>
      </c>
      <c r="BM218" s="161" t="s">
        <v>363</v>
      </c>
    </row>
    <row r="219" spans="1:65" s="13" customFormat="1">
      <c r="B219" s="163"/>
      <c r="D219" s="164" t="s">
        <v>282</v>
      </c>
      <c r="E219" s="165" t="s">
        <v>1</v>
      </c>
      <c r="F219" s="166" t="s">
        <v>6650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282</v>
      </c>
      <c r="AU219" s="165" t="s">
        <v>88</v>
      </c>
      <c r="AV219" s="13" t="s">
        <v>86</v>
      </c>
      <c r="AW219" s="13" t="s">
        <v>33</v>
      </c>
      <c r="AX219" s="13" t="s">
        <v>79</v>
      </c>
      <c r="AY219" s="165" t="s">
        <v>252</v>
      </c>
    </row>
    <row r="220" spans="1:65" s="14" customFormat="1">
      <c r="B220" s="171"/>
      <c r="D220" s="164" t="s">
        <v>282</v>
      </c>
      <c r="E220" s="172" t="s">
        <v>1</v>
      </c>
      <c r="F220" s="173" t="s">
        <v>6651</v>
      </c>
      <c r="H220" s="174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6652</v>
      </c>
      <c r="H221" s="174">
        <v>2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>
      <c r="B222" s="171"/>
      <c r="D222" s="164" t="s">
        <v>282</v>
      </c>
      <c r="E222" s="172" t="s">
        <v>1</v>
      </c>
      <c r="F222" s="173" t="s">
        <v>6653</v>
      </c>
      <c r="H222" s="174">
        <v>2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3" customFormat="1" ht="22.5">
      <c r="B223" s="163"/>
      <c r="D223" s="164" t="s">
        <v>282</v>
      </c>
      <c r="E223" s="165" t="s">
        <v>1</v>
      </c>
      <c r="F223" s="166" t="s">
        <v>6624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282</v>
      </c>
      <c r="AU223" s="165" t="s">
        <v>88</v>
      </c>
      <c r="AV223" s="13" t="s">
        <v>86</v>
      </c>
      <c r="AW223" s="13" t="s">
        <v>33</v>
      </c>
      <c r="AX223" s="13" t="s">
        <v>79</v>
      </c>
      <c r="AY223" s="165" t="s">
        <v>252</v>
      </c>
    </row>
    <row r="224" spans="1:65" s="15" customFormat="1">
      <c r="B224" s="179"/>
      <c r="D224" s="164" t="s">
        <v>282</v>
      </c>
      <c r="E224" s="180" t="s">
        <v>1</v>
      </c>
      <c r="F224" s="181" t="s">
        <v>286</v>
      </c>
      <c r="H224" s="182">
        <v>5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282</v>
      </c>
      <c r="AU224" s="180" t="s">
        <v>88</v>
      </c>
      <c r="AV224" s="15" t="s">
        <v>258</v>
      </c>
      <c r="AW224" s="15" t="s">
        <v>33</v>
      </c>
      <c r="AX224" s="15" t="s">
        <v>86</v>
      </c>
      <c r="AY224" s="180" t="s">
        <v>252</v>
      </c>
    </row>
    <row r="225" spans="1:65" s="2" customFormat="1" ht="24.2" customHeight="1">
      <c r="A225" s="31"/>
      <c r="B225" s="148"/>
      <c r="C225" s="149" t="s">
        <v>366</v>
      </c>
      <c r="D225" s="149" t="s">
        <v>254</v>
      </c>
      <c r="E225" s="150" t="s">
        <v>6654</v>
      </c>
      <c r="F225" s="151" t="s">
        <v>6655</v>
      </c>
      <c r="G225" s="152" t="s">
        <v>347</v>
      </c>
      <c r="H225" s="153">
        <v>12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289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289</v>
      </c>
      <c r="BM225" s="161" t="s">
        <v>369</v>
      </c>
    </row>
    <row r="226" spans="1:65" s="13" customFormat="1">
      <c r="B226" s="163"/>
      <c r="D226" s="164" t="s">
        <v>282</v>
      </c>
      <c r="E226" s="165" t="s">
        <v>1</v>
      </c>
      <c r="F226" s="166" t="s">
        <v>6656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4" customFormat="1">
      <c r="B227" s="171"/>
      <c r="D227" s="164" t="s">
        <v>282</v>
      </c>
      <c r="E227" s="172" t="s">
        <v>1</v>
      </c>
      <c r="F227" s="173" t="s">
        <v>6620</v>
      </c>
      <c r="H227" s="174">
        <v>1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>
      <c r="B228" s="171"/>
      <c r="D228" s="164" t="s">
        <v>282</v>
      </c>
      <c r="E228" s="172" t="s">
        <v>1</v>
      </c>
      <c r="F228" s="173" t="s">
        <v>6657</v>
      </c>
      <c r="H228" s="174">
        <v>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4" customFormat="1">
      <c r="B229" s="171"/>
      <c r="D229" s="164" t="s">
        <v>282</v>
      </c>
      <c r="E229" s="172" t="s">
        <v>1</v>
      </c>
      <c r="F229" s="173" t="s">
        <v>6652</v>
      </c>
      <c r="H229" s="174">
        <v>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4" customFormat="1">
      <c r="B230" s="171"/>
      <c r="D230" s="164" t="s">
        <v>282</v>
      </c>
      <c r="E230" s="172" t="s">
        <v>1</v>
      </c>
      <c r="F230" s="173" t="s">
        <v>6653</v>
      </c>
      <c r="H230" s="174">
        <v>2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3" customFormat="1" ht="22.5">
      <c r="B231" s="163"/>
      <c r="D231" s="164" t="s">
        <v>282</v>
      </c>
      <c r="E231" s="165" t="s">
        <v>1</v>
      </c>
      <c r="F231" s="166" t="s">
        <v>6624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5" customFormat="1">
      <c r="B232" s="179"/>
      <c r="D232" s="164" t="s">
        <v>282</v>
      </c>
      <c r="E232" s="180" t="s">
        <v>1</v>
      </c>
      <c r="F232" s="181" t="s">
        <v>286</v>
      </c>
      <c r="H232" s="182">
        <v>12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282</v>
      </c>
      <c r="AU232" s="180" t="s">
        <v>88</v>
      </c>
      <c r="AV232" s="15" t="s">
        <v>258</v>
      </c>
      <c r="AW232" s="15" t="s">
        <v>33</v>
      </c>
      <c r="AX232" s="15" t="s">
        <v>86</v>
      </c>
      <c r="AY232" s="180" t="s">
        <v>252</v>
      </c>
    </row>
    <row r="233" spans="1:65" s="12" customFormat="1" ht="22.9" customHeight="1">
      <c r="B233" s="135"/>
      <c r="D233" s="136" t="s">
        <v>78</v>
      </c>
      <c r="E233" s="146" t="s">
        <v>5504</v>
      </c>
      <c r="F233" s="146" t="s">
        <v>6658</v>
      </c>
      <c r="I233" s="138"/>
      <c r="J233" s="147">
        <f>BK233</f>
        <v>0</v>
      </c>
      <c r="L233" s="135"/>
      <c r="M233" s="140"/>
      <c r="N233" s="141"/>
      <c r="O233" s="141"/>
      <c r="P233" s="142">
        <f>SUM(P234:P309)</f>
        <v>0</v>
      </c>
      <c r="Q233" s="141"/>
      <c r="R233" s="142">
        <f>SUM(R234:R309)</f>
        <v>0</v>
      </c>
      <c r="S233" s="141"/>
      <c r="T233" s="143">
        <f>SUM(T234:T309)</f>
        <v>0</v>
      </c>
      <c r="AR233" s="136" t="s">
        <v>86</v>
      </c>
      <c r="AT233" s="144" t="s">
        <v>78</v>
      </c>
      <c r="AU233" s="144" t="s">
        <v>86</v>
      </c>
      <c r="AY233" s="136" t="s">
        <v>252</v>
      </c>
      <c r="BK233" s="145">
        <f>SUM(BK234:BK309)</f>
        <v>0</v>
      </c>
    </row>
    <row r="234" spans="1:65" s="2" customFormat="1" ht="24.2" customHeight="1">
      <c r="A234" s="31"/>
      <c r="B234" s="148"/>
      <c r="C234" s="149" t="s">
        <v>306</v>
      </c>
      <c r="D234" s="149" t="s">
        <v>254</v>
      </c>
      <c r="E234" s="150" t="s">
        <v>6659</v>
      </c>
      <c r="F234" s="151" t="s">
        <v>6660</v>
      </c>
      <c r="G234" s="152" t="s">
        <v>347</v>
      </c>
      <c r="H234" s="153">
        <v>60</v>
      </c>
      <c r="I234" s="154"/>
      <c r="J234" s="155">
        <f>ROUND(I234*H234,2)</f>
        <v>0</v>
      </c>
      <c r="K234" s="156"/>
      <c r="L234" s="32"/>
      <c r="M234" s="157" t="s">
        <v>1</v>
      </c>
      <c r="N234" s="158" t="s">
        <v>44</v>
      </c>
      <c r="O234" s="57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1" t="s">
        <v>258</v>
      </c>
      <c r="AT234" s="161" t="s">
        <v>254</v>
      </c>
      <c r="AU234" s="161" t="s">
        <v>88</v>
      </c>
      <c r="AY234" s="17" t="s">
        <v>252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86</v>
      </c>
      <c r="BK234" s="162">
        <f>ROUND(I234*H234,2)</f>
        <v>0</v>
      </c>
      <c r="BL234" s="17" t="s">
        <v>258</v>
      </c>
      <c r="BM234" s="161" t="s">
        <v>373</v>
      </c>
    </row>
    <row r="235" spans="1:65" s="14" customFormat="1">
      <c r="B235" s="171"/>
      <c r="D235" s="164" t="s">
        <v>282</v>
      </c>
      <c r="E235" s="172" t="s">
        <v>1</v>
      </c>
      <c r="F235" s="173" t="s">
        <v>6661</v>
      </c>
      <c r="H235" s="174">
        <v>60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3" customFormat="1" ht="22.5">
      <c r="B236" s="163"/>
      <c r="D236" s="164" t="s">
        <v>282</v>
      </c>
      <c r="E236" s="165" t="s">
        <v>1</v>
      </c>
      <c r="F236" s="166" t="s">
        <v>6662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5" customFormat="1">
      <c r="B237" s="179"/>
      <c r="D237" s="164" t="s">
        <v>282</v>
      </c>
      <c r="E237" s="180" t="s">
        <v>1</v>
      </c>
      <c r="F237" s="181" t="s">
        <v>286</v>
      </c>
      <c r="H237" s="182">
        <v>60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282</v>
      </c>
      <c r="AU237" s="180" t="s">
        <v>88</v>
      </c>
      <c r="AV237" s="15" t="s">
        <v>258</v>
      </c>
      <c r="AW237" s="15" t="s">
        <v>33</v>
      </c>
      <c r="AX237" s="15" t="s">
        <v>86</v>
      </c>
      <c r="AY237" s="180" t="s">
        <v>252</v>
      </c>
    </row>
    <row r="238" spans="1:65" s="2" customFormat="1" ht="24.2" customHeight="1">
      <c r="A238" s="31"/>
      <c r="B238" s="148"/>
      <c r="C238" s="149" t="s">
        <v>375</v>
      </c>
      <c r="D238" s="149" t="s">
        <v>254</v>
      </c>
      <c r="E238" s="150" t="s">
        <v>6663</v>
      </c>
      <c r="F238" s="151" t="s">
        <v>6664</v>
      </c>
      <c r="G238" s="152" t="s">
        <v>347</v>
      </c>
      <c r="H238" s="153">
        <v>24</v>
      </c>
      <c r="I238" s="154"/>
      <c r="J238" s="155">
        <f>ROUND(I238*H238,2)</f>
        <v>0</v>
      </c>
      <c r="K238" s="156"/>
      <c r="L238" s="32"/>
      <c r="M238" s="157" t="s">
        <v>1</v>
      </c>
      <c r="N238" s="158" t="s">
        <v>44</v>
      </c>
      <c r="O238" s="57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1" t="s">
        <v>258</v>
      </c>
      <c r="AT238" s="161" t="s">
        <v>254</v>
      </c>
      <c r="AU238" s="161" t="s">
        <v>88</v>
      </c>
      <c r="AY238" s="17" t="s">
        <v>252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86</v>
      </c>
      <c r="BK238" s="162">
        <f>ROUND(I238*H238,2)</f>
        <v>0</v>
      </c>
      <c r="BL238" s="17" t="s">
        <v>258</v>
      </c>
      <c r="BM238" s="161" t="s">
        <v>378</v>
      </c>
    </row>
    <row r="239" spans="1:65" s="14" customFormat="1">
      <c r="B239" s="171"/>
      <c r="D239" s="164" t="s">
        <v>282</v>
      </c>
      <c r="E239" s="172" t="s">
        <v>1</v>
      </c>
      <c r="F239" s="173" t="s">
        <v>6665</v>
      </c>
      <c r="H239" s="174">
        <v>24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282</v>
      </c>
      <c r="AU239" s="172" t="s">
        <v>88</v>
      </c>
      <c r="AV239" s="14" t="s">
        <v>88</v>
      </c>
      <c r="AW239" s="14" t="s">
        <v>33</v>
      </c>
      <c r="AX239" s="14" t="s">
        <v>79</v>
      </c>
      <c r="AY239" s="172" t="s">
        <v>252</v>
      </c>
    </row>
    <row r="240" spans="1:65" s="13" customFormat="1" ht="22.5">
      <c r="B240" s="163"/>
      <c r="D240" s="164" t="s">
        <v>282</v>
      </c>
      <c r="E240" s="165" t="s">
        <v>1</v>
      </c>
      <c r="F240" s="166" t="s">
        <v>6662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282</v>
      </c>
      <c r="AU240" s="165" t="s">
        <v>88</v>
      </c>
      <c r="AV240" s="13" t="s">
        <v>86</v>
      </c>
      <c r="AW240" s="13" t="s">
        <v>33</v>
      </c>
      <c r="AX240" s="13" t="s">
        <v>79</v>
      </c>
      <c r="AY240" s="165" t="s">
        <v>252</v>
      </c>
    </row>
    <row r="241" spans="1:65" s="15" customFormat="1">
      <c r="B241" s="179"/>
      <c r="D241" s="164" t="s">
        <v>282</v>
      </c>
      <c r="E241" s="180" t="s">
        <v>1</v>
      </c>
      <c r="F241" s="181" t="s">
        <v>286</v>
      </c>
      <c r="H241" s="182">
        <v>24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282</v>
      </c>
      <c r="AU241" s="180" t="s">
        <v>88</v>
      </c>
      <c r="AV241" s="15" t="s">
        <v>258</v>
      </c>
      <c r="AW241" s="15" t="s">
        <v>33</v>
      </c>
      <c r="AX241" s="15" t="s">
        <v>86</v>
      </c>
      <c r="AY241" s="180" t="s">
        <v>252</v>
      </c>
    </row>
    <row r="242" spans="1:65" s="2" customFormat="1" ht="24.2" customHeight="1">
      <c r="A242" s="31"/>
      <c r="B242" s="148"/>
      <c r="C242" s="149" t="s">
        <v>311</v>
      </c>
      <c r="D242" s="149" t="s">
        <v>254</v>
      </c>
      <c r="E242" s="150" t="s">
        <v>6666</v>
      </c>
      <c r="F242" s="151" t="s">
        <v>6667</v>
      </c>
      <c r="G242" s="152" t="s">
        <v>347</v>
      </c>
      <c r="H242" s="153">
        <v>44</v>
      </c>
      <c r="I242" s="154"/>
      <c r="J242" s="155">
        <f>ROUND(I242*H242,2)</f>
        <v>0</v>
      </c>
      <c r="K242" s="156"/>
      <c r="L242" s="32"/>
      <c r="M242" s="157" t="s">
        <v>1</v>
      </c>
      <c r="N242" s="158" t="s">
        <v>44</v>
      </c>
      <c r="O242" s="57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1" t="s">
        <v>258</v>
      </c>
      <c r="AT242" s="161" t="s">
        <v>254</v>
      </c>
      <c r="AU242" s="161" t="s">
        <v>88</v>
      </c>
      <c r="AY242" s="17" t="s">
        <v>252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7" t="s">
        <v>86</v>
      </c>
      <c r="BK242" s="162">
        <f>ROUND(I242*H242,2)</f>
        <v>0</v>
      </c>
      <c r="BL242" s="17" t="s">
        <v>258</v>
      </c>
      <c r="BM242" s="161" t="s">
        <v>384</v>
      </c>
    </row>
    <row r="243" spans="1:65" s="14" customFormat="1">
      <c r="B243" s="171"/>
      <c r="D243" s="164" t="s">
        <v>282</v>
      </c>
      <c r="E243" s="172" t="s">
        <v>1</v>
      </c>
      <c r="F243" s="173" t="s">
        <v>6668</v>
      </c>
      <c r="H243" s="174">
        <v>44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282</v>
      </c>
      <c r="AU243" s="172" t="s">
        <v>88</v>
      </c>
      <c r="AV243" s="14" t="s">
        <v>88</v>
      </c>
      <c r="AW243" s="14" t="s">
        <v>33</v>
      </c>
      <c r="AX243" s="14" t="s">
        <v>79</v>
      </c>
      <c r="AY243" s="172" t="s">
        <v>252</v>
      </c>
    </row>
    <row r="244" spans="1:65" s="13" customFormat="1" ht="22.5">
      <c r="B244" s="163"/>
      <c r="D244" s="164" t="s">
        <v>282</v>
      </c>
      <c r="E244" s="165" t="s">
        <v>1</v>
      </c>
      <c r="F244" s="166" t="s">
        <v>6662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282</v>
      </c>
      <c r="AU244" s="165" t="s">
        <v>88</v>
      </c>
      <c r="AV244" s="13" t="s">
        <v>86</v>
      </c>
      <c r="AW244" s="13" t="s">
        <v>33</v>
      </c>
      <c r="AX244" s="13" t="s">
        <v>79</v>
      </c>
      <c r="AY244" s="165" t="s">
        <v>252</v>
      </c>
    </row>
    <row r="245" spans="1:65" s="15" customFormat="1">
      <c r="B245" s="179"/>
      <c r="D245" s="164" t="s">
        <v>282</v>
      </c>
      <c r="E245" s="180" t="s">
        <v>1</v>
      </c>
      <c r="F245" s="181" t="s">
        <v>286</v>
      </c>
      <c r="H245" s="182">
        <v>44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282</v>
      </c>
      <c r="AU245" s="180" t="s">
        <v>88</v>
      </c>
      <c r="AV245" s="15" t="s">
        <v>258</v>
      </c>
      <c r="AW245" s="15" t="s">
        <v>33</v>
      </c>
      <c r="AX245" s="15" t="s">
        <v>86</v>
      </c>
      <c r="AY245" s="180" t="s">
        <v>252</v>
      </c>
    </row>
    <row r="246" spans="1:65" s="2" customFormat="1" ht="24.2" customHeight="1">
      <c r="A246" s="31"/>
      <c r="B246" s="148"/>
      <c r="C246" s="149" t="s">
        <v>386</v>
      </c>
      <c r="D246" s="149" t="s">
        <v>254</v>
      </c>
      <c r="E246" s="150" t="s">
        <v>6669</v>
      </c>
      <c r="F246" s="151" t="s">
        <v>6670</v>
      </c>
      <c r="G246" s="152" t="s">
        <v>347</v>
      </c>
      <c r="H246" s="153">
        <v>2</v>
      </c>
      <c r="I246" s="154"/>
      <c r="J246" s="155">
        <f>ROUND(I246*H246,2)</f>
        <v>0</v>
      </c>
      <c r="K246" s="156"/>
      <c r="L246" s="32"/>
      <c r="M246" s="157" t="s">
        <v>1</v>
      </c>
      <c r="N246" s="158" t="s">
        <v>44</v>
      </c>
      <c r="O246" s="57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1" t="s">
        <v>258</v>
      </c>
      <c r="AT246" s="161" t="s">
        <v>254</v>
      </c>
      <c r="AU246" s="161" t="s">
        <v>88</v>
      </c>
      <c r="AY246" s="17" t="s">
        <v>252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7" t="s">
        <v>86</v>
      </c>
      <c r="BK246" s="162">
        <f>ROUND(I246*H246,2)</f>
        <v>0</v>
      </c>
      <c r="BL246" s="17" t="s">
        <v>258</v>
      </c>
      <c r="BM246" s="161" t="s">
        <v>389</v>
      </c>
    </row>
    <row r="247" spans="1:65" s="14" customFormat="1">
      <c r="B247" s="171"/>
      <c r="D247" s="164" t="s">
        <v>282</v>
      </c>
      <c r="E247" s="172" t="s">
        <v>1</v>
      </c>
      <c r="F247" s="173" t="s">
        <v>6671</v>
      </c>
      <c r="H247" s="174">
        <v>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3" customFormat="1" ht="22.5">
      <c r="B248" s="163"/>
      <c r="D248" s="164" t="s">
        <v>282</v>
      </c>
      <c r="E248" s="165" t="s">
        <v>1</v>
      </c>
      <c r="F248" s="166" t="s">
        <v>6662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282</v>
      </c>
      <c r="AU248" s="165" t="s">
        <v>88</v>
      </c>
      <c r="AV248" s="13" t="s">
        <v>86</v>
      </c>
      <c r="AW248" s="13" t="s">
        <v>33</v>
      </c>
      <c r="AX248" s="13" t="s">
        <v>79</v>
      </c>
      <c r="AY248" s="165" t="s">
        <v>252</v>
      </c>
    </row>
    <row r="249" spans="1:65" s="15" customFormat="1">
      <c r="B249" s="179"/>
      <c r="D249" s="164" t="s">
        <v>282</v>
      </c>
      <c r="E249" s="180" t="s">
        <v>1</v>
      </c>
      <c r="F249" s="181" t="s">
        <v>286</v>
      </c>
      <c r="H249" s="182">
        <v>2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282</v>
      </c>
      <c r="AU249" s="180" t="s">
        <v>88</v>
      </c>
      <c r="AV249" s="15" t="s">
        <v>258</v>
      </c>
      <c r="AW249" s="15" t="s">
        <v>33</v>
      </c>
      <c r="AX249" s="15" t="s">
        <v>86</v>
      </c>
      <c r="AY249" s="180" t="s">
        <v>252</v>
      </c>
    </row>
    <row r="250" spans="1:65" s="2" customFormat="1" ht="24.2" customHeight="1">
      <c r="A250" s="31"/>
      <c r="B250" s="148"/>
      <c r="C250" s="149" t="s">
        <v>315</v>
      </c>
      <c r="D250" s="149" t="s">
        <v>254</v>
      </c>
      <c r="E250" s="150" t="s">
        <v>6672</v>
      </c>
      <c r="F250" s="151" t="s">
        <v>6673</v>
      </c>
      <c r="G250" s="152" t="s">
        <v>347</v>
      </c>
      <c r="H250" s="153">
        <v>4</v>
      </c>
      <c r="I250" s="154"/>
      <c r="J250" s="155">
        <f>ROUND(I250*H250,2)</f>
        <v>0</v>
      </c>
      <c r="K250" s="156"/>
      <c r="L250" s="32"/>
      <c r="M250" s="157" t="s">
        <v>1</v>
      </c>
      <c r="N250" s="158" t="s">
        <v>44</v>
      </c>
      <c r="O250" s="57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1" t="s">
        <v>258</v>
      </c>
      <c r="AT250" s="161" t="s">
        <v>254</v>
      </c>
      <c r="AU250" s="161" t="s">
        <v>88</v>
      </c>
      <c r="AY250" s="17" t="s">
        <v>252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7" t="s">
        <v>86</v>
      </c>
      <c r="BK250" s="162">
        <f>ROUND(I250*H250,2)</f>
        <v>0</v>
      </c>
      <c r="BL250" s="17" t="s">
        <v>258</v>
      </c>
      <c r="BM250" s="161" t="s">
        <v>392</v>
      </c>
    </row>
    <row r="251" spans="1:65" s="14" customFormat="1">
      <c r="B251" s="171"/>
      <c r="D251" s="164" t="s">
        <v>282</v>
      </c>
      <c r="E251" s="172" t="s">
        <v>1</v>
      </c>
      <c r="F251" s="173" t="s">
        <v>6674</v>
      </c>
      <c r="H251" s="174">
        <v>4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282</v>
      </c>
      <c r="AU251" s="172" t="s">
        <v>88</v>
      </c>
      <c r="AV251" s="14" t="s">
        <v>88</v>
      </c>
      <c r="AW251" s="14" t="s">
        <v>33</v>
      </c>
      <c r="AX251" s="14" t="s">
        <v>79</v>
      </c>
      <c r="AY251" s="172" t="s">
        <v>252</v>
      </c>
    </row>
    <row r="252" spans="1:65" s="13" customFormat="1" ht="22.5">
      <c r="B252" s="163"/>
      <c r="D252" s="164" t="s">
        <v>282</v>
      </c>
      <c r="E252" s="165" t="s">
        <v>1</v>
      </c>
      <c r="F252" s="166" t="s">
        <v>6662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282</v>
      </c>
      <c r="AU252" s="165" t="s">
        <v>88</v>
      </c>
      <c r="AV252" s="13" t="s">
        <v>86</v>
      </c>
      <c r="AW252" s="13" t="s">
        <v>33</v>
      </c>
      <c r="AX252" s="13" t="s">
        <v>79</v>
      </c>
      <c r="AY252" s="165" t="s">
        <v>252</v>
      </c>
    </row>
    <row r="253" spans="1:65" s="15" customFormat="1">
      <c r="B253" s="179"/>
      <c r="D253" s="164" t="s">
        <v>282</v>
      </c>
      <c r="E253" s="180" t="s">
        <v>1</v>
      </c>
      <c r="F253" s="181" t="s">
        <v>286</v>
      </c>
      <c r="H253" s="182">
        <v>4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282</v>
      </c>
      <c r="AU253" s="180" t="s">
        <v>88</v>
      </c>
      <c r="AV253" s="15" t="s">
        <v>258</v>
      </c>
      <c r="AW253" s="15" t="s">
        <v>33</v>
      </c>
      <c r="AX253" s="15" t="s">
        <v>86</v>
      </c>
      <c r="AY253" s="180" t="s">
        <v>252</v>
      </c>
    </row>
    <row r="254" spans="1:65" s="2" customFormat="1" ht="24.2" customHeight="1">
      <c r="A254" s="31"/>
      <c r="B254" s="148"/>
      <c r="C254" s="149" t="s">
        <v>393</v>
      </c>
      <c r="D254" s="149" t="s">
        <v>254</v>
      </c>
      <c r="E254" s="150" t="s">
        <v>6675</v>
      </c>
      <c r="F254" s="151" t="s">
        <v>6676</v>
      </c>
      <c r="G254" s="152" t="s">
        <v>347</v>
      </c>
      <c r="H254" s="153">
        <v>50</v>
      </c>
      <c r="I254" s="154"/>
      <c r="J254" s="155">
        <f>ROUND(I254*H254,2)</f>
        <v>0</v>
      </c>
      <c r="K254" s="156"/>
      <c r="L254" s="32"/>
      <c r="M254" s="157" t="s">
        <v>1</v>
      </c>
      <c r="N254" s="158" t="s">
        <v>44</v>
      </c>
      <c r="O254" s="57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1" t="s">
        <v>258</v>
      </c>
      <c r="AT254" s="161" t="s">
        <v>254</v>
      </c>
      <c r="AU254" s="161" t="s">
        <v>88</v>
      </c>
      <c r="AY254" s="17" t="s">
        <v>252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7" t="s">
        <v>86</v>
      </c>
      <c r="BK254" s="162">
        <f>ROUND(I254*H254,2)</f>
        <v>0</v>
      </c>
      <c r="BL254" s="17" t="s">
        <v>258</v>
      </c>
      <c r="BM254" s="161" t="s">
        <v>396</v>
      </c>
    </row>
    <row r="255" spans="1:65" s="14" customFormat="1">
      <c r="B255" s="171"/>
      <c r="D255" s="164" t="s">
        <v>282</v>
      </c>
      <c r="E255" s="172" t="s">
        <v>1</v>
      </c>
      <c r="F255" s="173" t="s">
        <v>6677</v>
      </c>
      <c r="H255" s="174">
        <v>50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282</v>
      </c>
      <c r="AU255" s="172" t="s">
        <v>88</v>
      </c>
      <c r="AV255" s="14" t="s">
        <v>88</v>
      </c>
      <c r="AW255" s="14" t="s">
        <v>33</v>
      </c>
      <c r="AX255" s="14" t="s">
        <v>79</v>
      </c>
      <c r="AY255" s="172" t="s">
        <v>252</v>
      </c>
    </row>
    <row r="256" spans="1:65" s="13" customFormat="1" ht="22.5">
      <c r="B256" s="163"/>
      <c r="D256" s="164" t="s">
        <v>282</v>
      </c>
      <c r="E256" s="165" t="s">
        <v>1</v>
      </c>
      <c r="F256" s="166" t="s">
        <v>6662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282</v>
      </c>
      <c r="AU256" s="165" t="s">
        <v>88</v>
      </c>
      <c r="AV256" s="13" t="s">
        <v>86</v>
      </c>
      <c r="AW256" s="13" t="s">
        <v>33</v>
      </c>
      <c r="AX256" s="13" t="s">
        <v>79</v>
      </c>
      <c r="AY256" s="165" t="s">
        <v>252</v>
      </c>
    </row>
    <row r="257" spans="1:65" s="15" customFormat="1">
      <c r="B257" s="179"/>
      <c r="D257" s="164" t="s">
        <v>282</v>
      </c>
      <c r="E257" s="180" t="s">
        <v>1</v>
      </c>
      <c r="F257" s="181" t="s">
        <v>286</v>
      </c>
      <c r="H257" s="182">
        <v>50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282</v>
      </c>
      <c r="AU257" s="180" t="s">
        <v>88</v>
      </c>
      <c r="AV257" s="15" t="s">
        <v>258</v>
      </c>
      <c r="AW257" s="15" t="s">
        <v>33</v>
      </c>
      <c r="AX257" s="15" t="s">
        <v>86</v>
      </c>
      <c r="AY257" s="180" t="s">
        <v>252</v>
      </c>
    </row>
    <row r="258" spans="1:65" s="2" customFormat="1" ht="24.2" customHeight="1">
      <c r="A258" s="31"/>
      <c r="B258" s="148"/>
      <c r="C258" s="149" t="s">
        <v>319</v>
      </c>
      <c r="D258" s="149" t="s">
        <v>254</v>
      </c>
      <c r="E258" s="150" t="s">
        <v>6678</v>
      </c>
      <c r="F258" s="151" t="s">
        <v>6679</v>
      </c>
      <c r="G258" s="152" t="s">
        <v>347</v>
      </c>
      <c r="H258" s="153">
        <v>2</v>
      </c>
      <c r="I258" s="154"/>
      <c r="J258" s="155">
        <f>ROUND(I258*H258,2)</f>
        <v>0</v>
      </c>
      <c r="K258" s="156"/>
      <c r="L258" s="32"/>
      <c r="M258" s="157" t="s">
        <v>1</v>
      </c>
      <c r="N258" s="158" t="s">
        <v>44</v>
      </c>
      <c r="O258" s="57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258</v>
      </c>
      <c r="AT258" s="161" t="s">
        <v>254</v>
      </c>
      <c r="AU258" s="161" t="s">
        <v>88</v>
      </c>
      <c r="AY258" s="17" t="s">
        <v>252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86</v>
      </c>
      <c r="BK258" s="162">
        <f>ROUND(I258*H258,2)</f>
        <v>0</v>
      </c>
      <c r="BL258" s="17" t="s">
        <v>258</v>
      </c>
      <c r="BM258" s="161" t="s">
        <v>399</v>
      </c>
    </row>
    <row r="259" spans="1:65" s="14" customFormat="1">
      <c r="B259" s="171"/>
      <c r="D259" s="164" t="s">
        <v>282</v>
      </c>
      <c r="E259" s="172" t="s">
        <v>1</v>
      </c>
      <c r="F259" s="173" t="s">
        <v>6680</v>
      </c>
      <c r="H259" s="174">
        <v>2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282</v>
      </c>
      <c r="AU259" s="172" t="s">
        <v>88</v>
      </c>
      <c r="AV259" s="14" t="s">
        <v>88</v>
      </c>
      <c r="AW259" s="14" t="s">
        <v>33</v>
      </c>
      <c r="AX259" s="14" t="s">
        <v>79</v>
      </c>
      <c r="AY259" s="172" t="s">
        <v>252</v>
      </c>
    </row>
    <row r="260" spans="1:65" s="13" customFormat="1" ht="22.5">
      <c r="B260" s="163"/>
      <c r="D260" s="164" t="s">
        <v>282</v>
      </c>
      <c r="E260" s="165" t="s">
        <v>1</v>
      </c>
      <c r="F260" s="166" t="s">
        <v>6662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5" customFormat="1">
      <c r="B261" s="179"/>
      <c r="D261" s="164" t="s">
        <v>282</v>
      </c>
      <c r="E261" s="180" t="s">
        <v>1</v>
      </c>
      <c r="F261" s="181" t="s">
        <v>286</v>
      </c>
      <c r="H261" s="182">
        <v>2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282</v>
      </c>
      <c r="AU261" s="180" t="s">
        <v>88</v>
      </c>
      <c r="AV261" s="15" t="s">
        <v>258</v>
      </c>
      <c r="AW261" s="15" t="s">
        <v>33</v>
      </c>
      <c r="AX261" s="15" t="s">
        <v>86</v>
      </c>
      <c r="AY261" s="180" t="s">
        <v>252</v>
      </c>
    </row>
    <row r="262" spans="1:65" s="2" customFormat="1" ht="24.2" customHeight="1">
      <c r="A262" s="31"/>
      <c r="B262" s="148"/>
      <c r="C262" s="149" t="s">
        <v>400</v>
      </c>
      <c r="D262" s="149" t="s">
        <v>254</v>
      </c>
      <c r="E262" s="150" t="s">
        <v>6681</v>
      </c>
      <c r="F262" s="151" t="s">
        <v>6682</v>
      </c>
      <c r="G262" s="152" t="s">
        <v>347</v>
      </c>
      <c r="H262" s="153">
        <v>109</v>
      </c>
      <c r="I262" s="154"/>
      <c r="J262" s="155">
        <f>ROUND(I262*H262,2)</f>
        <v>0</v>
      </c>
      <c r="K262" s="156"/>
      <c r="L262" s="32"/>
      <c r="M262" s="157" t="s">
        <v>1</v>
      </c>
      <c r="N262" s="158" t="s">
        <v>44</v>
      </c>
      <c r="O262" s="57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1" t="s">
        <v>258</v>
      </c>
      <c r="AT262" s="161" t="s">
        <v>254</v>
      </c>
      <c r="AU262" s="161" t="s">
        <v>88</v>
      </c>
      <c r="AY262" s="17" t="s">
        <v>252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7" t="s">
        <v>86</v>
      </c>
      <c r="BK262" s="162">
        <f>ROUND(I262*H262,2)</f>
        <v>0</v>
      </c>
      <c r="BL262" s="17" t="s">
        <v>258</v>
      </c>
      <c r="BM262" s="161" t="s">
        <v>403</v>
      </c>
    </row>
    <row r="263" spans="1:65" s="14" customFormat="1" ht="22.5">
      <c r="B263" s="171"/>
      <c r="D263" s="164" t="s">
        <v>282</v>
      </c>
      <c r="E263" s="172" t="s">
        <v>1</v>
      </c>
      <c r="F263" s="173" t="s">
        <v>6683</v>
      </c>
      <c r="H263" s="174">
        <v>109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5" customFormat="1">
      <c r="B264" s="179"/>
      <c r="D264" s="164" t="s">
        <v>282</v>
      </c>
      <c r="E264" s="180" t="s">
        <v>1</v>
      </c>
      <c r="F264" s="181" t="s">
        <v>286</v>
      </c>
      <c r="H264" s="182">
        <v>109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282</v>
      </c>
      <c r="AU264" s="180" t="s">
        <v>88</v>
      </c>
      <c r="AV264" s="15" t="s">
        <v>258</v>
      </c>
      <c r="AW264" s="15" t="s">
        <v>33</v>
      </c>
      <c r="AX264" s="15" t="s">
        <v>86</v>
      </c>
      <c r="AY264" s="180" t="s">
        <v>252</v>
      </c>
    </row>
    <row r="265" spans="1:65" s="2" customFormat="1" ht="24.2" customHeight="1">
      <c r="A265" s="31"/>
      <c r="B265" s="148"/>
      <c r="C265" s="149" t="s">
        <v>323</v>
      </c>
      <c r="D265" s="149" t="s">
        <v>254</v>
      </c>
      <c r="E265" s="150" t="s">
        <v>6684</v>
      </c>
      <c r="F265" s="151" t="s">
        <v>6685</v>
      </c>
      <c r="G265" s="152" t="s">
        <v>347</v>
      </c>
      <c r="H265" s="153">
        <v>11</v>
      </c>
      <c r="I265" s="154"/>
      <c r="J265" s="155">
        <f>ROUND(I265*H265,2)</f>
        <v>0</v>
      </c>
      <c r="K265" s="156"/>
      <c r="L265" s="32"/>
      <c r="M265" s="157" t="s">
        <v>1</v>
      </c>
      <c r="N265" s="158" t="s">
        <v>44</v>
      </c>
      <c r="O265" s="57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1" t="s">
        <v>258</v>
      </c>
      <c r="AT265" s="161" t="s">
        <v>254</v>
      </c>
      <c r="AU265" s="161" t="s">
        <v>88</v>
      </c>
      <c r="AY265" s="17" t="s">
        <v>252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7" t="s">
        <v>86</v>
      </c>
      <c r="BK265" s="162">
        <f>ROUND(I265*H265,2)</f>
        <v>0</v>
      </c>
      <c r="BL265" s="17" t="s">
        <v>258</v>
      </c>
      <c r="BM265" s="161" t="s">
        <v>406</v>
      </c>
    </row>
    <row r="266" spans="1:65" s="14" customFormat="1" ht="22.5">
      <c r="B266" s="171"/>
      <c r="D266" s="164" t="s">
        <v>282</v>
      </c>
      <c r="E266" s="172" t="s">
        <v>1</v>
      </c>
      <c r="F266" s="173" t="s">
        <v>6686</v>
      </c>
      <c r="H266" s="174">
        <v>11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282</v>
      </c>
      <c r="AU266" s="172" t="s">
        <v>88</v>
      </c>
      <c r="AV266" s="14" t="s">
        <v>88</v>
      </c>
      <c r="AW266" s="14" t="s">
        <v>33</v>
      </c>
      <c r="AX266" s="14" t="s">
        <v>79</v>
      </c>
      <c r="AY266" s="172" t="s">
        <v>252</v>
      </c>
    </row>
    <row r="267" spans="1:65" s="15" customFormat="1">
      <c r="B267" s="179"/>
      <c r="D267" s="164" t="s">
        <v>282</v>
      </c>
      <c r="E267" s="180" t="s">
        <v>1</v>
      </c>
      <c r="F267" s="181" t="s">
        <v>286</v>
      </c>
      <c r="H267" s="182">
        <v>11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282</v>
      </c>
      <c r="AU267" s="180" t="s">
        <v>88</v>
      </c>
      <c r="AV267" s="15" t="s">
        <v>258</v>
      </c>
      <c r="AW267" s="15" t="s">
        <v>33</v>
      </c>
      <c r="AX267" s="15" t="s">
        <v>86</v>
      </c>
      <c r="AY267" s="180" t="s">
        <v>252</v>
      </c>
    </row>
    <row r="268" spans="1:65" s="2" customFormat="1" ht="24.2" customHeight="1">
      <c r="A268" s="31"/>
      <c r="B268" s="148"/>
      <c r="C268" s="149" t="s">
        <v>407</v>
      </c>
      <c r="D268" s="149" t="s">
        <v>254</v>
      </c>
      <c r="E268" s="150" t="s">
        <v>6687</v>
      </c>
      <c r="F268" s="151" t="s">
        <v>6688</v>
      </c>
      <c r="G268" s="152" t="s">
        <v>347</v>
      </c>
      <c r="H268" s="153">
        <v>745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258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258</v>
      </c>
      <c r="BM268" s="161" t="s">
        <v>410</v>
      </c>
    </row>
    <row r="269" spans="1:65" s="14" customFormat="1" ht="22.5">
      <c r="B269" s="171"/>
      <c r="D269" s="164" t="s">
        <v>282</v>
      </c>
      <c r="E269" s="172" t="s">
        <v>1</v>
      </c>
      <c r="F269" s="173" t="s">
        <v>6689</v>
      </c>
      <c r="H269" s="174">
        <v>745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5" customFormat="1">
      <c r="B270" s="179"/>
      <c r="D270" s="164" t="s">
        <v>282</v>
      </c>
      <c r="E270" s="180" t="s">
        <v>1</v>
      </c>
      <c r="F270" s="181" t="s">
        <v>286</v>
      </c>
      <c r="H270" s="182">
        <v>745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282</v>
      </c>
      <c r="AU270" s="180" t="s">
        <v>88</v>
      </c>
      <c r="AV270" s="15" t="s">
        <v>258</v>
      </c>
      <c r="AW270" s="15" t="s">
        <v>33</v>
      </c>
      <c r="AX270" s="15" t="s">
        <v>86</v>
      </c>
      <c r="AY270" s="180" t="s">
        <v>252</v>
      </c>
    </row>
    <row r="271" spans="1:65" s="2" customFormat="1" ht="24.2" customHeight="1">
      <c r="A271" s="31"/>
      <c r="B271" s="148"/>
      <c r="C271" s="149" t="s">
        <v>328</v>
      </c>
      <c r="D271" s="149" t="s">
        <v>254</v>
      </c>
      <c r="E271" s="150" t="s">
        <v>6690</v>
      </c>
      <c r="F271" s="151" t="s">
        <v>6691</v>
      </c>
      <c r="G271" s="152" t="s">
        <v>347</v>
      </c>
      <c r="H271" s="153">
        <v>9</v>
      </c>
      <c r="I271" s="154"/>
      <c r="J271" s="155">
        <f>ROUND(I271*H271,2)</f>
        <v>0</v>
      </c>
      <c r="K271" s="156"/>
      <c r="L271" s="32"/>
      <c r="M271" s="157" t="s">
        <v>1</v>
      </c>
      <c r="N271" s="158" t="s">
        <v>44</v>
      </c>
      <c r="O271" s="57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258</v>
      </c>
      <c r="AT271" s="161" t="s">
        <v>254</v>
      </c>
      <c r="AU271" s="161" t="s">
        <v>88</v>
      </c>
      <c r="AY271" s="17" t="s">
        <v>252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258</v>
      </c>
      <c r="BM271" s="161" t="s">
        <v>413</v>
      </c>
    </row>
    <row r="272" spans="1:65" s="14" customFormat="1" ht="22.5">
      <c r="B272" s="171"/>
      <c r="D272" s="164" t="s">
        <v>282</v>
      </c>
      <c r="E272" s="172" t="s">
        <v>1</v>
      </c>
      <c r="F272" s="173" t="s">
        <v>6692</v>
      </c>
      <c r="H272" s="174">
        <v>9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5" customFormat="1">
      <c r="B273" s="179"/>
      <c r="D273" s="164" t="s">
        <v>282</v>
      </c>
      <c r="E273" s="180" t="s">
        <v>1</v>
      </c>
      <c r="F273" s="181" t="s">
        <v>286</v>
      </c>
      <c r="H273" s="182">
        <v>9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282</v>
      </c>
      <c r="AU273" s="180" t="s">
        <v>88</v>
      </c>
      <c r="AV273" s="15" t="s">
        <v>258</v>
      </c>
      <c r="AW273" s="15" t="s">
        <v>33</v>
      </c>
      <c r="AX273" s="15" t="s">
        <v>86</v>
      </c>
      <c r="AY273" s="180" t="s">
        <v>252</v>
      </c>
    </row>
    <row r="274" spans="1:65" s="2" customFormat="1" ht="24.2" customHeight="1">
      <c r="A274" s="31"/>
      <c r="B274" s="148"/>
      <c r="C274" s="149" t="s">
        <v>414</v>
      </c>
      <c r="D274" s="149" t="s">
        <v>254</v>
      </c>
      <c r="E274" s="150" t="s">
        <v>6693</v>
      </c>
      <c r="F274" s="151" t="s">
        <v>6694</v>
      </c>
      <c r="G274" s="152" t="s">
        <v>347</v>
      </c>
      <c r="H274" s="153">
        <v>395</v>
      </c>
      <c r="I274" s="154"/>
      <c r="J274" s="155">
        <f>ROUND(I274*H274,2)</f>
        <v>0</v>
      </c>
      <c r="K274" s="156"/>
      <c r="L274" s="32"/>
      <c r="M274" s="157" t="s">
        <v>1</v>
      </c>
      <c r="N274" s="158" t="s">
        <v>44</v>
      </c>
      <c r="O274" s="57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1" t="s">
        <v>258</v>
      </c>
      <c r="AT274" s="161" t="s">
        <v>254</v>
      </c>
      <c r="AU274" s="161" t="s">
        <v>88</v>
      </c>
      <c r="AY274" s="17" t="s">
        <v>252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86</v>
      </c>
      <c r="BK274" s="162">
        <f>ROUND(I274*H274,2)</f>
        <v>0</v>
      </c>
      <c r="BL274" s="17" t="s">
        <v>258</v>
      </c>
      <c r="BM274" s="161" t="s">
        <v>417</v>
      </c>
    </row>
    <row r="275" spans="1:65" s="14" customFormat="1">
      <c r="B275" s="171"/>
      <c r="D275" s="164" t="s">
        <v>282</v>
      </c>
      <c r="E275" s="172" t="s">
        <v>1</v>
      </c>
      <c r="F275" s="173" t="s">
        <v>6695</v>
      </c>
      <c r="H275" s="174">
        <v>395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282</v>
      </c>
      <c r="AU275" s="172" t="s">
        <v>88</v>
      </c>
      <c r="AV275" s="14" t="s">
        <v>88</v>
      </c>
      <c r="AW275" s="14" t="s">
        <v>33</v>
      </c>
      <c r="AX275" s="14" t="s">
        <v>79</v>
      </c>
      <c r="AY275" s="172" t="s">
        <v>252</v>
      </c>
    </row>
    <row r="276" spans="1:65" s="15" customFormat="1">
      <c r="B276" s="179"/>
      <c r="D276" s="164" t="s">
        <v>282</v>
      </c>
      <c r="E276" s="180" t="s">
        <v>1</v>
      </c>
      <c r="F276" s="181" t="s">
        <v>286</v>
      </c>
      <c r="H276" s="182">
        <v>395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282</v>
      </c>
      <c r="AU276" s="180" t="s">
        <v>88</v>
      </c>
      <c r="AV276" s="15" t="s">
        <v>258</v>
      </c>
      <c r="AW276" s="15" t="s">
        <v>33</v>
      </c>
      <c r="AX276" s="15" t="s">
        <v>86</v>
      </c>
      <c r="AY276" s="180" t="s">
        <v>252</v>
      </c>
    </row>
    <row r="277" spans="1:65" s="2" customFormat="1" ht="24.2" customHeight="1">
      <c r="A277" s="31"/>
      <c r="B277" s="148"/>
      <c r="C277" s="149" t="s">
        <v>335</v>
      </c>
      <c r="D277" s="149" t="s">
        <v>254</v>
      </c>
      <c r="E277" s="150" t="s">
        <v>6696</v>
      </c>
      <c r="F277" s="151" t="s">
        <v>6697</v>
      </c>
      <c r="G277" s="152" t="s">
        <v>347</v>
      </c>
      <c r="H277" s="153">
        <v>31</v>
      </c>
      <c r="I277" s="154"/>
      <c r="J277" s="155">
        <f>ROUND(I277*H277,2)</f>
        <v>0</v>
      </c>
      <c r="K277" s="156"/>
      <c r="L277" s="32"/>
      <c r="M277" s="157" t="s">
        <v>1</v>
      </c>
      <c r="N277" s="158" t="s">
        <v>44</v>
      </c>
      <c r="O277" s="57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1" t="s">
        <v>258</v>
      </c>
      <c r="AT277" s="161" t="s">
        <v>254</v>
      </c>
      <c r="AU277" s="161" t="s">
        <v>88</v>
      </c>
      <c r="AY277" s="17" t="s">
        <v>252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86</v>
      </c>
      <c r="BK277" s="162">
        <f>ROUND(I277*H277,2)</f>
        <v>0</v>
      </c>
      <c r="BL277" s="17" t="s">
        <v>258</v>
      </c>
      <c r="BM277" s="161" t="s">
        <v>421</v>
      </c>
    </row>
    <row r="278" spans="1:65" s="14" customFormat="1" ht="22.5">
      <c r="B278" s="171"/>
      <c r="D278" s="164" t="s">
        <v>282</v>
      </c>
      <c r="E278" s="172" t="s">
        <v>1</v>
      </c>
      <c r="F278" s="173" t="s">
        <v>6698</v>
      </c>
      <c r="H278" s="174">
        <v>31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282</v>
      </c>
      <c r="AU278" s="172" t="s">
        <v>88</v>
      </c>
      <c r="AV278" s="14" t="s">
        <v>88</v>
      </c>
      <c r="AW278" s="14" t="s">
        <v>33</v>
      </c>
      <c r="AX278" s="14" t="s">
        <v>79</v>
      </c>
      <c r="AY278" s="172" t="s">
        <v>252</v>
      </c>
    </row>
    <row r="279" spans="1:65" s="15" customFormat="1">
      <c r="B279" s="179"/>
      <c r="D279" s="164" t="s">
        <v>282</v>
      </c>
      <c r="E279" s="180" t="s">
        <v>1</v>
      </c>
      <c r="F279" s="181" t="s">
        <v>286</v>
      </c>
      <c r="H279" s="182">
        <v>31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282</v>
      </c>
      <c r="AU279" s="180" t="s">
        <v>88</v>
      </c>
      <c r="AV279" s="15" t="s">
        <v>258</v>
      </c>
      <c r="AW279" s="15" t="s">
        <v>33</v>
      </c>
      <c r="AX279" s="15" t="s">
        <v>86</v>
      </c>
      <c r="AY279" s="180" t="s">
        <v>252</v>
      </c>
    </row>
    <row r="280" spans="1:65" s="2" customFormat="1" ht="24.2" customHeight="1">
      <c r="A280" s="31"/>
      <c r="B280" s="148"/>
      <c r="C280" s="149" t="s">
        <v>422</v>
      </c>
      <c r="D280" s="149" t="s">
        <v>254</v>
      </c>
      <c r="E280" s="150" t="s">
        <v>6699</v>
      </c>
      <c r="F280" s="151" t="s">
        <v>6700</v>
      </c>
      <c r="G280" s="152" t="s">
        <v>347</v>
      </c>
      <c r="H280" s="153">
        <v>141</v>
      </c>
      <c r="I280" s="154"/>
      <c r="J280" s="155">
        <f>ROUND(I280*H280,2)</f>
        <v>0</v>
      </c>
      <c r="K280" s="156"/>
      <c r="L280" s="32"/>
      <c r="M280" s="157" t="s">
        <v>1</v>
      </c>
      <c r="N280" s="158" t="s">
        <v>44</v>
      </c>
      <c r="O280" s="57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1" t="s">
        <v>258</v>
      </c>
      <c r="AT280" s="161" t="s">
        <v>254</v>
      </c>
      <c r="AU280" s="161" t="s">
        <v>88</v>
      </c>
      <c r="AY280" s="17" t="s">
        <v>252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86</v>
      </c>
      <c r="BK280" s="162">
        <f>ROUND(I280*H280,2)</f>
        <v>0</v>
      </c>
      <c r="BL280" s="17" t="s">
        <v>258</v>
      </c>
      <c r="BM280" s="161" t="s">
        <v>425</v>
      </c>
    </row>
    <row r="281" spans="1:65" s="14" customFormat="1" ht="22.5">
      <c r="B281" s="171"/>
      <c r="D281" s="164" t="s">
        <v>282</v>
      </c>
      <c r="E281" s="172" t="s">
        <v>1</v>
      </c>
      <c r="F281" s="173" t="s">
        <v>6701</v>
      </c>
      <c r="H281" s="174">
        <v>141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282</v>
      </c>
      <c r="AU281" s="172" t="s">
        <v>88</v>
      </c>
      <c r="AV281" s="14" t="s">
        <v>88</v>
      </c>
      <c r="AW281" s="14" t="s">
        <v>33</v>
      </c>
      <c r="AX281" s="14" t="s">
        <v>79</v>
      </c>
      <c r="AY281" s="172" t="s">
        <v>252</v>
      </c>
    </row>
    <row r="282" spans="1:65" s="15" customFormat="1">
      <c r="B282" s="179"/>
      <c r="D282" s="164" t="s">
        <v>282</v>
      </c>
      <c r="E282" s="180" t="s">
        <v>1</v>
      </c>
      <c r="F282" s="181" t="s">
        <v>286</v>
      </c>
      <c r="H282" s="182">
        <v>141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282</v>
      </c>
      <c r="AU282" s="180" t="s">
        <v>88</v>
      </c>
      <c r="AV282" s="15" t="s">
        <v>258</v>
      </c>
      <c r="AW282" s="15" t="s">
        <v>33</v>
      </c>
      <c r="AX282" s="15" t="s">
        <v>86</v>
      </c>
      <c r="AY282" s="180" t="s">
        <v>252</v>
      </c>
    </row>
    <row r="283" spans="1:65" s="2" customFormat="1" ht="24.2" customHeight="1">
      <c r="A283" s="31"/>
      <c r="B283" s="148"/>
      <c r="C283" s="149" t="s">
        <v>342</v>
      </c>
      <c r="D283" s="149" t="s">
        <v>254</v>
      </c>
      <c r="E283" s="150" t="s">
        <v>6702</v>
      </c>
      <c r="F283" s="151" t="s">
        <v>6703</v>
      </c>
      <c r="G283" s="152" t="s">
        <v>347</v>
      </c>
      <c r="H283" s="153">
        <v>152</v>
      </c>
      <c r="I283" s="154"/>
      <c r="J283" s="155">
        <f>ROUND(I283*H283,2)</f>
        <v>0</v>
      </c>
      <c r="K283" s="156"/>
      <c r="L283" s="32"/>
      <c r="M283" s="157" t="s">
        <v>1</v>
      </c>
      <c r="N283" s="158" t="s">
        <v>44</v>
      </c>
      <c r="O283" s="57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1" t="s">
        <v>258</v>
      </c>
      <c r="AT283" s="161" t="s">
        <v>254</v>
      </c>
      <c r="AU283" s="161" t="s">
        <v>88</v>
      </c>
      <c r="AY283" s="17" t="s">
        <v>252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7" t="s">
        <v>86</v>
      </c>
      <c r="BK283" s="162">
        <f>ROUND(I283*H283,2)</f>
        <v>0</v>
      </c>
      <c r="BL283" s="17" t="s">
        <v>258</v>
      </c>
      <c r="BM283" s="161" t="s">
        <v>428</v>
      </c>
    </row>
    <row r="284" spans="1:65" s="14" customFormat="1" ht="22.5">
      <c r="B284" s="171"/>
      <c r="D284" s="164" t="s">
        <v>282</v>
      </c>
      <c r="E284" s="172" t="s">
        <v>1</v>
      </c>
      <c r="F284" s="173" t="s">
        <v>6704</v>
      </c>
      <c r="H284" s="174">
        <v>152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282</v>
      </c>
      <c r="AU284" s="172" t="s">
        <v>88</v>
      </c>
      <c r="AV284" s="14" t="s">
        <v>88</v>
      </c>
      <c r="AW284" s="14" t="s">
        <v>33</v>
      </c>
      <c r="AX284" s="14" t="s">
        <v>79</v>
      </c>
      <c r="AY284" s="172" t="s">
        <v>252</v>
      </c>
    </row>
    <row r="285" spans="1:65" s="15" customFormat="1">
      <c r="B285" s="179"/>
      <c r="D285" s="164" t="s">
        <v>282</v>
      </c>
      <c r="E285" s="180" t="s">
        <v>1</v>
      </c>
      <c r="F285" s="181" t="s">
        <v>286</v>
      </c>
      <c r="H285" s="182">
        <v>152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282</v>
      </c>
      <c r="AU285" s="180" t="s">
        <v>88</v>
      </c>
      <c r="AV285" s="15" t="s">
        <v>258</v>
      </c>
      <c r="AW285" s="15" t="s">
        <v>33</v>
      </c>
      <c r="AX285" s="15" t="s">
        <v>86</v>
      </c>
      <c r="AY285" s="180" t="s">
        <v>252</v>
      </c>
    </row>
    <row r="286" spans="1:65" s="2" customFormat="1" ht="24.2" customHeight="1">
      <c r="A286" s="31"/>
      <c r="B286" s="148"/>
      <c r="C286" s="149" t="s">
        <v>429</v>
      </c>
      <c r="D286" s="149" t="s">
        <v>254</v>
      </c>
      <c r="E286" s="150" t="s">
        <v>6705</v>
      </c>
      <c r="F286" s="151" t="s">
        <v>6706</v>
      </c>
      <c r="G286" s="152" t="s">
        <v>347</v>
      </c>
      <c r="H286" s="153">
        <v>6</v>
      </c>
      <c r="I286" s="154"/>
      <c r="J286" s="155">
        <f>ROUND(I286*H286,2)</f>
        <v>0</v>
      </c>
      <c r="K286" s="156"/>
      <c r="L286" s="32"/>
      <c r="M286" s="157" t="s">
        <v>1</v>
      </c>
      <c r="N286" s="158" t="s">
        <v>44</v>
      </c>
      <c r="O286" s="57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1" t="s">
        <v>258</v>
      </c>
      <c r="AT286" s="161" t="s">
        <v>254</v>
      </c>
      <c r="AU286" s="161" t="s">
        <v>88</v>
      </c>
      <c r="AY286" s="17" t="s">
        <v>252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86</v>
      </c>
      <c r="BK286" s="162">
        <f>ROUND(I286*H286,2)</f>
        <v>0</v>
      </c>
      <c r="BL286" s="17" t="s">
        <v>258</v>
      </c>
      <c r="BM286" s="161" t="s">
        <v>432</v>
      </c>
    </row>
    <row r="287" spans="1:65" s="14" customFormat="1" ht="22.5">
      <c r="B287" s="171"/>
      <c r="D287" s="164" t="s">
        <v>282</v>
      </c>
      <c r="E287" s="172" t="s">
        <v>1</v>
      </c>
      <c r="F287" s="173" t="s">
        <v>6707</v>
      </c>
      <c r="H287" s="174">
        <v>6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282</v>
      </c>
      <c r="AU287" s="172" t="s">
        <v>88</v>
      </c>
      <c r="AV287" s="14" t="s">
        <v>88</v>
      </c>
      <c r="AW287" s="14" t="s">
        <v>33</v>
      </c>
      <c r="AX287" s="14" t="s">
        <v>79</v>
      </c>
      <c r="AY287" s="172" t="s">
        <v>252</v>
      </c>
    </row>
    <row r="288" spans="1:65" s="15" customFormat="1">
      <c r="B288" s="179"/>
      <c r="D288" s="164" t="s">
        <v>282</v>
      </c>
      <c r="E288" s="180" t="s">
        <v>1</v>
      </c>
      <c r="F288" s="181" t="s">
        <v>286</v>
      </c>
      <c r="H288" s="182">
        <v>6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282</v>
      </c>
      <c r="AU288" s="180" t="s">
        <v>88</v>
      </c>
      <c r="AV288" s="15" t="s">
        <v>258</v>
      </c>
      <c r="AW288" s="15" t="s">
        <v>33</v>
      </c>
      <c r="AX288" s="15" t="s">
        <v>86</v>
      </c>
      <c r="AY288" s="180" t="s">
        <v>252</v>
      </c>
    </row>
    <row r="289" spans="1:65" s="2" customFormat="1" ht="24.2" customHeight="1">
      <c r="A289" s="31"/>
      <c r="B289" s="148"/>
      <c r="C289" s="149" t="s">
        <v>348</v>
      </c>
      <c r="D289" s="149" t="s">
        <v>254</v>
      </c>
      <c r="E289" s="150" t="s">
        <v>6708</v>
      </c>
      <c r="F289" s="151" t="s">
        <v>6709</v>
      </c>
      <c r="G289" s="152" t="s">
        <v>347</v>
      </c>
      <c r="H289" s="153">
        <v>155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258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258</v>
      </c>
      <c r="BM289" s="161" t="s">
        <v>435</v>
      </c>
    </row>
    <row r="290" spans="1:65" s="14" customFormat="1">
      <c r="B290" s="171"/>
      <c r="D290" s="164" t="s">
        <v>282</v>
      </c>
      <c r="E290" s="172" t="s">
        <v>1</v>
      </c>
      <c r="F290" s="173" t="s">
        <v>6710</v>
      </c>
      <c r="H290" s="174">
        <v>155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5" customFormat="1">
      <c r="B291" s="179"/>
      <c r="D291" s="164" t="s">
        <v>282</v>
      </c>
      <c r="E291" s="180" t="s">
        <v>1</v>
      </c>
      <c r="F291" s="181" t="s">
        <v>286</v>
      </c>
      <c r="H291" s="182">
        <v>155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282</v>
      </c>
      <c r="AU291" s="180" t="s">
        <v>88</v>
      </c>
      <c r="AV291" s="15" t="s">
        <v>258</v>
      </c>
      <c r="AW291" s="15" t="s">
        <v>33</v>
      </c>
      <c r="AX291" s="15" t="s">
        <v>86</v>
      </c>
      <c r="AY291" s="180" t="s">
        <v>252</v>
      </c>
    </row>
    <row r="292" spans="1:65" s="2" customFormat="1" ht="24.2" customHeight="1">
      <c r="A292" s="31"/>
      <c r="B292" s="148"/>
      <c r="C292" s="149" t="s">
        <v>436</v>
      </c>
      <c r="D292" s="149" t="s">
        <v>254</v>
      </c>
      <c r="E292" s="150" t="s">
        <v>6711</v>
      </c>
      <c r="F292" s="151" t="s">
        <v>6712</v>
      </c>
      <c r="G292" s="152" t="s">
        <v>347</v>
      </c>
      <c r="H292" s="153">
        <v>1</v>
      </c>
      <c r="I292" s="154"/>
      <c r="J292" s="155">
        <f>ROUND(I292*H292,2)</f>
        <v>0</v>
      </c>
      <c r="K292" s="156"/>
      <c r="L292" s="32"/>
      <c r="M292" s="157" t="s">
        <v>1</v>
      </c>
      <c r="N292" s="158" t="s">
        <v>44</v>
      </c>
      <c r="O292" s="57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61" t="s">
        <v>258</v>
      </c>
      <c r="AT292" s="161" t="s">
        <v>254</v>
      </c>
      <c r="AU292" s="161" t="s">
        <v>88</v>
      </c>
      <c r="AY292" s="17" t="s">
        <v>252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7" t="s">
        <v>86</v>
      </c>
      <c r="BK292" s="162">
        <f>ROUND(I292*H292,2)</f>
        <v>0</v>
      </c>
      <c r="BL292" s="17" t="s">
        <v>258</v>
      </c>
      <c r="BM292" s="161" t="s">
        <v>439</v>
      </c>
    </row>
    <row r="293" spans="1:65" s="14" customFormat="1">
      <c r="B293" s="171"/>
      <c r="D293" s="164" t="s">
        <v>282</v>
      </c>
      <c r="E293" s="172" t="s">
        <v>1</v>
      </c>
      <c r="F293" s="173" t="s">
        <v>6713</v>
      </c>
      <c r="H293" s="174">
        <v>1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5" customFormat="1">
      <c r="B294" s="179"/>
      <c r="D294" s="164" t="s">
        <v>282</v>
      </c>
      <c r="E294" s="180" t="s">
        <v>1</v>
      </c>
      <c r="F294" s="181" t="s">
        <v>286</v>
      </c>
      <c r="H294" s="182">
        <v>1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282</v>
      </c>
      <c r="AU294" s="180" t="s">
        <v>88</v>
      </c>
      <c r="AV294" s="15" t="s">
        <v>258</v>
      </c>
      <c r="AW294" s="15" t="s">
        <v>33</v>
      </c>
      <c r="AX294" s="15" t="s">
        <v>86</v>
      </c>
      <c r="AY294" s="180" t="s">
        <v>252</v>
      </c>
    </row>
    <row r="295" spans="1:65" s="2" customFormat="1" ht="24.2" customHeight="1">
      <c r="A295" s="31"/>
      <c r="B295" s="148"/>
      <c r="C295" s="149" t="s">
        <v>356</v>
      </c>
      <c r="D295" s="149" t="s">
        <v>254</v>
      </c>
      <c r="E295" s="150" t="s">
        <v>6714</v>
      </c>
      <c r="F295" s="151" t="s">
        <v>6715</v>
      </c>
      <c r="G295" s="152" t="s">
        <v>347</v>
      </c>
      <c r="H295" s="153">
        <v>1</v>
      </c>
      <c r="I295" s="154"/>
      <c r="J295" s="155">
        <f>ROUND(I295*H295,2)</f>
        <v>0</v>
      </c>
      <c r="K295" s="156"/>
      <c r="L295" s="32"/>
      <c r="M295" s="157" t="s">
        <v>1</v>
      </c>
      <c r="N295" s="158" t="s">
        <v>44</v>
      </c>
      <c r="O295" s="57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1" t="s">
        <v>258</v>
      </c>
      <c r="AT295" s="161" t="s">
        <v>254</v>
      </c>
      <c r="AU295" s="161" t="s">
        <v>88</v>
      </c>
      <c r="AY295" s="17" t="s">
        <v>252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7" t="s">
        <v>86</v>
      </c>
      <c r="BK295" s="162">
        <f>ROUND(I295*H295,2)</f>
        <v>0</v>
      </c>
      <c r="BL295" s="17" t="s">
        <v>258</v>
      </c>
      <c r="BM295" s="161" t="s">
        <v>442</v>
      </c>
    </row>
    <row r="296" spans="1:65" s="14" customFormat="1">
      <c r="B296" s="171"/>
      <c r="D296" s="164" t="s">
        <v>282</v>
      </c>
      <c r="E296" s="172" t="s">
        <v>1</v>
      </c>
      <c r="F296" s="173" t="s">
        <v>6713</v>
      </c>
      <c r="H296" s="174">
        <v>1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282</v>
      </c>
      <c r="AU296" s="172" t="s">
        <v>88</v>
      </c>
      <c r="AV296" s="14" t="s">
        <v>88</v>
      </c>
      <c r="AW296" s="14" t="s">
        <v>33</v>
      </c>
      <c r="AX296" s="14" t="s">
        <v>79</v>
      </c>
      <c r="AY296" s="172" t="s">
        <v>252</v>
      </c>
    </row>
    <row r="297" spans="1:65" s="15" customFormat="1">
      <c r="B297" s="179"/>
      <c r="D297" s="164" t="s">
        <v>282</v>
      </c>
      <c r="E297" s="180" t="s">
        <v>1</v>
      </c>
      <c r="F297" s="181" t="s">
        <v>286</v>
      </c>
      <c r="H297" s="182">
        <v>1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282</v>
      </c>
      <c r="AU297" s="180" t="s">
        <v>88</v>
      </c>
      <c r="AV297" s="15" t="s">
        <v>258</v>
      </c>
      <c r="AW297" s="15" t="s">
        <v>33</v>
      </c>
      <c r="AX297" s="15" t="s">
        <v>86</v>
      </c>
      <c r="AY297" s="180" t="s">
        <v>252</v>
      </c>
    </row>
    <row r="298" spans="1:65" s="2" customFormat="1" ht="24.2" customHeight="1">
      <c r="A298" s="31"/>
      <c r="B298" s="148"/>
      <c r="C298" s="149" t="s">
        <v>443</v>
      </c>
      <c r="D298" s="149" t="s">
        <v>254</v>
      </c>
      <c r="E298" s="150" t="s">
        <v>6716</v>
      </c>
      <c r="F298" s="151" t="s">
        <v>6717</v>
      </c>
      <c r="G298" s="152" t="s">
        <v>347</v>
      </c>
      <c r="H298" s="153">
        <v>14</v>
      </c>
      <c r="I298" s="154"/>
      <c r="J298" s="155">
        <f>ROUND(I298*H298,2)</f>
        <v>0</v>
      </c>
      <c r="K298" s="156"/>
      <c r="L298" s="32"/>
      <c r="M298" s="157" t="s">
        <v>1</v>
      </c>
      <c r="N298" s="158" t="s">
        <v>44</v>
      </c>
      <c r="O298" s="57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1" t="s">
        <v>258</v>
      </c>
      <c r="AT298" s="161" t="s">
        <v>254</v>
      </c>
      <c r="AU298" s="161" t="s">
        <v>88</v>
      </c>
      <c r="AY298" s="17" t="s">
        <v>252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86</v>
      </c>
      <c r="BK298" s="162">
        <f>ROUND(I298*H298,2)</f>
        <v>0</v>
      </c>
      <c r="BL298" s="17" t="s">
        <v>258</v>
      </c>
      <c r="BM298" s="161" t="s">
        <v>446</v>
      </c>
    </row>
    <row r="299" spans="1:65" s="14" customFormat="1" ht="22.5">
      <c r="B299" s="171"/>
      <c r="D299" s="164" t="s">
        <v>282</v>
      </c>
      <c r="E299" s="172" t="s">
        <v>1</v>
      </c>
      <c r="F299" s="173" t="s">
        <v>6718</v>
      </c>
      <c r="H299" s="174">
        <v>14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5" customFormat="1">
      <c r="B300" s="179"/>
      <c r="D300" s="164" t="s">
        <v>282</v>
      </c>
      <c r="E300" s="180" t="s">
        <v>1</v>
      </c>
      <c r="F300" s="181" t="s">
        <v>286</v>
      </c>
      <c r="H300" s="182">
        <v>14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282</v>
      </c>
      <c r="AU300" s="180" t="s">
        <v>88</v>
      </c>
      <c r="AV300" s="15" t="s">
        <v>258</v>
      </c>
      <c r="AW300" s="15" t="s">
        <v>33</v>
      </c>
      <c r="AX300" s="15" t="s">
        <v>86</v>
      </c>
      <c r="AY300" s="180" t="s">
        <v>252</v>
      </c>
    </row>
    <row r="301" spans="1:65" s="2" customFormat="1" ht="24.2" customHeight="1">
      <c r="A301" s="31"/>
      <c r="B301" s="148"/>
      <c r="C301" s="149" t="s">
        <v>363</v>
      </c>
      <c r="D301" s="149" t="s">
        <v>254</v>
      </c>
      <c r="E301" s="150" t="s">
        <v>6719</v>
      </c>
      <c r="F301" s="151" t="s">
        <v>6720</v>
      </c>
      <c r="G301" s="152" t="s">
        <v>347</v>
      </c>
      <c r="H301" s="153">
        <v>5</v>
      </c>
      <c r="I301" s="154"/>
      <c r="J301" s="155">
        <f>ROUND(I301*H301,2)</f>
        <v>0</v>
      </c>
      <c r="K301" s="156"/>
      <c r="L301" s="32"/>
      <c r="M301" s="157" t="s">
        <v>1</v>
      </c>
      <c r="N301" s="158" t="s">
        <v>44</v>
      </c>
      <c r="O301" s="57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1" t="s">
        <v>258</v>
      </c>
      <c r="AT301" s="161" t="s">
        <v>254</v>
      </c>
      <c r="AU301" s="161" t="s">
        <v>88</v>
      </c>
      <c r="AY301" s="17" t="s">
        <v>252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86</v>
      </c>
      <c r="BK301" s="162">
        <f>ROUND(I301*H301,2)</f>
        <v>0</v>
      </c>
      <c r="BL301" s="17" t="s">
        <v>258</v>
      </c>
      <c r="BM301" s="161" t="s">
        <v>449</v>
      </c>
    </row>
    <row r="302" spans="1:65" s="14" customFormat="1">
      <c r="B302" s="171"/>
      <c r="D302" s="164" t="s">
        <v>282</v>
      </c>
      <c r="E302" s="172" t="s">
        <v>1</v>
      </c>
      <c r="F302" s="173" t="s">
        <v>6721</v>
      </c>
      <c r="H302" s="174">
        <v>5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282</v>
      </c>
      <c r="AU302" s="172" t="s">
        <v>88</v>
      </c>
      <c r="AV302" s="14" t="s">
        <v>88</v>
      </c>
      <c r="AW302" s="14" t="s">
        <v>33</v>
      </c>
      <c r="AX302" s="14" t="s">
        <v>79</v>
      </c>
      <c r="AY302" s="172" t="s">
        <v>252</v>
      </c>
    </row>
    <row r="303" spans="1:65" s="15" customFormat="1">
      <c r="B303" s="179"/>
      <c r="D303" s="164" t="s">
        <v>282</v>
      </c>
      <c r="E303" s="180" t="s">
        <v>1</v>
      </c>
      <c r="F303" s="181" t="s">
        <v>286</v>
      </c>
      <c r="H303" s="182">
        <v>5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282</v>
      </c>
      <c r="AU303" s="180" t="s">
        <v>88</v>
      </c>
      <c r="AV303" s="15" t="s">
        <v>258</v>
      </c>
      <c r="AW303" s="15" t="s">
        <v>33</v>
      </c>
      <c r="AX303" s="15" t="s">
        <v>86</v>
      </c>
      <c r="AY303" s="180" t="s">
        <v>252</v>
      </c>
    </row>
    <row r="304" spans="1:65" s="2" customFormat="1" ht="24.2" customHeight="1">
      <c r="A304" s="31"/>
      <c r="B304" s="148"/>
      <c r="C304" s="149" t="s">
        <v>450</v>
      </c>
      <c r="D304" s="149" t="s">
        <v>254</v>
      </c>
      <c r="E304" s="150" t="s">
        <v>6722</v>
      </c>
      <c r="F304" s="151" t="s">
        <v>6723</v>
      </c>
      <c r="G304" s="152" t="s">
        <v>347</v>
      </c>
      <c r="H304" s="153">
        <v>28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258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258</v>
      </c>
      <c r="BM304" s="161" t="s">
        <v>453</v>
      </c>
    </row>
    <row r="305" spans="1:65" s="14" customFormat="1">
      <c r="B305" s="171"/>
      <c r="D305" s="164" t="s">
        <v>282</v>
      </c>
      <c r="E305" s="172" t="s">
        <v>1</v>
      </c>
      <c r="F305" s="173" t="s">
        <v>6724</v>
      </c>
      <c r="H305" s="174">
        <v>28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5" customFormat="1">
      <c r="B306" s="179"/>
      <c r="D306" s="164" t="s">
        <v>282</v>
      </c>
      <c r="E306" s="180" t="s">
        <v>1</v>
      </c>
      <c r="F306" s="181" t="s">
        <v>286</v>
      </c>
      <c r="H306" s="182">
        <v>28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282</v>
      </c>
      <c r="AU306" s="180" t="s">
        <v>88</v>
      </c>
      <c r="AV306" s="15" t="s">
        <v>258</v>
      </c>
      <c r="AW306" s="15" t="s">
        <v>33</v>
      </c>
      <c r="AX306" s="15" t="s">
        <v>86</v>
      </c>
      <c r="AY306" s="180" t="s">
        <v>252</v>
      </c>
    </row>
    <row r="307" spans="1:65" s="2" customFormat="1" ht="24.2" customHeight="1">
      <c r="A307" s="31"/>
      <c r="B307" s="148"/>
      <c r="C307" s="149" t="s">
        <v>369</v>
      </c>
      <c r="D307" s="149" t="s">
        <v>254</v>
      </c>
      <c r="E307" s="150" t="s">
        <v>6725</v>
      </c>
      <c r="F307" s="151" t="s">
        <v>6726</v>
      </c>
      <c r="G307" s="152" t="s">
        <v>347</v>
      </c>
      <c r="H307" s="153">
        <v>6</v>
      </c>
      <c r="I307" s="154"/>
      <c r="J307" s="155">
        <f>ROUND(I307*H307,2)</f>
        <v>0</v>
      </c>
      <c r="K307" s="156"/>
      <c r="L307" s="32"/>
      <c r="M307" s="157" t="s">
        <v>1</v>
      </c>
      <c r="N307" s="158" t="s">
        <v>44</v>
      </c>
      <c r="O307" s="57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1" t="s">
        <v>258</v>
      </c>
      <c r="AT307" s="161" t="s">
        <v>254</v>
      </c>
      <c r="AU307" s="161" t="s">
        <v>88</v>
      </c>
      <c r="AY307" s="17" t="s">
        <v>252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86</v>
      </c>
      <c r="BK307" s="162">
        <f>ROUND(I307*H307,2)</f>
        <v>0</v>
      </c>
      <c r="BL307" s="17" t="s">
        <v>258</v>
      </c>
      <c r="BM307" s="161" t="s">
        <v>456</v>
      </c>
    </row>
    <row r="308" spans="1:65" s="14" customFormat="1">
      <c r="B308" s="171"/>
      <c r="D308" s="164" t="s">
        <v>282</v>
      </c>
      <c r="E308" s="172" t="s">
        <v>1</v>
      </c>
      <c r="F308" s="173" t="s">
        <v>6727</v>
      </c>
      <c r="H308" s="174">
        <v>6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5" customFormat="1">
      <c r="B309" s="179"/>
      <c r="D309" s="164" t="s">
        <v>282</v>
      </c>
      <c r="E309" s="180" t="s">
        <v>1</v>
      </c>
      <c r="F309" s="181" t="s">
        <v>286</v>
      </c>
      <c r="H309" s="182">
        <v>6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282</v>
      </c>
      <c r="AU309" s="180" t="s">
        <v>88</v>
      </c>
      <c r="AV309" s="15" t="s">
        <v>258</v>
      </c>
      <c r="AW309" s="15" t="s">
        <v>33</v>
      </c>
      <c r="AX309" s="15" t="s">
        <v>86</v>
      </c>
      <c r="AY309" s="180" t="s">
        <v>252</v>
      </c>
    </row>
    <row r="310" spans="1:65" s="12" customFormat="1" ht="22.9" customHeight="1">
      <c r="B310" s="135"/>
      <c r="D310" s="136" t="s">
        <v>78</v>
      </c>
      <c r="E310" s="146" t="s">
        <v>5811</v>
      </c>
      <c r="F310" s="146" t="s">
        <v>6728</v>
      </c>
      <c r="I310" s="138"/>
      <c r="J310" s="147">
        <f>BK310</f>
        <v>0</v>
      </c>
      <c r="L310" s="135"/>
      <c r="M310" s="140"/>
      <c r="N310" s="141"/>
      <c r="O310" s="141"/>
      <c r="P310" s="142">
        <f>SUM(P311:P361)</f>
        <v>0</v>
      </c>
      <c r="Q310" s="141"/>
      <c r="R310" s="142">
        <f>SUM(R311:R361)</f>
        <v>0</v>
      </c>
      <c r="S310" s="141"/>
      <c r="T310" s="143">
        <f>SUM(T311:T361)</f>
        <v>0</v>
      </c>
      <c r="AR310" s="136" t="s">
        <v>86</v>
      </c>
      <c r="AT310" s="144" t="s">
        <v>78</v>
      </c>
      <c r="AU310" s="144" t="s">
        <v>86</v>
      </c>
      <c r="AY310" s="136" t="s">
        <v>252</v>
      </c>
      <c r="BK310" s="145">
        <f>SUM(BK311:BK361)</f>
        <v>0</v>
      </c>
    </row>
    <row r="311" spans="1:65" s="2" customFormat="1" ht="24.2" customHeight="1">
      <c r="A311" s="31"/>
      <c r="B311" s="148"/>
      <c r="C311" s="149" t="s">
        <v>458</v>
      </c>
      <c r="D311" s="149" t="s">
        <v>254</v>
      </c>
      <c r="E311" s="150" t="s">
        <v>6729</v>
      </c>
      <c r="F311" s="151" t="s">
        <v>6730</v>
      </c>
      <c r="G311" s="152" t="s">
        <v>265</v>
      </c>
      <c r="H311" s="153">
        <v>64625</v>
      </c>
      <c r="I311" s="154"/>
      <c r="J311" s="155">
        <f>ROUND(I311*H311,2)</f>
        <v>0</v>
      </c>
      <c r="K311" s="156"/>
      <c r="L311" s="32"/>
      <c r="M311" s="157" t="s">
        <v>1</v>
      </c>
      <c r="N311" s="158" t="s">
        <v>44</v>
      </c>
      <c r="O311" s="57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1" t="s">
        <v>258</v>
      </c>
      <c r="AT311" s="161" t="s">
        <v>254</v>
      </c>
      <c r="AU311" s="161" t="s">
        <v>88</v>
      </c>
      <c r="AY311" s="17" t="s">
        <v>252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7" t="s">
        <v>86</v>
      </c>
      <c r="BK311" s="162">
        <f>ROUND(I311*H311,2)</f>
        <v>0</v>
      </c>
      <c r="BL311" s="17" t="s">
        <v>258</v>
      </c>
      <c r="BM311" s="161" t="s">
        <v>461</v>
      </c>
    </row>
    <row r="312" spans="1:65" s="14" customFormat="1">
      <c r="B312" s="171"/>
      <c r="D312" s="164" t="s">
        <v>282</v>
      </c>
      <c r="E312" s="172" t="s">
        <v>1</v>
      </c>
      <c r="F312" s="173" t="s">
        <v>6731</v>
      </c>
      <c r="H312" s="174">
        <v>64625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282</v>
      </c>
      <c r="AU312" s="172" t="s">
        <v>88</v>
      </c>
      <c r="AV312" s="14" t="s">
        <v>88</v>
      </c>
      <c r="AW312" s="14" t="s">
        <v>33</v>
      </c>
      <c r="AX312" s="14" t="s">
        <v>79</v>
      </c>
      <c r="AY312" s="172" t="s">
        <v>252</v>
      </c>
    </row>
    <row r="313" spans="1:65" s="15" customFormat="1">
      <c r="B313" s="179"/>
      <c r="D313" s="164" t="s">
        <v>282</v>
      </c>
      <c r="E313" s="180" t="s">
        <v>1</v>
      </c>
      <c r="F313" s="181" t="s">
        <v>286</v>
      </c>
      <c r="H313" s="182">
        <v>64625</v>
      </c>
      <c r="I313" s="183"/>
      <c r="L313" s="179"/>
      <c r="M313" s="184"/>
      <c r="N313" s="185"/>
      <c r="O313" s="185"/>
      <c r="P313" s="185"/>
      <c r="Q313" s="185"/>
      <c r="R313" s="185"/>
      <c r="S313" s="185"/>
      <c r="T313" s="186"/>
      <c r="AT313" s="180" t="s">
        <v>282</v>
      </c>
      <c r="AU313" s="180" t="s">
        <v>88</v>
      </c>
      <c r="AV313" s="15" t="s">
        <v>258</v>
      </c>
      <c r="AW313" s="15" t="s">
        <v>33</v>
      </c>
      <c r="AX313" s="15" t="s">
        <v>86</v>
      </c>
      <c r="AY313" s="180" t="s">
        <v>252</v>
      </c>
    </row>
    <row r="314" spans="1:65" s="2" customFormat="1" ht="24.2" customHeight="1">
      <c r="A314" s="31"/>
      <c r="B314" s="148"/>
      <c r="C314" s="149" t="s">
        <v>373</v>
      </c>
      <c r="D314" s="149" t="s">
        <v>254</v>
      </c>
      <c r="E314" s="150" t="s">
        <v>6732</v>
      </c>
      <c r="F314" s="151" t="s">
        <v>6733</v>
      </c>
      <c r="G314" s="152" t="s">
        <v>265</v>
      </c>
      <c r="H314" s="153">
        <v>61550</v>
      </c>
      <c r="I314" s="154"/>
      <c r="J314" s="155">
        <f>ROUND(I314*H314,2)</f>
        <v>0</v>
      </c>
      <c r="K314" s="156"/>
      <c r="L314" s="32"/>
      <c r="M314" s="157" t="s">
        <v>1</v>
      </c>
      <c r="N314" s="158" t="s">
        <v>44</v>
      </c>
      <c r="O314" s="57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61" t="s">
        <v>258</v>
      </c>
      <c r="AT314" s="161" t="s">
        <v>254</v>
      </c>
      <c r="AU314" s="161" t="s">
        <v>88</v>
      </c>
      <c r="AY314" s="17" t="s">
        <v>252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7" t="s">
        <v>86</v>
      </c>
      <c r="BK314" s="162">
        <f>ROUND(I314*H314,2)</f>
        <v>0</v>
      </c>
      <c r="BL314" s="17" t="s">
        <v>258</v>
      </c>
      <c r="BM314" s="161" t="s">
        <v>466</v>
      </c>
    </row>
    <row r="315" spans="1:65" s="14" customFormat="1">
      <c r="B315" s="171"/>
      <c r="D315" s="164" t="s">
        <v>282</v>
      </c>
      <c r="E315" s="172" t="s">
        <v>1</v>
      </c>
      <c r="F315" s="173" t="s">
        <v>6734</v>
      </c>
      <c r="H315" s="174">
        <v>61550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61550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24.2" customHeight="1">
      <c r="A317" s="31"/>
      <c r="B317" s="148"/>
      <c r="C317" s="149" t="s">
        <v>467</v>
      </c>
      <c r="D317" s="149" t="s">
        <v>254</v>
      </c>
      <c r="E317" s="150" t="s">
        <v>6735</v>
      </c>
      <c r="F317" s="151" t="s">
        <v>6736</v>
      </c>
      <c r="G317" s="152" t="s">
        <v>265</v>
      </c>
      <c r="H317" s="153">
        <v>9875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258</v>
      </c>
      <c r="BM317" s="161" t="s">
        <v>470</v>
      </c>
    </row>
    <row r="318" spans="1:65" s="14" customFormat="1">
      <c r="B318" s="171"/>
      <c r="D318" s="164" t="s">
        <v>282</v>
      </c>
      <c r="E318" s="172" t="s">
        <v>1</v>
      </c>
      <c r="F318" s="173" t="s">
        <v>6737</v>
      </c>
      <c r="H318" s="174">
        <v>9875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5" customFormat="1">
      <c r="B319" s="179"/>
      <c r="D319" s="164" t="s">
        <v>282</v>
      </c>
      <c r="E319" s="180" t="s">
        <v>1</v>
      </c>
      <c r="F319" s="181" t="s">
        <v>286</v>
      </c>
      <c r="H319" s="182">
        <v>9875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282</v>
      </c>
      <c r="AU319" s="180" t="s">
        <v>88</v>
      </c>
      <c r="AV319" s="15" t="s">
        <v>258</v>
      </c>
      <c r="AW319" s="15" t="s">
        <v>33</v>
      </c>
      <c r="AX319" s="15" t="s">
        <v>86</v>
      </c>
      <c r="AY319" s="180" t="s">
        <v>252</v>
      </c>
    </row>
    <row r="320" spans="1:65" s="2" customFormat="1" ht="24.2" customHeight="1">
      <c r="A320" s="31"/>
      <c r="B320" s="148"/>
      <c r="C320" s="149" t="s">
        <v>378</v>
      </c>
      <c r="D320" s="149" t="s">
        <v>254</v>
      </c>
      <c r="E320" s="150" t="s">
        <v>6738</v>
      </c>
      <c r="F320" s="151" t="s">
        <v>6739</v>
      </c>
      <c r="G320" s="152" t="s">
        <v>265</v>
      </c>
      <c r="H320" s="153">
        <v>7900</v>
      </c>
      <c r="I320" s="154"/>
      <c r="J320" s="155">
        <f>ROUND(I320*H320,2)</f>
        <v>0</v>
      </c>
      <c r="K320" s="156"/>
      <c r="L320" s="32"/>
      <c r="M320" s="157" t="s">
        <v>1</v>
      </c>
      <c r="N320" s="158" t="s">
        <v>44</v>
      </c>
      <c r="O320" s="57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258</v>
      </c>
      <c r="AT320" s="161" t="s">
        <v>254</v>
      </c>
      <c r="AU320" s="161" t="s">
        <v>88</v>
      </c>
      <c r="AY320" s="17" t="s">
        <v>252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86</v>
      </c>
      <c r="BK320" s="162">
        <f>ROUND(I320*H320,2)</f>
        <v>0</v>
      </c>
      <c r="BL320" s="17" t="s">
        <v>258</v>
      </c>
      <c r="BM320" s="161" t="s">
        <v>474</v>
      </c>
    </row>
    <row r="321" spans="1:65" s="14" customFormat="1">
      <c r="B321" s="171"/>
      <c r="D321" s="164" t="s">
        <v>282</v>
      </c>
      <c r="E321" s="172" t="s">
        <v>1</v>
      </c>
      <c r="F321" s="173" t="s">
        <v>6740</v>
      </c>
      <c r="H321" s="174">
        <v>7900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282</v>
      </c>
      <c r="AU321" s="172" t="s">
        <v>88</v>
      </c>
      <c r="AV321" s="14" t="s">
        <v>88</v>
      </c>
      <c r="AW321" s="14" t="s">
        <v>33</v>
      </c>
      <c r="AX321" s="14" t="s">
        <v>79</v>
      </c>
      <c r="AY321" s="172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7900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24.2" customHeight="1">
      <c r="A323" s="31"/>
      <c r="B323" s="148"/>
      <c r="C323" s="149" t="s">
        <v>480</v>
      </c>
      <c r="D323" s="149" t="s">
        <v>254</v>
      </c>
      <c r="E323" s="150" t="s">
        <v>6741</v>
      </c>
      <c r="F323" s="151" t="s">
        <v>6742</v>
      </c>
      <c r="G323" s="152" t="s">
        <v>265</v>
      </c>
      <c r="H323" s="153">
        <v>14850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258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258</v>
      </c>
      <c r="BM323" s="161" t="s">
        <v>483</v>
      </c>
    </row>
    <row r="324" spans="1:65" s="14" customFormat="1">
      <c r="B324" s="171"/>
      <c r="D324" s="164" t="s">
        <v>282</v>
      </c>
      <c r="E324" s="172" t="s">
        <v>1</v>
      </c>
      <c r="F324" s="173" t="s">
        <v>6743</v>
      </c>
      <c r="H324" s="174">
        <v>14850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282</v>
      </c>
      <c r="AU324" s="172" t="s">
        <v>88</v>
      </c>
      <c r="AV324" s="14" t="s">
        <v>88</v>
      </c>
      <c r="AW324" s="14" t="s">
        <v>33</v>
      </c>
      <c r="AX324" s="14" t="s">
        <v>79</v>
      </c>
      <c r="AY324" s="172" t="s">
        <v>252</v>
      </c>
    </row>
    <row r="325" spans="1:65" s="15" customFormat="1">
      <c r="B325" s="179"/>
      <c r="D325" s="164" t="s">
        <v>282</v>
      </c>
      <c r="E325" s="180" t="s">
        <v>1</v>
      </c>
      <c r="F325" s="181" t="s">
        <v>286</v>
      </c>
      <c r="H325" s="182">
        <v>14850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282</v>
      </c>
      <c r="AU325" s="180" t="s">
        <v>88</v>
      </c>
      <c r="AV325" s="15" t="s">
        <v>258</v>
      </c>
      <c r="AW325" s="15" t="s">
        <v>33</v>
      </c>
      <c r="AX325" s="15" t="s">
        <v>86</v>
      </c>
      <c r="AY325" s="180" t="s">
        <v>252</v>
      </c>
    </row>
    <row r="326" spans="1:65" s="2" customFormat="1" ht="24.2" customHeight="1">
      <c r="A326" s="31"/>
      <c r="B326" s="148"/>
      <c r="C326" s="149" t="s">
        <v>384</v>
      </c>
      <c r="D326" s="149" t="s">
        <v>254</v>
      </c>
      <c r="E326" s="150" t="s">
        <v>6744</v>
      </c>
      <c r="F326" s="151" t="s">
        <v>6745</v>
      </c>
      <c r="G326" s="152" t="s">
        <v>265</v>
      </c>
      <c r="H326" s="153">
        <v>9175</v>
      </c>
      <c r="I326" s="154"/>
      <c r="J326" s="155">
        <f>ROUND(I326*H326,2)</f>
        <v>0</v>
      </c>
      <c r="K326" s="156"/>
      <c r="L326" s="32"/>
      <c r="M326" s="157" t="s">
        <v>1</v>
      </c>
      <c r="N326" s="158" t="s">
        <v>44</v>
      </c>
      <c r="O326" s="57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1" t="s">
        <v>258</v>
      </c>
      <c r="AT326" s="161" t="s">
        <v>254</v>
      </c>
      <c r="AU326" s="161" t="s">
        <v>88</v>
      </c>
      <c r="AY326" s="17" t="s">
        <v>252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86</v>
      </c>
      <c r="BK326" s="162">
        <f>ROUND(I326*H326,2)</f>
        <v>0</v>
      </c>
      <c r="BL326" s="17" t="s">
        <v>258</v>
      </c>
      <c r="BM326" s="161" t="s">
        <v>487</v>
      </c>
    </row>
    <row r="327" spans="1:65" s="14" customFormat="1">
      <c r="B327" s="171"/>
      <c r="D327" s="164" t="s">
        <v>282</v>
      </c>
      <c r="E327" s="172" t="s">
        <v>1</v>
      </c>
      <c r="F327" s="173" t="s">
        <v>6746</v>
      </c>
      <c r="H327" s="174">
        <v>9175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282</v>
      </c>
      <c r="AU327" s="172" t="s">
        <v>88</v>
      </c>
      <c r="AV327" s="14" t="s">
        <v>88</v>
      </c>
      <c r="AW327" s="14" t="s">
        <v>33</v>
      </c>
      <c r="AX327" s="14" t="s">
        <v>79</v>
      </c>
      <c r="AY327" s="172" t="s">
        <v>252</v>
      </c>
    </row>
    <row r="328" spans="1:65" s="15" customFormat="1">
      <c r="B328" s="179"/>
      <c r="D328" s="164" t="s">
        <v>282</v>
      </c>
      <c r="E328" s="180" t="s">
        <v>1</v>
      </c>
      <c r="F328" s="181" t="s">
        <v>286</v>
      </c>
      <c r="H328" s="182">
        <v>9175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282</v>
      </c>
      <c r="AU328" s="180" t="s">
        <v>88</v>
      </c>
      <c r="AV328" s="15" t="s">
        <v>258</v>
      </c>
      <c r="AW328" s="15" t="s">
        <v>33</v>
      </c>
      <c r="AX328" s="15" t="s">
        <v>86</v>
      </c>
      <c r="AY328" s="180" t="s">
        <v>252</v>
      </c>
    </row>
    <row r="329" spans="1:65" s="2" customFormat="1" ht="24.2" customHeight="1">
      <c r="A329" s="31"/>
      <c r="B329" s="148"/>
      <c r="C329" s="149" t="s">
        <v>488</v>
      </c>
      <c r="D329" s="149" t="s">
        <v>254</v>
      </c>
      <c r="E329" s="150" t="s">
        <v>6747</v>
      </c>
      <c r="F329" s="151" t="s">
        <v>6748</v>
      </c>
      <c r="G329" s="152" t="s">
        <v>265</v>
      </c>
      <c r="H329" s="153">
        <v>10375</v>
      </c>
      <c r="I329" s="154"/>
      <c r="J329" s="155">
        <f>ROUND(I329*H329,2)</f>
        <v>0</v>
      </c>
      <c r="K329" s="156"/>
      <c r="L329" s="32"/>
      <c r="M329" s="157" t="s">
        <v>1</v>
      </c>
      <c r="N329" s="158" t="s">
        <v>44</v>
      </c>
      <c r="O329" s="57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1" t="s">
        <v>258</v>
      </c>
      <c r="AT329" s="161" t="s">
        <v>254</v>
      </c>
      <c r="AU329" s="161" t="s">
        <v>88</v>
      </c>
      <c r="AY329" s="17" t="s">
        <v>252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86</v>
      </c>
      <c r="BK329" s="162">
        <f>ROUND(I329*H329,2)</f>
        <v>0</v>
      </c>
      <c r="BL329" s="17" t="s">
        <v>258</v>
      </c>
      <c r="BM329" s="161" t="s">
        <v>491</v>
      </c>
    </row>
    <row r="330" spans="1:65" s="14" customFormat="1">
      <c r="B330" s="171"/>
      <c r="D330" s="164" t="s">
        <v>282</v>
      </c>
      <c r="E330" s="172" t="s">
        <v>1</v>
      </c>
      <c r="F330" s="173" t="s">
        <v>6749</v>
      </c>
      <c r="H330" s="174">
        <v>10375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282</v>
      </c>
      <c r="AU330" s="172" t="s">
        <v>88</v>
      </c>
      <c r="AV330" s="14" t="s">
        <v>88</v>
      </c>
      <c r="AW330" s="14" t="s">
        <v>33</v>
      </c>
      <c r="AX330" s="14" t="s">
        <v>79</v>
      </c>
      <c r="AY330" s="172" t="s">
        <v>252</v>
      </c>
    </row>
    <row r="331" spans="1:65" s="15" customFormat="1">
      <c r="B331" s="179"/>
      <c r="D331" s="164" t="s">
        <v>282</v>
      </c>
      <c r="E331" s="180" t="s">
        <v>1</v>
      </c>
      <c r="F331" s="181" t="s">
        <v>286</v>
      </c>
      <c r="H331" s="182">
        <v>10375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282</v>
      </c>
      <c r="AU331" s="180" t="s">
        <v>88</v>
      </c>
      <c r="AV331" s="15" t="s">
        <v>258</v>
      </c>
      <c r="AW331" s="15" t="s">
        <v>33</v>
      </c>
      <c r="AX331" s="15" t="s">
        <v>86</v>
      </c>
      <c r="AY331" s="180" t="s">
        <v>252</v>
      </c>
    </row>
    <row r="332" spans="1:65" s="2" customFormat="1" ht="24.2" customHeight="1">
      <c r="A332" s="31"/>
      <c r="B332" s="148"/>
      <c r="C332" s="149" t="s">
        <v>389</v>
      </c>
      <c r="D332" s="149" t="s">
        <v>254</v>
      </c>
      <c r="E332" s="150" t="s">
        <v>6750</v>
      </c>
      <c r="F332" s="151" t="s">
        <v>6751</v>
      </c>
      <c r="G332" s="152" t="s">
        <v>265</v>
      </c>
      <c r="H332" s="153">
        <v>9875</v>
      </c>
      <c r="I332" s="154"/>
      <c r="J332" s="155">
        <f>ROUND(I332*H332,2)</f>
        <v>0</v>
      </c>
      <c r="K332" s="156"/>
      <c r="L332" s="32"/>
      <c r="M332" s="157" t="s">
        <v>1</v>
      </c>
      <c r="N332" s="158" t="s">
        <v>44</v>
      </c>
      <c r="O332" s="57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61" t="s">
        <v>258</v>
      </c>
      <c r="AT332" s="161" t="s">
        <v>254</v>
      </c>
      <c r="AU332" s="161" t="s">
        <v>88</v>
      </c>
      <c r="AY332" s="17" t="s">
        <v>252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7" t="s">
        <v>86</v>
      </c>
      <c r="BK332" s="162">
        <f>ROUND(I332*H332,2)</f>
        <v>0</v>
      </c>
      <c r="BL332" s="17" t="s">
        <v>258</v>
      </c>
      <c r="BM332" s="161" t="s">
        <v>494</v>
      </c>
    </row>
    <row r="333" spans="1:65" s="14" customFormat="1">
      <c r="B333" s="171"/>
      <c r="D333" s="164" t="s">
        <v>282</v>
      </c>
      <c r="E333" s="172" t="s">
        <v>1</v>
      </c>
      <c r="F333" s="173" t="s">
        <v>6737</v>
      </c>
      <c r="H333" s="174">
        <v>9875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282</v>
      </c>
      <c r="AU333" s="172" t="s">
        <v>88</v>
      </c>
      <c r="AV333" s="14" t="s">
        <v>88</v>
      </c>
      <c r="AW333" s="14" t="s">
        <v>33</v>
      </c>
      <c r="AX333" s="14" t="s">
        <v>79</v>
      </c>
      <c r="AY333" s="172" t="s">
        <v>252</v>
      </c>
    </row>
    <row r="334" spans="1:65" s="15" customFormat="1">
      <c r="B334" s="179"/>
      <c r="D334" s="164" t="s">
        <v>282</v>
      </c>
      <c r="E334" s="180" t="s">
        <v>1</v>
      </c>
      <c r="F334" s="181" t="s">
        <v>286</v>
      </c>
      <c r="H334" s="182">
        <v>9875</v>
      </c>
      <c r="I334" s="183"/>
      <c r="L334" s="179"/>
      <c r="M334" s="184"/>
      <c r="N334" s="185"/>
      <c r="O334" s="185"/>
      <c r="P334" s="185"/>
      <c r="Q334" s="185"/>
      <c r="R334" s="185"/>
      <c r="S334" s="185"/>
      <c r="T334" s="186"/>
      <c r="AT334" s="180" t="s">
        <v>282</v>
      </c>
      <c r="AU334" s="180" t="s">
        <v>88</v>
      </c>
      <c r="AV334" s="15" t="s">
        <v>258</v>
      </c>
      <c r="AW334" s="15" t="s">
        <v>33</v>
      </c>
      <c r="AX334" s="15" t="s">
        <v>86</v>
      </c>
      <c r="AY334" s="180" t="s">
        <v>252</v>
      </c>
    </row>
    <row r="335" spans="1:65" s="2" customFormat="1" ht="24.2" customHeight="1">
      <c r="A335" s="31"/>
      <c r="B335" s="148"/>
      <c r="C335" s="149" t="s">
        <v>496</v>
      </c>
      <c r="D335" s="149" t="s">
        <v>254</v>
      </c>
      <c r="E335" s="150" t="s">
        <v>6752</v>
      </c>
      <c r="F335" s="151" t="s">
        <v>6753</v>
      </c>
      <c r="G335" s="152" t="s">
        <v>265</v>
      </c>
      <c r="H335" s="153">
        <v>10950</v>
      </c>
      <c r="I335" s="154"/>
      <c r="J335" s="155">
        <f>ROUND(I335*H335,2)</f>
        <v>0</v>
      </c>
      <c r="K335" s="156"/>
      <c r="L335" s="32"/>
      <c r="M335" s="157" t="s">
        <v>1</v>
      </c>
      <c r="N335" s="158" t="s">
        <v>44</v>
      </c>
      <c r="O335" s="57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61" t="s">
        <v>258</v>
      </c>
      <c r="AT335" s="161" t="s">
        <v>254</v>
      </c>
      <c r="AU335" s="161" t="s">
        <v>88</v>
      </c>
      <c r="AY335" s="17" t="s">
        <v>252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7" t="s">
        <v>86</v>
      </c>
      <c r="BK335" s="162">
        <f>ROUND(I335*H335,2)</f>
        <v>0</v>
      </c>
      <c r="BL335" s="17" t="s">
        <v>258</v>
      </c>
      <c r="BM335" s="161" t="s">
        <v>499</v>
      </c>
    </row>
    <row r="336" spans="1:65" s="14" customFormat="1">
      <c r="B336" s="171"/>
      <c r="D336" s="164" t="s">
        <v>282</v>
      </c>
      <c r="E336" s="172" t="s">
        <v>1</v>
      </c>
      <c r="F336" s="173" t="s">
        <v>6754</v>
      </c>
      <c r="H336" s="174">
        <v>10950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282</v>
      </c>
      <c r="AU336" s="172" t="s">
        <v>88</v>
      </c>
      <c r="AV336" s="14" t="s">
        <v>88</v>
      </c>
      <c r="AW336" s="14" t="s">
        <v>33</v>
      </c>
      <c r="AX336" s="14" t="s">
        <v>79</v>
      </c>
      <c r="AY336" s="172" t="s">
        <v>252</v>
      </c>
    </row>
    <row r="337" spans="1:65" s="15" customFormat="1">
      <c r="B337" s="179"/>
      <c r="D337" s="164" t="s">
        <v>282</v>
      </c>
      <c r="E337" s="180" t="s">
        <v>1</v>
      </c>
      <c r="F337" s="181" t="s">
        <v>286</v>
      </c>
      <c r="H337" s="182">
        <v>10950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282</v>
      </c>
      <c r="AU337" s="180" t="s">
        <v>88</v>
      </c>
      <c r="AV337" s="15" t="s">
        <v>258</v>
      </c>
      <c r="AW337" s="15" t="s">
        <v>33</v>
      </c>
      <c r="AX337" s="15" t="s">
        <v>86</v>
      </c>
      <c r="AY337" s="180" t="s">
        <v>252</v>
      </c>
    </row>
    <row r="338" spans="1:65" s="2" customFormat="1" ht="24.2" customHeight="1">
      <c r="A338" s="31"/>
      <c r="B338" s="148"/>
      <c r="C338" s="149" t="s">
        <v>392</v>
      </c>
      <c r="D338" s="149" t="s">
        <v>254</v>
      </c>
      <c r="E338" s="150" t="s">
        <v>6755</v>
      </c>
      <c r="F338" s="151" t="s">
        <v>6756</v>
      </c>
      <c r="G338" s="152" t="s">
        <v>265</v>
      </c>
      <c r="H338" s="153">
        <v>5125</v>
      </c>
      <c r="I338" s="154"/>
      <c r="J338" s="155">
        <f>ROUND(I338*H338,2)</f>
        <v>0</v>
      </c>
      <c r="K338" s="156"/>
      <c r="L338" s="32"/>
      <c r="M338" s="157" t="s">
        <v>1</v>
      </c>
      <c r="N338" s="158" t="s">
        <v>44</v>
      </c>
      <c r="O338" s="57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1" t="s">
        <v>258</v>
      </c>
      <c r="AT338" s="161" t="s">
        <v>254</v>
      </c>
      <c r="AU338" s="161" t="s">
        <v>88</v>
      </c>
      <c r="AY338" s="17" t="s">
        <v>252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86</v>
      </c>
      <c r="BK338" s="162">
        <f>ROUND(I338*H338,2)</f>
        <v>0</v>
      </c>
      <c r="BL338" s="17" t="s">
        <v>258</v>
      </c>
      <c r="BM338" s="161" t="s">
        <v>502</v>
      </c>
    </row>
    <row r="339" spans="1:65" s="14" customFormat="1">
      <c r="B339" s="171"/>
      <c r="D339" s="164" t="s">
        <v>282</v>
      </c>
      <c r="E339" s="172" t="s">
        <v>1</v>
      </c>
      <c r="F339" s="173" t="s">
        <v>6757</v>
      </c>
      <c r="H339" s="174">
        <v>5125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5" customFormat="1">
      <c r="B340" s="179"/>
      <c r="D340" s="164" t="s">
        <v>282</v>
      </c>
      <c r="E340" s="180" t="s">
        <v>1</v>
      </c>
      <c r="F340" s="181" t="s">
        <v>286</v>
      </c>
      <c r="H340" s="182">
        <v>5125</v>
      </c>
      <c r="I340" s="18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0" t="s">
        <v>282</v>
      </c>
      <c r="AU340" s="180" t="s">
        <v>88</v>
      </c>
      <c r="AV340" s="15" t="s">
        <v>258</v>
      </c>
      <c r="AW340" s="15" t="s">
        <v>33</v>
      </c>
      <c r="AX340" s="15" t="s">
        <v>86</v>
      </c>
      <c r="AY340" s="180" t="s">
        <v>252</v>
      </c>
    </row>
    <row r="341" spans="1:65" s="2" customFormat="1" ht="24.2" customHeight="1">
      <c r="A341" s="31"/>
      <c r="B341" s="148"/>
      <c r="C341" s="149" t="s">
        <v>506</v>
      </c>
      <c r="D341" s="149" t="s">
        <v>254</v>
      </c>
      <c r="E341" s="150" t="s">
        <v>6758</v>
      </c>
      <c r="F341" s="151" t="s">
        <v>6759</v>
      </c>
      <c r="G341" s="152" t="s">
        <v>265</v>
      </c>
      <c r="H341" s="153">
        <v>2975</v>
      </c>
      <c r="I341" s="154"/>
      <c r="J341" s="155">
        <f>ROUND(I341*H341,2)</f>
        <v>0</v>
      </c>
      <c r="K341" s="156"/>
      <c r="L341" s="32"/>
      <c r="M341" s="157" t="s">
        <v>1</v>
      </c>
      <c r="N341" s="158" t="s">
        <v>44</v>
      </c>
      <c r="O341" s="57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61" t="s">
        <v>258</v>
      </c>
      <c r="AT341" s="161" t="s">
        <v>254</v>
      </c>
      <c r="AU341" s="161" t="s">
        <v>88</v>
      </c>
      <c r="AY341" s="17" t="s">
        <v>252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86</v>
      </c>
      <c r="BK341" s="162">
        <f>ROUND(I341*H341,2)</f>
        <v>0</v>
      </c>
      <c r="BL341" s="17" t="s">
        <v>258</v>
      </c>
      <c r="BM341" s="161" t="s">
        <v>509</v>
      </c>
    </row>
    <row r="342" spans="1:65" s="14" customFormat="1">
      <c r="B342" s="171"/>
      <c r="D342" s="164" t="s">
        <v>282</v>
      </c>
      <c r="E342" s="172" t="s">
        <v>1</v>
      </c>
      <c r="F342" s="173" t="s">
        <v>6760</v>
      </c>
      <c r="H342" s="174">
        <v>2975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282</v>
      </c>
      <c r="AU342" s="172" t="s">
        <v>88</v>
      </c>
      <c r="AV342" s="14" t="s">
        <v>88</v>
      </c>
      <c r="AW342" s="14" t="s">
        <v>33</v>
      </c>
      <c r="AX342" s="14" t="s">
        <v>79</v>
      </c>
      <c r="AY342" s="172" t="s">
        <v>252</v>
      </c>
    </row>
    <row r="343" spans="1:65" s="15" customFormat="1">
      <c r="B343" s="179"/>
      <c r="D343" s="164" t="s">
        <v>282</v>
      </c>
      <c r="E343" s="180" t="s">
        <v>1</v>
      </c>
      <c r="F343" s="181" t="s">
        <v>286</v>
      </c>
      <c r="H343" s="182">
        <v>2975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282</v>
      </c>
      <c r="AU343" s="180" t="s">
        <v>88</v>
      </c>
      <c r="AV343" s="15" t="s">
        <v>258</v>
      </c>
      <c r="AW343" s="15" t="s">
        <v>33</v>
      </c>
      <c r="AX343" s="15" t="s">
        <v>86</v>
      </c>
      <c r="AY343" s="180" t="s">
        <v>252</v>
      </c>
    </row>
    <row r="344" spans="1:65" s="2" customFormat="1" ht="24.2" customHeight="1">
      <c r="A344" s="31"/>
      <c r="B344" s="148"/>
      <c r="C344" s="149" t="s">
        <v>396</v>
      </c>
      <c r="D344" s="149" t="s">
        <v>254</v>
      </c>
      <c r="E344" s="150" t="s">
        <v>6761</v>
      </c>
      <c r="F344" s="151" t="s">
        <v>6762</v>
      </c>
      <c r="G344" s="152" t="s">
        <v>265</v>
      </c>
      <c r="H344" s="153">
        <v>1525</v>
      </c>
      <c r="I344" s="154"/>
      <c r="J344" s="155">
        <f>ROUND(I344*H344,2)</f>
        <v>0</v>
      </c>
      <c r="K344" s="156"/>
      <c r="L344" s="32"/>
      <c r="M344" s="157" t="s">
        <v>1</v>
      </c>
      <c r="N344" s="158" t="s">
        <v>44</v>
      </c>
      <c r="O344" s="57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1" t="s">
        <v>258</v>
      </c>
      <c r="AT344" s="161" t="s">
        <v>254</v>
      </c>
      <c r="AU344" s="161" t="s">
        <v>88</v>
      </c>
      <c r="AY344" s="17" t="s">
        <v>252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86</v>
      </c>
      <c r="BK344" s="162">
        <f>ROUND(I344*H344,2)</f>
        <v>0</v>
      </c>
      <c r="BL344" s="17" t="s">
        <v>258</v>
      </c>
      <c r="BM344" s="161" t="s">
        <v>513</v>
      </c>
    </row>
    <row r="345" spans="1:65" s="14" customFormat="1">
      <c r="B345" s="171"/>
      <c r="D345" s="164" t="s">
        <v>282</v>
      </c>
      <c r="E345" s="172" t="s">
        <v>1</v>
      </c>
      <c r="F345" s="173" t="s">
        <v>6763</v>
      </c>
      <c r="H345" s="174">
        <v>1525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5" customFormat="1">
      <c r="B346" s="179"/>
      <c r="D346" s="164" t="s">
        <v>282</v>
      </c>
      <c r="E346" s="180" t="s">
        <v>1</v>
      </c>
      <c r="F346" s="181" t="s">
        <v>286</v>
      </c>
      <c r="H346" s="182">
        <v>1525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282</v>
      </c>
      <c r="AU346" s="180" t="s">
        <v>88</v>
      </c>
      <c r="AV346" s="15" t="s">
        <v>258</v>
      </c>
      <c r="AW346" s="15" t="s">
        <v>33</v>
      </c>
      <c r="AX346" s="15" t="s">
        <v>86</v>
      </c>
      <c r="AY346" s="180" t="s">
        <v>252</v>
      </c>
    </row>
    <row r="347" spans="1:65" s="2" customFormat="1" ht="24.2" customHeight="1">
      <c r="A347" s="31"/>
      <c r="B347" s="148"/>
      <c r="C347" s="149" t="s">
        <v>514</v>
      </c>
      <c r="D347" s="149" t="s">
        <v>254</v>
      </c>
      <c r="E347" s="150" t="s">
        <v>6764</v>
      </c>
      <c r="F347" s="151" t="s">
        <v>6765</v>
      </c>
      <c r="G347" s="152" t="s">
        <v>265</v>
      </c>
      <c r="H347" s="153">
        <v>860</v>
      </c>
      <c r="I347" s="154"/>
      <c r="J347" s="155">
        <f>ROUND(I347*H347,2)</f>
        <v>0</v>
      </c>
      <c r="K347" s="156"/>
      <c r="L347" s="32"/>
      <c r="M347" s="157" t="s">
        <v>1</v>
      </c>
      <c r="N347" s="158" t="s">
        <v>44</v>
      </c>
      <c r="O347" s="57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61" t="s">
        <v>258</v>
      </c>
      <c r="AT347" s="161" t="s">
        <v>254</v>
      </c>
      <c r="AU347" s="161" t="s">
        <v>88</v>
      </c>
      <c r="AY347" s="17" t="s">
        <v>252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7" t="s">
        <v>86</v>
      </c>
      <c r="BK347" s="162">
        <f>ROUND(I347*H347,2)</f>
        <v>0</v>
      </c>
      <c r="BL347" s="17" t="s">
        <v>258</v>
      </c>
      <c r="BM347" s="161" t="s">
        <v>517</v>
      </c>
    </row>
    <row r="348" spans="1:65" s="14" customFormat="1">
      <c r="B348" s="171"/>
      <c r="D348" s="164" t="s">
        <v>282</v>
      </c>
      <c r="E348" s="172" t="s">
        <v>1</v>
      </c>
      <c r="F348" s="173" t="s">
        <v>6766</v>
      </c>
      <c r="H348" s="174">
        <v>860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282</v>
      </c>
      <c r="AU348" s="172" t="s">
        <v>88</v>
      </c>
      <c r="AV348" s="14" t="s">
        <v>88</v>
      </c>
      <c r="AW348" s="14" t="s">
        <v>33</v>
      </c>
      <c r="AX348" s="14" t="s">
        <v>79</v>
      </c>
      <c r="AY348" s="172" t="s">
        <v>252</v>
      </c>
    </row>
    <row r="349" spans="1:65" s="15" customFormat="1">
      <c r="B349" s="179"/>
      <c r="D349" s="164" t="s">
        <v>282</v>
      </c>
      <c r="E349" s="180" t="s">
        <v>1</v>
      </c>
      <c r="F349" s="181" t="s">
        <v>286</v>
      </c>
      <c r="H349" s="182">
        <v>860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282</v>
      </c>
      <c r="AU349" s="180" t="s">
        <v>88</v>
      </c>
      <c r="AV349" s="15" t="s">
        <v>258</v>
      </c>
      <c r="AW349" s="15" t="s">
        <v>33</v>
      </c>
      <c r="AX349" s="15" t="s">
        <v>86</v>
      </c>
      <c r="AY349" s="180" t="s">
        <v>252</v>
      </c>
    </row>
    <row r="350" spans="1:65" s="2" customFormat="1" ht="24.2" customHeight="1">
      <c r="A350" s="31"/>
      <c r="B350" s="148"/>
      <c r="C350" s="149" t="s">
        <v>399</v>
      </c>
      <c r="D350" s="149" t="s">
        <v>254</v>
      </c>
      <c r="E350" s="150" t="s">
        <v>6767</v>
      </c>
      <c r="F350" s="151" t="s">
        <v>6768</v>
      </c>
      <c r="G350" s="152" t="s">
        <v>265</v>
      </c>
      <c r="H350" s="153">
        <v>250</v>
      </c>
      <c r="I350" s="154"/>
      <c r="J350" s="155">
        <f>ROUND(I350*H350,2)</f>
        <v>0</v>
      </c>
      <c r="K350" s="156"/>
      <c r="L350" s="32"/>
      <c r="M350" s="157" t="s">
        <v>1</v>
      </c>
      <c r="N350" s="158" t="s">
        <v>44</v>
      </c>
      <c r="O350" s="57"/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61" t="s">
        <v>258</v>
      </c>
      <c r="AT350" s="161" t="s">
        <v>254</v>
      </c>
      <c r="AU350" s="161" t="s">
        <v>88</v>
      </c>
      <c r="AY350" s="17" t="s">
        <v>252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7" t="s">
        <v>86</v>
      </c>
      <c r="BK350" s="162">
        <f>ROUND(I350*H350,2)</f>
        <v>0</v>
      </c>
      <c r="BL350" s="17" t="s">
        <v>258</v>
      </c>
      <c r="BM350" s="161" t="s">
        <v>533</v>
      </c>
    </row>
    <row r="351" spans="1:65" s="14" customFormat="1">
      <c r="B351" s="171"/>
      <c r="D351" s="164" t="s">
        <v>282</v>
      </c>
      <c r="E351" s="172" t="s">
        <v>1</v>
      </c>
      <c r="F351" s="173" t="s">
        <v>6769</v>
      </c>
      <c r="H351" s="174">
        <v>250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282</v>
      </c>
      <c r="AU351" s="172" t="s">
        <v>88</v>
      </c>
      <c r="AV351" s="14" t="s">
        <v>88</v>
      </c>
      <c r="AW351" s="14" t="s">
        <v>33</v>
      </c>
      <c r="AX351" s="14" t="s">
        <v>79</v>
      </c>
      <c r="AY351" s="172" t="s">
        <v>252</v>
      </c>
    </row>
    <row r="352" spans="1:65" s="15" customFormat="1">
      <c r="B352" s="179"/>
      <c r="D352" s="164" t="s">
        <v>282</v>
      </c>
      <c r="E352" s="180" t="s">
        <v>1</v>
      </c>
      <c r="F352" s="181" t="s">
        <v>286</v>
      </c>
      <c r="H352" s="182">
        <v>250</v>
      </c>
      <c r="I352" s="183"/>
      <c r="L352" s="179"/>
      <c r="M352" s="184"/>
      <c r="N352" s="185"/>
      <c r="O352" s="185"/>
      <c r="P352" s="185"/>
      <c r="Q352" s="185"/>
      <c r="R352" s="185"/>
      <c r="S352" s="185"/>
      <c r="T352" s="186"/>
      <c r="AT352" s="180" t="s">
        <v>282</v>
      </c>
      <c r="AU352" s="180" t="s">
        <v>88</v>
      </c>
      <c r="AV352" s="15" t="s">
        <v>258</v>
      </c>
      <c r="AW352" s="15" t="s">
        <v>33</v>
      </c>
      <c r="AX352" s="15" t="s">
        <v>86</v>
      </c>
      <c r="AY352" s="180" t="s">
        <v>252</v>
      </c>
    </row>
    <row r="353" spans="1:65" s="2" customFormat="1" ht="24.2" customHeight="1">
      <c r="A353" s="31"/>
      <c r="B353" s="148"/>
      <c r="C353" s="149" t="s">
        <v>536</v>
      </c>
      <c r="D353" s="149" t="s">
        <v>254</v>
      </c>
      <c r="E353" s="150" t="s">
        <v>6770</v>
      </c>
      <c r="F353" s="151" t="s">
        <v>6771</v>
      </c>
      <c r="G353" s="152" t="s">
        <v>265</v>
      </c>
      <c r="H353" s="153">
        <v>80</v>
      </c>
      <c r="I353" s="154"/>
      <c r="J353" s="155">
        <f>ROUND(I353*H353,2)</f>
        <v>0</v>
      </c>
      <c r="K353" s="156"/>
      <c r="L353" s="32"/>
      <c r="M353" s="157" t="s">
        <v>1</v>
      </c>
      <c r="N353" s="158" t="s">
        <v>44</v>
      </c>
      <c r="O353" s="57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1" t="s">
        <v>258</v>
      </c>
      <c r="AT353" s="161" t="s">
        <v>254</v>
      </c>
      <c r="AU353" s="161" t="s">
        <v>88</v>
      </c>
      <c r="AY353" s="17" t="s">
        <v>252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7" t="s">
        <v>86</v>
      </c>
      <c r="BK353" s="162">
        <f>ROUND(I353*H353,2)</f>
        <v>0</v>
      </c>
      <c r="BL353" s="17" t="s">
        <v>258</v>
      </c>
      <c r="BM353" s="161" t="s">
        <v>539</v>
      </c>
    </row>
    <row r="354" spans="1:65" s="14" customFormat="1">
      <c r="B354" s="171"/>
      <c r="D354" s="164" t="s">
        <v>282</v>
      </c>
      <c r="E354" s="172" t="s">
        <v>1</v>
      </c>
      <c r="F354" s="173" t="s">
        <v>6772</v>
      </c>
      <c r="H354" s="174">
        <v>80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282</v>
      </c>
      <c r="AU354" s="172" t="s">
        <v>88</v>
      </c>
      <c r="AV354" s="14" t="s">
        <v>88</v>
      </c>
      <c r="AW354" s="14" t="s">
        <v>33</v>
      </c>
      <c r="AX354" s="14" t="s">
        <v>79</v>
      </c>
      <c r="AY354" s="172" t="s">
        <v>252</v>
      </c>
    </row>
    <row r="355" spans="1:65" s="15" customFormat="1">
      <c r="B355" s="179"/>
      <c r="D355" s="164" t="s">
        <v>282</v>
      </c>
      <c r="E355" s="180" t="s">
        <v>1</v>
      </c>
      <c r="F355" s="181" t="s">
        <v>286</v>
      </c>
      <c r="H355" s="182">
        <v>80</v>
      </c>
      <c r="I355" s="183"/>
      <c r="L355" s="179"/>
      <c r="M355" s="184"/>
      <c r="N355" s="185"/>
      <c r="O355" s="185"/>
      <c r="P355" s="185"/>
      <c r="Q355" s="185"/>
      <c r="R355" s="185"/>
      <c r="S355" s="185"/>
      <c r="T355" s="186"/>
      <c r="AT355" s="180" t="s">
        <v>282</v>
      </c>
      <c r="AU355" s="180" t="s">
        <v>88</v>
      </c>
      <c r="AV355" s="15" t="s">
        <v>258</v>
      </c>
      <c r="AW355" s="15" t="s">
        <v>33</v>
      </c>
      <c r="AX355" s="15" t="s">
        <v>86</v>
      </c>
      <c r="AY355" s="180" t="s">
        <v>252</v>
      </c>
    </row>
    <row r="356" spans="1:65" s="2" customFormat="1" ht="24.2" customHeight="1">
      <c r="A356" s="31"/>
      <c r="B356" s="148"/>
      <c r="C356" s="149" t="s">
        <v>403</v>
      </c>
      <c r="D356" s="149" t="s">
        <v>254</v>
      </c>
      <c r="E356" s="150" t="s">
        <v>6773</v>
      </c>
      <c r="F356" s="151" t="s">
        <v>6774</v>
      </c>
      <c r="G356" s="152" t="s">
        <v>265</v>
      </c>
      <c r="H356" s="153">
        <v>650</v>
      </c>
      <c r="I356" s="154"/>
      <c r="J356" s="155">
        <f>ROUND(I356*H356,2)</f>
        <v>0</v>
      </c>
      <c r="K356" s="156"/>
      <c r="L356" s="32"/>
      <c r="M356" s="157" t="s">
        <v>1</v>
      </c>
      <c r="N356" s="158" t="s">
        <v>44</v>
      </c>
      <c r="O356" s="57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61" t="s">
        <v>258</v>
      </c>
      <c r="AT356" s="161" t="s">
        <v>254</v>
      </c>
      <c r="AU356" s="161" t="s">
        <v>88</v>
      </c>
      <c r="AY356" s="17" t="s">
        <v>252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7" t="s">
        <v>86</v>
      </c>
      <c r="BK356" s="162">
        <f>ROUND(I356*H356,2)</f>
        <v>0</v>
      </c>
      <c r="BL356" s="17" t="s">
        <v>258</v>
      </c>
      <c r="BM356" s="161" t="s">
        <v>550</v>
      </c>
    </row>
    <row r="357" spans="1:65" s="14" customFormat="1">
      <c r="B357" s="171"/>
      <c r="D357" s="164" t="s">
        <v>282</v>
      </c>
      <c r="E357" s="172" t="s">
        <v>1</v>
      </c>
      <c r="F357" s="173" t="s">
        <v>6775</v>
      </c>
      <c r="H357" s="174">
        <v>650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282</v>
      </c>
      <c r="AU357" s="172" t="s">
        <v>88</v>
      </c>
      <c r="AV357" s="14" t="s">
        <v>88</v>
      </c>
      <c r="AW357" s="14" t="s">
        <v>33</v>
      </c>
      <c r="AX357" s="14" t="s">
        <v>79</v>
      </c>
      <c r="AY357" s="172" t="s">
        <v>252</v>
      </c>
    </row>
    <row r="358" spans="1:65" s="15" customFormat="1">
      <c r="B358" s="179"/>
      <c r="D358" s="164" t="s">
        <v>282</v>
      </c>
      <c r="E358" s="180" t="s">
        <v>1</v>
      </c>
      <c r="F358" s="181" t="s">
        <v>286</v>
      </c>
      <c r="H358" s="182">
        <v>650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282</v>
      </c>
      <c r="AU358" s="180" t="s">
        <v>88</v>
      </c>
      <c r="AV358" s="15" t="s">
        <v>258</v>
      </c>
      <c r="AW358" s="15" t="s">
        <v>33</v>
      </c>
      <c r="AX358" s="15" t="s">
        <v>86</v>
      </c>
      <c r="AY358" s="180" t="s">
        <v>252</v>
      </c>
    </row>
    <row r="359" spans="1:65" s="2" customFormat="1" ht="24.2" customHeight="1">
      <c r="A359" s="31"/>
      <c r="B359" s="148"/>
      <c r="C359" s="149" t="s">
        <v>553</v>
      </c>
      <c r="D359" s="149" t="s">
        <v>254</v>
      </c>
      <c r="E359" s="150" t="s">
        <v>6776</v>
      </c>
      <c r="F359" s="151" t="s">
        <v>6777</v>
      </c>
      <c r="G359" s="152" t="s">
        <v>265</v>
      </c>
      <c r="H359" s="153">
        <v>50</v>
      </c>
      <c r="I359" s="154"/>
      <c r="J359" s="155">
        <f>ROUND(I359*H359,2)</f>
        <v>0</v>
      </c>
      <c r="K359" s="156"/>
      <c r="L359" s="32"/>
      <c r="M359" s="157" t="s">
        <v>1</v>
      </c>
      <c r="N359" s="158" t="s">
        <v>44</v>
      </c>
      <c r="O359" s="57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1" t="s">
        <v>258</v>
      </c>
      <c r="AT359" s="161" t="s">
        <v>254</v>
      </c>
      <c r="AU359" s="161" t="s">
        <v>88</v>
      </c>
      <c r="AY359" s="17" t="s">
        <v>252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86</v>
      </c>
      <c r="BK359" s="162">
        <f>ROUND(I359*H359,2)</f>
        <v>0</v>
      </c>
      <c r="BL359" s="17" t="s">
        <v>258</v>
      </c>
      <c r="BM359" s="161" t="s">
        <v>556</v>
      </c>
    </row>
    <row r="360" spans="1:65" s="14" customFormat="1">
      <c r="B360" s="171"/>
      <c r="D360" s="164" t="s">
        <v>282</v>
      </c>
      <c r="E360" s="172" t="s">
        <v>1</v>
      </c>
      <c r="F360" s="173" t="s">
        <v>6778</v>
      </c>
      <c r="H360" s="174">
        <v>50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282</v>
      </c>
      <c r="AU360" s="172" t="s">
        <v>88</v>
      </c>
      <c r="AV360" s="14" t="s">
        <v>88</v>
      </c>
      <c r="AW360" s="14" t="s">
        <v>33</v>
      </c>
      <c r="AX360" s="14" t="s">
        <v>79</v>
      </c>
      <c r="AY360" s="172" t="s">
        <v>252</v>
      </c>
    </row>
    <row r="361" spans="1:65" s="15" customFormat="1">
      <c r="B361" s="179"/>
      <c r="D361" s="164" t="s">
        <v>282</v>
      </c>
      <c r="E361" s="180" t="s">
        <v>1</v>
      </c>
      <c r="F361" s="181" t="s">
        <v>286</v>
      </c>
      <c r="H361" s="182">
        <v>50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282</v>
      </c>
      <c r="AU361" s="180" t="s">
        <v>88</v>
      </c>
      <c r="AV361" s="15" t="s">
        <v>258</v>
      </c>
      <c r="AW361" s="15" t="s">
        <v>33</v>
      </c>
      <c r="AX361" s="15" t="s">
        <v>86</v>
      </c>
      <c r="AY361" s="180" t="s">
        <v>252</v>
      </c>
    </row>
    <row r="362" spans="1:65" s="12" customFormat="1" ht="22.9" customHeight="1">
      <c r="B362" s="135"/>
      <c r="D362" s="136" t="s">
        <v>78</v>
      </c>
      <c r="E362" s="146" t="s">
        <v>5982</v>
      </c>
      <c r="F362" s="146" t="s">
        <v>6779</v>
      </c>
      <c r="I362" s="138"/>
      <c r="J362" s="147">
        <f>BK362</f>
        <v>0</v>
      </c>
      <c r="L362" s="135"/>
      <c r="M362" s="140"/>
      <c r="N362" s="141"/>
      <c r="O362" s="141"/>
      <c r="P362" s="142">
        <f>SUM(P363:P461)</f>
        <v>0</v>
      </c>
      <c r="Q362" s="141"/>
      <c r="R362" s="142">
        <f>SUM(R363:R461)</f>
        <v>0</v>
      </c>
      <c r="S362" s="141"/>
      <c r="T362" s="143">
        <f>SUM(T363:T461)</f>
        <v>0</v>
      </c>
      <c r="AR362" s="136" t="s">
        <v>86</v>
      </c>
      <c r="AT362" s="144" t="s">
        <v>78</v>
      </c>
      <c r="AU362" s="144" t="s">
        <v>86</v>
      </c>
      <c r="AY362" s="136" t="s">
        <v>252</v>
      </c>
      <c r="BK362" s="145">
        <f>SUM(BK363:BK461)</f>
        <v>0</v>
      </c>
    </row>
    <row r="363" spans="1:65" s="2" customFormat="1" ht="24.2" customHeight="1">
      <c r="A363" s="31"/>
      <c r="B363" s="148"/>
      <c r="C363" s="149" t="s">
        <v>406</v>
      </c>
      <c r="D363" s="149" t="s">
        <v>254</v>
      </c>
      <c r="E363" s="150" t="s">
        <v>6780</v>
      </c>
      <c r="F363" s="151" t="s">
        <v>6781</v>
      </c>
      <c r="G363" s="152" t="s">
        <v>347</v>
      </c>
      <c r="H363" s="153">
        <v>1</v>
      </c>
      <c r="I363" s="154"/>
      <c r="J363" s="155">
        <f>ROUND(I363*H363,2)</f>
        <v>0</v>
      </c>
      <c r="K363" s="156"/>
      <c r="L363" s="32"/>
      <c r="M363" s="157" t="s">
        <v>1</v>
      </c>
      <c r="N363" s="158" t="s">
        <v>44</v>
      </c>
      <c r="O363" s="57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1" t="s">
        <v>258</v>
      </c>
      <c r="AT363" s="161" t="s">
        <v>254</v>
      </c>
      <c r="AU363" s="161" t="s">
        <v>88</v>
      </c>
      <c r="AY363" s="17" t="s">
        <v>252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258</v>
      </c>
      <c r="BM363" s="161" t="s">
        <v>561</v>
      </c>
    </row>
    <row r="364" spans="1:65" s="14" customFormat="1" ht="22.5">
      <c r="B364" s="171"/>
      <c r="D364" s="164" t="s">
        <v>282</v>
      </c>
      <c r="E364" s="172" t="s">
        <v>1</v>
      </c>
      <c r="F364" s="173" t="s">
        <v>6782</v>
      </c>
      <c r="H364" s="174">
        <v>1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282</v>
      </c>
      <c r="AU364" s="172" t="s">
        <v>88</v>
      </c>
      <c r="AV364" s="14" t="s">
        <v>88</v>
      </c>
      <c r="AW364" s="14" t="s">
        <v>33</v>
      </c>
      <c r="AX364" s="14" t="s">
        <v>79</v>
      </c>
      <c r="AY364" s="172" t="s">
        <v>252</v>
      </c>
    </row>
    <row r="365" spans="1:65" s="15" customFormat="1">
      <c r="B365" s="179"/>
      <c r="D365" s="164" t="s">
        <v>282</v>
      </c>
      <c r="E365" s="180" t="s">
        <v>1</v>
      </c>
      <c r="F365" s="181" t="s">
        <v>286</v>
      </c>
      <c r="H365" s="182">
        <v>1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282</v>
      </c>
      <c r="AU365" s="180" t="s">
        <v>88</v>
      </c>
      <c r="AV365" s="15" t="s">
        <v>258</v>
      </c>
      <c r="AW365" s="15" t="s">
        <v>33</v>
      </c>
      <c r="AX365" s="15" t="s">
        <v>86</v>
      </c>
      <c r="AY365" s="180" t="s">
        <v>252</v>
      </c>
    </row>
    <row r="366" spans="1:65" s="2" customFormat="1" ht="24.2" customHeight="1">
      <c r="A366" s="31"/>
      <c r="B366" s="148"/>
      <c r="C366" s="149" t="s">
        <v>563</v>
      </c>
      <c r="D366" s="149" t="s">
        <v>254</v>
      </c>
      <c r="E366" s="150" t="s">
        <v>6783</v>
      </c>
      <c r="F366" s="151" t="s">
        <v>6784</v>
      </c>
      <c r="G366" s="152" t="s">
        <v>347</v>
      </c>
      <c r="H366" s="153">
        <v>1</v>
      </c>
      <c r="I366" s="154"/>
      <c r="J366" s="155">
        <f>ROUND(I366*H366,2)</f>
        <v>0</v>
      </c>
      <c r="K366" s="156"/>
      <c r="L366" s="32"/>
      <c r="M366" s="157" t="s">
        <v>1</v>
      </c>
      <c r="N366" s="158" t="s">
        <v>44</v>
      </c>
      <c r="O366" s="57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61" t="s">
        <v>258</v>
      </c>
      <c r="AT366" s="161" t="s">
        <v>254</v>
      </c>
      <c r="AU366" s="161" t="s">
        <v>88</v>
      </c>
      <c r="AY366" s="17" t="s">
        <v>252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7" t="s">
        <v>86</v>
      </c>
      <c r="BK366" s="162">
        <f>ROUND(I366*H366,2)</f>
        <v>0</v>
      </c>
      <c r="BL366" s="17" t="s">
        <v>258</v>
      </c>
      <c r="BM366" s="161" t="s">
        <v>566</v>
      </c>
    </row>
    <row r="367" spans="1:65" s="14" customFormat="1" ht="22.5">
      <c r="B367" s="171"/>
      <c r="D367" s="164" t="s">
        <v>282</v>
      </c>
      <c r="E367" s="172" t="s">
        <v>1</v>
      </c>
      <c r="F367" s="173" t="s">
        <v>6785</v>
      </c>
      <c r="H367" s="174">
        <v>1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282</v>
      </c>
      <c r="AU367" s="172" t="s">
        <v>88</v>
      </c>
      <c r="AV367" s="14" t="s">
        <v>88</v>
      </c>
      <c r="AW367" s="14" t="s">
        <v>33</v>
      </c>
      <c r="AX367" s="14" t="s">
        <v>79</v>
      </c>
      <c r="AY367" s="172" t="s">
        <v>252</v>
      </c>
    </row>
    <row r="368" spans="1:65" s="15" customFormat="1">
      <c r="B368" s="179"/>
      <c r="D368" s="164" t="s">
        <v>282</v>
      </c>
      <c r="E368" s="180" t="s">
        <v>1</v>
      </c>
      <c r="F368" s="181" t="s">
        <v>286</v>
      </c>
      <c r="H368" s="182">
        <v>1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282</v>
      </c>
      <c r="AU368" s="180" t="s">
        <v>88</v>
      </c>
      <c r="AV368" s="15" t="s">
        <v>258</v>
      </c>
      <c r="AW368" s="15" t="s">
        <v>33</v>
      </c>
      <c r="AX368" s="15" t="s">
        <v>86</v>
      </c>
      <c r="AY368" s="180" t="s">
        <v>252</v>
      </c>
    </row>
    <row r="369" spans="1:65" s="2" customFormat="1" ht="24.2" customHeight="1">
      <c r="A369" s="31"/>
      <c r="B369" s="148"/>
      <c r="C369" s="149" t="s">
        <v>410</v>
      </c>
      <c r="D369" s="149" t="s">
        <v>254</v>
      </c>
      <c r="E369" s="150" t="s">
        <v>6786</v>
      </c>
      <c r="F369" s="151" t="s">
        <v>6787</v>
      </c>
      <c r="G369" s="152" t="s">
        <v>347</v>
      </c>
      <c r="H369" s="153">
        <v>1</v>
      </c>
      <c r="I369" s="154"/>
      <c r="J369" s="155">
        <f>ROUND(I369*H369,2)</f>
        <v>0</v>
      </c>
      <c r="K369" s="156"/>
      <c r="L369" s="32"/>
      <c r="M369" s="157" t="s">
        <v>1</v>
      </c>
      <c r="N369" s="158" t="s">
        <v>44</v>
      </c>
      <c r="O369" s="57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1" t="s">
        <v>258</v>
      </c>
      <c r="AT369" s="161" t="s">
        <v>254</v>
      </c>
      <c r="AU369" s="161" t="s">
        <v>88</v>
      </c>
      <c r="AY369" s="17" t="s">
        <v>252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86</v>
      </c>
      <c r="BK369" s="162">
        <f>ROUND(I369*H369,2)</f>
        <v>0</v>
      </c>
      <c r="BL369" s="17" t="s">
        <v>258</v>
      </c>
      <c r="BM369" s="161" t="s">
        <v>574</v>
      </c>
    </row>
    <row r="370" spans="1:65" s="14" customFormat="1" ht="22.5">
      <c r="B370" s="171"/>
      <c r="D370" s="164" t="s">
        <v>282</v>
      </c>
      <c r="E370" s="172" t="s">
        <v>1</v>
      </c>
      <c r="F370" s="173" t="s">
        <v>6782</v>
      </c>
      <c r="H370" s="174">
        <v>1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282</v>
      </c>
      <c r="AU370" s="172" t="s">
        <v>88</v>
      </c>
      <c r="AV370" s="14" t="s">
        <v>88</v>
      </c>
      <c r="AW370" s="14" t="s">
        <v>33</v>
      </c>
      <c r="AX370" s="14" t="s">
        <v>79</v>
      </c>
      <c r="AY370" s="172" t="s">
        <v>252</v>
      </c>
    </row>
    <row r="371" spans="1:65" s="15" customFormat="1">
      <c r="B371" s="179"/>
      <c r="D371" s="164" t="s">
        <v>282</v>
      </c>
      <c r="E371" s="180" t="s">
        <v>1</v>
      </c>
      <c r="F371" s="181" t="s">
        <v>286</v>
      </c>
      <c r="H371" s="182">
        <v>1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282</v>
      </c>
      <c r="AU371" s="180" t="s">
        <v>88</v>
      </c>
      <c r="AV371" s="15" t="s">
        <v>258</v>
      </c>
      <c r="AW371" s="15" t="s">
        <v>33</v>
      </c>
      <c r="AX371" s="15" t="s">
        <v>86</v>
      </c>
      <c r="AY371" s="180" t="s">
        <v>252</v>
      </c>
    </row>
    <row r="372" spans="1:65" s="2" customFormat="1" ht="24.2" customHeight="1">
      <c r="A372" s="31"/>
      <c r="B372" s="148"/>
      <c r="C372" s="149" t="s">
        <v>579</v>
      </c>
      <c r="D372" s="149" t="s">
        <v>254</v>
      </c>
      <c r="E372" s="150" t="s">
        <v>6788</v>
      </c>
      <c r="F372" s="151" t="s">
        <v>6789</v>
      </c>
      <c r="G372" s="152" t="s">
        <v>347</v>
      </c>
      <c r="H372" s="153">
        <v>1</v>
      </c>
      <c r="I372" s="154"/>
      <c r="J372" s="155">
        <f>ROUND(I372*H372,2)</f>
        <v>0</v>
      </c>
      <c r="K372" s="156"/>
      <c r="L372" s="32"/>
      <c r="M372" s="157" t="s">
        <v>1</v>
      </c>
      <c r="N372" s="158" t="s">
        <v>44</v>
      </c>
      <c r="O372" s="57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61" t="s">
        <v>258</v>
      </c>
      <c r="AT372" s="161" t="s">
        <v>254</v>
      </c>
      <c r="AU372" s="161" t="s">
        <v>88</v>
      </c>
      <c r="AY372" s="17" t="s">
        <v>252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7" t="s">
        <v>86</v>
      </c>
      <c r="BK372" s="162">
        <f>ROUND(I372*H372,2)</f>
        <v>0</v>
      </c>
      <c r="BL372" s="17" t="s">
        <v>258</v>
      </c>
      <c r="BM372" s="161" t="s">
        <v>582</v>
      </c>
    </row>
    <row r="373" spans="1:65" s="14" customFormat="1" ht="22.5">
      <c r="B373" s="171"/>
      <c r="D373" s="164" t="s">
        <v>282</v>
      </c>
      <c r="E373" s="172" t="s">
        <v>1</v>
      </c>
      <c r="F373" s="173" t="s">
        <v>6782</v>
      </c>
      <c r="H373" s="174">
        <v>1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282</v>
      </c>
      <c r="AU373" s="172" t="s">
        <v>88</v>
      </c>
      <c r="AV373" s="14" t="s">
        <v>88</v>
      </c>
      <c r="AW373" s="14" t="s">
        <v>33</v>
      </c>
      <c r="AX373" s="14" t="s">
        <v>79</v>
      </c>
      <c r="AY373" s="172" t="s">
        <v>252</v>
      </c>
    </row>
    <row r="374" spans="1:65" s="15" customFormat="1">
      <c r="B374" s="179"/>
      <c r="D374" s="164" t="s">
        <v>282</v>
      </c>
      <c r="E374" s="180" t="s">
        <v>1</v>
      </c>
      <c r="F374" s="181" t="s">
        <v>286</v>
      </c>
      <c r="H374" s="182">
        <v>1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282</v>
      </c>
      <c r="AU374" s="180" t="s">
        <v>88</v>
      </c>
      <c r="AV374" s="15" t="s">
        <v>258</v>
      </c>
      <c r="AW374" s="15" t="s">
        <v>33</v>
      </c>
      <c r="AX374" s="15" t="s">
        <v>86</v>
      </c>
      <c r="AY374" s="180" t="s">
        <v>252</v>
      </c>
    </row>
    <row r="375" spans="1:65" s="2" customFormat="1" ht="24.2" customHeight="1">
      <c r="A375" s="31"/>
      <c r="B375" s="148"/>
      <c r="C375" s="149" t="s">
        <v>413</v>
      </c>
      <c r="D375" s="149" t="s">
        <v>254</v>
      </c>
      <c r="E375" s="150" t="s">
        <v>6790</v>
      </c>
      <c r="F375" s="151" t="s">
        <v>6791</v>
      </c>
      <c r="G375" s="152" t="s">
        <v>347</v>
      </c>
      <c r="H375" s="153">
        <v>1</v>
      </c>
      <c r="I375" s="154"/>
      <c r="J375" s="155">
        <f>ROUND(I375*H375,2)</f>
        <v>0</v>
      </c>
      <c r="K375" s="156"/>
      <c r="L375" s="32"/>
      <c r="M375" s="157" t="s">
        <v>1</v>
      </c>
      <c r="N375" s="158" t="s">
        <v>44</v>
      </c>
      <c r="O375" s="57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61" t="s">
        <v>258</v>
      </c>
      <c r="AT375" s="161" t="s">
        <v>254</v>
      </c>
      <c r="AU375" s="161" t="s">
        <v>88</v>
      </c>
      <c r="AY375" s="17" t="s">
        <v>252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86</v>
      </c>
      <c r="BK375" s="162">
        <f>ROUND(I375*H375,2)</f>
        <v>0</v>
      </c>
      <c r="BL375" s="17" t="s">
        <v>258</v>
      </c>
      <c r="BM375" s="161" t="s">
        <v>586</v>
      </c>
    </row>
    <row r="376" spans="1:65" s="14" customFormat="1" ht="22.5">
      <c r="B376" s="171"/>
      <c r="D376" s="164" t="s">
        <v>282</v>
      </c>
      <c r="E376" s="172" t="s">
        <v>1</v>
      </c>
      <c r="F376" s="173" t="s">
        <v>6782</v>
      </c>
      <c r="H376" s="174">
        <v>1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282</v>
      </c>
      <c r="AU376" s="172" t="s">
        <v>88</v>
      </c>
      <c r="AV376" s="14" t="s">
        <v>88</v>
      </c>
      <c r="AW376" s="14" t="s">
        <v>33</v>
      </c>
      <c r="AX376" s="14" t="s">
        <v>79</v>
      </c>
      <c r="AY376" s="172" t="s">
        <v>252</v>
      </c>
    </row>
    <row r="377" spans="1:65" s="15" customFormat="1">
      <c r="B377" s="179"/>
      <c r="D377" s="164" t="s">
        <v>282</v>
      </c>
      <c r="E377" s="180" t="s">
        <v>1</v>
      </c>
      <c r="F377" s="181" t="s">
        <v>286</v>
      </c>
      <c r="H377" s="182">
        <v>1</v>
      </c>
      <c r="I377" s="183"/>
      <c r="L377" s="179"/>
      <c r="M377" s="184"/>
      <c r="N377" s="185"/>
      <c r="O377" s="185"/>
      <c r="P377" s="185"/>
      <c r="Q377" s="185"/>
      <c r="R377" s="185"/>
      <c r="S377" s="185"/>
      <c r="T377" s="186"/>
      <c r="AT377" s="180" t="s">
        <v>282</v>
      </c>
      <c r="AU377" s="180" t="s">
        <v>88</v>
      </c>
      <c r="AV377" s="15" t="s">
        <v>258</v>
      </c>
      <c r="AW377" s="15" t="s">
        <v>33</v>
      </c>
      <c r="AX377" s="15" t="s">
        <v>86</v>
      </c>
      <c r="AY377" s="180" t="s">
        <v>252</v>
      </c>
    </row>
    <row r="378" spans="1:65" s="2" customFormat="1" ht="24.2" customHeight="1">
      <c r="A378" s="31"/>
      <c r="B378" s="148"/>
      <c r="C378" s="149" t="s">
        <v>591</v>
      </c>
      <c r="D378" s="149" t="s">
        <v>254</v>
      </c>
      <c r="E378" s="150" t="s">
        <v>6792</v>
      </c>
      <c r="F378" s="151" t="s">
        <v>6793</v>
      </c>
      <c r="G378" s="152" t="s">
        <v>347</v>
      </c>
      <c r="H378" s="153">
        <v>1</v>
      </c>
      <c r="I378" s="154"/>
      <c r="J378" s="155">
        <f>ROUND(I378*H378,2)</f>
        <v>0</v>
      </c>
      <c r="K378" s="156"/>
      <c r="L378" s="32"/>
      <c r="M378" s="157" t="s">
        <v>1</v>
      </c>
      <c r="N378" s="158" t="s">
        <v>44</v>
      </c>
      <c r="O378" s="57"/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61" t="s">
        <v>258</v>
      </c>
      <c r="AT378" s="161" t="s">
        <v>254</v>
      </c>
      <c r="AU378" s="161" t="s">
        <v>88</v>
      </c>
      <c r="AY378" s="17" t="s">
        <v>252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7" t="s">
        <v>86</v>
      </c>
      <c r="BK378" s="162">
        <f>ROUND(I378*H378,2)</f>
        <v>0</v>
      </c>
      <c r="BL378" s="17" t="s">
        <v>258</v>
      </c>
      <c r="BM378" s="161" t="s">
        <v>594</v>
      </c>
    </row>
    <row r="379" spans="1:65" s="14" customFormat="1" ht="22.5">
      <c r="B379" s="171"/>
      <c r="D379" s="164" t="s">
        <v>282</v>
      </c>
      <c r="E379" s="172" t="s">
        <v>1</v>
      </c>
      <c r="F379" s="173" t="s">
        <v>6782</v>
      </c>
      <c r="H379" s="174">
        <v>1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282</v>
      </c>
      <c r="AU379" s="172" t="s">
        <v>88</v>
      </c>
      <c r="AV379" s="14" t="s">
        <v>88</v>
      </c>
      <c r="AW379" s="14" t="s">
        <v>33</v>
      </c>
      <c r="AX379" s="14" t="s">
        <v>79</v>
      </c>
      <c r="AY379" s="172" t="s">
        <v>252</v>
      </c>
    </row>
    <row r="380" spans="1:65" s="15" customFormat="1">
      <c r="B380" s="179"/>
      <c r="D380" s="164" t="s">
        <v>282</v>
      </c>
      <c r="E380" s="180" t="s">
        <v>1</v>
      </c>
      <c r="F380" s="181" t="s">
        <v>286</v>
      </c>
      <c r="H380" s="182">
        <v>1</v>
      </c>
      <c r="I380" s="183"/>
      <c r="L380" s="179"/>
      <c r="M380" s="184"/>
      <c r="N380" s="185"/>
      <c r="O380" s="185"/>
      <c r="P380" s="185"/>
      <c r="Q380" s="185"/>
      <c r="R380" s="185"/>
      <c r="S380" s="185"/>
      <c r="T380" s="186"/>
      <c r="AT380" s="180" t="s">
        <v>282</v>
      </c>
      <c r="AU380" s="180" t="s">
        <v>88</v>
      </c>
      <c r="AV380" s="15" t="s">
        <v>258</v>
      </c>
      <c r="AW380" s="15" t="s">
        <v>33</v>
      </c>
      <c r="AX380" s="15" t="s">
        <v>86</v>
      </c>
      <c r="AY380" s="180" t="s">
        <v>252</v>
      </c>
    </row>
    <row r="381" spans="1:65" s="2" customFormat="1" ht="24.2" customHeight="1">
      <c r="A381" s="31"/>
      <c r="B381" s="148"/>
      <c r="C381" s="149" t="s">
        <v>417</v>
      </c>
      <c r="D381" s="149" t="s">
        <v>254</v>
      </c>
      <c r="E381" s="150" t="s">
        <v>6794</v>
      </c>
      <c r="F381" s="151" t="s">
        <v>6795</v>
      </c>
      <c r="G381" s="152" t="s">
        <v>347</v>
      </c>
      <c r="H381" s="153">
        <v>1</v>
      </c>
      <c r="I381" s="154"/>
      <c r="J381" s="155">
        <f>ROUND(I381*H381,2)</f>
        <v>0</v>
      </c>
      <c r="K381" s="156"/>
      <c r="L381" s="32"/>
      <c r="M381" s="157" t="s">
        <v>1</v>
      </c>
      <c r="N381" s="158" t="s">
        <v>44</v>
      </c>
      <c r="O381" s="57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61" t="s">
        <v>258</v>
      </c>
      <c r="AT381" s="161" t="s">
        <v>254</v>
      </c>
      <c r="AU381" s="161" t="s">
        <v>88</v>
      </c>
      <c r="AY381" s="17" t="s">
        <v>252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7" t="s">
        <v>86</v>
      </c>
      <c r="BK381" s="162">
        <f>ROUND(I381*H381,2)</f>
        <v>0</v>
      </c>
      <c r="BL381" s="17" t="s">
        <v>258</v>
      </c>
      <c r="BM381" s="161" t="s">
        <v>600</v>
      </c>
    </row>
    <row r="382" spans="1:65" s="14" customFormat="1" ht="22.5">
      <c r="B382" s="171"/>
      <c r="D382" s="164" t="s">
        <v>282</v>
      </c>
      <c r="E382" s="172" t="s">
        <v>1</v>
      </c>
      <c r="F382" s="173" t="s">
        <v>6782</v>
      </c>
      <c r="H382" s="174">
        <v>1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282</v>
      </c>
      <c r="AU382" s="172" t="s">
        <v>88</v>
      </c>
      <c r="AV382" s="14" t="s">
        <v>88</v>
      </c>
      <c r="AW382" s="14" t="s">
        <v>33</v>
      </c>
      <c r="AX382" s="14" t="s">
        <v>79</v>
      </c>
      <c r="AY382" s="172" t="s">
        <v>252</v>
      </c>
    </row>
    <row r="383" spans="1:65" s="15" customFormat="1">
      <c r="B383" s="179"/>
      <c r="D383" s="164" t="s">
        <v>282</v>
      </c>
      <c r="E383" s="180" t="s">
        <v>1</v>
      </c>
      <c r="F383" s="181" t="s">
        <v>286</v>
      </c>
      <c r="H383" s="182">
        <v>1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282</v>
      </c>
      <c r="AU383" s="180" t="s">
        <v>88</v>
      </c>
      <c r="AV383" s="15" t="s">
        <v>258</v>
      </c>
      <c r="AW383" s="15" t="s">
        <v>33</v>
      </c>
      <c r="AX383" s="15" t="s">
        <v>86</v>
      </c>
      <c r="AY383" s="180" t="s">
        <v>252</v>
      </c>
    </row>
    <row r="384" spans="1:65" s="2" customFormat="1" ht="24.2" customHeight="1">
      <c r="A384" s="31"/>
      <c r="B384" s="148"/>
      <c r="C384" s="149" t="s">
        <v>606</v>
      </c>
      <c r="D384" s="149" t="s">
        <v>254</v>
      </c>
      <c r="E384" s="150" t="s">
        <v>6796</v>
      </c>
      <c r="F384" s="151" t="s">
        <v>6797</v>
      </c>
      <c r="G384" s="152" t="s">
        <v>347</v>
      </c>
      <c r="H384" s="153">
        <v>1</v>
      </c>
      <c r="I384" s="154"/>
      <c r="J384" s="155">
        <f>ROUND(I384*H384,2)</f>
        <v>0</v>
      </c>
      <c r="K384" s="156"/>
      <c r="L384" s="32"/>
      <c r="M384" s="157" t="s">
        <v>1</v>
      </c>
      <c r="N384" s="158" t="s">
        <v>44</v>
      </c>
      <c r="O384" s="57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61" t="s">
        <v>258</v>
      </c>
      <c r="AT384" s="161" t="s">
        <v>254</v>
      </c>
      <c r="AU384" s="161" t="s">
        <v>88</v>
      </c>
      <c r="AY384" s="17" t="s">
        <v>252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7" t="s">
        <v>86</v>
      </c>
      <c r="BK384" s="162">
        <f>ROUND(I384*H384,2)</f>
        <v>0</v>
      </c>
      <c r="BL384" s="17" t="s">
        <v>258</v>
      </c>
      <c r="BM384" s="161" t="s">
        <v>609</v>
      </c>
    </row>
    <row r="385" spans="1:65" s="14" customFormat="1" ht="22.5">
      <c r="B385" s="171"/>
      <c r="D385" s="164" t="s">
        <v>282</v>
      </c>
      <c r="E385" s="172" t="s">
        <v>1</v>
      </c>
      <c r="F385" s="173" t="s">
        <v>6782</v>
      </c>
      <c r="H385" s="174">
        <v>1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282</v>
      </c>
      <c r="AU385" s="172" t="s">
        <v>88</v>
      </c>
      <c r="AV385" s="14" t="s">
        <v>88</v>
      </c>
      <c r="AW385" s="14" t="s">
        <v>33</v>
      </c>
      <c r="AX385" s="14" t="s">
        <v>79</v>
      </c>
      <c r="AY385" s="172" t="s">
        <v>252</v>
      </c>
    </row>
    <row r="386" spans="1:65" s="15" customFormat="1">
      <c r="B386" s="179"/>
      <c r="D386" s="164" t="s">
        <v>282</v>
      </c>
      <c r="E386" s="180" t="s">
        <v>1</v>
      </c>
      <c r="F386" s="181" t="s">
        <v>286</v>
      </c>
      <c r="H386" s="182">
        <v>1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282</v>
      </c>
      <c r="AU386" s="180" t="s">
        <v>88</v>
      </c>
      <c r="AV386" s="15" t="s">
        <v>258</v>
      </c>
      <c r="AW386" s="15" t="s">
        <v>33</v>
      </c>
      <c r="AX386" s="15" t="s">
        <v>86</v>
      </c>
      <c r="AY386" s="180" t="s">
        <v>252</v>
      </c>
    </row>
    <row r="387" spans="1:65" s="2" customFormat="1" ht="24.2" customHeight="1">
      <c r="A387" s="31"/>
      <c r="B387" s="148"/>
      <c r="C387" s="149" t="s">
        <v>421</v>
      </c>
      <c r="D387" s="149" t="s">
        <v>254</v>
      </c>
      <c r="E387" s="150" t="s">
        <v>6798</v>
      </c>
      <c r="F387" s="151" t="s">
        <v>6799</v>
      </c>
      <c r="G387" s="152" t="s">
        <v>347</v>
      </c>
      <c r="H387" s="153">
        <v>1</v>
      </c>
      <c r="I387" s="154"/>
      <c r="J387" s="155">
        <f>ROUND(I387*H387,2)</f>
        <v>0</v>
      </c>
      <c r="K387" s="156"/>
      <c r="L387" s="32"/>
      <c r="M387" s="157" t="s">
        <v>1</v>
      </c>
      <c r="N387" s="158" t="s">
        <v>44</v>
      </c>
      <c r="O387" s="57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61" t="s">
        <v>258</v>
      </c>
      <c r="AT387" s="161" t="s">
        <v>254</v>
      </c>
      <c r="AU387" s="161" t="s">
        <v>88</v>
      </c>
      <c r="AY387" s="17" t="s">
        <v>252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7" t="s">
        <v>86</v>
      </c>
      <c r="BK387" s="162">
        <f>ROUND(I387*H387,2)</f>
        <v>0</v>
      </c>
      <c r="BL387" s="17" t="s">
        <v>258</v>
      </c>
      <c r="BM387" s="161" t="s">
        <v>613</v>
      </c>
    </row>
    <row r="388" spans="1:65" s="14" customFormat="1" ht="22.5">
      <c r="B388" s="171"/>
      <c r="D388" s="164" t="s">
        <v>282</v>
      </c>
      <c r="E388" s="172" t="s">
        <v>1</v>
      </c>
      <c r="F388" s="173" t="s">
        <v>6782</v>
      </c>
      <c r="H388" s="174">
        <v>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282</v>
      </c>
      <c r="AU388" s="172" t="s">
        <v>88</v>
      </c>
      <c r="AV388" s="14" t="s">
        <v>88</v>
      </c>
      <c r="AW388" s="14" t="s">
        <v>33</v>
      </c>
      <c r="AX388" s="14" t="s">
        <v>79</v>
      </c>
      <c r="AY388" s="172" t="s">
        <v>252</v>
      </c>
    </row>
    <row r="389" spans="1:65" s="15" customFormat="1">
      <c r="B389" s="179"/>
      <c r="D389" s="164" t="s">
        <v>282</v>
      </c>
      <c r="E389" s="180" t="s">
        <v>1</v>
      </c>
      <c r="F389" s="181" t="s">
        <v>286</v>
      </c>
      <c r="H389" s="182">
        <v>1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282</v>
      </c>
      <c r="AU389" s="180" t="s">
        <v>88</v>
      </c>
      <c r="AV389" s="15" t="s">
        <v>258</v>
      </c>
      <c r="AW389" s="15" t="s">
        <v>33</v>
      </c>
      <c r="AX389" s="15" t="s">
        <v>86</v>
      </c>
      <c r="AY389" s="180" t="s">
        <v>252</v>
      </c>
    </row>
    <row r="390" spans="1:65" s="2" customFormat="1" ht="24.2" customHeight="1">
      <c r="A390" s="31"/>
      <c r="B390" s="148"/>
      <c r="C390" s="149" t="s">
        <v>617</v>
      </c>
      <c r="D390" s="149" t="s">
        <v>254</v>
      </c>
      <c r="E390" s="150" t="s">
        <v>6800</v>
      </c>
      <c r="F390" s="151" t="s">
        <v>6801</v>
      </c>
      <c r="G390" s="152" t="s">
        <v>347</v>
      </c>
      <c r="H390" s="153">
        <v>1</v>
      </c>
      <c r="I390" s="154"/>
      <c r="J390" s="155">
        <f>ROUND(I390*H390,2)</f>
        <v>0</v>
      </c>
      <c r="K390" s="156"/>
      <c r="L390" s="32"/>
      <c r="M390" s="157" t="s">
        <v>1</v>
      </c>
      <c r="N390" s="158" t="s">
        <v>44</v>
      </c>
      <c r="O390" s="57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61" t="s">
        <v>258</v>
      </c>
      <c r="AT390" s="161" t="s">
        <v>254</v>
      </c>
      <c r="AU390" s="161" t="s">
        <v>88</v>
      </c>
      <c r="AY390" s="17" t="s">
        <v>252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7" t="s">
        <v>86</v>
      </c>
      <c r="BK390" s="162">
        <f>ROUND(I390*H390,2)</f>
        <v>0</v>
      </c>
      <c r="BL390" s="17" t="s">
        <v>258</v>
      </c>
      <c r="BM390" s="161" t="s">
        <v>620</v>
      </c>
    </row>
    <row r="391" spans="1:65" s="14" customFormat="1" ht="22.5">
      <c r="B391" s="171"/>
      <c r="D391" s="164" t="s">
        <v>282</v>
      </c>
      <c r="E391" s="172" t="s">
        <v>1</v>
      </c>
      <c r="F391" s="173" t="s">
        <v>6782</v>
      </c>
      <c r="H391" s="174">
        <v>1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282</v>
      </c>
      <c r="AU391" s="172" t="s">
        <v>88</v>
      </c>
      <c r="AV391" s="14" t="s">
        <v>88</v>
      </c>
      <c r="AW391" s="14" t="s">
        <v>33</v>
      </c>
      <c r="AX391" s="14" t="s">
        <v>79</v>
      </c>
      <c r="AY391" s="172" t="s">
        <v>252</v>
      </c>
    </row>
    <row r="392" spans="1:65" s="15" customFormat="1">
      <c r="B392" s="179"/>
      <c r="D392" s="164" t="s">
        <v>282</v>
      </c>
      <c r="E392" s="180" t="s">
        <v>1</v>
      </c>
      <c r="F392" s="181" t="s">
        <v>286</v>
      </c>
      <c r="H392" s="182">
        <v>1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282</v>
      </c>
      <c r="AU392" s="180" t="s">
        <v>88</v>
      </c>
      <c r="AV392" s="15" t="s">
        <v>258</v>
      </c>
      <c r="AW392" s="15" t="s">
        <v>33</v>
      </c>
      <c r="AX392" s="15" t="s">
        <v>86</v>
      </c>
      <c r="AY392" s="180" t="s">
        <v>252</v>
      </c>
    </row>
    <row r="393" spans="1:65" s="2" customFormat="1" ht="24.2" customHeight="1">
      <c r="A393" s="31"/>
      <c r="B393" s="148"/>
      <c r="C393" s="149" t="s">
        <v>425</v>
      </c>
      <c r="D393" s="149" t="s">
        <v>254</v>
      </c>
      <c r="E393" s="150" t="s">
        <v>6802</v>
      </c>
      <c r="F393" s="151" t="s">
        <v>6803</v>
      </c>
      <c r="G393" s="152" t="s">
        <v>347</v>
      </c>
      <c r="H393" s="153">
        <v>1</v>
      </c>
      <c r="I393" s="154"/>
      <c r="J393" s="155">
        <f>ROUND(I393*H393,2)</f>
        <v>0</v>
      </c>
      <c r="K393" s="156"/>
      <c r="L393" s="32"/>
      <c r="M393" s="157" t="s">
        <v>1</v>
      </c>
      <c r="N393" s="158" t="s">
        <v>44</v>
      </c>
      <c r="O393" s="57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61" t="s">
        <v>258</v>
      </c>
      <c r="AT393" s="161" t="s">
        <v>254</v>
      </c>
      <c r="AU393" s="161" t="s">
        <v>88</v>
      </c>
      <c r="AY393" s="17" t="s">
        <v>252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7" t="s">
        <v>86</v>
      </c>
      <c r="BK393" s="162">
        <f>ROUND(I393*H393,2)</f>
        <v>0</v>
      </c>
      <c r="BL393" s="17" t="s">
        <v>258</v>
      </c>
      <c r="BM393" s="161" t="s">
        <v>631</v>
      </c>
    </row>
    <row r="394" spans="1:65" s="14" customFormat="1" ht="22.5">
      <c r="B394" s="171"/>
      <c r="D394" s="164" t="s">
        <v>282</v>
      </c>
      <c r="E394" s="172" t="s">
        <v>1</v>
      </c>
      <c r="F394" s="173" t="s">
        <v>6782</v>
      </c>
      <c r="H394" s="174">
        <v>1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282</v>
      </c>
      <c r="AU394" s="172" t="s">
        <v>88</v>
      </c>
      <c r="AV394" s="14" t="s">
        <v>88</v>
      </c>
      <c r="AW394" s="14" t="s">
        <v>33</v>
      </c>
      <c r="AX394" s="14" t="s">
        <v>79</v>
      </c>
      <c r="AY394" s="172" t="s">
        <v>252</v>
      </c>
    </row>
    <row r="395" spans="1:65" s="15" customFormat="1">
      <c r="B395" s="179"/>
      <c r="D395" s="164" t="s">
        <v>282</v>
      </c>
      <c r="E395" s="180" t="s">
        <v>1</v>
      </c>
      <c r="F395" s="181" t="s">
        <v>286</v>
      </c>
      <c r="H395" s="182">
        <v>1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282</v>
      </c>
      <c r="AU395" s="180" t="s">
        <v>88</v>
      </c>
      <c r="AV395" s="15" t="s">
        <v>258</v>
      </c>
      <c r="AW395" s="15" t="s">
        <v>33</v>
      </c>
      <c r="AX395" s="15" t="s">
        <v>86</v>
      </c>
      <c r="AY395" s="180" t="s">
        <v>252</v>
      </c>
    </row>
    <row r="396" spans="1:65" s="2" customFormat="1" ht="24.2" customHeight="1">
      <c r="A396" s="31"/>
      <c r="B396" s="148"/>
      <c r="C396" s="149" t="s">
        <v>638</v>
      </c>
      <c r="D396" s="149" t="s">
        <v>254</v>
      </c>
      <c r="E396" s="150" t="s">
        <v>6804</v>
      </c>
      <c r="F396" s="151" t="s">
        <v>6805</v>
      </c>
      <c r="G396" s="152" t="s">
        <v>347</v>
      </c>
      <c r="H396" s="153">
        <v>1</v>
      </c>
      <c r="I396" s="154"/>
      <c r="J396" s="155">
        <f>ROUND(I396*H396,2)</f>
        <v>0</v>
      </c>
      <c r="K396" s="156"/>
      <c r="L396" s="32"/>
      <c r="M396" s="157" t="s">
        <v>1</v>
      </c>
      <c r="N396" s="158" t="s">
        <v>44</v>
      </c>
      <c r="O396" s="57"/>
      <c r="P396" s="159">
        <f>O396*H396</f>
        <v>0</v>
      </c>
      <c r="Q396" s="159">
        <v>0</v>
      </c>
      <c r="R396" s="159">
        <f>Q396*H396</f>
        <v>0</v>
      </c>
      <c r="S396" s="159">
        <v>0</v>
      </c>
      <c r="T396" s="160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61" t="s">
        <v>258</v>
      </c>
      <c r="AT396" s="161" t="s">
        <v>254</v>
      </c>
      <c r="AU396" s="161" t="s">
        <v>88</v>
      </c>
      <c r="AY396" s="17" t="s">
        <v>252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7" t="s">
        <v>86</v>
      </c>
      <c r="BK396" s="162">
        <f>ROUND(I396*H396,2)</f>
        <v>0</v>
      </c>
      <c r="BL396" s="17" t="s">
        <v>258</v>
      </c>
      <c r="BM396" s="161" t="s">
        <v>641</v>
      </c>
    </row>
    <row r="397" spans="1:65" s="14" customFormat="1" ht="22.5">
      <c r="B397" s="171"/>
      <c r="D397" s="164" t="s">
        <v>282</v>
      </c>
      <c r="E397" s="172" t="s">
        <v>1</v>
      </c>
      <c r="F397" s="173" t="s">
        <v>6782</v>
      </c>
      <c r="H397" s="174">
        <v>1</v>
      </c>
      <c r="I397" s="175"/>
      <c r="L397" s="171"/>
      <c r="M397" s="176"/>
      <c r="N397" s="177"/>
      <c r="O397" s="177"/>
      <c r="P397" s="177"/>
      <c r="Q397" s="177"/>
      <c r="R397" s="177"/>
      <c r="S397" s="177"/>
      <c r="T397" s="178"/>
      <c r="AT397" s="172" t="s">
        <v>282</v>
      </c>
      <c r="AU397" s="172" t="s">
        <v>88</v>
      </c>
      <c r="AV397" s="14" t="s">
        <v>88</v>
      </c>
      <c r="AW397" s="14" t="s">
        <v>33</v>
      </c>
      <c r="AX397" s="14" t="s">
        <v>79</v>
      </c>
      <c r="AY397" s="172" t="s">
        <v>252</v>
      </c>
    </row>
    <row r="398" spans="1:65" s="15" customFormat="1">
      <c r="B398" s="179"/>
      <c r="D398" s="164" t="s">
        <v>282</v>
      </c>
      <c r="E398" s="180" t="s">
        <v>1</v>
      </c>
      <c r="F398" s="181" t="s">
        <v>286</v>
      </c>
      <c r="H398" s="182">
        <v>1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282</v>
      </c>
      <c r="AU398" s="180" t="s">
        <v>88</v>
      </c>
      <c r="AV398" s="15" t="s">
        <v>258</v>
      </c>
      <c r="AW398" s="15" t="s">
        <v>33</v>
      </c>
      <c r="AX398" s="15" t="s">
        <v>86</v>
      </c>
      <c r="AY398" s="180" t="s">
        <v>252</v>
      </c>
    </row>
    <row r="399" spans="1:65" s="2" customFormat="1" ht="24.2" customHeight="1">
      <c r="A399" s="31"/>
      <c r="B399" s="148"/>
      <c r="C399" s="149" t="s">
        <v>428</v>
      </c>
      <c r="D399" s="149" t="s">
        <v>254</v>
      </c>
      <c r="E399" s="150" t="s">
        <v>6806</v>
      </c>
      <c r="F399" s="151" t="s">
        <v>6807</v>
      </c>
      <c r="G399" s="152" t="s">
        <v>347</v>
      </c>
      <c r="H399" s="153">
        <v>1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258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258</v>
      </c>
      <c r="BM399" s="161" t="s">
        <v>649</v>
      </c>
    </row>
    <row r="400" spans="1:65" s="14" customFormat="1" ht="22.5">
      <c r="B400" s="171"/>
      <c r="D400" s="164" t="s">
        <v>282</v>
      </c>
      <c r="E400" s="172" t="s">
        <v>1</v>
      </c>
      <c r="F400" s="173" t="s">
        <v>6782</v>
      </c>
      <c r="H400" s="174">
        <v>1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282</v>
      </c>
      <c r="AU400" s="172" t="s">
        <v>88</v>
      </c>
      <c r="AV400" s="14" t="s">
        <v>88</v>
      </c>
      <c r="AW400" s="14" t="s">
        <v>33</v>
      </c>
      <c r="AX400" s="14" t="s">
        <v>79</v>
      </c>
      <c r="AY400" s="172" t="s">
        <v>252</v>
      </c>
    </row>
    <row r="401" spans="1:65" s="15" customFormat="1">
      <c r="B401" s="179"/>
      <c r="D401" s="164" t="s">
        <v>282</v>
      </c>
      <c r="E401" s="180" t="s">
        <v>1</v>
      </c>
      <c r="F401" s="181" t="s">
        <v>286</v>
      </c>
      <c r="H401" s="182">
        <v>1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282</v>
      </c>
      <c r="AU401" s="180" t="s">
        <v>88</v>
      </c>
      <c r="AV401" s="15" t="s">
        <v>258</v>
      </c>
      <c r="AW401" s="15" t="s">
        <v>33</v>
      </c>
      <c r="AX401" s="15" t="s">
        <v>86</v>
      </c>
      <c r="AY401" s="180" t="s">
        <v>252</v>
      </c>
    </row>
    <row r="402" spans="1:65" s="2" customFormat="1" ht="24.2" customHeight="1">
      <c r="A402" s="31"/>
      <c r="B402" s="148"/>
      <c r="C402" s="149" t="s">
        <v>652</v>
      </c>
      <c r="D402" s="149" t="s">
        <v>254</v>
      </c>
      <c r="E402" s="150" t="s">
        <v>6808</v>
      </c>
      <c r="F402" s="151" t="s">
        <v>6809</v>
      </c>
      <c r="G402" s="152" t="s">
        <v>347</v>
      </c>
      <c r="H402" s="153">
        <v>1</v>
      </c>
      <c r="I402" s="154"/>
      <c r="J402" s="155">
        <f>ROUND(I402*H402,2)</f>
        <v>0</v>
      </c>
      <c r="K402" s="156"/>
      <c r="L402" s="32"/>
      <c r="M402" s="157" t="s">
        <v>1</v>
      </c>
      <c r="N402" s="158" t="s">
        <v>44</v>
      </c>
      <c r="O402" s="57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61" t="s">
        <v>258</v>
      </c>
      <c r="AT402" s="161" t="s">
        <v>254</v>
      </c>
      <c r="AU402" s="161" t="s">
        <v>88</v>
      </c>
      <c r="AY402" s="17" t="s">
        <v>252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7" t="s">
        <v>86</v>
      </c>
      <c r="BK402" s="162">
        <f>ROUND(I402*H402,2)</f>
        <v>0</v>
      </c>
      <c r="BL402" s="17" t="s">
        <v>258</v>
      </c>
      <c r="BM402" s="161" t="s">
        <v>655</v>
      </c>
    </row>
    <row r="403" spans="1:65" s="14" customFormat="1" ht="22.5">
      <c r="B403" s="171"/>
      <c r="D403" s="164" t="s">
        <v>282</v>
      </c>
      <c r="E403" s="172" t="s">
        <v>1</v>
      </c>
      <c r="F403" s="173" t="s">
        <v>6782</v>
      </c>
      <c r="H403" s="174">
        <v>1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282</v>
      </c>
      <c r="AU403" s="172" t="s">
        <v>88</v>
      </c>
      <c r="AV403" s="14" t="s">
        <v>88</v>
      </c>
      <c r="AW403" s="14" t="s">
        <v>33</v>
      </c>
      <c r="AX403" s="14" t="s">
        <v>79</v>
      </c>
      <c r="AY403" s="172" t="s">
        <v>252</v>
      </c>
    </row>
    <row r="404" spans="1:65" s="15" customFormat="1">
      <c r="B404" s="179"/>
      <c r="D404" s="164" t="s">
        <v>282</v>
      </c>
      <c r="E404" s="180" t="s">
        <v>1</v>
      </c>
      <c r="F404" s="181" t="s">
        <v>286</v>
      </c>
      <c r="H404" s="182">
        <v>1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282</v>
      </c>
      <c r="AU404" s="180" t="s">
        <v>88</v>
      </c>
      <c r="AV404" s="15" t="s">
        <v>258</v>
      </c>
      <c r="AW404" s="15" t="s">
        <v>33</v>
      </c>
      <c r="AX404" s="15" t="s">
        <v>86</v>
      </c>
      <c r="AY404" s="180" t="s">
        <v>252</v>
      </c>
    </row>
    <row r="405" spans="1:65" s="2" customFormat="1" ht="24.2" customHeight="1">
      <c r="A405" s="31"/>
      <c r="B405" s="148"/>
      <c r="C405" s="149" t="s">
        <v>432</v>
      </c>
      <c r="D405" s="149" t="s">
        <v>254</v>
      </c>
      <c r="E405" s="150" t="s">
        <v>6810</v>
      </c>
      <c r="F405" s="151" t="s">
        <v>6811</v>
      </c>
      <c r="G405" s="152" t="s">
        <v>347</v>
      </c>
      <c r="H405" s="153">
        <v>1</v>
      </c>
      <c r="I405" s="154"/>
      <c r="J405" s="155">
        <f>ROUND(I405*H405,2)</f>
        <v>0</v>
      </c>
      <c r="K405" s="156"/>
      <c r="L405" s="32"/>
      <c r="M405" s="157" t="s">
        <v>1</v>
      </c>
      <c r="N405" s="158" t="s">
        <v>44</v>
      </c>
      <c r="O405" s="57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61" t="s">
        <v>258</v>
      </c>
      <c r="AT405" s="161" t="s">
        <v>254</v>
      </c>
      <c r="AU405" s="161" t="s">
        <v>88</v>
      </c>
      <c r="AY405" s="17" t="s">
        <v>252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7" t="s">
        <v>86</v>
      </c>
      <c r="BK405" s="162">
        <f>ROUND(I405*H405,2)</f>
        <v>0</v>
      </c>
      <c r="BL405" s="17" t="s">
        <v>258</v>
      </c>
      <c r="BM405" s="161" t="s">
        <v>664</v>
      </c>
    </row>
    <row r="406" spans="1:65" s="14" customFormat="1" ht="22.5">
      <c r="B406" s="171"/>
      <c r="D406" s="164" t="s">
        <v>282</v>
      </c>
      <c r="E406" s="172" t="s">
        <v>1</v>
      </c>
      <c r="F406" s="173" t="s">
        <v>6782</v>
      </c>
      <c r="H406" s="174">
        <v>1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282</v>
      </c>
      <c r="AU406" s="172" t="s">
        <v>88</v>
      </c>
      <c r="AV406" s="14" t="s">
        <v>88</v>
      </c>
      <c r="AW406" s="14" t="s">
        <v>33</v>
      </c>
      <c r="AX406" s="14" t="s">
        <v>79</v>
      </c>
      <c r="AY406" s="172" t="s">
        <v>252</v>
      </c>
    </row>
    <row r="407" spans="1:65" s="15" customFormat="1">
      <c r="B407" s="179"/>
      <c r="D407" s="164" t="s">
        <v>282</v>
      </c>
      <c r="E407" s="180" t="s">
        <v>1</v>
      </c>
      <c r="F407" s="181" t="s">
        <v>286</v>
      </c>
      <c r="H407" s="182">
        <v>1</v>
      </c>
      <c r="I407" s="18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0" t="s">
        <v>282</v>
      </c>
      <c r="AU407" s="180" t="s">
        <v>88</v>
      </c>
      <c r="AV407" s="15" t="s">
        <v>258</v>
      </c>
      <c r="AW407" s="15" t="s">
        <v>33</v>
      </c>
      <c r="AX407" s="15" t="s">
        <v>86</v>
      </c>
      <c r="AY407" s="180" t="s">
        <v>252</v>
      </c>
    </row>
    <row r="408" spans="1:65" s="2" customFormat="1" ht="24.2" customHeight="1">
      <c r="A408" s="31"/>
      <c r="B408" s="148"/>
      <c r="C408" s="149" t="s">
        <v>679</v>
      </c>
      <c r="D408" s="149" t="s">
        <v>254</v>
      </c>
      <c r="E408" s="150" t="s">
        <v>6812</v>
      </c>
      <c r="F408" s="151" t="s">
        <v>6813</v>
      </c>
      <c r="G408" s="152" t="s">
        <v>347</v>
      </c>
      <c r="H408" s="153">
        <v>1</v>
      </c>
      <c r="I408" s="154"/>
      <c r="J408" s="155">
        <f>ROUND(I408*H408,2)</f>
        <v>0</v>
      </c>
      <c r="K408" s="156"/>
      <c r="L408" s="32"/>
      <c r="M408" s="157" t="s">
        <v>1</v>
      </c>
      <c r="N408" s="158" t="s">
        <v>44</v>
      </c>
      <c r="O408" s="57"/>
      <c r="P408" s="159">
        <f>O408*H408</f>
        <v>0</v>
      </c>
      <c r="Q408" s="159">
        <v>0</v>
      </c>
      <c r="R408" s="159">
        <f>Q408*H408</f>
        <v>0</v>
      </c>
      <c r="S408" s="159">
        <v>0</v>
      </c>
      <c r="T408" s="160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61" t="s">
        <v>258</v>
      </c>
      <c r="AT408" s="161" t="s">
        <v>254</v>
      </c>
      <c r="AU408" s="161" t="s">
        <v>88</v>
      </c>
      <c r="AY408" s="17" t="s">
        <v>252</v>
      </c>
      <c r="BE408" s="162">
        <f>IF(N408="základní",J408,0)</f>
        <v>0</v>
      </c>
      <c r="BF408" s="162">
        <f>IF(N408="snížená",J408,0)</f>
        <v>0</v>
      </c>
      <c r="BG408" s="162">
        <f>IF(N408="zákl. přenesená",J408,0)</f>
        <v>0</v>
      </c>
      <c r="BH408" s="162">
        <f>IF(N408="sníž. přenesená",J408,0)</f>
        <v>0</v>
      </c>
      <c r="BI408" s="162">
        <f>IF(N408="nulová",J408,0)</f>
        <v>0</v>
      </c>
      <c r="BJ408" s="17" t="s">
        <v>86</v>
      </c>
      <c r="BK408" s="162">
        <f>ROUND(I408*H408,2)</f>
        <v>0</v>
      </c>
      <c r="BL408" s="17" t="s">
        <v>258</v>
      </c>
      <c r="BM408" s="161" t="s">
        <v>682</v>
      </c>
    </row>
    <row r="409" spans="1:65" s="14" customFormat="1" ht="22.5">
      <c r="B409" s="171"/>
      <c r="D409" s="164" t="s">
        <v>282</v>
      </c>
      <c r="E409" s="172" t="s">
        <v>1</v>
      </c>
      <c r="F409" s="173" t="s">
        <v>6782</v>
      </c>
      <c r="H409" s="174">
        <v>1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282</v>
      </c>
      <c r="AU409" s="172" t="s">
        <v>88</v>
      </c>
      <c r="AV409" s="14" t="s">
        <v>88</v>
      </c>
      <c r="AW409" s="14" t="s">
        <v>33</v>
      </c>
      <c r="AX409" s="14" t="s">
        <v>79</v>
      </c>
      <c r="AY409" s="172" t="s">
        <v>252</v>
      </c>
    </row>
    <row r="410" spans="1:65" s="15" customFormat="1">
      <c r="B410" s="179"/>
      <c r="D410" s="164" t="s">
        <v>282</v>
      </c>
      <c r="E410" s="180" t="s">
        <v>1</v>
      </c>
      <c r="F410" s="181" t="s">
        <v>286</v>
      </c>
      <c r="H410" s="182">
        <v>1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282</v>
      </c>
      <c r="AU410" s="180" t="s">
        <v>88</v>
      </c>
      <c r="AV410" s="15" t="s">
        <v>258</v>
      </c>
      <c r="AW410" s="15" t="s">
        <v>33</v>
      </c>
      <c r="AX410" s="15" t="s">
        <v>86</v>
      </c>
      <c r="AY410" s="180" t="s">
        <v>252</v>
      </c>
    </row>
    <row r="411" spans="1:65" s="2" customFormat="1" ht="24.2" customHeight="1">
      <c r="A411" s="31"/>
      <c r="B411" s="148"/>
      <c r="C411" s="149" t="s">
        <v>435</v>
      </c>
      <c r="D411" s="149" t="s">
        <v>254</v>
      </c>
      <c r="E411" s="150" t="s">
        <v>6814</v>
      </c>
      <c r="F411" s="151" t="s">
        <v>6815</v>
      </c>
      <c r="G411" s="152" t="s">
        <v>347</v>
      </c>
      <c r="H411" s="153">
        <v>1</v>
      </c>
      <c r="I411" s="154"/>
      <c r="J411" s="155">
        <f>ROUND(I411*H411,2)</f>
        <v>0</v>
      </c>
      <c r="K411" s="156"/>
      <c r="L411" s="32"/>
      <c r="M411" s="157" t="s">
        <v>1</v>
      </c>
      <c r="N411" s="158" t="s">
        <v>44</v>
      </c>
      <c r="O411" s="57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61" t="s">
        <v>258</v>
      </c>
      <c r="AT411" s="161" t="s">
        <v>254</v>
      </c>
      <c r="AU411" s="161" t="s">
        <v>88</v>
      </c>
      <c r="AY411" s="17" t="s">
        <v>252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7" t="s">
        <v>86</v>
      </c>
      <c r="BK411" s="162">
        <f>ROUND(I411*H411,2)</f>
        <v>0</v>
      </c>
      <c r="BL411" s="17" t="s">
        <v>258</v>
      </c>
      <c r="BM411" s="161" t="s">
        <v>705</v>
      </c>
    </row>
    <row r="412" spans="1:65" s="14" customFormat="1" ht="22.5">
      <c r="B412" s="171"/>
      <c r="D412" s="164" t="s">
        <v>282</v>
      </c>
      <c r="E412" s="172" t="s">
        <v>1</v>
      </c>
      <c r="F412" s="173" t="s">
        <v>6782</v>
      </c>
      <c r="H412" s="174">
        <v>1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282</v>
      </c>
      <c r="AU412" s="172" t="s">
        <v>88</v>
      </c>
      <c r="AV412" s="14" t="s">
        <v>88</v>
      </c>
      <c r="AW412" s="14" t="s">
        <v>33</v>
      </c>
      <c r="AX412" s="14" t="s">
        <v>79</v>
      </c>
      <c r="AY412" s="172" t="s">
        <v>252</v>
      </c>
    </row>
    <row r="413" spans="1:65" s="15" customFormat="1">
      <c r="B413" s="179"/>
      <c r="D413" s="164" t="s">
        <v>282</v>
      </c>
      <c r="E413" s="180" t="s">
        <v>1</v>
      </c>
      <c r="F413" s="181" t="s">
        <v>286</v>
      </c>
      <c r="H413" s="182">
        <v>1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282</v>
      </c>
      <c r="AU413" s="180" t="s">
        <v>88</v>
      </c>
      <c r="AV413" s="15" t="s">
        <v>258</v>
      </c>
      <c r="AW413" s="15" t="s">
        <v>33</v>
      </c>
      <c r="AX413" s="15" t="s">
        <v>86</v>
      </c>
      <c r="AY413" s="180" t="s">
        <v>252</v>
      </c>
    </row>
    <row r="414" spans="1:65" s="2" customFormat="1" ht="24.2" customHeight="1">
      <c r="A414" s="31"/>
      <c r="B414" s="148"/>
      <c r="C414" s="149" t="s">
        <v>708</v>
      </c>
      <c r="D414" s="149" t="s">
        <v>254</v>
      </c>
      <c r="E414" s="150" t="s">
        <v>6816</v>
      </c>
      <c r="F414" s="151" t="s">
        <v>6817</v>
      </c>
      <c r="G414" s="152" t="s">
        <v>347</v>
      </c>
      <c r="H414" s="153">
        <v>1</v>
      </c>
      <c r="I414" s="154"/>
      <c r="J414" s="155">
        <f>ROUND(I414*H414,2)</f>
        <v>0</v>
      </c>
      <c r="K414" s="156"/>
      <c r="L414" s="32"/>
      <c r="M414" s="157" t="s">
        <v>1</v>
      </c>
      <c r="N414" s="158" t="s">
        <v>44</v>
      </c>
      <c r="O414" s="57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61" t="s">
        <v>258</v>
      </c>
      <c r="AT414" s="161" t="s">
        <v>254</v>
      </c>
      <c r="AU414" s="161" t="s">
        <v>88</v>
      </c>
      <c r="AY414" s="17" t="s">
        <v>252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7" t="s">
        <v>86</v>
      </c>
      <c r="BK414" s="162">
        <f>ROUND(I414*H414,2)</f>
        <v>0</v>
      </c>
      <c r="BL414" s="17" t="s">
        <v>258</v>
      </c>
      <c r="BM414" s="161" t="s">
        <v>711</v>
      </c>
    </row>
    <row r="415" spans="1:65" s="14" customFormat="1" ht="22.5">
      <c r="B415" s="171"/>
      <c r="D415" s="164" t="s">
        <v>282</v>
      </c>
      <c r="E415" s="172" t="s">
        <v>1</v>
      </c>
      <c r="F415" s="173" t="s">
        <v>6782</v>
      </c>
      <c r="H415" s="174">
        <v>1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282</v>
      </c>
      <c r="AU415" s="172" t="s">
        <v>88</v>
      </c>
      <c r="AV415" s="14" t="s">
        <v>88</v>
      </c>
      <c r="AW415" s="14" t="s">
        <v>33</v>
      </c>
      <c r="AX415" s="14" t="s">
        <v>79</v>
      </c>
      <c r="AY415" s="172" t="s">
        <v>252</v>
      </c>
    </row>
    <row r="416" spans="1:65" s="15" customFormat="1">
      <c r="B416" s="179"/>
      <c r="D416" s="164" t="s">
        <v>282</v>
      </c>
      <c r="E416" s="180" t="s">
        <v>1</v>
      </c>
      <c r="F416" s="181" t="s">
        <v>286</v>
      </c>
      <c r="H416" s="182">
        <v>1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282</v>
      </c>
      <c r="AU416" s="180" t="s">
        <v>88</v>
      </c>
      <c r="AV416" s="15" t="s">
        <v>258</v>
      </c>
      <c r="AW416" s="15" t="s">
        <v>33</v>
      </c>
      <c r="AX416" s="15" t="s">
        <v>86</v>
      </c>
      <c r="AY416" s="180" t="s">
        <v>252</v>
      </c>
    </row>
    <row r="417" spans="1:65" s="2" customFormat="1" ht="24.2" customHeight="1">
      <c r="A417" s="31"/>
      <c r="B417" s="148"/>
      <c r="C417" s="149" t="s">
        <v>439</v>
      </c>
      <c r="D417" s="149" t="s">
        <v>254</v>
      </c>
      <c r="E417" s="150" t="s">
        <v>6818</v>
      </c>
      <c r="F417" s="151" t="s">
        <v>6819</v>
      </c>
      <c r="G417" s="152" t="s">
        <v>347</v>
      </c>
      <c r="H417" s="153">
        <v>1</v>
      </c>
      <c r="I417" s="154"/>
      <c r="J417" s="155">
        <f>ROUND(I417*H417,2)</f>
        <v>0</v>
      </c>
      <c r="K417" s="156"/>
      <c r="L417" s="32"/>
      <c r="M417" s="157" t="s">
        <v>1</v>
      </c>
      <c r="N417" s="158" t="s">
        <v>44</v>
      </c>
      <c r="O417" s="57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61" t="s">
        <v>258</v>
      </c>
      <c r="AT417" s="161" t="s">
        <v>254</v>
      </c>
      <c r="AU417" s="161" t="s">
        <v>88</v>
      </c>
      <c r="AY417" s="17" t="s">
        <v>252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7" t="s">
        <v>86</v>
      </c>
      <c r="BK417" s="162">
        <f>ROUND(I417*H417,2)</f>
        <v>0</v>
      </c>
      <c r="BL417" s="17" t="s">
        <v>258</v>
      </c>
      <c r="BM417" s="161" t="s">
        <v>714</v>
      </c>
    </row>
    <row r="418" spans="1:65" s="14" customFormat="1" ht="22.5">
      <c r="B418" s="171"/>
      <c r="D418" s="164" t="s">
        <v>282</v>
      </c>
      <c r="E418" s="172" t="s">
        <v>1</v>
      </c>
      <c r="F418" s="173" t="s">
        <v>6782</v>
      </c>
      <c r="H418" s="174">
        <v>1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282</v>
      </c>
      <c r="AU418" s="172" t="s">
        <v>88</v>
      </c>
      <c r="AV418" s="14" t="s">
        <v>88</v>
      </c>
      <c r="AW418" s="14" t="s">
        <v>33</v>
      </c>
      <c r="AX418" s="14" t="s">
        <v>79</v>
      </c>
      <c r="AY418" s="172" t="s">
        <v>252</v>
      </c>
    </row>
    <row r="419" spans="1:65" s="15" customFormat="1">
      <c r="B419" s="179"/>
      <c r="D419" s="164" t="s">
        <v>282</v>
      </c>
      <c r="E419" s="180" t="s">
        <v>1</v>
      </c>
      <c r="F419" s="181" t="s">
        <v>286</v>
      </c>
      <c r="H419" s="182">
        <v>1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282</v>
      </c>
      <c r="AU419" s="180" t="s">
        <v>88</v>
      </c>
      <c r="AV419" s="15" t="s">
        <v>258</v>
      </c>
      <c r="AW419" s="15" t="s">
        <v>33</v>
      </c>
      <c r="AX419" s="15" t="s">
        <v>86</v>
      </c>
      <c r="AY419" s="180" t="s">
        <v>252</v>
      </c>
    </row>
    <row r="420" spans="1:65" s="2" customFormat="1" ht="24.2" customHeight="1">
      <c r="A420" s="31"/>
      <c r="B420" s="148"/>
      <c r="C420" s="149" t="s">
        <v>721</v>
      </c>
      <c r="D420" s="149" t="s">
        <v>254</v>
      </c>
      <c r="E420" s="150" t="s">
        <v>6820</v>
      </c>
      <c r="F420" s="151" t="s">
        <v>6821</v>
      </c>
      <c r="G420" s="152" t="s">
        <v>347</v>
      </c>
      <c r="H420" s="153">
        <v>1</v>
      </c>
      <c r="I420" s="154"/>
      <c r="J420" s="155">
        <f>ROUND(I420*H420,2)</f>
        <v>0</v>
      </c>
      <c r="K420" s="156"/>
      <c r="L420" s="32"/>
      <c r="M420" s="157" t="s">
        <v>1</v>
      </c>
      <c r="N420" s="158" t="s">
        <v>44</v>
      </c>
      <c r="O420" s="57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61" t="s">
        <v>258</v>
      </c>
      <c r="AT420" s="161" t="s">
        <v>254</v>
      </c>
      <c r="AU420" s="161" t="s">
        <v>88</v>
      </c>
      <c r="AY420" s="17" t="s">
        <v>252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7" t="s">
        <v>86</v>
      </c>
      <c r="BK420" s="162">
        <f>ROUND(I420*H420,2)</f>
        <v>0</v>
      </c>
      <c r="BL420" s="17" t="s">
        <v>258</v>
      </c>
      <c r="BM420" s="161" t="s">
        <v>724</v>
      </c>
    </row>
    <row r="421" spans="1:65" s="14" customFormat="1" ht="22.5">
      <c r="B421" s="171"/>
      <c r="D421" s="164" t="s">
        <v>282</v>
      </c>
      <c r="E421" s="172" t="s">
        <v>1</v>
      </c>
      <c r="F421" s="173" t="s">
        <v>6782</v>
      </c>
      <c r="H421" s="174">
        <v>1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282</v>
      </c>
      <c r="AU421" s="172" t="s">
        <v>88</v>
      </c>
      <c r="AV421" s="14" t="s">
        <v>88</v>
      </c>
      <c r="AW421" s="14" t="s">
        <v>33</v>
      </c>
      <c r="AX421" s="14" t="s">
        <v>79</v>
      </c>
      <c r="AY421" s="172" t="s">
        <v>252</v>
      </c>
    </row>
    <row r="422" spans="1:65" s="15" customFormat="1">
      <c r="B422" s="179"/>
      <c r="D422" s="164" t="s">
        <v>282</v>
      </c>
      <c r="E422" s="180" t="s">
        <v>1</v>
      </c>
      <c r="F422" s="181" t="s">
        <v>286</v>
      </c>
      <c r="H422" s="182">
        <v>1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282</v>
      </c>
      <c r="AU422" s="180" t="s">
        <v>88</v>
      </c>
      <c r="AV422" s="15" t="s">
        <v>258</v>
      </c>
      <c r="AW422" s="15" t="s">
        <v>33</v>
      </c>
      <c r="AX422" s="15" t="s">
        <v>86</v>
      </c>
      <c r="AY422" s="180" t="s">
        <v>252</v>
      </c>
    </row>
    <row r="423" spans="1:65" s="2" customFormat="1" ht="24.2" customHeight="1">
      <c r="A423" s="31"/>
      <c r="B423" s="148"/>
      <c r="C423" s="149" t="s">
        <v>442</v>
      </c>
      <c r="D423" s="149" t="s">
        <v>254</v>
      </c>
      <c r="E423" s="150" t="s">
        <v>6822</v>
      </c>
      <c r="F423" s="151" t="s">
        <v>6823</v>
      </c>
      <c r="G423" s="152" t="s">
        <v>347</v>
      </c>
      <c r="H423" s="153">
        <v>1</v>
      </c>
      <c r="I423" s="154"/>
      <c r="J423" s="155">
        <f>ROUND(I423*H423,2)</f>
        <v>0</v>
      </c>
      <c r="K423" s="156"/>
      <c r="L423" s="32"/>
      <c r="M423" s="157" t="s">
        <v>1</v>
      </c>
      <c r="N423" s="158" t="s">
        <v>44</v>
      </c>
      <c r="O423" s="57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258</v>
      </c>
      <c r="AT423" s="161" t="s">
        <v>254</v>
      </c>
      <c r="AU423" s="161" t="s">
        <v>88</v>
      </c>
      <c r="AY423" s="17" t="s">
        <v>252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7" t="s">
        <v>86</v>
      </c>
      <c r="BK423" s="162">
        <f>ROUND(I423*H423,2)</f>
        <v>0</v>
      </c>
      <c r="BL423" s="17" t="s">
        <v>258</v>
      </c>
      <c r="BM423" s="161" t="s">
        <v>731</v>
      </c>
    </row>
    <row r="424" spans="1:65" s="14" customFormat="1" ht="22.5">
      <c r="B424" s="171"/>
      <c r="D424" s="164" t="s">
        <v>282</v>
      </c>
      <c r="E424" s="172" t="s">
        <v>1</v>
      </c>
      <c r="F424" s="173" t="s">
        <v>6782</v>
      </c>
      <c r="H424" s="174">
        <v>1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2" t="s">
        <v>282</v>
      </c>
      <c r="AU424" s="172" t="s">
        <v>88</v>
      </c>
      <c r="AV424" s="14" t="s">
        <v>88</v>
      </c>
      <c r="AW424" s="14" t="s">
        <v>33</v>
      </c>
      <c r="AX424" s="14" t="s">
        <v>79</v>
      </c>
      <c r="AY424" s="172" t="s">
        <v>252</v>
      </c>
    </row>
    <row r="425" spans="1:65" s="15" customFormat="1">
      <c r="B425" s="179"/>
      <c r="D425" s="164" t="s">
        <v>282</v>
      </c>
      <c r="E425" s="180" t="s">
        <v>1</v>
      </c>
      <c r="F425" s="181" t="s">
        <v>286</v>
      </c>
      <c r="H425" s="182">
        <v>1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282</v>
      </c>
      <c r="AU425" s="180" t="s">
        <v>88</v>
      </c>
      <c r="AV425" s="15" t="s">
        <v>258</v>
      </c>
      <c r="AW425" s="15" t="s">
        <v>33</v>
      </c>
      <c r="AX425" s="15" t="s">
        <v>86</v>
      </c>
      <c r="AY425" s="180" t="s">
        <v>252</v>
      </c>
    </row>
    <row r="426" spans="1:65" s="2" customFormat="1" ht="24.2" customHeight="1">
      <c r="A426" s="31"/>
      <c r="B426" s="148"/>
      <c r="C426" s="149" t="s">
        <v>742</v>
      </c>
      <c r="D426" s="149" t="s">
        <v>254</v>
      </c>
      <c r="E426" s="150" t="s">
        <v>6824</v>
      </c>
      <c r="F426" s="151" t="s">
        <v>6825</v>
      </c>
      <c r="G426" s="152" t="s">
        <v>347</v>
      </c>
      <c r="H426" s="153">
        <v>1</v>
      </c>
      <c r="I426" s="154"/>
      <c r="J426" s="155">
        <f>ROUND(I426*H426,2)</f>
        <v>0</v>
      </c>
      <c r="K426" s="156"/>
      <c r="L426" s="32"/>
      <c r="M426" s="157" t="s">
        <v>1</v>
      </c>
      <c r="N426" s="158" t="s">
        <v>44</v>
      </c>
      <c r="O426" s="57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61" t="s">
        <v>258</v>
      </c>
      <c r="AT426" s="161" t="s">
        <v>254</v>
      </c>
      <c r="AU426" s="161" t="s">
        <v>88</v>
      </c>
      <c r="AY426" s="17" t="s">
        <v>252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7" t="s">
        <v>86</v>
      </c>
      <c r="BK426" s="162">
        <f>ROUND(I426*H426,2)</f>
        <v>0</v>
      </c>
      <c r="BL426" s="17" t="s">
        <v>258</v>
      </c>
      <c r="BM426" s="161" t="s">
        <v>745</v>
      </c>
    </row>
    <row r="427" spans="1:65" s="14" customFormat="1" ht="22.5">
      <c r="B427" s="171"/>
      <c r="D427" s="164" t="s">
        <v>282</v>
      </c>
      <c r="E427" s="172" t="s">
        <v>1</v>
      </c>
      <c r="F427" s="173" t="s">
        <v>6782</v>
      </c>
      <c r="H427" s="174">
        <v>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282</v>
      </c>
      <c r="AU427" s="172" t="s">
        <v>88</v>
      </c>
      <c r="AV427" s="14" t="s">
        <v>88</v>
      </c>
      <c r="AW427" s="14" t="s">
        <v>33</v>
      </c>
      <c r="AX427" s="14" t="s">
        <v>79</v>
      </c>
      <c r="AY427" s="172" t="s">
        <v>252</v>
      </c>
    </row>
    <row r="428" spans="1:65" s="15" customFormat="1">
      <c r="B428" s="179"/>
      <c r="D428" s="164" t="s">
        <v>282</v>
      </c>
      <c r="E428" s="180" t="s">
        <v>1</v>
      </c>
      <c r="F428" s="181" t="s">
        <v>286</v>
      </c>
      <c r="H428" s="182">
        <v>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282</v>
      </c>
      <c r="AU428" s="180" t="s">
        <v>88</v>
      </c>
      <c r="AV428" s="15" t="s">
        <v>258</v>
      </c>
      <c r="AW428" s="15" t="s">
        <v>33</v>
      </c>
      <c r="AX428" s="15" t="s">
        <v>86</v>
      </c>
      <c r="AY428" s="180" t="s">
        <v>252</v>
      </c>
    </row>
    <row r="429" spans="1:65" s="2" customFormat="1" ht="24.2" customHeight="1">
      <c r="A429" s="31"/>
      <c r="B429" s="148"/>
      <c r="C429" s="149" t="s">
        <v>446</v>
      </c>
      <c r="D429" s="149" t="s">
        <v>254</v>
      </c>
      <c r="E429" s="150" t="s">
        <v>6826</v>
      </c>
      <c r="F429" s="151" t="s">
        <v>6827</v>
      </c>
      <c r="G429" s="152" t="s">
        <v>347</v>
      </c>
      <c r="H429" s="153">
        <v>1</v>
      </c>
      <c r="I429" s="154"/>
      <c r="J429" s="155">
        <f>ROUND(I429*H429,2)</f>
        <v>0</v>
      </c>
      <c r="K429" s="156"/>
      <c r="L429" s="32"/>
      <c r="M429" s="157" t="s">
        <v>1</v>
      </c>
      <c r="N429" s="158" t="s">
        <v>44</v>
      </c>
      <c r="O429" s="57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61" t="s">
        <v>258</v>
      </c>
      <c r="AT429" s="161" t="s">
        <v>254</v>
      </c>
      <c r="AU429" s="161" t="s">
        <v>88</v>
      </c>
      <c r="AY429" s="17" t="s">
        <v>252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86</v>
      </c>
      <c r="BK429" s="162">
        <f>ROUND(I429*H429,2)</f>
        <v>0</v>
      </c>
      <c r="BL429" s="17" t="s">
        <v>258</v>
      </c>
      <c r="BM429" s="161" t="s">
        <v>748</v>
      </c>
    </row>
    <row r="430" spans="1:65" s="14" customFormat="1" ht="22.5">
      <c r="B430" s="171"/>
      <c r="D430" s="164" t="s">
        <v>282</v>
      </c>
      <c r="E430" s="172" t="s">
        <v>1</v>
      </c>
      <c r="F430" s="173" t="s">
        <v>6782</v>
      </c>
      <c r="H430" s="174">
        <v>1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5" customFormat="1">
      <c r="B431" s="179"/>
      <c r="D431" s="164" t="s">
        <v>282</v>
      </c>
      <c r="E431" s="180" t="s">
        <v>1</v>
      </c>
      <c r="F431" s="181" t="s">
        <v>286</v>
      </c>
      <c r="H431" s="182">
        <v>1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282</v>
      </c>
      <c r="AU431" s="180" t="s">
        <v>88</v>
      </c>
      <c r="AV431" s="15" t="s">
        <v>258</v>
      </c>
      <c r="AW431" s="15" t="s">
        <v>33</v>
      </c>
      <c r="AX431" s="15" t="s">
        <v>86</v>
      </c>
      <c r="AY431" s="180" t="s">
        <v>252</v>
      </c>
    </row>
    <row r="432" spans="1:65" s="2" customFormat="1" ht="24.2" customHeight="1">
      <c r="A432" s="31"/>
      <c r="B432" s="148"/>
      <c r="C432" s="149" t="s">
        <v>757</v>
      </c>
      <c r="D432" s="149" t="s">
        <v>254</v>
      </c>
      <c r="E432" s="150" t="s">
        <v>6828</v>
      </c>
      <c r="F432" s="151" t="s">
        <v>6829</v>
      </c>
      <c r="G432" s="152" t="s">
        <v>347</v>
      </c>
      <c r="H432" s="153">
        <v>1</v>
      </c>
      <c r="I432" s="154"/>
      <c r="J432" s="155">
        <f>ROUND(I432*H432,2)</f>
        <v>0</v>
      </c>
      <c r="K432" s="156"/>
      <c r="L432" s="32"/>
      <c r="M432" s="157" t="s">
        <v>1</v>
      </c>
      <c r="N432" s="158" t="s">
        <v>44</v>
      </c>
      <c r="O432" s="57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61" t="s">
        <v>258</v>
      </c>
      <c r="AT432" s="161" t="s">
        <v>254</v>
      </c>
      <c r="AU432" s="161" t="s">
        <v>88</v>
      </c>
      <c r="AY432" s="17" t="s">
        <v>252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7" t="s">
        <v>86</v>
      </c>
      <c r="BK432" s="162">
        <f>ROUND(I432*H432,2)</f>
        <v>0</v>
      </c>
      <c r="BL432" s="17" t="s">
        <v>258</v>
      </c>
      <c r="BM432" s="161" t="s">
        <v>760</v>
      </c>
    </row>
    <row r="433" spans="1:65" s="14" customFormat="1" ht="22.5">
      <c r="B433" s="171"/>
      <c r="D433" s="164" t="s">
        <v>282</v>
      </c>
      <c r="E433" s="172" t="s">
        <v>1</v>
      </c>
      <c r="F433" s="173" t="s">
        <v>6782</v>
      </c>
      <c r="H433" s="174">
        <v>1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282</v>
      </c>
      <c r="AU433" s="172" t="s">
        <v>88</v>
      </c>
      <c r="AV433" s="14" t="s">
        <v>88</v>
      </c>
      <c r="AW433" s="14" t="s">
        <v>33</v>
      </c>
      <c r="AX433" s="14" t="s">
        <v>79</v>
      </c>
      <c r="AY433" s="172" t="s">
        <v>252</v>
      </c>
    </row>
    <row r="434" spans="1:65" s="15" customFormat="1">
      <c r="B434" s="179"/>
      <c r="D434" s="164" t="s">
        <v>282</v>
      </c>
      <c r="E434" s="180" t="s">
        <v>1</v>
      </c>
      <c r="F434" s="181" t="s">
        <v>286</v>
      </c>
      <c r="H434" s="182">
        <v>1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282</v>
      </c>
      <c r="AU434" s="180" t="s">
        <v>88</v>
      </c>
      <c r="AV434" s="15" t="s">
        <v>258</v>
      </c>
      <c r="AW434" s="15" t="s">
        <v>33</v>
      </c>
      <c r="AX434" s="15" t="s">
        <v>86</v>
      </c>
      <c r="AY434" s="180" t="s">
        <v>252</v>
      </c>
    </row>
    <row r="435" spans="1:65" s="2" customFormat="1" ht="24.2" customHeight="1">
      <c r="A435" s="31"/>
      <c r="B435" s="148"/>
      <c r="C435" s="149" t="s">
        <v>449</v>
      </c>
      <c r="D435" s="149" t="s">
        <v>254</v>
      </c>
      <c r="E435" s="150" t="s">
        <v>6830</v>
      </c>
      <c r="F435" s="151" t="s">
        <v>6831</v>
      </c>
      <c r="G435" s="152" t="s">
        <v>347</v>
      </c>
      <c r="H435" s="153">
        <v>1</v>
      </c>
      <c r="I435" s="154"/>
      <c r="J435" s="155">
        <f>ROUND(I435*H435,2)</f>
        <v>0</v>
      </c>
      <c r="K435" s="156"/>
      <c r="L435" s="32"/>
      <c r="M435" s="157" t="s">
        <v>1</v>
      </c>
      <c r="N435" s="158" t="s">
        <v>44</v>
      </c>
      <c r="O435" s="57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61" t="s">
        <v>258</v>
      </c>
      <c r="AT435" s="161" t="s">
        <v>254</v>
      </c>
      <c r="AU435" s="161" t="s">
        <v>88</v>
      </c>
      <c r="AY435" s="17" t="s">
        <v>252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7" t="s">
        <v>86</v>
      </c>
      <c r="BK435" s="162">
        <f>ROUND(I435*H435,2)</f>
        <v>0</v>
      </c>
      <c r="BL435" s="17" t="s">
        <v>258</v>
      </c>
      <c r="BM435" s="161" t="s">
        <v>764</v>
      </c>
    </row>
    <row r="436" spans="1:65" s="14" customFormat="1" ht="22.5">
      <c r="B436" s="171"/>
      <c r="D436" s="164" t="s">
        <v>282</v>
      </c>
      <c r="E436" s="172" t="s">
        <v>1</v>
      </c>
      <c r="F436" s="173" t="s">
        <v>6782</v>
      </c>
      <c r="H436" s="174">
        <v>1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282</v>
      </c>
      <c r="AU436" s="172" t="s">
        <v>88</v>
      </c>
      <c r="AV436" s="14" t="s">
        <v>88</v>
      </c>
      <c r="AW436" s="14" t="s">
        <v>33</v>
      </c>
      <c r="AX436" s="14" t="s">
        <v>79</v>
      </c>
      <c r="AY436" s="172" t="s">
        <v>252</v>
      </c>
    </row>
    <row r="437" spans="1:65" s="15" customFormat="1">
      <c r="B437" s="179"/>
      <c r="D437" s="164" t="s">
        <v>282</v>
      </c>
      <c r="E437" s="180" t="s">
        <v>1</v>
      </c>
      <c r="F437" s="181" t="s">
        <v>286</v>
      </c>
      <c r="H437" s="182">
        <v>1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282</v>
      </c>
      <c r="AU437" s="180" t="s">
        <v>88</v>
      </c>
      <c r="AV437" s="15" t="s">
        <v>258</v>
      </c>
      <c r="AW437" s="15" t="s">
        <v>33</v>
      </c>
      <c r="AX437" s="15" t="s">
        <v>86</v>
      </c>
      <c r="AY437" s="180" t="s">
        <v>252</v>
      </c>
    </row>
    <row r="438" spans="1:65" s="2" customFormat="1" ht="24.2" customHeight="1">
      <c r="A438" s="31"/>
      <c r="B438" s="148"/>
      <c r="C438" s="149" t="s">
        <v>766</v>
      </c>
      <c r="D438" s="149" t="s">
        <v>254</v>
      </c>
      <c r="E438" s="150" t="s">
        <v>6832</v>
      </c>
      <c r="F438" s="151" t="s">
        <v>6833</v>
      </c>
      <c r="G438" s="152" t="s">
        <v>347</v>
      </c>
      <c r="H438" s="153">
        <v>1</v>
      </c>
      <c r="I438" s="154"/>
      <c r="J438" s="155">
        <f>ROUND(I438*H438,2)</f>
        <v>0</v>
      </c>
      <c r="K438" s="156"/>
      <c r="L438" s="32"/>
      <c r="M438" s="157" t="s">
        <v>1</v>
      </c>
      <c r="N438" s="158" t="s">
        <v>44</v>
      </c>
      <c r="O438" s="57"/>
      <c r="P438" s="159">
        <f>O438*H438</f>
        <v>0</v>
      </c>
      <c r="Q438" s="159">
        <v>0</v>
      </c>
      <c r="R438" s="159">
        <f>Q438*H438</f>
        <v>0</v>
      </c>
      <c r="S438" s="159">
        <v>0</v>
      </c>
      <c r="T438" s="160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61" t="s">
        <v>258</v>
      </c>
      <c r="AT438" s="161" t="s">
        <v>254</v>
      </c>
      <c r="AU438" s="161" t="s">
        <v>88</v>
      </c>
      <c r="AY438" s="17" t="s">
        <v>252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7" t="s">
        <v>86</v>
      </c>
      <c r="BK438" s="162">
        <f>ROUND(I438*H438,2)</f>
        <v>0</v>
      </c>
      <c r="BL438" s="17" t="s">
        <v>258</v>
      </c>
      <c r="BM438" s="161" t="s">
        <v>769</v>
      </c>
    </row>
    <row r="439" spans="1:65" s="14" customFormat="1" ht="22.5">
      <c r="B439" s="171"/>
      <c r="D439" s="164" t="s">
        <v>282</v>
      </c>
      <c r="E439" s="172" t="s">
        <v>1</v>
      </c>
      <c r="F439" s="173" t="s">
        <v>6782</v>
      </c>
      <c r="H439" s="174">
        <v>1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282</v>
      </c>
      <c r="AU439" s="172" t="s">
        <v>88</v>
      </c>
      <c r="AV439" s="14" t="s">
        <v>88</v>
      </c>
      <c r="AW439" s="14" t="s">
        <v>33</v>
      </c>
      <c r="AX439" s="14" t="s">
        <v>79</v>
      </c>
      <c r="AY439" s="172" t="s">
        <v>252</v>
      </c>
    </row>
    <row r="440" spans="1:65" s="15" customFormat="1">
      <c r="B440" s="179"/>
      <c r="D440" s="164" t="s">
        <v>282</v>
      </c>
      <c r="E440" s="180" t="s">
        <v>1</v>
      </c>
      <c r="F440" s="181" t="s">
        <v>286</v>
      </c>
      <c r="H440" s="182">
        <v>1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282</v>
      </c>
      <c r="AU440" s="180" t="s">
        <v>88</v>
      </c>
      <c r="AV440" s="15" t="s">
        <v>258</v>
      </c>
      <c r="AW440" s="15" t="s">
        <v>33</v>
      </c>
      <c r="AX440" s="15" t="s">
        <v>86</v>
      </c>
      <c r="AY440" s="180" t="s">
        <v>252</v>
      </c>
    </row>
    <row r="441" spans="1:65" s="2" customFormat="1" ht="24.2" customHeight="1">
      <c r="A441" s="31"/>
      <c r="B441" s="148"/>
      <c r="C441" s="149" t="s">
        <v>453</v>
      </c>
      <c r="D441" s="149" t="s">
        <v>254</v>
      </c>
      <c r="E441" s="150" t="s">
        <v>6834</v>
      </c>
      <c r="F441" s="151" t="s">
        <v>6835</v>
      </c>
      <c r="G441" s="152" t="s">
        <v>347</v>
      </c>
      <c r="H441" s="153">
        <v>1</v>
      </c>
      <c r="I441" s="154"/>
      <c r="J441" s="155">
        <f>ROUND(I441*H441,2)</f>
        <v>0</v>
      </c>
      <c r="K441" s="156"/>
      <c r="L441" s="32"/>
      <c r="M441" s="157" t="s">
        <v>1</v>
      </c>
      <c r="N441" s="158" t="s">
        <v>44</v>
      </c>
      <c r="O441" s="57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61" t="s">
        <v>258</v>
      </c>
      <c r="AT441" s="161" t="s">
        <v>254</v>
      </c>
      <c r="AU441" s="161" t="s">
        <v>88</v>
      </c>
      <c r="AY441" s="17" t="s">
        <v>252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7" t="s">
        <v>86</v>
      </c>
      <c r="BK441" s="162">
        <f>ROUND(I441*H441,2)</f>
        <v>0</v>
      </c>
      <c r="BL441" s="17" t="s">
        <v>258</v>
      </c>
      <c r="BM441" s="161" t="s">
        <v>791</v>
      </c>
    </row>
    <row r="442" spans="1:65" s="14" customFormat="1" ht="22.5">
      <c r="B442" s="171"/>
      <c r="D442" s="164" t="s">
        <v>282</v>
      </c>
      <c r="E442" s="172" t="s">
        <v>1</v>
      </c>
      <c r="F442" s="173" t="s">
        <v>6782</v>
      </c>
      <c r="H442" s="174">
        <v>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282</v>
      </c>
      <c r="AU442" s="172" t="s">
        <v>88</v>
      </c>
      <c r="AV442" s="14" t="s">
        <v>88</v>
      </c>
      <c r="AW442" s="14" t="s">
        <v>33</v>
      </c>
      <c r="AX442" s="14" t="s">
        <v>79</v>
      </c>
      <c r="AY442" s="172" t="s">
        <v>252</v>
      </c>
    </row>
    <row r="443" spans="1:65" s="15" customFormat="1">
      <c r="B443" s="179"/>
      <c r="D443" s="164" t="s">
        <v>282</v>
      </c>
      <c r="E443" s="180" t="s">
        <v>1</v>
      </c>
      <c r="F443" s="181" t="s">
        <v>286</v>
      </c>
      <c r="H443" s="182">
        <v>1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282</v>
      </c>
      <c r="AU443" s="180" t="s">
        <v>88</v>
      </c>
      <c r="AV443" s="15" t="s">
        <v>258</v>
      </c>
      <c r="AW443" s="15" t="s">
        <v>33</v>
      </c>
      <c r="AX443" s="15" t="s">
        <v>86</v>
      </c>
      <c r="AY443" s="180" t="s">
        <v>252</v>
      </c>
    </row>
    <row r="444" spans="1:65" s="2" customFormat="1" ht="24.2" customHeight="1">
      <c r="A444" s="31"/>
      <c r="B444" s="148"/>
      <c r="C444" s="149" t="s">
        <v>802</v>
      </c>
      <c r="D444" s="149" t="s">
        <v>254</v>
      </c>
      <c r="E444" s="150" t="s">
        <v>6836</v>
      </c>
      <c r="F444" s="151" t="s">
        <v>6837</v>
      </c>
      <c r="G444" s="152" t="s">
        <v>347</v>
      </c>
      <c r="H444" s="153">
        <v>1</v>
      </c>
      <c r="I444" s="154"/>
      <c r="J444" s="155">
        <f>ROUND(I444*H444,2)</f>
        <v>0</v>
      </c>
      <c r="K444" s="156"/>
      <c r="L444" s="32"/>
      <c r="M444" s="157" t="s">
        <v>1</v>
      </c>
      <c r="N444" s="158" t="s">
        <v>44</v>
      </c>
      <c r="O444" s="57"/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61" t="s">
        <v>258</v>
      </c>
      <c r="AT444" s="161" t="s">
        <v>254</v>
      </c>
      <c r="AU444" s="161" t="s">
        <v>88</v>
      </c>
      <c r="AY444" s="17" t="s">
        <v>252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7" t="s">
        <v>86</v>
      </c>
      <c r="BK444" s="162">
        <f>ROUND(I444*H444,2)</f>
        <v>0</v>
      </c>
      <c r="BL444" s="17" t="s">
        <v>258</v>
      </c>
      <c r="BM444" s="161" t="s">
        <v>805</v>
      </c>
    </row>
    <row r="445" spans="1:65" s="14" customFormat="1" ht="22.5">
      <c r="B445" s="171"/>
      <c r="D445" s="164" t="s">
        <v>282</v>
      </c>
      <c r="E445" s="172" t="s">
        <v>1</v>
      </c>
      <c r="F445" s="173" t="s">
        <v>6782</v>
      </c>
      <c r="H445" s="174">
        <v>1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282</v>
      </c>
      <c r="AU445" s="172" t="s">
        <v>88</v>
      </c>
      <c r="AV445" s="14" t="s">
        <v>88</v>
      </c>
      <c r="AW445" s="14" t="s">
        <v>33</v>
      </c>
      <c r="AX445" s="14" t="s">
        <v>79</v>
      </c>
      <c r="AY445" s="172" t="s">
        <v>252</v>
      </c>
    </row>
    <row r="446" spans="1:65" s="15" customFormat="1">
      <c r="B446" s="179"/>
      <c r="D446" s="164" t="s">
        <v>282</v>
      </c>
      <c r="E446" s="180" t="s">
        <v>1</v>
      </c>
      <c r="F446" s="181" t="s">
        <v>286</v>
      </c>
      <c r="H446" s="182">
        <v>1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282</v>
      </c>
      <c r="AU446" s="180" t="s">
        <v>88</v>
      </c>
      <c r="AV446" s="15" t="s">
        <v>258</v>
      </c>
      <c r="AW446" s="15" t="s">
        <v>33</v>
      </c>
      <c r="AX446" s="15" t="s">
        <v>86</v>
      </c>
      <c r="AY446" s="180" t="s">
        <v>252</v>
      </c>
    </row>
    <row r="447" spans="1:65" s="2" customFormat="1" ht="24.2" customHeight="1">
      <c r="A447" s="31"/>
      <c r="B447" s="148"/>
      <c r="C447" s="149" t="s">
        <v>456</v>
      </c>
      <c r="D447" s="149" t="s">
        <v>254</v>
      </c>
      <c r="E447" s="150" t="s">
        <v>6838</v>
      </c>
      <c r="F447" s="151" t="s">
        <v>6839</v>
      </c>
      <c r="G447" s="152" t="s">
        <v>347</v>
      </c>
      <c r="H447" s="153">
        <v>1</v>
      </c>
      <c r="I447" s="154"/>
      <c r="J447" s="155">
        <f>ROUND(I447*H447,2)</f>
        <v>0</v>
      </c>
      <c r="K447" s="156"/>
      <c r="L447" s="32"/>
      <c r="M447" s="157" t="s">
        <v>1</v>
      </c>
      <c r="N447" s="158" t="s">
        <v>44</v>
      </c>
      <c r="O447" s="57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61" t="s">
        <v>258</v>
      </c>
      <c r="AT447" s="161" t="s">
        <v>254</v>
      </c>
      <c r="AU447" s="161" t="s">
        <v>88</v>
      </c>
      <c r="AY447" s="17" t="s">
        <v>252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7" t="s">
        <v>86</v>
      </c>
      <c r="BK447" s="162">
        <f>ROUND(I447*H447,2)</f>
        <v>0</v>
      </c>
      <c r="BL447" s="17" t="s">
        <v>258</v>
      </c>
      <c r="BM447" s="161" t="s">
        <v>809</v>
      </c>
    </row>
    <row r="448" spans="1:65" s="14" customFormat="1" ht="22.5">
      <c r="B448" s="171"/>
      <c r="D448" s="164" t="s">
        <v>282</v>
      </c>
      <c r="E448" s="172" t="s">
        <v>1</v>
      </c>
      <c r="F448" s="173" t="s">
        <v>6782</v>
      </c>
      <c r="H448" s="174">
        <v>1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282</v>
      </c>
      <c r="AU448" s="172" t="s">
        <v>88</v>
      </c>
      <c r="AV448" s="14" t="s">
        <v>88</v>
      </c>
      <c r="AW448" s="14" t="s">
        <v>33</v>
      </c>
      <c r="AX448" s="14" t="s">
        <v>79</v>
      </c>
      <c r="AY448" s="172" t="s">
        <v>252</v>
      </c>
    </row>
    <row r="449" spans="1:65" s="15" customFormat="1">
      <c r="B449" s="179"/>
      <c r="D449" s="164" t="s">
        <v>282</v>
      </c>
      <c r="E449" s="180" t="s">
        <v>1</v>
      </c>
      <c r="F449" s="181" t="s">
        <v>286</v>
      </c>
      <c r="H449" s="182">
        <v>1</v>
      </c>
      <c r="I449" s="183"/>
      <c r="L449" s="179"/>
      <c r="M449" s="184"/>
      <c r="N449" s="185"/>
      <c r="O449" s="185"/>
      <c r="P449" s="185"/>
      <c r="Q449" s="185"/>
      <c r="R449" s="185"/>
      <c r="S449" s="185"/>
      <c r="T449" s="186"/>
      <c r="AT449" s="180" t="s">
        <v>282</v>
      </c>
      <c r="AU449" s="180" t="s">
        <v>88</v>
      </c>
      <c r="AV449" s="15" t="s">
        <v>258</v>
      </c>
      <c r="AW449" s="15" t="s">
        <v>33</v>
      </c>
      <c r="AX449" s="15" t="s">
        <v>86</v>
      </c>
      <c r="AY449" s="180" t="s">
        <v>252</v>
      </c>
    </row>
    <row r="450" spans="1:65" s="2" customFormat="1" ht="24.2" customHeight="1">
      <c r="A450" s="31"/>
      <c r="B450" s="148"/>
      <c r="C450" s="149" t="s">
        <v>811</v>
      </c>
      <c r="D450" s="149" t="s">
        <v>254</v>
      </c>
      <c r="E450" s="150" t="s">
        <v>6840</v>
      </c>
      <c r="F450" s="151" t="s">
        <v>6841</v>
      </c>
      <c r="G450" s="152" t="s">
        <v>347</v>
      </c>
      <c r="H450" s="153">
        <v>1</v>
      </c>
      <c r="I450" s="154"/>
      <c r="J450" s="155">
        <f>ROUND(I450*H450,2)</f>
        <v>0</v>
      </c>
      <c r="K450" s="156"/>
      <c r="L450" s="32"/>
      <c r="M450" s="157" t="s">
        <v>1</v>
      </c>
      <c r="N450" s="158" t="s">
        <v>44</v>
      </c>
      <c r="O450" s="57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61" t="s">
        <v>258</v>
      </c>
      <c r="AT450" s="161" t="s">
        <v>254</v>
      </c>
      <c r="AU450" s="161" t="s">
        <v>88</v>
      </c>
      <c r="AY450" s="17" t="s">
        <v>252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7" t="s">
        <v>86</v>
      </c>
      <c r="BK450" s="162">
        <f>ROUND(I450*H450,2)</f>
        <v>0</v>
      </c>
      <c r="BL450" s="17" t="s">
        <v>258</v>
      </c>
      <c r="BM450" s="161" t="s">
        <v>814</v>
      </c>
    </row>
    <row r="451" spans="1:65" s="14" customFormat="1" ht="22.5">
      <c r="B451" s="171"/>
      <c r="D451" s="164" t="s">
        <v>282</v>
      </c>
      <c r="E451" s="172" t="s">
        <v>1</v>
      </c>
      <c r="F451" s="173" t="s">
        <v>6782</v>
      </c>
      <c r="H451" s="174">
        <v>1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282</v>
      </c>
      <c r="AU451" s="172" t="s">
        <v>88</v>
      </c>
      <c r="AV451" s="14" t="s">
        <v>88</v>
      </c>
      <c r="AW451" s="14" t="s">
        <v>33</v>
      </c>
      <c r="AX451" s="14" t="s">
        <v>79</v>
      </c>
      <c r="AY451" s="172" t="s">
        <v>252</v>
      </c>
    </row>
    <row r="452" spans="1:65" s="15" customFormat="1">
      <c r="B452" s="179"/>
      <c r="D452" s="164" t="s">
        <v>282</v>
      </c>
      <c r="E452" s="180" t="s">
        <v>1</v>
      </c>
      <c r="F452" s="181" t="s">
        <v>286</v>
      </c>
      <c r="H452" s="182">
        <v>1</v>
      </c>
      <c r="I452" s="183"/>
      <c r="L452" s="179"/>
      <c r="M452" s="184"/>
      <c r="N452" s="185"/>
      <c r="O452" s="185"/>
      <c r="P452" s="185"/>
      <c r="Q452" s="185"/>
      <c r="R452" s="185"/>
      <c r="S452" s="185"/>
      <c r="T452" s="186"/>
      <c r="AT452" s="180" t="s">
        <v>282</v>
      </c>
      <c r="AU452" s="180" t="s">
        <v>88</v>
      </c>
      <c r="AV452" s="15" t="s">
        <v>258</v>
      </c>
      <c r="AW452" s="15" t="s">
        <v>33</v>
      </c>
      <c r="AX452" s="15" t="s">
        <v>86</v>
      </c>
      <c r="AY452" s="180" t="s">
        <v>252</v>
      </c>
    </row>
    <row r="453" spans="1:65" s="2" customFormat="1" ht="24.2" customHeight="1">
      <c r="A453" s="31"/>
      <c r="B453" s="148"/>
      <c r="C453" s="149" t="s">
        <v>461</v>
      </c>
      <c r="D453" s="149" t="s">
        <v>254</v>
      </c>
      <c r="E453" s="150" t="s">
        <v>6842</v>
      </c>
      <c r="F453" s="151" t="s">
        <v>6843</v>
      </c>
      <c r="G453" s="152" t="s">
        <v>347</v>
      </c>
      <c r="H453" s="153">
        <v>1</v>
      </c>
      <c r="I453" s="154"/>
      <c r="J453" s="155">
        <f>ROUND(I453*H453,2)</f>
        <v>0</v>
      </c>
      <c r="K453" s="156"/>
      <c r="L453" s="32"/>
      <c r="M453" s="157" t="s">
        <v>1</v>
      </c>
      <c r="N453" s="158" t="s">
        <v>44</v>
      </c>
      <c r="O453" s="57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61" t="s">
        <v>258</v>
      </c>
      <c r="AT453" s="161" t="s">
        <v>254</v>
      </c>
      <c r="AU453" s="161" t="s">
        <v>88</v>
      </c>
      <c r="AY453" s="17" t="s">
        <v>252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7" t="s">
        <v>86</v>
      </c>
      <c r="BK453" s="162">
        <f>ROUND(I453*H453,2)</f>
        <v>0</v>
      </c>
      <c r="BL453" s="17" t="s">
        <v>258</v>
      </c>
      <c r="BM453" s="161" t="s">
        <v>818</v>
      </c>
    </row>
    <row r="454" spans="1:65" s="14" customFormat="1" ht="22.5">
      <c r="B454" s="171"/>
      <c r="D454" s="164" t="s">
        <v>282</v>
      </c>
      <c r="E454" s="172" t="s">
        <v>1</v>
      </c>
      <c r="F454" s="173" t="s">
        <v>6782</v>
      </c>
      <c r="H454" s="174">
        <v>1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282</v>
      </c>
      <c r="AU454" s="172" t="s">
        <v>88</v>
      </c>
      <c r="AV454" s="14" t="s">
        <v>88</v>
      </c>
      <c r="AW454" s="14" t="s">
        <v>33</v>
      </c>
      <c r="AX454" s="14" t="s">
        <v>79</v>
      </c>
      <c r="AY454" s="172" t="s">
        <v>252</v>
      </c>
    </row>
    <row r="455" spans="1:65" s="15" customFormat="1">
      <c r="B455" s="179"/>
      <c r="D455" s="164" t="s">
        <v>282</v>
      </c>
      <c r="E455" s="180" t="s">
        <v>1</v>
      </c>
      <c r="F455" s="181" t="s">
        <v>286</v>
      </c>
      <c r="H455" s="182">
        <v>1</v>
      </c>
      <c r="I455" s="183"/>
      <c r="L455" s="179"/>
      <c r="M455" s="184"/>
      <c r="N455" s="185"/>
      <c r="O455" s="185"/>
      <c r="P455" s="185"/>
      <c r="Q455" s="185"/>
      <c r="R455" s="185"/>
      <c r="S455" s="185"/>
      <c r="T455" s="186"/>
      <c r="AT455" s="180" t="s">
        <v>282</v>
      </c>
      <c r="AU455" s="180" t="s">
        <v>88</v>
      </c>
      <c r="AV455" s="15" t="s">
        <v>258</v>
      </c>
      <c r="AW455" s="15" t="s">
        <v>33</v>
      </c>
      <c r="AX455" s="15" t="s">
        <v>86</v>
      </c>
      <c r="AY455" s="180" t="s">
        <v>252</v>
      </c>
    </row>
    <row r="456" spans="1:65" s="2" customFormat="1" ht="24.2" customHeight="1">
      <c r="A456" s="31"/>
      <c r="B456" s="148"/>
      <c r="C456" s="149" t="s">
        <v>820</v>
      </c>
      <c r="D456" s="149" t="s">
        <v>254</v>
      </c>
      <c r="E456" s="150" t="s">
        <v>6844</v>
      </c>
      <c r="F456" s="151" t="s">
        <v>6845</v>
      </c>
      <c r="G456" s="152" t="s">
        <v>347</v>
      </c>
      <c r="H456" s="153">
        <v>1</v>
      </c>
      <c r="I456" s="154"/>
      <c r="J456" s="155">
        <f>ROUND(I456*H456,2)</f>
        <v>0</v>
      </c>
      <c r="K456" s="156"/>
      <c r="L456" s="32"/>
      <c r="M456" s="157" t="s">
        <v>1</v>
      </c>
      <c r="N456" s="158" t="s">
        <v>44</v>
      </c>
      <c r="O456" s="57"/>
      <c r="P456" s="159">
        <f>O456*H456</f>
        <v>0</v>
      </c>
      <c r="Q456" s="159">
        <v>0</v>
      </c>
      <c r="R456" s="159">
        <f>Q456*H456</f>
        <v>0</v>
      </c>
      <c r="S456" s="159">
        <v>0</v>
      </c>
      <c r="T456" s="160">
        <f>S456*H456</f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61" t="s">
        <v>258</v>
      </c>
      <c r="AT456" s="161" t="s">
        <v>254</v>
      </c>
      <c r="AU456" s="161" t="s">
        <v>88</v>
      </c>
      <c r="AY456" s="17" t="s">
        <v>252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7" t="s">
        <v>86</v>
      </c>
      <c r="BK456" s="162">
        <f>ROUND(I456*H456,2)</f>
        <v>0</v>
      </c>
      <c r="BL456" s="17" t="s">
        <v>258</v>
      </c>
      <c r="BM456" s="161" t="s">
        <v>823</v>
      </c>
    </row>
    <row r="457" spans="1:65" s="14" customFormat="1" ht="22.5">
      <c r="B457" s="171"/>
      <c r="D457" s="164" t="s">
        <v>282</v>
      </c>
      <c r="E457" s="172" t="s">
        <v>1</v>
      </c>
      <c r="F457" s="173" t="s">
        <v>6782</v>
      </c>
      <c r="H457" s="174">
        <v>1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282</v>
      </c>
      <c r="AU457" s="172" t="s">
        <v>88</v>
      </c>
      <c r="AV457" s="14" t="s">
        <v>88</v>
      </c>
      <c r="AW457" s="14" t="s">
        <v>33</v>
      </c>
      <c r="AX457" s="14" t="s">
        <v>79</v>
      </c>
      <c r="AY457" s="172" t="s">
        <v>252</v>
      </c>
    </row>
    <row r="458" spans="1:65" s="15" customFormat="1">
      <c r="B458" s="179"/>
      <c r="D458" s="164" t="s">
        <v>282</v>
      </c>
      <c r="E458" s="180" t="s">
        <v>1</v>
      </c>
      <c r="F458" s="181" t="s">
        <v>286</v>
      </c>
      <c r="H458" s="182">
        <v>1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282</v>
      </c>
      <c r="AU458" s="180" t="s">
        <v>88</v>
      </c>
      <c r="AV458" s="15" t="s">
        <v>258</v>
      </c>
      <c r="AW458" s="15" t="s">
        <v>33</v>
      </c>
      <c r="AX458" s="15" t="s">
        <v>86</v>
      </c>
      <c r="AY458" s="180" t="s">
        <v>252</v>
      </c>
    </row>
    <row r="459" spans="1:65" s="2" customFormat="1" ht="24.2" customHeight="1">
      <c r="A459" s="31"/>
      <c r="B459" s="148"/>
      <c r="C459" s="149" t="s">
        <v>466</v>
      </c>
      <c r="D459" s="149" t="s">
        <v>254</v>
      </c>
      <c r="E459" s="150" t="s">
        <v>6846</v>
      </c>
      <c r="F459" s="151" t="s">
        <v>6847</v>
      </c>
      <c r="G459" s="152" t="s">
        <v>347</v>
      </c>
      <c r="H459" s="153">
        <v>1</v>
      </c>
      <c r="I459" s="154"/>
      <c r="J459" s="155">
        <f>ROUND(I459*H459,2)</f>
        <v>0</v>
      </c>
      <c r="K459" s="156"/>
      <c r="L459" s="32"/>
      <c r="M459" s="157" t="s">
        <v>1</v>
      </c>
      <c r="N459" s="158" t="s">
        <v>44</v>
      </c>
      <c r="O459" s="57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61" t="s">
        <v>258</v>
      </c>
      <c r="AT459" s="161" t="s">
        <v>254</v>
      </c>
      <c r="AU459" s="161" t="s">
        <v>88</v>
      </c>
      <c r="AY459" s="17" t="s">
        <v>252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7" t="s">
        <v>86</v>
      </c>
      <c r="BK459" s="162">
        <f>ROUND(I459*H459,2)</f>
        <v>0</v>
      </c>
      <c r="BL459" s="17" t="s">
        <v>258</v>
      </c>
      <c r="BM459" s="161" t="s">
        <v>829</v>
      </c>
    </row>
    <row r="460" spans="1:65" s="14" customFormat="1" ht="22.5">
      <c r="B460" s="171"/>
      <c r="D460" s="164" t="s">
        <v>282</v>
      </c>
      <c r="E460" s="172" t="s">
        <v>1</v>
      </c>
      <c r="F460" s="173" t="s">
        <v>6782</v>
      </c>
      <c r="H460" s="174">
        <v>1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282</v>
      </c>
      <c r="AU460" s="172" t="s">
        <v>88</v>
      </c>
      <c r="AV460" s="14" t="s">
        <v>88</v>
      </c>
      <c r="AW460" s="14" t="s">
        <v>33</v>
      </c>
      <c r="AX460" s="14" t="s">
        <v>79</v>
      </c>
      <c r="AY460" s="172" t="s">
        <v>252</v>
      </c>
    </row>
    <row r="461" spans="1:65" s="15" customFormat="1">
      <c r="B461" s="179"/>
      <c r="D461" s="164" t="s">
        <v>282</v>
      </c>
      <c r="E461" s="180" t="s">
        <v>1</v>
      </c>
      <c r="F461" s="181" t="s">
        <v>286</v>
      </c>
      <c r="H461" s="182">
        <v>1</v>
      </c>
      <c r="I461" s="183"/>
      <c r="L461" s="179"/>
      <c r="M461" s="184"/>
      <c r="N461" s="185"/>
      <c r="O461" s="185"/>
      <c r="P461" s="185"/>
      <c r="Q461" s="185"/>
      <c r="R461" s="185"/>
      <c r="S461" s="185"/>
      <c r="T461" s="186"/>
      <c r="AT461" s="180" t="s">
        <v>282</v>
      </c>
      <c r="AU461" s="180" t="s">
        <v>88</v>
      </c>
      <c r="AV461" s="15" t="s">
        <v>258</v>
      </c>
      <c r="AW461" s="15" t="s">
        <v>33</v>
      </c>
      <c r="AX461" s="15" t="s">
        <v>86</v>
      </c>
      <c r="AY461" s="180" t="s">
        <v>252</v>
      </c>
    </row>
    <row r="462" spans="1:65" s="12" customFormat="1" ht="22.9" customHeight="1">
      <c r="B462" s="135"/>
      <c r="D462" s="136" t="s">
        <v>78</v>
      </c>
      <c r="E462" s="146" t="s">
        <v>6848</v>
      </c>
      <c r="F462" s="146" t="s">
        <v>6849</v>
      </c>
      <c r="I462" s="138"/>
      <c r="J462" s="147">
        <f>BK462</f>
        <v>0</v>
      </c>
      <c r="L462" s="135"/>
      <c r="M462" s="140"/>
      <c r="N462" s="141"/>
      <c r="O462" s="141"/>
      <c r="P462" s="142">
        <f>SUM(P463:P475)</f>
        <v>0</v>
      </c>
      <c r="Q462" s="141"/>
      <c r="R462" s="142">
        <f>SUM(R463:R475)</f>
        <v>0</v>
      </c>
      <c r="S462" s="141"/>
      <c r="T462" s="143">
        <f>SUM(T463:T475)</f>
        <v>0</v>
      </c>
      <c r="AR462" s="136" t="s">
        <v>86</v>
      </c>
      <c r="AT462" s="144" t="s">
        <v>78</v>
      </c>
      <c r="AU462" s="144" t="s">
        <v>86</v>
      </c>
      <c r="AY462" s="136" t="s">
        <v>252</v>
      </c>
      <c r="BK462" s="145">
        <f>SUM(BK463:BK475)</f>
        <v>0</v>
      </c>
    </row>
    <row r="463" spans="1:65" s="2" customFormat="1" ht="24.2" customHeight="1">
      <c r="A463" s="31"/>
      <c r="B463" s="148"/>
      <c r="C463" s="149" t="s">
        <v>833</v>
      </c>
      <c r="D463" s="149" t="s">
        <v>254</v>
      </c>
      <c r="E463" s="150" t="s">
        <v>6850</v>
      </c>
      <c r="F463" s="151" t="s">
        <v>6851</v>
      </c>
      <c r="G463" s="152" t="s">
        <v>265</v>
      </c>
      <c r="H463" s="153">
        <v>756</v>
      </c>
      <c r="I463" s="154"/>
      <c r="J463" s="155">
        <f>ROUND(I463*H463,2)</f>
        <v>0</v>
      </c>
      <c r="K463" s="156"/>
      <c r="L463" s="32"/>
      <c r="M463" s="157" t="s">
        <v>1</v>
      </c>
      <c r="N463" s="158" t="s">
        <v>44</v>
      </c>
      <c r="O463" s="57"/>
      <c r="P463" s="159">
        <f>O463*H463</f>
        <v>0</v>
      </c>
      <c r="Q463" s="159">
        <v>0</v>
      </c>
      <c r="R463" s="159">
        <f>Q463*H463</f>
        <v>0</v>
      </c>
      <c r="S463" s="159">
        <v>0</v>
      </c>
      <c r="T463" s="160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61" t="s">
        <v>258</v>
      </c>
      <c r="AT463" s="161" t="s">
        <v>254</v>
      </c>
      <c r="AU463" s="161" t="s">
        <v>88</v>
      </c>
      <c r="AY463" s="17" t="s">
        <v>252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7" t="s">
        <v>86</v>
      </c>
      <c r="BK463" s="162">
        <f>ROUND(I463*H463,2)</f>
        <v>0</v>
      </c>
      <c r="BL463" s="17" t="s">
        <v>258</v>
      </c>
      <c r="BM463" s="161" t="s">
        <v>836</v>
      </c>
    </row>
    <row r="464" spans="1:65" s="14" customFormat="1">
      <c r="B464" s="171"/>
      <c r="D464" s="164" t="s">
        <v>282</v>
      </c>
      <c r="E464" s="172" t="s">
        <v>1</v>
      </c>
      <c r="F464" s="173" t="s">
        <v>6852</v>
      </c>
      <c r="H464" s="174">
        <v>756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282</v>
      </c>
      <c r="AU464" s="172" t="s">
        <v>88</v>
      </c>
      <c r="AV464" s="14" t="s">
        <v>88</v>
      </c>
      <c r="AW464" s="14" t="s">
        <v>33</v>
      </c>
      <c r="AX464" s="14" t="s">
        <v>79</v>
      </c>
      <c r="AY464" s="172" t="s">
        <v>252</v>
      </c>
    </row>
    <row r="465" spans="1:65" s="15" customFormat="1">
      <c r="B465" s="179"/>
      <c r="D465" s="164" t="s">
        <v>282</v>
      </c>
      <c r="E465" s="180" t="s">
        <v>1</v>
      </c>
      <c r="F465" s="181" t="s">
        <v>286</v>
      </c>
      <c r="H465" s="182">
        <v>756</v>
      </c>
      <c r="I465" s="183"/>
      <c r="L465" s="179"/>
      <c r="M465" s="184"/>
      <c r="N465" s="185"/>
      <c r="O465" s="185"/>
      <c r="P465" s="185"/>
      <c r="Q465" s="185"/>
      <c r="R465" s="185"/>
      <c r="S465" s="185"/>
      <c r="T465" s="186"/>
      <c r="AT465" s="180" t="s">
        <v>282</v>
      </c>
      <c r="AU465" s="180" t="s">
        <v>88</v>
      </c>
      <c r="AV465" s="15" t="s">
        <v>258</v>
      </c>
      <c r="AW465" s="15" t="s">
        <v>33</v>
      </c>
      <c r="AX465" s="15" t="s">
        <v>86</v>
      </c>
      <c r="AY465" s="180" t="s">
        <v>252</v>
      </c>
    </row>
    <row r="466" spans="1:65" s="2" customFormat="1" ht="24.2" customHeight="1">
      <c r="A466" s="31"/>
      <c r="B466" s="148"/>
      <c r="C466" s="149" t="s">
        <v>470</v>
      </c>
      <c r="D466" s="149" t="s">
        <v>254</v>
      </c>
      <c r="E466" s="150" t="s">
        <v>6853</v>
      </c>
      <c r="F466" s="151" t="s">
        <v>6854</v>
      </c>
      <c r="G466" s="152" t="s">
        <v>347</v>
      </c>
      <c r="H466" s="153">
        <v>17</v>
      </c>
      <c r="I466" s="154"/>
      <c r="J466" s="155">
        <f>ROUND(I466*H466,2)</f>
        <v>0</v>
      </c>
      <c r="K466" s="156"/>
      <c r="L466" s="32"/>
      <c r="M466" s="157" t="s">
        <v>1</v>
      </c>
      <c r="N466" s="158" t="s">
        <v>44</v>
      </c>
      <c r="O466" s="57"/>
      <c r="P466" s="159">
        <f>O466*H466</f>
        <v>0</v>
      </c>
      <c r="Q466" s="159">
        <v>0</v>
      </c>
      <c r="R466" s="159">
        <f>Q466*H466</f>
        <v>0</v>
      </c>
      <c r="S466" s="159">
        <v>0</v>
      </c>
      <c r="T466" s="160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61" t="s">
        <v>258</v>
      </c>
      <c r="AT466" s="161" t="s">
        <v>254</v>
      </c>
      <c r="AU466" s="161" t="s">
        <v>88</v>
      </c>
      <c r="AY466" s="17" t="s">
        <v>252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7" t="s">
        <v>86</v>
      </c>
      <c r="BK466" s="162">
        <f>ROUND(I466*H466,2)</f>
        <v>0</v>
      </c>
      <c r="BL466" s="17" t="s">
        <v>258</v>
      </c>
      <c r="BM466" s="161" t="s">
        <v>840</v>
      </c>
    </row>
    <row r="467" spans="1:65" s="14" customFormat="1" ht="22.5">
      <c r="B467" s="171"/>
      <c r="D467" s="164" t="s">
        <v>282</v>
      </c>
      <c r="E467" s="172" t="s">
        <v>1</v>
      </c>
      <c r="F467" s="173" t="s">
        <v>6855</v>
      </c>
      <c r="H467" s="174">
        <v>17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282</v>
      </c>
      <c r="AU467" s="172" t="s">
        <v>88</v>
      </c>
      <c r="AV467" s="14" t="s">
        <v>88</v>
      </c>
      <c r="AW467" s="14" t="s">
        <v>33</v>
      </c>
      <c r="AX467" s="14" t="s">
        <v>79</v>
      </c>
      <c r="AY467" s="172" t="s">
        <v>252</v>
      </c>
    </row>
    <row r="468" spans="1:65" s="15" customFormat="1">
      <c r="B468" s="179"/>
      <c r="D468" s="164" t="s">
        <v>282</v>
      </c>
      <c r="E468" s="180" t="s">
        <v>1</v>
      </c>
      <c r="F468" s="181" t="s">
        <v>286</v>
      </c>
      <c r="H468" s="182">
        <v>17</v>
      </c>
      <c r="I468" s="183"/>
      <c r="L468" s="179"/>
      <c r="M468" s="184"/>
      <c r="N468" s="185"/>
      <c r="O468" s="185"/>
      <c r="P468" s="185"/>
      <c r="Q468" s="185"/>
      <c r="R468" s="185"/>
      <c r="S468" s="185"/>
      <c r="T468" s="186"/>
      <c r="AT468" s="180" t="s">
        <v>282</v>
      </c>
      <c r="AU468" s="180" t="s">
        <v>88</v>
      </c>
      <c r="AV468" s="15" t="s">
        <v>258</v>
      </c>
      <c r="AW468" s="15" t="s">
        <v>33</v>
      </c>
      <c r="AX468" s="15" t="s">
        <v>86</v>
      </c>
      <c r="AY468" s="180" t="s">
        <v>252</v>
      </c>
    </row>
    <row r="469" spans="1:65" s="2" customFormat="1" ht="24.2" customHeight="1">
      <c r="A469" s="31"/>
      <c r="B469" s="148"/>
      <c r="C469" s="149" t="s">
        <v>844</v>
      </c>
      <c r="D469" s="149" t="s">
        <v>254</v>
      </c>
      <c r="E469" s="150" t="s">
        <v>6856</v>
      </c>
      <c r="F469" s="151" t="s">
        <v>6857</v>
      </c>
      <c r="G469" s="152" t="s">
        <v>347</v>
      </c>
      <c r="H469" s="153">
        <v>2</v>
      </c>
      <c r="I469" s="154"/>
      <c r="J469" s="155">
        <f>ROUND(I469*H469,2)</f>
        <v>0</v>
      </c>
      <c r="K469" s="156"/>
      <c r="L469" s="32"/>
      <c r="M469" s="157" t="s">
        <v>1</v>
      </c>
      <c r="N469" s="158" t="s">
        <v>44</v>
      </c>
      <c r="O469" s="57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61" t="s">
        <v>258</v>
      </c>
      <c r="AT469" s="161" t="s">
        <v>254</v>
      </c>
      <c r="AU469" s="161" t="s">
        <v>88</v>
      </c>
      <c r="AY469" s="17" t="s">
        <v>252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7" t="s">
        <v>86</v>
      </c>
      <c r="BK469" s="162">
        <f>ROUND(I469*H469,2)</f>
        <v>0</v>
      </c>
      <c r="BL469" s="17" t="s">
        <v>258</v>
      </c>
      <c r="BM469" s="161" t="s">
        <v>847</v>
      </c>
    </row>
    <row r="470" spans="1:65" s="14" customFormat="1" ht="22.5">
      <c r="B470" s="171"/>
      <c r="D470" s="164" t="s">
        <v>282</v>
      </c>
      <c r="E470" s="172" t="s">
        <v>1</v>
      </c>
      <c r="F470" s="173" t="s">
        <v>6858</v>
      </c>
      <c r="H470" s="174">
        <v>2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282</v>
      </c>
      <c r="AU470" s="172" t="s">
        <v>88</v>
      </c>
      <c r="AV470" s="14" t="s">
        <v>88</v>
      </c>
      <c r="AW470" s="14" t="s">
        <v>33</v>
      </c>
      <c r="AX470" s="14" t="s">
        <v>79</v>
      </c>
      <c r="AY470" s="172" t="s">
        <v>252</v>
      </c>
    </row>
    <row r="471" spans="1:65" s="15" customFormat="1">
      <c r="B471" s="179"/>
      <c r="D471" s="164" t="s">
        <v>282</v>
      </c>
      <c r="E471" s="180" t="s">
        <v>1</v>
      </c>
      <c r="F471" s="181" t="s">
        <v>286</v>
      </c>
      <c r="H471" s="182">
        <v>2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282</v>
      </c>
      <c r="AU471" s="180" t="s">
        <v>88</v>
      </c>
      <c r="AV471" s="15" t="s">
        <v>258</v>
      </c>
      <c r="AW471" s="15" t="s">
        <v>33</v>
      </c>
      <c r="AX471" s="15" t="s">
        <v>86</v>
      </c>
      <c r="AY471" s="180" t="s">
        <v>252</v>
      </c>
    </row>
    <row r="472" spans="1:65" s="2" customFormat="1" ht="24.2" customHeight="1">
      <c r="A472" s="31"/>
      <c r="B472" s="148"/>
      <c r="C472" s="149" t="s">
        <v>474</v>
      </c>
      <c r="D472" s="149" t="s">
        <v>254</v>
      </c>
      <c r="E472" s="150" t="s">
        <v>6859</v>
      </c>
      <c r="F472" s="151" t="s">
        <v>6860</v>
      </c>
      <c r="G472" s="152" t="s">
        <v>347</v>
      </c>
      <c r="H472" s="153">
        <v>14</v>
      </c>
      <c r="I472" s="154"/>
      <c r="J472" s="155">
        <f>ROUND(I472*H472,2)</f>
        <v>0</v>
      </c>
      <c r="K472" s="156"/>
      <c r="L472" s="32"/>
      <c r="M472" s="157" t="s">
        <v>1</v>
      </c>
      <c r="N472" s="158" t="s">
        <v>44</v>
      </c>
      <c r="O472" s="57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61" t="s">
        <v>258</v>
      </c>
      <c r="AT472" s="161" t="s">
        <v>254</v>
      </c>
      <c r="AU472" s="161" t="s">
        <v>88</v>
      </c>
      <c r="AY472" s="17" t="s">
        <v>252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7" t="s">
        <v>86</v>
      </c>
      <c r="BK472" s="162">
        <f>ROUND(I472*H472,2)</f>
        <v>0</v>
      </c>
      <c r="BL472" s="17" t="s">
        <v>258</v>
      </c>
      <c r="BM472" s="161" t="s">
        <v>850</v>
      </c>
    </row>
    <row r="473" spans="1:65" s="14" customFormat="1" ht="22.5">
      <c r="B473" s="171"/>
      <c r="D473" s="164" t="s">
        <v>282</v>
      </c>
      <c r="E473" s="172" t="s">
        <v>1</v>
      </c>
      <c r="F473" s="173" t="s">
        <v>6861</v>
      </c>
      <c r="H473" s="174">
        <v>14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282</v>
      </c>
      <c r="AU473" s="172" t="s">
        <v>88</v>
      </c>
      <c r="AV473" s="14" t="s">
        <v>88</v>
      </c>
      <c r="AW473" s="14" t="s">
        <v>33</v>
      </c>
      <c r="AX473" s="14" t="s">
        <v>79</v>
      </c>
      <c r="AY473" s="172" t="s">
        <v>252</v>
      </c>
    </row>
    <row r="474" spans="1:65" s="15" customFormat="1">
      <c r="B474" s="179"/>
      <c r="D474" s="164" t="s">
        <v>282</v>
      </c>
      <c r="E474" s="180" t="s">
        <v>1</v>
      </c>
      <c r="F474" s="181" t="s">
        <v>286</v>
      </c>
      <c r="H474" s="182">
        <v>14</v>
      </c>
      <c r="I474" s="183"/>
      <c r="L474" s="179"/>
      <c r="M474" s="184"/>
      <c r="N474" s="185"/>
      <c r="O474" s="185"/>
      <c r="P474" s="185"/>
      <c r="Q474" s="185"/>
      <c r="R474" s="185"/>
      <c r="S474" s="185"/>
      <c r="T474" s="186"/>
      <c r="AT474" s="180" t="s">
        <v>282</v>
      </c>
      <c r="AU474" s="180" t="s">
        <v>88</v>
      </c>
      <c r="AV474" s="15" t="s">
        <v>258</v>
      </c>
      <c r="AW474" s="15" t="s">
        <v>33</v>
      </c>
      <c r="AX474" s="15" t="s">
        <v>86</v>
      </c>
      <c r="AY474" s="180" t="s">
        <v>252</v>
      </c>
    </row>
    <row r="475" spans="1:65" s="2" customFormat="1" ht="24.2" customHeight="1">
      <c r="A475" s="31"/>
      <c r="B475" s="148"/>
      <c r="C475" s="149" t="s">
        <v>852</v>
      </c>
      <c r="D475" s="149" t="s">
        <v>254</v>
      </c>
      <c r="E475" s="150" t="s">
        <v>6862</v>
      </c>
      <c r="F475" s="151" t="s">
        <v>6863</v>
      </c>
      <c r="G475" s="152" t="s">
        <v>1198</v>
      </c>
      <c r="H475" s="153">
        <v>1</v>
      </c>
      <c r="I475" s="154"/>
      <c r="J475" s="155">
        <f>ROUND(I475*H475,2)</f>
        <v>0</v>
      </c>
      <c r="K475" s="156"/>
      <c r="L475" s="32"/>
      <c r="M475" s="157" t="s">
        <v>1</v>
      </c>
      <c r="N475" s="158" t="s">
        <v>44</v>
      </c>
      <c r="O475" s="57"/>
      <c r="P475" s="159">
        <f>O475*H475</f>
        <v>0</v>
      </c>
      <c r="Q475" s="159">
        <v>0</v>
      </c>
      <c r="R475" s="159">
        <f>Q475*H475</f>
        <v>0</v>
      </c>
      <c r="S475" s="159">
        <v>0</v>
      </c>
      <c r="T475" s="160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61" t="s">
        <v>258</v>
      </c>
      <c r="AT475" s="161" t="s">
        <v>254</v>
      </c>
      <c r="AU475" s="161" t="s">
        <v>88</v>
      </c>
      <c r="AY475" s="17" t="s">
        <v>252</v>
      </c>
      <c r="BE475" s="162">
        <f>IF(N475="základní",J475,0)</f>
        <v>0</v>
      </c>
      <c r="BF475" s="162">
        <f>IF(N475="snížená",J475,0)</f>
        <v>0</v>
      </c>
      <c r="BG475" s="162">
        <f>IF(N475="zákl. přenesená",J475,0)</f>
        <v>0</v>
      </c>
      <c r="BH475" s="162">
        <f>IF(N475="sníž. přenesená",J475,0)</f>
        <v>0</v>
      </c>
      <c r="BI475" s="162">
        <f>IF(N475="nulová",J475,0)</f>
        <v>0</v>
      </c>
      <c r="BJ475" s="17" t="s">
        <v>86</v>
      </c>
      <c r="BK475" s="162">
        <f>ROUND(I475*H475,2)</f>
        <v>0</v>
      </c>
      <c r="BL475" s="17" t="s">
        <v>258</v>
      </c>
      <c r="BM475" s="161" t="s">
        <v>855</v>
      </c>
    </row>
    <row r="476" spans="1:65" s="12" customFormat="1" ht="22.9" customHeight="1">
      <c r="B476" s="135"/>
      <c r="D476" s="136" t="s">
        <v>78</v>
      </c>
      <c r="E476" s="146" t="s">
        <v>6864</v>
      </c>
      <c r="F476" s="146" t="s">
        <v>6865</v>
      </c>
      <c r="I476" s="138"/>
      <c r="J476" s="147">
        <f>BK476</f>
        <v>0</v>
      </c>
      <c r="L476" s="135"/>
      <c r="M476" s="140"/>
      <c r="N476" s="141"/>
      <c r="O476" s="141"/>
      <c r="P476" s="142">
        <f>SUM(P477:P491)</f>
        <v>0</v>
      </c>
      <c r="Q476" s="141"/>
      <c r="R476" s="142">
        <f>SUM(R477:R491)</f>
        <v>0</v>
      </c>
      <c r="S476" s="141"/>
      <c r="T476" s="143">
        <f>SUM(T477:T491)</f>
        <v>0</v>
      </c>
      <c r="AR476" s="136" t="s">
        <v>86</v>
      </c>
      <c r="AT476" s="144" t="s">
        <v>78</v>
      </c>
      <c r="AU476" s="144" t="s">
        <v>86</v>
      </c>
      <c r="AY476" s="136" t="s">
        <v>252</v>
      </c>
      <c r="BK476" s="145">
        <f>SUM(BK477:BK491)</f>
        <v>0</v>
      </c>
    </row>
    <row r="477" spans="1:65" s="2" customFormat="1" ht="24.2" customHeight="1">
      <c r="A477" s="31"/>
      <c r="B477" s="148"/>
      <c r="C477" s="149" t="s">
        <v>483</v>
      </c>
      <c r="D477" s="149" t="s">
        <v>254</v>
      </c>
      <c r="E477" s="150" t="s">
        <v>6866</v>
      </c>
      <c r="F477" s="151" t="s">
        <v>6867</v>
      </c>
      <c r="G477" s="152" t="s">
        <v>265</v>
      </c>
      <c r="H477" s="153">
        <v>315</v>
      </c>
      <c r="I477" s="154"/>
      <c r="J477" s="155">
        <f>ROUND(I477*H477,2)</f>
        <v>0</v>
      </c>
      <c r="K477" s="156"/>
      <c r="L477" s="32"/>
      <c r="M477" s="157" t="s">
        <v>1</v>
      </c>
      <c r="N477" s="158" t="s">
        <v>44</v>
      </c>
      <c r="O477" s="57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61" t="s">
        <v>258</v>
      </c>
      <c r="AT477" s="161" t="s">
        <v>254</v>
      </c>
      <c r="AU477" s="161" t="s">
        <v>88</v>
      </c>
      <c r="AY477" s="17" t="s">
        <v>252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7" t="s">
        <v>86</v>
      </c>
      <c r="BK477" s="162">
        <f>ROUND(I477*H477,2)</f>
        <v>0</v>
      </c>
      <c r="BL477" s="17" t="s">
        <v>258</v>
      </c>
      <c r="BM477" s="161" t="s">
        <v>860</v>
      </c>
    </row>
    <row r="478" spans="1:65" s="14" customFormat="1">
      <c r="B478" s="171"/>
      <c r="D478" s="164" t="s">
        <v>282</v>
      </c>
      <c r="E478" s="172" t="s">
        <v>1</v>
      </c>
      <c r="F478" s="173" t="s">
        <v>6868</v>
      </c>
      <c r="H478" s="174">
        <v>315</v>
      </c>
      <c r="I478" s="175"/>
      <c r="L478" s="171"/>
      <c r="M478" s="176"/>
      <c r="N478" s="177"/>
      <c r="O478" s="177"/>
      <c r="P478" s="177"/>
      <c r="Q478" s="177"/>
      <c r="R478" s="177"/>
      <c r="S478" s="177"/>
      <c r="T478" s="178"/>
      <c r="AT478" s="172" t="s">
        <v>282</v>
      </c>
      <c r="AU478" s="172" t="s">
        <v>88</v>
      </c>
      <c r="AV478" s="14" t="s">
        <v>88</v>
      </c>
      <c r="AW478" s="14" t="s">
        <v>33</v>
      </c>
      <c r="AX478" s="14" t="s">
        <v>79</v>
      </c>
      <c r="AY478" s="172" t="s">
        <v>252</v>
      </c>
    </row>
    <row r="479" spans="1:65" s="15" customFormat="1">
      <c r="B479" s="179"/>
      <c r="D479" s="164" t="s">
        <v>282</v>
      </c>
      <c r="E479" s="180" t="s">
        <v>1</v>
      </c>
      <c r="F479" s="181" t="s">
        <v>286</v>
      </c>
      <c r="H479" s="182">
        <v>315</v>
      </c>
      <c r="I479" s="183"/>
      <c r="L479" s="179"/>
      <c r="M479" s="184"/>
      <c r="N479" s="185"/>
      <c r="O479" s="185"/>
      <c r="P479" s="185"/>
      <c r="Q479" s="185"/>
      <c r="R479" s="185"/>
      <c r="S479" s="185"/>
      <c r="T479" s="186"/>
      <c r="AT479" s="180" t="s">
        <v>282</v>
      </c>
      <c r="AU479" s="180" t="s">
        <v>88</v>
      </c>
      <c r="AV479" s="15" t="s">
        <v>258</v>
      </c>
      <c r="AW479" s="15" t="s">
        <v>33</v>
      </c>
      <c r="AX479" s="15" t="s">
        <v>86</v>
      </c>
      <c r="AY479" s="180" t="s">
        <v>252</v>
      </c>
    </row>
    <row r="480" spans="1:65" s="2" customFormat="1" ht="24.2" customHeight="1">
      <c r="A480" s="31"/>
      <c r="B480" s="148"/>
      <c r="C480" s="149" t="s">
        <v>862</v>
      </c>
      <c r="D480" s="149" t="s">
        <v>254</v>
      </c>
      <c r="E480" s="150" t="s">
        <v>6869</v>
      </c>
      <c r="F480" s="151" t="s">
        <v>6870</v>
      </c>
      <c r="G480" s="152" t="s">
        <v>265</v>
      </c>
      <c r="H480" s="153">
        <v>100</v>
      </c>
      <c r="I480" s="154"/>
      <c r="J480" s="155">
        <f>ROUND(I480*H480,2)</f>
        <v>0</v>
      </c>
      <c r="K480" s="156"/>
      <c r="L480" s="32"/>
      <c r="M480" s="157" t="s">
        <v>1</v>
      </c>
      <c r="N480" s="158" t="s">
        <v>44</v>
      </c>
      <c r="O480" s="57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61" t="s">
        <v>258</v>
      </c>
      <c r="AT480" s="161" t="s">
        <v>254</v>
      </c>
      <c r="AU480" s="161" t="s">
        <v>88</v>
      </c>
      <c r="AY480" s="17" t="s">
        <v>252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7" t="s">
        <v>86</v>
      </c>
      <c r="BK480" s="162">
        <f>ROUND(I480*H480,2)</f>
        <v>0</v>
      </c>
      <c r="BL480" s="17" t="s">
        <v>258</v>
      </c>
      <c r="BM480" s="161" t="s">
        <v>865</v>
      </c>
    </row>
    <row r="481" spans="1:65" s="14" customFormat="1">
      <c r="B481" s="171"/>
      <c r="D481" s="164" t="s">
        <v>282</v>
      </c>
      <c r="E481" s="172" t="s">
        <v>1</v>
      </c>
      <c r="F481" s="173" t="s">
        <v>6871</v>
      </c>
      <c r="H481" s="174">
        <v>100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282</v>
      </c>
      <c r="AU481" s="172" t="s">
        <v>88</v>
      </c>
      <c r="AV481" s="14" t="s">
        <v>88</v>
      </c>
      <c r="AW481" s="14" t="s">
        <v>33</v>
      </c>
      <c r="AX481" s="14" t="s">
        <v>79</v>
      </c>
      <c r="AY481" s="172" t="s">
        <v>252</v>
      </c>
    </row>
    <row r="482" spans="1:65" s="15" customFormat="1">
      <c r="B482" s="179"/>
      <c r="D482" s="164" t="s">
        <v>282</v>
      </c>
      <c r="E482" s="180" t="s">
        <v>1</v>
      </c>
      <c r="F482" s="181" t="s">
        <v>286</v>
      </c>
      <c r="H482" s="182">
        <v>100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282</v>
      </c>
      <c r="AU482" s="180" t="s">
        <v>88</v>
      </c>
      <c r="AV482" s="15" t="s">
        <v>258</v>
      </c>
      <c r="AW482" s="15" t="s">
        <v>33</v>
      </c>
      <c r="AX482" s="15" t="s">
        <v>86</v>
      </c>
      <c r="AY482" s="180" t="s">
        <v>252</v>
      </c>
    </row>
    <row r="483" spans="1:65" s="2" customFormat="1" ht="24.2" customHeight="1">
      <c r="A483" s="31"/>
      <c r="B483" s="148"/>
      <c r="C483" s="149" t="s">
        <v>487</v>
      </c>
      <c r="D483" s="149" t="s">
        <v>254</v>
      </c>
      <c r="E483" s="150" t="s">
        <v>6872</v>
      </c>
      <c r="F483" s="151" t="s">
        <v>6873</v>
      </c>
      <c r="G483" s="152" t="s">
        <v>347</v>
      </c>
      <c r="H483" s="153">
        <v>420</v>
      </c>
      <c r="I483" s="154"/>
      <c r="J483" s="155">
        <f>ROUND(I483*H483,2)</f>
        <v>0</v>
      </c>
      <c r="K483" s="156"/>
      <c r="L483" s="32"/>
      <c r="M483" s="157" t="s">
        <v>1</v>
      </c>
      <c r="N483" s="158" t="s">
        <v>44</v>
      </c>
      <c r="O483" s="57"/>
      <c r="P483" s="159">
        <f>O483*H483</f>
        <v>0</v>
      </c>
      <c r="Q483" s="159">
        <v>0</v>
      </c>
      <c r="R483" s="159">
        <f>Q483*H483</f>
        <v>0</v>
      </c>
      <c r="S483" s="159">
        <v>0</v>
      </c>
      <c r="T483" s="160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61" t="s">
        <v>258</v>
      </c>
      <c r="AT483" s="161" t="s">
        <v>254</v>
      </c>
      <c r="AU483" s="161" t="s">
        <v>88</v>
      </c>
      <c r="AY483" s="17" t="s">
        <v>252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7" t="s">
        <v>86</v>
      </c>
      <c r="BK483" s="162">
        <f>ROUND(I483*H483,2)</f>
        <v>0</v>
      </c>
      <c r="BL483" s="17" t="s">
        <v>258</v>
      </c>
      <c r="BM483" s="161" t="s">
        <v>871</v>
      </c>
    </row>
    <row r="484" spans="1:65" s="14" customFormat="1">
      <c r="B484" s="171"/>
      <c r="D484" s="164" t="s">
        <v>282</v>
      </c>
      <c r="E484" s="172" t="s">
        <v>1</v>
      </c>
      <c r="F484" s="173" t="s">
        <v>6874</v>
      </c>
      <c r="H484" s="174">
        <v>420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282</v>
      </c>
      <c r="AU484" s="172" t="s">
        <v>88</v>
      </c>
      <c r="AV484" s="14" t="s">
        <v>88</v>
      </c>
      <c r="AW484" s="14" t="s">
        <v>33</v>
      </c>
      <c r="AX484" s="14" t="s">
        <v>79</v>
      </c>
      <c r="AY484" s="172" t="s">
        <v>252</v>
      </c>
    </row>
    <row r="485" spans="1:65" s="15" customFormat="1">
      <c r="B485" s="179"/>
      <c r="D485" s="164" t="s">
        <v>282</v>
      </c>
      <c r="E485" s="180" t="s">
        <v>1</v>
      </c>
      <c r="F485" s="181" t="s">
        <v>286</v>
      </c>
      <c r="H485" s="182">
        <v>420</v>
      </c>
      <c r="I485" s="183"/>
      <c r="L485" s="179"/>
      <c r="M485" s="184"/>
      <c r="N485" s="185"/>
      <c r="O485" s="185"/>
      <c r="P485" s="185"/>
      <c r="Q485" s="185"/>
      <c r="R485" s="185"/>
      <c r="S485" s="185"/>
      <c r="T485" s="186"/>
      <c r="AT485" s="180" t="s">
        <v>282</v>
      </c>
      <c r="AU485" s="180" t="s">
        <v>88</v>
      </c>
      <c r="AV485" s="15" t="s">
        <v>258</v>
      </c>
      <c r="AW485" s="15" t="s">
        <v>33</v>
      </c>
      <c r="AX485" s="15" t="s">
        <v>86</v>
      </c>
      <c r="AY485" s="180" t="s">
        <v>252</v>
      </c>
    </row>
    <row r="486" spans="1:65" s="2" customFormat="1" ht="24.2" customHeight="1">
      <c r="A486" s="31"/>
      <c r="B486" s="148"/>
      <c r="C486" s="149" t="s">
        <v>882</v>
      </c>
      <c r="D486" s="149" t="s">
        <v>254</v>
      </c>
      <c r="E486" s="150" t="s">
        <v>6875</v>
      </c>
      <c r="F486" s="151" t="s">
        <v>6876</v>
      </c>
      <c r="G486" s="152" t="s">
        <v>347</v>
      </c>
      <c r="H486" s="153">
        <v>1</v>
      </c>
      <c r="I486" s="154"/>
      <c r="J486" s="155">
        <f>ROUND(I486*H486,2)</f>
        <v>0</v>
      </c>
      <c r="K486" s="156"/>
      <c r="L486" s="32"/>
      <c r="M486" s="157" t="s">
        <v>1</v>
      </c>
      <c r="N486" s="158" t="s">
        <v>44</v>
      </c>
      <c r="O486" s="57"/>
      <c r="P486" s="159">
        <f>O486*H486</f>
        <v>0</v>
      </c>
      <c r="Q486" s="159">
        <v>0</v>
      </c>
      <c r="R486" s="159">
        <f>Q486*H486</f>
        <v>0</v>
      </c>
      <c r="S486" s="159">
        <v>0</v>
      </c>
      <c r="T486" s="160">
        <f>S486*H486</f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61" t="s">
        <v>258</v>
      </c>
      <c r="AT486" s="161" t="s">
        <v>254</v>
      </c>
      <c r="AU486" s="161" t="s">
        <v>88</v>
      </c>
      <c r="AY486" s="17" t="s">
        <v>252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7" t="s">
        <v>86</v>
      </c>
      <c r="BK486" s="162">
        <f>ROUND(I486*H486,2)</f>
        <v>0</v>
      </c>
      <c r="BL486" s="17" t="s">
        <v>258</v>
      </c>
      <c r="BM486" s="161" t="s">
        <v>885</v>
      </c>
    </row>
    <row r="487" spans="1:65" s="14" customFormat="1">
      <c r="B487" s="171"/>
      <c r="D487" s="164" t="s">
        <v>282</v>
      </c>
      <c r="E487" s="172" t="s">
        <v>1</v>
      </c>
      <c r="F487" s="173" t="s">
        <v>6877</v>
      </c>
      <c r="H487" s="174">
        <v>1</v>
      </c>
      <c r="I487" s="175"/>
      <c r="L487" s="171"/>
      <c r="M487" s="176"/>
      <c r="N487" s="177"/>
      <c r="O487" s="177"/>
      <c r="P487" s="177"/>
      <c r="Q487" s="177"/>
      <c r="R487" s="177"/>
      <c r="S487" s="177"/>
      <c r="T487" s="178"/>
      <c r="AT487" s="172" t="s">
        <v>282</v>
      </c>
      <c r="AU487" s="172" t="s">
        <v>88</v>
      </c>
      <c r="AV487" s="14" t="s">
        <v>88</v>
      </c>
      <c r="AW487" s="14" t="s">
        <v>33</v>
      </c>
      <c r="AX487" s="14" t="s">
        <v>79</v>
      </c>
      <c r="AY487" s="172" t="s">
        <v>252</v>
      </c>
    </row>
    <row r="488" spans="1:65" s="15" customFormat="1">
      <c r="B488" s="179"/>
      <c r="D488" s="164" t="s">
        <v>282</v>
      </c>
      <c r="E488" s="180" t="s">
        <v>1</v>
      </c>
      <c r="F488" s="181" t="s">
        <v>286</v>
      </c>
      <c r="H488" s="182">
        <v>1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282</v>
      </c>
      <c r="AU488" s="180" t="s">
        <v>88</v>
      </c>
      <c r="AV488" s="15" t="s">
        <v>258</v>
      </c>
      <c r="AW488" s="15" t="s">
        <v>33</v>
      </c>
      <c r="AX488" s="15" t="s">
        <v>86</v>
      </c>
      <c r="AY488" s="180" t="s">
        <v>252</v>
      </c>
    </row>
    <row r="489" spans="1:65" s="2" customFormat="1" ht="24.2" customHeight="1">
      <c r="A489" s="31"/>
      <c r="B489" s="148"/>
      <c r="C489" s="149" t="s">
        <v>491</v>
      </c>
      <c r="D489" s="149" t="s">
        <v>254</v>
      </c>
      <c r="E489" s="150" t="s">
        <v>6878</v>
      </c>
      <c r="F489" s="151" t="s">
        <v>6879</v>
      </c>
      <c r="G489" s="152" t="s">
        <v>1198</v>
      </c>
      <c r="H489" s="153">
        <v>1</v>
      </c>
      <c r="I489" s="154"/>
      <c r="J489" s="155">
        <f>ROUND(I489*H489,2)</f>
        <v>0</v>
      </c>
      <c r="K489" s="156"/>
      <c r="L489" s="32"/>
      <c r="M489" s="157" t="s">
        <v>1</v>
      </c>
      <c r="N489" s="158" t="s">
        <v>44</v>
      </c>
      <c r="O489" s="57"/>
      <c r="P489" s="159">
        <f>O489*H489</f>
        <v>0</v>
      </c>
      <c r="Q489" s="159">
        <v>0</v>
      </c>
      <c r="R489" s="159">
        <f>Q489*H489</f>
        <v>0</v>
      </c>
      <c r="S489" s="159">
        <v>0</v>
      </c>
      <c r="T489" s="160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61" t="s">
        <v>258</v>
      </c>
      <c r="AT489" s="161" t="s">
        <v>254</v>
      </c>
      <c r="AU489" s="161" t="s">
        <v>88</v>
      </c>
      <c r="AY489" s="17" t="s">
        <v>252</v>
      </c>
      <c r="BE489" s="162">
        <f>IF(N489="základní",J489,0)</f>
        <v>0</v>
      </c>
      <c r="BF489" s="162">
        <f>IF(N489="snížená",J489,0)</f>
        <v>0</v>
      </c>
      <c r="BG489" s="162">
        <f>IF(N489="zákl. přenesená",J489,0)</f>
        <v>0</v>
      </c>
      <c r="BH489" s="162">
        <f>IF(N489="sníž. přenesená",J489,0)</f>
        <v>0</v>
      </c>
      <c r="BI489" s="162">
        <f>IF(N489="nulová",J489,0)</f>
        <v>0</v>
      </c>
      <c r="BJ489" s="17" t="s">
        <v>86</v>
      </c>
      <c r="BK489" s="162">
        <f>ROUND(I489*H489,2)</f>
        <v>0</v>
      </c>
      <c r="BL489" s="17" t="s">
        <v>258</v>
      </c>
      <c r="BM489" s="161" t="s">
        <v>897</v>
      </c>
    </row>
    <row r="490" spans="1:65" s="2" customFormat="1" ht="24.2" customHeight="1">
      <c r="A490" s="31"/>
      <c r="B490" s="148"/>
      <c r="C490" s="149" t="s">
        <v>899</v>
      </c>
      <c r="D490" s="149" t="s">
        <v>254</v>
      </c>
      <c r="E490" s="150" t="s">
        <v>6880</v>
      </c>
      <c r="F490" s="151" t="s">
        <v>6881</v>
      </c>
      <c r="G490" s="152" t="s">
        <v>1198</v>
      </c>
      <c r="H490" s="153">
        <v>1</v>
      </c>
      <c r="I490" s="154"/>
      <c r="J490" s="155">
        <f>ROUND(I490*H490,2)</f>
        <v>0</v>
      </c>
      <c r="K490" s="156"/>
      <c r="L490" s="32"/>
      <c r="M490" s="157" t="s">
        <v>1</v>
      </c>
      <c r="N490" s="158" t="s">
        <v>44</v>
      </c>
      <c r="O490" s="57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61" t="s">
        <v>258</v>
      </c>
      <c r="AT490" s="161" t="s">
        <v>254</v>
      </c>
      <c r="AU490" s="161" t="s">
        <v>88</v>
      </c>
      <c r="AY490" s="17" t="s">
        <v>252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7" t="s">
        <v>86</v>
      </c>
      <c r="BK490" s="162">
        <f>ROUND(I490*H490,2)</f>
        <v>0</v>
      </c>
      <c r="BL490" s="17" t="s">
        <v>258</v>
      </c>
      <c r="BM490" s="161" t="s">
        <v>902</v>
      </c>
    </row>
    <row r="491" spans="1:65" s="2" customFormat="1" ht="24.2" customHeight="1">
      <c r="A491" s="31"/>
      <c r="B491" s="148"/>
      <c r="C491" s="149" t="s">
        <v>494</v>
      </c>
      <c r="D491" s="149" t="s">
        <v>254</v>
      </c>
      <c r="E491" s="150" t="s">
        <v>6882</v>
      </c>
      <c r="F491" s="151" t="s">
        <v>6883</v>
      </c>
      <c r="G491" s="152" t="s">
        <v>347</v>
      </c>
      <c r="H491" s="153">
        <v>1</v>
      </c>
      <c r="I491" s="154"/>
      <c r="J491" s="155">
        <f>ROUND(I491*H491,2)</f>
        <v>0</v>
      </c>
      <c r="K491" s="156"/>
      <c r="L491" s="32"/>
      <c r="M491" s="157" t="s">
        <v>1</v>
      </c>
      <c r="N491" s="158" t="s">
        <v>44</v>
      </c>
      <c r="O491" s="57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61" t="s">
        <v>258</v>
      </c>
      <c r="AT491" s="161" t="s">
        <v>254</v>
      </c>
      <c r="AU491" s="161" t="s">
        <v>88</v>
      </c>
      <c r="AY491" s="17" t="s">
        <v>252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7" t="s">
        <v>86</v>
      </c>
      <c r="BK491" s="162">
        <f>ROUND(I491*H491,2)</f>
        <v>0</v>
      </c>
      <c r="BL491" s="17" t="s">
        <v>258</v>
      </c>
      <c r="BM491" s="161" t="s">
        <v>906</v>
      </c>
    </row>
    <row r="492" spans="1:65" s="12" customFormat="1" ht="22.9" customHeight="1">
      <c r="B492" s="135"/>
      <c r="D492" s="136" t="s">
        <v>78</v>
      </c>
      <c r="E492" s="146" t="s">
        <v>6884</v>
      </c>
      <c r="F492" s="146" t="s">
        <v>6885</v>
      </c>
      <c r="I492" s="138"/>
      <c r="J492" s="147">
        <f>BK492</f>
        <v>0</v>
      </c>
      <c r="L492" s="135"/>
      <c r="M492" s="140"/>
      <c r="N492" s="141"/>
      <c r="O492" s="141"/>
      <c r="P492" s="142">
        <f>SUM(P493:P527)</f>
        <v>0</v>
      </c>
      <c r="Q492" s="141"/>
      <c r="R492" s="142">
        <f>SUM(R493:R527)</f>
        <v>0</v>
      </c>
      <c r="S492" s="141"/>
      <c r="T492" s="143">
        <f>SUM(T493:T527)</f>
        <v>0</v>
      </c>
      <c r="AR492" s="136" t="s">
        <v>86</v>
      </c>
      <c r="AT492" s="144" t="s">
        <v>78</v>
      </c>
      <c r="AU492" s="144" t="s">
        <v>86</v>
      </c>
      <c r="AY492" s="136" t="s">
        <v>252</v>
      </c>
      <c r="BK492" s="145">
        <f>SUM(BK493:BK527)</f>
        <v>0</v>
      </c>
    </row>
    <row r="493" spans="1:65" s="2" customFormat="1" ht="24.2" customHeight="1">
      <c r="A493" s="31"/>
      <c r="B493" s="148"/>
      <c r="C493" s="149" t="s">
        <v>908</v>
      </c>
      <c r="D493" s="149" t="s">
        <v>254</v>
      </c>
      <c r="E493" s="150" t="s">
        <v>6886</v>
      </c>
      <c r="F493" s="151" t="s">
        <v>6887</v>
      </c>
      <c r="G493" s="152" t="s">
        <v>1198</v>
      </c>
      <c r="H493" s="153">
        <v>1</v>
      </c>
      <c r="I493" s="154"/>
      <c r="J493" s="155">
        <f>ROUND(I493*H493,2)</f>
        <v>0</v>
      </c>
      <c r="K493" s="156"/>
      <c r="L493" s="32"/>
      <c r="M493" s="157" t="s">
        <v>1</v>
      </c>
      <c r="N493" s="158" t="s">
        <v>44</v>
      </c>
      <c r="O493" s="57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61" t="s">
        <v>258</v>
      </c>
      <c r="AT493" s="161" t="s">
        <v>254</v>
      </c>
      <c r="AU493" s="161" t="s">
        <v>88</v>
      </c>
      <c r="AY493" s="17" t="s">
        <v>252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7" t="s">
        <v>86</v>
      </c>
      <c r="BK493" s="162">
        <f>ROUND(I493*H493,2)</f>
        <v>0</v>
      </c>
      <c r="BL493" s="17" t="s">
        <v>258</v>
      </c>
      <c r="BM493" s="161" t="s">
        <v>911</v>
      </c>
    </row>
    <row r="494" spans="1:65" s="14" customFormat="1">
      <c r="B494" s="171"/>
      <c r="D494" s="164" t="s">
        <v>282</v>
      </c>
      <c r="E494" s="172" t="s">
        <v>1</v>
      </c>
      <c r="F494" s="173" t="s">
        <v>6888</v>
      </c>
      <c r="H494" s="174">
        <v>1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282</v>
      </c>
      <c r="AU494" s="172" t="s">
        <v>88</v>
      </c>
      <c r="AV494" s="14" t="s">
        <v>88</v>
      </c>
      <c r="AW494" s="14" t="s">
        <v>33</v>
      </c>
      <c r="AX494" s="14" t="s">
        <v>79</v>
      </c>
      <c r="AY494" s="172" t="s">
        <v>252</v>
      </c>
    </row>
    <row r="495" spans="1:65" s="15" customFormat="1">
      <c r="B495" s="179"/>
      <c r="D495" s="164" t="s">
        <v>282</v>
      </c>
      <c r="E495" s="180" t="s">
        <v>1</v>
      </c>
      <c r="F495" s="181" t="s">
        <v>286</v>
      </c>
      <c r="H495" s="182">
        <v>1</v>
      </c>
      <c r="I495" s="183"/>
      <c r="L495" s="179"/>
      <c r="M495" s="184"/>
      <c r="N495" s="185"/>
      <c r="O495" s="185"/>
      <c r="P495" s="185"/>
      <c r="Q495" s="185"/>
      <c r="R495" s="185"/>
      <c r="S495" s="185"/>
      <c r="T495" s="186"/>
      <c r="AT495" s="180" t="s">
        <v>282</v>
      </c>
      <c r="AU495" s="180" t="s">
        <v>88</v>
      </c>
      <c r="AV495" s="15" t="s">
        <v>258</v>
      </c>
      <c r="AW495" s="15" t="s">
        <v>33</v>
      </c>
      <c r="AX495" s="15" t="s">
        <v>86</v>
      </c>
      <c r="AY495" s="180" t="s">
        <v>252</v>
      </c>
    </row>
    <row r="496" spans="1:65" s="2" customFormat="1" ht="24.2" customHeight="1">
      <c r="A496" s="31"/>
      <c r="B496" s="148"/>
      <c r="C496" s="149" t="s">
        <v>499</v>
      </c>
      <c r="D496" s="149" t="s">
        <v>254</v>
      </c>
      <c r="E496" s="150" t="s">
        <v>6889</v>
      </c>
      <c r="F496" s="151" t="s">
        <v>6890</v>
      </c>
      <c r="G496" s="152" t="s">
        <v>347</v>
      </c>
      <c r="H496" s="153">
        <v>2</v>
      </c>
      <c r="I496" s="154"/>
      <c r="J496" s="155">
        <f>ROUND(I496*H496,2)</f>
        <v>0</v>
      </c>
      <c r="K496" s="156"/>
      <c r="L496" s="32"/>
      <c r="M496" s="157" t="s">
        <v>1</v>
      </c>
      <c r="N496" s="158" t="s">
        <v>44</v>
      </c>
      <c r="O496" s="57"/>
      <c r="P496" s="159">
        <f>O496*H496</f>
        <v>0</v>
      </c>
      <c r="Q496" s="159">
        <v>0</v>
      </c>
      <c r="R496" s="159">
        <f>Q496*H496</f>
        <v>0</v>
      </c>
      <c r="S496" s="159">
        <v>0</v>
      </c>
      <c r="T496" s="160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61" t="s">
        <v>258</v>
      </c>
      <c r="AT496" s="161" t="s">
        <v>254</v>
      </c>
      <c r="AU496" s="161" t="s">
        <v>88</v>
      </c>
      <c r="AY496" s="17" t="s">
        <v>252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7" t="s">
        <v>86</v>
      </c>
      <c r="BK496" s="162">
        <f>ROUND(I496*H496,2)</f>
        <v>0</v>
      </c>
      <c r="BL496" s="17" t="s">
        <v>258</v>
      </c>
      <c r="BM496" s="161" t="s">
        <v>915</v>
      </c>
    </row>
    <row r="497" spans="1:65" s="14" customFormat="1">
      <c r="B497" s="171"/>
      <c r="D497" s="164" t="s">
        <v>282</v>
      </c>
      <c r="E497" s="172" t="s">
        <v>1</v>
      </c>
      <c r="F497" s="173" t="s">
        <v>6891</v>
      </c>
      <c r="H497" s="174">
        <v>2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282</v>
      </c>
      <c r="AU497" s="172" t="s">
        <v>88</v>
      </c>
      <c r="AV497" s="14" t="s">
        <v>88</v>
      </c>
      <c r="AW497" s="14" t="s">
        <v>33</v>
      </c>
      <c r="AX497" s="14" t="s">
        <v>79</v>
      </c>
      <c r="AY497" s="172" t="s">
        <v>252</v>
      </c>
    </row>
    <row r="498" spans="1:65" s="15" customFormat="1">
      <c r="B498" s="179"/>
      <c r="D498" s="164" t="s">
        <v>282</v>
      </c>
      <c r="E498" s="180" t="s">
        <v>1</v>
      </c>
      <c r="F498" s="181" t="s">
        <v>286</v>
      </c>
      <c r="H498" s="182">
        <v>2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282</v>
      </c>
      <c r="AU498" s="180" t="s">
        <v>88</v>
      </c>
      <c r="AV498" s="15" t="s">
        <v>258</v>
      </c>
      <c r="AW498" s="15" t="s">
        <v>33</v>
      </c>
      <c r="AX498" s="15" t="s">
        <v>86</v>
      </c>
      <c r="AY498" s="180" t="s">
        <v>252</v>
      </c>
    </row>
    <row r="499" spans="1:65" s="2" customFormat="1" ht="24.2" customHeight="1">
      <c r="A499" s="31"/>
      <c r="B499" s="148"/>
      <c r="C499" s="149" t="s">
        <v>918</v>
      </c>
      <c r="D499" s="149" t="s">
        <v>254</v>
      </c>
      <c r="E499" s="150" t="s">
        <v>6892</v>
      </c>
      <c r="F499" s="151" t="s">
        <v>6893</v>
      </c>
      <c r="G499" s="152" t="s">
        <v>265</v>
      </c>
      <c r="H499" s="153">
        <v>315</v>
      </c>
      <c r="I499" s="154"/>
      <c r="J499" s="155">
        <f>ROUND(I499*H499,2)</f>
        <v>0</v>
      </c>
      <c r="K499" s="156"/>
      <c r="L499" s="32"/>
      <c r="M499" s="157" t="s">
        <v>1</v>
      </c>
      <c r="N499" s="158" t="s">
        <v>44</v>
      </c>
      <c r="O499" s="57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61" t="s">
        <v>258</v>
      </c>
      <c r="AT499" s="161" t="s">
        <v>254</v>
      </c>
      <c r="AU499" s="161" t="s">
        <v>88</v>
      </c>
      <c r="AY499" s="17" t="s">
        <v>252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7" t="s">
        <v>86</v>
      </c>
      <c r="BK499" s="162">
        <f>ROUND(I499*H499,2)</f>
        <v>0</v>
      </c>
      <c r="BL499" s="17" t="s">
        <v>258</v>
      </c>
      <c r="BM499" s="161" t="s">
        <v>921</v>
      </c>
    </row>
    <row r="500" spans="1:65" s="14" customFormat="1" ht="22.5">
      <c r="B500" s="171"/>
      <c r="D500" s="164" t="s">
        <v>282</v>
      </c>
      <c r="E500" s="172" t="s">
        <v>1</v>
      </c>
      <c r="F500" s="173" t="s">
        <v>6894</v>
      </c>
      <c r="H500" s="174">
        <v>315</v>
      </c>
      <c r="I500" s="175"/>
      <c r="L500" s="171"/>
      <c r="M500" s="176"/>
      <c r="N500" s="177"/>
      <c r="O500" s="177"/>
      <c r="P500" s="177"/>
      <c r="Q500" s="177"/>
      <c r="R500" s="177"/>
      <c r="S500" s="177"/>
      <c r="T500" s="178"/>
      <c r="AT500" s="172" t="s">
        <v>282</v>
      </c>
      <c r="AU500" s="172" t="s">
        <v>88</v>
      </c>
      <c r="AV500" s="14" t="s">
        <v>88</v>
      </c>
      <c r="AW500" s="14" t="s">
        <v>33</v>
      </c>
      <c r="AX500" s="14" t="s">
        <v>79</v>
      </c>
      <c r="AY500" s="172" t="s">
        <v>252</v>
      </c>
    </row>
    <row r="501" spans="1:65" s="15" customFormat="1">
      <c r="B501" s="179"/>
      <c r="D501" s="164" t="s">
        <v>282</v>
      </c>
      <c r="E501" s="180" t="s">
        <v>1</v>
      </c>
      <c r="F501" s="181" t="s">
        <v>286</v>
      </c>
      <c r="H501" s="182">
        <v>315</v>
      </c>
      <c r="I501" s="183"/>
      <c r="L501" s="179"/>
      <c r="M501" s="184"/>
      <c r="N501" s="185"/>
      <c r="O501" s="185"/>
      <c r="P501" s="185"/>
      <c r="Q501" s="185"/>
      <c r="R501" s="185"/>
      <c r="S501" s="185"/>
      <c r="T501" s="186"/>
      <c r="AT501" s="180" t="s">
        <v>282</v>
      </c>
      <c r="AU501" s="180" t="s">
        <v>88</v>
      </c>
      <c r="AV501" s="15" t="s">
        <v>258</v>
      </c>
      <c r="AW501" s="15" t="s">
        <v>33</v>
      </c>
      <c r="AX501" s="15" t="s">
        <v>86</v>
      </c>
      <c r="AY501" s="180" t="s">
        <v>252</v>
      </c>
    </row>
    <row r="502" spans="1:65" s="2" customFormat="1" ht="24.2" customHeight="1">
      <c r="A502" s="31"/>
      <c r="B502" s="148"/>
      <c r="C502" s="149" t="s">
        <v>502</v>
      </c>
      <c r="D502" s="149" t="s">
        <v>254</v>
      </c>
      <c r="E502" s="150" t="s">
        <v>6895</v>
      </c>
      <c r="F502" s="151" t="s">
        <v>6896</v>
      </c>
      <c r="G502" s="152" t="s">
        <v>265</v>
      </c>
      <c r="H502" s="153">
        <v>420</v>
      </c>
      <c r="I502" s="154"/>
      <c r="J502" s="155">
        <f>ROUND(I502*H502,2)</f>
        <v>0</v>
      </c>
      <c r="K502" s="156"/>
      <c r="L502" s="32"/>
      <c r="M502" s="157" t="s">
        <v>1</v>
      </c>
      <c r="N502" s="158" t="s">
        <v>44</v>
      </c>
      <c r="O502" s="57"/>
      <c r="P502" s="159">
        <f>O502*H502</f>
        <v>0</v>
      </c>
      <c r="Q502" s="159">
        <v>0</v>
      </c>
      <c r="R502" s="159">
        <f>Q502*H502</f>
        <v>0</v>
      </c>
      <c r="S502" s="159">
        <v>0</v>
      </c>
      <c r="T502" s="160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61" t="s">
        <v>258</v>
      </c>
      <c r="AT502" s="161" t="s">
        <v>254</v>
      </c>
      <c r="AU502" s="161" t="s">
        <v>88</v>
      </c>
      <c r="AY502" s="17" t="s">
        <v>252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17" t="s">
        <v>86</v>
      </c>
      <c r="BK502" s="162">
        <f>ROUND(I502*H502,2)</f>
        <v>0</v>
      </c>
      <c r="BL502" s="17" t="s">
        <v>258</v>
      </c>
      <c r="BM502" s="161" t="s">
        <v>927</v>
      </c>
    </row>
    <row r="503" spans="1:65" s="14" customFormat="1" ht="22.5">
      <c r="B503" s="171"/>
      <c r="D503" s="164" t="s">
        <v>282</v>
      </c>
      <c r="E503" s="172" t="s">
        <v>1</v>
      </c>
      <c r="F503" s="173" t="s">
        <v>6897</v>
      </c>
      <c r="H503" s="174">
        <v>420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282</v>
      </c>
      <c r="AU503" s="172" t="s">
        <v>88</v>
      </c>
      <c r="AV503" s="14" t="s">
        <v>88</v>
      </c>
      <c r="AW503" s="14" t="s">
        <v>33</v>
      </c>
      <c r="AX503" s="14" t="s">
        <v>79</v>
      </c>
      <c r="AY503" s="172" t="s">
        <v>252</v>
      </c>
    </row>
    <row r="504" spans="1:65" s="15" customFormat="1">
      <c r="B504" s="179"/>
      <c r="D504" s="164" t="s">
        <v>282</v>
      </c>
      <c r="E504" s="180" t="s">
        <v>1</v>
      </c>
      <c r="F504" s="181" t="s">
        <v>286</v>
      </c>
      <c r="H504" s="182">
        <v>420</v>
      </c>
      <c r="I504" s="183"/>
      <c r="L504" s="179"/>
      <c r="M504" s="184"/>
      <c r="N504" s="185"/>
      <c r="O504" s="185"/>
      <c r="P504" s="185"/>
      <c r="Q504" s="185"/>
      <c r="R504" s="185"/>
      <c r="S504" s="185"/>
      <c r="T504" s="186"/>
      <c r="AT504" s="180" t="s">
        <v>282</v>
      </c>
      <c r="AU504" s="180" t="s">
        <v>88</v>
      </c>
      <c r="AV504" s="15" t="s">
        <v>258</v>
      </c>
      <c r="AW504" s="15" t="s">
        <v>33</v>
      </c>
      <c r="AX504" s="15" t="s">
        <v>86</v>
      </c>
      <c r="AY504" s="180" t="s">
        <v>252</v>
      </c>
    </row>
    <row r="505" spans="1:65" s="2" customFormat="1" ht="24.2" customHeight="1">
      <c r="A505" s="31"/>
      <c r="B505" s="148"/>
      <c r="C505" s="149" t="s">
        <v>934</v>
      </c>
      <c r="D505" s="149" t="s">
        <v>254</v>
      </c>
      <c r="E505" s="150" t="s">
        <v>6898</v>
      </c>
      <c r="F505" s="151" t="s">
        <v>6899</v>
      </c>
      <c r="G505" s="152" t="s">
        <v>265</v>
      </c>
      <c r="H505" s="153">
        <v>225</v>
      </c>
      <c r="I505" s="154"/>
      <c r="J505" s="155">
        <f>ROUND(I505*H505,2)</f>
        <v>0</v>
      </c>
      <c r="K505" s="156"/>
      <c r="L505" s="32"/>
      <c r="M505" s="157" t="s">
        <v>1</v>
      </c>
      <c r="N505" s="158" t="s">
        <v>44</v>
      </c>
      <c r="O505" s="57"/>
      <c r="P505" s="159">
        <f>O505*H505</f>
        <v>0</v>
      </c>
      <c r="Q505" s="159">
        <v>0</v>
      </c>
      <c r="R505" s="159">
        <f>Q505*H505</f>
        <v>0</v>
      </c>
      <c r="S505" s="159">
        <v>0</v>
      </c>
      <c r="T505" s="16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61" t="s">
        <v>258</v>
      </c>
      <c r="AT505" s="161" t="s">
        <v>254</v>
      </c>
      <c r="AU505" s="161" t="s">
        <v>88</v>
      </c>
      <c r="AY505" s="17" t="s">
        <v>252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7" t="s">
        <v>86</v>
      </c>
      <c r="BK505" s="162">
        <f>ROUND(I505*H505,2)</f>
        <v>0</v>
      </c>
      <c r="BL505" s="17" t="s">
        <v>258</v>
      </c>
      <c r="BM505" s="161" t="s">
        <v>937</v>
      </c>
    </row>
    <row r="506" spans="1:65" s="14" customFormat="1" ht="22.5">
      <c r="B506" s="171"/>
      <c r="D506" s="164" t="s">
        <v>282</v>
      </c>
      <c r="E506" s="172" t="s">
        <v>1</v>
      </c>
      <c r="F506" s="173" t="s">
        <v>6900</v>
      </c>
      <c r="H506" s="174">
        <v>225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282</v>
      </c>
      <c r="AU506" s="172" t="s">
        <v>88</v>
      </c>
      <c r="AV506" s="14" t="s">
        <v>88</v>
      </c>
      <c r="AW506" s="14" t="s">
        <v>33</v>
      </c>
      <c r="AX506" s="14" t="s">
        <v>79</v>
      </c>
      <c r="AY506" s="172" t="s">
        <v>252</v>
      </c>
    </row>
    <row r="507" spans="1:65" s="15" customFormat="1">
      <c r="B507" s="179"/>
      <c r="D507" s="164" t="s">
        <v>282</v>
      </c>
      <c r="E507" s="180" t="s">
        <v>1</v>
      </c>
      <c r="F507" s="181" t="s">
        <v>286</v>
      </c>
      <c r="H507" s="182">
        <v>225</v>
      </c>
      <c r="I507" s="183"/>
      <c r="L507" s="179"/>
      <c r="M507" s="184"/>
      <c r="N507" s="185"/>
      <c r="O507" s="185"/>
      <c r="P507" s="185"/>
      <c r="Q507" s="185"/>
      <c r="R507" s="185"/>
      <c r="S507" s="185"/>
      <c r="T507" s="186"/>
      <c r="AT507" s="180" t="s">
        <v>282</v>
      </c>
      <c r="AU507" s="180" t="s">
        <v>88</v>
      </c>
      <c r="AV507" s="15" t="s">
        <v>258</v>
      </c>
      <c r="AW507" s="15" t="s">
        <v>33</v>
      </c>
      <c r="AX507" s="15" t="s">
        <v>86</v>
      </c>
      <c r="AY507" s="180" t="s">
        <v>252</v>
      </c>
    </row>
    <row r="508" spans="1:65" s="2" customFormat="1" ht="24.2" customHeight="1">
      <c r="A508" s="31"/>
      <c r="B508" s="148"/>
      <c r="C508" s="149" t="s">
        <v>509</v>
      </c>
      <c r="D508" s="149" t="s">
        <v>254</v>
      </c>
      <c r="E508" s="150" t="s">
        <v>6901</v>
      </c>
      <c r="F508" s="151" t="s">
        <v>6902</v>
      </c>
      <c r="G508" s="152" t="s">
        <v>1198</v>
      </c>
      <c r="H508" s="153">
        <v>1</v>
      </c>
      <c r="I508" s="154"/>
      <c r="J508" s="155">
        <f>ROUND(I508*H508,2)</f>
        <v>0</v>
      </c>
      <c r="K508" s="156"/>
      <c r="L508" s="32"/>
      <c r="M508" s="157" t="s">
        <v>1</v>
      </c>
      <c r="N508" s="158" t="s">
        <v>44</v>
      </c>
      <c r="O508" s="57"/>
      <c r="P508" s="159">
        <f>O508*H508</f>
        <v>0</v>
      </c>
      <c r="Q508" s="159">
        <v>0</v>
      </c>
      <c r="R508" s="159">
        <f>Q508*H508</f>
        <v>0</v>
      </c>
      <c r="S508" s="159">
        <v>0</v>
      </c>
      <c r="T508" s="160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61" t="s">
        <v>258</v>
      </c>
      <c r="AT508" s="161" t="s">
        <v>254</v>
      </c>
      <c r="AU508" s="161" t="s">
        <v>88</v>
      </c>
      <c r="AY508" s="17" t="s">
        <v>252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7" t="s">
        <v>86</v>
      </c>
      <c r="BK508" s="162">
        <f>ROUND(I508*H508,2)</f>
        <v>0</v>
      </c>
      <c r="BL508" s="17" t="s">
        <v>258</v>
      </c>
      <c r="BM508" s="161" t="s">
        <v>943</v>
      </c>
    </row>
    <row r="509" spans="1:65" s="14" customFormat="1" ht="22.5">
      <c r="B509" s="171"/>
      <c r="D509" s="164" t="s">
        <v>282</v>
      </c>
      <c r="E509" s="172" t="s">
        <v>1</v>
      </c>
      <c r="F509" s="173" t="s">
        <v>6903</v>
      </c>
      <c r="H509" s="174">
        <v>1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282</v>
      </c>
      <c r="AU509" s="172" t="s">
        <v>88</v>
      </c>
      <c r="AV509" s="14" t="s">
        <v>88</v>
      </c>
      <c r="AW509" s="14" t="s">
        <v>33</v>
      </c>
      <c r="AX509" s="14" t="s">
        <v>79</v>
      </c>
      <c r="AY509" s="172" t="s">
        <v>252</v>
      </c>
    </row>
    <row r="510" spans="1:65" s="13" customFormat="1">
      <c r="B510" s="163"/>
      <c r="D510" s="164" t="s">
        <v>282</v>
      </c>
      <c r="E510" s="165" t="s">
        <v>1</v>
      </c>
      <c r="F510" s="166" t="s">
        <v>6904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282</v>
      </c>
      <c r="AU510" s="165" t="s">
        <v>88</v>
      </c>
      <c r="AV510" s="13" t="s">
        <v>86</v>
      </c>
      <c r="AW510" s="13" t="s">
        <v>33</v>
      </c>
      <c r="AX510" s="13" t="s">
        <v>79</v>
      </c>
      <c r="AY510" s="165" t="s">
        <v>252</v>
      </c>
    </row>
    <row r="511" spans="1:65" s="15" customFormat="1">
      <c r="B511" s="179"/>
      <c r="D511" s="164" t="s">
        <v>282</v>
      </c>
      <c r="E511" s="180" t="s">
        <v>1</v>
      </c>
      <c r="F511" s="181" t="s">
        <v>286</v>
      </c>
      <c r="H511" s="182">
        <v>1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282</v>
      </c>
      <c r="AU511" s="180" t="s">
        <v>88</v>
      </c>
      <c r="AV511" s="15" t="s">
        <v>258</v>
      </c>
      <c r="AW511" s="15" t="s">
        <v>33</v>
      </c>
      <c r="AX511" s="15" t="s">
        <v>86</v>
      </c>
      <c r="AY511" s="180" t="s">
        <v>252</v>
      </c>
    </row>
    <row r="512" spans="1:65" s="2" customFormat="1" ht="24.2" customHeight="1">
      <c r="A512" s="31"/>
      <c r="B512" s="148"/>
      <c r="C512" s="149" t="s">
        <v>961</v>
      </c>
      <c r="D512" s="149" t="s">
        <v>254</v>
      </c>
      <c r="E512" s="150" t="s">
        <v>6905</v>
      </c>
      <c r="F512" s="151" t="s">
        <v>6906</v>
      </c>
      <c r="G512" s="152" t="s">
        <v>347</v>
      </c>
      <c r="H512" s="153">
        <v>30</v>
      </c>
      <c r="I512" s="154"/>
      <c r="J512" s="155">
        <f>ROUND(I512*H512,2)</f>
        <v>0</v>
      </c>
      <c r="K512" s="156"/>
      <c r="L512" s="32"/>
      <c r="M512" s="157" t="s">
        <v>1</v>
      </c>
      <c r="N512" s="158" t="s">
        <v>44</v>
      </c>
      <c r="O512" s="57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61" t="s">
        <v>258</v>
      </c>
      <c r="AT512" s="161" t="s">
        <v>254</v>
      </c>
      <c r="AU512" s="161" t="s">
        <v>88</v>
      </c>
      <c r="AY512" s="17" t="s">
        <v>252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7" t="s">
        <v>86</v>
      </c>
      <c r="BK512" s="162">
        <f>ROUND(I512*H512,2)</f>
        <v>0</v>
      </c>
      <c r="BL512" s="17" t="s">
        <v>258</v>
      </c>
      <c r="BM512" s="161" t="s">
        <v>964</v>
      </c>
    </row>
    <row r="513" spans="1:65" s="14" customFormat="1">
      <c r="B513" s="171"/>
      <c r="D513" s="164" t="s">
        <v>282</v>
      </c>
      <c r="E513" s="172" t="s">
        <v>1</v>
      </c>
      <c r="F513" s="173" t="s">
        <v>6907</v>
      </c>
      <c r="H513" s="174">
        <v>30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282</v>
      </c>
      <c r="AU513" s="172" t="s">
        <v>88</v>
      </c>
      <c r="AV513" s="14" t="s">
        <v>88</v>
      </c>
      <c r="AW513" s="14" t="s">
        <v>33</v>
      </c>
      <c r="AX513" s="14" t="s">
        <v>79</v>
      </c>
      <c r="AY513" s="172" t="s">
        <v>252</v>
      </c>
    </row>
    <row r="514" spans="1:65" s="15" customFormat="1">
      <c r="B514" s="179"/>
      <c r="D514" s="164" t="s">
        <v>282</v>
      </c>
      <c r="E514" s="180" t="s">
        <v>1</v>
      </c>
      <c r="F514" s="181" t="s">
        <v>286</v>
      </c>
      <c r="H514" s="182">
        <v>30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282</v>
      </c>
      <c r="AU514" s="180" t="s">
        <v>88</v>
      </c>
      <c r="AV514" s="15" t="s">
        <v>258</v>
      </c>
      <c r="AW514" s="15" t="s">
        <v>33</v>
      </c>
      <c r="AX514" s="15" t="s">
        <v>86</v>
      </c>
      <c r="AY514" s="180" t="s">
        <v>252</v>
      </c>
    </row>
    <row r="515" spans="1:65" s="2" customFormat="1" ht="24.2" customHeight="1">
      <c r="A515" s="31"/>
      <c r="B515" s="148"/>
      <c r="C515" s="149" t="s">
        <v>513</v>
      </c>
      <c r="D515" s="149" t="s">
        <v>254</v>
      </c>
      <c r="E515" s="150" t="s">
        <v>6908</v>
      </c>
      <c r="F515" s="151" t="s">
        <v>6909</v>
      </c>
      <c r="G515" s="152" t="s">
        <v>1198</v>
      </c>
      <c r="H515" s="153">
        <v>1</v>
      </c>
      <c r="I515" s="154"/>
      <c r="J515" s="155">
        <f>ROUND(I515*H515,2)</f>
        <v>0</v>
      </c>
      <c r="K515" s="156"/>
      <c r="L515" s="32"/>
      <c r="M515" s="157" t="s">
        <v>1</v>
      </c>
      <c r="N515" s="158" t="s">
        <v>44</v>
      </c>
      <c r="O515" s="57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61" t="s">
        <v>258</v>
      </c>
      <c r="AT515" s="161" t="s">
        <v>254</v>
      </c>
      <c r="AU515" s="161" t="s">
        <v>88</v>
      </c>
      <c r="AY515" s="17" t="s">
        <v>252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7" t="s">
        <v>86</v>
      </c>
      <c r="BK515" s="162">
        <f>ROUND(I515*H515,2)</f>
        <v>0</v>
      </c>
      <c r="BL515" s="17" t="s">
        <v>258</v>
      </c>
      <c r="BM515" s="161" t="s">
        <v>969</v>
      </c>
    </row>
    <row r="516" spans="1:65" s="14" customFormat="1" ht="22.5">
      <c r="B516" s="171"/>
      <c r="D516" s="164" t="s">
        <v>282</v>
      </c>
      <c r="E516" s="172" t="s">
        <v>1</v>
      </c>
      <c r="F516" s="173" t="s">
        <v>6910</v>
      </c>
      <c r="H516" s="174">
        <v>1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282</v>
      </c>
      <c r="AU516" s="172" t="s">
        <v>88</v>
      </c>
      <c r="AV516" s="14" t="s">
        <v>88</v>
      </c>
      <c r="AW516" s="14" t="s">
        <v>33</v>
      </c>
      <c r="AX516" s="14" t="s">
        <v>79</v>
      </c>
      <c r="AY516" s="172" t="s">
        <v>252</v>
      </c>
    </row>
    <row r="517" spans="1:65" s="15" customFormat="1">
      <c r="B517" s="179"/>
      <c r="D517" s="164" t="s">
        <v>282</v>
      </c>
      <c r="E517" s="180" t="s">
        <v>1</v>
      </c>
      <c r="F517" s="181" t="s">
        <v>286</v>
      </c>
      <c r="H517" s="182">
        <v>1</v>
      </c>
      <c r="I517" s="183"/>
      <c r="L517" s="179"/>
      <c r="M517" s="184"/>
      <c r="N517" s="185"/>
      <c r="O517" s="185"/>
      <c r="P517" s="185"/>
      <c r="Q517" s="185"/>
      <c r="R517" s="185"/>
      <c r="S517" s="185"/>
      <c r="T517" s="186"/>
      <c r="AT517" s="180" t="s">
        <v>282</v>
      </c>
      <c r="AU517" s="180" t="s">
        <v>88</v>
      </c>
      <c r="AV517" s="15" t="s">
        <v>258</v>
      </c>
      <c r="AW517" s="15" t="s">
        <v>33</v>
      </c>
      <c r="AX517" s="15" t="s">
        <v>86</v>
      </c>
      <c r="AY517" s="180" t="s">
        <v>252</v>
      </c>
    </row>
    <row r="518" spans="1:65" s="2" customFormat="1" ht="24.2" customHeight="1">
      <c r="A518" s="31"/>
      <c r="B518" s="148"/>
      <c r="C518" s="149" t="s">
        <v>991</v>
      </c>
      <c r="D518" s="149" t="s">
        <v>254</v>
      </c>
      <c r="E518" s="150" t="s">
        <v>6911</v>
      </c>
      <c r="F518" s="151" t="s">
        <v>6912</v>
      </c>
      <c r="G518" s="152" t="s">
        <v>1198</v>
      </c>
      <c r="H518" s="153">
        <v>1</v>
      </c>
      <c r="I518" s="154"/>
      <c r="J518" s="155">
        <f>ROUND(I518*H518,2)</f>
        <v>0</v>
      </c>
      <c r="K518" s="156"/>
      <c r="L518" s="32"/>
      <c r="M518" s="157" t="s">
        <v>1</v>
      </c>
      <c r="N518" s="158" t="s">
        <v>44</v>
      </c>
      <c r="O518" s="57"/>
      <c r="P518" s="159">
        <f>O518*H518</f>
        <v>0</v>
      </c>
      <c r="Q518" s="159">
        <v>0</v>
      </c>
      <c r="R518" s="159">
        <f>Q518*H518</f>
        <v>0</v>
      </c>
      <c r="S518" s="159">
        <v>0</v>
      </c>
      <c r="T518" s="160">
        <f>S518*H518</f>
        <v>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R518" s="161" t="s">
        <v>258</v>
      </c>
      <c r="AT518" s="161" t="s">
        <v>254</v>
      </c>
      <c r="AU518" s="161" t="s">
        <v>88</v>
      </c>
      <c r="AY518" s="17" t="s">
        <v>252</v>
      </c>
      <c r="BE518" s="162">
        <f>IF(N518="základní",J518,0)</f>
        <v>0</v>
      </c>
      <c r="BF518" s="162">
        <f>IF(N518="snížená",J518,0)</f>
        <v>0</v>
      </c>
      <c r="BG518" s="162">
        <f>IF(N518="zákl. přenesená",J518,0)</f>
        <v>0</v>
      </c>
      <c r="BH518" s="162">
        <f>IF(N518="sníž. přenesená",J518,0)</f>
        <v>0</v>
      </c>
      <c r="BI518" s="162">
        <f>IF(N518="nulová",J518,0)</f>
        <v>0</v>
      </c>
      <c r="BJ518" s="17" t="s">
        <v>86</v>
      </c>
      <c r="BK518" s="162">
        <f>ROUND(I518*H518,2)</f>
        <v>0</v>
      </c>
      <c r="BL518" s="17" t="s">
        <v>258</v>
      </c>
      <c r="BM518" s="161" t="s">
        <v>994</v>
      </c>
    </row>
    <row r="519" spans="1:65" s="2" customFormat="1" ht="24.2" customHeight="1">
      <c r="A519" s="31"/>
      <c r="B519" s="148"/>
      <c r="C519" s="149" t="s">
        <v>517</v>
      </c>
      <c r="D519" s="149" t="s">
        <v>254</v>
      </c>
      <c r="E519" s="150" t="s">
        <v>6913</v>
      </c>
      <c r="F519" s="151" t="s">
        <v>6006</v>
      </c>
      <c r="G519" s="152" t="s">
        <v>1198</v>
      </c>
      <c r="H519" s="153">
        <v>1</v>
      </c>
      <c r="I519" s="154"/>
      <c r="J519" s="155">
        <f>ROUND(I519*H519,2)</f>
        <v>0</v>
      </c>
      <c r="K519" s="156"/>
      <c r="L519" s="32"/>
      <c r="M519" s="157" t="s">
        <v>1</v>
      </c>
      <c r="N519" s="158" t="s">
        <v>44</v>
      </c>
      <c r="O519" s="57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61" t="s">
        <v>258</v>
      </c>
      <c r="AT519" s="161" t="s">
        <v>254</v>
      </c>
      <c r="AU519" s="161" t="s">
        <v>88</v>
      </c>
      <c r="AY519" s="17" t="s">
        <v>252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7" t="s">
        <v>86</v>
      </c>
      <c r="BK519" s="162">
        <f>ROUND(I519*H519,2)</f>
        <v>0</v>
      </c>
      <c r="BL519" s="17" t="s">
        <v>258</v>
      </c>
      <c r="BM519" s="161" t="s">
        <v>999</v>
      </c>
    </row>
    <row r="520" spans="1:65" s="2" customFormat="1" ht="24.2" customHeight="1">
      <c r="A520" s="31"/>
      <c r="B520" s="148"/>
      <c r="C520" s="149" t="s">
        <v>1001</v>
      </c>
      <c r="D520" s="149" t="s">
        <v>254</v>
      </c>
      <c r="E520" s="150" t="s">
        <v>6914</v>
      </c>
      <c r="F520" s="151" t="s">
        <v>6915</v>
      </c>
      <c r="G520" s="152" t="s">
        <v>1727</v>
      </c>
      <c r="H520" s="187"/>
      <c r="I520" s="154"/>
      <c r="J520" s="155">
        <f>ROUND(I520*H520,2)</f>
        <v>0</v>
      </c>
      <c r="K520" s="156"/>
      <c r="L520" s="32"/>
      <c r="M520" s="157" t="s">
        <v>1</v>
      </c>
      <c r="N520" s="158" t="s">
        <v>44</v>
      </c>
      <c r="O520" s="57"/>
      <c r="P520" s="159">
        <f>O520*H520</f>
        <v>0</v>
      </c>
      <c r="Q520" s="159">
        <v>0</v>
      </c>
      <c r="R520" s="159">
        <f>Q520*H520</f>
        <v>0</v>
      </c>
      <c r="S520" s="159">
        <v>0</v>
      </c>
      <c r="T520" s="160">
        <f>S520*H520</f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61" t="s">
        <v>258</v>
      </c>
      <c r="AT520" s="161" t="s">
        <v>254</v>
      </c>
      <c r="AU520" s="161" t="s">
        <v>88</v>
      </c>
      <c r="AY520" s="17" t="s">
        <v>252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7" t="s">
        <v>86</v>
      </c>
      <c r="BK520" s="162">
        <f>ROUND(I520*H520,2)</f>
        <v>0</v>
      </c>
      <c r="BL520" s="17" t="s">
        <v>258</v>
      </c>
      <c r="BM520" s="161" t="s">
        <v>1004</v>
      </c>
    </row>
    <row r="521" spans="1:65" s="2" customFormat="1" ht="16.5" customHeight="1">
      <c r="A521" s="31"/>
      <c r="B521" s="148"/>
      <c r="C521" s="149" t="s">
        <v>533</v>
      </c>
      <c r="D521" s="149" t="s">
        <v>254</v>
      </c>
      <c r="E521" s="150" t="s">
        <v>1508</v>
      </c>
      <c r="F521" s="151" t="s">
        <v>1509</v>
      </c>
      <c r="G521" s="152" t="s">
        <v>257</v>
      </c>
      <c r="H521" s="153">
        <v>60</v>
      </c>
      <c r="I521" s="154"/>
      <c r="J521" s="155">
        <f>ROUND(I521*H521,2)</f>
        <v>0</v>
      </c>
      <c r="K521" s="156"/>
      <c r="L521" s="32"/>
      <c r="M521" s="157" t="s">
        <v>1</v>
      </c>
      <c r="N521" s="158" t="s">
        <v>44</v>
      </c>
      <c r="O521" s="57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61" t="s">
        <v>258</v>
      </c>
      <c r="AT521" s="161" t="s">
        <v>254</v>
      </c>
      <c r="AU521" s="161" t="s">
        <v>88</v>
      </c>
      <c r="AY521" s="17" t="s">
        <v>252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7" t="s">
        <v>86</v>
      </c>
      <c r="BK521" s="162">
        <f>ROUND(I521*H521,2)</f>
        <v>0</v>
      </c>
      <c r="BL521" s="17" t="s">
        <v>258</v>
      </c>
      <c r="BM521" s="161" t="s">
        <v>1012</v>
      </c>
    </row>
    <row r="522" spans="1:65" s="14" customFormat="1" ht="22.5">
      <c r="B522" s="171"/>
      <c r="D522" s="164" t="s">
        <v>282</v>
      </c>
      <c r="E522" s="172" t="s">
        <v>1</v>
      </c>
      <c r="F522" s="173" t="s">
        <v>6916</v>
      </c>
      <c r="H522" s="174">
        <v>60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282</v>
      </c>
      <c r="AU522" s="172" t="s">
        <v>88</v>
      </c>
      <c r="AV522" s="14" t="s">
        <v>88</v>
      </c>
      <c r="AW522" s="14" t="s">
        <v>33</v>
      </c>
      <c r="AX522" s="14" t="s">
        <v>79</v>
      </c>
      <c r="AY522" s="172" t="s">
        <v>252</v>
      </c>
    </row>
    <row r="523" spans="1:65" s="13" customFormat="1">
      <c r="B523" s="163"/>
      <c r="D523" s="164" t="s">
        <v>282</v>
      </c>
      <c r="E523" s="165" t="s">
        <v>1</v>
      </c>
      <c r="F523" s="166" t="s">
        <v>6917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282</v>
      </c>
      <c r="AU523" s="165" t="s">
        <v>88</v>
      </c>
      <c r="AV523" s="13" t="s">
        <v>86</v>
      </c>
      <c r="AW523" s="13" t="s">
        <v>33</v>
      </c>
      <c r="AX523" s="13" t="s">
        <v>79</v>
      </c>
      <c r="AY523" s="165" t="s">
        <v>252</v>
      </c>
    </row>
    <row r="524" spans="1:65" s="15" customFormat="1">
      <c r="B524" s="179"/>
      <c r="D524" s="164" t="s">
        <v>282</v>
      </c>
      <c r="E524" s="180" t="s">
        <v>1</v>
      </c>
      <c r="F524" s="181" t="s">
        <v>286</v>
      </c>
      <c r="H524" s="182">
        <v>60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282</v>
      </c>
      <c r="AU524" s="180" t="s">
        <v>88</v>
      </c>
      <c r="AV524" s="15" t="s">
        <v>258</v>
      </c>
      <c r="AW524" s="15" t="s">
        <v>33</v>
      </c>
      <c r="AX524" s="15" t="s">
        <v>86</v>
      </c>
      <c r="AY524" s="180" t="s">
        <v>252</v>
      </c>
    </row>
    <row r="525" spans="1:65" s="2" customFormat="1" ht="16.5" customHeight="1">
      <c r="A525" s="31"/>
      <c r="B525" s="148"/>
      <c r="C525" s="149" t="s">
        <v>1015</v>
      </c>
      <c r="D525" s="149" t="s">
        <v>254</v>
      </c>
      <c r="E525" s="150" t="s">
        <v>6918</v>
      </c>
      <c r="F525" s="151" t="s">
        <v>6919</v>
      </c>
      <c r="G525" s="152" t="s">
        <v>257</v>
      </c>
      <c r="H525" s="153">
        <v>40</v>
      </c>
      <c r="I525" s="154"/>
      <c r="J525" s="155">
        <f>ROUND(I525*H525,2)</f>
        <v>0</v>
      </c>
      <c r="K525" s="156"/>
      <c r="L525" s="32"/>
      <c r="M525" s="157" t="s">
        <v>1</v>
      </c>
      <c r="N525" s="158" t="s">
        <v>44</v>
      </c>
      <c r="O525" s="57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R525" s="161" t="s">
        <v>258</v>
      </c>
      <c r="AT525" s="161" t="s">
        <v>254</v>
      </c>
      <c r="AU525" s="161" t="s">
        <v>88</v>
      </c>
      <c r="AY525" s="17" t="s">
        <v>252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7" t="s">
        <v>86</v>
      </c>
      <c r="BK525" s="162">
        <f>ROUND(I525*H525,2)</f>
        <v>0</v>
      </c>
      <c r="BL525" s="17" t="s">
        <v>258</v>
      </c>
      <c r="BM525" s="161" t="s">
        <v>1018</v>
      </c>
    </row>
    <row r="526" spans="1:65" s="14" customFormat="1">
      <c r="B526" s="171"/>
      <c r="D526" s="164" t="s">
        <v>282</v>
      </c>
      <c r="E526" s="172" t="s">
        <v>1</v>
      </c>
      <c r="F526" s="173" t="s">
        <v>6920</v>
      </c>
      <c r="H526" s="174">
        <v>40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282</v>
      </c>
      <c r="AU526" s="172" t="s">
        <v>88</v>
      </c>
      <c r="AV526" s="14" t="s">
        <v>88</v>
      </c>
      <c r="AW526" s="14" t="s">
        <v>33</v>
      </c>
      <c r="AX526" s="14" t="s">
        <v>79</v>
      </c>
      <c r="AY526" s="172" t="s">
        <v>252</v>
      </c>
    </row>
    <row r="527" spans="1:65" s="15" customFormat="1">
      <c r="B527" s="179"/>
      <c r="D527" s="164" t="s">
        <v>282</v>
      </c>
      <c r="E527" s="180" t="s">
        <v>1</v>
      </c>
      <c r="F527" s="181" t="s">
        <v>286</v>
      </c>
      <c r="H527" s="182">
        <v>40</v>
      </c>
      <c r="I527" s="183"/>
      <c r="L527" s="179"/>
      <c r="M527" s="188"/>
      <c r="N527" s="189"/>
      <c r="O527" s="189"/>
      <c r="P527" s="189"/>
      <c r="Q527" s="189"/>
      <c r="R527" s="189"/>
      <c r="S527" s="189"/>
      <c r="T527" s="190"/>
      <c r="AT527" s="180" t="s">
        <v>282</v>
      </c>
      <c r="AU527" s="180" t="s">
        <v>88</v>
      </c>
      <c r="AV527" s="15" t="s">
        <v>258</v>
      </c>
      <c r="AW527" s="15" t="s">
        <v>33</v>
      </c>
      <c r="AX527" s="15" t="s">
        <v>86</v>
      </c>
      <c r="AY527" s="180" t="s">
        <v>252</v>
      </c>
    </row>
    <row r="528" spans="1:65" s="2" customFormat="1" ht="6.95" customHeight="1">
      <c r="A528" s="31"/>
      <c r="B528" s="46"/>
      <c r="C528" s="47"/>
      <c r="D528" s="47"/>
      <c r="E528" s="47"/>
      <c r="F528" s="47"/>
      <c r="G528" s="47"/>
      <c r="H528" s="47"/>
      <c r="I528" s="47"/>
      <c r="J528" s="47"/>
      <c r="K528" s="47"/>
      <c r="L528" s="32"/>
      <c r="M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</row>
  </sheetData>
  <autoFilter ref="C127:K527" xr:uid="{00000000-0009-0000-0000-00000E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6921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ROUND(J127,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ROUND((SUM(BE127:BE378)),  2)</f>
        <v>0</v>
      </c>
      <c r="G35" s="31"/>
      <c r="H35" s="31"/>
      <c r="I35" s="104">
        <v>0.21</v>
      </c>
      <c r="J35" s="103">
        <f>ROUND(((SUM(BE127:BE378))*I35),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ROUND((SUM(BF127:BF378)),  2)</f>
        <v>0</v>
      </c>
      <c r="G36" s="31"/>
      <c r="H36" s="31"/>
      <c r="I36" s="104">
        <v>0.15</v>
      </c>
      <c r="J36" s="103">
        <f>ROUND(((SUM(BF127:BF378))*I36),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ROUND((SUM(BG127:BG378)),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ROUND((SUM(BH127:BH378)),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ROUND((SUM(BI127:BI378)),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Objekt15 - SO D.1.4.6.MaR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J127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6922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6922</v>
      </c>
      <c r="E101" s="122"/>
      <c r="F101" s="122"/>
      <c r="G101" s="122"/>
      <c r="H101" s="122"/>
      <c r="I101" s="122"/>
      <c r="J101" s="123">
        <f>J156</f>
        <v>0</v>
      </c>
      <c r="L101" s="120"/>
    </row>
    <row r="102" spans="1:47" s="10" customFormat="1" ht="19.899999999999999" customHeight="1">
      <c r="B102" s="120"/>
      <c r="D102" s="121" t="s">
        <v>6923</v>
      </c>
      <c r="E102" s="122"/>
      <c r="F102" s="122"/>
      <c r="G102" s="122"/>
      <c r="H102" s="122"/>
      <c r="I102" s="122"/>
      <c r="J102" s="123">
        <f>J185</f>
        <v>0</v>
      </c>
      <c r="L102" s="120"/>
    </row>
    <row r="103" spans="1:47" s="10" customFormat="1" ht="19.899999999999999" customHeight="1">
      <c r="B103" s="120"/>
      <c r="D103" s="121" t="s">
        <v>6924</v>
      </c>
      <c r="E103" s="122"/>
      <c r="F103" s="122"/>
      <c r="G103" s="122"/>
      <c r="H103" s="122"/>
      <c r="I103" s="122"/>
      <c r="J103" s="123">
        <f>J219</f>
        <v>0</v>
      </c>
      <c r="L103" s="120"/>
    </row>
    <row r="104" spans="1:47" s="10" customFormat="1" ht="19.899999999999999" customHeight="1">
      <c r="B104" s="120"/>
      <c r="D104" s="121" t="s">
        <v>6925</v>
      </c>
      <c r="E104" s="122"/>
      <c r="F104" s="122"/>
      <c r="G104" s="122"/>
      <c r="H104" s="122"/>
      <c r="I104" s="122"/>
      <c r="J104" s="123">
        <f>J310</f>
        <v>0</v>
      </c>
      <c r="L104" s="120"/>
    </row>
    <row r="105" spans="1:47" s="10" customFormat="1" ht="19.899999999999999" customHeight="1">
      <c r="B105" s="120"/>
      <c r="D105" s="121" t="s">
        <v>6926</v>
      </c>
      <c r="E105" s="122"/>
      <c r="F105" s="122"/>
      <c r="G105" s="122"/>
      <c r="H105" s="122"/>
      <c r="I105" s="122"/>
      <c r="J105" s="123">
        <f>J321</f>
        <v>0</v>
      </c>
      <c r="L105" s="120"/>
    </row>
    <row r="106" spans="1:47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1" t="s">
        <v>237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7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1"/>
      <c r="D115" s="31"/>
      <c r="E115" s="243" t="str">
        <f>E7</f>
        <v>ZU - rekonstrukce objektu Klatovská 51/ Chodské náměstí 1</v>
      </c>
      <c r="F115" s="244"/>
      <c r="G115" s="244"/>
      <c r="H115" s="244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20"/>
      <c r="C116" s="27" t="s">
        <v>197</v>
      </c>
      <c r="L116" s="20"/>
    </row>
    <row r="117" spans="1:63" s="2" customFormat="1" ht="16.5" customHeight="1">
      <c r="A117" s="31"/>
      <c r="B117" s="32"/>
      <c r="C117" s="31"/>
      <c r="D117" s="31"/>
      <c r="E117" s="243" t="s">
        <v>198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7" t="s">
        <v>199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18" t="str">
        <f>E11</f>
        <v>Objekt15 - SO D.1.4.6.MaR</v>
      </c>
      <c r="F119" s="242"/>
      <c r="G119" s="242"/>
      <c r="H119" s="242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7" t="s">
        <v>20</v>
      </c>
      <c r="D121" s="31"/>
      <c r="E121" s="31"/>
      <c r="F121" s="25" t="str">
        <f>F14</f>
        <v>Plzeň</v>
      </c>
      <c r="G121" s="31"/>
      <c r="H121" s="31"/>
      <c r="I121" s="27" t="s">
        <v>22</v>
      </c>
      <c r="J121" s="54" t="str">
        <f>IF(J14="","",J14)</f>
        <v>17. 11. 2022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24</v>
      </c>
      <c r="D123" s="31"/>
      <c r="E123" s="31"/>
      <c r="F123" s="25" t="str">
        <f>E17</f>
        <v>Západočeská univerzita v Plzni</v>
      </c>
      <c r="G123" s="31"/>
      <c r="H123" s="31"/>
      <c r="I123" s="27" t="s">
        <v>31</v>
      </c>
      <c r="J123" s="29" t="str">
        <f>E23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30</v>
      </c>
      <c r="D124" s="31"/>
      <c r="E124" s="31"/>
      <c r="F124" s="25">
        <f>IF(E20="","",E20)</f>
        <v>0</v>
      </c>
      <c r="G124" s="31"/>
      <c r="H124" s="31"/>
      <c r="I124" s="27" t="s">
        <v>34</v>
      </c>
      <c r="J124" s="29" t="str">
        <f>E26</f>
        <v>BAUING KV, s.r.o.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4"/>
      <c r="B126" s="125"/>
      <c r="C126" s="126" t="s">
        <v>238</v>
      </c>
      <c r="D126" s="127" t="s">
        <v>64</v>
      </c>
      <c r="E126" s="127" t="s">
        <v>60</v>
      </c>
      <c r="F126" s="127" t="s">
        <v>61</v>
      </c>
      <c r="G126" s="127" t="s">
        <v>239</v>
      </c>
      <c r="H126" s="127" t="s">
        <v>240</v>
      </c>
      <c r="I126" s="127" t="s">
        <v>241</v>
      </c>
      <c r="J126" s="128" t="s">
        <v>203</v>
      </c>
      <c r="K126" s="129" t="s">
        <v>242</v>
      </c>
      <c r="L126" s="130"/>
      <c r="M126" s="61" t="s">
        <v>1</v>
      </c>
      <c r="N126" s="62" t="s">
        <v>43</v>
      </c>
      <c r="O126" s="62" t="s">
        <v>243</v>
      </c>
      <c r="P126" s="62" t="s">
        <v>244</v>
      </c>
      <c r="Q126" s="62" t="s">
        <v>245</v>
      </c>
      <c r="R126" s="62" t="s">
        <v>246</v>
      </c>
      <c r="S126" s="62" t="s">
        <v>247</v>
      </c>
      <c r="T126" s="63" t="s">
        <v>248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1"/>
      <c r="B127" s="32"/>
      <c r="C127" s="68" t="s">
        <v>249</v>
      </c>
      <c r="D127" s="31"/>
      <c r="E127" s="31"/>
      <c r="F127" s="31"/>
      <c r="G127" s="31"/>
      <c r="H127" s="31"/>
      <c r="I127" s="31"/>
      <c r="J127" s="131">
        <f>BK127</f>
        <v>0</v>
      </c>
      <c r="K127" s="31"/>
      <c r="L127" s="32"/>
      <c r="M127" s="64"/>
      <c r="N127" s="55"/>
      <c r="O127" s="65"/>
      <c r="P127" s="132">
        <f>P128</f>
        <v>0</v>
      </c>
      <c r="Q127" s="65"/>
      <c r="R127" s="132">
        <f>R128</f>
        <v>0</v>
      </c>
      <c r="S127" s="65"/>
      <c r="T127" s="133">
        <f>T128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78</v>
      </c>
      <c r="AU127" s="17" t="s">
        <v>205</v>
      </c>
      <c r="BK127" s="134">
        <f>BK128</f>
        <v>0</v>
      </c>
    </row>
    <row r="128" spans="1:63" s="12" customFormat="1" ht="25.9" customHeight="1">
      <c r="B128" s="135"/>
      <c r="D128" s="136" t="s">
        <v>78</v>
      </c>
      <c r="E128" s="137" t="s">
        <v>1303</v>
      </c>
      <c r="F128" s="137" t="s">
        <v>1304</v>
      </c>
      <c r="I128" s="138"/>
      <c r="J128" s="139">
        <f>BK128</f>
        <v>0</v>
      </c>
      <c r="L128" s="135"/>
      <c r="M128" s="140"/>
      <c r="N128" s="141"/>
      <c r="O128" s="141"/>
      <c r="P128" s="142">
        <f>P129+P156+P185+P219+P310+P321</f>
        <v>0</v>
      </c>
      <c r="Q128" s="141"/>
      <c r="R128" s="142">
        <f>R129+R156+R185+R219+R310+R321</f>
        <v>0</v>
      </c>
      <c r="S128" s="141"/>
      <c r="T128" s="143">
        <f>T129+T156+T185+T219+T310+T321</f>
        <v>0</v>
      </c>
      <c r="AR128" s="136" t="s">
        <v>88</v>
      </c>
      <c r="AT128" s="144" t="s">
        <v>78</v>
      </c>
      <c r="AU128" s="144" t="s">
        <v>79</v>
      </c>
      <c r="AY128" s="136" t="s">
        <v>252</v>
      </c>
      <c r="BK128" s="145">
        <f>BK129+BK156+BK185+BK219+BK310+BK321</f>
        <v>0</v>
      </c>
    </row>
    <row r="129" spans="1:65" s="12" customFormat="1" ht="22.9" customHeight="1">
      <c r="B129" s="135"/>
      <c r="D129" s="136" t="s">
        <v>78</v>
      </c>
      <c r="E129" s="146" t="s">
        <v>6927</v>
      </c>
      <c r="F129" s="146" t="s">
        <v>6928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SUM(P130:P155)</f>
        <v>0</v>
      </c>
      <c r="Q129" s="141"/>
      <c r="R129" s="142">
        <f>SUM(R130:R155)</f>
        <v>0</v>
      </c>
      <c r="S129" s="141"/>
      <c r="T129" s="143">
        <f>SUM(T130:T155)</f>
        <v>0</v>
      </c>
      <c r="AR129" s="136" t="s">
        <v>88</v>
      </c>
      <c r="AT129" s="144" t="s">
        <v>78</v>
      </c>
      <c r="AU129" s="144" t="s">
        <v>86</v>
      </c>
      <c r="AY129" s="136" t="s">
        <v>252</v>
      </c>
      <c r="BK129" s="145">
        <f>SUM(BK130:BK155)</f>
        <v>0</v>
      </c>
    </row>
    <row r="130" spans="1:65" s="2" customFormat="1" ht="24.2" customHeight="1">
      <c r="A130" s="31"/>
      <c r="B130" s="148"/>
      <c r="C130" s="149" t="s">
        <v>86</v>
      </c>
      <c r="D130" s="149" t="s">
        <v>254</v>
      </c>
      <c r="E130" s="150" t="s">
        <v>6929</v>
      </c>
      <c r="F130" s="151" t="s">
        <v>6930</v>
      </c>
      <c r="G130" s="152" t="s">
        <v>347</v>
      </c>
      <c r="H130" s="153">
        <v>2</v>
      </c>
      <c r="I130" s="154"/>
      <c r="J130" s="155">
        <f>ROUND(I130*H130,2)</f>
        <v>0</v>
      </c>
      <c r="K130" s="156"/>
      <c r="L130" s="32"/>
      <c r="M130" s="157" t="s">
        <v>1</v>
      </c>
      <c r="N130" s="158" t="s">
        <v>44</v>
      </c>
      <c r="O130" s="57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289</v>
      </c>
      <c r="AT130" s="161" t="s">
        <v>254</v>
      </c>
      <c r="AU130" s="161" t="s">
        <v>88</v>
      </c>
      <c r="AY130" s="17" t="s">
        <v>252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86</v>
      </c>
      <c r="BK130" s="162">
        <f>ROUND(I130*H130,2)</f>
        <v>0</v>
      </c>
      <c r="BL130" s="17" t="s">
        <v>289</v>
      </c>
      <c r="BM130" s="161" t="s">
        <v>88</v>
      </c>
    </row>
    <row r="131" spans="1:65" s="14" customFormat="1">
      <c r="B131" s="171"/>
      <c r="D131" s="164" t="s">
        <v>282</v>
      </c>
      <c r="E131" s="172" t="s">
        <v>1</v>
      </c>
      <c r="F131" s="173" t="s">
        <v>6931</v>
      </c>
      <c r="H131" s="174">
        <v>2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3" customFormat="1" ht="22.5">
      <c r="B132" s="163"/>
      <c r="D132" s="164" t="s">
        <v>282</v>
      </c>
      <c r="E132" s="165" t="s">
        <v>1</v>
      </c>
      <c r="F132" s="166" t="s">
        <v>6932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282</v>
      </c>
      <c r="AU132" s="165" t="s">
        <v>88</v>
      </c>
      <c r="AV132" s="13" t="s">
        <v>86</v>
      </c>
      <c r="AW132" s="13" t="s">
        <v>33</v>
      </c>
      <c r="AX132" s="13" t="s">
        <v>79</v>
      </c>
      <c r="AY132" s="165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2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24.2" customHeight="1">
      <c r="A134" s="31"/>
      <c r="B134" s="148"/>
      <c r="C134" s="149" t="s">
        <v>88</v>
      </c>
      <c r="D134" s="149" t="s">
        <v>254</v>
      </c>
      <c r="E134" s="150" t="s">
        <v>6933</v>
      </c>
      <c r="F134" s="151" t="s">
        <v>6934</v>
      </c>
      <c r="G134" s="152" t="s">
        <v>347</v>
      </c>
      <c r="H134" s="153">
        <v>2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289</v>
      </c>
      <c r="AT134" s="161" t="s">
        <v>254</v>
      </c>
      <c r="AU134" s="161" t="s">
        <v>88</v>
      </c>
      <c r="AY134" s="17" t="s">
        <v>252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289</v>
      </c>
      <c r="BM134" s="161" t="s">
        <v>258</v>
      </c>
    </row>
    <row r="135" spans="1:65" s="14" customFormat="1">
      <c r="B135" s="171"/>
      <c r="D135" s="164" t="s">
        <v>282</v>
      </c>
      <c r="E135" s="172" t="s">
        <v>1</v>
      </c>
      <c r="F135" s="173" t="s">
        <v>6935</v>
      </c>
      <c r="H135" s="174">
        <v>2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282</v>
      </c>
      <c r="AU135" s="172" t="s">
        <v>88</v>
      </c>
      <c r="AV135" s="14" t="s">
        <v>88</v>
      </c>
      <c r="AW135" s="14" t="s">
        <v>33</v>
      </c>
      <c r="AX135" s="14" t="s">
        <v>79</v>
      </c>
      <c r="AY135" s="172" t="s">
        <v>252</v>
      </c>
    </row>
    <row r="136" spans="1:65" s="13" customFormat="1" ht="22.5">
      <c r="B136" s="163"/>
      <c r="D136" s="164" t="s">
        <v>282</v>
      </c>
      <c r="E136" s="165" t="s">
        <v>1</v>
      </c>
      <c r="F136" s="166" t="s">
        <v>6936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282</v>
      </c>
      <c r="AU136" s="165" t="s">
        <v>88</v>
      </c>
      <c r="AV136" s="13" t="s">
        <v>86</v>
      </c>
      <c r="AW136" s="13" t="s">
        <v>33</v>
      </c>
      <c r="AX136" s="13" t="s">
        <v>79</v>
      </c>
      <c r="AY136" s="165" t="s">
        <v>252</v>
      </c>
    </row>
    <row r="137" spans="1:65" s="15" customFormat="1">
      <c r="B137" s="179"/>
      <c r="D137" s="164" t="s">
        <v>282</v>
      </c>
      <c r="E137" s="180" t="s">
        <v>1</v>
      </c>
      <c r="F137" s="181" t="s">
        <v>286</v>
      </c>
      <c r="H137" s="182">
        <v>2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282</v>
      </c>
      <c r="AU137" s="180" t="s">
        <v>88</v>
      </c>
      <c r="AV137" s="15" t="s">
        <v>258</v>
      </c>
      <c r="AW137" s="15" t="s">
        <v>33</v>
      </c>
      <c r="AX137" s="15" t="s">
        <v>86</v>
      </c>
      <c r="AY137" s="180" t="s">
        <v>252</v>
      </c>
    </row>
    <row r="138" spans="1:65" s="2" customFormat="1" ht="24.2" customHeight="1">
      <c r="A138" s="31"/>
      <c r="B138" s="148"/>
      <c r="C138" s="149" t="s">
        <v>262</v>
      </c>
      <c r="D138" s="149" t="s">
        <v>254</v>
      </c>
      <c r="E138" s="150" t="s">
        <v>6937</v>
      </c>
      <c r="F138" s="151" t="s">
        <v>6938</v>
      </c>
      <c r="G138" s="152" t="s">
        <v>347</v>
      </c>
      <c r="H138" s="153">
        <v>1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289</v>
      </c>
      <c r="AT138" s="161" t="s">
        <v>254</v>
      </c>
      <c r="AU138" s="161" t="s">
        <v>88</v>
      </c>
      <c r="AY138" s="17" t="s">
        <v>252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289</v>
      </c>
      <c r="BM138" s="161" t="s">
        <v>266</v>
      </c>
    </row>
    <row r="139" spans="1:65" s="14" customFormat="1">
      <c r="B139" s="171"/>
      <c r="D139" s="164" t="s">
        <v>282</v>
      </c>
      <c r="E139" s="172" t="s">
        <v>1</v>
      </c>
      <c r="F139" s="173" t="s">
        <v>6939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5" customFormat="1">
      <c r="B140" s="179"/>
      <c r="D140" s="164" t="s">
        <v>282</v>
      </c>
      <c r="E140" s="180" t="s">
        <v>1</v>
      </c>
      <c r="F140" s="181" t="s">
        <v>286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282</v>
      </c>
      <c r="AU140" s="180" t="s">
        <v>88</v>
      </c>
      <c r="AV140" s="15" t="s">
        <v>258</v>
      </c>
      <c r="AW140" s="15" t="s">
        <v>33</v>
      </c>
      <c r="AX140" s="15" t="s">
        <v>86</v>
      </c>
      <c r="AY140" s="180" t="s">
        <v>252</v>
      </c>
    </row>
    <row r="141" spans="1:65" s="2" customFormat="1" ht="24.2" customHeight="1">
      <c r="A141" s="31"/>
      <c r="B141" s="148"/>
      <c r="C141" s="149" t="s">
        <v>258</v>
      </c>
      <c r="D141" s="149" t="s">
        <v>254</v>
      </c>
      <c r="E141" s="150" t="s">
        <v>6940</v>
      </c>
      <c r="F141" s="151" t="s">
        <v>6941</v>
      </c>
      <c r="G141" s="152" t="s">
        <v>347</v>
      </c>
      <c r="H141" s="153">
        <v>1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289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289</v>
      </c>
      <c r="BM141" s="161" t="s">
        <v>269</v>
      </c>
    </row>
    <row r="142" spans="1:65" s="14" customFormat="1">
      <c r="B142" s="171"/>
      <c r="D142" s="164" t="s">
        <v>282</v>
      </c>
      <c r="E142" s="172" t="s">
        <v>1</v>
      </c>
      <c r="F142" s="173" t="s">
        <v>6939</v>
      </c>
      <c r="H142" s="174">
        <v>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5" customFormat="1">
      <c r="B143" s="179"/>
      <c r="D143" s="164" t="s">
        <v>282</v>
      </c>
      <c r="E143" s="180" t="s">
        <v>1</v>
      </c>
      <c r="F143" s="181" t="s">
        <v>286</v>
      </c>
      <c r="H143" s="182">
        <v>1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282</v>
      </c>
      <c r="AU143" s="180" t="s">
        <v>88</v>
      </c>
      <c r="AV143" s="15" t="s">
        <v>258</v>
      </c>
      <c r="AW143" s="15" t="s">
        <v>33</v>
      </c>
      <c r="AX143" s="15" t="s">
        <v>86</v>
      </c>
      <c r="AY143" s="180" t="s">
        <v>252</v>
      </c>
    </row>
    <row r="144" spans="1:65" s="2" customFormat="1" ht="24.2" customHeight="1">
      <c r="A144" s="31"/>
      <c r="B144" s="148"/>
      <c r="C144" s="149" t="s">
        <v>270</v>
      </c>
      <c r="D144" s="149" t="s">
        <v>254</v>
      </c>
      <c r="E144" s="150" t="s">
        <v>6942</v>
      </c>
      <c r="F144" s="151" t="s">
        <v>6943</v>
      </c>
      <c r="G144" s="152" t="s">
        <v>347</v>
      </c>
      <c r="H144" s="153">
        <v>1</v>
      </c>
      <c r="I144" s="154"/>
      <c r="J144" s="155">
        <f>ROUND(I144*H144,2)</f>
        <v>0</v>
      </c>
      <c r="K144" s="156"/>
      <c r="L144" s="32"/>
      <c r="M144" s="157" t="s">
        <v>1</v>
      </c>
      <c r="N144" s="158" t="s">
        <v>44</v>
      </c>
      <c r="O144" s="57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289</v>
      </c>
      <c r="AT144" s="161" t="s">
        <v>254</v>
      </c>
      <c r="AU144" s="161" t="s">
        <v>88</v>
      </c>
      <c r="AY144" s="17" t="s">
        <v>252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289</v>
      </c>
      <c r="BM144" s="161" t="s">
        <v>273</v>
      </c>
    </row>
    <row r="145" spans="1:65" s="14" customFormat="1">
      <c r="B145" s="171"/>
      <c r="D145" s="164" t="s">
        <v>282</v>
      </c>
      <c r="E145" s="172" t="s">
        <v>1</v>
      </c>
      <c r="F145" s="173" t="s">
        <v>6944</v>
      </c>
      <c r="H145" s="174">
        <v>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1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24.2" customHeight="1">
      <c r="A147" s="31"/>
      <c r="B147" s="148"/>
      <c r="C147" s="149" t="s">
        <v>266</v>
      </c>
      <c r="D147" s="149" t="s">
        <v>254</v>
      </c>
      <c r="E147" s="150" t="s">
        <v>6945</v>
      </c>
      <c r="F147" s="151" t="s">
        <v>6946</v>
      </c>
      <c r="G147" s="152" t="s">
        <v>347</v>
      </c>
      <c r="H147" s="153">
        <v>1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289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289</v>
      </c>
      <c r="BM147" s="161" t="s">
        <v>276</v>
      </c>
    </row>
    <row r="148" spans="1:65" s="14" customFormat="1">
      <c r="B148" s="171"/>
      <c r="D148" s="164" t="s">
        <v>282</v>
      </c>
      <c r="E148" s="172" t="s">
        <v>1</v>
      </c>
      <c r="F148" s="173" t="s">
        <v>6939</v>
      </c>
      <c r="H148" s="174">
        <v>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24.2" customHeight="1">
      <c r="A150" s="31"/>
      <c r="B150" s="148"/>
      <c r="C150" s="149" t="s">
        <v>277</v>
      </c>
      <c r="D150" s="149" t="s">
        <v>254</v>
      </c>
      <c r="E150" s="150" t="s">
        <v>6947</v>
      </c>
      <c r="F150" s="151" t="s">
        <v>6948</v>
      </c>
      <c r="G150" s="152" t="s">
        <v>347</v>
      </c>
      <c r="H150" s="153">
        <v>1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289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289</v>
      </c>
      <c r="BM150" s="161" t="s">
        <v>281</v>
      </c>
    </row>
    <row r="151" spans="1:65" s="14" customFormat="1">
      <c r="B151" s="171"/>
      <c r="D151" s="164" t="s">
        <v>282</v>
      </c>
      <c r="E151" s="172" t="s">
        <v>1</v>
      </c>
      <c r="F151" s="173" t="s">
        <v>6939</v>
      </c>
      <c r="H151" s="174">
        <v>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1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269</v>
      </c>
      <c r="D153" s="149" t="s">
        <v>254</v>
      </c>
      <c r="E153" s="150" t="s">
        <v>6949</v>
      </c>
      <c r="F153" s="151" t="s">
        <v>6950</v>
      </c>
      <c r="G153" s="152" t="s">
        <v>347</v>
      </c>
      <c r="H153" s="153">
        <v>2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289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289</v>
      </c>
      <c r="BM153" s="161" t="s">
        <v>289</v>
      </c>
    </row>
    <row r="154" spans="1:65" s="14" customFormat="1">
      <c r="B154" s="171"/>
      <c r="D154" s="164" t="s">
        <v>282</v>
      </c>
      <c r="E154" s="172" t="s">
        <v>1</v>
      </c>
      <c r="F154" s="173" t="s">
        <v>6951</v>
      </c>
      <c r="H154" s="174">
        <v>2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5" customFormat="1">
      <c r="B155" s="179"/>
      <c r="D155" s="164" t="s">
        <v>282</v>
      </c>
      <c r="E155" s="180" t="s">
        <v>1</v>
      </c>
      <c r="F155" s="181" t="s">
        <v>286</v>
      </c>
      <c r="H155" s="182">
        <v>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282</v>
      </c>
      <c r="AU155" s="180" t="s">
        <v>88</v>
      </c>
      <c r="AV155" s="15" t="s">
        <v>258</v>
      </c>
      <c r="AW155" s="15" t="s">
        <v>33</v>
      </c>
      <c r="AX155" s="15" t="s">
        <v>86</v>
      </c>
      <c r="AY155" s="180" t="s">
        <v>252</v>
      </c>
    </row>
    <row r="156" spans="1:65" s="12" customFormat="1" ht="22.9" customHeight="1">
      <c r="B156" s="135"/>
      <c r="D156" s="136" t="s">
        <v>78</v>
      </c>
      <c r="E156" s="146" t="s">
        <v>6927</v>
      </c>
      <c r="F156" s="146" t="s">
        <v>6928</v>
      </c>
      <c r="I156" s="138"/>
      <c r="J156" s="147">
        <f>BK156</f>
        <v>0</v>
      </c>
      <c r="L156" s="135"/>
      <c r="M156" s="140"/>
      <c r="N156" s="141"/>
      <c r="O156" s="141"/>
      <c r="P156" s="142">
        <f>SUM(P157:P184)</f>
        <v>0</v>
      </c>
      <c r="Q156" s="141"/>
      <c r="R156" s="142">
        <f>SUM(R157:R184)</f>
        <v>0</v>
      </c>
      <c r="S156" s="141"/>
      <c r="T156" s="143">
        <f>SUM(T157:T184)</f>
        <v>0</v>
      </c>
      <c r="AR156" s="136" t="s">
        <v>88</v>
      </c>
      <c r="AT156" s="144" t="s">
        <v>78</v>
      </c>
      <c r="AU156" s="144" t="s">
        <v>86</v>
      </c>
      <c r="AY156" s="136" t="s">
        <v>252</v>
      </c>
      <c r="BK156" s="145">
        <f>SUM(BK157:BK184)</f>
        <v>0</v>
      </c>
    </row>
    <row r="157" spans="1:65" s="2" customFormat="1" ht="24.2" customHeight="1">
      <c r="A157" s="31"/>
      <c r="B157" s="148"/>
      <c r="C157" s="149" t="s">
        <v>291</v>
      </c>
      <c r="D157" s="149" t="s">
        <v>254</v>
      </c>
      <c r="E157" s="150" t="s">
        <v>6952</v>
      </c>
      <c r="F157" s="151" t="s">
        <v>6953</v>
      </c>
      <c r="G157" s="152" t="s">
        <v>347</v>
      </c>
      <c r="H157" s="153">
        <v>3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294</v>
      </c>
    </row>
    <row r="158" spans="1:65" s="14" customFormat="1">
      <c r="B158" s="171"/>
      <c r="D158" s="164" t="s">
        <v>282</v>
      </c>
      <c r="E158" s="172" t="s">
        <v>1</v>
      </c>
      <c r="F158" s="173" t="s">
        <v>6954</v>
      </c>
      <c r="H158" s="174">
        <v>3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 ht="22.5">
      <c r="B159" s="163"/>
      <c r="D159" s="164" t="s">
        <v>282</v>
      </c>
      <c r="E159" s="165" t="s">
        <v>1</v>
      </c>
      <c r="F159" s="166" t="s">
        <v>6955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3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273</v>
      </c>
      <c r="D161" s="149" t="s">
        <v>254</v>
      </c>
      <c r="E161" s="150" t="s">
        <v>6956</v>
      </c>
      <c r="F161" s="151" t="s">
        <v>6957</v>
      </c>
      <c r="G161" s="152" t="s">
        <v>347</v>
      </c>
      <c r="H161" s="153">
        <v>1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289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289</v>
      </c>
      <c r="BM161" s="161" t="s">
        <v>298</v>
      </c>
    </row>
    <row r="162" spans="1:65" s="14" customFormat="1">
      <c r="B162" s="171"/>
      <c r="D162" s="164" t="s">
        <v>282</v>
      </c>
      <c r="E162" s="172" t="s">
        <v>1</v>
      </c>
      <c r="F162" s="173" t="s">
        <v>6958</v>
      </c>
      <c r="H162" s="174">
        <v>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>
      <c r="B163" s="163"/>
      <c r="D163" s="164" t="s">
        <v>282</v>
      </c>
      <c r="E163" s="165" t="s">
        <v>1</v>
      </c>
      <c r="F163" s="166" t="s">
        <v>6959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24.2" customHeight="1">
      <c r="A165" s="31"/>
      <c r="B165" s="148"/>
      <c r="C165" s="149" t="s">
        <v>299</v>
      </c>
      <c r="D165" s="149" t="s">
        <v>254</v>
      </c>
      <c r="E165" s="150" t="s">
        <v>6960</v>
      </c>
      <c r="F165" s="151" t="s">
        <v>6961</v>
      </c>
      <c r="G165" s="152" t="s">
        <v>347</v>
      </c>
      <c r="H165" s="153">
        <v>4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289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289</v>
      </c>
      <c r="BM165" s="161" t="s">
        <v>302</v>
      </c>
    </row>
    <row r="166" spans="1:65" s="14" customFormat="1">
      <c r="B166" s="171"/>
      <c r="D166" s="164" t="s">
        <v>282</v>
      </c>
      <c r="E166" s="172" t="s">
        <v>1</v>
      </c>
      <c r="F166" s="173" t="s">
        <v>6962</v>
      </c>
      <c r="H166" s="174">
        <v>4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>
      <c r="B167" s="163"/>
      <c r="D167" s="164" t="s">
        <v>282</v>
      </c>
      <c r="E167" s="165" t="s">
        <v>1</v>
      </c>
      <c r="F167" s="166" t="s">
        <v>6963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4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24.2" customHeight="1">
      <c r="A169" s="31"/>
      <c r="B169" s="148"/>
      <c r="C169" s="149" t="s">
        <v>276</v>
      </c>
      <c r="D169" s="149" t="s">
        <v>254</v>
      </c>
      <c r="E169" s="150" t="s">
        <v>6964</v>
      </c>
      <c r="F169" s="151" t="s">
        <v>6965</v>
      </c>
      <c r="G169" s="152" t="s">
        <v>347</v>
      </c>
      <c r="H169" s="153">
        <v>1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289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289</v>
      </c>
      <c r="BM169" s="161" t="s">
        <v>306</v>
      </c>
    </row>
    <row r="170" spans="1:65" s="14" customFormat="1">
      <c r="B170" s="171"/>
      <c r="D170" s="164" t="s">
        <v>282</v>
      </c>
      <c r="E170" s="172" t="s">
        <v>1</v>
      </c>
      <c r="F170" s="173" t="s">
        <v>6966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 ht="22.5">
      <c r="B171" s="163"/>
      <c r="D171" s="164" t="s">
        <v>282</v>
      </c>
      <c r="E171" s="165" t="s">
        <v>1</v>
      </c>
      <c r="F171" s="166" t="s">
        <v>6967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308</v>
      </c>
      <c r="D173" s="149" t="s">
        <v>254</v>
      </c>
      <c r="E173" s="150" t="s">
        <v>6968</v>
      </c>
      <c r="F173" s="151" t="s">
        <v>6969</v>
      </c>
      <c r="G173" s="152" t="s">
        <v>347</v>
      </c>
      <c r="H173" s="153">
        <v>1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311</v>
      </c>
    </row>
    <row r="174" spans="1:65" s="14" customFormat="1">
      <c r="B174" s="171"/>
      <c r="D174" s="164" t="s">
        <v>282</v>
      </c>
      <c r="E174" s="172" t="s">
        <v>1</v>
      </c>
      <c r="F174" s="173" t="s">
        <v>6970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3" customFormat="1" ht="22.5">
      <c r="B175" s="163"/>
      <c r="D175" s="164" t="s">
        <v>282</v>
      </c>
      <c r="E175" s="165" t="s">
        <v>1</v>
      </c>
      <c r="F175" s="166" t="s">
        <v>6971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1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4.2" customHeight="1">
      <c r="A177" s="31"/>
      <c r="B177" s="148"/>
      <c r="C177" s="149" t="s">
        <v>281</v>
      </c>
      <c r="D177" s="149" t="s">
        <v>254</v>
      </c>
      <c r="E177" s="150" t="s">
        <v>6972</v>
      </c>
      <c r="F177" s="151" t="s">
        <v>6973</v>
      </c>
      <c r="G177" s="152" t="s">
        <v>347</v>
      </c>
      <c r="H177" s="153">
        <v>5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289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289</v>
      </c>
      <c r="BM177" s="161" t="s">
        <v>315</v>
      </c>
    </row>
    <row r="178" spans="1:65" s="14" customFormat="1">
      <c r="B178" s="171"/>
      <c r="D178" s="164" t="s">
        <v>282</v>
      </c>
      <c r="E178" s="172" t="s">
        <v>1</v>
      </c>
      <c r="F178" s="173" t="s">
        <v>6974</v>
      </c>
      <c r="H178" s="174">
        <v>5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5" customFormat="1">
      <c r="B179" s="179"/>
      <c r="D179" s="164" t="s">
        <v>282</v>
      </c>
      <c r="E179" s="180" t="s">
        <v>1</v>
      </c>
      <c r="F179" s="181" t="s">
        <v>286</v>
      </c>
      <c r="H179" s="182">
        <v>5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282</v>
      </c>
      <c r="AU179" s="180" t="s">
        <v>88</v>
      </c>
      <c r="AV179" s="15" t="s">
        <v>258</v>
      </c>
      <c r="AW179" s="15" t="s">
        <v>33</v>
      </c>
      <c r="AX179" s="15" t="s">
        <v>86</v>
      </c>
      <c r="AY179" s="180" t="s">
        <v>252</v>
      </c>
    </row>
    <row r="180" spans="1:65" s="2" customFormat="1" ht="24.2" customHeight="1">
      <c r="A180" s="31"/>
      <c r="B180" s="148"/>
      <c r="C180" s="149" t="s">
        <v>8</v>
      </c>
      <c r="D180" s="149" t="s">
        <v>254</v>
      </c>
      <c r="E180" s="150" t="s">
        <v>6975</v>
      </c>
      <c r="F180" s="151" t="s">
        <v>6976</v>
      </c>
      <c r="G180" s="152" t="s">
        <v>347</v>
      </c>
      <c r="H180" s="153">
        <v>4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44</v>
      </c>
      <c r="O180" s="57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289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289</v>
      </c>
      <c r="BM180" s="161" t="s">
        <v>319</v>
      </c>
    </row>
    <row r="181" spans="1:65" s="2" customFormat="1" ht="24.2" customHeight="1">
      <c r="A181" s="31"/>
      <c r="B181" s="148"/>
      <c r="C181" s="149" t="s">
        <v>289</v>
      </c>
      <c r="D181" s="149" t="s">
        <v>254</v>
      </c>
      <c r="E181" s="150" t="s">
        <v>6977</v>
      </c>
      <c r="F181" s="151" t="s">
        <v>6978</v>
      </c>
      <c r="G181" s="152" t="s">
        <v>347</v>
      </c>
      <c r="H181" s="153">
        <v>4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289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289</v>
      </c>
      <c r="BM181" s="161" t="s">
        <v>323</v>
      </c>
    </row>
    <row r="182" spans="1:65" s="14" customFormat="1">
      <c r="B182" s="171"/>
      <c r="D182" s="164" t="s">
        <v>282</v>
      </c>
      <c r="E182" s="172" t="s">
        <v>1</v>
      </c>
      <c r="F182" s="173" t="s">
        <v>6979</v>
      </c>
      <c r="H182" s="174">
        <v>4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 ht="22.5">
      <c r="B183" s="163"/>
      <c r="D183" s="164" t="s">
        <v>282</v>
      </c>
      <c r="E183" s="165" t="s">
        <v>1</v>
      </c>
      <c r="F183" s="166" t="s">
        <v>6980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4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12" customFormat="1" ht="22.9" customHeight="1">
      <c r="B185" s="135"/>
      <c r="D185" s="136" t="s">
        <v>78</v>
      </c>
      <c r="E185" s="146" t="s">
        <v>5504</v>
      </c>
      <c r="F185" s="146" t="s">
        <v>6981</v>
      </c>
      <c r="I185" s="138"/>
      <c r="J185" s="147">
        <f>BK185</f>
        <v>0</v>
      </c>
      <c r="L185" s="135"/>
      <c r="M185" s="140"/>
      <c r="N185" s="141"/>
      <c r="O185" s="141"/>
      <c r="P185" s="142">
        <f>SUM(P186:P218)</f>
        <v>0</v>
      </c>
      <c r="Q185" s="141"/>
      <c r="R185" s="142">
        <f>SUM(R186:R218)</f>
        <v>0</v>
      </c>
      <c r="S185" s="141"/>
      <c r="T185" s="143">
        <f>SUM(T186:T218)</f>
        <v>0</v>
      </c>
      <c r="AR185" s="136" t="s">
        <v>86</v>
      </c>
      <c r="AT185" s="144" t="s">
        <v>78</v>
      </c>
      <c r="AU185" s="144" t="s">
        <v>86</v>
      </c>
      <c r="AY185" s="136" t="s">
        <v>252</v>
      </c>
      <c r="BK185" s="145">
        <f>SUM(BK186:BK218)</f>
        <v>0</v>
      </c>
    </row>
    <row r="186" spans="1:65" s="2" customFormat="1" ht="24.2" customHeight="1">
      <c r="A186" s="31"/>
      <c r="B186" s="148"/>
      <c r="C186" s="149" t="s">
        <v>325</v>
      </c>
      <c r="D186" s="149" t="s">
        <v>254</v>
      </c>
      <c r="E186" s="150" t="s">
        <v>6982</v>
      </c>
      <c r="F186" s="151" t="s">
        <v>6983</v>
      </c>
      <c r="G186" s="152" t="s">
        <v>347</v>
      </c>
      <c r="H186" s="153">
        <v>2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258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258</v>
      </c>
      <c r="BM186" s="161" t="s">
        <v>328</v>
      </c>
    </row>
    <row r="187" spans="1:65" s="14" customFormat="1">
      <c r="B187" s="171"/>
      <c r="D187" s="164" t="s">
        <v>282</v>
      </c>
      <c r="E187" s="172" t="s">
        <v>1</v>
      </c>
      <c r="F187" s="173" t="s">
        <v>6984</v>
      </c>
      <c r="H187" s="174">
        <v>2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2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294</v>
      </c>
      <c r="D189" s="149" t="s">
        <v>254</v>
      </c>
      <c r="E189" s="150" t="s">
        <v>6985</v>
      </c>
      <c r="F189" s="151" t="s">
        <v>6986</v>
      </c>
      <c r="G189" s="152" t="s">
        <v>347</v>
      </c>
      <c r="H189" s="153">
        <v>2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335</v>
      </c>
    </row>
    <row r="190" spans="1:65" s="14" customFormat="1">
      <c r="B190" s="171"/>
      <c r="D190" s="164" t="s">
        <v>282</v>
      </c>
      <c r="E190" s="172" t="s">
        <v>1</v>
      </c>
      <c r="F190" s="173" t="s">
        <v>6987</v>
      </c>
      <c r="H190" s="174">
        <v>2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5" customFormat="1">
      <c r="B191" s="179"/>
      <c r="D191" s="164" t="s">
        <v>282</v>
      </c>
      <c r="E191" s="180" t="s">
        <v>1</v>
      </c>
      <c r="F191" s="181" t="s">
        <v>286</v>
      </c>
      <c r="H191" s="182">
        <v>2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282</v>
      </c>
      <c r="AU191" s="180" t="s">
        <v>88</v>
      </c>
      <c r="AV191" s="15" t="s">
        <v>258</v>
      </c>
      <c r="AW191" s="15" t="s">
        <v>33</v>
      </c>
      <c r="AX191" s="15" t="s">
        <v>86</v>
      </c>
      <c r="AY191" s="180" t="s">
        <v>252</v>
      </c>
    </row>
    <row r="192" spans="1:65" s="2" customFormat="1" ht="24.2" customHeight="1">
      <c r="A192" s="31"/>
      <c r="B192" s="148"/>
      <c r="C192" s="149" t="s">
        <v>338</v>
      </c>
      <c r="D192" s="149" t="s">
        <v>254</v>
      </c>
      <c r="E192" s="150" t="s">
        <v>6988</v>
      </c>
      <c r="F192" s="151" t="s">
        <v>6989</v>
      </c>
      <c r="G192" s="152" t="s">
        <v>347</v>
      </c>
      <c r="H192" s="153">
        <v>13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258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258</v>
      </c>
      <c r="BM192" s="161" t="s">
        <v>342</v>
      </c>
    </row>
    <row r="193" spans="1:65" s="14" customFormat="1">
      <c r="B193" s="171"/>
      <c r="D193" s="164" t="s">
        <v>282</v>
      </c>
      <c r="E193" s="172" t="s">
        <v>1</v>
      </c>
      <c r="F193" s="173" t="s">
        <v>6990</v>
      </c>
      <c r="H193" s="174">
        <v>13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13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24.2" customHeight="1">
      <c r="A195" s="31"/>
      <c r="B195" s="148"/>
      <c r="C195" s="149" t="s">
        <v>298</v>
      </c>
      <c r="D195" s="149" t="s">
        <v>254</v>
      </c>
      <c r="E195" s="150" t="s">
        <v>6991</v>
      </c>
      <c r="F195" s="151" t="s">
        <v>6992</v>
      </c>
      <c r="G195" s="152" t="s">
        <v>347</v>
      </c>
      <c r="H195" s="153">
        <v>2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348</v>
      </c>
    </row>
    <row r="196" spans="1:65" s="14" customFormat="1">
      <c r="B196" s="171"/>
      <c r="D196" s="164" t="s">
        <v>282</v>
      </c>
      <c r="E196" s="172" t="s">
        <v>1</v>
      </c>
      <c r="F196" s="173" t="s">
        <v>6993</v>
      </c>
      <c r="H196" s="174">
        <v>2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5" customFormat="1">
      <c r="B197" s="179"/>
      <c r="D197" s="164" t="s">
        <v>282</v>
      </c>
      <c r="E197" s="180" t="s">
        <v>1</v>
      </c>
      <c r="F197" s="181" t="s">
        <v>286</v>
      </c>
      <c r="H197" s="182">
        <v>2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282</v>
      </c>
      <c r="AU197" s="180" t="s">
        <v>88</v>
      </c>
      <c r="AV197" s="15" t="s">
        <v>258</v>
      </c>
      <c r="AW197" s="15" t="s">
        <v>33</v>
      </c>
      <c r="AX197" s="15" t="s">
        <v>86</v>
      </c>
      <c r="AY197" s="180" t="s">
        <v>252</v>
      </c>
    </row>
    <row r="198" spans="1:65" s="2" customFormat="1" ht="24.2" customHeight="1">
      <c r="A198" s="31"/>
      <c r="B198" s="148"/>
      <c r="C198" s="149" t="s">
        <v>7</v>
      </c>
      <c r="D198" s="149" t="s">
        <v>254</v>
      </c>
      <c r="E198" s="150" t="s">
        <v>6994</v>
      </c>
      <c r="F198" s="151" t="s">
        <v>6995</v>
      </c>
      <c r="G198" s="152" t="s">
        <v>347</v>
      </c>
      <c r="H198" s="153">
        <v>3</v>
      </c>
      <c r="I198" s="154"/>
      <c r="J198" s="155">
        <f>ROUND(I198*H198,2)</f>
        <v>0</v>
      </c>
      <c r="K198" s="156"/>
      <c r="L198" s="32"/>
      <c r="M198" s="157" t="s">
        <v>1</v>
      </c>
      <c r="N198" s="158" t="s">
        <v>44</v>
      </c>
      <c r="O198" s="57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258</v>
      </c>
      <c r="AT198" s="161" t="s">
        <v>254</v>
      </c>
      <c r="AU198" s="161" t="s">
        <v>88</v>
      </c>
      <c r="AY198" s="17" t="s">
        <v>252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86</v>
      </c>
      <c r="BK198" s="162">
        <f>ROUND(I198*H198,2)</f>
        <v>0</v>
      </c>
      <c r="BL198" s="17" t="s">
        <v>258</v>
      </c>
      <c r="BM198" s="161" t="s">
        <v>356</v>
      </c>
    </row>
    <row r="199" spans="1:65" s="14" customFormat="1">
      <c r="B199" s="171"/>
      <c r="D199" s="164" t="s">
        <v>282</v>
      </c>
      <c r="E199" s="172" t="s">
        <v>1</v>
      </c>
      <c r="F199" s="173" t="s">
        <v>6996</v>
      </c>
      <c r="H199" s="174">
        <v>3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3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24.2" customHeight="1">
      <c r="A201" s="31"/>
      <c r="B201" s="148"/>
      <c r="C201" s="149" t="s">
        <v>302</v>
      </c>
      <c r="D201" s="149" t="s">
        <v>254</v>
      </c>
      <c r="E201" s="150" t="s">
        <v>6997</v>
      </c>
      <c r="F201" s="151" t="s">
        <v>6998</v>
      </c>
      <c r="G201" s="152" t="s">
        <v>347</v>
      </c>
      <c r="H201" s="153">
        <v>13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258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258</v>
      </c>
      <c r="BM201" s="161" t="s">
        <v>363</v>
      </c>
    </row>
    <row r="202" spans="1:65" s="14" customFormat="1">
      <c r="B202" s="171"/>
      <c r="D202" s="164" t="s">
        <v>282</v>
      </c>
      <c r="E202" s="172" t="s">
        <v>1</v>
      </c>
      <c r="F202" s="173" t="s">
        <v>6999</v>
      </c>
      <c r="H202" s="174">
        <v>13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13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24.2" customHeight="1">
      <c r="A204" s="31"/>
      <c r="B204" s="148"/>
      <c r="C204" s="149" t="s">
        <v>366</v>
      </c>
      <c r="D204" s="149" t="s">
        <v>254</v>
      </c>
      <c r="E204" s="150" t="s">
        <v>7000</v>
      </c>
      <c r="F204" s="151" t="s">
        <v>7001</v>
      </c>
      <c r="G204" s="152" t="s">
        <v>347</v>
      </c>
      <c r="H204" s="153">
        <v>4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369</v>
      </c>
    </row>
    <row r="205" spans="1:65" s="14" customFormat="1">
      <c r="B205" s="171"/>
      <c r="D205" s="164" t="s">
        <v>282</v>
      </c>
      <c r="E205" s="172" t="s">
        <v>1</v>
      </c>
      <c r="F205" s="173" t="s">
        <v>7002</v>
      </c>
      <c r="H205" s="174">
        <v>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4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2" customFormat="1" ht="24.2" customHeight="1">
      <c r="A207" s="31"/>
      <c r="B207" s="148"/>
      <c r="C207" s="149" t="s">
        <v>306</v>
      </c>
      <c r="D207" s="149" t="s">
        <v>254</v>
      </c>
      <c r="E207" s="150" t="s">
        <v>7003</v>
      </c>
      <c r="F207" s="151" t="s">
        <v>7004</v>
      </c>
      <c r="G207" s="152" t="s">
        <v>347</v>
      </c>
      <c r="H207" s="153">
        <v>2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258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258</v>
      </c>
      <c r="BM207" s="161" t="s">
        <v>373</v>
      </c>
    </row>
    <row r="208" spans="1:65" s="14" customFormat="1">
      <c r="B208" s="171"/>
      <c r="D208" s="164" t="s">
        <v>282</v>
      </c>
      <c r="E208" s="172" t="s">
        <v>1</v>
      </c>
      <c r="F208" s="173" t="s">
        <v>7005</v>
      </c>
      <c r="H208" s="174">
        <v>2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2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24.2" customHeight="1">
      <c r="A210" s="31"/>
      <c r="B210" s="148"/>
      <c r="C210" s="149" t="s">
        <v>375</v>
      </c>
      <c r="D210" s="149" t="s">
        <v>254</v>
      </c>
      <c r="E210" s="150" t="s">
        <v>7006</v>
      </c>
      <c r="F210" s="151" t="s">
        <v>7007</v>
      </c>
      <c r="G210" s="152" t="s">
        <v>347</v>
      </c>
      <c r="H210" s="153">
        <v>2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258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258</v>
      </c>
      <c r="BM210" s="161" t="s">
        <v>378</v>
      </c>
    </row>
    <row r="211" spans="1:65" s="14" customFormat="1">
      <c r="B211" s="171"/>
      <c r="D211" s="164" t="s">
        <v>282</v>
      </c>
      <c r="E211" s="172" t="s">
        <v>1</v>
      </c>
      <c r="F211" s="173" t="s">
        <v>7008</v>
      </c>
      <c r="H211" s="174">
        <v>2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2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24.2" customHeight="1">
      <c r="A213" s="31"/>
      <c r="B213" s="148"/>
      <c r="C213" s="149" t="s">
        <v>311</v>
      </c>
      <c r="D213" s="149" t="s">
        <v>254</v>
      </c>
      <c r="E213" s="150" t="s">
        <v>7009</v>
      </c>
      <c r="F213" s="151" t="s">
        <v>7010</v>
      </c>
      <c r="G213" s="152" t="s">
        <v>347</v>
      </c>
      <c r="H213" s="153">
        <v>2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258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258</v>
      </c>
      <c r="BM213" s="161" t="s">
        <v>384</v>
      </c>
    </row>
    <row r="214" spans="1:65" s="14" customFormat="1">
      <c r="B214" s="171"/>
      <c r="D214" s="164" t="s">
        <v>282</v>
      </c>
      <c r="E214" s="172" t="s">
        <v>1</v>
      </c>
      <c r="F214" s="173" t="s">
        <v>7011</v>
      </c>
      <c r="H214" s="174">
        <v>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2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2" customFormat="1" ht="24.2" customHeight="1">
      <c r="A216" s="31"/>
      <c r="B216" s="148"/>
      <c r="C216" s="149" t="s">
        <v>386</v>
      </c>
      <c r="D216" s="149" t="s">
        <v>254</v>
      </c>
      <c r="E216" s="150" t="s">
        <v>7012</v>
      </c>
      <c r="F216" s="151" t="s">
        <v>7013</v>
      </c>
      <c r="G216" s="152" t="s">
        <v>347</v>
      </c>
      <c r="H216" s="153">
        <v>2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258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258</v>
      </c>
      <c r="BM216" s="161" t="s">
        <v>389</v>
      </c>
    </row>
    <row r="217" spans="1:65" s="14" customFormat="1">
      <c r="B217" s="171"/>
      <c r="D217" s="164" t="s">
        <v>282</v>
      </c>
      <c r="E217" s="172" t="s">
        <v>1</v>
      </c>
      <c r="F217" s="173" t="s">
        <v>7014</v>
      </c>
      <c r="H217" s="174">
        <v>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5" customFormat="1">
      <c r="B218" s="179"/>
      <c r="D218" s="164" t="s">
        <v>282</v>
      </c>
      <c r="E218" s="180" t="s">
        <v>1</v>
      </c>
      <c r="F218" s="181" t="s">
        <v>286</v>
      </c>
      <c r="H218" s="182">
        <v>2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282</v>
      </c>
      <c r="AU218" s="180" t="s">
        <v>88</v>
      </c>
      <c r="AV218" s="15" t="s">
        <v>258</v>
      </c>
      <c r="AW218" s="15" t="s">
        <v>33</v>
      </c>
      <c r="AX218" s="15" t="s">
        <v>86</v>
      </c>
      <c r="AY218" s="180" t="s">
        <v>252</v>
      </c>
    </row>
    <row r="219" spans="1:65" s="12" customFormat="1" ht="22.9" customHeight="1">
      <c r="B219" s="135"/>
      <c r="D219" s="136" t="s">
        <v>78</v>
      </c>
      <c r="E219" s="146" t="s">
        <v>5811</v>
      </c>
      <c r="F219" s="146" t="s">
        <v>7015</v>
      </c>
      <c r="I219" s="138"/>
      <c r="J219" s="147">
        <f>BK219</f>
        <v>0</v>
      </c>
      <c r="L219" s="135"/>
      <c r="M219" s="140"/>
      <c r="N219" s="141"/>
      <c r="O219" s="141"/>
      <c r="P219" s="142">
        <f>SUM(P220:P309)</f>
        <v>0</v>
      </c>
      <c r="Q219" s="141"/>
      <c r="R219" s="142">
        <f>SUM(R220:R309)</f>
        <v>0</v>
      </c>
      <c r="S219" s="141"/>
      <c r="T219" s="143">
        <f>SUM(T220:T309)</f>
        <v>0</v>
      </c>
      <c r="AR219" s="136" t="s">
        <v>86</v>
      </c>
      <c r="AT219" s="144" t="s">
        <v>78</v>
      </c>
      <c r="AU219" s="144" t="s">
        <v>86</v>
      </c>
      <c r="AY219" s="136" t="s">
        <v>252</v>
      </c>
      <c r="BK219" s="145">
        <f>SUM(BK220:BK309)</f>
        <v>0</v>
      </c>
    </row>
    <row r="220" spans="1:65" s="2" customFormat="1" ht="24.2" customHeight="1">
      <c r="A220" s="31"/>
      <c r="B220" s="148"/>
      <c r="C220" s="149" t="s">
        <v>315</v>
      </c>
      <c r="D220" s="149" t="s">
        <v>254</v>
      </c>
      <c r="E220" s="150" t="s">
        <v>7016</v>
      </c>
      <c r="F220" s="151" t="s">
        <v>7017</v>
      </c>
      <c r="G220" s="152" t="s">
        <v>347</v>
      </c>
      <c r="H220" s="153">
        <v>3</v>
      </c>
      <c r="I220" s="154"/>
      <c r="J220" s="155">
        <f>ROUND(I220*H220,2)</f>
        <v>0</v>
      </c>
      <c r="K220" s="156"/>
      <c r="L220" s="32"/>
      <c r="M220" s="157" t="s">
        <v>1</v>
      </c>
      <c r="N220" s="158" t="s">
        <v>44</v>
      </c>
      <c r="O220" s="57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1" t="s">
        <v>258</v>
      </c>
      <c r="AT220" s="161" t="s">
        <v>254</v>
      </c>
      <c r="AU220" s="161" t="s">
        <v>88</v>
      </c>
      <c r="AY220" s="17" t="s">
        <v>252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86</v>
      </c>
      <c r="BK220" s="162">
        <f>ROUND(I220*H220,2)</f>
        <v>0</v>
      </c>
      <c r="BL220" s="17" t="s">
        <v>258</v>
      </c>
      <c r="BM220" s="161" t="s">
        <v>392</v>
      </c>
    </row>
    <row r="221" spans="1:65" s="14" customFormat="1">
      <c r="B221" s="171"/>
      <c r="D221" s="164" t="s">
        <v>282</v>
      </c>
      <c r="E221" s="172" t="s">
        <v>1</v>
      </c>
      <c r="F221" s="173" t="s">
        <v>7018</v>
      </c>
      <c r="H221" s="174">
        <v>3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3" customFormat="1">
      <c r="B222" s="163"/>
      <c r="D222" s="164" t="s">
        <v>282</v>
      </c>
      <c r="E222" s="165" t="s">
        <v>1</v>
      </c>
      <c r="F222" s="166" t="s">
        <v>7019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282</v>
      </c>
      <c r="AU222" s="165" t="s">
        <v>88</v>
      </c>
      <c r="AV222" s="13" t="s">
        <v>86</v>
      </c>
      <c r="AW222" s="13" t="s">
        <v>33</v>
      </c>
      <c r="AX222" s="13" t="s">
        <v>79</v>
      </c>
      <c r="AY222" s="165" t="s">
        <v>252</v>
      </c>
    </row>
    <row r="223" spans="1:65" s="15" customFormat="1">
      <c r="B223" s="179"/>
      <c r="D223" s="164" t="s">
        <v>282</v>
      </c>
      <c r="E223" s="180" t="s">
        <v>1</v>
      </c>
      <c r="F223" s="181" t="s">
        <v>286</v>
      </c>
      <c r="H223" s="182">
        <v>3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282</v>
      </c>
      <c r="AU223" s="180" t="s">
        <v>88</v>
      </c>
      <c r="AV223" s="15" t="s">
        <v>258</v>
      </c>
      <c r="AW223" s="15" t="s">
        <v>33</v>
      </c>
      <c r="AX223" s="15" t="s">
        <v>86</v>
      </c>
      <c r="AY223" s="180" t="s">
        <v>252</v>
      </c>
    </row>
    <row r="224" spans="1:65" s="2" customFormat="1" ht="24.2" customHeight="1">
      <c r="A224" s="31"/>
      <c r="B224" s="148"/>
      <c r="C224" s="149" t="s">
        <v>393</v>
      </c>
      <c r="D224" s="149" t="s">
        <v>254</v>
      </c>
      <c r="E224" s="150" t="s">
        <v>7020</v>
      </c>
      <c r="F224" s="151" t="s">
        <v>7021</v>
      </c>
      <c r="G224" s="152" t="s">
        <v>347</v>
      </c>
      <c r="H224" s="153">
        <v>2</v>
      </c>
      <c r="I224" s="154"/>
      <c r="J224" s="155">
        <f>ROUND(I224*H224,2)</f>
        <v>0</v>
      </c>
      <c r="K224" s="156"/>
      <c r="L224" s="32"/>
      <c r="M224" s="157" t="s">
        <v>1</v>
      </c>
      <c r="N224" s="158" t="s">
        <v>44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258</v>
      </c>
      <c r="AT224" s="161" t="s">
        <v>254</v>
      </c>
      <c r="AU224" s="161" t="s">
        <v>88</v>
      </c>
      <c r="AY224" s="17" t="s">
        <v>252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86</v>
      </c>
      <c r="BK224" s="162">
        <f>ROUND(I224*H224,2)</f>
        <v>0</v>
      </c>
      <c r="BL224" s="17" t="s">
        <v>258</v>
      </c>
      <c r="BM224" s="161" t="s">
        <v>396</v>
      </c>
    </row>
    <row r="225" spans="1:65" s="14" customFormat="1">
      <c r="B225" s="171"/>
      <c r="D225" s="164" t="s">
        <v>282</v>
      </c>
      <c r="E225" s="172" t="s">
        <v>1</v>
      </c>
      <c r="F225" s="173" t="s">
        <v>7022</v>
      </c>
      <c r="H225" s="174">
        <v>2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3" customFormat="1">
      <c r="B226" s="163"/>
      <c r="D226" s="164" t="s">
        <v>282</v>
      </c>
      <c r="E226" s="165" t="s">
        <v>1</v>
      </c>
      <c r="F226" s="166" t="s">
        <v>7019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5" customFormat="1">
      <c r="B227" s="179"/>
      <c r="D227" s="164" t="s">
        <v>282</v>
      </c>
      <c r="E227" s="180" t="s">
        <v>1</v>
      </c>
      <c r="F227" s="181" t="s">
        <v>286</v>
      </c>
      <c r="H227" s="182">
        <v>2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282</v>
      </c>
      <c r="AU227" s="180" t="s">
        <v>88</v>
      </c>
      <c r="AV227" s="15" t="s">
        <v>258</v>
      </c>
      <c r="AW227" s="15" t="s">
        <v>33</v>
      </c>
      <c r="AX227" s="15" t="s">
        <v>86</v>
      </c>
      <c r="AY227" s="180" t="s">
        <v>252</v>
      </c>
    </row>
    <row r="228" spans="1:65" s="2" customFormat="1" ht="24.2" customHeight="1">
      <c r="A228" s="31"/>
      <c r="B228" s="148"/>
      <c r="C228" s="149" t="s">
        <v>319</v>
      </c>
      <c r="D228" s="149" t="s">
        <v>254</v>
      </c>
      <c r="E228" s="150" t="s">
        <v>7023</v>
      </c>
      <c r="F228" s="151" t="s">
        <v>7024</v>
      </c>
      <c r="G228" s="152" t="s">
        <v>347</v>
      </c>
      <c r="H228" s="153">
        <v>5</v>
      </c>
      <c r="I228" s="154"/>
      <c r="J228" s="155">
        <f>ROUND(I228*H228,2)</f>
        <v>0</v>
      </c>
      <c r="K228" s="156"/>
      <c r="L228" s="32"/>
      <c r="M228" s="157" t="s">
        <v>1</v>
      </c>
      <c r="N228" s="158" t="s">
        <v>44</v>
      </c>
      <c r="O228" s="57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258</v>
      </c>
      <c r="AT228" s="161" t="s">
        <v>254</v>
      </c>
      <c r="AU228" s="161" t="s">
        <v>88</v>
      </c>
      <c r="AY228" s="17" t="s">
        <v>252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86</v>
      </c>
      <c r="BK228" s="162">
        <f>ROUND(I228*H228,2)</f>
        <v>0</v>
      </c>
      <c r="BL228" s="17" t="s">
        <v>258</v>
      </c>
      <c r="BM228" s="161" t="s">
        <v>399</v>
      </c>
    </row>
    <row r="229" spans="1:65" s="14" customFormat="1">
      <c r="B229" s="171"/>
      <c r="D229" s="164" t="s">
        <v>282</v>
      </c>
      <c r="E229" s="172" t="s">
        <v>1</v>
      </c>
      <c r="F229" s="173" t="s">
        <v>7025</v>
      </c>
      <c r="H229" s="174">
        <v>5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3" customFormat="1">
      <c r="B230" s="163"/>
      <c r="D230" s="164" t="s">
        <v>282</v>
      </c>
      <c r="E230" s="165" t="s">
        <v>1</v>
      </c>
      <c r="F230" s="166" t="s">
        <v>7019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282</v>
      </c>
      <c r="AU230" s="165" t="s">
        <v>88</v>
      </c>
      <c r="AV230" s="13" t="s">
        <v>86</v>
      </c>
      <c r="AW230" s="13" t="s">
        <v>33</v>
      </c>
      <c r="AX230" s="13" t="s">
        <v>79</v>
      </c>
      <c r="AY230" s="165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5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24.2" customHeight="1">
      <c r="A232" s="31"/>
      <c r="B232" s="148"/>
      <c r="C232" s="149" t="s">
        <v>400</v>
      </c>
      <c r="D232" s="149" t="s">
        <v>254</v>
      </c>
      <c r="E232" s="150" t="s">
        <v>7026</v>
      </c>
      <c r="F232" s="151" t="s">
        <v>7027</v>
      </c>
      <c r="G232" s="152" t="s">
        <v>347</v>
      </c>
      <c r="H232" s="153">
        <v>5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44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258</v>
      </c>
      <c r="AT232" s="161" t="s">
        <v>254</v>
      </c>
      <c r="AU232" s="161" t="s">
        <v>88</v>
      </c>
      <c r="AY232" s="17" t="s">
        <v>252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86</v>
      </c>
      <c r="BK232" s="162">
        <f>ROUND(I232*H232,2)</f>
        <v>0</v>
      </c>
      <c r="BL232" s="17" t="s">
        <v>258</v>
      </c>
      <c r="BM232" s="161" t="s">
        <v>403</v>
      </c>
    </row>
    <row r="233" spans="1:65" s="14" customFormat="1">
      <c r="B233" s="171"/>
      <c r="D233" s="164" t="s">
        <v>282</v>
      </c>
      <c r="E233" s="172" t="s">
        <v>1</v>
      </c>
      <c r="F233" s="173" t="s">
        <v>7025</v>
      </c>
      <c r="H233" s="174">
        <v>5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3" customFormat="1">
      <c r="B234" s="163"/>
      <c r="D234" s="164" t="s">
        <v>282</v>
      </c>
      <c r="E234" s="165" t="s">
        <v>1</v>
      </c>
      <c r="F234" s="166" t="s">
        <v>7019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282</v>
      </c>
      <c r="AU234" s="165" t="s">
        <v>88</v>
      </c>
      <c r="AV234" s="13" t="s">
        <v>86</v>
      </c>
      <c r="AW234" s="13" t="s">
        <v>33</v>
      </c>
      <c r="AX234" s="13" t="s">
        <v>79</v>
      </c>
      <c r="AY234" s="165" t="s">
        <v>252</v>
      </c>
    </row>
    <row r="235" spans="1:65" s="15" customFormat="1">
      <c r="B235" s="179"/>
      <c r="D235" s="164" t="s">
        <v>282</v>
      </c>
      <c r="E235" s="180" t="s">
        <v>1</v>
      </c>
      <c r="F235" s="181" t="s">
        <v>286</v>
      </c>
      <c r="H235" s="182">
        <v>5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282</v>
      </c>
      <c r="AU235" s="180" t="s">
        <v>88</v>
      </c>
      <c r="AV235" s="15" t="s">
        <v>258</v>
      </c>
      <c r="AW235" s="15" t="s">
        <v>33</v>
      </c>
      <c r="AX235" s="15" t="s">
        <v>86</v>
      </c>
      <c r="AY235" s="180" t="s">
        <v>252</v>
      </c>
    </row>
    <row r="236" spans="1:65" s="2" customFormat="1" ht="24.2" customHeight="1">
      <c r="A236" s="31"/>
      <c r="B236" s="148"/>
      <c r="C236" s="149" t="s">
        <v>323</v>
      </c>
      <c r="D236" s="149" t="s">
        <v>254</v>
      </c>
      <c r="E236" s="150" t="s">
        <v>7028</v>
      </c>
      <c r="F236" s="151" t="s">
        <v>7029</v>
      </c>
      <c r="G236" s="152" t="s">
        <v>347</v>
      </c>
      <c r="H236" s="153">
        <v>5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258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258</v>
      </c>
      <c r="BM236" s="161" t="s">
        <v>406</v>
      </c>
    </row>
    <row r="237" spans="1:65" s="14" customFormat="1">
      <c r="B237" s="171"/>
      <c r="D237" s="164" t="s">
        <v>282</v>
      </c>
      <c r="E237" s="172" t="s">
        <v>1</v>
      </c>
      <c r="F237" s="173" t="s">
        <v>7025</v>
      </c>
      <c r="H237" s="174">
        <v>5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282</v>
      </c>
      <c r="AU237" s="172" t="s">
        <v>88</v>
      </c>
      <c r="AV237" s="14" t="s">
        <v>88</v>
      </c>
      <c r="AW237" s="14" t="s">
        <v>33</v>
      </c>
      <c r="AX237" s="14" t="s">
        <v>79</v>
      </c>
      <c r="AY237" s="172" t="s">
        <v>252</v>
      </c>
    </row>
    <row r="238" spans="1:65" s="13" customFormat="1">
      <c r="B238" s="163"/>
      <c r="D238" s="164" t="s">
        <v>282</v>
      </c>
      <c r="E238" s="165" t="s">
        <v>1</v>
      </c>
      <c r="F238" s="166" t="s">
        <v>7019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282</v>
      </c>
      <c r="AU238" s="165" t="s">
        <v>88</v>
      </c>
      <c r="AV238" s="13" t="s">
        <v>86</v>
      </c>
      <c r="AW238" s="13" t="s">
        <v>33</v>
      </c>
      <c r="AX238" s="13" t="s">
        <v>79</v>
      </c>
      <c r="AY238" s="165" t="s">
        <v>252</v>
      </c>
    </row>
    <row r="239" spans="1:65" s="15" customFormat="1">
      <c r="B239" s="179"/>
      <c r="D239" s="164" t="s">
        <v>282</v>
      </c>
      <c r="E239" s="180" t="s">
        <v>1</v>
      </c>
      <c r="F239" s="181" t="s">
        <v>286</v>
      </c>
      <c r="H239" s="182">
        <v>5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282</v>
      </c>
      <c r="AU239" s="180" t="s">
        <v>88</v>
      </c>
      <c r="AV239" s="15" t="s">
        <v>258</v>
      </c>
      <c r="AW239" s="15" t="s">
        <v>33</v>
      </c>
      <c r="AX239" s="15" t="s">
        <v>86</v>
      </c>
      <c r="AY239" s="180" t="s">
        <v>252</v>
      </c>
    </row>
    <row r="240" spans="1:65" s="2" customFormat="1" ht="24.2" customHeight="1">
      <c r="A240" s="31"/>
      <c r="B240" s="148"/>
      <c r="C240" s="149" t="s">
        <v>407</v>
      </c>
      <c r="D240" s="149" t="s">
        <v>254</v>
      </c>
      <c r="E240" s="150" t="s">
        <v>7030</v>
      </c>
      <c r="F240" s="151" t="s">
        <v>7031</v>
      </c>
      <c r="G240" s="152" t="s">
        <v>347</v>
      </c>
      <c r="H240" s="153">
        <v>17</v>
      </c>
      <c r="I240" s="154"/>
      <c r="J240" s="155">
        <f>ROUND(I240*H240,2)</f>
        <v>0</v>
      </c>
      <c r="K240" s="156"/>
      <c r="L240" s="32"/>
      <c r="M240" s="157" t="s">
        <v>1</v>
      </c>
      <c r="N240" s="158" t="s">
        <v>44</v>
      </c>
      <c r="O240" s="57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1" t="s">
        <v>258</v>
      </c>
      <c r="AT240" s="161" t="s">
        <v>254</v>
      </c>
      <c r="AU240" s="161" t="s">
        <v>88</v>
      </c>
      <c r="AY240" s="17" t="s">
        <v>252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86</v>
      </c>
      <c r="BK240" s="162">
        <f>ROUND(I240*H240,2)</f>
        <v>0</v>
      </c>
      <c r="BL240" s="17" t="s">
        <v>258</v>
      </c>
      <c r="BM240" s="161" t="s">
        <v>410</v>
      </c>
    </row>
    <row r="241" spans="1:65" s="14" customFormat="1">
      <c r="B241" s="171"/>
      <c r="D241" s="164" t="s">
        <v>282</v>
      </c>
      <c r="E241" s="172" t="s">
        <v>1</v>
      </c>
      <c r="F241" s="173" t="s">
        <v>7032</v>
      </c>
      <c r="H241" s="174">
        <v>17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282</v>
      </c>
      <c r="AU241" s="172" t="s">
        <v>88</v>
      </c>
      <c r="AV241" s="14" t="s">
        <v>88</v>
      </c>
      <c r="AW241" s="14" t="s">
        <v>33</v>
      </c>
      <c r="AX241" s="14" t="s">
        <v>79</v>
      </c>
      <c r="AY241" s="172" t="s">
        <v>252</v>
      </c>
    </row>
    <row r="242" spans="1:65" s="13" customFormat="1">
      <c r="B242" s="163"/>
      <c r="D242" s="164" t="s">
        <v>282</v>
      </c>
      <c r="E242" s="165" t="s">
        <v>1</v>
      </c>
      <c r="F242" s="166" t="s">
        <v>7019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5" customFormat="1">
      <c r="B243" s="179"/>
      <c r="D243" s="164" t="s">
        <v>282</v>
      </c>
      <c r="E243" s="180" t="s">
        <v>1</v>
      </c>
      <c r="F243" s="181" t="s">
        <v>286</v>
      </c>
      <c r="H243" s="182">
        <v>17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282</v>
      </c>
      <c r="AU243" s="180" t="s">
        <v>88</v>
      </c>
      <c r="AV243" s="15" t="s">
        <v>258</v>
      </c>
      <c r="AW243" s="15" t="s">
        <v>33</v>
      </c>
      <c r="AX243" s="15" t="s">
        <v>86</v>
      </c>
      <c r="AY243" s="180" t="s">
        <v>252</v>
      </c>
    </row>
    <row r="244" spans="1:65" s="2" customFormat="1" ht="24.2" customHeight="1">
      <c r="A244" s="31"/>
      <c r="B244" s="148"/>
      <c r="C244" s="149" t="s">
        <v>328</v>
      </c>
      <c r="D244" s="149" t="s">
        <v>254</v>
      </c>
      <c r="E244" s="150" t="s">
        <v>7033</v>
      </c>
      <c r="F244" s="151" t="s">
        <v>7034</v>
      </c>
      <c r="G244" s="152" t="s">
        <v>347</v>
      </c>
      <c r="H244" s="153">
        <v>2</v>
      </c>
      <c r="I244" s="154"/>
      <c r="J244" s="155">
        <f>ROUND(I244*H244,2)</f>
        <v>0</v>
      </c>
      <c r="K244" s="156"/>
      <c r="L244" s="32"/>
      <c r="M244" s="157" t="s">
        <v>1</v>
      </c>
      <c r="N244" s="158" t="s">
        <v>44</v>
      </c>
      <c r="O244" s="57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1" t="s">
        <v>258</v>
      </c>
      <c r="AT244" s="161" t="s">
        <v>254</v>
      </c>
      <c r="AU244" s="161" t="s">
        <v>88</v>
      </c>
      <c r="AY244" s="17" t="s">
        <v>252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7" t="s">
        <v>86</v>
      </c>
      <c r="BK244" s="162">
        <f>ROUND(I244*H244,2)</f>
        <v>0</v>
      </c>
      <c r="BL244" s="17" t="s">
        <v>258</v>
      </c>
      <c r="BM244" s="161" t="s">
        <v>413</v>
      </c>
    </row>
    <row r="245" spans="1:65" s="14" customFormat="1">
      <c r="B245" s="171"/>
      <c r="D245" s="164" t="s">
        <v>282</v>
      </c>
      <c r="E245" s="172" t="s">
        <v>1</v>
      </c>
      <c r="F245" s="173" t="s">
        <v>7035</v>
      </c>
      <c r="H245" s="174">
        <v>2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282</v>
      </c>
      <c r="AU245" s="172" t="s">
        <v>88</v>
      </c>
      <c r="AV245" s="14" t="s">
        <v>88</v>
      </c>
      <c r="AW245" s="14" t="s">
        <v>33</v>
      </c>
      <c r="AX245" s="14" t="s">
        <v>79</v>
      </c>
      <c r="AY245" s="172" t="s">
        <v>252</v>
      </c>
    </row>
    <row r="246" spans="1:65" s="13" customFormat="1">
      <c r="B246" s="163"/>
      <c r="D246" s="164" t="s">
        <v>282</v>
      </c>
      <c r="E246" s="165" t="s">
        <v>1</v>
      </c>
      <c r="F246" s="166" t="s">
        <v>7019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282</v>
      </c>
      <c r="AU246" s="165" t="s">
        <v>88</v>
      </c>
      <c r="AV246" s="13" t="s">
        <v>86</v>
      </c>
      <c r="AW246" s="13" t="s">
        <v>33</v>
      </c>
      <c r="AX246" s="13" t="s">
        <v>79</v>
      </c>
      <c r="AY246" s="165" t="s">
        <v>252</v>
      </c>
    </row>
    <row r="247" spans="1:65" s="15" customFormat="1">
      <c r="B247" s="179"/>
      <c r="D247" s="164" t="s">
        <v>282</v>
      </c>
      <c r="E247" s="180" t="s">
        <v>1</v>
      </c>
      <c r="F247" s="181" t="s">
        <v>286</v>
      </c>
      <c r="H247" s="182">
        <v>2</v>
      </c>
      <c r="I247" s="183"/>
      <c r="L247" s="179"/>
      <c r="M247" s="184"/>
      <c r="N247" s="185"/>
      <c r="O247" s="185"/>
      <c r="P247" s="185"/>
      <c r="Q247" s="185"/>
      <c r="R247" s="185"/>
      <c r="S247" s="185"/>
      <c r="T247" s="186"/>
      <c r="AT247" s="180" t="s">
        <v>282</v>
      </c>
      <c r="AU247" s="180" t="s">
        <v>88</v>
      </c>
      <c r="AV247" s="15" t="s">
        <v>258</v>
      </c>
      <c r="AW247" s="15" t="s">
        <v>33</v>
      </c>
      <c r="AX247" s="15" t="s">
        <v>86</v>
      </c>
      <c r="AY247" s="180" t="s">
        <v>252</v>
      </c>
    </row>
    <row r="248" spans="1:65" s="2" customFormat="1" ht="24.2" customHeight="1">
      <c r="A248" s="31"/>
      <c r="B248" s="148"/>
      <c r="C248" s="149" t="s">
        <v>414</v>
      </c>
      <c r="D248" s="149" t="s">
        <v>254</v>
      </c>
      <c r="E248" s="150" t="s">
        <v>7036</v>
      </c>
      <c r="F248" s="151" t="s">
        <v>7037</v>
      </c>
      <c r="G248" s="152" t="s">
        <v>347</v>
      </c>
      <c r="H248" s="153">
        <v>19</v>
      </c>
      <c r="I248" s="154"/>
      <c r="J248" s="155">
        <f>ROUND(I248*H248,2)</f>
        <v>0</v>
      </c>
      <c r="K248" s="156"/>
      <c r="L248" s="32"/>
      <c r="M248" s="157" t="s">
        <v>1</v>
      </c>
      <c r="N248" s="158" t="s">
        <v>44</v>
      </c>
      <c r="O248" s="57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1" t="s">
        <v>258</v>
      </c>
      <c r="AT248" s="161" t="s">
        <v>254</v>
      </c>
      <c r="AU248" s="161" t="s">
        <v>88</v>
      </c>
      <c r="AY248" s="17" t="s">
        <v>252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86</v>
      </c>
      <c r="BK248" s="162">
        <f>ROUND(I248*H248,2)</f>
        <v>0</v>
      </c>
      <c r="BL248" s="17" t="s">
        <v>258</v>
      </c>
      <c r="BM248" s="161" t="s">
        <v>417</v>
      </c>
    </row>
    <row r="249" spans="1:65" s="14" customFormat="1">
      <c r="B249" s="171"/>
      <c r="D249" s="164" t="s">
        <v>282</v>
      </c>
      <c r="E249" s="172" t="s">
        <v>1</v>
      </c>
      <c r="F249" s="173" t="s">
        <v>7038</v>
      </c>
      <c r="H249" s="174">
        <v>19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3" customFormat="1">
      <c r="B250" s="163"/>
      <c r="D250" s="164" t="s">
        <v>282</v>
      </c>
      <c r="E250" s="165" t="s">
        <v>1</v>
      </c>
      <c r="F250" s="166" t="s">
        <v>7039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282</v>
      </c>
      <c r="AU250" s="165" t="s">
        <v>88</v>
      </c>
      <c r="AV250" s="13" t="s">
        <v>86</v>
      </c>
      <c r="AW250" s="13" t="s">
        <v>33</v>
      </c>
      <c r="AX250" s="13" t="s">
        <v>79</v>
      </c>
      <c r="AY250" s="165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19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335</v>
      </c>
      <c r="D252" s="149" t="s">
        <v>254</v>
      </c>
      <c r="E252" s="150" t="s">
        <v>7040</v>
      </c>
      <c r="F252" s="151" t="s">
        <v>7041</v>
      </c>
      <c r="G252" s="152" t="s">
        <v>347</v>
      </c>
      <c r="H252" s="153">
        <v>10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421</v>
      </c>
    </row>
    <row r="253" spans="1:65" s="14" customFormat="1">
      <c r="B253" s="171"/>
      <c r="D253" s="164" t="s">
        <v>282</v>
      </c>
      <c r="E253" s="172" t="s">
        <v>1</v>
      </c>
      <c r="F253" s="173" t="s">
        <v>7042</v>
      </c>
      <c r="H253" s="174">
        <v>10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3" customFormat="1">
      <c r="B254" s="163"/>
      <c r="D254" s="164" t="s">
        <v>282</v>
      </c>
      <c r="E254" s="165" t="s">
        <v>1</v>
      </c>
      <c r="F254" s="166" t="s">
        <v>7043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10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2" customFormat="1" ht="24.2" customHeight="1">
      <c r="A256" s="31"/>
      <c r="B256" s="148"/>
      <c r="C256" s="149" t="s">
        <v>422</v>
      </c>
      <c r="D256" s="149" t="s">
        <v>254</v>
      </c>
      <c r="E256" s="150" t="s">
        <v>7044</v>
      </c>
      <c r="F256" s="151" t="s">
        <v>7045</v>
      </c>
      <c r="G256" s="152" t="s">
        <v>347</v>
      </c>
      <c r="H256" s="153">
        <v>10</v>
      </c>
      <c r="I256" s="154"/>
      <c r="J256" s="155">
        <f>ROUND(I256*H256,2)</f>
        <v>0</v>
      </c>
      <c r="K256" s="156"/>
      <c r="L256" s="32"/>
      <c r="M256" s="157" t="s">
        <v>1</v>
      </c>
      <c r="N256" s="158" t="s">
        <v>44</v>
      </c>
      <c r="O256" s="57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1" t="s">
        <v>258</v>
      </c>
      <c r="AT256" s="161" t="s">
        <v>254</v>
      </c>
      <c r="AU256" s="161" t="s">
        <v>88</v>
      </c>
      <c r="AY256" s="17" t="s">
        <v>252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86</v>
      </c>
      <c r="BK256" s="162">
        <f>ROUND(I256*H256,2)</f>
        <v>0</v>
      </c>
      <c r="BL256" s="17" t="s">
        <v>258</v>
      </c>
      <c r="BM256" s="161" t="s">
        <v>425</v>
      </c>
    </row>
    <row r="257" spans="1:65" s="14" customFormat="1">
      <c r="B257" s="171"/>
      <c r="D257" s="164" t="s">
        <v>282</v>
      </c>
      <c r="E257" s="172" t="s">
        <v>1</v>
      </c>
      <c r="F257" s="173" t="s">
        <v>7046</v>
      </c>
      <c r="H257" s="174">
        <v>10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282</v>
      </c>
      <c r="AU257" s="172" t="s">
        <v>88</v>
      </c>
      <c r="AV257" s="14" t="s">
        <v>88</v>
      </c>
      <c r="AW257" s="14" t="s">
        <v>33</v>
      </c>
      <c r="AX257" s="14" t="s">
        <v>79</v>
      </c>
      <c r="AY257" s="172" t="s">
        <v>252</v>
      </c>
    </row>
    <row r="258" spans="1:65" s="13" customFormat="1">
      <c r="B258" s="163"/>
      <c r="D258" s="164" t="s">
        <v>282</v>
      </c>
      <c r="E258" s="165" t="s">
        <v>1</v>
      </c>
      <c r="F258" s="166" t="s">
        <v>7043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282</v>
      </c>
      <c r="AU258" s="165" t="s">
        <v>88</v>
      </c>
      <c r="AV258" s="13" t="s">
        <v>86</v>
      </c>
      <c r="AW258" s="13" t="s">
        <v>33</v>
      </c>
      <c r="AX258" s="13" t="s">
        <v>79</v>
      </c>
      <c r="AY258" s="165" t="s">
        <v>252</v>
      </c>
    </row>
    <row r="259" spans="1:65" s="15" customFormat="1">
      <c r="B259" s="179"/>
      <c r="D259" s="164" t="s">
        <v>282</v>
      </c>
      <c r="E259" s="180" t="s">
        <v>1</v>
      </c>
      <c r="F259" s="181" t="s">
        <v>286</v>
      </c>
      <c r="H259" s="182">
        <v>10</v>
      </c>
      <c r="I259" s="183"/>
      <c r="L259" s="179"/>
      <c r="M259" s="184"/>
      <c r="N259" s="185"/>
      <c r="O259" s="185"/>
      <c r="P259" s="185"/>
      <c r="Q259" s="185"/>
      <c r="R259" s="185"/>
      <c r="S259" s="185"/>
      <c r="T259" s="186"/>
      <c r="AT259" s="180" t="s">
        <v>282</v>
      </c>
      <c r="AU259" s="180" t="s">
        <v>88</v>
      </c>
      <c r="AV259" s="15" t="s">
        <v>258</v>
      </c>
      <c r="AW259" s="15" t="s">
        <v>33</v>
      </c>
      <c r="AX259" s="15" t="s">
        <v>86</v>
      </c>
      <c r="AY259" s="180" t="s">
        <v>252</v>
      </c>
    </row>
    <row r="260" spans="1:65" s="2" customFormat="1" ht="24.2" customHeight="1">
      <c r="A260" s="31"/>
      <c r="B260" s="148"/>
      <c r="C260" s="149" t="s">
        <v>342</v>
      </c>
      <c r="D260" s="149" t="s">
        <v>254</v>
      </c>
      <c r="E260" s="150" t="s">
        <v>7047</v>
      </c>
      <c r="F260" s="151" t="s">
        <v>7048</v>
      </c>
      <c r="G260" s="152" t="s">
        <v>347</v>
      </c>
      <c r="H260" s="153">
        <v>17</v>
      </c>
      <c r="I260" s="154"/>
      <c r="J260" s="155">
        <f>ROUND(I260*H260,2)</f>
        <v>0</v>
      </c>
      <c r="K260" s="156"/>
      <c r="L260" s="32"/>
      <c r="M260" s="157" t="s">
        <v>1</v>
      </c>
      <c r="N260" s="158" t="s">
        <v>44</v>
      </c>
      <c r="O260" s="57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1" t="s">
        <v>258</v>
      </c>
      <c r="AT260" s="161" t="s">
        <v>254</v>
      </c>
      <c r="AU260" s="161" t="s">
        <v>88</v>
      </c>
      <c r="AY260" s="17" t="s">
        <v>252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86</v>
      </c>
      <c r="BK260" s="162">
        <f>ROUND(I260*H260,2)</f>
        <v>0</v>
      </c>
      <c r="BL260" s="17" t="s">
        <v>258</v>
      </c>
      <c r="BM260" s="161" t="s">
        <v>428</v>
      </c>
    </row>
    <row r="261" spans="1:65" s="14" customFormat="1">
      <c r="B261" s="171"/>
      <c r="D261" s="164" t="s">
        <v>282</v>
      </c>
      <c r="E261" s="172" t="s">
        <v>1</v>
      </c>
      <c r="F261" s="173" t="s">
        <v>325</v>
      </c>
      <c r="H261" s="174">
        <v>17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282</v>
      </c>
      <c r="AU261" s="172" t="s">
        <v>88</v>
      </c>
      <c r="AV261" s="14" t="s">
        <v>88</v>
      </c>
      <c r="AW261" s="14" t="s">
        <v>33</v>
      </c>
      <c r="AX261" s="14" t="s">
        <v>79</v>
      </c>
      <c r="AY261" s="172" t="s">
        <v>252</v>
      </c>
    </row>
    <row r="262" spans="1:65" s="13" customFormat="1">
      <c r="B262" s="163"/>
      <c r="D262" s="164" t="s">
        <v>282</v>
      </c>
      <c r="E262" s="165" t="s">
        <v>1</v>
      </c>
      <c r="F262" s="166" t="s">
        <v>7049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282</v>
      </c>
      <c r="AU262" s="165" t="s">
        <v>88</v>
      </c>
      <c r="AV262" s="13" t="s">
        <v>86</v>
      </c>
      <c r="AW262" s="13" t="s">
        <v>33</v>
      </c>
      <c r="AX262" s="13" t="s">
        <v>79</v>
      </c>
      <c r="AY262" s="165" t="s">
        <v>252</v>
      </c>
    </row>
    <row r="263" spans="1:65" s="15" customFormat="1">
      <c r="B263" s="179"/>
      <c r="D263" s="164" t="s">
        <v>282</v>
      </c>
      <c r="E263" s="180" t="s">
        <v>1</v>
      </c>
      <c r="F263" s="181" t="s">
        <v>286</v>
      </c>
      <c r="H263" s="182">
        <v>17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282</v>
      </c>
      <c r="AU263" s="180" t="s">
        <v>88</v>
      </c>
      <c r="AV263" s="15" t="s">
        <v>258</v>
      </c>
      <c r="AW263" s="15" t="s">
        <v>33</v>
      </c>
      <c r="AX263" s="15" t="s">
        <v>86</v>
      </c>
      <c r="AY263" s="180" t="s">
        <v>252</v>
      </c>
    </row>
    <row r="264" spans="1:65" s="2" customFormat="1" ht="24.2" customHeight="1">
      <c r="A264" s="31"/>
      <c r="B264" s="148"/>
      <c r="C264" s="149" t="s">
        <v>429</v>
      </c>
      <c r="D264" s="149" t="s">
        <v>254</v>
      </c>
      <c r="E264" s="150" t="s">
        <v>7050</v>
      </c>
      <c r="F264" s="151" t="s">
        <v>7051</v>
      </c>
      <c r="G264" s="152" t="s">
        <v>347</v>
      </c>
      <c r="H264" s="153">
        <v>2</v>
      </c>
      <c r="I264" s="154"/>
      <c r="J264" s="155">
        <f>ROUND(I264*H264,2)</f>
        <v>0</v>
      </c>
      <c r="K264" s="156"/>
      <c r="L264" s="32"/>
      <c r="M264" s="157" t="s">
        <v>1</v>
      </c>
      <c r="N264" s="158" t="s">
        <v>44</v>
      </c>
      <c r="O264" s="57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258</v>
      </c>
      <c r="AT264" s="161" t="s">
        <v>254</v>
      </c>
      <c r="AU264" s="161" t="s">
        <v>88</v>
      </c>
      <c r="AY264" s="17" t="s">
        <v>252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86</v>
      </c>
      <c r="BK264" s="162">
        <f>ROUND(I264*H264,2)</f>
        <v>0</v>
      </c>
      <c r="BL264" s="17" t="s">
        <v>258</v>
      </c>
      <c r="BM264" s="161" t="s">
        <v>432</v>
      </c>
    </row>
    <row r="265" spans="1:65" s="14" customFormat="1">
      <c r="B265" s="171"/>
      <c r="D265" s="164" t="s">
        <v>282</v>
      </c>
      <c r="E265" s="172" t="s">
        <v>1</v>
      </c>
      <c r="F265" s="173" t="s">
        <v>7052</v>
      </c>
      <c r="H265" s="174">
        <v>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3" customFormat="1">
      <c r="B266" s="163"/>
      <c r="D266" s="164" t="s">
        <v>282</v>
      </c>
      <c r="E266" s="165" t="s">
        <v>1</v>
      </c>
      <c r="F266" s="166" t="s">
        <v>7049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282</v>
      </c>
      <c r="AU266" s="165" t="s">
        <v>88</v>
      </c>
      <c r="AV266" s="13" t="s">
        <v>86</v>
      </c>
      <c r="AW266" s="13" t="s">
        <v>33</v>
      </c>
      <c r="AX266" s="13" t="s">
        <v>79</v>
      </c>
      <c r="AY266" s="165" t="s">
        <v>252</v>
      </c>
    </row>
    <row r="267" spans="1:65" s="15" customFormat="1">
      <c r="B267" s="179"/>
      <c r="D267" s="164" t="s">
        <v>282</v>
      </c>
      <c r="E267" s="180" t="s">
        <v>1</v>
      </c>
      <c r="F267" s="181" t="s">
        <v>286</v>
      </c>
      <c r="H267" s="182">
        <v>2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282</v>
      </c>
      <c r="AU267" s="180" t="s">
        <v>88</v>
      </c>
      <c r="AV267" s="15" t="s">
        <v>258</v>
      </c>
      <c r="AW267" s="15" t="s">
        <v>33</v>
      </c>
      <c r="AX267" s="15" t="s">
        <v>86</v>
      </c>
      <c r="AY267" s="180" t="s">
        <v>252</v>
      </c>
    </row>
    <row r="268" spans="1:65" s="2" customFormat="1" ht="24.2" customHeight="1">
      <c r="A268" s="31"/>
      <c r="B268" s="148"/>
      <c r="C268" s="149" t="s">
        <v>348</v>
      </c>
      <c r="D268" s="149" t="s">
        <v>254</v>
      </c>
      <c r="E268" s="150" t="s">
        <v>7053</v>
      </c>
      <c r="F268" s="151" t="s">
        <v>7054</v>
      </c>
      <c r="G268" s="152" t="s">
        <v>347</v>
      </c>
      <c r="H268" s="153">
        <v>19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258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258</v>
      </c>
      <c r="BM268" s="161" t="s">
        <v>435</v>
      </c>
    </row>
    <row r="269" spans="1:65" s="14" customFormat="1">
      <c r="B269" s="171"/>
      <c r="D269" s="164" t="s">
        <v>282</v>
      </c>
      <c r="E269" s="172" t="s">
        <v>1</v>
      </c>
      <c r="F269" s="173" t="s">
        <v>7055</v>
      </c>
      <c r="H269" s="174">
        <v>19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3" customFormat="1">
      <c r="B270" s="163"/>
      <c r="D270" s="164" t="s">
        <v>282</v>
      </c>
      <c r="E270" s="165" t="s">
        <v>1</v>
      </c>
      <c r="F270" s="166" t="s">
        <v>7049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282</v>
      </c>
      <c r="AU270" s="165" t="s">
        <v>88</v>
      </c>
      <c r="AV270" s="13" t="s">
        <v>86</v>
      </c>
      <c r="AW270" s="13" t="s">
        <v>33</v>
      </c>
      <c r="AX270" s="13" t="s">
        <v>79</v>
      </c>
      <c r="AY270" s="165" t="s">
        <v>252</v>
      </c>
    </row>
    <row r="271" spans="1:65" s="15" customFormat="1">
      <c r="B271" s="179"/>
      <c r="D271" s="164" t="s">
        <v>282</v>
      </c>
      <c r="E271" s="180" t="s">
        <v>1</v>
      </c>
      <c r="F271" s="181" t="s">
        <v>286</v>
      </c>
      <c r="H271" s="182">
        <v>19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282</v>
      </c>
      <c r="AU271" s="180" t="s">
        <v>88</v>
      </c>
      <c r="AV271" s="15" t="s">
        <v>258</v>
      </c>
      <c r="AW271" s="15" t="s">
        <v>33</v>
      </c>
      <c r="AX271" s="15" t="s">
        <v>86</v>
      </c>
      <c r="AY271" s="180" t="s">
        <v>252</v>
      </c>
    </row>
    <row r="272" spans="1:65" s="2" customFormat="1" ht="24.2" customHeight="1">
      <c r="A272" s="31"/>
      <c r="B272" s="148"/>
      <c r="C272" s="149" t="s">
        <v>436</v>
      </c>
      <c r="D272" s="149" t="s">
        <v>254</v>
      </c>
      <c r="E272" s="150" t="s">
        <v>7056</v>
      </c>
      <c r="F272" s="151" t="s">
        <v>7057</v>
      </c>
      <c r="G272" s="152" t="s">
        <v>347</v>
      </c>
      <c r="H272" s="153">
        <v>5</v>
      </c>
      <c r="I272" s="154"/>
      <c r="J272" s="155">
        <f>ROUND(I272*H272,2)</f>
        <v>0</v>
      </c>
      <c r="K272" s="156"/>
      <c r="L272" s="32"/>
      <c r="M272" s="157" t="s">
        <v>1</v>
      </c>
      <c r="N272" s="158" t="s">
        <v>44</v>
      </c>
      <c r="O272" s="57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258</v>
      </c>
      <c r="AT272" s="161" t="s">
        <v>254</v>
      </c>
      <c r="AU272" s="161" t="s">
        <v>88</v>
      </c>
      <c r="AY272" s="17" t="s">
        <v>252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86</v>
      </c>
      <c r="BK272" s="162">
        <f>ROUND(I272*H272,2)</f>
        <v>0</v>
      </c>
      <c r="BL272" s="17" t="s">
        <v>258</v>
      </c>
      <c r="BM272" s="161" t="s">
        <v>439</v>
      </c>
    </row>
    <row r="273" spans="1:65" s="14" customFormat="1">
      <c r="B273" s="171"/>
      <c r="D273" s="164" t="s">
        <v>282</v>
      </c>
      <c r="E273" s="172" t="s">
        <v>1</v>
      </c>
      <c r="F273" s="173" t="s">
        <v>7058</v>
      </c>
      <c r="H273" s="174">
        <v>5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282</v>
      </c>
      <c r="AU273" s="172" t="s">
        <v>88</v>
      </c>
      <c r="AV273" s="14" t="s">
        <v>88</v>
      </c>
      <c r="AW273" s="14" t="s">
        <v>33</v>
      </c>
      <c r="AX273" s="14" t="s">
        <v>79</v>
      </c>
      <c r="AY273" s="172" t="s">
        <v>252</v>
      </c>
    </row>
    <row r="274" spans="1:65" s="15" customFormat="1">
      <c r="B274" s="179"/>
      <c r="D274" s="164" t="s">
        <v>282</v>
      </c>
      <c r="E274" s="180" t="s">
        <v>1</v>
      </c>
      <c r="F274" s="181" t="s">
        <v>286</v>
      </c>
      <c r="H274" s="182">
        <v>5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282</v>
      </c>
      <c r="AU274" s="180" t="s">
        <v>88</v>
      </c>
      <c r="AV274" s="15" t="s">
        <v>258</v>
      </c>
      <c r="AW274" s="15" t="s">
        <v>33</v>
      </c>
      <c r="AX274" s="15" t="s">
        <v>86</v>
      </c>
      <c r="AY274" s="180" t="s">
        <v>252</v>
      </c>
    </row>
    <row r="275" spans="1:65" s="2" customFormat="1" ht="24.2" customHeight="1">
      <c r="A275" s="31"/>
      <c r="B275" s="148"/>
      <c r="C275" s="149" t="s">
        <v>356</v>
      </c>
      <c r="D275" s="149" t="s">
        <v>254</v>
      </c>
      <c r="E275" s="150" t="s">
        <v>7059</v>
      </c>
      <c r="F275" s="151" t="s">
        <v>7060</v>
      </c>
      <c r="G275" s="152" t="s">
        <v>347</v>
      </c>
      <c r="H275" s="153">
        <v>2</v>
      </c>
      <c r="I275" s="154"/>
      <c r="J275" s="155">
        <f>ROUND(I275*H275,2)</f>
        <v>0</v>
      </c>
      <c r="K275" s="156"/>
      <c r="L275" s="32"/>
      <c r="M275" s="157" t="s">
        <v>1</v>
      </c>
      <c r="N275" s="158" t="s">
        <v>44</v>
      </c>
      <c r="O275" s="57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1" t="s">
        <v>258</v>
      </c>
      <c r="AT275" s="161" t="s">
        <v>254</v>
      </c>
      <c r="AU275" s="161" t="s">
        <v>88</v>
      </c>
      <c r="AY275" s="17" t="s">
        <v>252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86</v>
      </c>
      <c r="BK275" s="162">
        <f>ROUND(I275*H275,2)</f>
        <v>0</v>
      </c>
      <c r="BL275" s="17" t="s">
        <v>258</v>
      </c>
      <c r="BM275" s="161" t="s">
        <v>442</v>
      </c>
    </row>
    <row r="276" spans="1:65" s="2" customFormat="1" ht="24.2" customHeight="1">
      <c r="A276" s="31"/>
      <c r="B276" s="148"/>
      <c r="C276" s="149" t="s">
        <v>443</v>
      </c>
      <c r="D276" s="149" t="s">
        <v>254</v>
      </c>
      <c r="E276" s="150" t="s">
        <v>7061</v>
      </c>
      <c r="F276" s="151" t="s">
        <v>7062</v>
      </c>
      <c r="G276" s="152" t="s">
        <v>347</v>
      </c>
      <c r="H276" s="153">
        <v>19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258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258</v>
      </c>
      <c r="BM276" s="161" t="s">
        <v>446</v>
      </c>
    </row>
    <row r="277" spans="1:65" s="14" customFormat="1">
      <c r="B277" s="171"/>
      <c r="D277" s="164" t="s">
        <v>282</v>
      </c>
      <c r="E277" s="172" t="s">
        <v>1</v>
      </c>
      <c r="F277" s="173" t="s">
        <v>7063</v>
      </c>
      <c r="H277" s="174">
        <v>19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19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4.2" customHeight="1">
      <c r="A279" s="31"/>
      <c r="B279" s="148"/>
      <c r="C279" s="149" t="s">
        <v>363</v>
      </c>
      <c r="D279" s="149" t="s">
        <v>254</v>
      </c>
      <c r="E279" s="150" t="s">
        <v>7064</v>
      </c>
      <c r="F279" s="151" t="s">
        <v>7065</v>
      </c>
      <c r="G279" s="152" t="s">
        <v>347</v>
      </c>
      <c r="H279" s="153">
        <v>2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258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258</v>
      </c>
      <c r="BM279" s="161" t="s">
        <v>449</v>
      </c>
    </row>
    <row r="280" spans="1:65" s="14" customFormat="1">
      <c r="B280" s="171"/>
      <c r="D280" s="164" t="s">
        <v>282</v>
      </c>
      <c r="E280" s="172" t="s">
        <v>1</v>
      </c>
      <c r="F280" s="173" t="s">
        <v>7066</v>
      </c>
      <c r="H280" s="174">
        <v>2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2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24.2" customHeight="1">
      <c r="A282" s="31"/>
      <c r="B282" s="148"/>
      <c r="C282" s="149" t="s">
        <v>450</v>
      </c>
      <c r="D282" s="149" t="s">
        <v>254</v>
      </c>
      <c r="E282" s="150" t="s">
        <v>7067</v>
      </c>
      <c r="F282" s="151" t="s">
        <v>7068</v>
      </c>
      <c r="G282" s="152" t="s">
        <v>347</v>
      </c>
      <c r="H282" s="153">
        <v>2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258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258</v>
      </c>
      <c r="BM282" s="161" t="s">
        <v>453</v>
      </c>
    </row>
    <row r="283" spans="1:65" s="14" customFormat="1">
      <c r="B283" s="171"/>
      <c r="D283" s="164" t="s">
        <v>282</v>
      </c>
      <c r="E283" s="172" t="s">
        <v>1</v>
      </c>
      <c r="F283" s="173" t="s">
        <v>7069</v>
      </c>
      <c r="H283" s="174">
        <v>2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2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24.2" customHeight="1">
      <c r="A285" s="31"/>
      <c r="B285" s="148"/>
      <c r="C285" s="149" t="s">
        <v>369</v>
      </c>
      <c r="D285" s="149" t="s">
        <v>254</v>
      </c>
      <c r="E285" s="150" t="s">
        <v>7070</v>
      </c>
      <c r="F285" s="151" t="s">
        <v>7071</v>
      </c>
      <c r="G285" s="152" t="s">
        <v>347</v>
      </c>
      <c r="H285" s="153">
        <v>2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258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258</v>
      </c>
      <c r="BM285" s="161" t="s">
        <v>456</v>
      </c>
    </row>
    <row r="286" spans="1:65" s="14" customFormat="1">
      <c r="B286" s="171"/>
      <c r="D286" s="164" t="s">
        <v>282</v>
      </c>
      <c r="E286" s="172" t="s">
        <v>1</v>
      </c>
      <c r="F286" s="173" t="s">
        <v>7072</v>
      </c>
      <c r="H286" s="174">
        <v>2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5" customFormat="1">
      <c r="B287" s="179"/>
      <c r="D287" s="164" t="s">
        <v>282</v>
      </c>
      <c r="E287" s="180" t="s">
        <v>1</v>
      </c>
      <c r="F287" s="181" t="s">
        <v>286</v>
      </c>
      <c r="H287" s="182">
        <v>2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282</v>
      </c>
      <c r="AU287" s="180" t="s">
        <v>88</v>
      </c>
      <c r="AV287" s="15" t="s">
        <v>258</v>
      </c>
      <c r="AW287" s="15" t="s">
        <v>33</v>
      </c>
      <c r="AX287" s="15" t="s">
        <v>86</v>
      </c>
      <c r="AY287" s="180" t="s">
        <v>252</v>
      </c>
    </row>
    <row r="288" spans="1:65" s="2" customFormat="1" ht="24.2" customHeight="1">
      <c r="A288" s="31"/>
      <c r="B288" s="148"/>
      <c r="C288" s="149" t="s">
        <v>458</v>
      </c>
      <c r="D288" s="149" t="s">
        <v>254</v>
      </c>
      <c r="E288" s="150" t="s">
        <v>7073</v>
      </c>
      <c r="F288" s="151" t="s">
        <v>7074</v>
      </c>
      <c r="G288" s="152" t="s">
        <v>347</v>
      </c>
      <c r="H288" s="153">
        <v>4</v>
      </c>
      <c r="I288" s="154"/>
      <c r="J288" s="155">
        <f>ROUND(I288*H288,2)</f>
        <v>0</v>
      </c>
      <c r="K288" s="156"/>
      <c r="L288" s="32"/>
      <c r="M288" s="157" t="s">
        <v>1</v>
      </c>
      <c r="N288" s="158" t="s">
        <v>44</v>
      </c>
      <c r="O288" s="57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1" t="s">
        <v>258</v>
      </c>
      <c r="AT288" s="161" t="s">
        <v>254</v>
      </c>
      <c r="AU288" s="161" t="s">
        <v>88</v>
      </c>
      <c r="AY288" s="17" t="s">
        <v>252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86</v>
      </c>
      <c r="BK288" s="162">
        <f>ROUND(I288*H288,2)</f>
        <v>0</v>
      </c>
      <c r="BL288" s="17" t="s">
        <v>258</v>
      </c>
      <c r="BM288" s="161" t="s">
        <v>461</v>
      </c>
    </row>
    <row r="289" spans="1:65" s="14" customFormat="1">
      <c r="B289" s="171"/>
      <c r="D289" s="164" t="s">
        <v>282</v>
      </c>
      <c r="E289" s="172" t="s">
        <v>1</v>
      </c>
      <c r="F289" s="173" t="s">
        <v>7075</v>
      </c>
      <c r="H289" s="174">
        <v>4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282</v>
      </c>
      <c r="AU289" s="172" t="s">
        <v>88</v>
      </c>
      <c r="AV289" s="14" t="s">
        <v>88</v>
      </c>
      <c r="AW289" s="14" t="s">
        <v>33</v>
      </c>
      <c r="AX289" s="14" t="s">
        <v>79</v>
      </c>
      <c r="AY289" s="172" t="s">
        <v>252</v>
      </c>
    </row>
    <row r="290" spans="1:65" s="13" customFormat="1">
      <c r="B290" s="163"/>
      <c r="D290" s="164" t="s">
        <v>282</v>
      </c>
      <c r="E290" s="165" t="s">
        <v>1</v>
      </c>
      <c r="F290" s="166" t="s">
        <v>7076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282</v>
      </c>
      <c r="AU290" s="165" t="s">
        <v>88</v>
      </c>
      <c r="AV290" s="13" t="s">
        <v>86</v>
      </c>
      <c r="AW290" s="13" t="s">
        <v>33</v>
      </c>
      <c r="AX290" s="13" t="s">
        <v>79</v>
      </c>
      <c r="AY290" s="165" t="s">
        <v>252</v>
      </c>
    </row>
    <row r="291" spans="1:65" s="15" customFormat="1">
      <c r="B291" s="179"/>
      <c r="D291" s="164" t="s">
        <v>282</v>
      </c>
      <c r="E291" s="180" t="s">
        <v>1</v>
      </c>
      <c r="F291" s="181" t="s">
        <v>286</v>
      </c>
      <c r="H291" s="182">
        <v>4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282</v>
      </c>
      <c r="AU291" s="180" t="s">
        <v>88</v>
      </c>
      <c r="AV291" s="15" t="s">
        <v>258</v>
      </c>
      <c r="AW291" s="15" t="s">
        <v>33</v>
      </c>
      <c r="AX291" s="15" t="s">
        <v>86</v>
      </c>
      <c r="AY291" s="180" t="s">
        <v>252</v>
      </c>
    </row>
    <row r="292" spans="1:65" s="2" customFormat="1" ht="24.2" customHeight="1">
      <c r="A292" s="31"/>
      <c r="B292" s="148"/>
      <c r="C292" s="149" t="s">
        <v>373</v>
      </c>
      <c r="D292" s="149" t="s">
        <v>254</v>
      </c>
      <c r="E292" s="150" t="s">
        <v>7077</v>
      </c>
      <c r="F292" s="151" t="s">
        <v>7078</v>
      </c>
      <c r="G292" s="152" t="s">
        <v>347</v>
      </c>
      <c r="H292" s="153">
        <v>2</v>
      </c>
      <c r="I292" s="154"/>
      <c r="J292" s="155">
        <f>ROUND(I292*H292,2)</f>
        <v>0</v>
      </c>
      <c r="K292" s="156"/>
      <c r="L292" s="32"/>
      <c r="M292" s="157" t="s">
        <v>1</v>
      </c>
      <c r="N292" s="158" t="s">
        <v>44</v>
      </c>
      <c r="O292" s="57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61" t="s">
        <v>258</v>
      </c>
      <c r="AT292" s="161" t="s">
        <v>254</v>
      </c>
      <c r="AU292" s="161" t="s">
        <v>88</v>
      </c>
      <c r="AY292" s="17" t="s">
        <v>252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7" t="s">
        <v>86</v>
      </c>
      <c r="BK292" s="162">
        <f>ROUND(I292*H292,2)</f>
        <v>0</v>
      </c>
      <c r="BL292" s="17" t="s">
        <v>258</v>
      </c>
      <c r="BM292" s="161" t="s">
        <v>466</v>
      </c>
    </row>
    <row r="293" spans="1:65" s="14" customFormat="1">
      <c r="B293" s="171"/>
      <c r="D293" s="164" t="s">
        <v>282</v>
      </c>
      <c r="E293" s="172" t="s">
        <v>1</v>
      </c>
      <c r="F293" s="173" t="s">
        <v>7079</v>
      </c>
      <c r="H293" s="174">
        <v>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3" customFormat="1">
      <c r="B294" s="163"/>
      <c r="D294" s="164" t="s">
        <v>282</v>
      </c>
      <c r="E294" s="165" t="s">
        <v>1</v>
      </c>
      <c r="F294" s="166" t="s">
        <v>7076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282</v>
      </c>
      <c r="AU294" s="165" t="s">
        <v>88</v>
      </c>
      <c r="AV294" s="13" t="s">
        <v>86</v>
      </c>
      <c r="AW294" s="13" t="s">
        <v>33</v>
      </c>
      <c r="AX294" s="13" t="s">
        <v>79</v>
      </c>
      <c r="AY294" s="165" t="s">
        <v>252</v>
      </c>
    </row>
    <row r="295" spans="1:65" s="15" customFormat="1">
      <c r="B295" s="179"/>
      <c r="D295" s="164" t="s">
        <v>282</v>
      </c>
      <c r="E295" s="180" t="s">
        <v>1</v>
      </c>
      <c r="F295" s="181" t="s">
        <v>286</v>
      </c>
      <c r="H295" s="182">
        <v>2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282</v>
      </c>
      <c r="AU295" s="180" t="s">
        <v>88</v>
      </c>
      <c r="AV295" s="15" t="s">
        <v>258</v>
      </c>
      <c r="AW295" s="15" t="s">
        <v>33</v>
      </c>
      <c r="AX295" s="15" t="s">
        <v>86</v>
      </c>
      <c r="AY295" s="180" t="s">
        <v>252</v>
      </c>
    </row>
    <row r="296" spans="1:65" s="2" customFormat="1" ht="24.2" customHeight="1">
      <c r="A296" s="31"/>
      <c r="B296" s="148"/>
      <c r="C296" s="149" t="s">
        <v>467</v>
      </c>
      <c r="D296" s="149" t="s">
        <v>254</v>
      </c>
      <c r="E296" s="150" t="s">
        <v>7080</v>
      </c>
      <c r="F296" s="151" t="s">
        <v>7081</v>
      </c>
      <c r="G296" s="152" t="s">
        <v>347</v>
      </c>
      <c r="H296" s="153">
        <v>35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258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258</v>
      </c>
      <c r="BM296" s="161" t="s">
        <v>470</v>
      </c>
    </row>
    <row r="297" spans="1:65" s="14" customFormat="1">
      <c r="B297" s="171"/>
      <c r="D297" s="164" t="s">
        <v>282</v>
      </c>
      <c r="E297" s="172" t="s">
        <v>1</v>
      </c>
      <c r="F297" s="173" t="s">
        <v>7082</v>
      </c>
      <c r="H297" s="174">
        <v>35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3" customFormat="1">
      <c r="B298" s="163"/>
      <c r="D298" s="164" t="s">
        <v>282</v>
      </c>
      <c r="E298" s="165" t="s">
        <v>1</v>
      </c>
      <c r="F298" s="166" t="s">
        <v>7083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282</v>
      </c>
      <c r="AU298" s="165" t="s">
        <v>88</v>
      </c>
      <c r="AV298" s="13" t="s">
        <v>86</v>
      </c>
      <c r="AW298" s="13" t="s">
        <v>33</v>
      </c>
      <c r="AX298" s="13" t="s">
        <v>79</v>
      </c>
      <c r="AY298" s="165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35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4.2" customHeight="1">
      <c r="A300" s="31"/>
      <c r="B300" s="148"/>
      <c r="C300" s="149" t="s">
        <v>378</v>
      </c>
      <c r="D300" s="149" t="s">
        <v>254</v>
      </c>
      <c r="E300" s="150" t="s">
        <v>7084</v>
      </c>
      <c r="F300" s="151" t="s">
        <v>7085</v>
      </c>
      <c r="G300" s="152" t="s">
        <v>347</v>
      </c>
      <c r="H300" s="153">
        <v>22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258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258</v>
      </c>
      <c r="BM300" s="161" t="s">
        <v>474</v>
      </c>
    </row>
    <row r="301" spans="1:65" s="14" customFormat="1">
      <c r="B301" s="171"/>
      <c r="D301" s="164" t="s">
        <v>282</v>
      </c>
      <c r="E301" s="172" t="s">
        <v>1</v>
      </c>
      <c r="F301" s="173" t="s">
        <v>7086</v>
      </c>
      <c r="H301" s="174">
        <v>22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282</v>
      </c>
      <c r="AU301" s="172" t="s">
        <v>88</v>
      </c>
      <c r="AV301" s="14" t="s">
        <v>88</v>
      </c>
      <c r="AW301" s="14" t="s">
        <v>33</v>
      </c>
      <c r="AX301" s="14" t="s">
        <v>79</v>
      </c>
      <c r="AY301" s="172" t="s">
        <v>252</v>
      </c>
    </row>
    <row r="302" spans="1:65" s="13" customFormat="1">
      <c r="B302" s="163"/>
      <c r="D302" s="164" t="s">
        <v>282</v>
      </c>
      <c r="E302" s="165" t="s">
        <v>1</v>
      </c>
      <c r="F302" s="166" t="s">
        <v>7083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282</v>
      </c>
      <c r="AU302" s="165" t="s">
        <v>88</v>
      </c>
      <c r="AV302" s="13" t="s">
        <v>86</v>
      </c>
      <c r="AW302" s="13" t="s">
        <v>33</v>
      </c>
      <c r="AX302" s="13" t="s">
        <v>79</v>
      </c>
      <c r="AY302" s="165" t="s">
        <v>252</v>
      </c>
    </row>
    <row r="303" spans="1:65" s="15" customFormat="1">
      <c r="B303" s="179"/>
      <c r="D303" s="164" t="s">
        <v>282</v>
      </c>
      <c r="E303" s="180" t="s">
        <v>1</v>
      </c>
      <c r="F303" s="181" t="s">
        <v>286</v>
      </c>
      <c r="H303" s="182">
        <v>22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282</v>
      </c>
      <c r="AU303" s="180" t="s">
        <v>88</v>
      </c>
      <c r="AV303" s="15" t="s">
        <v>258</v>
      </c>
      <c r="AW303" s="15" t="s">
        <v>33</v>
      </c>
      <c r="AX303" s="15" t="s">
        <v>86</v>
      </c>
      <c r="AY303" s="180" t="s">
        <v>252</v>
      </c>
    </row>
    <row r="304" spans="1:65" s="2" customFormat="1" ht="24.2" customHeight="1">
      <c r="A304" s="31"/>
      <c r="B304" s="148"/>
      <c r="C304" s="149" t="s">
        <v>480</v>
      </c>
      <c r="D304" s="149" t="s">
        <v>254</v>
      </c>
      <c r="E304" s="150" t="s">
        <v>7087</v>
      </c>
      <c r="F304" s="151" t="s">
        <v>7088</v>
      </c>
      <c r="G304" s="152" t="s">
        <v>347</v>
      </c>
      <c r="H304" s="153">
        <v>5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258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258</v>
      </c>
      <c r="BM304" s="161" t="s">
        <v>483</v>
      </c>
    </row>
    <row r="305" spans="1:65" s="14" customFormat="1">
      <c r="B305" s="171"/>
      <c r="D305" s="164" t="s">
        <v>282</v>
      </c>
      <c r="E305" s="172" t="s">
        <v>1</v>
      </c>
      <c r="F305" s="173" t="s">
        <v>7089</v>
      </c>
      <c r="H305" s="174">
        <v>5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5" customFormat="1">
      <c r="B306" s="179"/>
      <c r="D306" s="164" t="s">
        <v>282</v>
      </c>
      <c r="E306" s="180" t="s">
        <v>1</v>
      </c>
      <c r="F306" s="181" t="s">
        <v>286</v>
      </c>
      <c r="H306" s="182">
        <v>5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282</v>
      </c>
      <c r="AU306" s="180" t="s">
        <v>88</v>
      </c>
      <c r="AV306" s="15" t="s">
        <v>258</v>
      </c>
      <c r="AW306" s="15" t="s">
        <v>33</v>
      </c>
      <c r="AX306" s="15" t="s">
        <v>86</v>
      </c>
      <c r="AY306" s="180" t="s">
        <v>252</v>
      </c>
    </row>
    <row r="307" spans="1:65" s="2" customFormat="1" ht="24.2" customHeight="1">
      <c r="A307" s="31"/>
      <c r="B307" s="148"/>
      <c r="C307" s="149" t="s">
        <v>384</v>
      </c>
      <c r="D307" s="149" t="s">
        <v>254</v>
      </c>
      <c r="E307" s="150" t="s">
        <v>7090</v>
      </c>
      <c r="F307" s="151" t="s">
        <v>7091</v>
      </c>
      <c r="G307" s="152" t="s">
        <v>347</v>
      </c>
      <c r="H307" s="153">
        <v>5</v>
      </c>
      <c r="I307" s="154"/>
      <c r="J307" s="155">
        <f>ROUND(I307*H307,2)</f>
        <v>0</v>
      </c>
      <c r="K307" s="156"/>
      <c r="L307" s="32"/>
      <c r="M307" s="157" t="s">
        <v>1</v>
      </c>
      <c r="N307" s="158" t="s">
        <v>44</v>
      </c>
      <c r="O307" s="57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1" t="s">
        <v>258</v>
      </c>
      <c r="AT307" s="161" t="s">
        <v>254</v>
      </c>
      <c r="AU307" s="161" t="s">
        <v>88</v>
      </c>
      <c r="AY307" s="17" t="s">
        <v>252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7" t="s">
        <v>86</v>
      </c>
      <c r="BK307" s="162">
        <f>ROUND(I307*H307,2)</f>
        <v>0</v>
      </c>
      <c r="BL307" s="17" t="s">
        <v>258</v>
      </c>
      <c r="BM307" s="161" t="s">
        <v>487</v>
      </c>
    </row>
    <row r="308" spans="1:65" s="14" customFormat="1">
      <c r="B308" s="171"/>
      <c r="D308" s="164" t="s">
        <v>282</v>
      </c>
      <c r="E308" s="172" t="s">
        <v>1</v>
      </c>
      <c r="F308" s="173" t="s">
        <v>7092</v>
      </c>
      <c r="H308" s="174">
        <v>5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282</v>
      </c>
      <c r="AU308" s="172" t="s">
        <v>88</v>
      </c>
      <c r="AV308" s="14" t="s">
        <v>88</v>
      </c>
      <c r="AW308" s="14" t="s">
        <v>33</v>
      </c>
      <c r="AX308" s="14" t="s">
        <v>79</v>
      </c>
      <c r="AY308" s="172" t="s">
        <v>252</v>
      </c>
    </row>
    <row r="309" spans="1:65" s="15" customFormat="1">
      <c r="B309" s="179"/>
      <c r="D309" s="164" t="s">
        <v>282</v>
      </c>
      <c r="E309" s="180" t="s">
        <v>1</v>
      </c>
      <c r="F309" s="181" t="s">
        <v>286</v>
      </c>
      <c r="H309" s="182">
        <v>5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282</v>
      </c>
      <c r="AU309" s="180" t="s">
        <v>88</v>
      </c>
      <c r="AV309" s="15" t="s">
        <v>258</v>
      </c>
      <c r="AW309" s="15" t="s">
        <v>33</v>
      </c>
      <c r="AX309" s="15" t="s">
        <v>86</v>
      </c>
      <c r="AY309" s="180" t="s">
        <v>252</v>
      </c>
    </row>
    <row r="310" spans="1:65" s="12" customFormat="1" ht="22.9" customHeight="1">
      <c r="B310" s="135"/>
      <c r="D310" s="136" t="s">
        <v>78</v>
      </c>
      <c r="E310" s="146" t="s">
        <v>5982</v>
      </c>
      <c r="F310" s="146" t="s">
        <v>7093</v>
      </c>
      <c r="I310" s="138"/>
      <c r="J310" s="147">
        <f>BK310</f>
        <v>0</v>
      </c>
      <c r="L310" s="135"/>
      <c r="M310" s="140"/>
      <c r="N310" s="141"/>
      <c r="O310" s="141"/>
      <c r="P310" s="142">
        <f>SUM(P311:P320)</f>
        <v>0</v>
      </c>
      <c r="Q310" s="141"/>
      <c r="R310" s="142">
        <f>SUM(R311:R320)</f>
        <v>0</v>
      </c>
      <c r="S310" s="141"/>
      <c r="T310" s="143">
        <f>SUM(T311:T320)</f>
        <v>0</v>
      </c>
      <c r="AR310" s="136" t="s">
        <v>86</v>
      </c>
      <c r="AT310" s="144" t="s">
        <v>78</v>
      </c>
      <c r="AU310" s="144" t="s">
        <v>86</v>
      </c>
      <c r="AY310" s="136" t="s">
        <v>252</v>
      </c>
      <c r="BK310" s="145">
        <f>SUM(BK311:BK320)</f>
        <v>0</v>
      </c>
    </row>
    <row r="311" spans="1:65" s="2" customFormat="1" ht="24.2" customHeight="1">
      <c r="A311" s="31"/>
      <c r="B311" s="148"/>
      <c r="C311" s="149" t="s">
        <v>488</v>
      </c>
      <c r="D311" s="149" t="s">
        <v>254</v>
      </c>
      <c r="E311" s="150" t="s">
        <v>7094</v>
      </c>
      <c r="F311" s="151" t="s">
        <v>7095</v>
      </c>
      <c r="G311" s="152" t="s">
        <v>1198</v>
      </c>
      <c r="H311" s="153">
        <v>1</v>
      </c>
      <c r="I311" s="154"/>
      <c r="J311" s="155">
        <f t="shared" ref="J311:J320" si="0">ROUND(I311*H311,2)</f>
        <v>0</v>
      </c>
      <c r="K311" s="156"/>
      <c r="L311" s="32"/>
      <c r="M311" s="157" t="s">
        <v>1</v>
      </c>
      <c r="N311" s="158" t="s">
        <v>44</v>
      </c>
      <c r="O311" s="57"/>
      <c r="P311" s="159">
        <f t="shared" ref="P311:P320" si="1">O311*H311</f>
        <v>0</v>
      </c>
      <c r="Q311" s="159">
        <v>0</v>
      </c>
      <c r="R311" s="159">
        <f t="shared" ref="R311:R320" si="2">Q311*H311</f>
        <v>0</v>
      </c>
      <c r="S311" s="159">
        <v>0</v>
      </c>
      <c r="T311" s="160">
        <f t="shared" ref="T311:T320" si="3"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1" t="s">
        <v>258</v>
      </c>
      <c r="AT311" s="161" t="s">
        <v>254</v>
      </c>
      <c r="AU311" s="161" t="s">
        <v>88</v>
      </c>
      <c r="AY311" s="17" t="s">
        <v>252</v>
      </c>
      <c r="BE311" s="162">
        <f t="shared" ref="BE311:BE320" si="4">IF(N311="základní",J311,0)</f>
        <v>0</v>
      </c>
      <c r="BF311" s="162">
        <f t="shared" ref="BF311:BF320" si="5">IF(N311="snížená",J311,0)</f>
        <v>0</v>
      </c>
      <c r="BG311" s="162">
        <f t="shared" ref="BG311:BG320" si="6">IF(N311="zákl. přenesená",J311,0)</f>
        <v>0</v>
      </c>
      <c r="BH311" s="162">
        <f t="shared" ref="BH311:BH320" si="7">IF(N311="sníž. přenesená",J311,0)</f>
        <v>0</v>
      </c>
      <c r="BI311" s="162">
        <f t="shared" ref="BI311:BI320" si="8">IF(N311="nulová",J311,0)</f>
        <v>0</v>
      </c>
      <c r="BJ311" s="17" t="s">
        <v>86</v>
      </c>
      <c r="BK311" s="162">
        <f t="shared" ref="BK311:BK320" si="9">ROUND(I311*H311,2)</f>
        <v>0</v>
      </c>
      <c r="BL311" s="17" t="s">
        <v>258</v>
      </c>
      <c r="BM311" s="161" t="s">
        <v>491</v>
      </c>
    </row>
    <row r="312" spans="1:65" s="2" customFormat="1" ht="24.2" customHeight="1">
      <c r="A312" s="31"/>
      <c r="B312" s="148"/>
      <c r="C312" s="149" t="s">
        <v>389</v>
      </c>
      <c r="D312" s="149" t="s">
        <v>254</v>
      </c>
      <c r="E312" s="150" t="s">
        <v>7096</v>
      </c>
      <c r="F312" s="151" t="s">
        <v>7097</v>
      </c>
      <c r="G312" s="152" t="s">
        <v>1198</v>
      </c>
      <c r="H312" s="153">
        <v>1</v>
      </c>
      <c r="I312" s="154"/>
      <c r="J312" s="155">
        <f t="shared" si="0"/>
        <v>0</v>
      </c>
      <c r="K312" s="156"/>
      <c r="L312" s="32"/>
      <c r="M312" s="157" t="s">
        <v>1</v>
      </c>
      <c r="N312" s="158" t="s">
        <v>44</v>
      </c>
      <c r="O312" s="57"/>
      <c r="P312" s="159">
        <f t="shared" si="1"/>
        <v>0</v>
      </c>
      <c r="Q312" s="159">
        <v>0</v>
      </c>
      <c r="R312" s="159">
        <f t="shared" si="2"/>
        <v>0</v>
      </c>
      <c r="S312" s="159">
        <v>0</v>
      </c>
      <c r="T312" s="160">
        <f t="shared" si="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61" t="s">
        <v>258</v>
      </c>
      <c r="AT312" s="161" t="s">
        <v>254</v>
      </c>
      <c r="AU312" s="161" t="s">
        <v>88</v>
      </c>
      <c r="AY312" s="17" t="s">
        <v>252</v>
      </c>
      <c r="BE312" s="162">
        <f t="shared" si="4"/>
        <v>0</v>
      </c>
      <c r="BF312" s="162">
        <f t="shared" si="5"/>
        <v>0</v>
      </c>
      <c r="BG312" s="162">
        <f t="shared" si="6"/>
        <v>0</v>
      </c>
      <c r="BH312" s="162">
        <f t="shared" si="7"/>
        <v>0</v>
      </c>
      <c r="BI312" s="162">
        <f t="shared" si="8"/>
        <v>0</v>
      </c>
      <c r="BJ312" s="17" t="s">
        <v>86</v>
      </c>
      <c r="BK312" s="162">
        <f t="shared" si="9"/>
        <v>0</v>
      </c>
      <c r="BL312" s="17" t="s">
        <v>258</v>
      </c>
      <c r="BM312" s="161" t="s">
        <v>494</v>
      </c>
    </row>
    <row r="313" spans="1:65" s="2" customFormat="1" ht="24.2" customHeight="1">
      <c r="A313" s="31"/>
      <c r="B313" s="148"/>
      <c r="C313" s="149" t="s">
        <v>496</v>
      </c>
      <c r="D313" s="149" t="s">
        <v>254</v>
      </c>
      <c r="E313" s="150" t="s">
        <v>7098</v>
      </c>
      <c r="F313" s="151" t="s">
        <v>7099</v>
      </c>
      <c r="G313" s="152" t="s">
        <v>1198</v>
      </c>
      <c r="H313" s="153">
        <v>1</v>
      </c>
      <c r="I313" s="154"/>
      <c r="J313" s="155">
        <f t="shared" si="0"/>
        <v>0</v>
      </c>
      <c r="K313" s="156"/>
      <c r="L313" s="32"/>
      <c r="M313" s="157" t="s">
        <v>1</v>
      </c>
      <c r="N313" s="158" t="s">
        <v>44</v>
      </c>
      <c r="O313" s="57"/>
      <c r="P313" s="159">
        <f t="shared" si="1"/>
        <v>0</v>
      </c>
      <c r="Q313" s="159">
        <v>0</v>
      </c>
      <c r="R313" s="159">
        <f t="shared" si="2"/>
        <v>0</v>
      </c>
      <c r="S313" s="159">
        <v>0</v>
      </c>
      <c r="T313" s="160">
        <f t="shared" si="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258</v>
      </c>
      <c r="AT313" s="161" t="s">
        <v>254</v>
      </c>
      <c r="AU313" s="161" t="s">
        <v>88</v>
      </c>
      <c r="AY313" s="17" t="s">
        <v>252</v>
      </c>
      <c r="BE313" s="162">
        <f t="shared" si="4"/>
        <v>0</v>
      </c>
      <c r="BF313" s="162">
        <f t="shared" si="5"/>
        <v>0</v>
      </c>
      <c r="BG313" s="162">
        <f t="shared" si="6"/>
        <v>0</v>
      </c>
      <c r="BH313" s="162">
        <f t="shared" si="7"/>
        <v>0</v>
      </c>
      <c r="BI313" s="162">
        <f t="shared" si="8"/>
        <v>0</v>
      </c>
      <c r="BJ313" s="17" t="s">
        <v>86</v>
      </c>
      <c r="BK313" s="162">
        <f t="shared" si="9"/>
        <v>0</v>
      </c>
      <c r="BL313" s="17" t="s">
        <v>258</v>
      </c>
      <c r="BM313" s="161" t="s">
        <v>499</v>
      </c>
    </row>
    <row r="314" spans="1:65" s="2" customFormat="1" ht="24.2" customHeight="1">
      <c r="A314" s="31"/>
      <c r="B314" s="148"/>
      <c r="C314" s="149" t="s">
        <v>392</v>
      </c>
      <c r="D314" s="149" t="s">
        <v>254</v>
      </c>
      <c r="E314" s="150" t="s">
        <v>7100</v>
      </c>
      <c r="F314" s="151" t="s">
        <v>7101</v>
      </c>
      <c r="G314" s="152" t="s">
        <v>1198</v>
      </c>
      <c r="H314" s="153">
        <v>1</v>
      </c>
      <c r="I314" s="154"/>
      <c r="J314" s="155">
        <f t="shared" si="0"/>
        <v>0</v>
      </c>
      <c r="K314" s="156"/>
      <c r="L314" s="32"/>
      <c r="M314" s="157" t="s">
        <v>1</v>
      </c>
      <c r="N314" s="158" t="s">
        <v>44</v>
      </c>
      <c r="O314" s="57"/>
      <c r="P314" s="159">
        <f t="shared" si="1"/>
        <v>0</v>
      </c>
      <c r="Q314" s="159">
        <v>0</v>
      </c>
      <c r="R314" s="159">
        <f t="shared" si="2"/>
        <v>0</v>
      </c>
      <c r="S314" s="159">
        <v>0</v>
      </c>
      <c r="T314" s="160">
        <f t="shared" si="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61" t="s">
        <v>258</v>
      </c>
      <c r="AT314" s="161" t="s">
        <v>254</v>
      </c>
      <c r="AU314" s="161" t="s">
        <v>88</v>
      </c>
      <c r="AY314" s="17" t="s">
        <v>252</v>
      </c>
      <c r="BE314" s="162">
        <f t="shared" si="4"/>
        <v>0</v>
      </c>
      <c r="BF314" s="162">
        <f t="shared" si="5"/>
        <v>0</v>
      </c>
      <c r="BG314" s="162">
        <f t="shared" si="6"/>
        <v>0</v>
      </c>
      <c r="BH314" s="162">
        <f t="shared" si="7"/>
        <v>0</v>
      </c>
      <c r="BI314" s="162">
        <f t="shared" si="8"/>
        <v>0</v>
      </c>
      <c r="BJ314" s="17" t="s">
        <v>86</v>
      </c>
      <c r="BK314" s="162">
        <f t="shared" si="9"/>
        <v>0</v>
      </c>
      <c r="BL314" s="17" t="s">
        <v>258</v>
      </c>
      <c r="BM314" s="161" t="s">
        <v>502</v>
      </c>
    </row>
    <row r="315" spans="1:65" s="2" customFormat="1" ht="24.2" customHeight="1">
      <c r="A315" s="31"/>
      <c r="B315" s="148"/>
      <c r="C315" s="149" t="s">
        <v>506</v>
      </c>
      <c r="D315" s="149" t="s">
        <v>254</v>
      </c>
      <c r="E315" s="150" t="s">
        <v>7102</v>
      </c>
      <c r="F315" s="151" t="s">
        <v>7103</v>
      </c>
      <c r="G315" s="152" t="s">
        <v>1198</v>
      </c>
      <c r="H315" s="153">
        <v>1</v>
      </c>
      <c r="I315" s="154"/>
      <c r="J315" s="155">
        <f t="shared" si="0"/>
        <v>0</v>
      </c>
      <c r="K315" s="156"/>
      <c r="L315" s="32"/>
      <c r="M315" s="157" t="s">
        <v>1</v>
      </c>
      <c r="N315" s="158" t="s">
        <v>44</v>
      </c>
      <c r="O315" s="57"/>
      <c r="P315" s="159">
        <f t="shared" si="1"/>
        <v>0</v>
      </c>
      <c r="Q315" s="159">
        <v>0</v>
      </c>
      <c r="R315" s="159">
        <f t="shared" si="2"/>
        <v>0</v>
      </c>
      <c r="S315" s="159">
        <v>0</v>
      </c>
      <c r="T315" s="160">
        <f t="shared" si="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1" t="s">
        <v>258</v>
      </c>
      <c r="AT315" s="161" t="s">
        <v>254</v>
      </c>
      <c r="AU315" s="161" t="s">
        <v>88</v>
      </c>
      <c r="AY315" s="17" t="s">
        <v>252</v>
      </c>
      <c r="BE315" s="162">
        <f t="shared" si="4"/>
        <v>0</v>
      </c>
      <c r="BF315" s="162">
        <f t="shared" si="5"/>
        <v>0</v>
      </c>
      <c r="BG315" s="162">
        <f t="shared" si="6"/>
        <v>0</v>
      </c>
      <c r="BH315" s="162">
        <f t="shared" si="7"/>
        <v>0</v>
      </c>
      <c r="BI315" s="162">
        <f t="shared" si="8"/>
        <v>0</v>
      </c>
      <c r="BJ315" s="17" t="s">
        <v>86</v>
      </c>
      <c r="BK315" s="162">
        <f t="shared" si="9"/>
        <v>0</v>
      </c>
      <c r="BL315" s="17" t="s">
        <v>258</v>
      </c>
      <c r="BM315" s="161" t="s">
        <v>509</v>
      </c>
    </row>
    <row r="316" spans="1:65" s="2" customFormat="1" ht="24.2" customHeight="1">
      <c r="A316" s="31"/>
      <c r="B316" s="148"/>
      <c r="C316" s="149" t="s">
        <v>396</v>
      </c>
      <c r="D316" s="149" t="s">
        <v>254</v>
      </c>
      <c r="E316" s="150" t="s">
        <v>7104</v>
      </c>
      <c r="F316" s="151" t="s">
        <v>7105</v>
      </c>
      <c r="G316" s="152" t="s">
        <v>1198</v>
      </c>
      <c r="H316" s="153">
        <v>1</v>
      </c>
      <c r="I316" s="154"/>
      <c r="J316" s="155">
        <f t="shared" si="0"/>
        <v>0</v>
      </c>
      <c r="K316" s="156"/>
      <c r="L316" s="32"/>
      <c r="M316" s="157" t="s">
        <v>1</v>
      </c>
      <c r="N316" s="158" t="s">
        <v>44</v>
      </c>
      <c r="O316" s="57"/>
      <c r="P316" s="159">
        <f t="shared" si="1"/>
        <v>0</v>
      </c>
      <c r="Q316" s="159">
        <v>0</v>
      </c>
      <c r="R316" s="159">
        <f t="shared" si="2"/>
        <v>0</v>
      </c>
      <c r="S316" s="159">
        <v>0</v>
      </c>
      <c r="T316" s="160">
        <f t="shared" si="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1" t="s">
        <v>258</v>
      </c>
      <c r="AT316" s="161" t="s">
        <v>254</v>
      </c>
      <c r="AU316" s="161" t="s">
        <v>88</v>
      </c>
      <c r="AY316" s="17" t="s">
        <v>252</v>
      </c>
      <c r="BE316" s="162">
        <f t="shared" si="4"/>
        <v>0</v>
      </c>
      <c r="BF316" s="162">
        <f t="shared" si="5"/>
        <v>0</v>
      </c>
      <c r="BG316" s="162">
        <f t="shared" si="6"/>
        <v>0</v>
      </c>
      <c r="BH316" s="162">
        <f t="shared" si="7"/>
        <v>0</v>
      </c>
      <c r="BI316" s="162">
        <f t="shared" si="8"/>
        <v>0</v>
      </c>
      <c r="BJ316" s="17" t="s">
        <v>86</v>
      </c>
      <c r="BK316" s="162">
        <f t="shared" si="9"/>
        <v>0</v>
      </c>
      <c r="BL316" s="17" t="s">
        <v>258</v>
      </c>
      <c r="BM316" s="161" t="s">
        <v>513</v>
      </c>
    </row>
    <row r="317" spans="1:65" s="2" customFormat="1" ht="24.2" customHeight="1">
      <c r="A317" s="31"/>
      <c r="B317" s="148"/>
      <c r="C317" s="149" t="s">
        <v>514</v>
      </c>
      <c r="D317" s="149" t="s">
        <v>254</v>
      </c>
      <c r="E317" s="150" t="s">
        <v>7106</v>
      </c>
      <c r="F317" s="151" t="s">
        <v>7107</v>
      </c>
      <c r="G317" s="152" t="s">
        <v>1198</v>
      </c>
      <c r="H317" s="153">
        <v>1</v>
      </c>
      <c r="I317" s="154"/>
      <c r="J317" s="155">
        <f t="shared" si="0"/>
        <v>0</v>
      </c>
      <c r="K317" s="156"/>
      <c r="L317" s="32"/>
      <c r="M317" s="157" t="s">
        <v>1</v>
      </c>
      <c r="N317" s="158" t="s">
        <v>44</v>
      </c>
      <c r="O317" s="57"/>
      <c r="P317" s="159">
        <f t="shared" si="1"/>
        <v>0</v>
      </c>
      <c r="Q317" s="159">
        <v>0</v>
      </c>
      <c r="R317" s="159">
        <f t="shared" si="2"/>
        <v>0</v>
      </c>
      <c r="S317" s="159">
        <v>0</v>
      </c>
      <c r="T317" s="160">
        <f t="shared" si="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 t="shared" si="4"/>
        <v>0</v>
      </c>
      <c r="BF317" s="162">
        <f t="shared" si="5"/>
        <v>0</v>
      </c>
      <c r="BG317" s="162">
        <f t="shared" si="6"/>
        <v>0</v>
      </c>
      <c r="BH317" s="162">
        <f t="shared" si="7"/>
        <v>0</v>
      </c>
      <c r="BI317" s="162">
        <f t="shared" si="8"/>
        <v>0</v>
      </c>
      <c r="BJ317" s="17" t="s">
        <v>86</v>
      </c>
      <c r="BK317" s="162">
        <f t="shared" si="9"/>
        <v>0</v>
      </c>
      <c r="BL317" s="17" t="s">
        <v>258</v>
      </c>
      <c r="BM317" s="161" t="s">
        <v>517</v>
      </c>
    </row>
    <row r="318" spans="1:65" s="2" customFormat="1" ht="24.2" customHeight="1">
      <c r="A318" s="31"/>
      <c r="B318" s="148"/>
      <c r="C318" s="149" t="s">
        <v>399</v>
      </c>
      <c r="D318" s="149" t="s">
        <v>254</v>
      </c>
      <c r="E318" s="150" t="s">
        <v>7108</v>
      </c>
      <c r="F318" s="151" t="s">
        <v>7109</v>
      </c>
      <c r="G318" s="152" t="s">
        <v>1198</v>
      </c>
      <c r="H318" s="153">
        <v>1</v>
      </c>
      <c r="I318" s="154"/>
      <c r="J318" s="155">
        <f t="shared" si="0"/>
        <v>0</v>
      </c>
      <c r="K318" s="156"/>
      <c r="L318" s="32"/>
      <c r="M318" s="157" t="s">
        <v>1</v>
      </c>
      <c r="N318" s="158" t="s">
        <v>44</v>
      </c>
      <c r="O318" s="57"/>
      <c r="P318" s="159">
        <f t="shared" si="1"/>
        <v>0</v>
      </c>
      <c r="Q318" s="159">
        <v>0</v>
      </c>
      <c r="R318" s="159">
        <f t="shared" si="2"/>
        <v>0</v>
      </c>
      <c r="S318" s="159">
        <v>0</v>
      </c>
      <c r="T318" s="160">
        <f t="shared" si="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1" t="s">
        <v>258</v>
      </c>
      <c r="AT318" s="161" t="s">
        <v>254</v>
      </c>
      <c r="AU318" s="161" t="s">
        <v>88</v>
      </c>
      <c r="AY318" s="17" t="s">
        <v>252</v>
      </c>
      <c r="BE318" s="162">
        <f t="shared" si="4"/>
        <v>0</v>
      </c>
      <c r="BF318" s="162">
        <f t="shared" si="5"/>
        <v>0</v>
      </c>
      <c r="BG318" s="162">
        <f t="shared" si="6"/>
        <v>0</v>
      </c>
      <c r="BH318" s="162">
        <f t="shared" si="7"/>
        <v>0</v>
      </c>
      <c r="BI318" s="162">
        <f t="shared" si="8"/>
        <v>0</v>
      </c>
      <c r="BJ318" s="17" t="s">
        <v>86</v>
      </c>
      <c r="BK318" s="162">
        <f t="shared" si="9"/>
        <v>0</v>
      </c>
      <c r="BL318" s="17" t="s">
        <v>258</v>
      </c>
      <c r="BM318" s="161" t="s">
        <v>533</v>
      </c>
    </row>
    <row r="319" spans="1:65" s="2" customFormat="1" ht="24.2" customHeight="1">
      <c r="A319" s="31"/>
      <c r="B319" s="148"/>
      <c r="C319" s="149" t="s">
        <v>536</v>
      </c>
      <c r="D319" s="149" t="s">
        <v>254</v>
      </c>
      <c r="E319" s="150" t="s">
        <v>7110</v>
      </c>
      <c r="F319" s="151" t="s">
        <v>7111</v>
      </c>
      <c r="G319" s="152" t="s">
        <v>1198</v>
      </c>
      <c r="H319" s="153">
        <v>1</v>
      </c>
      <c r="I319" s="154"/>
      <c r="J319" s="155">
        <f t="shared" si="0"/>
        <v>0</v>
      </c>
      <c r="K319" s="156"/>
      <c r="L319" s="32"/>
      <c r="M319" s="157" t="s">
        <v>1</v>
      </c>
      <c r="N319" s="158" t="s">
        <v>44</v>
      </c>
      <c r="O319" s="57"/>
      <c r="P319" s="159">
        <f t="shared" si="1"/>
        <v>0</v>
      </c>
      <c r="Q319" s="159">
        <v>0</v>
      </c>
      <c r="R319" s="159">
        <f t="shared" si="2"/>
        <v>0</v>
      </c>
      <c r="S319" s="159">
        <v>0</v>
      </c>
      <c r="T319" s="160">
        <f t="shared" si="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61" t="s">
        <v>258</v>
      </c>
      <c r="AT319" s="161" t="s">
        <v>254</v>
      </c>
      <c r="AU319" s="161" t="s">
        <v>88</v>
      </c>
      <c r="AY319" s="17" t="s">
        <v>252</v>
      </c>
      <c r="BE319" s="162">
        <f t="shared" si="4"/>
        <v>0</v>
      </c>
      <c r="BF319" s="162">
        <f t="shared" si="5"/>
        <v>0</v>
      </c>
      <c r="BG319" s="162">
        <f t="shared" si="6"/>
        <v>0</v>
      </c>
      <c r="BH319" s="162">
        <f t="shared" si="7"/>
        <v>0</v>
      </c>
      <c r="BI319" s="162">
        <f t="shared" si="8"/>
        <v>0</v>
      </c>
      <c r="BJ319" s="17" t="s">
        <v>86</v>
      </c>
      <c r="BK319" s="162">
        <f t="shared" si="9"/>
        <v>0</v>
      </c>
      <c r="BL319" s="17" t="s">
        <v>258</v>
      </c>
      <c r="BM319" s="161" t="s">
        <v>539</v>
      </c>
    </row>
    <row r="320" spans="1:65" s="2" customFormat="1" ht="24.2" customHeight="1">
      <c r="A320" s="31"/>
      <c r="B320" s="148"/>
      <c r="C320" s="149" t="s">
        <v>403</v>
      </c>
      <c r="D320" s="149" t="s">
        <v>254</v>
      </c>
      <c r="E320" s="150" t="s">
        <v>7112</v>
      </c>
      <c r="F320" s="151" t="s">
        <v>7113</v>
      </c>
      <c r="G320" s="152" t="s">
        <v>1198</v>
      </c>
      <c r="H320" s="153">
        <v>1</v>
      </c>
      <c r="I320" s="154"/>
      <c r="J320" s="155">
        <f t="shared" si="0"/>
        <v>0</v>
      </c>
      <c r="K320" s="156"/>
      <c r="L320" s="32"/>
      <c r="M320" s="157" t="s">
        <v>1</v>
      </c>
      <c r="N320" s="158" t="s">
        <v>44</v>
      </c>
      <c r="O320" s="57"/>
      <c r="P320" s="159">
        <f t="shared" si="1"/>
        <v>0</v>
      </c>
      <c r="Q320" s="159">
        <v>0</v>
      </c>
      <c r="R320" s="159">
        <f t="shared" si="2"/>
        <v>0</v>
      </c>
      <c r="S320" s="159">
        <v>0</v>
      </c>
      <c r="T320" s="160">
        <f t="shared" si="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258</v>
      </c>
      <c r="AT320" s="161" t="s">
        <v>254</v>
      </c>
      <c r="AU320" s="161" t="s">
        <v>88</v>
      </c>
      <c r="AY320" s="17" t="s">
        <v>252</v>
      </c>
      <c r="BE320" s="162">
        <f t="shared" si="4"/>
        <v>0</v>
      </c>
      <c r="BF320" s="162">
        <f t="shared" si="5"/>
        <v>0</v>
      </c>
      <c r="BG320" s="162">
        <f t="shared" si="6"/>
        <v>0</v>
      </c>
      <c r="BH320" s="162">
        <f t="shared" si="7"/>
        <v>0</v>
      </c>
      <c r="BI320" s="162">
        <f t="shared" si="8"/>
        <v>0</v>
      </c>
      <c r="BJ320" s="17" t="s">
        <v>86</v>
      </c>
      <c r="BK320" s="162">
        <f t="shared" si="9"/>
        <v>0</v>
      </c>
      <c r="BL320" s="17" t="s">
        <v>258</v>
      </c>
      <c r="BM320" s="161" t="s">
        <v>550</v>
      </c>
    </row>
    <row r="321" spans="1:65" s="12" customFormat="1" ht="22.9" customHeight="1">
      <c r="B321" s="135"/>
      <c r="D321" s="136" t="s">
        <v>78</v>
      </c>
      <c r="E321" s="146" t="s">
        <v>6848</v>
      </c>
      <c r="F321" s="146" t="s">
        <v>7114</v>
      </c>
      <c r="I321" s="138"/>
      <c r="J321" s="147">
        <f>BK321</f>
        <v>0</v>
      </c>
      <c r="L321" s="135"/>
      <c r="M321" s="140"/>
      <c r="N321" s="141"/>
      <c r="O321" s="141"/>
      <c r="P321" s="142">
        <f>SUM(P322:P378)</f>
        <v>0</v>
      </c>
      <c r="Q321" s="141"/>
      <c r="R321" s="142">
        <f>SUM(R322:R378)</f>
        <v>0</v>
      </c>
      <c r="S321" s="141"/>
      <c r="T321" s="143">
        <f>SUM(T322:T378)</f>
        <v>0</v>
      </c>
      <c r="AR321" s="136" t="s">
        <v>86</v>
      </c>
      <c r="AT321" s="144" t="s">
        <v>78</v>
      </c>
      <c r="AU321" s="144" t="s">
        <v>86</v>
      </c>
      <c r="AY321" s="136" t="s">
        <v>252</v>
      </c>
      <c r="BK321" s="145">
        <f>SUM(BK322:BK378)</f>
        <v>0</v>
      </c>
    </row>
    <row r="322" spans="1:65" s="2" customFormat="1" ht="24.2" customHeight="1">
      <c r="A322" s="31"/>
      <c r="B322" s="148"/>
      <c r="C322" s="149" t="s">
        <v>553</v>
      </c>
      <c r="D322" s="149" t="s">
        <v>254</v>
      </c>
      <c r="E322" s="150" t="s">
        <v>7115</v>
      </c>
      <c r="F322" s="151" t="s">
        <v>7116</v>
      </c>
      <c r="G322" s="152" t="s">
        <v>265</v>
      </c>
      <c r="H322" s="153">
        <v>300</v>
      </c>
      <c r="I322" s="154"/>
      <c r="J322" s="155">
        <f>ROUND(I322*H322,2)</f>
        <v>0</v>
      </c>
      <c r="K322" s="156"/>
      <c r="L322" s="32"/>
      <c r="M322" s="157" t="s">
        <v>1</v>
      </c>
      <c r="N322" s="158" t="s">
        <v>44</v>
      </c>
      <c r="O322" s="57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1" t="s">
        <v>258</v>
      </c>
      <c r="AT322" s="161" t="s">
        <v>254</v>
      </c>
      <c r="AU322" s="161" t="s">
        <v>88</v>
      </c>
      <c r="AY322" s="17" t="s">
        <v>252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86</v>
      </c>
      <c r="BK322" s="162">
        <f>ROUND(I322*H322,2)</f>
        <v>0</v>
      </c>
      <c r="BL322" s="17" t="s">
        <v>258</v>
      </c>
      <c r="BM322" s="161" t="s">
        <v>556</v>
      </c>
    </row>
    <row r="323" spans="1:65" s="14" customFormat="1">
      <c r="B323" s="171"/>
      <c r="D323" s="164" t="s">
        <v>282</v>
      </c>
      <c r="E323" s="172" t="s">
        <v>1</v>
      </c>
      <c r="F323" s="173" t="s">
        <v>7117</v>
      </c>
      <c r="H323" s="174">
        <v>300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282</v>
      </c>
      <c r="AU323" s="172" t="s">
        <v>88</v>
      </c>
      <c r="AV323" s="14" t="s">
        <v>88</v>
      </c>
      <c r="AW323" s="14" t="s">
        <v>33</v>
      </c>
      <c r="AX323" s="14" t="s">
        <v>79</v>
      </c>
      <c r="AY323" s="172" t="s">
        <v>252</v>
      </c>
    </row>
    <row r="324" spans="1:65" s="15" customFormat="1">
      <c r="B324" s="179"/>
      <c r="D324" s="164" t="s">
        <v>282</v>
      </c>
      <c r="E324" s="180" t="s">
        <v>1</v>
      </c>
      <c r="F324" s="181" t="s">
        <v>286</v>
      </c>
      <c r="H324" s="182">
        <v>300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282</v>
      </c>
      <c r="AU324" s="180" t="s">
        <v>88</v>
      </c>
      <c r="AV324" s="15" t="s">
        <v>258</v>
      </c>
      <c r="AW324" s="15" t="s">
        <v>33</v>
      </c>
      <c r="AX324" s="15" t="s">
        <v>86</v>
      </c>
      <c r="AY324" s="180" t="s">
        <v>252</v>
      </c>
    </row>
    <row r="325" spans="1:65" s="2" customFormat="1" ht="24.2" customHeight="1">
      <c r="A325" s="31"/>
      <c r="B325" s="148"/>
      <c r="C325" s="149" t="s">
        <v>406</v>
      </c>
      <c r="D325" s="149" t="s">
        <v>254</v>
      </c>
      <c r="E325" s="150" t="s">
        <v>7118</v>
      </c>
      <c r="F325" s="151" t="s">
        <v>7119</v>
      </c>
      <c r="G325" s="152" t="s">
        <v>265</v>
      </c>
      <c r="H325" s="153">
        <v>375</v>
      </c>
      <c r="I325" s="154"/>
      <c r="J325" s="155">
        <f>ROUND(I325*H325,2)</f>
        <v>0</v>
      </c>
      <c r="K325" s="156"/>
      <c r="L325" s="32"/>
      <c r="M325" s="157" t="s">
        <v>1</v>
      </c>
      <c r="N325" s="158" t="s">
        <v>44</v>
      </c>
      <c r="O325" s="57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61" t="s">
        <v>258</v>
      </c>
      <c r="AT325" s="161" t="s">
        <v>254</v>
      </c>
      <c r="AU325" s="161" t="s">
        <v>88</v>
      </c>
      <c r="AY325" s="17" t="s">
        <v>252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7" t="s">
        <v>86</v>
      </c>
      <c r="BK325" s="162">
        <f>ROUND(I325*H325,2)</f>
        <v>0</v>
      </c>
      <c r="BL325" s="17" t="s">
        <v>258</v>
      </c>
      <c r="BM325" s="161" t="s">
        <v>561</v>
      </c>
    </row>
    <row r="326" spans="1:65" s="14" customFormat="1">
      <c r="B326" s="171"/>
      <c r="D326" s="164" t="s">
        <v>282</v>
      </c>
      <c r="E326" s="172" t="s">
        <v>1</v>
      </c>
      <c r="F326" s="173" t="s">
        <v>7120</v>
      </c>
      <c r="H326" s="174">
        <v>375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282</v>
      </c>
      <c r="AU326" s="172" t="s">
        <v>88</v>
      </c>
      <c r="AV326" s="14" t="s">
        <v>88</v>
      </c>
      <c r="AW326" s="14" t="s">
        <v>33</v>
      </c>
      <c r="AX326" s="14" t="s">
        <v>79</v>
      </c>
      <c r="AY326" s="172" t="s">
        <v>252</v>
      </c>
    </row>
    <row r="327" spans="1:65" s="15" customFormat="1">
      <c r="B327" s="179"/>
      <c r="D327" s="164" t="s">
        <v>282</v>
      </c>
      <c r="E327" s="180" t="s">
        <v>1</v>
      </c>
      <c r="F327" s="181" t="s">
        <v>286</v>
      </c>
      <c r="H327" s="182">
        <v>375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282</v>
      </c>
      <c r="AU327" s="180" t="s">
        <v>88</v>
      </c>
      <c r="AV327" s="15" t="s">
        <v>258</v>
      </c>
      <c r="AW327" s="15" t="s">
        <v>33</v>
      </c>
      <c r="AX327" s="15" t="s">
        <v>86</v>
      </c>
      <c r="AY327" s="180" t="s">
        <v>252</v>
      </c>
    </row>
    <row r="328" spans="1:65" s="2" customFormat="1" ht="24.2" customHeight="1">
      <c r="A328" s="31"/>
      <c r="B328" s="148"/>
      <c r="C328" s="149" t="s">
        <v>563</v>
      </c>
      <c r="D328" s="149" t="s">
        <v>254</v>
      </c>
      <c r="E328" s="150" t="s">
        <v>7121</v>
      </c>
      <c r="F328" s="151" t="s">
        <v>7122</v>
      </c>
      <c r="G328" s="152" t="s">
        <v>265</v>
      </c>
      <c r="H328" s="153">
        <v>430</v>
      </c>
      <c r="I328" s="154"/>
      <c r="J328" s="155">
        <f>ROUND(I328*H328,2)</f>
        <v>0</v>
      </c>
      <c r="K328" s="156"/>
      <c r="L328" s="32"/>
      <c r="M328" s="157" t="s">
        <v>1</v>
      </c>
      <c r="N328" s="158" t="s">
        <v>44</v>
      </c>
      <c r="O328" s="57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1" t="s">
        <v>258</v>
      </c>
      <c r="AT328" s="161" t="s">
        <v>254</v>
      </c>
      <c r="AU328" s="161" t="s">
        <v>88</v>
      </c>
      <c r="AY328" s="17" t="s">
        <v>252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86</v>
      </c>
      <c r="BK328" s="162">
        <f>ROUND(I328*H328,2)</f>
        <v>0</v>
      </c>
      <c r="BL328" s="17" t="s">
        <v>258</v>
      </c>
      <c r="BM328" s="161" t="s">
        <v>566</v>
      </c>
    </row>
    <row r="329" spans="1:65" s="14" customFormat="1">
      <c r="B329" s="171"/>
      <c r="D329" s="164" t="s">
        <v>282</v>
      </c>
      <c r="E329" s="172" t="s">
        <v>1</v>
      </c>
      <c r="F329" s="173" t="s">
        <v>7123</v>
      </c>
      <c r="H329" s="174">
        <v>430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282</v>
      </c>
      <c r="AU329" s="172" t="s">
        <v>88</v>
      </c>
      <c r="AV329" s="14" t="s">
        <v>88</v>
      </c>
      <c r="AW329" s="14" t="s">
        <v>33</v>
      </c>
      <c r="AX329" s="14" t="s">
        <v>79</v>
      </c>
      <c r="AY329" s="172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430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24.2" customHeight="1">
      <c r="A331" s="31"/>
      <c r="B331" s="148"/>
      <c r="C331" s="149" t="s">
        <v>410</v>
      </c>
      <c r="D331" s="149" t="s">
        <v>254</v>
      </c>
      <c r="E331" s="150" t="s">
        <v>7124</v>
      </c>
      <c r="F331" s="151" t="s">
        <v>7125</v>
      </c>
      <c r="G331" s="152" t="s">
        <v>265</v>
      </c>
      <c r="H331" s="153">
        <v>60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258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258</v>
      </c>
      <c r="BM331" s="161" t="s">
        <v>574</v>
      </c>
    </row>
    <row r="332" spans="1:65" s="14" customFormat="1">
      <c r="B332" s="171"/>
      <c r="D332" s="164" t="s">
        <v>282</v>
      </c>
      <c r="E332" s="172" t="s">
        <v>1</v>
      </c>
      <c r="F332" s="173" t="s">
        <v>7126</v>
      </c>
      <c r="H332" s="174">
        <v>60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5" customFormat="1">
      <c r="B333" s="179"/>
      <c r="D333" s="164" t="s">
        <v>282</v>
      </c>
      <c r="E333" s="180" t="s">
        <v>1</v>
      </c>
      <c r="F333" s="181" t="s">
        <v>286</v>
      </c>
      <c r="H333" s="182">
        <v>60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282</v>
      </c>
      <c r="AU333" s="180" t="s">
        <v>88</v>
      </c>
      <c r="AV333" s="15" t="s">
        <v>258</v>
      </c>
      <c r="AW333" s="15" t="s">
        <v>33</v>
      </c>
      <c r="AX333" s="15" t="s">
        <v>86</v>
      </c>
      <c r="AY333" s="180" t="s">
        <v>252</v>
      </c>
    </row>
    <row r="334" spans="1:65" s="2" customFormat="1" ht="24.2" customHeight="1">
      <c r="A334" s="31"/>
      <c r="B334" s="148"/>
      <c r="C334" s="149" t="s">
        <v>579</v>
      </c>
      <c r="D334" s="149" t="s">
        <v>254</v>
      </c>
      <c r="E334" s="150" t="s">
        <v>7127</v>
      </c>
      <c r="F334" s="151" t="s">
        <v>7128</v>
      </c>
      <c r="G334" s="152" t="s">
        <v>265</v>
      </c>
      <c r="H334" s="153">
        <v>900</v>
      </c>
      <c r="I334" s="154"/>
      <c r="J334" s="155">
        <f>ROUND(I334*H334,2)</f>
        <v>0</v>
      </c>
      <c r="K334" s="156"/>
      <c r="L334" s="32"/>
      <c r="M334" s="157" t="s">
        <v>1</v>
      </c>
      <c r="N334" s="158" t="s">
        <v>44</v>
      </c>
      <c r="O334" s="57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1" t="s">
        <v>258</v>
      </c>
      <c r="AT334" s="161" t="s">
        <v>254</v>
      </c>
      <c r="AU334" s="161" t="s">
        <v>88</v>
      </c>
      <c r="AY334" s="17" t="s">
        <v>252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7" t="s">
        <v>86</v>
      </c>
      <c r="BK334" s="162">
        <f>ROUND(I334*H334,2)</f>
        <v>0</v>
      </c>
      <c r="BL334" s="17" t="s">
        <v>258</v>
      </c>
      <c r="BM334" s="161" t="s">
        <v>582</v>
      </c>
    </row>
    <row r="335" spans="1:65" s="14" customFormat="1">
      <c r="B335" s="171"/>
      <c r="D335" s="164" t="s">
        <v>282</v>
      </c>
      <c r="E335" s="172" t="s">
        <v>1</v>
      </c>
      <c r="F335" s="173" t="s">
        <v>7129</v>
      </c>
      <c r="H335" s="174">
        <v>900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3" customFormat="1">
      <c r="B336" s="163"/>
      <c r="D336" s="164" t="s">
        <v>282</v>
      </c>
      <c r="E336" s="165" t="s">
        <v>1</v>
      </c>
      <c r="F336" s="166" t="s">
        <v>7130</v>
      </c>
      <c r="H336" s="165" t="s">
        <v>1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5" t="s">
        <v>282</v>
      </c>
      <c r="AU336" s="165" t="s">
        <v>88</v>
      </c>
      <c r="AV336" s="13" t="s">
        <v>86</v>
      </c>
      <c r="AW336" s="13" t="s">
        <v>33</v>
      </c>
      <c r="AX336" s="13" t="s">
        <v>79</v>
      </c>
      <c r="AY336" s="165" t="s">
        <v>252</v>
      </c>
    </row>
    <row r="337" spans="1:65" s="15" customFormat="1">
      <c r="B337" s="179"/>
      <c r="D337" s="164" t="s">
        <v>282</v>
      </c>
      <c r="E337" s="180" t="s">
        <v>1</v>
      </c>
      <c r="F337" s="181" t="s">
        <v>286</v>
      </c>
      <c r="H337" s="182">
        <v>900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282</v>
      </c>
      <c r="AU337" s="180" t="s">
        <v>88</v>
      </c>
      <c r="AV337" s="15" t="s">
        <v>258</v>
      </c>
      <c r="AW337" s="15" t="s">
        <v>33</v>
      </c>
      <c r="AX337" s="15" t="s">
        <v>86</v>
      </c>
      <c r="AY337" s="180" t="s">
        <v>252</v>
      </c>
    </row>
    <row r="338" spans="1:65" s="2" customFormat="1" ht="24.2" customHeight="1">
      <c r="A338" s="31"/>
      <c r="B338" s="148"/>
      <c r="C338" s="149" t="s">
        <v>413</v>
      </c>
      <c r="D338" s="149" t="s">
        <v>254</v>
      </c>
      <c r="E338" s="150" t="s">
        <v>7131</v>
      </c>
      <c r="F338" s="151" t="s">
        <v>7132</v>
      </c>
      <c r="G338" s="152" t="s">
        <v>265</v>
      </c>
      <c r="H338" s="153">
        <v>45</v>
      </c>
      <c r="I338" s="154"/>
      <c r="J338" s="155">
        <f>ROUND(I338*H338,2)</f>
        <v>0</v>
      </c>
      <c r="K338" s="156"/>
      <c r="L338" s="32"/>
      <c r="M338" s="157" t="s">
        <v>1</v>
      </c>
      <c r="N338" s="158" t="s">
        <v>44</v>
      </c>
      <c r="O338" s="57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1" t="s">
        <v>258</v>
      </c>
      <c r="AT338" s="161" t="s">
        <v>254</v>
      </c>
      <c r="AU338" s="161" t="s">
        <v>88</v>
      </c>
      <c r="AY338" s="17" t="s">
        <v>252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86</v>
      </c>
      <c r="BK338" s="162">
        <f>ROUND(I338*H338,2)</f>
        <v>0</v>
      </c>
      <c r="BL338" s="17" t="s">
        <v>258</v>
      </c>
      <c r="BM338" s="161" t="s">
        <v>586</v>
      </c>
    </row>
    <row r="339" spans="1:65" s="14" customFormat="1" ht="22.5">
      <c r="B339" s="171"/>
      <c r="D339" s="164" t="s">
        <v>282</v>
      </c>
      <c r="E339" s="172" t="s">
        <v>1</v>
      </c>
      <c r="F339" s="173" t="s">
        <v>7133</v>
      </c>
      <c r="H339" s="174">
        <v>45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282</v>
      </c>
      <c r="AU339" s="172" t="s">
        <v>88</v>
      </c>
      <c r="AV339" s="14" t="s">
        <v>88</v>
      </c>
      <c r="AW339" s="14" t="s">
        <v>33</v>
      </c>
      <c r="AX339" s="14" t="s">
        <v>79</v>
      </c>
      <c r="AY339" s="172" t="s">
        <v>252</v>
      </c>
    </row>
    <row r="340" spans="1:65" s="13" customFormat="1">
      <c r="B340" s="163"/>
      <c r="D340" s="164" t="s">
        <v>282</v>
      </c>
      <c r="E340" s="165" t="s">
        <v>1</v>
      </c>
      <c r="F340" s="166" t="s">
        <v>7134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282</v>
      </c>
      <c r="AU340" s="165" t="s">
        <v>88</v>
      </c>
      <c r="AV340" s="13" t="s">
        <v>86</v>
      </c>
      <c r="AW340" s="13" t="s">
        <v>33</v>
      </c>
      <c r="AX340" s="13" t="s">
        <v>79</v>
      </c>
      <c r="AY340" s="165" t="s">
        <v>252</v>
      </c>
    </row>
    <row r="341" spans="1:65" s="15" customFormat="1">
      <c r="B341" s="179"/>
      <c r="D341" s="164" t="s">
        <v>282</v>
      </c>
      <c r="E341" s="180" t="s">
        <v>1</v>
      </c>
      <c r="F341" s="181" t="s">
        <v>286</v>
      </c>
      <c r="H341" s="182">
        <v>45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282</v>
      </c>
      <c r="AU341" s="180" t="s">
        <v>88</v>
      </c>
      <c r="AV341" s="15" t="s">
        <v>258</v>
      </c>
      <c r="AW341" s="15" t="s">
        <v>33</v>
      </c>
      <c r="AX341" s="15" t="s">
        <v>86</v>
      </c>
      <c r="AY341" s="180" t="s">
        <v>252</v>
      </c>
    </row>
    <row r="342" spans="1:65" s="2" customFormat="1" ht="24.2" customHeight="1">
      <c r="A342" s="31"/>
      <c r="B342" s="148"/>
      <c r="C342" s="149" t="s">
        <v>591</v>
      </c>
      <c r="D342" s="149" t="s">
        <v>254</v>
      </c>
      <c r="E342" s="150" t="s">
        <v>7135</v>
      </c>
      <c r="F342" s="151" t="s">
        <v>7136</v>
      </c>
      <c r="G342" s="152" t="s">
        <v>265</v>
      </c>
      <c r="H342" s="153">
        <v>30</v>
      </c>
      <c r="I342" s="154"/>
      <c r="J342" s="155">
        <f>ROUND(I342*H342,2)</f>
        <v>0</v>
      </c>
      <c r="K342" s="156"/>
      <c r="L342" s="32"/>
      <c r="M342" s="157" t="s">
        <v>1</v>
      </c>
      <c r="N342" s="158" t="s">
        <v>44</v>
      </c>
      <c r="O342" s="57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1" t="s">
        <v>258</v>
      </c>
      <c r="AT342" s="161" t="s">
        <v>254</v>
      </c>
      <c r="AU342" s="161" t="s">
        <v>88</v>
      </c>
      <c r="AY342" s="17" t="s">
        <v>252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86</v>
      </c>
      <c r="BK342" s="162">
        <f>ROUND(I342*H342,2)</f>
        <v>0</v>
      </c>
      <c r="BL342" s="17" t="s">
        <v>258</v>
      </c>
      <c r="BM342" s="161" t="s">
        <v>594</v>
      </c>
    </row>
    <row r="343" spans="1:65" s="14" customFormat="1" ht="22.5">
      <c r="B343" s="171"/>
      <c r="D343" s="164" t="s">
        <v>282</v>
      </c>
      <c r="E343" s="172" t="s">
        <v>1</v>
      </c>
      <c r="F343" s="173" t="s">
        <v>7137</v>
      </c>
      <c r="H343" s="174">
        <v>30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282</v>
      </c>
      <c r="AU343" s="172" t="s">
        <v>88</v>
      </c>
      <c r="AV343" s="14" t="s">
        <v>88</v>
      </c>
      <c r="AW343" s="14" t="s">
        <v>33</v>
      </c>
      <c r="AX343" s="14" t="s">
        <v>79</v>
      </c>
      <c r="AY343" s="172" t="s">
        <v>252</v>
      </c>
    </row>
    <row r="344" spans="1:65" s="13" customFormat="1">
      <c r="B344" s="163"/>
      <c r="D344" s="164" t="s">
        <v>282</v>
      </c>
      <c r="E344" s="165" t="s">
        <v>1</v>
      </c>
      <c r="F344" s="166" t="s">
        <v>7134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282</v>
      </c>
      <c r="AU344" s="165" t="s">
        <v>88</v>
      </c>
      <c r="AV344" s="13" t="s">
        <v>86</v>
      </c>
      <c r="AW344" s="13" t="s">
        <v>33</v>
      </c>
      <c r="AX344" s="13" t="s">
        <v>79</v>
      </c>
      <c r="AY344" s="165" t="s">
        <v>252</v>
      </c>
    </row>
    <row r="345" spans="1:65" s="15" customFormat="1">
      <c r="B345" s="179"/>
      <c r="D345" s="164" t="s">
        <v>282</v>
      </c>
      <c r="E345" s="180" t="s">
        <v>1</v>
      </c>
      <c r="F345" s="181" t="s">
        <v>286</v>
      </c>
      <c r="H345" s="182">
        <v>30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282</v>
      </c>
      <c r="AU345" s="180" t="s">
        <v>88</v>
      </c>
      <c r="AV345" s="15" t="s">
        <v>258</v>
      </c>
      <c r="AW345" s="15" t="s">
        <v>33</v>
      </c>
      <c r="AX345" s="15" t="s">
        <v>86</v>
      </c>
      <c r="AY345" s="180" t="s">
        <v>252</v>
      </c>
    </row>
    <row r="346" spans="1:65" s="2" customFormat="1" ht="24.2" customHeight="1">
      <c r="A346" s="31"/>
      <c r="B346" s="148"/>
      <c r="C346" s="149" t="s">
        <v>417</v>
      </c>
      <c r="D346" s="149" t="s">
        <v>254</v>
      </c>
      <c r="E346" s="150" t="s">
        <v>7138</v>
      </c>
      <c r="F346" s="151" t="s">
        <v>7139</v>
      </c>
      <c r="G346" s="152" t="s">
        <v>265</v>
      </c>
      <c r="H346" s="153">
        <v>20</v>
      </c>
      <c r="I346" s="154"/>
      <c r="J346" s="155">
        <f>ROUND(I346*H346,2)</f>
        <v>0</v>
      </c>
      <c r="K346" s="156"/>
      <c r="L346" s="32"/>
      <c r="M346" s="157" t="s">
        <v>1</v>
      </c>
      <c r="N346" s="158" t="s">
        <v>44</v>
      </c>
      <c r="O346" s="57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61" t="s">
        <v>258</v>
      </c>
      <c r="AT346" s="161" t="s">
        <v>254</v>
      </c>
      <c r="AU346" s="161" t="s">
        <v>88</v>
      </c>
      <c r="AY346" s="17" t="s">
        <v>252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7" t="s">
        <v>86</v>
      </c>
      <c r="BK346" s="162">
        <f>ROUND(I346*H346,2)</f>
        <v>0</v>
      </c>
      <c r="BL346" s="17" t="s">
        <v>258</v>
      </c>
      <c r="BM346" s="161" t="s">
        <v>600</v>
      </c>
    </row>
    <row r="347" spans="1:65" s="14" customFormat="1">
      <c r="B347" s="171"/>
      <c r="D347" s="164" t="s">
        <v>282</v>
      </c>
      <c r="E347" s="172" t="s">
        <v>1</v>
      </c>
      <c r="F347" s="173" t="s">
        <v>7140</v>
      </c>
      <c r="H347" s="174">
        <v>20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282</v>
      </c>
      <c r="AU347" s="172" t="s">
        <v>88</v>
      </c>
      <c r="AV347" s="14" t="s">
        <v>88</v>
      </c>
      <c r="AW347" s="14" t="s">
        <v>33</v>
      </c>
      <c r="AX347" s="14" t="s">
        <v>79</v>
      </c>
      <c r="AY347" s="172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20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24.2" customHeight="1">
      <c r="A349" s="31"/>
      <c r="B349" s="148"/>
      <c r="C349" s="149" t="s">
        <v>606</v>
      </c>
      <c r="D349" s="149" t="s">
        <v>254</v>
      </c>
      <c r="E349" s="150" t="s">
        <v>7141</v>
      </c>
      <c r="F349" s="151" t="s">
        <v>7142</v>
      </c>
      <c r="G349" s="152" t="s">
        <v>265</v>
      </c>
      <c r="H349" s="153">
        <v>30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258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258</v>
      </c>
      <c r="BM349" s="161" t="s">
        <v>609</v>
      </c>
    </row>
    <row r="350" spans="1:65" s="14" customFormat="1">
      <c r="B350" s="171"/>
      <c r="D350" s="164" t="s">
        <v>282</v>
      </c>
      <c r="E350" s="172" t="s">
        <v>1</v>
      </c>
      <c r="F350" s="173" t="s">
        <v>7143</v>
      </c>
      <c r="H350" s="174">
        <v>30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5" customFormat="1">
      <c r="B351" s="179"/>
      <c r="D351" s="164" t="s">
        <v>282</v>
      </c>
      <c r="E351" s="180" t="s">
        <v>1</v>
      </c>
      <c r="F351" s="181" t="s">
        <v>286</v>
      </c>
      <c r="H351" s="182">
        <v>30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282</v>
      </c>
      <c r="AU351" s="180" t="s">
        <v>88</v>
      </c>
      <c r="AV351" s="15" t="s">
        <v>258</v>
      </c>
      <c r="AW351" s="15" t="s">
        <v>33</v>
      </c>
      <c r="AX351" s="15" t="s">
        <v>86</v>
      </c>
      <c r="AY351" s="180" t="s">
        <v>252</v>
      </c>
    </row>
    <row r="352" spans="1:65" s="2" customFormat="1" ht="24.2" customHeight="1">
      <c r="A352" s="31"/>
      <c r="B352" s="148"/>
      <c r="C352" s="149" t="s">
        <v>421</v>
      </c>
      <c r="D352" s="149" t="s">
        <v>254</v>
      </c>
      <c r="E352" s="150" t="s">
        <v>7144</v>
      </c>
      <c r="F352" s="151" t="s">
        <v>7145</v>
      </c>
      <c r="G352" s="152" t="s">
        <v>1198</v>
      </c>
      <c r="H352" s="153">
        <v>1</v>
      </c>
      <c r="I352" s="154"/>
      <c r="J352" s="155">
        <f>ROUND(I352*H352,2)</f>
        <v>0</v>
      </c>
      <c r="K352" s="156"/>
      <c r="L352" s="32"/>
      <c r="M352" s="157" t="s">
        <v>1</v>
      </c>
      <c r="N352" s="158" t="s">
        <v>44</v>
      </c>
      <c r="O352" s="57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61" t="s">
        <v>258</v>
      </c>
      <c r="AT352" s="161" t="s">
        <v>254</v>
      </c>
      <c r="AU352" s="161" t="s">
        <v>88</v>
      </c>
      <c r="AY352" s="17" t="s">
        <v>252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7" t="s">
        <v>86</v>
      </c>
      <c r="BK352" s="162">
        <f>ROUND(I352*H352,2)</f>
        <v>0</v>
      </c>
      <c r="BL352" s="17" t="s">
        <v>258</v>
      </c>
      <c r="BM352" s="161" t="s">
        <v>613</v>
      </c>
    </row>
    <row r="353" spans="1:65" s="14" customFormat="1" ht="22.5">
      <c r="B353" s="171"/>
      <c r="D353" s="164" t="s">
        <v>282</v>
      </c>
      <c r="E353" s="172" t="s">
        <v>1</v>
      </c>
      <c r="F353" s="173" t="s">
        <v>6910</v>
      </c>
      <c r="H353" s="174">
        <v>1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282</v>
      </c>
      <c r="AU353" s="172" t="s">
        <v>88</v>
      </c>
      <c r="AV353" s="14" t="s">
        <v>88</v>
      </c>
      <c r="AW353" s="14" t="s">
        <v>33</v>
      </c>
      <c r="AX353" s="14" t="s">
        <v>79</v>
      </c>
      <c r="AY353" s="172" t="s">
        <v>252</v>
      </c>
    </row>
    <row r="354" spans="1:65" s="15" customFormat="1">
      <c r="B354" s="179"/>
      <c r="D354" s="164" t="s">
        <v>282</v>
      </c>
      <c r="E354" s="180" t="s">
        <v>1</v>
      </c>
      <c r="F354" s="181" t="s">
        <v>286</v>
      </c>
      <c r="H354" s="182">
        <v>1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282</v>
      </c>
      <c r="AU354" s="180" t="s">
        <v>88</v>
      </c>
      <c r="AV354" s="15" t="s">
        <v>258</v>
      </c>
      <c r="AW354" s="15" t="s">
        <v>33</v>
      </c>
      <c r="AX354" s="15" t="s">
        <v>86</v>
      </c>
      <c r="AY354" s="180" t="s">
        <v>252</v>
      </c>
    </row>
    <row r="355" spans="1:65" s="2" customFormat="1" ht="24.2" customHeight="1">
      <c r="A355" s="31"/>
      <c r="B355" s="148"/>
      <c r="C355" s="149" t="s">
        <v>617</v>
      </c>
      <c r="D355" s="149" t="s">
        <v>254</v>
      </c>
      <c r="E355" s="150" t="s">
        <v>7146</v>
      </c>
      <c r="F355" s="151" t="s">
        <v>7147</v>
      </c>
      <c r="G355" s="152" t="s">
        <v>347</v>
      </c>
      <c r="H355" s="153">
        <v>4</v>
      </c>
      <c r="I355" s="154"/>
      <c r="J355" s="155">
        <f>ROUND(I355*H355,2)</f>
        <v>0</v>
      </c>
      <c r="K355" s="156"/>
      <c r="L355" s="32"/>
      <c r="M355" s="157" t="s">
        <v>1</v>
      </c>
      <c r="N355" s="158" t="s">
        <v>44</v>
      </c>
      <c r="O355" s="57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1" t="s">
        <v>258</v>
      </c>
      <c r="AT355" s="161" t="s">
        <v>254</v>
      </c>
      <c r="AU355" s="161" t="s">
        <v>88</v>
      </c>
      <c r="AY355" s="17" t="s">
        <v>252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7" t="s">
        <v>86</v>
      </c>
      <c r="BK355" s="162">
        <f>ROUND(I355*H355,2)</f>
        <v>0</v>
      </c>
      <c r="BL355" s="17" t="s">
        <v>258</v>
      </c>
      <c r="BM355" s="161" t="s">
        <v>620</v>
      </c>
    </row>
    <row r="356" spans="1:65" s="14" customFormat="1">
      <c r="B356" s="171"/>
      <c r="D356" s="164" t="s">
        <v>282</v>
      </c>
      <c r="E356" s="172" t="s">
        <v>1</v>
      </c>
      <c r="F356" s="173" t="s">
        <v>7148</v>
      </c>
      <c r="H356" s="174">
        <v>4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282</v>
      </c>
      <c r="AU356" s="172" t="s">
        <v>88</v>
      </c>
      <c r="AV356" s="14" t="s">
        <v>88</v>
      </c>
      <c r="AW356" s="14" t="s">
        <v>33</v>
      </c>
      <c r="AX356" s="14" t="s">
        <v>79</v>
      </c>
      <c r="AY356" s="172" t="s">
        <v>252</v>
      </c>
    </row>
    <row r="357" spans="1:65" s="15" customFormat="1">
      <c r="B357" s="179"/>
      <c r="D357" s="164" t="s">
        <v>282</v>
      </c>
      <c r="E357" s="180" t="s">
        <v>1</v>
      </c>
      <c r="F357" s="181" t="s">
        <v>286</v>
      </c>
      <c r="H357" s="182">
        <v>4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282</v>
      </c>
      <c r="AU357" s="180" t="s">
        <v>88</v>
      </c>
      <c r="AV357" s="15" t="s">
        <v>258</v>
      </c>
      <c r="AW357" s="15" t="s">
        <v>33</v>
      </c>
      <c r="AX357" s="15" t="s">
        <v>86</v>
      </c>
      <c r="AY357" s="180" t="s">
        <v>252</v>
      </c>
    </row>
    <row r="358" spans="1:65" s="2" customFormat="1" ht="24.2" customHeight="1">
      <c r="A358" s="31"/>
      <c r="B358" s="148"/>
      <c r="C358" s="149" t="s">
        <v>425</v>
      </c>
      <c r="D358" s="149" t="s">
        <v>254</v>
      </c>
      <c r="E358" s="150" t="s">
        <v>7149</v>
      </c>
      <c r="F358" s="151" t="s">
        <v>7150</v>
      </c>
      <c r="G358" s="152" t="s">
        <v>347</v>
      </c>
      <c r="H358" s="153">
        <v>1</v>
      </c>
      <c r="I358" s="154"/>
      <c r="J358" s="155">
        <f>ROUND(I358*H358,2)</f>
        <v>0</v>
      </c>
      <c r="K358" s="156"/>
      <c r="L358" s="32"/>
      <c r="M358" s="157" t="s">
        <v>1</v>
      </c>
      <c r="N358" s="158" t="s">
        <v>44</v>
      </c>
      <c r="O358" s="57"/>
      <c r="P358" s="159">
        <f>O358*H358</f>
        <v>0</v>
      </c>
      <c r="Q358" s="159">
        <v>0</v>
      </c>
      <c r="R358" s="159">
        <f>Q358*H358</f>
        <v>0</v>
      </c>
      <c r="S358" s="159">
        <v>0</v>
      </c>
      <c r="T358" s="160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1" t="s">
        <v>258</v>
      </c>
      <c r="AT358" s="161" t="s">
        <v>254</v>
      </c>
      <c r="AU358" s="161" t="s">
        <v>88</v>
      </c>
      <c r="AY358" s="17" t="s">
        <v>252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7" t="s">
        <v>86</v>
      </c>
      <c r="BK358" s="162">
        <f>ROUND(I358*H358,2)</f>
        <v>0</v>
      </c>
      <c r="BL358" s="17" t="s">
        <v>258</v>
      </c>
      <c r="BM358" s="161" t="s">
        <v>631</v>
      </c>
    </row>
    <row r="359" spans="1:65" s="14" customFormat="1">
      <c r="B359" s="171"/>
      <c r="D359" s="164" t="s">
        <v>282</v>
      </c>
      <c r="E359" s="172" t="s">
        <v>1</v>
      </c>
      <c r="F359" s="173" t="s">
        <v>7151</v>
      </c>
      <c r="H359" s="174">
        <v>1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282</v>
      </c>
      <c r="AU359" s="172" t="s">
        <v>88</v>
      </c>
      <c r="AV359" s="14" t="s">
        <v>88</v>
      </c>
      <c r="AW359" s="14" t="s">
        <v>33</v>
      </c>
      <c r="AX359" s="14" t="s">
        <v>79</v>
      </c>
      <c r="AY359" s="172" t="s">
        <v>252</v>
      </c>
    </row>
    <row r="360" spans="1:65" s="15" customFormat="1">
      <c r="B360" s="179"/>
      <c r="D360" s="164" t="s">
        <v>282</v>
      </c>
      <c r="E360" s="180" t="s">
        <v>1</v>
      </c>
      <c r="F360" s="181" t="s">
        <v>286</v>
      </c>
      <c r="H360" s="182">
        <v>1</v>
      </c>
      <c r="I360" s="18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0" t="s">
        <v>282</v>
      </c>
      <c r="AU360" s="180" t="s">
        <v>88</v>
      </c>
      <c r="AV360" s="15" t="s">
        <v>258</v>
      </c>
      <c r="AW360" s="15" t="s">
        <v>33</v>
      </c>
      <c r="AX360" s="15" t="s">
        <v>86</v>
      </c>
      <c r="AY360" s="180" t="s">
        <v>252</v>
      </c>
    </row>
    <row r="361" spans="1:65" s="2" customFormat="1" ht="24.2" customHeight="1">
      <c r="A361" s="31"/>
      <c r="B361" s="148"/>
      <c r="C361" s="149" t="s">
        <v>638</v>
      </c>
      <c r="D361" s="149" t="s">
        <v>254</v>
      </c>
      <c r="E361" s="150" t="s">
        <v>7152</v>
      </c>
      <c r="F361" s="151" t="s">
        <v>7153</v>
      </c>
      <c r="G361" s="152" t="s">
        <v>347</v>
      </c>
      <c r="H361" s="153">
        <v>43</v>
      </c>
      <c r="I361" s="154"/>
      <c r="J361" s="155">
        <f>ROUND(I361*H361,2)</f>
        <v>0</v>
      </c>
      <c r="K361" s="156"/>
      <c r="L361" s="32"/>
      <c r="M361" s="157" t="s">
        <v>1</v>
      </c>
      <c r="N361" s="158" t="s">
        <v>44</v>
      </c>
      <c r="O361" s="57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1" t="s">
        <v>258</v>
      </c>
      <c r="AT361" s="161" t="s">
        <v>254</v>
      </c>
      <c r="AU361" s="161" t="s">
        <v>88</v>
      </c>
      <c r="AY361" s="17" t="s">
        <v>252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7" t="s">
        <v>86</v>
      </c>
      <c r="BK361" s="162">
        <f>ROUND(I361*H361,2)</f>
        <v>0</v>
      </c>
      <c r="BL361" s="17" t="s">
        <v>258</v>
      </c>
      <c r="BM361" s="161" t="s">
        <v>641</v>
      </c>
    </row>
    <row r="362" spans="1:65" s="14" customFormat="1" ht="22.5">
      <c r="B362" s="171"/>
      <c r="D362" s="164" t="s">
        <v>282</v>
      </c>
      <c r="E362" s="172" t="s">
        <v>1</v>
      </c>
      <c r="F362" s="173" t="s">
        <v>7154</v>
      </c>
      <c r="H362" s="174">
        <v>43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282</v>
      </c>
      <c r="AU362" s="172" t="s">
        <v>88</v>
      </c>
      <c r="AV362" s="14" t="s">
        <v>88</v>
      </c>
      <c r="AW362" s="14" t="s">
        <v>33</v>
      </c>
      <c r="AX362" s="14" t="s">
        <v>79</v>
      </c>
      <c r="AY362" s="172" t="s">
        <v>252</v>
      </c>
    </row>
    <row r="363" spans="1:65" s="15" customFormat="1">
      <c r="B363" s="179"/>
      <c r="D363" s="164" t="s">
        <v>282</v>
      </c>
      <c r="E363" s="180" t="s">
        <v>1</v>
      </c>
      <c r="F363" s="181" t="s">
        <v>286</v>
      </c>
      <c r="H363" s="182">
        <v>43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282</v>
      </c>
      <c r="AU363" s="180" t="s">
        <v>88</v>
      </c>
      <c r="AV363" s="15" t="s">
        <v>258</v>
      </c>
      <c r="AW363" s="15" t="s">
        <v>33</v>
      </c>
      <c r="AX363" s="15" t="s">
        <v>86</v>
      </c>
      <c r="AY363" s="180" t="s">
        <v>252</v>
      </c>
    </row>
    <row r="364" spans="1:65" s="2" customFormat="1" ht="24.2" customHeight="1">
      <c r="A364" s="31"/>
      <c r="B364" s="148"/>
      <c r="C364" s="149" t="s">
        <v>428</v>
      </c>
      <c r="D364" s="149" t="s">
        <v>254</v>
      </c>
      <c r="E364" s="150" t="s">
        <v>7155</v>
      </c>
      <c r="F364" s="151" t="s">
        <v>7156</v>
      </c>
      <c r="G364" s="152" t="s">
        <v>347</v>
      </c>
      <c r="H364" s="153">
        <v>4</v>
      </c>
      <c r="I364" s="154"/>
      <c r="J364" s="155">
        <f>ROUND(I364*H364,2)</f>
        <v>0</v>
      </c>
      <c r="K364" s="156"/>
      <c r="L364" s="32"/>
      <c r="M364" s="157" t="s">
        <v>1</v>
      </c>
      <c r="N364" s="158" t="s">
        <v>44</v>
      </c>
      <c r="O364" s="57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61" t="s">
        <v>258</v>
      </c>
      <c r="AT364" s="161" t="s">
        <v>254</v>
      </c>
      <c r="AU364" s="161" t="s">
        <v>88</v>
      </c>
      <c r="AY364" s="17" t="s">
        <v>252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7" t="s">
        <v>86</v>
      </c>
      <c r="BK364" s="162">
        <f>ROUND(I364*H364,2)</f>
        <v>0</v>
      </c>
      <c r="BL364" s="17" t="s">
        <v>258</v>
      </c>
      <c r="BM364" s="161" t="s">
        <v>649</v>
      </c>
    </row>
    <row r="365" spans="1:65" s="14" customFormat="1">
      <c r="B365" s="171"/>
      <c r="D365" s="164" t="s">
        <v>282</v>
      </c>
      <c r="E365" s="172" t="s">
        <v>1</v>
      </c>
      <c r="F365" s="173" t="s">
        <v>7157</v>
      </c>
      <c r="H365" s="174">
        <v>4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282</v>
      </c>
      <c r="AU365" s="172" t="s">
        <v>88</v>
      </c>
      <c r="AV365" s="14" t="s">
        <v>88</v>
      </c>
      <c r="AW365" s="14" t="s">
        <v>33</v>
      </c>
      <c r="AX365" s="14" t="s">
        <v>79</v>
      </c>
      <c r="AY365" s="172" t="s">
        <v>252</v>
      </c>
    </row>
    <row r="366" spans="1:65" s="15" customFormat="1">
      <c r="B366" s="179"/>
      <c r="D366" s="164" t="s">
        <v>282</v>
      </c>
      <c r="E366" s="180" t="s">
        <v>1</v>
      </c>
      <c r="F366" s="181" t="s">
        <v>286</v>
      </c>
      <c r="H366" s="182">
        <v>4</v>
      </c>
      <c r="I366" s="183"/>
      <c r="L366" s="179"/>
      <c r="M366" s="184"/>
      <c r="N366" s="185"/>
      <c r="O366" s="185"/>
      <c r="P366" s="185"/>
      <c r="Q366" s="185"/>
      <c r="R366" s="185"/>
      <c r="S366" s="185"/>
      <c r="T366" s="186"/>
      <c r="AT366" s="180" t="s">
        <v>282</v>
      </c>
      <c r="AU366" s="180" t="s">
        <v>88</v>
      </c>
      <c r="AV366" s="15" t="s">
        <v>258</v>
      </c>
      <c r="AW366" s="15" t="s">
        <v>33</v>
      </c>
      <c r="AX366" s="15" t="s">
        <v>86</v>
      </c>
      <c r="AY366" s="180" t="s">
        <v>252</v>
      </c>
    </row>
    <row r="367" spans="1:65" s="2" customFormat="1" ht="24.2" customHeight="1">
      <c r="A367" s="31"/>
      <c r="B367" s="148"/>
      <c r="C367" s="149" t="s">
        <v>652</v>
      </c>
      <c r="D367" s="149" t="s">
        <v>254</v>
      </c>
      <c r="E367" s="150" t="s">
        <v>7158</v>
      </c>
      <c r="F367" s="151" t="s">
        <v>7159</v>
      </c>
      <c r="G367" s="152" t="s">
        <v>347</v>
      </c>
      <c r="H367" s="153">
        <v>19</v>
      </c>
      <c r="I367" s="154"/>
      <c r="J367" s="155">
        <f>ROUND(I367*H367,2)</f>
        <v>0</v>
      </c>
      <c r="K367" s="156"/>
      <c r="L367" s="32"/>
      <c r="M367" s="157" t="s">
        <v>1</v>
      </c>
      <c r="N367" s="158" t="s">
        <v>44</v>
      </c>
      <c r="O367" s="57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61" t="s">
        <v>258</v>
      </c>
      <c r="AT367" s="161" t="s">
        <v>254</v>
      </c>
      <c r="AU367" s="161" t="s">
        <v>88</v>
      </c>
      <c r="AY367" s="17" t="s">
        <v>252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7" t="s">
        <v>86</v>
      </c>
      <c r="BK367" s="162">
        <f>ROUND(I367*H367,2)</f>
        <v>0</v>
      </c>
      <c r="BL367" s="17" t="s">
        <v>258</v>
      </c>
      <c r="BM367" s="161" t="s">
        <v>655</v>
      </c>
    </row>
    <row r="368" spans="1:65" s="14" customFormat="1">
      <c r="B368" s="171"/>
      <c r="D368" s="164" t="s">
        <v>282</v>
      </c>
      <c r="E368" s="172" t="s">
        <v>1</v>
      </c>
      <c r="F368" s="173" t="s">
        <v>7160</v>
      </c>
      <c r="H368" s="174">
        <v>19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282</v>
      </c>
      <c r="AU368" s="172" t="s">
        <v>88</v>
      </c>
      <c r="AV368" s="14" t="s">
        <v>88</v>
      </c>
      <c r="AW368" s="14" t="s">
        <v>33</v>
      </c>
      <c r="AX368" s="14" t="s">
        <v>79</v>
      </c>
      <c r="AY368" s="172" t="s">
        <v>252</v>
      </c>
    </row>
    <row r="369" spans="1:65" s="15" customFormat="1">
      <c r="B369" s="179"/>
      <c r="D369" s="164" t="s">
        <v>282</v>
      </c>
      <c r="E369" s="180" t="s">
        <v>1</v>
      </c>
      <c r="F369" s="181" t="s">
        <v>286</v>
      </c>
      <c r="H369" s="182">
        <v>19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282</v>
      </c>
      <c r="AU369" s="180" t="s">
        <v>88</v>
      </c>
      <c r="AV369" s="15" t="s">
        <v>258</v>
      </c>
      <c r="AW369" s="15" t="s">
        <v>33</v>
      </c>
      <c r="AX369" s="15" t="s">
        <v>86</v>
      </c>
      <c r="AY369" s="180" t="s">
        <v>252</v>
      </c>
    </row>
    <row r="370" spans="1:65" s="2" customFormat="1" ht="24.2" customHeight="1">
      <c r="A370" s="31"/>
      <c r="B370" s="148"/>
      <c r="C370" s="149" t="s">
        <v>432</v>
      </c>
      <c r="D370" s="149" t="s">
        <v>254</v>
      </c>
      <c r="E370" s="150" t="s">
        <v>7161</v>
      </c>
      <c r="F370" s="151" t="s">
        <v>7162</v>
      </c>
      <c r="G370" s="152" t="s">
        <v>1198</v>
      </c>
      <c r="H370" s="153">
        <v>1</v>
      </c>
      <c r="I370" s="154"/>
      <c r="J370" s="155">
        <f>ROUND(I370*H370,2)</f>
        <v>0</v>
      </c>
      <c r="K370" s="156"/>
      <c r="L370" s="32"/>
      <c r="M370" s="157" t="s">
        <v>1</v>
      </c>
      <c r="N370" s="158" t="s">
        <v>44</v>
      </c>
      <c r="O370" s="57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61" t="s">
        <v>258</v>
      </c>
      <c r="AT370" s="161" t="s">
        <v>254</v>
      </c>
      <c r="AU370" s="161" t="s">
        <v>88</v>
      </c>
      <c r="AY370" s="17" t="s">
        <v>252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7" t="s">
        <v>86</v>
      </c>
      <c r="BK370" s="162">
        <f>ROUND(I370*H370,2)</f>
        <v>0</v>
      </c>
      <c r="BL370" s="17" t="s">
        <v>258</v>
      </c>
      <c r="BM370" s="161" t="s">
        <v>664</v>
      </c>
    </row>
    <row r="371" spans="1:65" s="14" customFormat="1">
      <c r="B371" s="171"/>
      <c r="D371" s="164" t="s">
        <v>282</v>
      </c>
      <c r="E371" s="172" t="s">
        <v>1</v>
      </c>
      <c r="F371" s="173" t="s">
        <v>7163</v>
      </c>
      <c r="H371" s="174">
        <v>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282</v>
      </c>
      <c r="AU371" s="172" t="s">
        <v>88</v>
      </c>
      <c r="AV371" s="14" t="s">
        <v>88</v>
      </c>
      <c r="AW371" s="14" t="s">
        <v>33</v>
      </c>
      <c r="AX371" s="14" t="s">
        <v>79</v>
      </c>
      <c r="AY371" s="172" t="s">
        <v>252</v>
      </c>
    </row>
    <row r="372" spans="1:65" s="15" customFormat="1">
      <c r="B372" s="179"/>
      <c r="D372" s="164" t="s">
        <v>282</v>
      </c>
      <c r="E372" s="180" t="s">
        <v>1</v>
      </c>
      <c r="F372" s="181" t="s">
        <v>286</v>
      </c>
      <c r="H372" s="182">
        <v>1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282</v>
      </c>
      <c r="AU372" s="180" t="s">
        <v>88</v>
      </c>
      <c r="AV372" s="15" t="s">
        <v>258</v>
      </c>
      <c r="AW372" s="15" t="s">
        <v>33</v>
      </c>
      <c r="AX372" s="15" t="s">
        <v>86</v>
      </c>
      <c r="AY372" s="180" t="s">
        <v>252</v>
      </c>
    </row>
    <row r="373" spans="1:65" s="2" customFormat="1" ht="24.2" customHeight="1">
      <c r="A373" s="31"/>
      <c r="B373" s="148"/>
      <c r="C373" s="149" t="s">
        <v>679</v>
      </c>
      <c r="D373" s="149" t="s">
        <v>254</v>
      </c>
      <c r="E373" s="150" t="s">
        <v>7164</v>
      </c>
      <c r="F373" s="151" t="s">
        <v>7165</v>
      </c>
      <c r="G373" s="152" t="s">
        <v>1198</v>
      </c>
      <c r="H373" s="153">
        <v>1</v>
      </c>
      <c r="I373" s="154"/>
      <c r="J373" s="155">
        <f>ROUND(I373*H373,2)</f>
        <v>0</v>
      </c>
      <c r="K373" s="156"/>
      <c r="L373" s="32"/>
      <c r="M373" s="157" t="s">
        <v>1</v>
      </c>
      <c r="N373" s="158" t="s">
        <v>44</v>
      </c>
      <c r="O373" s="57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61" t="s">
        <v>258</v>
      </c>
      <c r="AT373" s="161" t="s">
        <v>254</v>
      </c>
      <c r="AU373" s="161" t="s">
        <v>88</v>
      </c>
      <c r="AY373" s="17" t="s">
        <v>252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7" t="s">
        <v>86</v>
      </c>
      <c r="BK373" s="162">
        <f>ROUND(I373*H373,2)</f>
        <v>0</v>
      </c>
      <c r="BL373" s="17" t="s">
        <v>258</v>
      </c>
      <c r="BM373" s="161" t="s">
        <v>682</v>
      </c>
    </row>
    <row r="374" spans="1:65" s="14" customFormat="1">
      <c r="B374" s="171"/>
      <c r="D374" s="164" t="s">
        <v>282</v>
      </c>
      <c r="E374" s="172" t="s">
        <v>1</v>
      </c>
      <c r="F374" s="173" t="s">
        <v>7166</v>
      </c>
      <c r="H374" s="174">
        <v>1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282</v>
      </c>
      <c r="AU374" s="172" t="s">
        <v>88</v>
      </c>
      <c r="AV374" s="14" t="s">
        <v>88</v>
      </c>
      <c r="AW374" s="14" t="s">
        <v>33</v>
      </c>
      <c r="AX374" s="14" t="s">
        <v>79</v>
      </c>
      <c r="AY374" s="172" t="s">
        <v>252</v>
      </c>
    </row>
    <row r="375" spans="1:65" s="15" customFormat="1">
      <c r="B375" s="179"/>
      <c r="D375" s="164" t="s">
        <v>282</v>
      </c>
      <c r="E375" s="180" t="s">
        <v>1</v>
      </c>
      <c r="F375" s="181" t="s">
        <v>286</v>
      </c>
      <c r="H375" s="182">
        <v>1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282</v>
      </c>
      <c r="AU375" s="180" t="s">
        <v>88</v>
      </c>
      <c r="AV375" s="15" t="s">
        <v>258</v>
      </c>
      <c r="AW375" s="15" t="s">
        <v>33</v>
      </c>
      <c r="AX375" s="15" t="s">
        <v>86</v>
      </c>
      <c r="AY375" s="180" t="s">
        <v>252</v>
      </c>
    </row>
    <row r="376" spans="1:65" s="2" customFormat="1" ht="24.2" customHeight="1">
      <c r="A376" s="31"/>
      <c r="B376" s="148"/>
      <c r="C376" s="149" t="s">
        <v>435</v>
      </c>
      <c r="D376" s="149" t="s">
        <v>254</v>
      </c>
      <c r="E376" s="150" t="s">
        <v>7167</v>
      </c>
      <c r="F376" s="151" t="s">
        <v>7168</v>
      </c>
      <c r="G376" s="152" t="s">
        <v>1198</v>
      </c>
      <c r="H376" s="153">
        <v>1</v>
      </c>
      <c r="I376" s="154"/>
      <c r="J376" s="155">
        <f>ROUND(I376*H376,2)</f>
        <v>0</v>
      </c>
      <c r="K376" s="156"/>
      <c r="L376" s="32"/>
      <c r="M376" s="157" t="s">
        <v>1</v>
      </c>
      <c r="N376" s="158" t="s">
        <v>44</v>
      </c>
      <c r="O376" s="57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61" t="s">
        <v>258</v>
      </c>
      <c r="AT376" s="161" t="s">
        <v>254</v>
      </c>
      <c r="AU376" s="161" t="s">
        <v>88</v>
      </c>
      <c r="AY376" s="17" t="s">
        <v>252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7" t="s">
        <v>86</v>
      </c>
      <c r="BK376" s="162">
        <f>ROUND(I376*H376,2)</f>
        <v>0</v>
      </c>
      <c r="BL376" s="17" t="s">
        <v>258</v>
      </c>
      <c r="BM376" s="161" t="s">
        <v>705</v>
      </c>
    </row>
    <row r="377" spans="1:65" s="14" customFormat="1" ht="22.5">
      <c r="B377" s="171"/>
      <c r="D377" s="164" t="s">
        <v>282</v>
      </c>
      <c r="E377" s="172" t="s">
        <v>1</v>
      </c>
      <c r="F377" s="173" t="s">
        <v>7169</v>
      </c>
      <c r="H377" s="174">
        <v>1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282</v>
      </c>
      <c r="AU377" s="172" t="s">
        <v>88</v>
      </c>
      <c r="AV377" s="14" t="s">
        <v>88</v>
      </c>
      <c r="AW377" s="14" t="s">
        <v>33</v>
      </c>
      <c r="AX377" s="14" t="s">
        <v>79</v>
      </c>
      <c r="AY377" s="172" t="s">
        <v>252</v>
      </c>
    </row>
    <row r="378" spans="1:65" s="15" customFormat="1">
      <c r="B378" s="179"/>
      <c r="D378" s="164" t="s">
        <v>282</v>
      </c>
      <c r="E378" s="180" t="s">
        <v>1</v>
      </c>
      <c r="F378" s="181" t="s">
        <v>286</v>
      </c>
      <c r="H378" s="182">
        <v>1</v>
      </c>
      <c r="I378" s="183"/>
      <c r="L378" s="179"/>
      <c r="M378" s="188"/>
      <c r="N378" s="189"/>
      <c r="O378" s="189"/>
      <c r="P378" s="189"/>
      <c r="Q378" s="189"/>
      <c r="R378" s="189"/>
      <c r="S378" s="189"/>
      <c r="T378" s="190"/>
      <c r="AT378" s="180" t="s">
        <v>282</v>
      </c>
      <c r="AU378" s="180" t="s">
        <v>88</v>
      </c>
      <c r="AV378" s="15" t="s">
        <v>258</v>
      </c>
      <c r="AW378" s="15" t="s">
        <v>33</v>
      </c>
      <c r="AX378" s="15" t="s">
        <v>86</v>
      </c>
      <c r="AY378" s="180" t="s">
        <v>252</v>
      </c>
    </row>
    <row r="379" spans="1:65" s="2" customFormat="1" ht="6.95" customHeight="1">
      <c r="A379" s="31"/>
      <c r="B379" s="46"/>
      <c r="C379" s="47"/>
      <c r="D379" s="47"/>
      <c r="E379" s="47"/>
      <c r="F379" s="47"/>
      <c r="G379" s="47"/>
      <c r="H379" s="47"/>
      <c r="I379" s="47"/>
      <c r="J379" s="47"/>
      <c r="K379" s="47"/>
      <c r="L379" s="32"/>
      <c r="M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</sheetData>
  <autoFilter ref="C126:K378" xr:uid="{00000000-0009-0000-0000-00000F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7170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ROUND(J127,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ROUND((SUM(BE127:BE230)),  2)</f>
        <v>0</v>
      </c>
      <c r="G35" s="31"/>
      <c r="H35" s="31"/>
      <c r="I35" s="104">
        <v>0.21</v>
      </c>
      <c r="J35" s="103">
        <f>ROUND(((SUM(BE127:BE230))*I35),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ROUND((SUM(BF127:BF230)),  2)</f>
        <v>0</v>
      </c>
      <c r="G36" s="31"/>
      <c r="H36" s="31"/>
      <c r="I36" s="104">
        <v>0.15</v>
      </c>
      <c r="J36" s="103">
        <f>ROUND(((SUM(BF127:BF230))*I36),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ROUND((SUM(BG127:BG230)),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ROUND((SUM(BH127:BH230)),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ROUND((SUM(BI127:BI230)),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Objekt16 - SO D.1.4.8.El.Komunikace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J127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7171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7172</v>
      </c>
      <c r="E101" s="122"/>
      <c r="F101" s="122"/>
      <c r="G101" s="122"/>
      <c r="H101" s="122"/>
      <c r="I101" s="122"/>
      <c r="J101" s="123">
        <f>J166</f>
        <v>0</v>
      </c>
      <c r="L101" s="120"/>
    </row>
    <row r="102" spans="1:47" s="10" customFormat="1" ht="19.899999999999999" customHeight="1">
      <c r="B102" s="120"/>
      <c r="D102" s="121" t="s">
        <v>7173</v>
      </c>
      <c r="E102" s="122"/>
      <c r="F102" s="122"/>
      <c r="G102" s="122"/>
      <c r="H102" s="122"/>
      <c r="I102" s="122"/>
      <c r="J102" s="123">
        <f>J171</f>
        <v>0</v>
      </c>
      <c r="L102" s="120"/>
    </row>
    <row r="103" spans="1:47" s="10" customFormat="1" ht="19.899999999999999" customHeight="1">
      <c r="B103" s="120"/>
      <c r="D103" s="121" t="s">
        <v>7174</v>
      </c>
      <c r="E103" s="122"/>
      <c r="F103" s="122"/>
      <c r="G103" s="122"/>
      <c r="H103" s="122"/>
      <c r="I103" s="122"/>
      <c r="J103" s="123">
        <f>J180</f>
        <v>0</v>
      </c>
      <c r="L103" s="120"/>
    </row>
    <row r="104" spans="1:47" s="10" customFormat="1" ht="19.899999999999999" customHeight="1">
      <c r="B104" s="120"/>
      <c r="D104" s="121" t="s">
        <v>7175</v>
      </c>
      <c r="E104" s="122"/>
      <c r="F104" s="122"/>
      <c r="G104" s="122"/>
      <c r="H104" s="122"/>
      <c r="I104" s="122"/>
      <c r="J104" s="123">
        <f>J187</f>
        <v>0</v>
      </c>
      <c r="L104" s="120"/>
    </row>
    <row r="105" spans="1:47" s="10" customFormat="1" ht="19.899999999999999" customHeight="1">
      <c r="B105" s="120"/>
      <c r="D105" s="121" t="s">
        <v>7176</v>
      </c>
      <c r="E105" s="122"/>
      <c r="F105" s="122"/>
      <c r="G105" s="122"/>
      <c r="H105" s="122"/>
      <c r="I105" s="122"/>
      <c r="J105" s="123">
        <f>J194</f>
        <v>0</v>
      </c>
      <c r="L105" s="120"/>
    </row>
    <row r="106" spans="1:47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1" t="s">
        <v>237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7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1"/>
      <c r="D115" s="31"/>
      <c r="E115" s="243" t="str">
        <f>E7</f>
        <v>ZU - rekonstrukce objektu Klatovská 51/ Chodské náměstí 1</v>
      </c>
      <c r="F115" s="244"/>
      <c r="G115" s="244"/>
      <c r="H115" s="244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20"/>
      <c r="C116" s="27" t="s">
        <v>197</v>
      </c>
      <c r="L116" s="20"/>
    </row>
    <row r="117" spans="1:63" s="2" customFormat="1" ht="16.5" customHeight="1">
      <c r="A117" s="31"/>
      <c r="B117" s="32"/>
      <c r="C117" s="31"/>
      <c r="D117" s="31"/>
      <c r="E117" s="243" t="s">
        <v>198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7" t="s">
        <v>199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18" t="str">
        <f>E11</f>
        <v>Objekt16 - SO D.1.4.8.El.Komunikace</v>
      </c>
      <c r="F119" s="242"/>
      <c r="G119" s="242"/>
      <c r="H119" s="242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7" t="s">
        <v>20</v>
      </c>
      <c r="D121" s="31"/>
      <c r="E121" s="31"/>
      <c r="F121" s="25" t="str">
        <f>F14</f>
        <v>Plzeň</v>
      </c>
      <c r="G121" s="31"/>
      <c r="H121" s="31"/>
      <c r="I121" s="27" t="s">
        <v>22</v>
      </c>
      <c r="J121" s="54" t="str">
        <f>IF(J14="","",J14)</f>
        <v>17. 11. 2022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24</v>
      </c>
      <c r="D123" s="31"/>
      <c r="E123" s="31"/>
      <c r="F123" s="25" t="str">
        <f>E17</f>
        <v>Západočeská univerzita v Plzni</v>
      </c>
      <c r="G123" s="31"/>
      <c r="H123" s="31"/>
      <c r="I123" s="27" t="s">
        <v>31</v>
      </c>
      <c r="J123" s="29" t="str">
        <f>E23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30</v>
      </c>
      <c r="D124" s="31"/>
      <c r="E124" s="31"/>
      <c r="F124" s="25">
        <f>IF(E20="","",E20)</f>
        <v>0</v>
      </c>
      <c r="G124" s="31"/>
      <c r="H124" s="31"/>
      <c r="I124" s="27" t="s">
        <v>34</v>
      </c>
      <c r="J124" s="29" t="str">
        <f>E26</f>
        <v>BAUING KV, s.r.o.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4"/>
      <c r="B126" s="125"/>
      <c r="C126" s="126" t="s">
        <v>238</v>
      </c>
      <c r="D126" s="127" t="s">
        <v>64</v>
      </c>
      <c r="E126" s="127" t="s">
        <v>60</v>
      </c>
      <c r="F126" s="127" t="s">
        <v>61</v>
      </c>
      <c r="G126" s="127" t="s">
        <v>239</v>
      </c>
      <c r="H126" s="127" t="s">
        <v>240</v>
      </c>
      <c r="I126" s="127" t="s">
        <v>241</v>
      </c>
      <c r="J126" s="128" t="s">
        <v>203</v>
      </c>
      <c r="K126" s="129" t="s">
        <v>242</v>
      </c>
      <c r="L126" s="130"/>
      <c r="M126" s="61" t="s">
        <v>1</v>
      </c>
      <c r="N126" s="62" t="s">
        <v>43</v>
      </c>
      <c r="O126" s="62" t="s">
        <v>243</v>
      </c>
      <c r="P126" s="62" t="s">
        <v>244</v>
      </c>
      <c r="Q126" s="62" t="s">
        <v>245</v>
      </c>
      <c r="R126" s="62" t="s">
        <v>246</v>
      </c>
      <c r="S126" s="62" t="s">
        <v>247</v>
      </c>
      <c r="T126" s="63" t="s">
        <v>248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1"/>
      <c r="B127" s="32"/>
      <c r="C127" s="68" t="s">
        <v>249</v>
      </c>
      <c r="D127" s="31"/>
      <c r="E127" s="31"/>
      <c r="F127" s="31"/>
      <c r="G127" s="31"/>
      <c r="H127" s="31"/>
      <c r="I127" s="31"/>
      <c r="J127" s="131">
        <f>BK127</f>
        <v>0</v>
      </c>
      <c r="K127" s="31"/>
      <c r="L127" s="32"/>
      <c r="M127" s="64"/>
      <c r="N127" s="55"/>
      <c r="O127" s="65"/>
      <c r="P127" s="132">
        <f>P128</f>
        <v>0</v>
      </c>
      <c r="Q127" s="65"/>
      <c r="R127" s="132">
        <f>R128</f>
        <v>0</v>
      </c>
      <c r="S127" s="65"/>
      <c r="T127" s="133">
        <f>T128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78</v>
      </c>
      <c r="AU127" s="17" t="s">
        <v>205</v>
      </c>
      <c r="BK127" s="134">
        <f>BK128</f>
        <v>0</v>
      </c>
    </row>
    <row r="128" spans="1:63" s="12" customFormat="1" ht="25.9" customHeight="1">
      <c r="B128" s="135"/>
      <c r="D128" s="136" t="s">
        <v>78</v>
      </c>
      <c r="E128" s="137" t="s">
        <v>1303</v>
      </c>
      <c r="F128" s="137" t="s">
        <v>1304</v>
      </c>
      <c r="I128" s="138"/>
      <c r="J128" s="139">
        <f>BK128</f>
        <v>0</v>
      </c>
      <c r="L128" s="135"/>
      <c r="M128" s="140"/>
      <c r="N128" s="141"/>
      <c r="O128" s="141"/>
      <c r="P128" s="142">
        <f>P129+P166+P171+P180+P187+P194</f>
        <v>0</v>
      </c>
      <c r="Q128" s="141"/>
      <c r="R128" s="142">
        <f>R129+R166+R171+R180+R187+R194</f>
        <v>0</v>
      </c>
      <c r="S128" s="141"/>
      <c r="T128" s="143">
        <f>T129+T166+T171+T180+T187+T194</f>
        <v>0</v>
      </c>
      <c r="AR128" s="136" t="s">
        <v>88</v>
      </c>
      <c r="AT128" s="144" t="s">
        <v>78</v>
      </c>
      <c r="AU128" s="144" t="s">
        <v>79</v>
      </c>
      <c r="AY128" s="136" t="s">
        <v>252</v>
      </c>
      <c r="BK128" s="145">
        <f>BK129+BK166+BK171+BK180+BK187+BK194</f>
        <v>0</v>
      </c>
    </row>
    <row r="129" spans="1:65" s="12" customFormat="1" ht="22.9" customHeight="1">
      <c r="B129" s="135"/>
      <c r="D129" s="136" t="s">
        <v>78</v>
      </c>
      <c r="E129" s="146" t="s">
        <v>7177</v>
      </c>
      <c r="F129" s="146" t="s">
        <v>7178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SUM(P130:P165)</f>
        <v>0</v>
      </c>
      <c r="Q129" s="141"/>
      <c r="R129" s="142">
        <f>SUM(R130:R165)</f>
        <v>0</v>
      </c>
      <c r="S129" s="141"/>
      <c r="T129" s="143">
        <f>SUM(T130:T165)</f>
        <v>0</v>
      </c>
      <c r="AR129" s="136" t="s">
        <v>88</v>
      </c>
      <c r="AT129" s="144" t="s">
        <v>78</v>
      </c>
      <c r="AU129" s="144" t="s">
        <v>86</v>
      </c>
      <c r="AY129" s="136" t="s">
        <v>252</v>
      </c>
      <c r="BK129" s="145">
        <f>SUM(BK130:BK165)</f>
        <v>0</v>
      </c>
    </row>
    <row r="130" spans="1:65" s="2" customFormat="1" ht="24.2" customHeight="1">
      <c r="A130" s="31"/>
      <c r="B130" s="148"/>
      <c r="C130" s="149" t="s">
        <v>86</v>
      </c>
      <c r="D130" s="149" t="s">
        <v>254</v>
      </c>
      <c r="E130" s="150" t="s">
        <v>7179</v>
      </c>
      <c r="F130" s="151" t="s">
        <v>7180</v>
      </c>
      <c r="G130" s="152" t="s">
        <v>347</v>
      </c>
      <c r="H130" s="153">
        <v>3</v>
      </c>
      <c r="I130" s="154"/>
      <c r="J130" s="155">
        <f>ROUND(I130*H130,2)</f>
        <v>0</v>
      </c>
      <c r="K130" s="156"/>
      <c r="L130" s="32"/>
      <c r="M130" s="157" t="s">
        <v>1</v>
      </c>
      <c r="N130" s="158" t="s">
        <v>44</v>
      </c>
      <c r="O130" s="57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289</v>
      </c>
      <c r="AT130" s="161" t="s">
        <v>254</v>
      </c>
      <c r="AU130" s="161" t="s">
        <v>88</v>
      </c>
      <c r="AY130" s="17" t="s">
        <v>252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86</v>
      </c>
      <c r="BK130" s="162">
        <f>ROUND(I130*H130,2)</f>
        <v>0</v>
      </c>
      <c r="BL130" s="17" t="s">
        <v>289</v>
      </c>
      <c r="BM130" s="161" t="s">
        <v>88</v>
      </c>
    </row>
    <row r="131" spans="1:65" s="14" customFormat="1" ht="22.5">
      <c r="B131" s="171"/>
      <c r="D131" s="164" t="s">
        <v>282</v>
      </c>
      <c r="E131" s="172" t="s">
        <v>1</v>
      </c>
      <c r="F131" s="173" t="s">
        <v>7181</v>
      </c>
      <c r="H131" s="174">
        <v>3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3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88</v>
      </c>
      <c r="D133" s="149" t="s">
        <v>254</v>
      </c>
      <c r="E133" s="150" t="s">
        <v>7182</v>
      </c>
      <c r="F133" s="151" t="s">
        <v>7183</v>
      </c>
      <c r="G133" s="152" t="s">
        <v>347</v>
      </c>
      <c r="H133" s="153">
        <v>1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289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289</v>
      </c>
      <c r="BM133" s="161" t="s">
        <v>258</v>
      </c>
    </row>
    <row r="134" spans="1:65" s="14" customFormat="1" ht="22.5">
      <c r="B134" s="171"/>
      <c r="D134" s="164" t="s">
        <v>282</v>
      </c>
      <c r="E134" s="172" t="s">
        <v>1</v>
      </c>
      <c r="F134" s="173" t="s">
        <v>7184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5" customFormat="1">
      <c r="B135" s="179"/>
      <c r="D135" s="164" t="s">
        <v>282</v>
      </c>
      <c r="E135" s="180" t="s">
        <v>1</v>
      </c>
      <c r="F135" s="181" t="s">
        <v>286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282</v>
      </c>
      <c r="AU135" s="180" t="s">
        <v>88</v>
      </c>
      <c r="AV135" s="15" t="s">
        <v>258</v>
      </c>
      <c r="AW135" s="15" t="s">
        <v>33</v>
      </c>
      <c r="AX135" s="15" t="s">
        <v>86</v>
      </c>
      <c r="AY135" s="180" t="s">
        <v>252</v>
      </c>
    </row>
    <row r="136" spans="1:65" s="2" customFormat="1" ht="24.2" customHeight="1">
      <c r="A136" s="31"/>
      <c r="B136" s="148"/>
      <c r="C136" s="149" t="s">
        <v>262</v>
      </c>
      <c r="D136" s="149" t="s">
        <v>254</v>
      </c>
      <c r="E136" s="150" t="s">
        <v>7185</v>
      </c>
      <c r="F136" s="151" t="s">
        <v>7186</v>
      </c>
      <c r="G136" s="152" t="s">
        <v>347</v>
      </c>
      <c r="H136" s="153">
        <v>3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44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289</v>
      </c>
      <c r="AT136" s="161" t="s">
        <v>254</v>
      </c>
      <c r="AU136" s="161" t="s">
        <v>88</v>
      </c>
      <c r="AY136" s="17" t="s">
        <v>252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86</v>
      </c>
      <c r="BK136" s="162">
        <f>ROUND(I136*H136,2)</f>
        <v>0</v>
      </c>
      <c r="BL136" s="17" t="s">
        <v>289</v>
      </c>
      <c r="BM136" s="161" t="s">
        <v>266</v>
      </c>
    </row>
    <row r="137" spans="1:65" s="14" customFormat="1">
      <c r="B137" s="171"/>
      <c r="D137" s="164" t="s">
        <v>282</v>
      </c>
      <c r="E137" s="172" t="s">
        <v>1</v>
      </c>
      <c r="F137" s="173" t="s">
        <v>7187</v>
      </c>
      <c r="H137" s="174">
        <v>3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282</v>
      </c>
      <c r="AU137" s="172" t="s">
        <v>88</v>
      </c>
      <c r="AV137" s="14" t="s">
        <v>88</v>
      </c>
      <c r="AW137" s="14" t="s">
        <v>33</v>
      </c>
      <c r="AX137" s="14" t="s">
        <v>79</v>
      </c>
      <c r="AY137" s="172" t="s">
        <v>252</v>
      </c>
    </row>
    <row r="138" spans="1:65" s="15" customFormat="1">
      <c r="B138" s="179"/>
      <c r="D138" s="164" t="s">
        <v>282</v>
      </c>
      <c r="E138" s="180" t="s">
        <v>1</v>
      </c>
      <c r="F138" s="181" t="s">
        <v>286</v>
      </c>
      <c r="H138" s="182">
        <v>3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282</v>
      </c>
      <c r="AU138" s="180" t="s">
        <v>88</v>
      </c>
      <c r="AV138" s="15" t="s">
        <v>258</v>
      </c>
      <c r="AW138" s="15" t="s">
        <v>33</v>
      </c>
      <c r="AX138" s="15" t="s">
        <v>86</v>
      </c>
      <c r="AY138" s="180" t="s">
        <v>252</v>
      </c>
    </row>
    <row r="139" spans="1:65" s="2" customFormat="1" ht="24.2" customHeight="1">
      <c r="A139" s="31"/>
      <c r="B139" s="148"/>
      <c r="C139" s="149" t="s">
        <v>258</v>
      </c>
      <c r="D139" s="149" t="s">
        <v>254</v>
      </c>
      <c r="E139" s="150" t="s">
        <v>7188</v>
      </c>
      <c r="F139" s="151" t="s">
        <v>7189</v>
      </c>
      <c r="G139" s="152" t="s">
        <v>347</v>
      </c>
      <c r="H139" s="153">
        <v>447</v>
      </c>
      <c r="I139" s="154"/>
      <c r="J139" s="155">
        <f>ROUND(I139*H139,2)</f>
        <v>0</v>
      </c>
      <c r="K139" s="156"/>
      <c r="L139" s="32"/>
      <c r="M139" s="157" t="s">
        <v>1</v>
      </c>
      <c r="N139" s="158" t="s">
        <v>44</v>
      </c>
      <c r="O139" s="57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289</v>
      </c>
      <c r="AT139" s="161" t="s">
        <v>254</v>
      </c>
      <c r="AU139" s="161" t="s">
        <v>88</v>
      </c>
      <c r="AY139" s="17" t="s">
        <v>252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7" t="s">
        <v>86</v>
      </c>
      <c r="BK139" s="162">
        <f>ROUND(I139*H139,2)</f>
        <v>0</v>
      </c>
      <c r="BL139" s="17" t="s">
        <v>289</v>
      </c>
      <c r="BM139" s="161" t="s">
        <v>269</v>
      </c>
    </row>
    <row r="140" spans="1:65" s="14" customFormat="1">
      <c r="B140" s="171"/>
      <c r="D140" s="164" t="s">
        <v>282</v>
      </c>
      <c r="E140" s="172" t="s">
        <v>1</v>
      </c>
      <c r="F140" s="173" t="s">
        <v>7190</v>
      </c>
      <c r="H140" s="174">
        <v>447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5" customFormat="1">
      <c r="B141" s="179"/>
      <c r="D141" s="164" t="s">
        <v>282</v>
      </c>
      <c r="E141" s="180" t="s">
        <v>1</v>
      </c>
      <c r="F141" s="181" t="s">
        <v>286</v>
      </c>
      <c r="H141" s="182">
        <v>447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282</v>
      </c>
      <c r="AU141" s="180" t="s">
        <v>88</v>
      </c>
      <c r="AV141" s="15" t="s">
        <v>258</v>
      </c>
      <c r="AW141" s="15" t="s">
        <v>33</v>
      </c>
      <c r="AX141" s="15" t="s">
        <v>86</v>
      </c>
      <c r="AY141" s="180" t="s">
        <v>252</v>
      </c>
    </row>
    <row r="142" spans="1:65" s="2" customFormat="1" ht="24.2" customHeight="1">
      <c r="A142" s="31"/>
      <c r="B142" s="148"/>
      <c r="C142" s="149" t="s">
        <v>270</v>
      </c>
      <c r="D142" s="149" t="s">
        <v>254</v>
      </c>
      <c r="E142" s="150" t="s">
        <v>7191</v>
      </c>
      <c r="F142" s="151" t="s">
        <v>7192</v>
      </c>
      <c r="G142" s="152" t="s">
        <v>347</v>
      </c>
      <c r="H142" s="153">
        <v>7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289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289</v>
      </c>
      <c r="BM142" s="161" t="s">
        <v>273</v>
      </c>
    </row>
    <row r="143" spans="1:65" s="14" customFormat="1">
      <c r="B143" s="171"/>
      <c r="D143" s="164" t="s">
        <v>282</v>
      </c>
      <c r="E143" s="172" t="s">
        <v>1</v>
      </c>
      <c r="F143" s="173" t="s">
        <v>7193</v>
      </c>
      <c r="H143" s="174">
        <v>7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7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266</v>
      </c>
      <c r="D145" s="149" t="s">
        <v>254</v>
      </c>
      <c r="E145" s="150" t="s">
        <v>7194</v>
      </c>
      <c r="F145" s="151" t="s">
        <v>7195</v>
      </c>
      <c r="G145" s="152" t="s">
        <v>347</v>
      </c>
      <c r="H145" s="153">
        <v>48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289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289</v>
      </c>
      <c r="BM145" s="161" t="s">
        <v>276</v>
      </c>
    </row>
    <row r="146" spans="1:65" s="14" customFormat="1">
      <c r="B146" s="171"/>
      <c r="D146" s="164" t="s">
        <v>282</v>
      </c>
      <c r="E146" s="172" t="s">
        <v>1</v>
      </c>
      <c r="F146" s="173" t="s">
        <v>7196</v>
      </c>
      <c r="H146" s="174">
        <v>48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48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2" customFormat="1" ht="24.2" customHeight="1">
      <c r="A148" s="31"/>
      <c r="B148" s="148"/>
      <c r="C148" s="149" t="s">
        <v>277</v>
      </c>
      <c r="D148" s="149" t="s">
        <v>254</v>
      </c>
      <c r="E148" s="150" t="s">
        <v>7197</v>
      </c>
      <c r="F148" s="151" t="s">
        <v>7198</v>
      </c>
      <c r="G148" s="152" t="s">
        <v>265</v>
      </c>
      <c r="H148" s="153">
        <v>100000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289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289</v>
      </c>
      <c r="BM148" s="161" t="s">
        <v>281</v>
      </c>
    </row>
    <row r="149" spans="1:65" s="14" customFormat="1">
      <c r="B149" s="171"/>
      <c r="D149" s="164" t="s">
        <v>282</v>
      </c>
      <c r="E149" s="172" t="s">
        <v>1</v>
      </c>
      <c r="F149" s="173" t="s">
        <v>7199</v>
      </c>
      <c r="H149" s="174">
        <v>100000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5" customFormat="1">
      <c r="B150" s="179"/>
      <c r="D150" s="164" t="s">
        <v>282</v>
      </c>
      <c r="E150" s="180" t="s">
        <v>1</v>
      </c>
      <c r="F150" s="181" t="s">
        <v>286</v>
      </c>
      <c r="H150" s="182">
        <v>100000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282</v>
      </c>
      <c r="AU150" s="180" t="s">
        <v>88</v>
      </c>
      <c r="AV150" s="15" t="s">
        <v>258</v>
      </c>
      <c r="AW150" s="15" t="s">
        <v>33</v>
      </c>
      <c r="AX150" s="15" t="s">
        <v>86</v>
      </c>
      <c r="AY150" s="180" t="s">
        <v>252</v>
      </c>
    </row>
    <row r="151" spans="1:65" s="2" customFormat="1" ht="24.2" customHeight="1">
      <c r="A151" s="31"/>
      <c r="B151" s="148"/>
      <c r="C151" s="149" t="s">
        <v>269</v>
      </c>
      <c r="D151" s="149" t="s">
        <v>254</v>
      </c>
      <c r="E151" s="150" t="s">
        <v>7200</v>
      </c>
      <c r="F151" s="151" t="s">
        <v>7201</v>
      </c>
      <c r="G151" s="152" t="s">
        <v>347</v>
      </c>
      <c r="H151" s="153">
        <v>1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289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289</v>
      </c>
      <c r="BM151" s="161" t="s">
        <v>289</v>
      </c>
    </row>
    <row r="152" spans="1:65" s="14" customFormat="1">
      <c r="B152" s="171"/>
      <c r="D152" s="164" t="s">
        <v>282</v>
      </c>
      <c r="E152" s="172" t="s">
        <v>1</v>
      </c>
      <c r="F152" s="173" t="s">
        <v>7202</v>
      </c>
      <c r="H152" s="174">
        <v>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1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2" customFormat="1" ht="24.2" customHeight="1">
      <c r="A154" s="31"/>
      <c r="B154" s="148"/>
      <c r="C154" s="149" t="s">
        <v>291</v>
      </c>
      <c r="D154" s="149" t="s">
        <v>254</v>
      </c>
      <c r="E154" s="150" t="s">
        <v>7203</v>
      </c>
      <c r="F154" s="151" t="s">
        <v>7204</v>
      </c>
      <c r="G154" s="152" t="s">
        <v>347</v>
      </c>
      <c r="H154" s="153">
        <v>5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289</v>
      </c>
      <c r="AT154" s="161" t="s">
        <v>254</v>
      </c>
      <c r="AU154" s="161" t="s">
        <v>88</v>
      </c>
      <c r="AY154" s="17" t="s">
        <v>252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289</v>
      </c>
      <c r="BM154" s="161" t="s">
        <v>294</v>
      </c>
    </row>
    <row r="155" spans="1:65" s="14" customFormat="1">
      <c r="B155" s="171"/>
      <c r="D155" s="164" t="s">
        <v>282</v>
      </c>
      <c r="E155" s="172" t="s">
        <v>1</v>
      </c>
      <c r="F155" s="173" t="s">
        <v>7205</v>
      </c>
      <c r="H155" s="174">
        <v>5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5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24.2" customHeight="1">
      <c r="A157" s="31"/>
      <c r="B157" s="148"/>
      <c r="C157" s="149" t="s">
        <v>273</v>
      </c>
      <c r="D157" s="149" t="s">
        <v>254</v>
      </c>
      <c r="E157" s="150" t="s">
        <v>7206</v>
      </c>
      <c r="F157" s="151" t="s">
        <v>7207</v>
      </c>
      <c r="G157" s="152" t="s">
        <v>347</v>
      </c>
      <c r="H157" s="153">
        <v>26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289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289</v>
      </c>
      <c r="BM157" s="161" t="s">
        <v>298</v>
      </c>
    </row>
    <row r="158" spans="1:65" s="14" customFormat="1">
      <c r="B158" s="171"/>
      <c r="D158" s="164" t="s">
        <v>282</v>
      </c>
      <c r="E158" s="172" t="s">
        <v>1</v>
      </c>
      <c r="F158" s="173" t="s">
        <v>7208</v>
      </c>
      <c r="H158" s="174">
        <v>26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5" customFormat="1">
      <c r="B159" s="179"/>
      <c r="D159" s="164" t="s">
        <v>282</v>
      </c>
      <c r="E159" s="180" t="s">
        <v>1</v>
      </c>
      <c r="F159" s="181" t="s">
        <v>286</v>
      </c>
      <c r="H159" s="182">
        <v>26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282</v>
      </c>
      <c r="AU159" s="180" t="s">
        <v>88</v>
      </c>
      <c r="AV159" s="15" t="s">
        <v>258</v>
      </c>
      <c r="AW159" s="15" t="s">
        <v>33</v>
      </c>
      <c r="AX159" s="15" t="s">
        <v>86</v>
      </c>
      <c r="AY159" s="180" t="s">
        <v>252</v>
      </c>
    </row>
    <row r="160" spans="1:65" s="2" customFormat="1" ht="24.2" customHeight="1">
      <c r="A160" s="31"/>
      <c r="B160" s="148"/>
      <c r="C160" s="149" t="s">
        <v>299</v>
      </c>
      <c r="D160" s="149" t="s">
        <v>254</v>
      </c>
      <c r="E160" s="150" t="s">
        <v>7209</v>
      </c>
      <c r="F160" s="151" t="s">
        <v>7210</v>
      </c>
      <c r="G160" s="152" t="s">
        <v>265</v>
      </c>
      <c r="H160" s="153">
        <v>1000</v>
      </c>
      <c r="I160" s="154"/>
      <c r="J160" s="155">
        <f>ROUND(I160*H160,2)</f>
        <v>0</v>
      </c>
      <c r="K160" s="156"/>
      <c r="L160" s="32"/>
      <c r="M160" s="157" t="s">
        <v>1</v>
      </c>
      <c r="N160" s="158" t="s">
        <v>44</v>
      </c>
      <c r="O160" s="57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289</v>
      </c>
      <c r="AT160" s="161" t="s">
        <v>254</v>
      </c>
      <c r="AU160" s="161" t="s">
        <v>88</v>
      </c>
      <c r="AY160" s="17" t="s">
        <v>252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289</v>
      </c>
      <c r="BM160" s="161" t="s">
        <v>302</v>
      </c>
    </row>
    <row r="161" spans="1:65" s="14" customFormat="1">
      <c r="B161" s="171"/>
      <c r="D161" s="164" t="s">
        <v>282</v>
      </c>
      <c r="E161" s="172" t="s">
        <v>1</v>
      </c>
      <c r="F161" s="173" t="s">
        <v>7211</v>
      </c>
      <c r="H161" s="174">
        <v>1000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5" customFormat="1">
      <c r="B162" s="179"/>
      <c r="D162" s="164" t="s">
        <v>282</v>
      </c>
      <c r="E162" s="180" t="s">
        <v>1</v>
      </c>
      <c r="F162" s="181" t="s">
        <v>286</v>
      </c>
      <c r="H162" s="182">
        <v>1000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282</v>
      </c>
      <c r="AU162" s="180" t="s">
        <v>88</v>
      </c>
      <c r="AV162" s="15" t="s">
        <v>258</v>
      </c>
      <c r="AW162" s="15" t="s">
        <v>33</v>
      </c>
      <c r="AX162" s="15" t="s">
        <v>86</v>
      </c>
      <c r="AY162" s="180" t="s">
        <v>252</v>
      </c>
    </row>
    <row r="163" spans="1:65" s="2" customFormat="1" ht="24.2" customHeight="1">
      <c r="A163" s="31"/>
      <c r="B163" s="148"/>
      <c r="C163" s="149" t="s">
        <v>276</v>
      </c>
      <c r="D163" s="149" t="s">
        <v>254</v>
      </c>
      <c r="E163" s="150" t="s">
        <v>7212</v>
      </c>
      <c r="F163" s="151" t="s">
        <v>7213</v>
      </c>
      <c r="G163" s="152" t="s">
        <v>265</v>
      </c>
      <c r="H163" s="153">
        <v>50000</v>
      </c>
      <c r="I163" s="154"/>
      <c r="J163" s="155">
        <f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289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289</v>
      </c>
      <c r="BM163" s="161" t="s">
        <v>306</v>
      </c>
    </row>
    <row r="164" spans="1:65" s="14" customFormat="1">
      <c r="B164" s="171"/>
      <c r="D164" s="164" t="s">
        <v>282</v>
      </c>
      <c r="E164" s="172" t="s">
        <v>1</v>
      </c>
      <c r="F164" s="173" t="s">
        <v>7214</v>
      </c>
      <c r="H164" s="174">
        <v>50000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5" customFormat="1">
      <c r="B165" s="179"/>
      <c r="D165" s="164" t="s">
        <v>282</v>
      </c>
      <c r="E165" s="180" t="s">
        <v>1</v>
      </c>
      <c r="F165" s="181" t="s">
        <v>286</v>
      </c>
      <c r="H165" s="182">
        <v>50000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282</v>
      </c>
      <c r="AU165" s="180" t="s">
        <v>88</v>
      </c>
      <c r="AV165" s="15" t="s">
        <v>258</v>
      </c>
      <c r="AW165" s="15" t="s">
        <v>33</v>
      </c>
      <c r="AX165" s="15" t="s">
        <v>86</v>
      </c>
      <c r="AY165" s="180" t="s">
        <v>252</v>
      </c>
    </row>
    <row r="166" spans="1:65" s="12" customFormat="1" ht="22.9" customHeight="1">
      <c r="B166" s="135"/>
      <c r="D166" s="136" t="s">
        <v>78</v>
      </c>
      <c r="E166" s="146" t="s">
        <v>5504</v>
      </c>
      <c r="F166" s="146" t="s">
        <v>7215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SUM(P167:P170)</f>
        <v>0</v>
      </c>
      <c r="Q166" s="141"/>
      <c r="R166" s="142">
        <f>SUM(R167:R170)</f>
        <v>0</v>
      </c>
      <c r="S166" s="141"/>
      <c r="T166" s="143">
        <f>SUM(T167:T170)</f>
        <v>0</v>
      </c>
      <c r="AR166" s="136" t="s">
        <v>86</v>
      </c>
      <c r="AT166" s="144" t="s">
        <v>78</v>
      </c>
      <c r="AU166" s="144" t="s">
        <v>86</v>
      </c>
      <c r="AY166" s="136" t="s">
        <v>252</v>
      </c>
      <c r="BK166" s="145">
        <f>SUM(BK167:BK170)</f>
        <v>0</v>
      </c>
    </row>
    <row r="167" spans="1:65" s="2" customFormat="1" ht="24.2" customHeight="1">
      <c r="A167" s="31"/>
      <c r="B167" s="148"/>
      <c r="C167" s="149" t="s">
        <v>308</v>
      </c>
      <c r="D167" s="149" t="s">
        <v>254</v>
      </c>
      <c r="E167" s="150" t="s">
        <v>7216</v>
      </c>
      <c r="F167" s="151" t="s">
        <v>7217</v>
      </c>
      <c r="G167" s="152" t="s">
        <v>347</v>
      </c>
      <c r="H167" s="153">
        <v>25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258</v>
      </c>
      <c r="BM167" s="161" t="s">
        <v>311</v>
      </c>
    </row>
    <row r="168" spans="1:65" s="14" customFormat="1">
      <c r="B168" s="171"/>
      <c r="D168" s="164" t="s">
        <v>282</v>
      </c>
      <c r="E168" s="172" t="s">
        <v>1</v>
      </c>
      <c r="F168" s="173" t="s">
        <v>7218</v>
      </c>
      <c r="H168" s="174">
        <v>25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3" customFormat="1">
      <c r="B169" s="163"/>
      <c r="D169" s="164" t="s">
        <v>282</v>
      </c>
      <c r="E169" s="165" t="s">
        <v>1</v>
      </c>
      <c r="F169" s="166" t="s">
        <v>7219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282</v>
      </c>
      <c r="AU169" s="165" t="s">
        <v>88</v>
      </c>
      <c r="AV169" s="13" t="s">
        <v>86</v>
      </c>
      <c r="AW169" s="13" t="s">
        <v>33</v>
      </c>
      <c r="AX169" s="13" t="s">
        <v>79</v>
      </c>
      <c r="AY169" s="165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25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12" customFormat="1" ht="22.9" customHeight="1">
      <c r="B171" s="135"/>
      <c r="D171" s="136" t="s">
        <v>78</v>
      </c>
      <c r="E171" s="146" t="s">
        <v>5811</v>
      </c>
      <c r="F171" s="146" t="s">
        <v>7220</v>
      </c>
      <c r="I171" s="138"/>
      <c r="J171" s="147">
        <f>BK171</f>
        <v>0</v>
      </c>
      <c r="L171" s="135"/>
      <c r="M171" s="140"/>
      <c r="N171" s="141"/>
      <c r="O171" s="141"/>
      <c r="P171" s="142">
        <f>SUM(P172:P179)</f>
        <v>0</v>
      </c>
      <c r="Q171" s="141"/>
      <c r="R171" s="142">
        <f>SUM(R172:R179)</f>
        <v>0</v>
      </c>
      <c r="S171" s="141"/>
      <c r="T171" s="143">
        <f>SUM(T172:T179)</f>
        <v>0</v>
      </c>
      <c r="AR171" s="136" t="s">
        <v>86</v>
      </c>
      <c r="AT171" s="144" t="s">
        <v>78</v>
      </c>
      <c r="AU171" s="144" t="s">
        <v>86</v>
      </c>
      <c r="AY171" s="136" t="s">
        <v>252</v>
      </c>
      <c r="BK171" s="145">
        <f>SUM(BK172:BK179)</f>
        <v>0</v>
      </c>
    </row>
    <row r="172" spans="1:65" s="2" customFormat="1" ht="24.2" customHeight="1">
      <c r="A172" s="31"/>
      <c r="B172" s="148"/>
      <c r="C172" s="149" t="s">
        <v>281</v>
      </c>
      <c r="D172" s="149" t="s">
        <v>254</v>
      </c>
      <c r="E172" s="150" t="s">
        <v>7221</v>
      </c>
      <c r="F172" s="151" t="s">
        <v>7222</v>
      </c>
      <c r="G172" s="152" t="s">
        <v>347</v>
      </c>
      <c r="H172" s="153">
        <v>85</v>
      </c>
      <c r="I172" s="154"/>
      <c r="J172" s="155">
        <f>ROUND(I172*H172,2)</f>
        <v>0</v>
      </c>
      <c r="K172" s="156"/>
      <c r="L172" s="32"/>
      <c r="M172" s="157" t="s">
        <v>1</v>
      </c>
      <c r="N172" s="158" t="s">
        <v>44</v>
      </c>
      <c r="O172" s="57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7" t="s">
        <v>86</v>
      </c>
      <c r="BK172" s="162">
        <f>ROUND(I172*H172,2)</f>
        <v>0</v>
      </c>
      <c r="BL172" s="17" t="s">
        <v>258</v>
      </c>
      <c r="BM172" s="161" t="s">
        <v>315</v>
      </c>
    </row>
    <row r="173" spans="1:65" s="14" customFormat="1">
      <c r="B173" s="171"/>
      <c r="D173" s="164" t="s">
        <v>282</v>
      </c>
      <c r="E173" s="172" t="s">
        <v>1</v>
      </c>
      <c r="F173" s="173" t="s">
        <v>7223</v>
      </c>
      <c r="H173" s="174">
        <v>85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3" customFormat="1">
      <c r="B174" s="163"/>
      <c r="D174" s="164" t="s">
        <v>282</v>
      </c>
      <c r="E174" s="165" t="s">
        <v>1</v>
      </c>
      <c r="F174" s="166" t="s">
        <v>7224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5" customFormat="1">
      <c r="B175" s="179"/>
      <c r="D175" s="164" t="s">
        <v>282</v>
      </c>
      <c r="E175" s="180" t="s">
        <v>1</v>
      </c>
      <c r="F175" s="181" t="s">
        <v>286</v>
      </c>
      <c r="H175" s="182">
        <v>85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282</v>
      </c>
      <c r="AU175" s="180" t="s">
        <v>88</v>
      </c>
      <c r="AV175" s="15" t="s">
        <v>258</v>
      </c>
      <c r="AW175" s="15" t="s">
        <v>33</v>
      </c>
      <c r="AX175" s="15" t="s">
        <v>86</v>
      </c>
      <c r="AY175" s="180" t="s">
        <v>252</v>
      </c>
    </row>
    <row r="176" spans="1:65" s="2" customFormat="1" ht="24.2" customHeight="1">
      <c r="A176" s="31"/>
      <c r="B176" s="148"/>
      <c r="C176" s="149" t="s">
        <v>8</v>
      </c>
      <c r="D176" s="149" t="s">
        <v>254</v>
      </c>
      <c r="E176" s="150" t="s">
        <v>7225</v>
      </c>
      <c r="F176" s="151" t="s">
        <v>7226</v>
      </c>
      <c r="G176" s="152" t="s">
        <v>347</v>
      </c>
      <c r="H176" s="153">
        <v>85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44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258</v>
      </c>
      <c r="AT176" s="161" t="s">
        <v>254</v>
      </c>
      <c r="AU176" s="161" t="s">
        <v>88</v>
      </c>
      <c r="AY176" s="17" t="s">
        <v>252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86</v>
      </c>
      <c r="BK176" s="162">
        <f>ROUND(I176*H176,2)</f>
        <v>0</v>
      </c>
      <c r="BL176" s="17" t="s">
        <v>258</v>
      </c>
      <c r="BM176" s="161" t="s">
        <v>319</v>
      </c>
    </row>
    <row r="177" spans="1:65" s="14" customFormat="1">
      <c r="B177" s="171"/>
      <c r="D177" s="164" t="s">
        <v>282</v>
      </c>
      <c r="E177" s="172" t="s">
        <v>1</v>
      </c>
      <c r="F177" s="173" t="s">
        <v>7227</v>
      </c>
      <c r="H177" s="174">
        <v>85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5" customFormat="1">
      <c r="B178" s="179"/>
      <c r="D178" s="164" t="s">
        <v>282</v>
      </c>
      <c r="E178" s="180" t="s">
        <v>1</v>
      </c>
      <c r="F178" s="181" t="s">
        <v>286</v>
      </c>
      <c r="H178" s="182">
        <v>85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282</v>
      </c>
      <c r="AU178" s="180" t="s">
        <v>88</v>
      </c>
      <c r="AV178" s="15" t="s">
        <v>258</v>
      </c>
      <c r="AW178" s="15" t="s">
        <v>33</v>
      </c>
      <c r="AX178" s="15" t="s">
        <v>86</v>
      </c>
      <c r="AY178" s="180" t="s">
        <v>252</v>
      </c>
    </row>
    <row r="179" spans="1:65" s="2" customFormat="1" ht="24.2" customHeight="1">
      <c r="A179" s="31"/>
      <c r="B179" s="148"/>
      <c r="C179" s="149" t="s">
        <v>289</v>
      </c>
      <c r="D179" s="149" t="s">
        <v>254</v>
      </c>
      <c r="E179" s="150" t="s">
        <v>7228</v>
      </c>
      <c r="F179" s="151" t="s">
        <v>7229</v>
      </c>
      <c r="G179" s="152" t="s">
        <v>1198</v>
      </c>
      <c r="H179" s="153">
        <v>1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258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258</v>
      </c>
      <c r="BM179" s="161" t="s">
        <v>323</v>
      </c>
    </row>
    <row r="180" spans="1:65" s="12" customFormat="1" ht="22.9" customHeight="1">
      <c r="B180" s="135"/>
      <c r="D180" s="136" t="s">
        <v>78</v>
      </c>
      <c r="E180" s="146" t="s">
        <v>5982</v>
      </c>
      <c r="F180" s="146" t="s">
        <v>7230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SUM(P181:P186)</f>
        <v>0</v>
      </c>
      <c r="Q180" s="141"/>
      <c r="R180" s="142">
        <f>SUM(R181:R186)</f>
        <v>0</v>
      </c>
      <c r="S180" s="141"/>
      <c r="T180" s="143">
        <f>SUM(T181:T186)</f>
        <v>0</v>
      </c>
      <c r="AR180" s="136" t="s">
        <v>86</v>
      </c>
      <c r="AT180" s="144" t="s">
        <v>78</v>
      </c>
      <c r="AU180" s="144" t="s">
        <v>86</v>
      </c>
      <c r="AY180" s="136" t="s">
        <v>252</v>
      </c>
      <c r="BK180" s="145">
        <f>SUM(BK181:BK186)</f>
        <v>0</v>
      </c>
    </row>
    <row r="181" spans="1:65" s="2" customFormat="1" ht="24.2" customHeight="1">
      <c r="A181" s="31"/>
      <c r="B181" s="148"/>
      <c r="C181" s="149" t="s">
        <v>325</v>
      </c>
      <c r="D181" s="149" t="s">
        <v>254</v>
      </c>
      <c r="E181" s="150" t="s">
        <v>7231</v>
      </c>
      <c r="F181" s="151" t="s">
        <v>7232</v>
      </c>
      <c r="G181" s="152" t="s">
        <v>347</v>
      </c>
      <c r="H181" s="153">
        <v>48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328</v>
      </c>
    </row>
    <row r="182" spans="1:65" s="14" customFormat="1">
      <c r="B182" s="171"/>
      <c r="D182" s="164" t="s">
        <v>282</v>
      </c>
      <c r="E182" s="172" t="s">
        <v>1</v>
      </c>
      <c r="F182" s="173" t="s">
        <v>7233</v>
      </c>
      <c r="H182" s="174">
        <v>48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5" customFormat="1">
      <c r="B183" s="179"/>
      <c r="D183" s="164" t="s">
        <v>282</v>
      </c>
      <c r="E183" s="180" t="s">
        <v>1</v>
      </c>
      <c r="F183" s="181" t="s">
        <v>286</v>
      </c>
      <c r="H183" s="182">
        <v>48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282</v>
      </c>
      <c r="AU183" s="180" t="s">
        <v>88</v>
      </c>
      <c r="AV183" s="15" t="s">
        <v>258</v>
      </c>
      <c r="AW183" s="15" t="s">
        <v>33</v>
      </c>
      <c r="AX183" s="15" t="s">
        <v>86</v>
      </c>
      <c r="AY183" s="180" t="s">
        <v>252</v>
      </c>
    </row>
    <row r="184" spans="1:65" s="2" customFormat="1" ht="24.2" customHeight="1">
      <c r="A184" s="31"/>
      <c r="B184" s="148"/>
      <c r="C184" s="149" t="s">
        <v>294</v>
      </c>
      <c r="D184" s="149" t="s">
        <v>254</v>
      </c>
      <c r="E184" s="150" t="s">
        <v>7234</v>
      </c>
      <c r="F184" s="151" t="s">
        <v>7235</v>
      </c>
      <c r="G184" s="152" t="s">
        <v>347</v>
      </c>
      <c r="H184" s="153">
        <v>1</v>
      </c>
      <c r="I184" s="154"/>
      <c r="J184" s="155">
        <f>ROUND(I184*H184,2)</f>
        <v>0</v>
      </c>
      <c r="K184" s="156"/>
      <c r="L184" s="32"/>
      <c r="M184" s="157" t="s">
        <v>1</v>
      </c>
      <c r="N184" s="158" t="s">
        <v>44</v>
      </c>
      <c r="O184" s="57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258</v>
      </c>
      <c r="AT184" s="161" t="s">
        <v>254</v>
      </c>
      <c r="AU184" s="161" t="s">
        <v>88</v>
      </c>
      <c r="AY184" s="17" t="s">
        <v>252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86</v>
      </c>
      <c r="BK184" s="162">
        <f>ROUND(I184*H184,2)</f>
        <v>0</v>
      </c>
      <c r="BL184" s="17" t="s">
        <v>258</v>
      </c>
      <c r="BM184" s="161" t="s">
        <v>335</v>
      </c>
    </row>
    <row r="185" spans="1:65" s="14" customFormat="1">
      <c r="B185" s="171"/>
      <c r="D185" s="164" t="s">
        <v>282</v>
      </c>
      <c r="E185" s="172" t="s">
        <v>1</v>
      </c>
      <c r="F185" s="173" t="s">
        <v>7236</v>
      </c>
      <c r="H185" s="174">
        <v>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12" customFormat="1" ht="22.9" customHeight="1">
      <c r="B187" s="135"/>
      <c r="D187" s="136" t="s">
        <v>78</v>
      </c>
      <c r="E187" s="146" t="s">
        <v>6848</v>
      </c>
      <c r="F187" s="146" t="s">
        <v>7237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SUM(P188:P193)</f>
        <v>0</v>
      </c>
      <c r="Q187" s="141"/>
      <c r="R187" s="142">
        <f>SUM(R188:R193)</f>
        <v>0</v>
      </c>
      <c r="S187" s="141"/>
      <c r="T187" s="143">
        <f>SUM(T188:T193)</f>
        <v>0</v>
      </c>
      <c r="AR187" s="136" t="s">
        <v>86</v>
      </c>
      <c r="AT187" s="144" t="s">
        <v>78</v>
      </c>
      <c r="AU187" s="144" t="s">
        <v>86</v>
      </c>
      <c r="AY187" s="136" t="s">
        <v>252</v>
      </c>
      <c r="BK187" s="145">
        <f>SUM(BK188:BK193)</f>
        <v>0</v>
      </c>
    </row>
    <row r="188" spans="1:65" s="2" customFormat="1" ht="24.2" customHeight="1">
      <c r="A188" s="31"/>
      <c r="B188" s="148"/>
      <c r="C188" s="149" t="s">
        <v>338</v>
      </c>
      <c r="D188" s="149" t="s">
        <v>254</v>
      </c>
      <c r="E188" s="150" t="s">
        <v>7238</v>
      </c>
      <c r="F188" s="151" t="s">
        <v>7239</v>
      </c>
      <c r="G188" s="152" t="s">
        <v>347</v>
      </c>
      <c r="H188" s="153">
        <v>4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44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258</v>
      </c>
      <c r="AT188" s="161" t="s">
        <v>254</v>
      </c>
      <c r="AU188" s="161" t="s">
        <v>88</v>
      </c>
      <c r="AY188" s="17" t="s">
        <v>252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258</v>
      </c>
      <c r="BM188" s="161" t="s">
        <v>342</v>
      </c>
    </row>
    <row r="189" spans="1:65" s="14" customFormat="1">
      <c r="B189" s="171"/>
      <c r="D189" s="164" t="s">
        <v>282</v>
      </c>
      <c r="E189" s="172" t="s">
        <v>1</v>
      </c>
      <c r="F189" s="173" t="s">
        <v>7240</v>
      </c>
      <c r="H189" s="174">
        <v>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4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298</v>
      </c>
      <c r="D191" s="149" t="s">
        <v>254</v>
      </c>
      <c r="E191" s="150" t="s">
        <v>7241</v>
      </c>
      <c r="F191" s="151" t="s">
        <v>7242</v>
      </c>
      <c r="G191" s="152" t="s">
        <v>347</v>
      </c>
      <c r="H191" s="153">
        <v>4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348</v>
      </c>
    </row>
    <row r="192" spans="1:65" s="14" customFormat="1">
      <c r="B192" s="171"/>
      <c r="D192" s="164" t="s">
        <v>282</v>
      </c>
      <c r="E192" s="172" t="s">
        <v>1</v>
      </c>
      <c r="F192" s="173" t="s">
        <v>7240</v>
      </c>
      <c r="H192" s="174">
        <v>4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5" customFormat="1">
      <c r="B193" s="179"/>
      <c r="D193" s="164" t="s">
        <v>282</v>
      </c>
      <c r="E193" s="180" t="s">
        <v>1</v>
      </c>
      <c r="F193" s="181" t="s">
        <v>286</v>
      </c>
      <c r="H193" s="182">
        <v>4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282</v>
      </c>
      <c r="AU193" s="180" t="s">
        <v>88</v>
      </c>
      <c r="AV193" s="15" t="s">
        <v>258</v>
      </c>
      <c r="AW193" s="15" t="s">
        <v>33</v>
      </c>
      <c r="AX193" s="15" t="s">
        <v>86</v>
      </c>
      <c r="AY193" s="180" t="s">
        <v>252</v>
      </c>
    </row>
    <row r="194" spans="1:65" s="12" customFormat="1" ht="22.9" customHeight="1">
      <c r="B194" s="135"/>
      <c r="D194" s="136" t="s">
        <v>78</v>
      </c>
      <c r="E194" s="146" t="s">
        <v>6864</v>
      </c>
      <c r="F194" s="146" t="s">
        <v>6885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SUM(P195:P230)</f>
        <v>0</v>
      </c>
      <c r="Q194" s="141"/>
      <c r="R194" s="142">
        <f>SUM(R195:R230)</f>
        <v>0</v>
      </c>
      <c r="S194" s="141"/>
      <c r="T194" s="143">
        <f>SUM(T195:T230)</f>
        <v>0</v>
      </c>
      <c r="AR194" s="136" t="s">
        <v>86</v>
      </c>
      <c r="AT194" s="144" t="s">
        <v>78</v>
      </c>
      <c r="AU194" s="144" t="s">
        <v>86</v>
      </c>
      <c r="AY194" s="136" t="s">
        <v>252</v>
      </c>
      <c r="BK194" s="145">
        <f>SUM(BK195:BK230)</f>
        <v>0</v>
      </c>
    </row>
    <row r="195" spans="1:65" s="2" customFormat="1" ht="24.2" customHeight="1">
      <c r="A195" s="31"/>
      <c r="B195" s="148"/>
      <c r="C195" s="149" t="s">
        <v>7</v>
      </c>
      <c r="D195" s="149" t="s">
        <v>254</v>
      </c>
      <c r="E195" s="150" t="s">
        <v>7243</v>
      </c>
      <c r="F195" s="151" t="s">
        <v>7244</v>
      </c>
      <c r="G195" s="152" t="s">
        <v>265</v>
      </c>
      <c r="H195" s="153">
        <v>90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356</v>
      </c>
    </row>
    <row r="196" spans="1:65" s="14" customFormat="1" ht="22.5">
      <c r="B196" s="171"/>
      <c r="D196" s="164" t="s">
        <v>282</v>
      </c>
      <c r="E196" s="172" t="s">
        <v>1</v>
      </c>
      <c r="F196" s="173" t="s">
        <v>7245</v>
      </c>
      <c r="H196" s="174">
        <v>90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5" customFormat="1">
      <c r="B197" s="179"/>
      <c r="D197" s="164" t="s">
        <v>282</v>
      </c>
      <c r="E197" s="180" t="s">
        <v>1</v>
      </c>
      <c r="F197" s="181" t="s">
        <v>286</v>
      </c>
      <c r="H197" s="182">
        <v>90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282</v>
      </c>
      <c r="AU197" s="180" t="s">
        <v>88</v>
      </c>
      <c r="AV197" s="15" t="s">
        <v>258</v>
      </c>
      <c r="AW197" s="15" t="s">
        <v>33</v>
      </c>
      <c r="AX197" s="15" t="s">
        <v>86</v>
      </c>
      <c r="AY197" s="180" t="s">
        <v>252</v>
      </c>
    </row>
    <row r="198" spans="1:65" s="2" customFormat="1" ht="24.2" customHeight="1">
      <c r="A198" s="31"/>
      <c r="B198" s="148"/>
      <c r="C198" s="149" t="s">
        <v>302</v>
      </c>
      <c r="D198" s="149" t="s">
        <v>254</v>
      </c>
      <c r="E198" s="150" t="s">
        <v>7246</v>
      </c>
      <c r="F198" s="151" t="s">
        <v>7247</v>
      </c>
      <c r="G198" s="152" t="s">
        <v>265</v>
      </c>
      <c r="H198" s="153">
        <v>338</v>
      </c>
      <c r="I198" s="154"/>
      <c r="J198" s="155">
        <f>ROUND(I198*H198,2)</f>
        <v>0</v>
      </c>
      <c r="K198" s="156"/>
      <c r="L198" s="32"/>
      <c r="M198" s="157" t="s">
        <v>1</v>
      </c>
      <c r="N198" s="158" t="s">
        <v>44</v>
      </c>
      <c r="O198" s="57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258</v>
      </c>
      <c r="AT198" s="161" t="s">
        <v>254</v>
      </c>
      <c r="AU198" s="161" t="s">
        <v>88</v>
      </c>
      <c r="AY198" s="17" t="s">
        <v>252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86</v>
      </c>
      <c r="BK198" s="162">
        <f>ROUND(I198*H198,2)</f>
        <v>0</v>
      </c>
      <c r="BL198" s="17" t="s">
        <v>258</v>
      </c>
      <c r="BM198" s="161" t="s">
        <v>363</v>
      </c>
    </row>
    <row r="199" spans="1:65" s="14" customFormat="1" ht="22.5">
      <c r="B199" s="171"/>
      <c r="D199" s="164" t="s">
        <v>282</v>
      </c>
      <c r="E199" s="172" t="s">
        <v>1</v>
      </c>
      <c r="F199" s="173" t="s">
        <v>7248</v>
      </c>
      <c r="H199" s="174">
        <v>338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338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24.2" customHeight="1">
      <c r="A201" s="31"/>
      <c r="B201" s="148"/>
      <c r="C201" s="149" t="s">
        <v>366</v>
      </c>
      <c r="D201" s="149" t="s">
        <v>254</v>
      </c>
      <c r="E201" s="150" t="s">
        <v>7249</v>
      </c>
      <c r="F201" s="151" t="s">
        <v>7250</v>
      </c>
      <c r="G201" s="152" t="s">
        <v>265</v>
      </c>
      <c r="H201" s="153">
        <v>165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258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258</v>
      </c>
      <c r="BM201" s="161" t="s">
        <v>369</v>
      </c>
    </row>
    <row r="202" spans="1:65" s="14" customFormat="1" ht="22.5">
      <c r="B202" s="171"/>
      <c r="D202" s="164" t="s">
        <v>282</v>
      </c>
      <c r="E202" s="172" t="s">
        <v>1</v>
      </c>
      <c r="F202" s="173" t="s">
        <v>7251</v>
      </c>
      <c r="H202" s="174">
        <v>165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165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24.2" customHeight="1">
      <c r="A204" s="31"/>
      <c r="B204" s="148"/>
      <c r="C204" s="149" t="s">
        <v>306</v>
      </c>
      <c r="D204" s="149" t="s">
        <v>254</v>
      </c>
      <c r="E204" s="150" t="s">
        <v>7252</v>
      </c>
      <c r="F204" s="151" t="s">
        <v>6902</v>
      </c>
      <c r="G204" s="152" t="s">
        <v>1198</v>
      </c>
      <c r="H204" s="153">
        <v>1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373</v>
      </c>
    </row>
    <row r="205" spans="1:65" s="14" customFormat="1">
      <c r="B205" s="171"/>
      <c r="D205" s="164" t="s">
        <v>282</v>
      </c>
      <c r="E205" s="172" t="s">
        <v>1</v>
      </c>
      <c r="F205" s="173" t="s">
        <v>7253</v>
      </c>
      <c r="H205" s="174">
        <v>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3" customFormat="1">
      <c r="B206" s="163"/>
      <c r="D206" s="164" t="s">
        <v>282</v>
      </c>
      <c r="E206" s="165" t="s">
        <v>1</v>
      </c>
      <c r="F206" s="166" t="s">
        <v>7254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282</v>
      </c>
      <c r="AU206" s="165" t="s">
        <v>88</v>
      </c>
      <c r="AV206" s="13" t="s">
        <v>86</v>
      </c>
      <c r="AW206" s="13" t="s">
        <v>33</v>
      </c>
      <c r="AX206" s="13" t="s">
        <v>79</v>
      </c>
      <c r="AY206" s="165" t="s">
        <v>252</v>
      </c>
    </row>
    <row r="207" spans="1:65" s="15" customFormat="1">
      <c r="B207" s="179"/>
      <c r="D207" s="164" t="s">
        <v>282</v>
      </c>
      <c r="E207" s="180" t="s">
        <v>1</v>
      </c>
      <c r="F207" s="181" t="s">
        <v>286</v>
      </c>
      <c r="H207" s="182">
        <v>1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282</v>
      </c>
      <c r="AU207" s="180" t="s">
        <v>88</v>
      </c>
      <c r="AV207" s="15" t="s">
        <v>258</v>
      </c>
      <c r="AW207" s="15" t="s">
        <v>33</v>
      </c>
      <c r="AX207" s="15" t="s">
        <v>86</v>
      </c>
      <c r="AY207" s="180" t="s">
        <v>252</v>
      </c>
    </row>
    <row r="208" spans="1:65" s="2" customFormat="1" ht="24.2" customHeight="1">
      <c r="A208" s="31"/>
      <c r="B208" s="148"/>
      <c r="C208" s="149" t="s">
        <v>375</v>
      </c>
      <c r="D208" s="149" t="s">
        <v>254</v>
      </c>
      <c r="E208" s="150" t="s">
        <v>7255</v>
      </c>
      <c r="F208" s="151" t="s">
        <v>7256</v>
      </c>
      <c r="G208" s="152" t="s">
        <v>1198</v>
      </c>
      <c r="H208" s="153">
        <v>1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44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258</v>
      </c>
      <c r="AT208" s="161" t="s">
        <v>254</v>
      </c>
      <c r="AU208" s="161" t="s">
        <v>88</v>
      </c>
      <c r="AY208" s="17" t="s">
        <v>252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86</v>
      </c>
      <c r="BK208" s="162">
        <f>ROUND(I208*H208,2)</f>
        <v>0</v>
      </c>
      <c r="BL208" s="17" t="s">
        <v>258</v>
      </c>
      <c r="BM208" s="161" t="s">
        <v>378</v>
      </c>
    </row>
    <row r="209" spans="1:65" s="14" customFormat="1" ht="22.5">
      <c r="B209" s="171"/>
      <c r="D209" s="164" t="s">
        <v>282</v>
      </c>
      <c r="E209" s="172" t="s">
        <v>1</v>
      </c>
      <c r="F209" s="173" t="s">
        <v>6910</v>
      </c>
      <c r="H209" s="174">
        <v>1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282</v>
      </c>
      <c r="AU209" s="172" t="s">
        <v>88</v>
      </c>
      <c r="AV209" s="14" t="s">
        <v>88</v>
      </c>
      <c r="AW209" s="14" t="s">
        <v>33</v>
      </c>
      <c r="AX209" s="14" t="s">
        <v>79</v>
      </c>
      <c r="AY209" s="172" t="s">
        <v>252</v>
      </c>
    </row>
    <row r="210" spans="1:65" s="15" customFormat="1">
      <c r="B210" s="179"/>
      <c r="D210" s="164" t="s">
        <v>282</v>
      </c>
      <c r="E210" s="180" t="s">
        <v>1</v>
      </c>
      <c r="F210" s="181" t="s">
        <v>286</v>
      </c>
      <c r="H210" s="182">
        <v>1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282</v>
      </c>
      <c r="AU210" s="180" t="s">
        <v>88</v>
      </c>
      <c r="AV210" s="15" t="s">
        <v>258</v>
      </c>
      <c r="AW210" s="15" t="s">
        <v>33</v>
      </c>
      <c r="AX210" s="15" t="s">
        <v>86</v>
      </c>
      <c r="AY210" s="180" t="s">
        <v>252</v>
      </c>
    </row>
    <row r="211" spans="1:65" s="2" customFormat="1" ht="24.2" customHeight="1">
      <c r="A211" s="31"/>
      <c r="B211" s="148"/>
      <c r="C211" s="149" t="s">
        <v>311</v>
      </c>
      <c r="D211" s="149" t="s">
        <v>254</v>
      </c>
      <c r="E211" s="150" t="s">
        <v>7257</v>
      </c>
      <c r="F211" s="151" t="s">
        <v>7258</v>
      </c>
      <c r="G211" s="152" t="s">
        <v>347</v>
      </c>
      <c r="H211" s="153">
        <v>38</v>
      </c>
      <c r="I211" s="154"/>
      <c r="J211" s="155">
        <f>ROUND(I211*H211,2)</f>
        <v>0</v>
      </c>
      <c r="K211" s="156"/>
      <c r="L211" s="32"/>
      <c r="M211" s="157" t="s">
        <v>1</v>
      </c>
      <c r="N211" s="158" t="s">
        <v>44</v>
      </c>
      <c r="O211" s="57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1" t="s">
        <v>258</v>
      </c>
      <c r="AT211" s="161" t="s">
        <v>254</v>
      </c>
      <c r="AU211" s="161" t="s">
        <v>88</v>
      </c>
      <c r="AY211" s="17" t="s">
        <v>252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7" t="s">
        <v>86</v>
      </c>
      <c r="BK211" s="162">
        <f>ROUND(I211*H211,2)</f>
        <v>0</v>
      </c>
      <c r="BL211" s="17" t="s">
        <v>258</v>
      </c>
      <c r="BM211" s="161" t="s">
        <v>384</v>
      </c>
    </row>
    <row r="212" spans="1:65" s="14" customFormat="1">
      <c r="B212" s="171"/>
      <c r="D212" s="164" t="s">
        <v>282</v>
      </c>
      <c r="E212" s="172" t="s">
        <v>1</v>
      </c>
      <c r="F212" s="173" t="s">
        <v>7259</v>
      </c>
      <c r="H212" s="174">
        <v>38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5" customFormat="1">
      <c r="B213" s="179"/>
      <c r="D213" s="164" t="s">
        <v>282</v>
      </c>
      <c r="E213" s="180" t="s">
        <v>1</v>
      </c>
      <c r="F213" s="181" t="s">
        <v>286</v>
      </c>
      <c r="H213" s="182">
        <v>38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282</v>
      </c>
      <c r="AU213" s="180" t="s">
        <v>88</v>
      </c>
      <c r="AV213" s="15" t="s">
        <v>258</v>
      </c>
      <c r="AW213" s="15" t="s">
        <v>33</v>
      </c>
      <c r="AX213" s="15" t="s">
        <v>86</v>
      </c>
      <c r="AY213" s="180" t="s">
        <v>252</v>
      </c>
    </row>
    <row r="214" spans="1:65" s="2" customFormat="1" ht="24.2" customHeight="1">
      <c r="A214" s="31"/>
      <c r="B214" s="148"/>
      <c r="C214" s="149" t="s">
        <v>386</v>
      </c>
      <c r="D214" s="149" t="s">
        <v>254</v>
      </c>
      <c r="E214" s="150" t="s">
        <v>7260</v>
      </c>
      <c r="F214" s="151" t="s">
        <v>7261</v>
      </c>
      <c r="G214" s="152" t="s">
        <v>257</v>
      </c>
      <c r="H214" s="153">
        <v>120</v>
      </c>
      <c r="I214" s="154"/>
      <c r="J214" s="155">
        <f>ROUND(I214*H214,2)</f>
        <v>0</v>
      </c>
      <c r="K214" s="156"/>
      <c r="L214" s="32"/>
      <c r="M214" s="157" t="s">
        <v>1</v>
      </c>
      <c r="N214" s="158" t="s">
        <v>44</v>
      </c>
      <c r="O214" s="57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1" t="s">
        <v>258</v>
      </c>
      <c r="AT214" s="161" t="s">
        <v>254</v>
      </c>
      <c r="AU214" s="161" t="s">
        <v>88</v>
      </c>
      <c r="AY214" s="17" t="s">
        <v>252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7" t="s">
        <v>86</v>
      </c>
      <c r="BK214" s="162">
        <f>ROUND(I214*H214,2)</f>
        <v>0</v>
      </c>
      <c r="BL214" s="17" t="s">
        <v>258</v>
      </c>
      <c r="BM214" s="161" t="s">
        <v>389</v>
      </c>
    </row>
    <row r="215" spans="1:65" s="14" customFormat="1">
      <c r="B215" s="171"/>
      <c r="D215" s="164" t="s">
        <v>282</v>
      </c>
      <c r="E215" s="172" t="s">
        <v>1</v>
      </c>
      <c r="F215" s="173" t="s">
        <v>7262</v>
      </c>
      <c r="H215" s="174">
        <v>120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5" customFormat="1">
      <c r="B216" s="179"/>
      <c r="D216" s="164" t="s">
        <v>282</v>
      </c>
      <c r="E216" s="180" t="s">
        <v>1</v>
      </c>
      <c r="F216" s="181" t="s">
        <v>286</v>
      </c>
      <c r="H216" s="182">
        <v>120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282</v>
      </c>
      <c r="AU216" s="180" t="s">
        <v>88</v>
      </c>
      <c r="AV216" s="15" t="s">
        <v>258</v>
      </c>
      <c r="AW216" s="15" t="s">
        <v>33</v>
      </c>
      <c r="AX216" s="15" t="s">
        <v>86</v>
      </c>
      <c r="AY216" s="180" t="s">
        <v>252</v>
      </c>
    </row>
    <row r="217" spans="1:65" s="2" customFormat="1" ht="24.2" customHeight="1">
      <c r="A217" s="31"/>
      <c r="B217" s="148"/>
      <c r="C217" s="149" t="s">
        <v>315</v>
      </c>
      <c r="D217" s="149" t="s">
        <v>254</v>
      </c>
      <c r="E217" s="150" t="s">
        <v>7263</v>
      </c>
      <c r="F217" s="151" t="s">
        <v>7264</v>
      </c>
      <c r="G217" s="152" t="s">
        <v>1198</v>
      </c>
      <c r="H217" s="153">
        <v>1</v>
      </c>
      <c r="I217" s="154"/>
      <c r="J217" s="155">
        <f>ROUND(I217*H217,2)</f>
        <v>0</v>
      </c>
      <c r="K217" s="156"/>
      <c r="L217" s="32"/>
      <c r="M217" s="157" t="s">
        <v>1</v>
      </c>
      <c r="N217" s="158" t="s">
        <v>44</v>
      </c>
      <c r="O217" s="57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1" t="s">
        <v>258</v>
      </c>
      <c r="AT217" s="161" t="s">
        <v>254</v>
      </c>
      <c r="AU217" s="161" t="s">
        <v>88</v>
      </c>
      <c r="AY217" s="17" t="s">
        <v>252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86</v>
      </c>
      <c r="BK217" s="162">
        <f>ROUND(I217*H217,2)</f>
        <v>0</v>
      </c>
      <c r="BL217" s="17" t="s">
        <v>258</v>
      </c>
      <c r="BM217" s="161" t="s">
        <v>392</v>
      </c>
    </row>
    <row r="218" spans="1:65" s="14" customFormat="1" ht="22.5">
      <c r="B218" s="171"/>
      <c r="D218" s="164" t="s">
        <v>282</v>
      </c>
      <c r="E218" s="172" t="s">
        <v>1</v>
      </c>
      <c r="F218" s="173" t="s">
        <v>7265</v>
      </c>
      <c r="H218" s="174">
        <v>1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5" customFormat="1">
      <c r="B219" s="179"/>
      <c r="D219" s="164" t="s">
        <v>282</v>
      </c>
      <c r="E219" s="180" t="s">
        <v>1</v>
      </c>
      <c r="F219" s="181" t="s">
        <v>286</v>
      </c>
      <c r="H219" s="182">
        <v>1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282</v>
      </c>
      <c r="AU219" s="180" t="s">
        <v>88</v>
      </c>
      <c r="AV219" s="15" t="s">
        <v>258</v>
      </c>
      <c r="AW219" s="15" t="s">
        <v>33</v>
      </c>
      <c r="AX219" s="15" t="s">
        <v>86</v>
      </c>
      <c r="AY219" s="180" t="s">
        <v>252</v>
      </c>
    </row>
    <row r="220" spans="1:65" s="2" customFormat="1" ht="24.2" customHeight="1">
      <c r="A220" s="31"/>
      <c r="B220" s="148"/>
      <c r="C220" s="149" t="s">
        <v>393</v>
      </c>
      <c r="D220" s="149" t="s">
        <v>254</v>
      </c>
      <c r="E220" s="150" t="s">
        <v>7266</v>
      </c>
      <c r="F220" s="151" t="s">
        <v>7267</v>
      </c>
      <c r="G220" s="152" t="s">
        <v>1198</v>
      </c>
      <c r="H220" s="153">
        <v>1</v>
      </c>
      <c r="I220" s="154"/>
      <c r="J220" s="155">
        <f>ROUND(I220*H220,2)</f>
        <v>0</v>
      </c>
      <c r="K220" s="156"/>
      <c r="L220" s="32"/>
      <c r="M220" s="157" t="s">
        <v>1</v>
      </c>
      <c r="N220" s="158" t="s">
        <v>44</v>
      </c>
      <c r="O220" s="57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1" t="s">
        <v>258</v>
      </c>
      <c r="AT220" s="161" t="s">
        <v>254</v>
      </c>
      <c r="AU220" s="161" t="s">
        <v>88</v>
      </c>
      <c r="AY220" s="17" t="s">
        <v>252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86</v>
      </c>
      <c r="BK220" s="162">
        <f>ROUND(I220*H220,2)</f>
        <v>0</v>
      </c>
      <c r="BL220" s="17" t="s">
        <v>258</v>
      </c>
      <c r="BM220" s="161" t="s">
        <v>396</v>
      </c>
    </row>
    <row r="221" spans="1:65" s="14" customFormat="1">
      <c r="B221" s="171"/>
      <c r="D221" s="164" t="s">
        <v>282</v>
      </c>
      <c r="E221" s="172" t="s">
        <v>1</v>
      </c>
      <c r="F221" s="173" t="s">
        <v>7268</v>
      </c>
      <c r="H221" s="174">
        <v>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5" customFormat="1">
      <c r="B222" s="179"/>
      <c r="D222" s="164" t="s">
        <v>282</v>
      </c>
      <c r="E222" s="180" t="s">
        <v>1</v>
      </c>
      <c r="F222" s="181" t="s">
        <v>286</v>
      </c>
      <c r="H222" s="182">
        <v>1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282</v>
      </c>
      <c r="AU222" s="180" t="s">
        <v>88</v>
      </c>
      <c r="AV222" s="15" t="s">
        <v>258</v>
      </c>
      <c r="AW222" s="15" t="s">
        <v>33</v>
      </c>
      <c r="AX222" s="15" t="s">
        <v>86</v>
      </c>
      <c r="AY222" s="180" t="s">
        <v>252</v>
      </c>
    </row>
    <row r="223" spans="1:65" s="2" customFormat="1" ht="24.2" customHeight="1">
      <c r="A223" s="31"/>
      <c r="B223" s="148"/>
      <c r="C223" s="149" t="s">
        <v>319</v>
      </c>
      <c r="D223" s="149" t="s">
        <v>254</v>
      </c>
      <c r="E223" s="150" t="s">
        <v>7269</v>
      </c>
      <c r="F223" s="151" t="s">
        <v>6006</v>
      </c>
      <c r="G223" s="152" t="s">
        <v>1198</v>
      </c>
      <c r="H223" s="153">
        <v>1</v>
      </c>
      <c r="I223" s="154"/>
      <c r="J223" s="155">
        <f>ROUND(I223*H223,2)</f>
        <v>0</v>
      </c>
      <c r="K223" s="156"/>
      <c r="L223" s="32"/>
      <c r="M223" s="157" t="s">
        <v>1</v>
      </c>
      <c r="N223" s="158" t="s">
        <v>44</v>
      </c>
      <c r="O223" s="57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1" t="s">
        <v>258</v>
      </c>
      <c r="AT223" s="161" t="s">
        <v>254</v>
      </c>
      <c r="AU223" s="161" t="s">
        <v>88</v>
      </c>
      <c r="AY223" s="17" t="s">
        <v>252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86</v>
      </c>
      <c r="BK223" s="162">
        <f>ROUND(I223*H223,2)</f>
        <v>0</v>
      </c>
      <c r="BL223" s="17" t="s">
        <v>258</v>
      </c>
      <c r="BM223" s="161" t="s">
        <v>399</v>
      </c>
    </row>
    <row r="224" spans="1:65" s="2" customFormat="1" ht="24.2" customHeight="1">
      <c r="A224" s="31"/>
      <c r="B224" s="148"/>
      <c r="C224" s="149" t="s">
        <v>400</v>
      </c>
      <c r="D224" s="149" t="s">
        <v>254</v>
      </c>
      <c r="E224" s="150" t="s">
        <v>7270</v>
      </c>
      <c r="F224" s="151" t="s">
        <v>7271</v>
      </c>
      <c r="G224" s="152" t="s">
        <v>1727</v>
      </c>
      <c r="H224" s="187"/>
      <c r="I224" s="154"/>
      <c r="J224" s="155">
        <f>ROUND(I224*H224,2)</f>
        <v>0</v>
      </c>
      <c r="K224" s="156"/>
      <c r="L224" s="32"/>
      <c r="M224" s="157" t="s">
        <v>1</v>
      </c>
      <c r="N224" s="158" t="s">
        <v>44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258</v>
      </c>
      <c r="AT224" s="161" t="s">
        <v>254</v>
      </c>
      <c r="AU224" s="161" t="s">
        <v>88</v>
      </c>
      <c r="AY224" s="17" t="s">
        <v>252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86</v>
      </c>
      <c r="BK224" s="162">
        <f>ROUND(I224*H224,2)</f>
        <v>0</v>
      </c>
      <c r="BL224" s="17" t="s">
        <v>258</v>
      </c>
      <c r="BM224" s="161" t="s">
        <v>403</v>
      </c>
    </row>
    <row r="225" spans="1:65" s="2" customFormat="1" ht="16.5" customHeight="1">
      <c r="A225" s="31"/>
      <c r="B225" s="148"/>
      <c r="C225" s="149" t="s">
        <v>323</v>
      </c>
      <c r="D225" s="149" t="s">
        <v>254</v>
      </c>
      <c r="E225" s="150" t="s">
        <v>1508</v>
      </c>
      <c r="F225" s="151" t="s">
        <v>1509</v>
      </c>
      <c r="G225" s="152" t="s">
        <v>257</v>
      </c>
      <c r="H225" s="153">
        <v>80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258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258</v>
      </c>
      <c r="BM225" s="161" t="s">
        <v>406</v>
      </c>
    </row>
    <row r="226" spans="1:65" s="14" customFormat="1" ht="22.5">
      <c r="B226" s="171"/>
      <c r="D226" s="164" t="s">
        <v>282</v>
      </c>
      <c r="E226" s="172" t="s">
        <v>1</v>
      </c>
      <c r="F226" s="173" t="s">
        <v>7272</v>
      </c>
      <c r="H226" s="174">
        <v>80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282</v>
      </c>
      <c r="AU226" s="172" t="s">
        <v>88</v>
      </c>
      <c r="AV226" s="14" t="s">
        <v>88</v>
      </c>
      <c r="AW226" s="14" t="s">
        <v>33</v>
      </c>
      <c r="AX226" s="14" t="s">
        <v>79</v>
      </c>
      <c r="AY226" s="172" t="s">
        <v>252</v>
      </c>
    </row>
    <row r="227" spans="1:65" s="15" customFormat="1">
      <c r="B227" s="179"/>
      <c r="D227" s="164" t="s">
        <v>282</v>
      </c>
      <c r="E227" s="180" t="s">
        <v>1</v>
      </c>
      <c r="F227" s="181" t="s">
        <v>286</v>
      </c>
      <c r="H227" s="182">
        <v>80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282</v>
      </c>
      <c r="AU227" s="180" t="s">
        <v>88</v>
      </c>
      <c r="AV227" s="15" t="s">
        <v>258</v>
      </c>
      <c r="AW227" s="15" t="s">
        <v>33</v>
      </c>
      <c r="AX227" s="15" t="s">
        <v>86</v>
      </c>
      <c r="AY227" s="180" t="s">
        <v>252</v>
      </c>
    </row>
    <row r="228" spans="1:65" s="2" customFormat="1" ht="16.5" customHeight="1">
      <c r="A228" s="31"/>
      <c r="B228" s="148"/>
      <c r="C228" s="149" t="s">
        <v>407</v>
      </c>
      <c r="D228" s="149" t="s">
        <v>254</v>
      </c>
      <c r="E228" s="150" t="s">
        <v>6918</v>
      </c>
      <c r="F228" s="151" t="s">
        <v>6919</v>
      </c>
      <c r="G228" s="152" t="s">
        <v>257</v>
      </c>
      <c r="H228" s="153">
        <v>20</v>
      </c>
      <c r="I228" s="154"/>
      <c r="J228" s="155">
        <f>ROUND(I228*H228,2)</f>
        <v>0</v>
      </c>
      <c r="K228" s="156"/>
      <c r="L228" s="32"/>
      <c r="M228" s="157" t="s">
        <v>1</v>
      </c>
      <c r="N228" s="158" t="s">
        <v>44</v>
      </c>
      <c r="O228" s="57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258</v>
      </c>
      <c r="AT228" s="161" t="s">
        <v>254</v>
      </c>
      <c r="AU228" s="161" t="s">
        <v>88</v>
      </c>
      <c r="AY228" s="17" t="s">
        <v>252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86</v>
      </c>
      <c r="BK228" s="162">
        <f>ROUND(I228*H228,2)</f>
        <v>0</v>
      </c>
      <c r="BL228" s="17" t="s">
        <v>258</v>
      </c>
      <c r="BM228" s="161" t="s">
        <v>410</v>
      </c>
    </row>
    <row r="229" spans="1:65" s="14" customFormat="1">
      <c r="B229" s="171"/>
      <c r="D229" s="164" t="s">
        <v>282</v>
      </c>
      <c r="E229" s="172" t="s">
        <v>1</v>
      </c>
      <c r="F229" s="173" t="s">
        <v>7273</v>
      </c>
      <c r="H229" s="174">
        <v>20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5" customFormat="1">
      <c r="B230" s="179"/>
      <c r="D230" s="164" t="s">
        <v>282</v>
      </c>
      <c r="E230" s="180" t="s">
        <v>1</v>
      </c>
      <c r="F230" s="181" t="s">
        <v>286</v>
      </c>
      <c r="H230" s="182">
        <v>20</v>
      </c>
      <c r="I230" s="183"/>
      <c r="L230" s="179"/>
      <c r="M230" s="188"/>
      <c r="N230" s="189"/>
      <c r="O230" s="189"/>
      <c r="P230" s="189"/>
      <c r="Q230" s="189"/>
      <c r="R230" s="189"/>
      <c r="S230" s="189"/>
      <c r="T230" s="190"/>
      <c r="AT230" s="180" t="s">
        <v>282</v>
      </c>
      <c r="AU230" s="180" t="s">
        <v>88</v>
      </c>
      <c r="AV230" s="15" t="s">
        <v>258</v>
      </c>
      <c r="AW230" s="15" t="s">
        <v>33</v>
      </c>
      <c r="AX230" s="15" t="s">
        <v>86</v>
      </c>
      <c r="AY230" s="180" t="s">
        <v>252</v>
      </c>
    </row>
    <row r="231" spans="1:65" s="2" customFormat="1" ht="6.95" customHeight="1">
      <c r="A231" s="31"/>
      <c r="B231" s="46"/>
      <c r="C231" s="47"/>
      <c r="D231" s="47"/>
      <c r="E231" s="47"/>
      <c r="F231" s="47"/>
      <c r="G231" s="47"/>
      <c r="H231" s="47"/>
      <c r="I231" s="47"/>
      <c r="J231" s="47"/>
      <c r="K231" s="47"/>
      <c r="L231" s="32"/>
      <c r="M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</sheetData>
  <autoFilter ref="C126:K230" xr:uid="{00000000-0009-0000-0000-000010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7274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ROUND((SUM(BE126:BE211)),  2)</f>
        <v>0</v>
      </c>
      <c r="G35" s="31"/>
      <c r="H35" s="31"/>
      <c r="I35" s="104">
        <v>0.21</v>
      </c>
      <c r="J35" s="103">
        <f>ROUND(((SUM(BE126:BE211))*I35),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ROUND((SUM(BF126:BF211)),  2)</f>
        <v>0</v>
      </c>
      <c r="G36" s="31"/>
      <c r="H36" s="31"/>
      <c r="I36" s="104">
        <v>0.15</v>
      </c>
      <c r="J36" s="103">
        <f>ROUND(((SUM(BF126:BF211))*I36),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ROUND((SUM(BG126:BG211)),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ROUND((SUM(BH126:BH211)),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ROUND((SUM(BI126:BI211)),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Objekt17 - SO D.1.4.1.b.08.Areál.vodovod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J161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J170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J209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1" t="s">
        <v>237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43" t="str">
        <f>E7</f>
        <v>ZU - rekonstrukce objektu Klatovská 51/ Chodské náměstí 1</v>
      </c>
      <c r="F114" s="244"/>
      <c r="G114" s="244"/>
      <c r="H114" s="244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197</v>
      </c>
      <c r="L115" s="20"/>
    </row>
    <row r="116" spans="1:63" s="2" customFormat="1" ht="16.5" customHeight="1">
      <c r="A116" s="31"/>
      <c r="B116" s="32"/>
      <c r="C116" s="31"/>
      <c r="D116" s="31"/>
      <c r="E116" s="243" t="s">
        <v>198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199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8" t="str">
        <f>E11</f>
        <v>Objekt17 - SO D.1.4.1.b.08.Areál.vodovod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20</v>
      </c>
      <c r="D120" s="31"/>
      <c r="E120" s="31"/>
      <c r="F120" s="25" t="str">
        <f>F14</f>
        <v>Plzeň</v>
      </c>
      <c r="G120" s="31"/>
      <c r="H120" s="31"/>
      <c r="I120" s="27" t="s">
        <v>22</v>
      </c>
      <c r="J120" s="54" t="str">
        <f>IF(J14="","",J14)</f>
        <v>17. 11. 2022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24</v>
      </c>
      <c r="D122" s="31"/>
      <c r="E122" s="31"/>
      <c r="F122" s="25" t="str">
        <f>E17</f>
        <v>Západočeská univerzita v Plzni</v>
      </c>
      <c r="G122" s="31"/>
      <c r="H122" s="31"/>
      <c r="I122" s="27" t="s">
        <v>31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30</v>
      </c>
      <c r="D123" s="31"/>
      <c r="E123" s="31"/>
      <c r="F123" s="25">
        <f>IF(E20="","",E20)</f>
        <v>0</v>
      </c>
      <c r="G123" s="31"/>
      <c r="H123" s="31"/>
      <c r="I123" s="27" t="s">
        <v>34</v>
      </c>
      <c r="J123" s="29" t="str">
        <f>E26</f>
        <v>BAUING KV,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238</v>
      </c>
      <c r="D125" s="127" t="s">
        <v>64</v>
      </c>
      <c r="E125" s="127" t="s">
        <v>60</v>
      </c>
      <c r="F125" s="127" t="s">
        <v>61</v>
      </c>
      <c r="G125" s="127" t="s">
        <v>239</v>
      </c>
      <c r="H125" s="127" t="s">
        <v>240</v>
      </c>
      <c r="I125" s="127" t="s">
        <v>241</v>
      </c>
      <c r="J125" s="128" t="s">
        <v>203</v>
      </c>
      <c r="K125" s="129" t="s">
        <v>242</v>
      </c>
      <c r="L125" s="130"/>
      <c r="M125" s="61" t="s">
        <v>1</v>
      </c>
      <c r="N125" s="62" t="s">
        <v>43</v>
      </c>
      <c r="O125" s="62" t="s">
        <v>243</v>
      </c>
      <c r="P125" s="62" t="s">
        <v>244</v>
      </c>
      <c r="Q125" s="62" t="s">
        <v>245</v>
      </c>
      <c r="R125" s="62" t="s">
        <v>246</v>
      </c>
      <c r="S125" s="62" t="s">
        <v>247</v>
      </c>
      <c r="T125" s="63" t="s">
        <v>248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249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</f>
        <v>0</v>
      </c>
      <c r="Q126" s="65"/>
      <c r="R126" s="132">
        <f>R127</f>
        <v>0</v>
      </c>
      <c r="S126" s="65"/>
      <c r="T126" s="133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78</v>
      </c>
      <c r="AU126" s="17" t="s">
        <v>205</v>
      </c>
      <c r="BK126" s="134">
        <f>BK127</f>
        <v>0</v>
      </c>
    </row>
    <row r="127" spans="1:63" s="12" customFormat="1" ht="25.9" customHeight="1">
      <c r="B127" s="135"/>
      <c r="D127" s="136" t="s">
        <v>78</v>
      </c>
      <c r="E127" s="137" t="s">
        <v>250</v>
      </c>
      <c r="F127" s="137" t="s">
        <v>251</v>
      </c>
      <c r="I127" s="138"/>
      <c r="J127" s="139">
        <f>BK127</f>
        <v>0</v>
      </c>
      <c r="L127" s="135"/>
      <c r="M127" s="140"/>
      <c r="N127" s="141"/>
      <c r="O127" s="141"/>
      <c r="P127" s="142">
        <f>P128+P161+P170+P207+P209</f>
        <v>0</v>
      </c>
      <c r="Q127" s="141"/>
      <c r="R127" s="142">
        <f>R128+R161+R170+R207+R209</f>
        <v>0</v>
      </c>
      <c r="S127" s="141"/>
      <c r="T127" s="143">
        <f>T128+T161+T170+T207+T209</f>
        <v>0</v>
      </c>
      <c r="AR127" s="136" t="s">
        <v>86</v>
      </c>
      <c r="AT127" s="144" t="s">
        <v>78</v>
      </c>
      <c r="AU127" s="144" t="s">
        <v>79</v>
      </c>
      <c r="AY127" s="136" t="s">
        <v>252</v>
      </c>
      <c r="BK127" s="145">
        <f>BK128+BK161+BK170+BK207+BK209</f>
        <v>0</v>
      </c>
    </row>
    <row r="128" spans="1:63" s="12" customFormat="1" ht="22.9" customHeight="1">
      <c r="B128" s="135"/>
      <c r="D128" s="136" t="s">
        <v>78</v>
      </c>
      <c r="E128" s="146" t="s">
        <v>86</v>
      </c>
      <c r="F128" s="146" t="s">
        <v>253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SUM(P129:P160)</f>
        <v>0</v>
      </c>
      <c r="Q128" s="141"/>
      <c r="R128" s="142">
        <f>SUM(R129:R160)</f>
        <v>0</v>
      </c>
      <c r="S128" s="141"/>
      <c r="T128" s="143">
        <f>SUM(T129:T160)</f>
        <v>0</v>
      </c>
      <c r="AR128" s="136" t="s">
        <v>86</v>
      </c>
      <c r="AT128" s="144" t="s">
        <v>78</v>
      </c>
      <c r="AU128" s="144" t="s">
        <v>86</v>
      </c>
      <c r="AY128" s="136" t="s">
        <v>252</v>
      </c>
      <c r="BK128" s="145">
        <f>SUM(BK129:BK160)</f>
        <v>0</v>
      </c>
    </row>
    <row r="129" spans="1:65" s="2" customFormat="1" ht="24.2" customHeight="1">
      <c r="A129" s="31"/>
      <c r="B129" s="148"/>
      <c r="C129" s="149" t="s">
        <v>86</v>
      </c>
      <c r="D129" s="149" t="s">
        <v>254</v>
      </c>
      <c r="E129" s="150" t="s">
        <v>1914</v>
      </c>
      <c r="F129" s="151" t="s">
        <v>256</v>
      </c>
      <c r="G129" s="152" t="s">
        <v>257</v>
      </c>
      <c r="H129" s="153">
        <v>30</v>
      </c>
      <c r="I129" s="154"/>
      <c r="J129" s="155">
        <f t="shared" ref="J129:J139" si="0"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ref="P129:P139" si="1">O129*H129</f>
        <v>0</v>
      </c>
      <c r="Q129" s="159">
        <v>0</v>
      </c>
      <c r="R129" s="159">
        <f t="shared" ref="R129:R139" si="2">Q129*H129</f>
        <v>0</v>
      </c>
      <c r="S129" s="159">
        <v>0</v>
      </c>
      <c r="T129" s="160">
        <f t="shared" ref="T129:T139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 t="shared" ref="BE129:BE139" si="4">IF(N129="základní",J129,0)</f>
        <v>0</v>
      </c>
      <c r="BF129" s="162">
        <f t="shared" ref="BF129:BF139" si="5">IF(N129="snížená",J129,0)</f>
        <v>0</v>
      </c>
      <c r="BG129" s="162">
        <f t="shared" ref="BG129:BG139" si="6">IF(N129="zákl. přenesená",J129,0)</f>
        <v>0</v>
      </c>
      <c r="BH129" s="162">
        <f t="shared" ref="BH129:BH139" si="7">IF(N129="sníž. přenesená",J129,0)</f>
        <v>0</v>
      </c>
      <c r="BI129" s="162">
        <f t="shared" ref="BI129:BI139" si="8">IF(N129="nulová",J129,0)</f>
        <v>0</v>
      </c>
      <c r="BJ129" s="17" t="s">
        <v>86</v>
      </c>
      <c r="BK129" s="162">
        <f t="shared" ref="BK129:BK139" si="9">ROUND(I129*H129,2)</f>
        <v>0</v>
      </c>
      <c r="BL129" s="17" t="s">
        <v>258</v>
      </c>
      <c r="BM129" s="161" t="s">
        <v>88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1915</v>
      </c>
      <c r="F130" s="151" t="s">
        <v>260</v>
      </c>
      <c r="G130" s="152" t="s">
        <v>261</v>
      </c>
      <c r="H130" s="153">
        <v>4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258</v>
      </c>
    </row>
    <row r="131" spans="1:65" s="2" customFormat="1" ht="24.2" customHeight="1">
      <c r="A131" s="31"/>
      <c r="B131" s="148"/>
      <c r="C131" s="149" t="s">
        <v>262</v>
      </c>
      <c r="D131" s="149" t="s">
        <v>254</v>
      </c>
      <c r="E131" s="150" t="s">
        <v>263</v>
      </c>
      <c r="F131" s="151" t="s">
        <v>264</v>
      </c>
      <c r="G131" s="152" t="s">
        <v>265</v>
      </c>
      <c r="H131" s="153">
        <v>10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266</v>
      </c>
    </row>
    <row r="132" spans="1:65" s="2" customFormat="1" ht="16.5" customHeight="1">
      <c r="A132" s="31"/>
      <c r="B132" s="148"/>
      <c r="C132" s="149" t="s">
        <v>258</v>
      </c>
      <c r="D132" s="149" t="s">
        <v>254</v>
      </c>
      <c r="E132" s="150" t="s">
        <v>267</v>
      </c>
      <c r="F132" s="151" t="s">
        <v>268</v>
      </c>
      <c r="G132" s="152" t="s">
        <v>265</v>
      </c>
      <c r="H132" s="153">
        <v>12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269</v>
      </c>
    </row>
    <row r="133" spans="1:65" s="2" customFormat="1" ht="24.2" customHeight="1">
      <c r="A133" s="31"/>
      <c r="B133" s="148"/>
      <c r="C133" s="149" t="s">
        <v>270</v>
      </c>
      <c r="D133" s="149" t="s">
        <v>254</v>
      </c>
      <c r="E133" s="150" t="s">
        <v>271</v>
      </c>
      <c r="F133" s="151" t="s">
        <v>272</v>
      </c>
      <c r="G133" s="152" t="s">
        <v>265</v>
      </c>
      <c r="H133" s="153">
        <v>10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273</v>
      </c>
    </row>
    <row r="134" spans="1:65" s="2" customFormat="1" ht="24.2" customHeight="1">
      <c r="A134" s="31"/>
      <c r="B134" s="148"/>
      <c r="C134" s="149" t="s">
        <v>266</v>
      </c>
      <c r="D134" s="149" t="s">
        <v>254</v>
      </c>
      <c r="E134" s="150" t="s">
        <v>1916</v>
      </c>
      <c r="F134" s="151" t="s">
        <v>1917</v>
      </c>
      <c r="G134" s="152" t="s">
        <v>265</v>
      </c>
      <c r="H134" s="153">
        <v>20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276</v>
      </c>
    </row>
    <row r="135" spans="1:65" s="2" customFormat="1" ht="33" customHeight="1">
      <c r="A135" s="31"/>
      <c r="B135" s="148"/>
      <c r="C135" s="149" t="s">
        <v>277</v>
      </c>
      <c r="D135" s="149" t="s">
        <v>254</v>
      </c>
      <c r="E135" s="150" t="s">
        <v>7275</v>
      </c>
      <c r="F135" s="151" t="s">
        <v>7276</v>
      </c>
      <c r="G135" s="152" t="s">
        <v>280</v>
      </c>
      <c r="H135" s="153">
        <v>49.972999999999999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281</v>
      </c>
    </row>
    <row r="136" spans="1:65" s="2" customFormat="1" ht="33" customHeight="1">
      <c r="A136" s="31"/>
      <c r="B136" s="148"/>
      <c r="C136" s="149" t="s">
        <v>269</v>
      </c>
      <c r="D136" s="149" t="s">
        <v>254</v>
      </c>
      <c r="E136" s="150" t="s">
        <v>7277</v>
      </c>
      <c r="F136" s="151" t="s">
        <v>7278</v>
      </c>
      <c r="G136" s="152" t="s">
        <v>280</v>
      </c>
      <c r="H136" s="153">
        <v>49.972999999999999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289</v>
      </c>
    </row>
    <row r="137" spans="1:65" s="2" customFormat="1" ht="21.75" customHeight="1">
      <c r="A137" s="31"/>
      <c r="B137" s="148"/>
      <c r="C137" s="149" t="s">
        <v>291</v>
      </c>
      <c r="D137" s="149" t="s">
        <v>254</v>
      </c>
      <c r="E137" s="150" t="s">
        <v>5261</v>
      </c>
      <c r="F137" s="151" t="s">
        <v>1941</v>
      </c>
      <c r="G137" s="152" t="s">
        <v>465</v>
      </c>
      <c r="H137" s="153">
        <v>53.372999999999998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294</v>
      </c>
    </row>
    <row r="138" spans="1:65" s="2" customFormat="1" ht="24.2" customHeight="1">
      <c r="A138" s="31"/>
      <c r="B138" s="148"/>
      <c r="C138" s="149" t="s">
        <v>273</v>
      </c>
      <c r="D138" s="149" t="s">
        <v>254</v>
      </c>
      <c r="E138" s="150" t="s">
        <v>5265</v>
      </c>
      <c r="F138" s="151" t="s">
        <v>1945</v>
      </c>
      <c r="G138" s="152" t="s">
        <v>465</v>
      </c>
      <c r="H138" s="153">
        <v>53.372999999999998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298</v>
      </c>
    </row>
    <row r="139" spans="1:65" s="2" customFormat="1" ht="24.2" customHeight="1">
      <c r="A139" s="31"/>
      <c r="B139" s="148"/>
      <c r="C139" s="149" t="s">
        <v>299</v>
      </c>
      <c r="D139" s="149" t="s">
        <v>254</v>
      </c>
      <c r="E139" s="150" t="s">
        <v>326</v>
      </c>
      <c r="F139" s="151" t="s">
        <v>327</v>
      </c>
      <c r="G139" s="152" t="s">
        <v>280</v>
      </c>
      <c r="H139" s="153">
        <v>68.186000000000007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302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7279</v>
      </c>
      <c r="H140" s="174">
        <v>1.4730000000000001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7280</v>
      </c>
      <c r="H141" s="174">
        <v>1.444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7281</v>
      </c>
      <c r="H142" s="174">
        <v>20.274999999999999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7282</v>
      </c>
      <c r="H143" s="174">
        <v>26.032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7283</v>
      </c>
      <c r="H144" s="174">
        <v>17.530999999999999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4" customFormat="1">
      <c r="B145" s="171"/>
      <c r="D145" s="164" t="s">
        <v>282</v>
      </c>
      <c r="E145" s="172" t="s">
        <v>1</v>
      </c>
      <c r="F145" s="173" t="s">
        <v>7284</v>
      </c>
      <c r="H145" s="174">
        <v>1.431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68.185999999999993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16.5" customHeight="1">
      <c r="A147" s="31"/>
      <c r="B147" s="148"/>
      <c r="C147" s="149" t="s">
        <v>276</v>
      </c>
      <c r="D147" s="149" t="s">
        <v>254</v>
      </c>
      <c r="E147" s="150" t="s">
        <v>339</v>
      </c>
      <c r="F147" s="151" t="s">
        <v>340</v>
      </c>
      <c r="G147" s="152" t="s">
        <v>341</v>
      </c>
      <c r="H147" s="153">
        <v>139.19999999999999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306</v>
      </c>
    </row>
    <row r="148" spans="1:65" s="14" customFormat="1" ht="22.5">
      <c r="B148" s="171"/>
      <c r="D148" s="164" t="s">
        <v>282</v>
      </c>
      <c r="E148" s="172" t="s">
        <v>1</v>
      </c>
      <c r="F148" s="173" t="s">
        <v>7285</v>
      </c>
      <c r="H148" s="174">
        <v>136.34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4" customFormat="1">
      <c r="B149" s="171"/>
      <c r="D149" s="164" t="s">
        <v>282</v>
      </c>
      <c r="E149" s="172" t="s">
        <v>1</v>
      </c>
      <c r="F149" s="173" t="s">
        <v>7286</v>
      </c>
      <c r="H149" s="174">
        <v>2.86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5" customFormat="1">
      <c r="B150" s="179"/>
      <c r="D150" s="164" t="s">
        <v>282</v>
      </c>
      <c r="E150" s="180" t="s">
        <v>1</v>
      </c>
      <c r="F150" s="181" t="s">
        <v>286</v>
      </c>
      <c r="H150" s="182">
        <v>139.20000000000002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282</v>
      </c>
      <c r="AU150" s="180" t="s">
        <v>88</v>
      </c>
      <c r="AV150" s="15" t="s">
        <v>258</v>
      </c>
      <c r="AW150" s="15" t="s">
        <v>33</v>
      </c>
      <c r="AX150" s="15" t="s">
        <v>86</v>
      </c>
      <c r="AY150" s="180" t="s">
        <v>252</v>
      </c>
    </row>
    <row r="151" spans="1:65" s="2" customFormat="1" ht="24.2" customHeight="1">
      <c r="A151" s="31"/>
      <c r="B151" s="148"/>
      <c r="C151" s="149" t="s">
        <v>308</v>
      </c>
      <c r="D151" s="149" t="s">
        <v>254</v>
      </c>
      <c r="E151" s="150" t="s">
        <v>4897</v>
      </c>
      <c r="F151" s="151" t="s">
        <v>4898</v>
      </c>
      <c r="G151" s="152" t="s">
        <v>280</v>
      </c>
      <c r="H151" s="153">
        <v>17.768999999999998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311</v>
      </c>
    </row>
    <row r="152" spans="1:65" s="14" customFormat="1">
      <c r="B152" s="171"/>
      <c r="D152" s="164" t="s">
        <v>282</v>
      </c>
      <c r="E152" s="172" t="s">
        <v>1</v>
      </c>
      <c r="F152" s="173" t="s">
        <v>7287</v>
      </c>
      <c r="H152" s="174">
        <v>0.45300000000000001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4" customFormat="1">
      <c r="B153" s="171"/>
      <c r="D153" s="164" t="s">
        <v>282</v>
      </c>
      <c r="E153" s="172" t="s">
        <v>1</v>
      </c>
      <c r="F153" s="173" t="s">
        <v>7288</v>
      </c>
      <c r="H153" s="174">
        <v>0.44400000000000001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4" customFormat="1" ht="22.5">
      <c r="B154" s="171"/>
      <c r="D154" s="164" t="s">
        <v>282</v>
      </c>
      <c r="E154" s="172" t="s">
        <v>1</v>
      </c>
      <c r="F154" s="173" t="s">
        <v>7289</v>
      </c>
      <c r="H154" s="174">
        <v>5.7110000000000003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4" customFormat="1" ht="22.5">
      <c r="B155" s="171"/>
      <c r="D155" s="164" t="s">
        <v>282</v>
      </c>
      <c r="E155" s="172" t="s">
        <v>1</v>
      </c>
      <c r="F155" s="173" t="s">
        <v>7290</v>
      </c>
      <c r="H155" s="174">
        <v>7.0359999999999996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4" customFormat="1" ht="22.5">
      <c r="B156" s="171"/>
      <c r="D156" s="164" t="s">
        <v>282</v>
      </c>
      <c r="E156" s="172" t="s">
        <v>1</v>
      </c>
      <c r="F156" s="173" t="s">
        <v>7291</v>
      </c>
      <c r="H156" s="174">
        <v>4.125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5" customFormat="1">
      <c r="B157" s="179"/>
      <c r="D157" s="164" t="s">
        <v>282</v>
      </c>
      <c r="E157" s="180" t="s">
        <v>1</v>
      </c>
      <c r="F157" s="181" t="s">
        <v>286</v>
      </c>
      <c r="H157" s="182">
        <v>17.768999999999998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282</v>
      </c>
      <c r="AU157" s="180" t="s">
        <v>88</v>
      </c>
      <c r="AV157" s="15" t="s">
        <v>258</v>
      </c>
      <c r="AW157" s="15" t="s">
        <v>33</v>
      </c>
      <c r="AX157" s="15" t="s">
        <v>86</v>
      </c>
      <c r="AY157" s="180" t="s">
        <v>252</v>
      </c>
    </row>
    <row r="158" spans="1:65" s="2" customFormat="1" ht="16.5" customHeight="1">
      <c r="A158" s="31"/>
      <c r="B158" s="148"/>
      <c r="C158" s="149" t="s">
        <v>281</v>
      </c>
      <c r="D158" s="149" t="s">
        <v>254</v>
      </c>
      <c r="E158" s="150" t="s">
        <v>4900</v>
      </c>
      <c r="F158" s="151" t="s">
        <v>4901</v>
      </c>
      <c r="G158" s="152" t="s">
        <v>341</v>
      </c>
      <c r="H158" s="153">
        <v>35.54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315</v>
      </c>
    </row>
    <row r="159" spans="1:65" s="14" customFormat="1">
      <c r="B159" s="171"/>
      <c r="D159" s="164" t="s">
        <v>282</v>
      </c>
      <c r="E159" s="172" t="s">
        <v>1</v>
      </c>
      <c r="F159" s="173" t="s">
        <v>7292</v>
      </c>
      <c r="H159" s="174">
        <v>35.54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35.54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12" customFormat="1" ht="22.9" customHeight="1">
      <c r="B161" s="135"/>
      <c r="D161" s="136" t="s">
        <v>78</v>
      </c>
      <c r="E161" s="146" t="s">
        <v>258</v>
      </c>
      <c r="F161" s="146" t="s">
        <v>457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SUM(P162:P169)</f>
        <v>0</v>
      </c>
      <c r="Q161" s="141"/>
      <c r="R161" s="142">
        <f>SUM(R162:R169)</f>
        <v>0</v>
      </c>
      <c r="S161" s="141"/>
      <c r="T161" s="143">
        <f>SUM(T162:T169)</f>
        <v>0</v>
      </c>
      <c r="AR161" s="136" t="s">
        <v>86</v>
      </c>
      <c r="AT161" s="144" t="s">
        <v>78</v>
      </c>
      <c r="AU161" s="144" t="s">
        <v>86</v>
      </c>
      <c r="AY161" s="136" t="s">
        <v>252</v>
      </c>
      <c r="BK161" s="145">
        <f>SUM(BK162:BK169)</f>
        <v>0</v>
      </c>
    </row>
    <row r="162" spans="1:65" s="2" customFormat="1" ht="24.2" customHeight="1">
      <c r="A162" s="31"/>
      <c r="B162" s="148"/>
      <c r="C162" s="149" t="s">
        <v>8</v>
      </c>
      <c r="D162" s="149" t="s">
        <v>254</v>
      </c>
      <c r="E162" s="150" t="s">
        <v>4903</v>
      </c>
      <c r="F162" s="151" t="s">
        <v>4904</v>
      </c>
      <c r="G162" s="152" t="s">
        <v>280</v>
      </c>
      <c r="H162" s="153">
        <v>13.581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319</v>
      </c>
    </row>
    <row r="163" spans="1:65" s="14" customFormat="1">
      <c r="B163" s="171"/>
      <c r="D163" s="164" t="s">
        <v>282</v>
      </c>
      <c r="E163" s="172" t="s">
        <v>1</v>
      </c>
      <c r="F163" s="173" t="s">
        <v>7293</v>
      </c>
      <c r="H163" s="174">
        <v>0.34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4" customFormat="1">
      <c r="B164" s="171"/>
      <c r="D164" s="164" t="s">
        <v>282</v>
      </c>
      <c r="E164" s="172" t="s">
        <v>1</v>
      </c>
      <c r="F164" s="173" t="s">
        <v>7294</v>
      </c>
      <c r="H164" s="174">
        <v>0.33300000000000002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4" customFormat="1" ht="22.5">
      <c r="B165" s="171"/>
      <c r="D165" s="164" t="s">
        <v>282</v>
      </c>
      <c r="E165" s="172" t="s">
        <v>1</v>
      </c>
      <c r="F165" s="173" t="s">
        <v>7295</v>
      </c>
      <c r="H165" s="174">
        <v>4.2830000000000004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4" customFormat="1" ht="22.5">
      <c r="B166" s="171"/>
      <c r="D166" s="164" t="s">
        <v>282</v>
      </c>
      <c r="E166" s="172" t="s">
        <v>1</v>
      </c>
      <c r="F166" s="173" t="s">
        <v>7296</v>
      </c>
      <c r="H166" s="174">
        <v>5.2770000000000001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4" customFormat="1" ht="22.5">
      <c r="B167" s="171"/>
      <c r="D167" s="164" t="s">
        <v>282</v>
      </c>
      <c r="E167" s="172" t="s">
        <v>1</v>
      </c>
      <c r="F167" s="173" t="s">
        <v>7297</v>
      </c>
      <c r="H167" s="174">
        <v>3.0939999999999999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4" customFormat="1">
      <c r="B168" s="171"/>
      <c r="D168" s="164" t="s">
        <v>282</v>
      </c>
      <c r="E168" s="172" t="s">
        <v>1</v>
      </c>
      <c r="F168" s="173" t="s">
        <v>7298</v>
      </c>
      <c r="H168" s="174">
        <v>0.254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5" customFormat="1">
      <c r="B169" s="179"/>
      <c r="D169" s="164" t="s">
        <v>282</v>
      </c>
      <c r="E169" s="180" t="s">
        <v>1</v>
      </c>
      <c r="F169" s="181" t="s">
        <v>286</v>
      </c>
      <c r="H169" s="182">
        <v>13.581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282</v>
      </c>
      <c r="AU169" s="180" t="s">
        <v>88</v>
      </c>
      <c r="AV169" s="15" t="s">
        <v>258</v>
      </c>
      <c r="AW169" s="15" t="s">
        <v>33</v>
      </c>
      <c r="AX169" s="15" t="s">
        <v>86</v>
      </c>
      <c r="AY169" s="180" t="s">
        <v>252</v>
      </c>
    </row>
    <row r="170" spans="1:65" s="12" customFormat="1" ht="22.9" customHeight="1">
      <c r="B170" s="135"/>
      <c r="D170" s="136" t="s">
        <v>78</v>
      </c>
      <c r="E170" s="146" t="s">
        <v>269</v>
      </c>
      <c r="F170" s="146" t="s">
        <v>5278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SUM(P171:P206)</f>
        <v>0</v>
      </c>
      <c r="Q170" s="141"/>
      <c r="R170" s="142">
        <f>SUM(R171:R206)</f>
        <v>0</v>
      </c>
      <c r="S170" s="141"/>
      <c r="T170" s="143">
        <f>SUM(T171:T206)</f>
        <v>0</v>
      </c>
      <c r="AR170" s="136" t="s">
        <v>86</v>
      </c>
      <c r="AT170" s="144" t="s">
        <v>78</v>
      </c>
      <c r="AU170" s="144" t="s">
        <v>86</v>
      </c>
      <c r="AY170" s="136" t="s">
        <v>252</v>
      </c>
      <c r="BK170" s="145">
        <f>SUM(BK171:BK206)</f>
        <v>0</v>
      </c>
    </row>
    <row r="171" spans="1:65" s="2" customFormat="1" ht="33" customHeight="1">
      <c r="A171" s="31"/>
      <c r="B171" s="148"/>
      <c r="C171" s="149" t="s">
        <v>289</v>
      </c>
      <c r="D171" s="149" t="s">
        <v>254</v>
      </c>
      <c r="E171" s="150" t="s">
        <v>7299</v>
      </c>
      <c r="F171" s="151" t="s">
        <v>7300</v>
      </c>
      <c r="G171" s="152" t="s">
        <v>265</v>
      </c>
      <c r="H171" s="153">
        <v>93.686999999999998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323</v>
      </c>
    </row>
    <row r="172" spans="1:65" s="13" customFormat="1">
      <c r="B172" s="163"/>
      <c r="D172" s="164" t="s">
        <v>282</v>
      </c>
      <c r="E172" s="165" t="s">
        <v>1</v>
      </c>
      <c r="F172" s="166" t="s">
        <v>7301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282</v>
      </c>
      <c r="AU172" s="165" t="s">
        <v>88</v>
      </c>
      <c r="AV172" s="13" t="s">
        <v>86</v>
      </c>
      <c r="AW172" s="13" t="s">
        <v>33</v>
      </c>
      <c r="AX172" s="13" t="s">
        <v>79</v>
      </c>
      <c r="AY172" s="165" t="s">
        <v>252</v>
      </c>
    </row>
    <row r="173" spans="1:65" s="14" customFormat="1">
      <c r="B173" s="171"/>
      <c r="D173" s="164" t="s">
        <v>282</v>
      </c>
      <c r="E173" s="172" t="s">
        <v>1</v>
      </c>
      <c r="F173" s="173" t="s">
        <v>7302</v>
      </c>
      <c r="H173" s="174">
        <v>2.266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4" customFormat="1">
      <c r="B174" s="171"/>
      <c r="D174" s="164" t="s">
        <v>282</v>
      </c>
      <c r="E174" s="172" t="s">
        <v>1</v>
      </c>
      <c r="F174" s="173" t="s">
        <v>7303</v>
      </c>
      <c r="H174" s="174">
        <v>2.222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4" customFormat="1">
      <c r="B175" s="171"/>
      <c r="D175" s="164" t="s">
        <v>282</v>
      </c>
      <c r="E175" s="172" t="s">
        <v>1</v>
      </c>
      <c r="F175" s="173" t="s">
        <v>7304</v>
      </c>
      <c r="H175" s="174">
        <v>30.975999999999999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4" customFormat="1">
      <c r="B176" s="171"/>
      <c r="D176" s="164" t="s">
        <v>282</v>
      </c>
      <c r="E176" s="172" t="s">
        <v>1</v>
      </c>
      <c r="F176" s="173" t="s">
        <v>7305</v>
      </c>
      <c r="H176" s="174">
        <v>37.597999999999999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4" customFormat="1">
      <c r="B177" s="171"/>
      <c r="D177" s="164" t="s">
        <v>282</v>
      </c>
      <c r="E177" s="172" t="s">
        <v>1</v>
      </c>
      <c r="F177" s="173" t="s">
        <v>7306</v>
      </c>
      <c r="H177" s="174">
        <v>20.625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3" customFormat="1">
      <c r="B178" s="163"/>
      <c r="D178" s="164" t="s">
        <v>282</v>
      </c>
      <c r="E178" s="165" t="s">
        <v>1</v>
      </c>
      <c r="F178" s="166" t="s">
        <v>7307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282</v>
      </c>
      <c r="AU178" s="165" t="s">
        <v>88</v>
      </c>
      <c r="AV178" s="13" t="s">
        <v>86</v>
      </c>
      <c r="AW178" s="13" t="s">
        <v>33</v>
      </c>
      <c r="AX178" s="13" t="s">
        <v>79</v>
      </c>
      <c r="AY178" s="165" t="s">
        <v>252</v>
      </c>
    </row>
    <row r="179" spans="1:65" s="15" customFormat="1">
      <c r="B179" s="179"/>
      <c r="D179" s="164" t="s">
        <v>282</v>
      </c>
      <c r="E179" s="180" t="s">
        <v>1</v>
      </c>
      <c r="F179" s="181" t="s">
        <v>286</v>
      </c>
      <c r="H179" s="182">
        <v>93.686999999999998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282</v>
      </c>
      <c r="AU179" s="180" t="s">
        <v>88</v>
      </c>
      <c r="AV179" s="15" t="s">
        <v>258</v>
      </c>
      <c r="AW179" s="15" t="s">
        <v>33</v>
      </c>
      <c r="AX179" s="15" t="s">
        <v>86</v>
      </c>
      <c r="AY179" s="180" t="s">
        <v>252</v>
      </c>
    </row>
    <row r="180" spans="1:65" s="2" customFormat="1" ht="24.2" customHeight="1">
      <c r="A180" s="31"/>
      <c r="B180" s="148"/>
      <c r="C180" s="149" t="s">
        <v>325</v>
      </c>
      <c r="D180" s="149" t="s">
        <v>254</v>
      </c>
      <c r="E180" s="150" t="s">
        <v>7308</v>
      </c>
      <c r="F180" s="151" t="s">
        <v>7309</v>
      </c>
      <c r="G180" s="152" t="s">
        <v>265</v>
      </c>
      <c r="H180" s="153">
        <v>63.734000000000002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44</v>
      </c>
      <c r="O180" s="57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258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258</v>
      </c>
      <c r="BM180" s="161" t="s">
        <v>328</v>
      </c>
    </row>
    <row r="181" spans="1:65" s="14" customFormat="1">
      <c r="B181" s="171"/>
      <c r="D181" s="164" t="s">
        <v>282</v>
      </c>
      <c r="E181" s="172" t="s">
        <v>1</v>
      </c>
      <c r="F181" s="173" t="s">
        <v>7310</v>
      </c>
      <c r="H181" s="174">
        <v>28.556000000000001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282</v>
      </c>
      <c r="AU181" s="172" t="s">
        <v>88</v>
      </c>
      <c r="AV181" s="14" t="s">
        <v>88</v>
      </c>
      <c r="AW181" s="14" t="s">
        <v>33</v>
      </c>
      <c r="AX181" s="14" t="s">
        <v>79</v>
      </c>
      <c r="AY181" s="172" t="s">
        <v>252</v>
      </c>
    </row>
    <row r="182" spans="1:65" s="14" customFormat="1">
      <c r="B182" s="171"/>
      <c r="D182" s="164" t="s">
        <v>282</v>
      </c>
      <c r="E182" s="172" t="s">
        <v>1</v>
      </c>
      <c r="F182" s="173" t="s">
        <v>7311</v>
      </c>
      <c r="H182" s="174">
        <v>35.177999999999997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>
      <c r="B183" s="163"/>
      <c r="D183" s="164" t="s">
        <v>282</v>
      </c>
      <c r="E183" s="165" t="s">
        <v>1</v>
      </c>
      <c r="F183" s="166" t="s">
        <v>7307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63.733999999999995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24.2" customHeight="1">
      <c r="A185" s="31"/>
      <c r="B185" s="148"/>
      <c r="C185" s="149" t="s">
        <v>294</v>
      </c>
      <c r="D185" s="149" t="s">
        <v>254</v>
      </c>
      <c r="E185" s="150" t="s">
        <v>7312</v>
      </c>
      <c r="F185" s="151" t="s">
        <v>7313</v>
      </c>
      <c r="G185" s="152" t="s">
        <v>347</v>
      </c>
      <c r="H185" s="153">
        <v>1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335</v>
      </c>
    </row>
    <row r="186" spans="1:65" s="2" customFormat="1" ht="24.2" customHeight="1">
      <c r="A186" s="31"/>
      <c r="B186" s="148"/>
      <c r="C186" s="149" t="s">
        <v>338</v>
      </c>
      <c r="D186" s="149" t="s">
        <v>254</v>
      </c>
      <c r="E186" s="150" t="s">
        <v>7314</v>
      </c>
      <c r="F186" s="151" t="s">
        <v>7315</v>
      </c>
      <c r="G186" s="152" t="s">
        <v>347</v>
      </c>
      <c r="H186" s="153">
        <v>2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258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258</v>
      </c>
      <c r="BM186" s="161" t="s">
        <v>342</v>
      </c>
    </row>
    <row r="187" spans="1:65" s="2" customFormat="1" ht="24.2" customHeight="1">
      <c r="A187" s="31"/>
      <c r="B187" s="148"/>
      <c r="C187" s="149" t="s">
        <v>298</v>
      </c>
      <c r="D187" s="149" t="s">
        <v>254</v>
      </c>
      <c r="E187" s="150" t="s">
        <v>7316</v>
      </c>
      <c r="F187" s="151" t="s">
        <v>7317</v>
      </c>
      <c r="G187" s="152" t="s">
        <v>265</v>
      </c>
      <c r="H187" s="153">
        <v>93.686999999999998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258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258</v>
      </c>
      <c r="BM187" s="161" t="s">
        <v>348</v>
      </c>
    </row>
    <row r="188" spans="1:65" s="2" customFormat="1" ht="16.5" customHeight="1">
      <c r="A188" s="31"/>
      <c r="B188" s="148"/>
      <c r="C188" s="149" t="s">
        <v>7</v>
      </c>
      <c r="D188" s="149" t="s">
        <v>254</v>
      </c>
      <c r="E188" s="150" t="s">
        <v>7318</v>
      </c>
      <c r="F188" s="151" t="s">
        <v>7319</v>
      </c>
      <c r="G188" s="152" t="s">
        <v>265</v>
      </c>
      <c r="H188" s="153">
        <v>187.39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44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258</v>
      </c>
      <c r="AT188" s="161" t="s">
        <v>254</v>
      </c>
      <c r="AU188" s="161" t="s">
        <v>88</v>
      </c>
      <c r="AY188" s="17" t="s">
        <v>252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258</v>
      </c>
      <c r="BM188" s="161" t="s">
        <v>356</v>
      </c>
    </row>
    <row r="189" spans="1:65" s="14" customFormat="1" ht="22.5">
      <c r="B189" s="171"/>
      <c r="D189" s="164" t="s">
        <v>282</v>
      </c>
      <c r="E189" s="172" t="s">
        <v>1</v>
      </c>
      <c r="F189" s="173" t="s">
        <v>7320</v>
      </c>
      <c r="H189" s="174">
        <v>187.39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187.39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302</v>
      </c>
      <c r="D191" s="149" t="s">
        <v>254</v>
      </c>
      <c r="E191" s="150" t="s">
        <v>7321</v>
      </c>
      <c r="F191" s="151" t="s">
        <v>7322</v>
      </c>
      <c r="G191" s="152" t="s">
        <v>347</v>
      </c>
      <c r="H191" s="153">
        <v>5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363</v>
      </c>
    </row>
    <row r="192" spans="1:65" s="14" customFormat="1" ht="22.5">
      <c r="B192" s="171"/>
      <c r="D192" s="164" t="s">
        <v>282</v>
      </c>
      <c r="E192" s="172" t="s">
        <v>1</v>
      </c>
      <c r="F192" s="173" t="s">
        <v>7323</v>
      </c>
      <c r="H192" s="174">
        <v>5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5" customFormat="1">
      <c r="B193" s="179"/>
      <c r="D193" s="164" t="s">
        <v>282</v>
      </c>
      <c r="E193" s="180" t="s">
        <v>1</v>
      </c>
      <c r="F193" s="181" t="s">
        <v>286</v>
      </c>
      <c r="H193" s="182">
        <v>5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282</v>
      </c>
      <c r="AU193" s="180" t="s">
        <v>88</v>
      </c>
      <c r="AV193" s="15" t="s">
        <v>258</v>
      </c>
      <c r="AW193" s="15" t="s">
        <v>33</v>
      </c>
      <c r="AX193" s="15" t="s">
        <v>86</v>
      </c>
      <c r="AY193" s="180" t="s">
        <v>252</v>
      </c>
    </row>
    <row r="194" spans="1:65" s="2" customFormat="1" ht="16.5" customHeight="1">
      <c r="A194" s="31"/>
      <c r="B194" s="148"/>
      <c r="C194" s="149" t="s">
        <v>366</v>
      </c>
      <c r="D194" s="149" t="s">
        <v>254</v>
      </c>
      <c r="E194" s="150" t="s">
        <v>5293</v>
      </c>
      <c r="F194" s="151" t="s">
        <v>5294</v>
      </c>
      <c r="G194" s="152" t="s">
        <v>265</v>
      </c>
      <c r="H194" s="153">
        <v>93.686999999999998</v>
      </c>
      <c r="I194" s="154"/>
      <c r="J194" s="155">
        <f>ROUND(I194*H194,2)</f>
        <v>0</v>
      </c>
      <c r="K194" s="156"/>
      <c r="L194" s="32"/>
      <c r="M194" s="157" t="s">
        <v>1</v>
      </c>
      <c r="N194" s="158" t="s">
        <v>44</v>
      </c>
      <c r="O194" s="57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1" t="s">
        <v>258</v>
      </c>
      <c r="AT194" s="161" t="s">
        <v>254</v>
      </c>
      <c r="AU194" s="161" t="s">
        <v>88</v>
      </c>
      <c r="AY194" s="17" t="s">
        <v>252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86</v>
      </c>
      <c r="BK194" s="162">
        <f>ROUND(I194*H194,2)</f>
        <v>0</v>
      </c>
      <c r="BL194" s="17" t="s">
        <v>258</v>
      </c>
      <c r="BM194" s="161" t="s">
        <v>369</v>
      </c>
    </row>
    <row r="195" spans="1:65" s="2" customFormat="1" ht="21.75" customHeight="1">
      <c r="A195" s="31"/>
      <c r="B195" s="148"/>
      <c r="C195" s="149" t="s">
        <v>306</v>
      </c>
      <c r="D195" s="149" t="s">
        <v>254</v>
      </c>
      <c r="E195" s="150" t="s">
        <v>5296</v>
      </c>
      <c r="F195" s="151" t="s">
        <v>5297</v>
      </c>
      <c r="G195" s="152" t="s">
        <v>265</v>
      </c>
      <c r="H195" s="153">
        <v>93.686999999999998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258</v>
      </c>
      <c r="BM195" s="161" t="s">
        <v>373</v>
      </c>
    </row>
    <row r="196" spans="1:65" s="2" customFormat="1" ht="24.2" customHeight="1">
      <c r="A196" s="31"/>
      <c r="B196" s="148"/>
      <c r="C196" s="149" t="s">
        <v>375</v>
      </c>
      <c r="D196" s="149" t="s">
        <v>254</v>
      </c>
      <c r="E196" s="150" t="s">
        <v>7324</v>
      </c>
      <c r="F196" s="151" t="s">
        <v>5287</v>
      </c>
      <c r="G196" s="152" t="s">
        <v>347</v>
      </c>
      <c r="H196" s="153">
        <v>5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258</v>
      </c>
      <c r="BM196" s="161" t="s">
        <v>378</v>
      </c>
    </row>
    <row r="197" spans="1:65" s="2" customFormat="1" ht="24.2" customHeight="1">
      <c r="A197" s="31"/>
      <c r="B197" s="148"/>
      <c r="C197" s="149" t="s">
        <v>311</v>
      </c>
      <c r="D197" s="149" t="s">
        <v>254</v>
      </c>
      <c r="E197" s="150" t="s">
        <v>7325</v>
      </c>
      <c r="F197" s="151" t="s">
        <v>7326</v>
      </c>
      <c r="G197" s="152" t="s">
        <v>347</v>
      </c>
      <c r="H197" s="153">
        <v>2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258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258</v>
      </c>
      <c r="BM197" s="161" t="s">
        <v>384</v>
      </c>
    </row>
    <row r="198" spans="1:65" s="14" customFormat="1" ht="33.75">
      <c r="B198" s="171"/>
      <c r="D198" s="164" t="s">
        <v>282</v>
      </c>
      <c r="E198" s="172" t="s">
        <v>1</v>
      </c>
      <c r="F198" s="173" t="s">
        <v>7327</v>
      </c>
      <c r="H198" s="174">
        <v>2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2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2" customFormat="1" ht="24.2" customHeight="1">
      <c r="A200" s="31"/>
      <c r="B200" s="148"/>
      <c r="C200" s="149" t="s">
        <v>386</v>
      </c>
      <c r="D200" s="149" t="s">
        <v>254</v>
      </c>
      <c r="E200" s="150" t="s">
        <v>7328</v>
      </c>
      <c r="F200" s="151" t="s">
        <v>5106</v>
      </c>
      <c r="G200" s="152" t="s">
        <v>347</v>
      </c>
      <c r="H200" s="153">
        <v>1</v>
      </c>
      <c r="I200" s="154"/>
      <c r="J200" s="155">
        <f>ROUND(I200*H200,2)</f>
        <v>0</v>
      </c>
      <c r="K200" s="156"/>
      <c r="L200" s="32"/>
      <c r="M200" s="157" t="s">
        <v>1</v>
      </c>
      <c r="N200" s="158" t="s">
        <v>44</v>
      </c>
      <c r="O200" s="57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1" t="s">
        <v>258</v>
      </c>
      <c r="AT200" s="161" t="s">
        <v>254</v>
      </c>
      <c r="AU200" s="161" t="s">
        <v>88</v>
      </c>
      <c r="AY200" s="17" t="s">
        <v>252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86</v>
      </c>
      <c r="BK200" s="162">
        <f>ROUND(I200*H200,2)</f>
        <v>0</v>
      </c>
      <c r="BL200" s="17" t="s">
        <v>258</v>
      </c>
      <c r="BM200" s="161" t="s">
        <v>389</v>
      </c>
    </row>
    <row r="201" spans="1:65" s="14" customFormat="1" ht="22.5">
      <c r="B201" s="171"/>
      <c r="D201" s="164" t="s">
        <v>282</v>
      </c>
      <c r="E201" s="172" t="s">
        <v>1</v>
      </c>
      <c r="F201" s="173" t="s">
        <v>7329</v>
      </c>
      <c r="H201" s="174">
        <v>1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1:65" s="15" customFormat="1">
      <c r="B202" s="179"/>
      <c r="D202" s="164" t="s">
        <v>282</v>
      </c>
      <c r="E202" s="180" t="s">
        <v>1</v>
      </c>
      <c r="F202" s="181" t="s">
        <v>286</v>
      </c>
      <c r="H202" s="182">
        <v>1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282</v>
      </c>
      <c r="AU202" s="180" t="s">
        <v>88</v>
      </c>
      <c r="AV202" s="15" t="s">
        <v>258</v>
      </c>
      <c r="AW202" s="15" t="s">
        <v>33</v>
      </c>
      <c r="AX202" s="15" t="s">
        <v>86</v>
      </c>
      <c r="AY202" s="180" t="s">
        <v>252</v>
      </c>
    </row>
    <row r="203" spans="1:65" s="2" customFormat="1" ht="24.2" customHeight="1">
      <c r="A203" s="31"/>
      <c r="B203" s="148"/>
      <c r="C203" s="149" t="s">
        <v>315</v>
      </c>
      <c r="D203" s="149" t="s">
        <v>254</v>
      </c>
      <c r="E203" s="150" t="s">
        <v>7330</v>
      </c>
      <c r="F203" s="151" t="s">
        <v>7331</v>
      </c>
      <c r="G203" s="152" t="s">
        <v>347</v>
      </c>
      <c r="H203" s="153">
        <v>2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258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258</v>
      </c>
      <c r="BM203" s="161" t="s">
        <v>392</v>
      </c>
    </row>
    <row r="204" spans="1:65" s="14" customFormat="1">
      <c r="B204" s="171"/>
      <c r="D204" s="164" t="s">
        <v>282</v>
      </c>
      <c r="E204" s="172" t="s">
        <v>1</v>
      </c>
      <c r="F204" s="173" t="s">
        <v>7332</v>
      </c>
      <c r="H204" s="174">
        <v>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3" customFormat="1">
      <c r="B205" s="163"/>
      <c r="D205" s="164" t="s">
        <v>282</v>
      </c>
      <c r="E205" s="165" t="s">
        <v>1</v>
      </c>
      <c r="F205" s="166" t="s">
        <v>7333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282</v>
      </c>
      <c r="AU205" s="165" t="s">
        <v>88</v>
      </c>
      <c r="AV205" s="13" t="s">
        <v>86</v>
      </c>
      <c r="AW205" s="13" t="s">
        <v>33</v>
      </c>
      <c r="AX205" s="13" t="s">
        <v>79</v>
      </c>
      <c r="AY205" s="165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12" customFormat="1" ht="22.9" customHeight="1">
      <c r="B207" s="135"/>
      <c r="D207" s="136" t="s">
        <v>78</v>
      </c>
      <c r="E207" s="146" t="s">
        <v>291</v>
      </c>
      <c r="F207" s="146" t="s">
        <v>471</v>
      </c>
      <c r="I207" s="138"/>
      <c r="J207" s="147">
        <f>BK207</f>
        <v>0</v>
      </c>
      <c r="L207" s="135"/>
      <c r="M207" s="140"/>
      <c r="N207" s="141"/>
      <c r="O207" s="141"/>
      <c r="P207" s="142">
        <f>P208</f>
        <v>0</v>
      </c>
      <c r="Q207" s="141"/>
      <c r="R207" s="142">
        <f>R208</f>
        <v>0</v>
      </c>
      <c r="S207" s="141"/>
      <c r="T207" s="143">
        <f>T208</f>
        <v>0</v>
      </c>
      <c r="AR207" s="136" t="s">
        <v>86</v>
      </c>
      <c r="AT207" s="144" t="s">
        <v>78</v>
      </c>
      <c r="AU207" s="144" t="s">
        <v>86</v>
      </c>
      <c r="AY207" s="136" t="s">
        <v>252</v>
      </c>
      <c r="BK207" s="145">
        <f>BK208</f>
        <v>0</v>
      </c>
    </row>
    <row r="208" spans="1:65" s="2" customFormat="1" ht="33" customHeight="1">
      <c r="A208" s="31"/>
      <c r="B208" s="148"/>
      <c r="C208" s="149" t="s">
        <v>393</v>
      </c>
      <c r="D208" s="149" t="s">
        <v>254</v>
      </c>
      <c r="E208" s="150" t="s">
        <v>2720</v>
      </c>
      <c r="F208" s="151" t="s">
        <v>1229</v>
      </c>
      <c r="G208" s="152" t="s">
        <v>280</v>
      </c>
      <c r="H208" s="153">
        <v>99.94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44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258</v>
      </c>
      <c r="AT208" s="161" t="s">
        <v>254</v>
      </c>
      <c r="AU208" s="161" t="s">
        <v>88</v>
      </c>
      <c r="AY208" s="17" t="s">
        <v>252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86</v>
      </c>
      <c r="BK208" s="162">
        <f>ROUND(I208*H208,2)</f>
        <v>0</v>
      </c>
      <c r="BL208" s="17" t="s">
        <v>258</v>
      </c>
      <c r="BM208" s="161" t="s">
        <v>396</v>
      </c>
    </row>
    <row r="209" spans="1:65" s="12" customFormat="1" ht="22.9" customHeight="1">
      <c r="B209" s="135"/>
      <c r="D209" s="136" t="s">
        <v>78</v>
      </c>
      <c r="E209" s="146" t="s">
        <v>844</v>
      </c>
      <c r="F209" s="146" t="s">
        <v>1292</v>
      </c>
      <c r="I209" s="138"/>
      <c r="J209" s="147">
        <f>BK209</f>
        <v>0</v>
      </c>
      <c r="L209" s="135"/>
      <c r="M209" s="140"/>
      <c r="N209" s="141"/>
      <c r="O209" s="141"/>
      <c r="P209" s="142">
        <f>SUM(P210:P211)</f>
        <v>0</v>
      </c>
      <c r="Q209" s="141"/>
      <c r="R209" s="142">
        <f>SUM(R210:R211)</f>
        <v>0</v>
      </c>
      <c r="S209" s="141"/>
      <c r="T209" s="143">
        <f>SUM(T210:T211)</f>
        <v>0</v>
      </c>
      <c r="AR209" s="136" t="s">
        <v>86</v>
      </c>
      <c r="AT209" s="144" t="s">
        <v>78</v>
      </c>
      <c r="AU209" s="144" t="s">
        <v>86</v>
      </c>
      <c r="AY209" s="136" t="s">
        <v>252</v>
      </c>
      <c r="BK209" s="145">
        <f>SUM(BK210:BK211)</f>
        <v>0</v>
      </c>
    </row>
    <row r="210" spans="1:65" s="2" customFormat="1" ht="24.2" customHeight="1">
      <c r="A210" s="31"/>
      <c r="B210" s="148"/>
      <c r="C210" s="149" t="s">
        <v>319</v>
      </c>
      <c r="D210" s="149" t="s">
        <v>254</v>
      </c>
      <c r="E210" s="150" t="s">
        <v>7334</v>
      </c>
      <c r="F210" s="151" t="s">
        <v>4914</v>
      </c>
      <c r="G210" s="152" t="s">
        <v>341</v>
      </c>
      <c r="H210" s="153">
        <v>201.755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258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258</v>
      </c>
      <c r="BM210" s="161" t="s">
        <v>399</v>
      </c>
    </row>
    <row r="211" spans="1:65" s="2" customFormat="1" ht="21.75" customHeight="1">
      <c r="A211" s="31"/>
      <c r="B211" s="148"/>
      <c r="C211" s="149" t="s">
        <v>400</v>
      </c>
      <c r="D211" s="149" t="s">
        <v>254</v>
      </c>
      <c r="E211" s="150" t="s">
        <v>4915</v>
      </c>
      <c r="F211" s="151" t="s">
        <v>4916</v>
      </c>
      <c r="G211" s="152" t="s">
        <v>257</v>
      </c>
      <c r="H211" s="153">
        <v>30</v>
      </c>
      <c r="I211" s="154"/>
      <c r="J211" s="155">
        <f>ROUND(I211*H211,2)</f>
        <v>0</v>
      </c>
      <c r="K211" s="156"/>
      <c r="L211" s="32"/>
      <c r="M211" s="191" t="s">
        <v>1</v>
      </c>
      <c r="N211" s="192" t="s">
        <v>44</v>
      </c>
      <c r="O211" s="193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1" t="s">
        <v>258</v>
      </c>
      <c r="AT211" s="161" t="s">
        <v>254</v>
      </c>
      <c r="AU211" s="161" t="s">
        <v>88</v>
      </c>
      <c r="AY211" s="17" t="s">
        <v>252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7" t="s">
        <v>86</v>
      </c>
      <c r="BK211" s="162">
        <f>ROUND(I211*H211,2)</f>
        <v>0</v>
      </c>
      <c r="BL211" s="17" t="s">
        <v>258</v>
      </c>
      <c r="BM211" s="161" t="s">
        <v>403</v>
      </c>
    </row>
    <row r="212" spans="1:65" s="2" customFormat="1" ht="6.95" customHeight="1">
      <c r="A212" s="31"/>
      <c r="B212" s="46"/>
      <c r="C212" s="47"/>
      <c r="D212" s="47"/>
      <c r="E212" s="47"/>
      <c r="F212" s="47"/>
      <c r="G212" s="47"/>
      <c r="H212" s="47"/>
      <c r="I212" s="47"/>
      <c r="J212" s="47"/>
      <c r="K212" s="47"/>
      <c r="L212" s="32"/>
      <c r="M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</sheetData>
  <autoFilter ref="C125:K211" xr:uid="{00000000-0009-0000-0000-00001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7335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ROUND((SUM(BE126:BE205)),  2)</f>
        <v>0</v>
      </c>
      <c r="G35" s="31"/>
      <c r="H35" s="31"/>
      <c r="I35" s="104">
        <v>0.21</v>
      </c>
      <c r="J35" s="103">
        <f>ROUND(((SUM(BE126:BE205))*I35),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ROUND((SUM(BF126:BF205)),  2)</f>
        <v>0</v>
      </c>
      <c r="G36" s="31"/>
      <c r="H36" s="31"/>
      <c r="I36" s="104">
        <v>0.15</v>
      </c>
      <c r="J36" s="103">
        <f>ROUND(((SUM(BF126:BF205))*I36),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ROUND((SUM(BG126:BG205)),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ROUND((SUM(BH126:BH205)),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ROUND((SUM(BI126:BI205)),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Objekt18 - SO D.1.4.1.b.10.Závlah.systém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5245</v>
      </c>
      <c r="E101" s="122"/>
      <c r="F101" s="122"/>
      <c r="G101" s="122"/>
      <c r="H101" s="122"/>
      <c r="I101" s="122"/>
      <c r="J101" s="123">
        <f>J137</f>
        <v>0</v>
      </c>
      <c r="L101" s="120"/>
    </row>
    <row r="102" spans="1:47" s="10" customFormat="1" ht="19.899999999999999" customHeight="1">
      <c r="B102" s="120"/>
      <c r="D102" s="121" t="s">
        <v>212</v>
      </c>
      <c r="E102" s="122"/>
      <c r="F102" s="122"/>
      <c r="G102" s="122"/>
      <c r="H102" s="122"/>
      <c r="I102" s="122"/>
      <c r="J102" s="123">
        <f>J157</f>
        <v>0</v>
      </c>
      <c r="L102" s="120"/>
    </row>
    <row r="103" spans="1:47" s="9" customFormat="1" ht="24.95" customHeight="1">
      <c r="B103" s="116"/>
      <c r="D103" s="117" t="s">
        <v>213</v>
      </c>
      <c r="E103" s="118"/>
      <c r="F103" s="118"/>
      <c r="G103" s="118"/>
      <c r="H103" s="118"/>
      <c r="I103" s="118"/>
      <c r="J103" s="119">
        <f>J160</f>
        <v>0</v>
      </c>
      <c r="L103" s="116"/>
    </row>
    <row r="104" spans="1:47" s="10" customFormat="1" ht="19.899999999999999" customHeight="1">
      <c r="B104" s="120"/>
      <c r="D104" s="121" t="s">
        <v>4869</v>
      </c>
      <c r="E104" s="122"/>
      <c r="F104" s="122"/>
      <c r="G104" s="122"/>
      <c r="H104" s="122"/>
      <c r="I104" s="122"/>
      <c r="J104" s="123">
        <f>J161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1" t="s">
        <v>237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43" t="str">
        <f>E7</f>
        <v>ZU - rekonstrukce objektu Klatovská 51/ Chodské náměstí 1</v>
      </c>
      <c r="F114" s="244"/>
      <c r="G114" s="244"/>
      <c r="H114" s="244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197</v>
      </c>
      <c r="L115" s="20"/>
    </row>
    <row r="116" spans="1:63" s="2" customFormat="1" ht="16.5" customHeight="1">
      <c r="A116" s="31"/>
      <c r="B116" s="32"/>
      <c r="C116" s="31"/>
      <c r="D116" s="31"/>
      <c r="E116" s="243" t="s">
        <v>198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199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8" t="str">
        <f>E11</f>
        <v>Objekt18 - SO D.1.4.1.b.10.Závlah.systém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20</v>
      </c>
      <c r="D120" s="31"/>
      <c r="E120" s="31"/>
      <c r="F120" s="25" t="str">
        <f>F14</f>
        <v>Plzeň</v>
      </c>
      <c r="G120" s="31"/>
      <c r="H120" s="31"/>
      <c r="I120" s="27" t="s">
        <v>22</v>
      </c>
      <c r="J120" s="54" t="str">
        <f>IF(J14="","",J14)</f>
        <v>17. 11. 2022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24</v>
      </c>
      <c r="D122" s="31"/>
      <c r="E122" s="31"/>
      <c r="F122" s="25" t="str">
        <f>E17</f>
        <v>Západočeská univerzita v Plzni</v>
      </c>
      <c r="G122" s="31"/>
      <c r="H122" s="31"/>
      <c r="I122" s="27" t="s">
        <v>31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30</v>
      </c>
      <c r="D123" s="31"/>
      <c r="E123" s="31"/>
      <c r="F123" s="25">
        <f>IF(E20="","",E20)</f>
        <v>0</v>
      </c>
      <c r="G123" s="31"/>
      <c r="H123" s="31"/>
      <c r="I123" s="27" t="s">
        <v>34</v>
      </c>
      <c r="J123" s="29" t="str">
        <f>E26</f>
        <v>BAUING KV,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238</v>
      </c>
      <c r="D125" s="127" t="s">
        <v>64</v>
      </c>
      <c r="E125" s="127" t="s">
        <v>60</v>
      </c>
      <c r="F125" s="127" t="s">
        <v>61</v>
      </c>
      <c r="G125" s="127" t="s">
        <v>239</v>
      </c>
      <c r="H125" s="127" t="s">
        <v>240</v>
      </c>
      <c r="I125" s="127" t="s">
        <v>241</v>
      </c>
      <c r="J125" s="128" t="s">
        <v>203</v>
      </c>
      <c r="K125" s="129" t="s">
        <v>242</v>
      </c>
      <c r="L125" s="130"/>
      <c r="M125" s="61" t="s">
        <v>1</v>
      </c>
      <c r="N125" s="62" t="s">
        <v>43</v>
      </c>
      <c r="O125" s="62" t="s">
        <v>243</v>
      </c>
      <c r="P125" s="62" t="s">
        <v>244</v>
      </c>
      <c r="Q125" s="62" t="s">
        <v>245</v>
      </c>
      <c r="R125" s="62" t="s">
        <v>246</v>
      </c>
      <c r="S125" s="62" t="s">
        <v>247</v>
      </c>
      <c r="T125" s="63" t="s">
        <v>248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249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P127+P160</f>
        <v>0</v>
      </c>
      <c r="Q126" s="65"/>
      <c r="R126" s="132">
        <f>R127+R160</f>
        <v>0</v>
      </c>
      <c r="S126" s="65"/>
      <c r="T126" s="133">
        <f>T127+T160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78</v>
      </c>
      <c r="AU126" s="17" t="s">
        <v>205</v>
      </c>
      <c r="BK126" s="134">
        <f>BK127+BK160</f>
        <v>0</v>
      </c>
    </row>
    <row r="127" spans="1:63" s="12" customFormat="1" ht="25.9" customHeight="1">
      <c r="B127" s="135"/>
      <c r="D127" s="136" t="s">
        <v>78</v>
      </c>
      <c r="E127" s="137" t="s">
        <v>250</v>
      </c>
      <c r="F127" s="137" t="s">
        <v>251</v>
      </c>
      <c r="I127" s="138"/>
      <c r="J127" s="139">
        <f>BK127</f>
        <v>0</v>
      </c>
      <c r="L127" s="135"/>
      <c r="M127" s="140"/>
      <c r="N127" s="141"/>
      <c r="O127" s="141"/>
      <c r="P127" s="142">
        <f>P128+P137+P157</f>
        <v>0</v>
      </c>
      <c r="Q127" s="141"/>
      <c r="R127" s="142">
        <f>R128+R137+R157</f>
        <v>0</v>
      </c>
      <c r="S127" s="141"/>
      <c r="T127" s="143">
        <f>T128+T137+T157</f>
        <v>0</v>
      </c>
      <c r="AR127" s="136" t="s">
        <v>86</v>
      </c>
      <c r="AT127" s="144" t="s">
        <v>78</v>
      </c>
      <c r="AU127" s="144" t="s">
        <v>79</v>
      </c>
      <c r="AY127" s="136" t="s">
        <v>252</v>
      </c>
      <c r="BK127" s="145">
        <f>BK128+BK137+BK157</f>
        <v>0</v>
      </c>
    </row>
    <row r="128" spans="1:63" s="12" customFormat="1" ht="22.9" customHeight="1">
      <c r="B128" s="135"/>
      <c r="D128" s="136" t="s">
        <v>78</v>
      </c>
      <c r="E128" s="146" t="s">
        <v>86</v>
      </c>
      <c r="F128" s="146" t="s">
        <v>253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SUM(P129:P136)</f>
        <v>0</v>
      </c>
      <c r="Q128" s="141"/>
      <c r="R128" s="142">
        <f>SUM(R129:R136)</f>
        <v>0</v>
      </c>
      <c r="S128" s="141"/>
      <c r="T128" s="143">
        <f>SUM(T129:T136)</f>
        <v>0</v>
      </c>
      <c r="AR128" s="136" t="s">
        <v>86</v>
      </c>
      <c r="AT128" s="144" t="s">
        <v>78</v>
      </c>
      <c r="AU128" s="144" t="s">
        <v>86</v>
      </c>
      <c r="AY128" s="136" t="s">
        <v>252</v>
      </c>
      <c r="BK128" s="145">
        <f>SUM(BK129:BK136)</f>
        <v>0</v>
      </c>
    </row>
    <row r="129" spans="1:65" s="2" customFormat="1" ht="24.2" customHeight="1">
      <c r="A129" s="31"/>
      <c r="B129" s="148"/>
      <c r="C129" s="149" t="s">
        <v>86</v>
      </c>
      <c r="D129" s="149" t="s">
        <v>254</v>
      </c>
      <c r="E129" s="150" t="s">
        <v>1914</v>
      </c>
      <c r="F129" s="151" t="s">
        <v>256</v>
      </c>
      <c r="G129" s="152" t="s">
        <v>257</v>
      </c>
      <c r="H129" s="153">
        <v>20</v>
      </c>
      <c r="I129" s="154"/>
      <c r="J129" s="155">
        <f t="shared" ref="J129:J136" si="0"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ref="P129:P136" si="1">O129*H129</f>
        <v>0</v>
      </c>
      <c r="Q129" s="159">
        <v>0</v>
      </c>
      <c r="R129" s="159">
        <f t="shared" ref="R129:R136" si="2">Q129*H129</f>
        <v>0</v>
      </c>
      <c r="S129" s="159">
        <v>0</v>
      </c>
      <c r="T129" s="160">
        <f t="shared" ref="T129:T136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 t="shared" ref="BE129:BE136" si="4">IF(N129="základní",J129,0)</f>
        <v>0</v>
      </c>
      <c r="BF129" s="162">
        <f t="shared" ref="BF129:BF136" si="5">IF(N129="snížená",J129,0)</f>
        <v>0</v>
      </c>
      <c r="BG129" s="162">
        <f t="shared" ref="BG129:BG136" si="6">IF(N129="zákl. přenesená",J129,0)</f>
        <v>0</v>
      </c>
      <c r="BH129" s="162">
        <f t="shared" ref="BH129:BH136" si="7">IF(N129="sníž. přenesená",J129,0)</f>
        <v>0</v>
      </c>
      <c r="BI129" s="162">
        <f t="shared" ref="BI129:BI136" si="8">IF(N129="nulová",J129,0)</f>
        <v>0</v>
      </c>
      <c r="BJ129" s="17" t="s">
        <v>86</v>
      </c>
      <c r="BK129" s="162">
        <f t="shared" ref="BK129:BK136" si="9">ROUND(I129*H129,2)</f>
        <v>0</v>
      </c>
      <c r="BL129" s="17" t="s">
        <v>258</v>
      </c>
      <c r="BM129" s="161" t="s">
        <v>88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1915</v>
      </c>
      <c r="F130" s="151" t="s">
        <v>260</v>
      </c>
      <c r="G130" s="152" t="s">
        <v>261</v>
      </c>
      <c r="H130" s="153">
        <v>3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258</v>
      </c>
    </row>
    <row r="131" spans="1:65" s="2" customFormat="1" ht="24.2" customHeight="1">
      <c r="A131" s="31"/>
      <c r="B131" s="148"/>
      <c r="C131" s="149" t="s">
        <v>262</v>
      </c>
      <c r="D131" s="149" t="s">
        <v>254</v>
      </c>
      <c r="E131" s="150" t="s">
        <v>263</v>
      </c>
      <c r="F131" s="151" t="s">
        <v>264</v>
      </c>
      <c r="G131" s="152" t="s">
        <v>265</v>
      </c>
      <c r="H131" s="153">
        <v>5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266</v>
      </c>
    </row>
    <row r="132" spans="1:65" s="2" customFormat="1" ht="16.5" customHeight="1">
      <c r="A132" s="31"/>
      <c r="B132" s="148"/>
      <c r="C132" s="149" t="s">
        <v>258</v>
      </c>
      <c r="D132" s="149" t="s">
        <v>254</v>
      </c>
      <c r="E132" s="150" t="s">
        <v>267</v>
      </c>
      <c r="F132" s="151" t="s">
        <v>268</v>
      </c>
      <c r="G132" s="152" t="s">
        <v>265</v>
      </c>
      <c r="H132" s="153">
        <v>5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269</v>
      </c>
    </row>
    <row r="133" spans="1:65" s="2" customFormat="1" ht="24.2" customHeight="1">
      <c r="A133" s="31"/>
      <c r="B133" s="148"/>
      <c r="C133" s="149" t="s">
        <v>270</v>
      </c>
      <c r="D133" s="149" t="s">
        <v>254</v>
      </c>
      <c r="E133" s="150" t="s">
        <v>271</v>
      </c>
      <c r="F133" s="151" t="s">
        <v>272</v>
      </c>
      <c r="G133" s="152" t="s">
        <v>265</v>
      </c>
      <c r="H133" s="153">
        <v>5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273</v>
      </c>
    </row>
    <row r="134" spans="1:65" s="2" customFormat="1" ht="24.2" customHeight="1">
      <c r="A134" s="31"/>
      <c r="B134" s="148"/>
      <c r="C134" s="149" t="s">
        <v>266</v>
      </c>
      <c r="D134" s="149" t="s">
        <v>254</v>
      </c>
      <c r="E134" s="150" t="s">
        <v>1916</v>
      </c>
      <c r="F134" s="151" t="s">
        <v>1917</v>
      </c>
      <c r="G134" s="152" t="s">
        <v>265</v>
      </c>
      <c r="H134" s="153">
        <v>9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276</v>
      </c>
    </row>
    <row r="135" spans="1:65" s="2" customFormat="1" ht="33" customHeight="1">
      <c r="A135" s="31"/>
      <c r="B135" s="148"/>
      <c r="C135" s="149" t="s">
        <v>277</v>
      </c>
      <c r="D135" s="149" t="s">
        <v>254</v>
      </c>
      <c r="E135" s="150" t="s">
        <v>7336</v>
      </c>
      <c r="F135" s="151" t="s">
        <v>7337</v>
      </c>
      <c r="G135" s="152" t="s">
        <v>280</v>
      </c>
      <c r="H135" s="153">
        <v>42.253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281</v>
      </c>
    </row>
    <row r="136" spans="1:65" s="2" customFormat="1" ht="24.2" customHeight="1">
      <c r="A136" s="31"/>
      <c r="B136" s="148"/>
      <c r="C136" s="149" t="s">
        <v>269</v>
      </c>
      <c r="D136" s="149" t="s">
        <v>254</v>
      </c>
      <c r="E136" s="150" t="s">
        <v>326</v>
      </c>
      <c r="F136" s="151" t="s">
        <v>327</v>
      </c>
      <c r="G136" s="152" t="s">
        <v>280</v>
      </c>
      <c r="H136" s="153">
        <v>42.253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289</v>
      </c>
    </row>
    <row r="137" spans="1:65" s="12" customFormat="1" ht="22.9" customHeight="1">
      <c r="B137" s="135"/>
      <c r="D137" s="136" t="s">
        <v>78</v>
      </c>
      <c r="E137" s="146" t="s">
        <v>269</v>
      </c>
      <c r="F137" s="146" t="s">
        <v>5278</v>
      </c>
      <c r="I137" s="138"/>
      <c r="J137" s="147">
        <f>BK137</f>
        <v>0</v>
      </c>
      <c r="L137" s="135"/>
      <c r="M137" s="140"/>
      <c r="N137" s="141"/>
      <c r="O137" s="141"/>
      <c r="P137" s="142">
        <f>SUM(P138:P156)</f>
        <v>0</v>
      </c>
      <c r="Q137" s="141"/>
      <c r="R137" s="142">
        <f>SUM(R138:R156)</f>
        <v>0</v>
      </c>
      <c r="S137" s="141"/>
      <c r="T137" s="143">
        <f>SUM(T138:T156)</f>
        <v>0</v>
      </c>
      <c r="AR137" s="136" t="s">
        <v>86</v>
      </c>
      <c r="AT137" s="144" t="s">
        <v>78</v>
      </c>
      <c r="AU137" s="144" t="s">
        <v>86</v>
      </c>
      <c r="AY137" s="136" t="s">
        <v>252</v>
      </c>
      <c r="BK137" s="145">
        <f>SUM(BK138:BK156)</f>
        <v>0</v>
      </c>
    </row>
    <row r="138" spans="1:65" s="2" customFormat="1" ht="24.2" customHeight="1">
      <c r="A138" s="31"/>
      <c r="B138" s="148"/>
      <c r="C138" s="149" t="s">
        <v>291</v>
      </c>
      <c r="D138" s="149" t="s">
        <v>254</v>
      </c>
      <c r="E138" s="150" t="s">
        <v>7299</v>
      </c>
      <c r="F138" s="151" t="s">
        <v>7338</v>
      </c>
      <c r="G138" s="152" t="s">
        <v>265</v>
      </c>
      <c r="H138" s="153">
        <v>212.685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258</v>
      </c>
      <c r="BM138" s="161" t="s">
        <v>294</v>
      </c>
    </row>
    <row r="139" spans="1:65" s="2" customFormat="1" ht="24.2" customHeight="1">
      <c r="A139" s="31"/>
      <c r="B139" s="148"/>
      <c r="C139" s="149" t="s">
        <v>273</v>
      </c>
      <c r="D139" s="149" t="s">
        <v>254</v>
      </c>
      <c r="E139" s="150" t="s">
        <v>7308</v>
      </c>
      <c r="F139" s="151" t="s">
        <v>7339</v>
      </c>
      <c r="G139" s="152" t="s">
        <v>265</v>
      </c>
      <c r="H139" s="153">
        <v>50.38</v>
      </c>
      <c r="I139" s="154"/>
      <c r="J139" s="155">
        <f>ROUND(I139*H139,2)</f>
        <v>0</v>
      </c>
      <c r="K139" s="156"/>
      <c r="L139" s="32"/>
      <c r="M139" s="157" t="s">
        <v>1</v>
      </c>
      <c r="N139" s="158" t="s">
        <v>44</v>
      </c>
      <c r="O139" s="57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7" t="s">
        <v>86</v>
      </c>
      <c r="BK139" s="162">
        <f>ROUND(I139*H139,2)</f>
        <v>0</v>
      </c>
      <c r="BL139" s="17" t="s">
        <v>258</v>
      </c>
      <c r="BM139" s="161" t="s">
        <v>298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7340</v>
      </c>
      <c r="H140" s="174">
        <v>50.38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3" customFormat="1">
      <c r="B141" s="163"/>
      <c r="D141" s="164" t="s">
        <v>282</v>
      </c>
      <c r="E141" s="165" t="s">
        <v>1</v>
      </c>
      <c r="F141" s="166" t="s">
        <v>5282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282</v>
      </c>
      <c r="AU141" s="165" t="s">
        <v>88</v>
      </c>
      <c r="AV141" s="13" t="s">
        <v>86</v>
      </c>
      <c r="AW141" s="13" t="s">
        <v>33</v>
      </c>
      <c r="AX141" s="13" t="s">
        <v>79</v>
      </c>
      <c r="AY141" s="165" t="s">
        <v>252</v>
      </c>
    </row>
    <row r="142" spans="1:65" s="15" customFormat="1">
      <c r="B142" s="179"/>
      <c r="D142" s="164" t="s">
        <v>282</v>
      </c>
      <c r="E142" s="180" t="s">
        <v>1</v>
      </c>
      <c r="F142" s="181" t="s">
        <v>286</v>
      </c>
      <c r="H142" s="182">
        <v>50.38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282</v>
      </c>
      <c r="AU142" s="180" t="s">
        <v>88</v>
      </c>
      <c r="AV142" s="15" t="s">
        <v>258</v>
      </c>
      <c r="AW142" s="15" t="s">
        <v>33</v>
      </c>
      <c r="AX142" s="15" t="s">
        <v>86</v>
      </c>
      <c r="AY142" s="180" t="s">
        <v>252</v>
      </c>
    </row>
    <row r="143" spans="1:65" s="2" customFormat="1" ht="24.2" customHeight="1">
      <c r="A143" s="31"/>
      <c r="B143" s="148"/>
      <c r="C143" s="149" t="s">
        <v>299</v>
      </c>
      <c r="D143" s="149" t="s">
        <v>254</v>
      </c>
      <c r="E143" s="150" t="s">
        <v>5291</v>
      </c>
      <c r="F143" s="151" t="s">
        <v>7341</v>
      </c>
      <c r="G143" s="152" t="s">
        <v>265</v>
      </c>
      <c r="H143" s="153">
        <v>500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258</v>
      </c>
      <c r="BM143" s="161" t="s">
        <v>302</v>
      </c>
    </row>
    <row r="144" spans="1:65" s="14" customFormat="1" ht="33.75">
      <c r="B144" s="171"/>
      <c r="D144" s="164" t="s">
        <v>282</v>
      </c>
      <c r="E144" s="172" t="s">
        <v>1</v>
      </c>
      <c r="F144" s="173" t="s">
        <v>7342</v>
      </c>
      <c r="H144" s="174">
        <v>500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5" customFormat="1">
      <c r="B145" s="179"/>
      <c r="D145" s="164" t="s">
        <v>282</v>
      </c>
      <c r="E145" s="180" t="s">
        <v>1</v>
      </c>
      <c r="F145" s="181" t="s">
        <v>286</v>
      </c>
      <c r="H145" s="182">
        <v>500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282</v>
      </c>
      <c r="AU145" s="180" t="s">
        <v>88</v>
      </c>
      <c r="AV145" s="15" t="s">
        <v>258</v>
      </c>
      <c r="AW145" s="15" t="s">
        <v>33</v>
      </c>
      <c r="AX145" s="15" t="s">
        <v>86</v>
      </c>
      <c r="AY145" s="180" t="s">
        <v>252</v>
      </c>
    </row>
    <row r="146" spans="1:65" s="2" customFormat="1" ht="33" customHeight="1">
      <c r="A146" s="31"/>
      <c r="B146" s="148"/>
      <c r="C146" s="149" t="s">
        <v>276</v>
      </c>
      <c r="D146" s="149" t="s">
        <v>254</v>
      </c>
      <c r="E146" s="150" t="s">
        <v>7343</v>
      </c>
      <c r="F146" s="151" t="s">
        <v>7344</v>
      </c>
      <c r="G146" s="152" t="s">
        <v>1198</v>
      </c>
      <c r="H146" s="153">
        <v>5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258</v>
      </c>
      <c r="BM146" s="161" t="s">
        <v>306</v>
      </c>
    </row>
    <row r="147" spans="1:65" s="14" customFormat="1" ht="33.75">
      <c r="B147" s="171"/>
      <c r="D147" s="164" t="s">
        <v>282</v>
      </c>
      <c r="E147" s="172" t="s">
        <v>1</v>
      </c>
      <c r="F147" s="173" t="s">
        <v>7345</v>
      </c>
      <c r="H147" s="174">
        <v>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24.2" customHeight="1">
      <c r="A149" s="31"/>
      <c r="B149" s="148"/>
      <c r="C149" s="149" t="s">
        <v>308</v>
      </c>
      <c r="D149" s="149" t="s">
        <v>254</v>
      </c>
      <c r="E149" s="150" t="s">
        <v>7346</v>
      </c>
      <c r="F149" s="151" t="s">
        <v>7347</v>
      </c>
      <c r="G149" s="152" t="s">
        <v>347</v>
      </c>
      <c r="H149" s="153">
        <v>10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258</v>
      </c>
      <c r="BM149" s="161" t="s">
        <v>311</v>
      </c>
    </row>
    <row r="150" spans="1:65" s="14" customFormat="1" ht="22.5">
      <c r="B150" s="171"/>
      <c r="D150" s="164" t="s">
        <v>282</v>
      </c>
      <c r="E150" s="172" t="s">
        <v>1</v>
      </c>
      <c r="F150" s="173" t="s">
        <v>7348</v>
      </c>
      <c r="H150" s="174">
        <v>10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5" customFormat="1">
      <c r="B151" s="179"/>
      <c r="D151" s="164" t="s">
        <v>282</v>
      </c>
      <c r="E151" s="180" t="s">
        <v>1</v>
      </c>
      <c r="F151" s="181" t="s">
        <v>286</v>
      </c>
      <c r="H151" s="182">
        <v>10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282</v>
      </c>
      <c r="AU151" s="180" t="s">
        <v>88</v>
      </c>
      <c r="AV151" s="15" t="s">
        <v>258</v>
      </c>
      <c r="AW151" s="15" t="s">
        <v>33</v>
      </c>
      <c r="AX151" s="15" t="s">
        <v>86</v>
      </c>
      <c r="AY151" s="180" t="s">
        <v>252</v>
      </c>
    </row>
    <row r="152" spans="1:65" s="2" customFormat="1" ht="16.5" customHeight="1">
      <c r="A152" s="31"/>
      <c r="B152" s="148"/>
      <c r="C152" s="149" t="s">
        <v>281</v>
      </c>
      <c r="D152" s="149" t="s">
        <v>254</v>
      </c>
      <c r="E152" s="150" t="s">
        <v>7318</v>
      </c>
      <c r="F152" s="151" t="s">
        <v>7319</v>
      </c>
      <c r="G152" s="152" t="s">
        <v>265</v>
      </c>
      <c r="H152" s="153">
        <v>425.38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258</v>
      </c>
      <c r="BM152" s="161" t="s">
        <v>315</v>
      </c>
    </row>
    <row r="153" spans="1:65" s="14" customFormat="1" ht="22.5">
      <c r="B153" s="171"/>
      <c r="D153" s="164" t="s">
        <v>282</v>
      </c>
      <c r="E153" s="172" t="s">
        <v>1</v>
      </c>
      <c r="F153" s="173" t="s">
        <v>7349</v>
      </c>
      <c r="H153" s="174">
        <v>425.38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5" customFormat="1">
      <c r="B154" s="179"/>
      <c r="D154" s="164" t="s">
        <v>282</v>
      </c>
      <c r="E154" s="180" t="s">
        <v>1</v>
      </c>
      <c r="F154" s="181" t="s">
        <v>286</v>
      </c>
      <c r="H154" s="182">
        <v>425.38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282</v>
      </c>
      <c r="AU154" s="180" t="s">
        <v>88</v>
      </c>
      <c r="AV154" s="15" t="s">
        <v>258</v>
      </c>
      <c r="AW154" s="15" t="s">
        <v>33</v>
      </c>
      <c r="AX154" s="15" t="s">
        <v>86</v>
      </c>
      <c r="AY154" s="180" t="s">
        <v>252</v>
      </c>
    </row>
    <row r="155" spans="1:65" s="2" customFormat="1" ht="16.5" customHeight="1">
      <c r="A155" s="31"/>
      <c r="B155" s="148"/>
      <c r="C155" s="149" t="s">
        <v>8</v>
      </c>
      <c r="D155" s="149" t="s">
        <v>254</v>
      </c>
      <c r="E155" s="150" t="s">
        <v>5293</v>
      </c>
      <c r="F155" s="151" t="s">
        <v>5294</v>
      </c>
      <c r="G155" s="152" t="s">
        <v>265</v>
      </c>
      <c r="H155" s="153">
        <v>212.685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44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86</v>
      </c>
      <c r="BK155" s="162">
        <f>ROUND(I155*H155,2)</f>
        <v>0</v>
      </c>
      <c r="BL155" s="17" t="s">
        <v>258</v>
      </c>
      <c r="BM155" s="161" t="s">
        <v>319</v>
      </c>
    </row>
    <row r="156" spans="1:65" s="2" customFormat="1" ht="24.2" customHeight="1">
      <c r="A156" s="31"/>
      <c r="B156" s="148"/>
      <c r="C156" s="149" t="s">
        <v>289</v>
      </c>
      <c r="D156" s="149" t="s">
        <v>254</v>
      </c>
      <c r="E156" s="150" t="s">
        <v>7324</v>
      </c>
      <c r="F156" s="151" t="s">
        <v>5287</v>
      </c>
      <c r="G156" s="152" t="s">
        <v>347</v>
      </c>
      <c r="H156" s="153">
        <v>2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44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258</v>
      </c>
      <c r="BM156" s="161" t="s">
        <v>323</v>
      </c>
    </row>
    <row r="157" spans="1:65" s="12" customFormat="1" ht="22.9" customHeight="1">
      <c r="B157" s="135"/>
      <c r="D157" s="136" t="s">
        <v>78</v>
      </c>
      <c r="E157" s="146" t="s">
        <v>844</v>
      </c>
      <c r="F157" s="146" t="s">
        <v>1292</v>
      </c>
      <c r="I157" s="138"/>
      <c r="J157" s="147">
        <f>BK157</f>
        <v>0</v>
      </c>
      <c r="L157" s="135"/>
      <c r="M157" s="140"/>
      <c r="N157" s="141"/>
      <c r="O157" s="141"/>
      <c r="P157" s="142">
        <f>SUM(P158:P159)</f>
        <v>0</v>
      </c>
      <c r="Q157" s="141"/>
      <c r="R157" s="142">
        <f>SUM(R158:R159)</f>
        <v>0</v>
      </c>
      <c r="S157" s="141"/>
      <c r="T157" s="143">
        <f>SUM(T158:T159)</f>
        <v>0</v>
      </c>
      <c r="AR157" s="136" t="s">
        <v>86</v>
      </c>
      <c r="AT157" s="144" t="s">
        <v>78</v>
      </c>
      <c r="AU157" s="144" t="s">
        <v>86</v>
      </c>
      <c r="AY157" s="136" t="s">
        <v>252</v>
      </c>
      <c r="BK157" s="145">
        <f>SUM(BK158:BK159)</f>
        <v>0</v>
      </c>
    </row>
    <row r="158" spans="1:65" s="2" customFormat="1" ht="24.2" customHeight="1">
      <c r="A158" s="31"/>
      <c r="B158" s="148"/>
      <c r="C158" s="149" t="s">
        <v>325</v>
      </c>
      <c r="D158" s="149" t="s">
        <v>254</v>
      </c>
      <c r="E158" s="150" t="s">
        <v>7334</v>
      </c>
      <c r="F158" s="151" t="s">
        <v>4914</v>
      </c>
      <c r="G158" s="152" t="s">
        <v>341</v>
      </c>
      <c r="H158" s="153">
        <v>0.93600000000000005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328</v>
      </c>
    </row>
    <row r="159" spans="1:65" s="2" customFormat="1" ht="21.75" customHeight="1">
      <c r="A159" s="31"/>
      <c r="B159" s="148"/>
      <c r="C159" s="149" t="s">
        <v>294</v>
      </c>
      <c r="D159" s="149" t="s">
        <v>254</v>
      </c>
      <c r="E159" s="150" t="s">
        <v>4915</v>
      </c>
      <c r="F159" s="151" t="s">
        <v>4916</v>
      </c>
      <c r="G159" s="152" t="s">
        <v>257</v>
      </c>
      <c r="H159" s="153">
        <v>30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44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258</v>
      </c>
      <c r="BM159" s="161" t="s">
        <v>335</v>
      </c>
    </row>
    <row r="160" spans="1:65" s="12" customFormat="1" ht="25.9" customHeight="1">
      <c r="B160" s="135"/>
      <c r="D160" s="136" t="s">
        <v>78</v>
      </c>
      <c r="E160" s="137" t="s">
        <v>1303</v>
      </c>
      <c r="F160" s="137" t="s">
        <v>1304</v>
      </c>
      <c r="I160" s="138"/>
      <c r="J160" s="139">
        <f>BK160</f>
        <v>0</v>
      </c>
      <c r="L160" s="135"/>
      <c r="M160" s="140"/>
      <c r="N160" s="141"/>
      <c r="O160" s="141"/>
      <c r="P160" s="142">
        <f>P161</f>
        <v>0</v>
      </c>
      <c r="Q160" s="141"/>
      <c r="R160" s="142">
        <f>R161</f>
        <v>0</v>
      </c>
      <c r="S160" s="141"/>
      <c r="T160" s="143">
        <f>T161</f>
        <v>0</v>
      </c>
      <c r="AR160" s="136" t="s">
        <v>88</v>
      </c>
      <c r="AT160" s="144" t="s">
        <v>78</v>
      </c>
      <c r="AU160" s="144" t="s">
        <v>79</v>
      </c>
      <c r="AY160" s="136" t="s">
        <v>252</v>
      </c>
      <c r="BK160" s="145">
        <f>BK161</f>
        <v>0</v>
      </c>
    </row>
    <row r="161" spans="1:65" s="12" customFormat="1" ht="22.9" customHeight="1">
      <c r="B161" s="135"/>
      <c r="D161" s="136" t="s">
        <v>78</v>
      </c>
      <c r="E161" s="146" t="s">
        <v>1353</v>
      </c>
      <c r="F161" s="146" t="s">
        <v>5033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SUM(P162:P205)</f>
        <v>0</v>
      </c>
      <c r="Q161" s="141"/>
      <c r="R161" s="142">
        <f>SUM(R162:R205)</f>
        <v>0</v>
      </c>
      <c r="S161" s="141"/>
      <c r="T161" s="143">
        <f>SUM(T162:T205)</f>
        <v>0</v>
      </c>
      <c r="AR161" s="136" t="s">
        <v>88</v>
      </c>
      <c r="AT161" s="144" t="s">
        <v>78</v>
      </c>
      <c r="AU161" s="144" t="s">
        <v>86</v>
      </c>
      <c r="AY161" s="136" t="s">
        <v>252</v>
      </c>
      <c r="BK161" s="145">
        <f>SUM(BK162:BK205)</f>
        <v>0</v>
      </c>
    </row>
    <row r="162" spans="1:65" s="2" customFormat="1" ht="24.2" customHeight="1">
      <c r="A162" s="31"/>
      <c r="B162" s="148"/>
      <c r="C162" s="149" t="s">
        <v>338</v>
      </c>
      <c r="D162" s="149" t="s">
        <v>254</v>
      </c>
      <c r="E162" s="150" t="s">
        <v>5092</v>
      </c>
      <c r="F162" s="151" t="s">
        <v>5093</v>
      </c>
      <c r="G162" s="152" t="s">
        <v>347</v>
      </c>
      <c r="H162" s="153">
        <v>19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289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289</v>
      </c>
      <c r="BM162" s="161" t="s">
        <v>342</v>
      </c>
    </row>
    <row r="163" spans="1:65" s="13" customFormat="1" ht="33.75">
      <c r="B163" s="163"/>
      <c r="D163" s="164" t="s">
        <v>282</v>
      </c>
      <c r="E163" s="165" t="s">
        <v>1</v>
      </c>
      <c r="F163" s="166" t="s">
        <v>7350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4" customFormat="1">
      <c r="B164" s="171"/>
      <c r="D164" s="164" t="s">
        <v>282</v>
      </c>
      <c r="E164" s="172" t="s">
        <v>1</v>
      </c>
      <c r="F164" s="173" t="s">
        <v>7351</v>
      </c>
      <c r="H164" s="174">
        <v>15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4" customFormat="1">
      <c r="B165" s="171"/>
      <c r="D165" s="164" t="s">
        <v>282</v>
      </c>
      <c r="E165" s="172" t="s">
        <v>1</v>
      </c>
      <c r="F165" s="173" t="s">
        <v>7352</v>
      </c>
      <c r="H165" s="174">
        <v>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19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24.2" customHeight="1">
      <c r="A167" s="31"/>
      <c r="B167" s="148"/>
      <c r="C167" s="149" t="s">
        <v>298</v>
      </c>
      <c r="D167" s="149" t="s">
        <v>254</v>
      </c>
      <c r="E167" s="150" t="s">
        <v>7353</v>
      </c>
      <c r="F167" s="151" t="s">
        <v>7354</v>
      </c>
      <c r="G167" s="152" t="s">
        <v>347</v>
      </c>
      <c r="H167" s="153">
        <v>1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289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289</v>
      </c>
      <c r="BM167" s="161" t="s">
        <v>348</v>
      </c>
    </row>
    <row r="168" spans="1:65" s="14" customFormat="1">
      <c r="B168" s="171"/>
      <c r="D168" s="164" t="s">
        <v>282</v>
      </c>
      <c r="E168" s="172" t="s">
        <v>1</v>
      </c>
      <c r="F168" s="173" t="s">
        <v>7355</v>
      </c>
      <c r="H168" s="174">
        <v>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5" customFormat="1">
      <c r="B169" s="179"/>
      <c r="D169" s="164" t="s">
        <v>282</v>
      </c>
      <c r="E169" s="180" t="s">
        <v>1</v>
      </c>
      <c r="F169" s="181" t="s">
        <v>286</v>
      </c>
      <c r="H169" s="182">
        <v>1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282</v>
      </c>
      <c r="AU169" s="180" t="s">
        <v>88</v>
      </c>
      <c r="AV169" s="15" t="s">
        <v>258</v>
      </c>
      <c r="AW169" s="15" t="s">
        <v>33</v>
      </c>
      <c r="AX169" s="15" t="s">
        <v>86</v>
      </c>
      <c r="AY169" s="180" t="s">
        <v>252</v>
      </c>
    </row>
    <row r="170" spans="1:65" s="2" customFormat="1" ht="24.2" customHeight="1">
      <c r="A170" s="31"/>
      <c r="B170" s="148"/>
      <c r="C170" s="149" t="s">
        <v>7</v>
      </c>
      <c r="D170" s="149" t="s">
        <v>254</v>
      </c>
      <c r="E170" s="150" t="s">
        <v>7356</v>
      </c>
      <c r="F170" s="151" t="s">
        <v>7357</v>
      </c>
      <c r="G170" s="152" t="s">
        <v>347</v>
      </c>
      <c r="H170" s="153">
        <v>1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44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289</v>
      </c>
      <c r="AT170" s="161" t="s">
        <v>254</v>
      </c>
      <c r="AU170" s="161" t="s">
        <v>88</v>
      </c>
      <c r="AY170" s="17" t="s">
        <v>252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289</v>
      </c>
      <c r="BM170" s="161" t="s">
        <v>356</v>
      </c>
    </row>
    <row r="171" spans="1:65" s="14" customFormat="1">
      <c r="B171" s="171"/>
      <c r="D171" s="164" t="s">
        <v>282</v>
      </c>
      <c r="E171" s="172" t="s">
        <v>1</v>
      </c>
      <c r="F171" s="173" t="s">
        <v>7358</v>
      </c>
      <c r="H171" s="174">
        <v>1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302</v>
      </c>
      <c r="D173" s="149" t="s">
        <v>254</v>
      </c>
      <c r="E173" s="150" t="s">
        <v>7359</v>
      </c>
      <c r="F173" s="151" t="s">
        <v>7331</v>
      </c>
      <c r="G173" s="152" t="s">
        <v>347</v>
      </c>
      <c r="H173" s="153">
        <v>5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289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289</v>
      </c>
      <c r="BM173" s="161" t="s">
        <v>363</v>
      </c>
    </row>
    <row r="174" spans="1:65" s="14" customFormat="1">
      <c r="B174" s="171"/>
      <c r="D174" s="164" t="s">
        <v>282</v>
      </c>
      <c r="E174" s="172" t="s">
        <v>1</v>
      </c>
      <c r="F174" s="173" t="s">
        <v>7360</v>
      </c>
      <c r="H174" s="174">
        <v>4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4" customFormat="1">
      <c r="B175" s="171"/>
      <c r="D175" s="164" t="s">
        <v>282</v>
      </c>
      <c r="E175" s="172" t="s">
        <v>1</v>
      </c>
      <c r="F175" s="173" t="s">
        <v>7361</v>
      </c>
      <c r="H175" s="174">
        <v>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3" customFormat="1">
      <c r="B176" s="163"/>
      <c r="D176" s="164" t="s">
        <v>282</v>
      </c>
      <c r="E176" s="165" t="s">
        <v>1</v>
      </c>
      <c r="F176" s="166" t="s">
        <v>7333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282</v>
      </c>
      <c r="AU176" s="165" t="s">
        <v>88</v>
      </c>
      <c r="AV176" s="13" t="s">
        <v>86</v>
      </c>
      <c r="AW176" s="13" t="s">
        <v>33</v>
      </c>
      <c r="AX176" s="13" t="s">
        <v>79</v>
      </c>
      <c r="AY176" s="165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5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2" customFormat="1" ht="24.2" customHeight="1">
      <c r="A178" s="31"/>
      <c r="B178" s="148"/>
      <c r="C178" s="149" t="s">
        <v>366</v>
      </c>
      <c r="D178" s="149" t="s">
        <v>254</v>
      </c>
      <c r="E178" s="150" t="s">
        <v>7362</v>
      </c>
      <c r="F178" s="151" t="s">
        <v>7363</v>
      </c>
      <c r="G178" s="152" t="s">
        <v>1198</v>
      </c>
      <c r="H178" s="153">
        <v>1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289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289</v>
      </c>
      <c r="BM178" s="161" t="s">
        <v>369</v>
      </c>
    </row>
    <row r="179" spans="1:65" s="14" customFormat="1">
      <c r="B179" s="171"/>
      <c r="D179" s="164" t="s">
        <v>282</v>
      </c>
      <c r="E179" s="172" t="s">
        <v>1</v>
      </c>
      <c r="F179" s="173" t="s">
        <v>7358</v>
      </c>
      <c r="H179" s="174">
        <v>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3" customFormat="1" ht="22.5">
      <c r="B180" s="163"/>
      <c r="D180" s="164" t="s">
        <v>282</v>
      </c>
      <c r="E180" s="165" t="s">
        <v>1</v>
      </c>
      <c r="F180" s="166" t="s">
        <v>7364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3" customFormat="1">
      <c r="B181" s="163"/>
      <c r="D181" s="164" t="s">
        <v>282</v>
      </c>
      <c r="E181" s="165" t="s">
        <v>1</v>
      </c>
      <c r="F181" s="166" t="s">
        <v>7365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24.2" customHeight="1">
      <c r="A183" s="31"/>
      <c r="B183" s="148"/>
      <c r="C183" s="149" t="s">
        <v>306</v>
      </c>
      <c r="D183" s="149" t="s">
        <v>254</v>
      </c>
      <c r="E183" s="150" t="s">
        <v>7366</v>
      </c>
      <c r="F183" s="151" t="s">
        <v>7367</v>
      </c>
      <c r="G183" s="152" t="s">
        <v>347</v>
      </c>
      <c r="H183" s="153">
        <v>1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289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289</v>
      </c>
      <c r="BM183" s="161" t="s">
        <v>373</v>
      </c>
    </row>
    <row r="184" spans="1:65" s="14" customFormat="1">
      <c r="B184" s="171"/>
      <c r="D184" s="164" t="s">
        <v>282</v>
      </c>
      <c r="E184" s="172" t="s">
        <v>1</v>
      </c>
      <c r="F184" s="173" t="s">
        <v>7358</v>
      </c>
      <c r="H184" s="174">
        <v>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3" customFormat="1">
      <c r="B185" s="163"/>
      <c r="D185" s="164" t="s">
        <v>282</v>
      </c>
      <c r="E185" s="165" t="s">
        <v>1</v>
      </c>
      <c r="F185" s="166" t="s">
        <v>7368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5" customFormat="1">
      <c r="B186" s="179"/>
      <c r="D186" s="164" t="s">
        <v>282</v>
      </c>
      <c r="E186" s="180" t="s">
        <v>1</v>
      </c>
      <c r="F186" s="181" t="s">
        <v>286</v>
      </c>
      <c r="H186" s="182">
        <v>1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282</v>
      </c>
      <c r="AU186" s="180" t="s">
        <v>88</v>
      </c>
      <c r="AV186" s="15" t="s">
        <v>258</v>
      </c>
      <c r="AW186" s="15" t="s">
        <v>33</v>
      </c>
      <c r="AX186" s="15" t="s">
        <v>86</v>
      </c>
      <c r="AY186" s="180" t="s">
        <v>252</v>
      </c>
    </row>
    <row r="187" spans="1:65" s="2" customFormat="1" ht="24.2" customHeight="1">
      <c r="A187" s="31"/>
      <c r="B187" s="148"/>
      <c r="C187" s="149" t="s">
        <v>375</v>
      </c>
      <c r="D187" s="149" t="s">
        <v>254</v>
      </c>
      <c r="E187" s="150" t="s">
        <v>7369</v>
      </c>
      <c r="F187" s="151" t="s">
        <v>7370</v>
      </c>
      <c r="G187" s="152" t="s">
        <v>347</v>
      </c>
      <c r="H187" s="153">
        <v>1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289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289</v>
      </c>
      <c r="BM187" s="161" t="s">
        <v>378</v>
      </c>
    </row>
    <row r="188" spans="1:65" s="14" customFormat="1">
      <c r="B188" s="171"/>
      <c r="D188" s="164" t="s">
        <v>282</v>
      </c>
      <c r="E188" s="172" t="s">
        <v>1</v>
      </c>
      <c r="F188" s="173" t="s">
        <v>7358</v>
      </c>
      <c r="H188" s="174">
        <v>1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3" customFormat="1" ht="22.5">
      <c r="B189" s="163"/>
      <c r="D189" s="164" t="s">
        <v>282</v>
      </c>
      <c r="E189" s="165" t="s">
        <v>1</v>
      </c>
      <c r="F189" s="166" t="s">
        <v>7371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1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311</v>
      </c>
      <c r="D191" s="149" t="s">
        <v>254</v>
      </c>
      <c r="E191" s="150" t="s">
        <v>7372</v>
      </c>
      <c r="F191" s="151" t="s">
        <v>5118</v>
      </c>
      <c r="G191" s="152" t="s">
        <v>347</v>
      </c>
      <c r="H191" s="153">
        <v>1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289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289</v>
      </c>
      <c r="BM191" s="161" t="s">
        <v>384</v>
      </c>
    </row>
    <row r="192" spans="1:65" s="14" customFormat="1">
      <c r="B192" s="171"/>
      <c r="D192" s="164" t="s">
        <v>282</v>
      </c>
      <c r="E192" s="172" t="s">
        <v>1</v>
      </c>
      <c r="F192" s="173" t="s">
        <v>7361</v>
      </c>
      <c r="H192" s="174">
        <v>1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3" customFormat="1">
      <c r="B193" s="163"/>
      <c r="D193" s="164" t="s">
        <v>282</v>
      </c>
      <c r="E193" s="165" t="s">
        <v>1</v>
      </c>
      <c r="F193" s="166" t="s">
        <v>7373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282</v>
      </c>
      <c r="AU193" s="165" t="s">
        <v>88</v>
      </c>
      <c r="AV193" s="13" t="s">
        <v>86</v>
      </c>
      <c r="AW193" s="13" t="s">
        <v>33</v>
      </c>
      <c r="AX193" s="13" t="s">
        <v>79</v>
      </c>
      <c r="AY193" s="165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1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24.2" customHeight="1">
      <c r="A195" s="31"/>
      <c r="B195" s="148"/>
      <c r="C195" s="149" t="s">
        <v>386</v>
      </c>
      <c r="D195" s="149" t="s">
        <v>254</v>
      </c>
      <c r="E195" s="150" t="s">
        <v>7374</v>
      </c>
      <c r="F195" s="151" t="s">
        <v>7375</v>
      </c>
      <c r="G195" s="152" t="s">
        <v>1198</v>
      </c>
      <c r="H195" s="153">
        <v>1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289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289</v>
      </c>
      <c r="BM195" s="161" t="s">
        <v>389</v>
      </c>
    </row>
    <row r="196" spans="1:65" s="14" customFormat="1" ht="22.5">
      <c r="B196" s="171"/>
      <c r="D196" s="164" t="s">
        <v>282</v>
      </c>
      <c r="E196" s="172" t="s">
        <v>1</v>
      </c>
      <c r="F196" s="173" t="s">
        <v>7376</v>
      </c>
      <c r="H196" s="174">
        <v>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5" customFormat="1">
      <c r="B197" s="179"/>
      <c r="D197" s="164" t="s">
        <v>282</v>
      </c>
      <c r="E197" s="180" t="s">
        <v>1</v>
      </c>
      <c r="F197" s="181" t="s">
        <v>286</v>
      </c>
      <c r="H197" s="182">
        <v>1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282</v>
      </c>
      <c r="AU197" s="180" t="s">
        <v>88</v>
      </c>
      <c r="AV197" s="15" t="s">
        <v>258</v>
      </c>
      <c r="AW197" s="15" t="s">
        <v>33</v>
      </c>
      <c r="AX197" s="15" t="s">
        <v>86</v>
      </c>
      <c r="AY197" s="180" t="s">
        <v>252</v>
      </c>
    </row>
    <row r="198" spans="1:65" s="2" customFormat="1" ht="24.2" customHeight="1">
      <c r="A198" s="31"/>
      <c r="B198" s="148"/>
      <c r="C198" s="149" t="s">
        <v>315</v>
      </c>
      <c r="D198" s="149" t="s">
        <v>254</v>
      </c>
      <c r="E198" s="150" t="s">
        <v>7377</v>
      </c>
      <c r="F198" s="151" t="s">
        <v>7378</v>
      </c>
      <c r="G198" s="152" t="s">
        <v>347</v>
      </c>
      <c r="H198" s="153">
        <v>2</v>
      </c>
      <c r="I198" s="154"/>
      <c r="J198" s="155">
        <f>ROUND(I198*H198,2)</f>
        <v>0</v>
      </c>
      <c r="K198" s="156"/>
      <c r="L198" s="32"/>
      <c r="M198" s="157" t="s">
        <v>1</v>
      </c>
      <c r="N198" s="158" t="s">
        <v>44</v>
      </c>
      <c r="O198" s="57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289</v>
      </c>
      <c r="AT198" s="161" t="s">
        <v>254</v>
      </c>
      <c r="AU198" s="161" t="s">
        <v>88</v>
      </c>
      <c r="AY198" s="17" t="s">
        <v>252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86</v>
      </c>
      <c r="BK198" s="162">
        <f>ROUND(I198*H198,2)</f>
        <v>0</v>
      </c>
      <c r="BL198" s="17" t="s">
        <v>289</v>
      </c>
      <c r="BM198" s="161" t="s">
        <v>392</v>
      </c>
    </row>
    <row r="199" spans="1:65" s="2" customFormat="1" ht="24.2" customHeight="1">
      <c r="A199" s="31"/>
      <c r="B199" s="148"/>
      <c r="C199" s="149" t="s">
        <v>393</v>
      </c>
      <c r="D199" s="149" t="s">
        <v>254</v>
      </c>
      <c r="E199" s="150" t="s">
        <v>7379</v>
      </c>
      <c r="F199" s="151" t="s">
        <v>7380</v>
      </c>
      <c r="G199" s="152" t="s">
        <v>347</v>
      </c>
      <c r="H199" s="153">
        <v>1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289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289</v>
      </c>
      <c r="BM199" s="161" t="s">
        <v>396</v>
      </c>
    </row>
    <row r="200" spans="1:65" s="14" customFormat="1" ht="33.75">
      <c r="B200" s="171"/>
      <c r="D200" s="164" t="s">
        <v>282</v>
      </c>
      <c r="E200" s="172" t="s">
        <v>1</v>
      </c>
      <c r="F200" s="173" t="s">
        <v>7381</v>
      </c>
      <c r="H200" s="174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5" customFormat="1">
      <c r="B201" s="179"/>
      <c r="D201" s="164" t="s">
        <v>282</v>
      </c>
      <c r="E201" s="180" t="s">
        <v>1</v>
      </c>
      <c r="F201" s="181" t="s">
        <v>286</v>
      </c>
      <c r="H201" s="182">
        <v>1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282</v>
      </c>
      <c r="AU201" s="180" t="s">
        <v>88</v>
      </c>
      <c r="AV201" s="15" t="s">
        <v>258</v>
      </c>
      <c r="AW201" s="15" t="s">
        <v>33</v>
      </c>
      <c r="AX201" s="15" t="s">
        <v>86</v>
      </c>
      <c r="AY201" s="180" t="s">
        <v>252</v>
      </c>
    </row>
    <row r="202" spans="1:65" s="2" customFormat="1" ht="24.2" customHeight="1">
      <c r="A202" s="31"/>
      <c r="B202" s="148"/>
      <c r="C202" s="149" t="s">
        <v>319</v>
      </c>
      <c r="D202" s="149" t="s">
        <v>254</v>
      </c>
      <c r="E202" s="150" t="s">
        <v>7382</v>
      </c>
      <c r="F202" s="151" t="s">
        <v>7383</v>
      </c>
      <c r="G202" s="152" t="s">
        <v>347</v>
      </c>
      <c r="H202" s="153">
        <v>1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289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289</v>
      </c>
      <c r="BM202" s="161" t="s">
        <v>399</v>
      </c>
    </row>
    <row r="203" spans="1:65" s="2" customFormat="1" ht="24.2" customHeight="1">
      <c r="A203" s="31"/>
      <c r="B203" s="148"/>
      <c r="C203" s="149" t="s">
        <v>400</v>
      </c>
      <c r="D203" s="149" t="s">
        <v>254</v>
      </c>
      <c r="E203" s="150" t="s">
        <v>5145</v>
      </c>
      <c r="F203" s="151" t="s">
        <v>5026</v>
      </c>
      <c r="G203" s="152" t="s">
        <v>1198</v>
      </c>
      <c r="H203" s="153">
        <v>1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289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289</v>
      </c>
      <c r="BM203" s="161" t="s">
        <v>403</v>
      </c>
    </row>
    <row r="204" spans="1:65" s="2" customFormat="1" ht="24.2" customHeight="1">
      <c r="A204" s="31"/>
      <c r="B204" s="148"/>
      <c r="C204" s="149" t="s">
        <v>323</v>
      </c>
      <c r="D204" s="149" t="s">
        <v>254</v>
      </c>
      <c r="E204" s="150" t="s">
        <v>5147</v>
      </c>
      <c r="F204" s="151" t="s">
        <v>5148</v>
      </c>
      <c r="G204" s="152" t="s">
        <v>1727</v>
      </c>
      <c r="H204" s="187"/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289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289</v>
      </c>
      <c r="BM204" s="161" t="s">
        <v>406</v>
      </c>
    </row>
    <row r="205" spans="1:65" s="2" customFormat="1" ht="16.5" customHeight="1">
      <c r="A205" s="31"/>
      <c r="B205" s="148"/>
      <c r="C205" s="149" t="s">
        <v>407</v>
      </c>
      <c r="D205" s="149" t="s">
        <v>254</v>
      </c>
      <c r="E205" s="150" t="s">
        <v>1348</v>
      </c>
      <c r="F205" s="151" t="s">
        <v>1349</v>
      </c>
      <c r="G205" s="152" t="s">
        <v>257</v>
      </c>
      <c r="H205" s="153">
        <v>10</v>
      </c>
      <c r="I205" s="154"/>
      <c r="J205" s="155">
        <f>ROUND(I205*H205,2)</f>
        <v>0</v>
      </c>
      <c r="K205" s="156"/>
      <c r="L205" s="32"/>
      <c r="M205" s="191" t="s">
        <v>1</v>
      </c>
      <c r="N205" s="192" t="s">
        <v>44</v>
      </c>
      <c r="O205" s="193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289</v>
      </c>
      <c r="AT205" s="161" t="s">
        <v>254</v>
      </c>
      <c r="AU205" s="161" t="s">
        <v>88</v>
      </c>
      <c r="AY205" s="17" t="s">
        <v>252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7" t="s">
        <v>86</v>
      </c>
      <c r="BK205" s="162">
        <f>ROUND(I205*H205,2)</f>
        <v>0</v>
      </c>
      <c r="BL205" s="17" t="s">
        <v>289</v>
      </c>
      <c r="BM205" s="161" t="s">
        <v>410</v>
      </c>
    </row>
    <row r="206" spans="1:65" s="2" customFormat="1" ht="6.95" customHeight="1">
      <c r="A206" s="31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32"/>
      <c r="M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</sheetData>
  <autoFilter ref="C125:K205" xr:uid="{00000000-0009-0000-0000-00001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4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7384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ROUND(J128,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ROUND((SUM(BE128:BE438)),  2)</f>
        <v>0</v>
      </c>
      <c r="G35" s="31"/>
      <c r="H35" s="31"/>
      <c r="I35" s="104">
        <v>0.21</v>
      </c>
      <c r="J35" s="103">
        <f>ROUND(((SUM(BE128:BE438))*I35),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ROUND((SUM(BF128:BF438)),  2)</f>
        <v>0</v>
      </c>
      <c r="G36" s="31"/>
      <c r="H36" s="31"/>
      <c r="I36" s="104">
        <v>0.15</v>
      </c>
      <c r="J36" s="103">
        <f>ROUND(((SUM(BF128:BF438))*I36),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ROUND((SUM(BG128:BG438)),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ROUND((SUM(BH128:BH438)),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ROUND((SUM(BI128:BI438)),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Objekt19 - SO D.1.4.1.b.17.Areál.kanal.I.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J128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J256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J258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J422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J424</f>
        <v>0</v>
      </c>
      <c r="L104" s="120"/>
    </row>
    <row r="105" spans="1:47" s="10" customFormat="1" ht="19.899999999999999" customHeight="1">
      <c r="B105" s="120"/>
      <c r="D105" s="121" t="s">
        <v>7385</v>
      </c>
      <c r="E105" s="122"/>
      <c r="F105" s="122"/>
      <c r="G105" s="122"/>
      <c r="H105" s="122"/>
      <c r="I105" s="122"/>
      <c r="J105" s="123">
        <f>J427</f>
        <v>0</v>
      </c>
      <c r="L105" s="120"/>
    </row>
    <row r="106" spans="1:47" s="10" customFormat="1" ht="19.899999999999999" customHeight="1">
      <c r="B106" s="120"/>
      <c r="D106" s="121" t="s">
        <v>5247</v>
      </c>
      <c r="E106" s="122"/>
      <c r="F106" s="122"/>
      <c r="G106" s="122"/>
      <c r="H106" s="122"/>
      <c r="I106" s="122"/>
      <c r="J106" s="123">
        <f>J428</f>
        <v>0</v>
      </c>
      <c r="L106" s="120"/>
    </row>
    <row r="107" spans="1:47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1" t="s">
        <v>237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ZU - rekonstrukce objektu Klatovská 51/ Chodské náměstí 1</v>
      </c>
      <c r="F116" s="244"/>
      <c r="G116" s="244"/>
      <c r="H116" s="244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197</v>
      </c>
      <c r="L117" s="20"/>
    </row>
    <row r="118" spans="1:63" s="2" customFormat="1" ht="16.5" customHeight="1">
      <c r="A118" s="31"/>
      <c r="B118" s="32"/>
      <c r="C118" s="31"/>
      <c r="D118" s="31"/>
      <c r="E118" s="243" t="s">
        <v>198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199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18" t="str">
        <f>E11</f>
        <v>Objekt19 - SO D.1.4.1.b.17.Areál.kanal.I.</v>
      </c>
      <c r="F120" s="242"/>
      <c r="G120" s="242"/>
      <c r="H120" s="242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20</v>
      </c>
      <c r="D122" s="31"/>
      <c r="E122" s="31"/>
      <c r="F122" s="25" t="str">
        <f>F14</f>
        <v>Plzeň</v>
      </c>
      <c r="G122" s="31"/>
      <c r="H122" s="31"/>
      <c r="I122" s="27" t="s">
        <v>22</v>
      </c>
      <c r="J122" s="54" t="str">
        <f>IF(J14="","",J14)</f>
        <v>17. 11. 2022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24</v>
      </c>
      <c r="D124" s="31"/>
      <c r="E124" s="31"/>
      <c r="F124" s="25" t="str">
        <f>E17</f>
        <v>Západočeská univerzita v Plzni</v>
      </c>
      <c r="G124" s="31"/>
      <c r="H124" s="31"/>
      <c r="I124" s="27" t="s">
        <v>31</v>
      </c>
      <c r="J124" s="29" t="str">
        <f>E23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7" t="s">
        <v>30</v>
      </c>
      <c r="D125" s="31"/>
      <c r="E125" s="31"/>
      <c r="F125" s="25">
        <f>IF(E20="","",E20)</f>
        <v>0</v>
      </c>
      <c r="G125" s="31"/>
      <c r="H125" s="31"/>
      <c r="I125" s="27" t="s">
        <v>34</v>
      </c>
      <c r="J125" s="29" t="str">
        <f>E26</f>
        <v>BAUING KV,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24"/>
      <c r="B127" s="125"/>
      <c r="C127" s="126" t="s">
        <v>238</v>
      </c>
      <c r="D127" s="127" t="s">
        <v>64</v>
      </c>
      <c r="E127" s="127" t="s">
        <v>60</v>
      </c>
      <c r="F127" s="127" t="s">
        <v>61</v>
      </c>
      <c r="G127" s="127" t="s">
        <v>239</v>
      </c>
      <c r="H127" s="127" t="s">
        <v>240</v>
      </c>
      <c r="I127" s="127" t="s">
        <v>241</v>
      </c>
      <c r="J127" s="128" t="s">
        <v>203</v>
      </c>
      <c r="K127" s="129" t="s">
        <v>242</v>
      </c>
      <c r="L127" s="130"/>
      <c r="M127" s="61" t="s">
        <v>1</v>
      </c>
      <c r="N127" s="62" t="s">
        <v>43</v>
      </c>
      <c r="O127" s="62" t="s">
        <v>243</v>
      </c>
      <c r="P127" s="62" t="s">
        <v>244</v>
      </c>
      <c r="Q127" s="62" t="s">
        <v>245</v>
      </c>
      <c r="R127" s="62" t="s">
        <v>246</v>
      </c>
      <c r="S127" s="62" t="s">
        <v>247</v>
      </c>
      <c r="T127" s="63" t="s">
        <v>248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1"/>
      <c r="B128" s="32"/>
      <c r="C128" s="68" t="s">
        <v>249</v>
      </c>
      <c r="D128" s="31"/>
      <c r="E128" s="31"/>
      <c r="F128" s="31"/>
      <c r="G128" s="31"/>
      <c r="H128" s="31"/>
      <c r="I128" s="31"/>
      <c r="J128" s="131">
        <f>BK128</f>
        <v>0</v>
      </c>
      <c r="K128" s="31"/>
      <c r="L128" s="32"/>
      <c r="M128" s="64"/>
      <c r="N128" s="55"/>
      <c r="O128" s="65"/>
      <c r="P128" s="132">
        <f>P129</f>
        <v>0</v>
      </c>
      <c r="Q128" s="65"/>
      <c r="R128" s="132">
        <f>R129</f>
        <v>0</v>
      </c>
      <c r="S128" s="65"/>
      <c r="T128" s="133">
        <f>T129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78</v>
      </c>
      <c r="AU128" s="17" t="s">
        <v>205</v>
      </c>
      <c r="BK128" s="134">
        <f>BK129</f>
        <v>0</v>
      </c>
    </row>
    <row r="129" spans="1:65" s="12" customFormat="1" ht="25.9" customHeight="1">
      <c r="B129" s="135"/>
      <c r="D129" s="136" t="s">
        <v>78</v>
      </c>
      <c r="E129" s="137" t="s">
        <v>250</v>
      </c>
      <c r="F129" s="137" t="s">
        <v>251</v>
      </c>
      <c r="I129" s="138"/>
      <c r="J129" s="139">
        <f>BK129</f>
        <v>0</v>
      </c>
      <c r="L129" s="135"/>
      <c r="M129" s="140"/>
      <c r="N129" s="141"/>
      <c r="O129" s="141"/>
      <c r="P129" s="142">
        <f>P130+P256+P258+P422+P424+P427+P428</f>
        <v>0</v>
      </c>
      <c r="Q129" s="141"/>
      <c r="R129" s="142">
        <f>R130+R256+R258+R422+R424+R427+R428</f>
        <v>0</v>
      </c>
      <c r="S129" s="141"/>
      <c r="T129" s="143">
        <f>T130+T256+T258+T422+T424+T427+T428</f>
        <v>0</v>
      </c>
      <c r="AR129" s="136" t="s">
        <v>86</v>
      </c>
      <c r="AT129" s="144" t="s">
        <v>78</v>
      </c>
      <c r="AU129" s="144" t="s">
        <v>79</v>
      </c>
      <c r="AY129" s="136" t="s">
        <v>252</v>
      </c>
      <c r="BK129" s="145">
        <f>BK130+BK256+BK258+BK422+BK424+BK427+BK428</f>
        <v>0</v>
      </c>
    </row>
    <row r="130" spans="1:65" s="12" customFormat="1" ht="22.9" customHeight="1">
      <c r="B130" s="135"/>
      <c r="D130" s="136" t="s">
        <v>78</v>
      </c>
      <c r="E130" s="146" t="s">
        <v>86</v>
      </c>
      <c r="F130" s="146" t="s">
        <v>253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SUM(P131:P255)</f>
        <v>0</v>
      </c>
      <c r="Q130" s="141"/>
      <c r="R130" s="142">
        <f>SUM(R131:R255)</f>
        <v>0</v>
      </c>
      <c r="S130" s="141"/>
      <c r="T130" s="143">
        <f>SUM(T131:T255)</f>
        <v>0</v>
      </c>
      <c r="AR130" s="136" t="s">
        <v>86</v>
      </c>
      <c r="AT130" s="144" t="s">
        <v>78</v>
      </c>
      <c r="AU130" s="144" t="s">
        <v>86</v>
      </c>
      <c r="AY130" s="136" t="s">
        <v>252</v>
      </c>
      <c r="BK130" s="145">
        <f>SUM(BK131:BK255)</f>
        <v>0</v>
      </c>
    </row>
    <row r="131" spans="1:65" s="2" customFormat="1" ht="24.2" customHeight="1">
      <c r="A131" s="31"/>
      <c r="B131" s="148"/>
      <c r="C131" s="149" t="s">
        <v>86</v>
      </c>
      <c r="D131" s="149" t="s">
        <v>254</v>
      </c>
      <c r="E131" s="150" t="s">
        <v>1914</v>
      </c>
      <c r="F131" s="151" t="s">
        <v>256</v>
      </c>
      <c r="G131" s="152" t="s">
        <v>257</v>
      </c>
      <c r="H131" s="153">
        <v>70</v>
      </c>
      <c r="I131" s="154"/>
      <c r="J131" s="155">
        <f t="shared" ref="J131:J137" si="0"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ref="P131:P137" si="1">O131*H131</f>
        <v>0</v>
      </c>
      <c r="Q131" s="159">
        <v>0</v>
      </c>
      <c r="R131" s="159">
        <f t="shared" ref="R131:R137" si="2">Q131*H131</f>
        <v>0</v>
      </c>
      <c r="S131" s="159">
        <v>0</v>
      </c>
      <c r="T131" s="160">
        <f t="shared" ref="T131:T13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ref="BE131:BE137" si="4">IF(N131="základní",J131,0)</f>
        <v>0</v>
      </c>
      <c r="BF131" s="162">
        <f t="shared" ref="BF131:BF137" si="5">IF(N131="snížená",J131,0)</f>
        <v>0</v>
      </c>
      <c r="BG131" s="162">
        <f t="shared" ref="BG131:BG137" si="6">IF(N131="zákl. přenesená",J131,0)</f>
        <v>0</v>
      </c>
      <c r="BH131" s="162">
        <f t="shared" ref="BH131:BH137" si="7">IF(N131="sníž. přenesená",J131,0)</f>
        <v>0</v>
      </c>
      <c r="BI131" s="162">
        <f t="shared" ref="BI131:BI137" si="8">IF(N131="nulová",J131,0)</f>
        <v>0</v>
      </c>
      <c r="BJ131" s="17" t="s">
        <v>86</v>
      </c>
      <c r="BK131" s="162">
        <f t="shared" ref="BK131:BK137" si="9">ROUND(I131*H131,2)</f>
        <v>0</v>
      </c>
      <c r="BL131" s="17" t="s">
        <v>258</v>
      </c>
      <c r="BM131" s="161" t="s">
        <v>88</v>
      </c>
    </row>
    <row r="132" spans="1:65" s="2" customFormat="1" ht="24.2" customHeight="1">
      <c r="A132" s="31"/>
      <c r="B132" s="148"/>
      <c r="C132" s="149" t="s">
        <v>88</v>
      </c>
      <c r="D132" s="149" t="s">
        <v>254</v>
      </c>
      <c r="E132" s="150" t="s">
        <v>1915</v>
      </c>
      <c r="F132" s="151" t="s">
        <v>260</v>
      </c>
      <c r="G132" s="152" t="s">
        <v>261</v>
      </c>
      <c r="H132" s="153">
        <v>9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258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263</v>
      </c>
      <c r="F133" s="151" t="s">
        <v>264</v>
      </c>
      <c r="G133" s="152" t="s">
        <v>265</v>
      </c>
      <c r="H133" s="153">
        <v>15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266</v>
      </c>
    </row>
    <row r="134" spans="1:65" s="2" customFormat="1" ht="16.5" customHeight="1">
      <c r="A134" s="31"/>
      <c r="B134" s="148"/>
      <c r="C134" s="149" t="s">
        <v>258</v>
      </c>
      <c r="D134" s="149" t="s">
        <v>254</v>
      </c>
      <c r="E134" s="150" t="s">
        <v>267</v>
      </c>
      <c r="F134" s="151" t="s">
        <v>268</v>
      </c>
      <c r="G134" s="152" t="s">
        <v>265</v>
      </c>
      <c r="H134" s="153">
        <v>20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269</v>
      </c>
    </row>
    <row r="135" spans="1:65" s="2" customFormat="1" ht="24.2" customHeight="1">
      <c r="A135" s="31"/>
      <c r="B135" s="148"/>
      <c r="C135" s="149" t="s">
        <v>270</v>
      </c>
      <c r="D135" s="149" t="s">
        <v>254</v>
      </c>
      <c r="E135" s="150" t="s">
        <v>271</v>
      </c>
      <c r="F135" s="151" t="s">
        <v>272</v>
      </c>
      <c r="G135" s="152" t="s">
        <v>265</v>
      </c>
      <c r="H135" s="153">
        <v>20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273</v>
      </c>
    </row>
    <row r="136" spans="1:65" s="2" customFormat="1" ht="24.2" customHeight="1">
      <c r="A136" s="31"/>
      <c r="B136" s="148"/>
      <c r="C136" s="149" t="s">
        <v>266</v>
      </c>
      <c r="D136" s="149" t="s">
        <v>254</v>
      </c>
      <c r="E136" s="150" t="s">
        <v>1916</v>
      </c>
      <c r="F136" s="151" t="s">
        <v>1917</v>
      </c>
      <c r="G136" s="152" t="s">
        <v>265</v>
      </c>
      <c r="H136" s="153">
        <v>30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276</v>
      </c>
    </row>
    <row r="137" spans="1:65" s="2" customFormat="1" ht="33" customHeight="1">
      <c r="A137" s="31"/>
      <c r="B137" s="148"/>
      <c r="C137" s="149" t="s">
        <v>277</v>
      </c>
      <c r="D137" s="149" t="s">
        <v>254</v>
      </c>
      <c r="E137" s="150" t="s">
        <v>7386</v>
      </c>
      <c r="F137" s="151" t="s">
        <v>7387</v>
      </c>
      <c r="G137" s="152" t="s">
        <v>280</v>
      </c>
      <c r="H137" s="153">
        <v>259.46699999999998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281</v>
      </c>
    </row>
    <row r="138" spans="1:65" s="13" customFormat="1">
      <c r="B138" s="163"/>
      <c r="D138" s="164" t="s">
        <v>282</v>
      </c>
      <c r="E138" s="165" t="s">
        <v>1</v>
      </c>
      <c r="F138" s="166" t="s">
        <v>283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7388</v>
      </c>
      <c r="H139" s="174">
        <v>17.39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7389</v>
      </c>
      <c r="H140" s="174">
        <v>12.647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7390</v>
      </c>
      <c r="H141" s="174">
        <v>11.951000000000001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7391</v>
      </c>
      <c r="H142" s="174">
        <v>9.7929999999999993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7392</v>
      </c>
      <c r="H143" s="174">
        <v>10.146000000000001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7393</v>
      </c>
      <c r="H144" s="174">
        <v>20.562000000000001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2:51" s="14" customFormat="1" ht="22.5">
      <c r="B145" s="171"/>
      <c r="D145" s="164" t="s">
        <v>282</v>
      </c>
      <c r="E145" s="172" t="s">
        <v>1</v>
      </c>
      <c r="F145" s="173" t="s">
        <v>7394</v>
      </c>
      <c r="H145" s="174">
        <v>24.984000000000002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2:51" s="14" customFormat="1" ht="22.5">
      <c r="B146" s="171"/>
      <c r="D146" s="164" t="s">
        <v>282</v>
      </c>
      <c r="E146" s="172" t="s">
        <v>1</v>
      </c>
      <c r="F146" s="173" t="s">
        <v>7395</v>
      </c>
      <c r="H146" s="174">
        <v>12.478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2:51" s="14" customFormat="1" ht="33.75">
      <c r="B147" s="171"/>
      <c r="D147" s="164" t="s">
        <v>282</v>
      </c>
      <c r="E147" s="172" t="s">
        <v>1</v>
      </c>
      <c r="F147" s="173" t="s">
        <v>7396</v>
      </c>
      <c r="H147" s="174">
        <v>34.119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2:51" s="14" customFormat="1" ht="22.5">
      <c r="B148" s="171"/>
      <c r="D148" s="164" t="s">
        <v>282</v>
      </c>
      <c r="E148" s="172" t="s">
        <v>1</v>
      </c>
      <c r="F148" s="173" t="s">
        <v>7397</v>
      </c>
      <c r="H148" s="174">
        <v>9.4120000000000008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2:51" s="14" customFormat="1" ht="22.5">
      <c r="B149" s="171"/>
      <c r="D149" s="164" t="s">
        <v>282</v>
      </c>
      <c r="E149" s="172" t="s">
        <v>1</v>
      </c>
      <c r="F149" s="173" t="s">
        <v>7398</v>
      </c>
      <c r="H149" s="174">
        <v>9.85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2:51" s="14" customFormat="1" ht="22.5">
      <c r="B150" s="171"/>
      <c r="D150" s="164" t="s">
        <v>282</v>
      </c>
      <c r="E150" s="172" t="s">
        <v>1</v>
      </c>
      <c r="F150" s="173" t="s">
        <v>7399</v>
      </c>
      <c r="H150" s="174">
        <v>9.7279999999999998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2:51" s="14" customFormat="1" ht="22.5">
      <c r="B151" s="171"/>
      <c r="D151" s="164" t="s">
        <v>282</v>
      </c>
      <c r="E151" s="172" t="s">
        <v>1</v>
      </c>
      <c r="F151" s="173" t="s">
        <v>7400</v>
      </c>
      <c r="H151" s="174">
        <v>1.32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2:51" s="14" customFormat="1" ht="22.5">
      <c r="B152" s="171"/>
      <c r="D152" s="164" t="s">
        <v>282</v>
      </c>
      <c r="E152" s="172" t="s">
        <v>1</v>
      </c>
      <c r="F152" s="173" t="s">
        <v>7401</v>
      </c>
      <c r="H152" s="174">
        <v>35.255000000000003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2:51" s="14" customFormat="1">
      <c r="B153" s="171"/>
      <c r="D153" s="164" t="s">
        <v>282</v>
      </c>
      <c r="E153" s="172" t="s">
        <v>1</v>
      </c>
      <c r="F153" s="173" t="s">
        <v>7402</v>
      </c>
      <c r="H153" s="174">
        <v>4.6589999999999998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2:51" s="14" customFormat="1">
      <c r="B154" s="171"/>
      <c r="D154" s="164" t="s">
        <v>282</v>
      </c>
      <c r="E154" s="172" t="s">
        <v>1</v>
      </c>
      <c r="F154" s="173" t="s">
        <v>7403</v>
      </c>
      <c r="H154" s="174">
        <v>1.607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2:51" s="14" customFormat="1">
      <c r="B155" s="171"/>
      <c r="D155" s="164" t="s">
        <v>282</v>
      </c>
      <c r="E155" s="172" t="s">
        <v>1</v>
      </c>
      <c r="F155" s="173" t="s">
        <v>7404</v>
      </c>
      <c r="H155" s="174">
        <v>1.4410000000000001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2:51" s="14" customFormat="1">
      <c r="B156" s="171"/>
      <c r="D156" s="164" t="s">
        <v>282</v>
      </c>
      <c r="E156" s="172" t="s">
        <v>1</v>
      </c>
      <c r="F156" s="173" t="s">
        <v>7405</v>
      </c>
      <c r="H156" s="174">
        <v>1.274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2:51" s="14" customFormat="1">
      <c r="B157" s="171"/>
      <c r="D157" s="164" t="s">
        <v>282</v>
      </c>
      <c r="E157" s="172" t="s">
        <v>1</v>
      </c>
      <c r="F157" s="173" t="s">
        <v>7406</v>
      </c>
      <c r="H157" s="174">
        <v>1.754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2:51" s="14" customFormat="1">
      <c r="B158" s="171"/>
      <c r="D158" s="164" t="s">
        <v>282</v>
      </c>
      <c r="E158" s="172" t="s">
        <v>1</v>
      </c>
      <c r="F158" s="173" t="s">
        <v>7407</v>
      </c>
      <c r="H158" s="174">
        <v>1.5780000000000001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2:51" s="14" customFormat="1">
      <c r="B159" s="171"/>
      <c r="D159" s="164" t="s">
        <v>282</v>
      </c>
      <c r="E159" s="172" t="s">
        <v>1</v>
      </c>
      <c r="F159" s="173" t="s">
        <v>7408</v>
      </c>
      <c r="H159" s="174">
        <v>1.744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2:51" s="14" customFormat="1">
      <c r="B160" s="171"/>
      <c r="D160" s="164" t="s">
        <v>282</v>
      </c>
      <c r="E160" s="172" t="s">
        <v>1</v>
      </c>
      <c r="F160" s="173" t="s">
        <v>7409</v>
      </c>
      <c r="H160" s="174">
        <v>1.617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4" customFormat="1">
      <c r="B161" s="171"/>
      <c r="D161" s="164" t="s">
        <v>282</v>
      </c>
      <c r="E161" s="172" t="s">
        <v>1</v>
      </c>
      <c r="F161" s="173" t="s">
        <v>7410</v>
      </c>
      <c r="H161" s="174">
        <v>2.3319999999999999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4" customFormat="1">
      <c r="B162" s="171"/>
      <c r="D162" s="164" t="s">
        <v>282</v>
      </c>
      <c r="E162" s="172" t="s">
        <v>1</v>
      </c>
      <c r="F162" s="173" t="s">
        <v>7411</v>
      </c>
      <c r="H162" s="174">
        <v>3.2130000000000001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4" customFormat="1">
      <c r="B163" s="171"/>
      <c r="D163" s="164" t="s">
        <v>282</v>
      </c>
      <c r="E163" s="172" t="s">
        <v>1</v>
      </c>
      <c r="F163" s="173" t="s">
        <v>7412</v>
      </c>
      <c r="H163" s="174">
        <v>3.149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4" customFormat="1">
      <c r="B164" s="171"/>
      <c r="D164" s="164" t="s">
        <v>282</v>
      </c>
      <c r="E164" s="172" t="s">
        <v>1</v>
      </c>
      <c r="F164" s="173" t="s">
        <v>7413</v>
      </c>
      <c r="H164" s="174">
        <v>1.45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4" customFormat="1">
      <c r="B165" s="171"/>
      <c r="D165" s="164" t="s">
        <v>282</v>
      </c>
      <c r="E165" s="172" t="s">
        <v>1</v>
      </c>
      <c r="F165" s="173" t="s">
        <v>7414</v>
      </c>
      <c r="H165" s="174">
        <v>1.3720000000000001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4" customFormat="1">
      <c r="B166" s="171"/>
      <c r="D166" s="164" t="s">
        <v>282</v>
      </c>
      <c r="E166" s="172" t="s">
        <v>1</v>
      </c>
      <c r="F166" s="173" t="s">
        <v>7415</v>
      </c>
      <c r="H166" s="174">
        <v>1.2050000000000001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4" customFormat="1">
      <c r="B167" s="171"/>
      <c r="D167" s="164" t="s">
        <v>282</v>
      </c>
      <c r="E167" s="172" t="s">
        <v>1</v>
      </c>
      <c r="F167" s="173" t="s">
        <v>7416</v>
      </c>
      <c r="H167" s="174">
        <v>1.48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4" customFormat="1">
      <c r="B168" s="171"/>
      <c r="D168" s="164" t="s">
        <v>282</v>
      </c>
      <c r="E168" s="172" t="s">
        <v>1</v>
      </c>
      <c r="F168" s="173" t="s">
        <v>7417</v>
      </c>
      <c r="H168" s="174">
        <v>1.8129999999999999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4" customFormat="1">
      <c r="B169" s="171"/>
      <c r="D169" s="164" t="s">
        <v>282</v>
      </c>
      <c r="E169" s="172" t="s">
        <v>1</v>
      </c>
      <c r="F169" s="173" t="s">
        <v>7418</v>
      </c>
      <c r="H169" s="174">
        <v>5.9390000000000001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4" customFormat="1">
      <c r="B170" s="171"/>
      <c r="D170" s="164" t="s">
        <v>282</v>
      </c>
      <c r="E170" s="172" t="s">
        <v>1</v>
      </c>
      <c r="F170" s="173" t="s">
        <v>7419</v>
      </c>
      <c r="H170" s="174">
        <v>2.2050000000000001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3" customFormat="1" ht="33.75">
      <c r="B171" s="163"/>
      <c r="D171" s="164" t="s">
        <v>282</v>
      </c>
      <c r="E171" s="165" t="s">
        <v>1</v>
      </c>
      <c r="F171" s="166" t="s">
        <v>7420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259.46699999999993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33" customHeight="1">
      <c r="A173" s="31"/>
      <c r="B173" s="148"/>
      <c r="C173" s="149" t="s">
        <v>269</v>
      </c>
      <c r="D173" s="149" t="s">
        <v>254</v>
      </c>
      <c r="E173" s="150" t="s">
        <v>7421</v>
      </c>
      <c r="F173" s="151" t="s">
        <v>7422</v>
      </c>
      <c r="G173" s="152" t="s">
        <v>280</v>
      </c>
      <c r="H173" s="153">
        <v>259.46699999999998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258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258</v>
      </c>
      <c r="BM173" s="161" t="s">
        <v>289</v>
      </c>
    </row>
    <row r="174" spans="1:65" s="13" customFormat="1">
      <c r="B174" s="163"/>
      <c r="D174" s="164" t="s">
        <v>282</v>
      </c>
      <c r="E174" s="165" t="s">
        <v>1</v>
      </c>
      <c r="F174" s="166" t="s">
        <v>290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4" customFormat="1" ht="22.5">
      <c r="B175" s="171"/>
      <c r="D175" s="164" t="s">
        <v>282</v>
      </c>
      <c r="E175" s="172" t="s">
        <v>1</v>
      </c>
      <c r="F175" s="173" t="s">
        <v>7388</v>
      </c>
      <c r="H175" s="174">
        <v>17.39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4" customFormat="1" ht="22.5">
      <c r="B176" s="171"/>
      <c r="D176" s="164" t="s">
        <v>282</v>
      </c>
      <c r="E176" s="172" t="s">
        <v>1</v>
      </c>
      <c r="F176" s="173" t="s">
        <v>7389</v>
      </c>
      <c r="H176" s="174">
        <v>12.647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2:51" s="14" customFormat="1" ht="22.5">
      <c r="B177" s="171"/>
      <c r="D177" s="164" t="s">
        <v>282</v>
      </c>
      <c r="E177" s="172" t="s">
        <v>1</v>
      </c>
      <c r="F177" s="173" t="s">
        <v>7390</v>
      </c>
      <c r="H177" s="174">
        <v>11.951000000000001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2:51" s="14" customFormat="1" ht="22.5">
      <c r="B178" s="171"/>
      <c r="D178" s="164" t="s">
        <v>282</v>
      </c>
      <c r="E178" s="172" t="s">
        <v>1</v>
      </c>
      <c r="F178" s="173" t="s">
        <v>7391</v>
      </c>
      <c r="H178" s="174">
        <v>9.7929999999999993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2:51" s="14" customFormat="1" ht="22.5">
      <c r="B179" s="171"/>
      <c r="D179" s="164" t="s">
        <v>282</v>
      </c>
      <c r="E179" s="172" t="s">
        <v>1</v>
      </c>
      <c r="F179" s="173" t="s">
        <v>7392</v>
      </c>
      <c r="H179" s="174">
        <v>10.146000000000001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2:51" s="14" customFormat="1" ht="22.5">
      <c r="B180" s="171"/>
      <c r="D180" s="164" t="s">
        <v>282</v>
      </c>
      <c r="E180" s="172" t="s">
        <v>1</v>
      </c>
      <c r="F180" s="173" t="s">
        <v>7393</v>
      </c>
      <c r="H180" s="174">
        <v>20.562000000000001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282</v>
      </c>
      <c r="AU180" s="172" t="s">
        <v>88</v>
      </c>
      <c r="AV180" s="14" t="s">
        <v>88</v>
      </c>
      <c r="AW180" s="14" t="s">
        <v>33</v>
      </c>
      <c r="AX180" s="14" t="s">
        <v>79</v>
      </c>
      <c r="AY180" s="172" t="s">
        <v>252</v>
      </c>
    </row>
    <row r="181" spans="2:51" s="14" customFormat="1" ht="22.5">
      <c r="B181" s="171"/>
      <c r="D181" s="164" t="s">
        <v>282</v>
      </c>
      <c r="E181" s="172" t="s">
        <v>1</v>
      </c>
      <c r="F181" s="173" t="s">
        <v>7394</v>
      </c>
      <c r="H181" s="174">
        <v>24.984000000000002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282</v>
      </c>
      <c r="AU181" s="172" t="s">
        <v>88</v>
      </c>
      <c r="AV181" s="14" t="s">
        <v>88</v>
      </c>
      <c r="AW181" s="14" t="s">
        <v>33</v>
      </c>
      <c r="AX181" s="14" t="s">
        <v>79</v>
      </c>
      <c r="AY181" s="172" t="s">
        <v>252</v>
      </c>
    </row>
    <row r="182" spans="2:51" s="14" customFormat="1" ht="22.5">
      <c r="B182" s="171"/>
      <c r="D182" s="164" t="s">
        <v>282</v>
      </c>
      <c r="E182" s="172" t="s">
        <v>1</v>
      </c>
      <c r="F182" s="173" t="s">
        <v>7395</v>
      </c>
      <c r="H182" s="174">
        <v>12.478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2:51" s="14" customFormat="1" ht="33.75">
      <c r="B183" s="171"/>
      <c r="D183" s="164" t="s">
        <v>282</v>
      </c>
      <c r="E183" s="172" t="s">
        <v>1</v>
      </c>
      <c r="F183" s="173" t="s">
        <v>7396</v>
      </c>
      <c r="H183" s="174">
        <v>34.119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2:51" s="14" customFormat="1" ht="22.5">
      <c r="B184" s="171"/>
      <c r="D184" s="164" t="s">
        <v>282</v>
      </c>
      <c r="E184" s="172" t="s">
        <v>1</v>
      </c>
      <c r="F184" s="173" t="s">
        <v>7397</v>
      </c>
      <c r="H184" s="174">
        <v>9.4120000000000008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2:51" s="14" customFormat="1" ht="22.5">
      <c r="B185" s="171"/>
      <c r="D185" s="164" t="s">
        <v>282</v>
      </c>
      <c r="E185" s="172" t="s">
        <v>1</v>
      </c>
      <c r="F185" s="173" t="s">
        <v>7398</v>
      </c>
      <c r="H185" s="174">
        <v>9.85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2:51" s="14" customFormat="1" ht="22.5">
      <c r="B186" s="171"/>
      <c r="D186" s="164" t="s">
        <v>282</v>
      </c>
      <c r="E186" s="172" t="s">
        <v>1</v>
      </c>
      <c r="F186" s="173" t="s">
        <v>7399</v>
      </c>
      <c r="H186" s="174">
        <v>9.7279999999999998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2:51" s="14" customFormat="1" ht="22.5">
      <c r="B187" s="171"/>
      <c r="D187" s="164" t="s">
        <v>282</v>
      </c>
      <c r="E187" s="172" t="s">
        <v>1</v>
      </c>
      <c r="F187" s="173" t="s">
        <v>7400</v>
      </c>
      <c r="H187" s="174">
        <v>1.32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2:51" s="14" customFormat="1" ht="22.5">
      <c r="B188" s="171"/>
      <c r="D188" s="164" t="s">
        <v>282</v>
      </c>
      <c r="E188" s="172" t="s">
        <v>1</v>
      </c>
      <c r="F188" s="173" t="s">
        <v>7401</v>
      </c>
      <c r="H188" s="174">
        <v>35.255000000000003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2:51" s="14" customFormat="1">
      <c r="B189" s="171"/>
      <c r="D189" s="164" t="s">
        <v>282</v>
      </c>
      <c r="E189" s="172" t="s">
        <v>1</v>
      </c>
      <c r="F189" s="173" t="s">
        <v>7402</v>
      </c>
      <c r="H189" s="174">
        <v>4.6589999999999998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2:51" s="14" customFormat="1">
      <c r="B190" s="171"/>
      <c r="D190" s="164" t="s">
        <v>282</v>
      </c>
      <c r="E190" s="172" t="s">
        <v>1</v>
      </c>
      <c r="F190" s="173" t="s">
        <v>7403</v>
      </c>
      <c r="H190" s="174">
        <v>1.607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2:51" s="14" customFormat="1">
      <c r="B191" s="171"/>
      <c r="D191" s="164" t="s">
        <v>282</v>
      </c>
      <c r="E191" s="172" t="s">
        <v>1</v>
      </c>
      <c r="F191" s="173" t="s">
        <v>7404</v>
      </c>
      <c r="H191" s="174">
        <v>1.4410000000000001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282</v>
      </c>
      <c r="AU191" s="172" t="s">
        <v>88</v>
      </c>
      <c r="AV191" s="14" t="s">
        <v>88</v>
      </c>
      <c r="AW191" s="14" t="s">
        <v>33</v>
      </c>
      <c r="AX191" s="14" t="s">
        <v>79</v>
      </c>
      <c r="AY191" s="172" t="s">
        <v>252</v>
      </c>
    </row>
    <row r="192" spans="2:51" s="14" customFormat="1">
      <c r="B192" s="171"/>
      <c r="D192" s="164" t="s">
        <v>282</v>
      </c>
      <c r="E192" s="172" t="s">
        <v>1</v>
      </c>
      <c r="F192" s="173" t="s">
        <v>7405</v>
      </c>
      <c r="H192" s="174">
        <v>1.274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2:51" s="14" customFormat="1">
      <c r="B193" s="171"/>
      <c r="D193" s="164" t="s">
        <v>282</v>
      </c>
      <c r="E193" s="172" t="s">
        <v>1</v>
      </c>
      <c r="F193" s="173" t="s">
        <v>7406</v>
      </c>
      <c r="H193" s="174">
        <v>1.754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2:51" s="14" customFormat="1">
      <c r="B194" s="171"/>
      <c r="D194" s="164" t="s">
        <v>282</v>
      </c>
      <c r="E194" s="172" t="s">
        <v>1</v>
      </c>
      <c r="F194" s="173" t="s">
        <v>7407</v>
      </c>
      <c r="H194" s="174">
        <v>1.5780000000000001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2:51" s="14" customFormat="1">
      <c r="B195" s="171"/>
      <c r="D195" s="164" t="s">
        <v>282</v>
      </c>
      <c r="E195" s="172" t="s">
        <v>1</v>
      </c>
      <c r="F195" s="173" t="s">
        <v>7408</v>
      </c>
      <c r="H195" s="174">
        <v>1.744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2:51" s="14" customFormat="1">
      <c r="B196" s="171"/>
      <c r="D196" s="164" t="s">
        <v>282</v>
      </c>
      <c r="E196" s="172" t="s">
        <v>1</v>
      </c>
      <c r="F196" s="173" t="s">
        <v>7409</v>
      </c>
      <c r="H196" s="174">
        <v>1.617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2:51" s="14" customFormat="1">
      <c r="B197" s="171"/>
      <c r="D197" s="164" t="s">
        <v>282</v>
      </c>
      <c r="E197" s="172" t="s">
        <v>1</v>
      </c>
      <c r="F197" s="173" t="s">
        <v>7410</v>
      </c>
      <c r="H197" s="174">
        <v>2.3319999999999999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2:51" s="14" customFormat="1">
      <c r="B198" s="171"/>
      <c r="D198" s="164" t="s">
        <v>282</v>
      </c>
      <c r="E198" s="172" t="s">
        <v>1</v>
      </c>
      <c r="F198" s="173" t="s">
        <v>7411</v>
      </c>
      <c r="H198" s="174">
        <v>3.2130000000000001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2:51" s="14" customFormat="1">
      <c r="B199" s="171"/>
      <c r="D199" s="164" t="s">
        <v>282</v>
      </c>
      <c r="E199" s="172" t="s">
        <v>1</v>
      </c>
      <c r="F199" s="173" t="s">
        <v>7412</v>
      </c>
      <c r="H199" s="174">
        <v>3.149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2:51" s="14" customFormat="1">
      <c r="B200" s="171"/>
      <c r="D200" s="164" t="s">
        <v>282</v>
      </c>
      <c r="E200" s="172" t="s">
        <v>1</v>
      </c>
      <c r="F200" s="173" t="s">
        <v>7413</v>
      </c>
      <c r="H200" s="174">
        <v>1.45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2:51" s="14" customFormat="1">
      <c r="B201" s="171"/>
      <c r="D201" s="164" t="s">
        <v>282</v>
      </c>
      <c r="E201" s="172" t="s">
        <v>1</v>
      </c>
      <c r="F201" s="173" t="s">
        <v>7414</v>
      </c>
      <c r="H201" s="174">
        <v>1.3720000000000001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2:51" s="14" customFormat="1">
      <c r="B202" s="171"/>
      <c r="D202" s="164" t="s">
        <v>282</v>
      </c>
      <c r="E202" s="172" t="s">
        <v>1</v>
      </c>
      <c r="F202" s="173" t="s">
        <v>7415</v>
      </c>
      <c r="H202" s="174">
        <v>1.2050000000000001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2:51" s="14" customFormat="1">
      <c r="B203" s="171"/>
      <c r="D203" s="164" t="s">
        <v>282</v>
      </c>
      <c r="E203" s="172" t="s">
        <v>1</v>
      </c>
      <c r="F203" s="173" t="s">
        <v>7416</v>
      </c>
      <c r="H203" s="174">
        <v>1.48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2:51" s="14" customFormat="1">
      <c r="B204" s="171"/>
      <c r="D204" s="164" t="s">
        <v>282</v>
      </c>
      <c r="E204" s="172" t="s">
        <v>1</v>
      </c>
      <c r="F204" s="173" t="s">
        <v>7417</v>
      </c>
      <c r="H204" s="174">
        <v>1.8129999999999999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2:51" s="14" customFormat="1">
      <c r="B205" s="171"/>
      <c r="D205" s="164" t="s">
        <v>282</v>
      </c>
      <c r="E205" s="172" t="s">
        <v>1</v>
      </c>
      <c r="F205" s="173" t="s">
        <v>7418</v>
      </c>
      <c r="H205" s="174">
        <v>5.9390000000000001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2:51" s="14" customFormat="1">
      <c r="B206" s="171"/>
      <c r="D206" s="164" t="s">
        <v>282</v>
      </c>
      <c r="E206" s="172" t="s">
        <v>1</v>
      </c>
      <c r="F206" s="173" t="s">
        <v>7419</v>
      </c>
      <c r="H206" s="174">
        <v>2.2050000000000001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2:51" s="13" customFormat="1" ht="33.75">
      <c r="B207" s="163"/>
      <c r="D207" s="164" t="s">
        <v>282</v>
      </c>
      <c r="E207" s="165" t="s">
        <v>1</v>
      </c>
      <c r="F207" s="166" t="s">
        <v>7420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2:51" s="15" customFormat="1">
      <c r="B208" s="179"/>
      <c r="D208" s="164" t="s">
        <v>282</v>
      </c>
      <c r="E208" s="180" t="s">
        <v>1</v>
      </c>
      <c r="F208" s="181" t="s">
        <v>286</v>
      </c>
      <c r="H208" s="182">
        <v>259.46699999999993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282</v>
      </c>
      <c r="AU208" s="180" t="s">
        <v>88</v>
      </c>
      <c r="AV208" s="15" t="s">
        <v>258</v>
      </c>
      <c r="AW208" s="15" t="s">
        <v>33</v>
      </c>
      <c r="AX208" s="15" t="s">
        <v>86</v>
      </c>
      <c r="AY208" s="180" t="s">
        <v>252</v>
      </c>
    </row>
    <row r="209" spans="1:65" s="2" customFormat="1" ht="21.75" customHeight="1">
      <c r="A209" s="31"/>
      <c r="B209" s="148"/>
      <c r="C209" s="149" t="s">
        <v>291</v>
      </c>
      <c r="D209" s="149" t="s">
        <v>254</v>
      </c>
      <c r="E209" s="150" t="s">
        <v>5261</v>
      </c>
      <c r="F209" s="151" t="s">
        <v>1941</v>
      </c>
      <c r="G209" s="152" t="s">
        <v>465</v>
      </c>
      <c r="H209" s="153">
        <v>338.91199999999998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44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258</v>
      </c>
      <c r="AT209" s="161" t="s">
        <v>254</v>
      </c>
      <c r="AU209" s="161" t="s">
        <v>88</v>
      </c>
      <c r="AY209" s="17" t="s">
        <v>252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86</v>
      </c>
      <c r="BK209" s="162">
        <f>ROUND(I209*H209,2)</f>
        <v>0</v>
      </c>
      <c r="BL209" s="17" t="s">
        <v>258</v>
      </c>
      <c r="BM209" s="161" t="s">
        <v>294</v>
      </c>
    </row>
    <row r="210" spans="1:65" s="14" customFormat="1" ht="22.5">
      <c r="B210" s="171"/>
      <c r="D210" s="164" t="s">
        <v>282</v>
      </c>
      <c r="E210" s="172" t="s">
        <v>1</v>
      </c>
      <c r="F210" s="173" t="s">
        <v>7423</v>
      </c>
      <c r="H210" s="174">
        <v>50.588000000000001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4" customFormat="1" ht="22.5">
      <c r="B211" s="171"/>
      <c r="D211" s="164" t="s">
        <v>282</v>
      </c>
      <c r="E211" s="172" t="s">
        <v>1</v>
      </c>
      <c r="F211" s="173" t="s">
        <v>7424</v>
      </c>
      <c r="H211" s="174">
        <v>21.73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4" customFormat="1" ht="22.5">
      <c r="B212" s="171"/>
      <c r="D212" s="164" t="s">
        <v>282</v>
      </c>
      <c r="E212" s="172" t="s">
        <v>1</v>
      </c>
      <c r="F212" s="173" t="s">
        <v>7425</v>
      </c>
      <c r="H212" s="174">
        <v>17.805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4" customFormat="1" ht="22.5">
      <c r="B213" s="171"/>
      <c r="D213" s="164" t="s">
        <v>282</v>
      </c>
      <c r="E213" s="172" t="s">
        <v>1</v>
      </c>
      <c r="F213" s="173" t="s">
        <v>7426</v>
      </c>
      <c r="H213" s="174">
        <v>11.068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4" customFormat="1" ht="22.5">
      <c r="B214" s="171"/>
      <c r="D214" s="164" t="s">
        <v>282</v>
      </c>
      <c r="E214" s="172" t="s">
        <v>1</v>
      </c>
      <c r="F214" s="173" t="s">
        <v>7427</v>
      </c>
      <c r="H214" s="174">
        <v>37.386000000000003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4" customFormat="1" ht="22.5">
      <c r="B215" s="171"/>
      <c r="D215" s="164" t="s">
        <v>282</v>
      </c>
      <c r="E215" s="172" t="s">
        <v>1</v>
      </c>
      <c r="F215" s="173" t="s">
        <v>7428</v>
      </c>
      <c r="H215" s="174">
        <v>36.298000000000002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4" customFormat="1" ht="33.75">
      <c r="B216" s="171"/>
      <c r="D216" s="164" t="s">
        <v>282</v>
      </c>
      <c r="E216" s="172" t="s">
        <v>1</v>
      </c>
      <c r="F216" s="173" t="s">
        <v>7429</v>
      </c>
      <c r="H216" s="174">
        <v>62.033999999999999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282</v>
      </c>
      <c r="AU216" s="172" t="s">
        <v>88</v>
      </c>
      <c r="AV216" s="14" t="s">
        <v>88</v>
      </c>
      <c r="AW216" s="14" t="s">
        <v>33</v>
      </c>
      <c r="AX216" s="14" t="s">
        <v>79</v>
      </c>
      <c r="AY216" s="172" t="s">
        <v>252</v>
      </c>
    </row>
    <row r="217" spans="1:65" s="14" customFormat="1" ht="22.5">
      <c r="B217" s="171"/>
      <c r="D217" s="164" t="s">
        <v>282</v>
      </c>
      <c r="E217" s="172" t="s">
        <v>1</v>
      </c>
      <c r="F217" s="173" t="s">
        <v>7430</v>
      </c>
      <c r="H217" s="174">
        <v>28.300999999999998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4" customFormat="1" ht="22.5">
      <c r="B218" s="171"/>
      <c r="D218" s="164" t="s">
        <v>282</v>
      </c>
      <c r="E218" s="172" t="s">
        <v>1</v>
      </c>
      <c r="F218" s="173" t="s">
        <v>7431</v>
      </c>
      <c r="H218" s="174">
        <v>1.44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4" customFormat="1">
      <c r="B219" s="171"/>
      <c r="D219" s="164" t="s">
        <v>282</v>
      </c>
      <c r="E219" s="172" t="s">
        <v>1</v>
      </c>
      <c r="F219" s="173" t="s">
        <v>7432</v>
      </c>
      <c r="H219" s="174">
        <v>7.3470000000000004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4" customFormat="1">
      <c r="B220" s="171"/>
      <c r="D220" s="164" t="s">
        <v>282</v>
      </c>
      <c r="E220" s="172" t="s">
        <v>1</v>
      </c>
      <c r="F220" s="173" t="s">
        <v>7433</v>
      </c>
      <c r="H220" s="174">
        <v>4.1159999999999997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7434</v>
      </c>
      <c r="H221" s="174">
        <v>3.64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>
      <c r="B222" s="171"/>
      <c r="D222" s="164" t="s">
        <v>282</v>
      </c>
      <c r="E222" s="172" t="s">
        <v>1</v>
      </c>
      <c r="F222" s="173" t="s">
        <v>7435</v>
      </c>
      <c r="H222" s="174">
        <v>8.0190000000000001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4" customFormat="1">
      <c r="B223" s="171"/>
      <c r="D223" s="164" t="s">
        <v>282</v>
      </c>
      <c r="E223" s="172" t="s">
        <v>1</v>
      </c>
      <c r="F223" s="173" t="s">
        <v>7436</v>
      </c>
      <c r="H223" s="174">
        <v>7.2130000000000001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4" customFormat="1">
      <c r="B224" s="171"/>
      <c r="D224" s="164" t="s">
        <v>282</v>
      </c>
      <c r="E224" s="172" t="s">
        <v>1</v>
      </c>
      <c r="F224" s="173" t="s">
        <v>7437</v>
      </c>
      <c r="H224" s="174">
        <v>7.9740000000000002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4" customFormat="1">
      <c r="B225" s="171"/>
      <c r="D225" s="164" t="s">
        <v>282</v>
      </c>
      <c r="E225" s="172" t="s">
        <v>1</v>
      </c>
      <c r="F225" s="173" t="s">
        <v>7438</v>
      </c>
      <c r="H225" s="174">
        <v>7.3920000000000003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4" customFormat="1">
      <c r="B226" s="171"/>
      <c r="D226" s="164" t="s">
        <v>282</v>
      </c>
      <c r="E226" s="172" t="s">
        <v>1</v>
      </c>
      <c r="F226" s="173" t="s">
        <v>7439</v>
      </c>
      <c r="H226" s="174">
        <v>4.1440000000000001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282</v>
      </c>
      <c r="AU226" s="172" t="s">
        <v>88</v>
      </c>
      <c r="AV226" s="14" t="s">
        <v>88</v>
      </c>
      <c r="AW226" s="14" t="s">
        <v>33</v>
      </c>
      <c r="AX226" s="14" t="s">
        <v>79</v>
      </c>
      <c r="AY226" s="172" t="s">
        <v>252</v>
      </c>
    </row>
    <row r="227" spans="1:65" s="14" customFormat="1">
      <c r="B227" s="171"/>
      <c r="D227" s="164" t="s">
        <v>282</v>
      </c>
      <c r="E227" s="172" t="s">
        <v>1</v>
      </c>
      <c r="F227" s="173" t="s">
        <v>7440</v>
      </c>
      <c r="H227" s="174">
        <v>3.92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>
      <c r="B228" s="171"/>
      <c r="D228" s="164" t="s">
        <v>282</v>
      </c>
      <c r="E228" s="172" t="s">
        <v>1</v>
      </c>
      <c r="F228" s="173" t="s">
        <v>7441</v>
      </c>
      <c r="H228" s="174">
        <v>3.444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4" customFormat="1">
      <c r="B229" s="171"/>
      <c r="D229" s="164" t="s">
        <v>282</v>
      </c>
      <c r="E229" s="172" t="s">
        <v>1</v>
      </c>
      <c r="F229" s="173" t="s">
        <v>7442</v>
      </c>
      <c r="H229" s="174">
        <v>6.7649999999999997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4" customFormat="1">
      <c r="B230" s="171"/>
      <c r="D230" s="164" t="s">
        <v>282</v>
      </c>
      <c r="E230" s="172" t="s">
        <v>1</v>
      </c>
      <c r="F230" s="173" t="s">
        <v>7443</v>
      </c>
      <c r="H230" s="174">
        <v>8.2880000000000003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338.91199999999998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21.75" customHeight="1">
      <c r="A232" s="31"/>
      <c r="B232" s="148"/>
      <c r="C232" s="149" t="s">
        <v>273</v>
      </c>
      <c r="D232" s="149" t="s">
        <v>254</v>
      </c>
      <c r="E232" s="150" t="s">
        <v>4879</v>
      </c>
      <c r="F232" s="151" t="s">
        <v>4880</v>
      </c>
      <c r="G232" s="152" t="s">
        <v>465</v>
      </c>
      <c r="H232" s="153">
        <v>356.65</v>
      </c>
      <c r="I232" s="154"/>
      <c r="J232" s="155">
        <f>ROUND(I232*H232,2)</f>
        <v>0</v>
      </c>
      <c r="K232" s="156"/>
      <c r="L232" s="32"/>
      <c r="M232" s="157" t="s">
        <v>1</v>
      </c>
      <c r="N232" s="158" t="s">
        <v>44</v>
      </c>
      <c r="O232" s="57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1" t="s">
        <v>258</v>
      </c>
      <c r="AT232" s="161" t="s">
        <v>254</v>
      </c>
      <c r="AU232" s="161" t="s">
        <v>88</v>
      </c>
      <c r="AY232" s="17" t="s">
        <v>252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7" t="s">
        <v>86</v>
      </c>
      <c r="BK232" s="162">
        <f>ROUND(I232*H232,2)</f>
        <v>0</v>
      </c>
      <c r="BL232" s="17" t="s">
        <v>258</v>
      </c>
      <c r="BM232" s="161" t="s">
        <v>298</v>
      </c>
    </row>
    <row r="233" spans="1:65" s="14" customFormat="1" ht="22.5">
      <c r="B233" s="171"/>
      <c r="D233" s="164" t="s">
        <v>282</v>
      </c>
      <c r="E233" s="172" t="s">
        <v>1</v>
      </c>
      <c r="F233" s="173" t="s">
        <v>7444</v>
      </c>
      <c r="H233" s="174">
        <v>36.792000000000002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4" customFormat="1" ht="22.5">
      <c r="B234" s="171"/>
      <c r="D234" s="164" t="s">
        <v>282</v>
      </c>
      <c r="E234" s="172" t="s">
        <v>1</v>
      </c>
      <c r="F234" s="173" t="s">
        <v>7445</v>
      </c>
      <c r="H234" s="174">
        <v>72.682000000000002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4" customFormat="1" ht="22.5">
      <c r="B235" s="171"/>
      <c r="D235" s="164" t="s">
        <v>282</v>
      </c>
      <c r="E235" s="172" t="s">
        <v>1</v>
      </c>
      <c r="F235" s="173" t="s">
        <v>7446</v>
      </c>
      <c r="H235" s="174">
        <v>27.38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4" customFormat="1" ht="22.5">
      <c r="B236" s="171"/>
      <c r="D236" s="164" t="s">
        <v>282</v>
      </c>
      <c r="E236" s="172" t="s">
        <v>1</v>
      </c>
      <c r="F236" s="173" t="s">
        <v>7447</v>
      </c>
      <c r="H236" s="174">
        <v>28.654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282</v>
      </c>
      <c r="AU236" s="172" t="s">
        <v>88</v>
      </c>
      <c r="AV236" s="14" t="s">
        <v>88</v>
      </c>
      <c r="AW236" s="14" t="s">
        <v>33</v>
      </c>
      <c r="AX236" s="14" t="s">
        <v>79</v>
      </c>
      <c r="AY236" s="172" t="s">
        <v>252</v>
      </c>
    </row>
    <row r="237" spans="1:65" s="14" customFormat="1" ht="22.5">
      <c r="B237" s="171"/>
      <c r="D237" s="164" t="s">
        <v>282</v>
      </c>
      <c r="E237" s="172" t="s">
        <v>1</v>
      </c>
      <c r="F237" s="173" t="s">
        <v>7448</v>
      </c>
      <c r="H237" s="174">
        <v>102.56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282</v>
      </c>
      <c r="AU237" s="172" t="s">
        <v>88</v>
      </c>
      <c r="AV237" s="14" t="s">
        <v>88</v>
      </c>
      <c r="AW237" s="14" t="s">
        <v>33</v>
      </c>
      <c r="AX237" s="14" t="s">
        <v>79</v>
      </c>
      <c r="AY237" s="172" t="s">
        <v>252</v>
      </c>
    </row>
    <row r="238" spans="1:65" s="14" customFormat="1">
      <c r="B238" s="171"/>
      <c r="D238" s="164" t="s">
        <v>282</v>
      </c>
      <c r="E238" s="172" t="s">
        <v>1</v>
      </c>
      <c r="F238" s="173" t="s">
        <v>7449</v>
      </c>
      <c r="H238" s="174">
        <v>18.637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4" customFormat="1">
      <c r="B239" s="171"/>
      <c r="D239" s="164" t="s">
        <v>282</v>
      </c>
      <c r="E239" s="172" t="s">
        <v>1</v>
      </c>
      <c r="F239" s="173" t="s">
        <v>7450</v>
      </c>
      <c r="H239" s="174">
        <v>10.662000000000001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282</v>
      </c>
      <c r="AU239" s="172" t="s">
        <v>88</v>
      </c>
      <c r="AV239" s="14" t="s">
        <v>88</v>
      </c>
      <c r="AW239" s="14" t="s">
        <v>33</v>
      </c>
      <c r="AX239" s="14" t="s">
        <v>79</v>
      </c>
      <c r="AY239" s="172" t="s">
        <v>252</v>
      </c>
    </row>
    <row r="240" spans="1:65" s="14" customFormat="1">
      <c r="B240" s="171"/>
      <c r="D240" s="164" t="s">
        <v>282</v>
      </c>
      <c r="E240" s="172" t="s">
        <v>1</v>
      </c>
      <c r="F240" s="173" t="s">
        <v>7451</v>
      </c>
      <c r="H240" s="174">
        <v>12.851000000000001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282</v>
      </c>
      <c r="AU240" s="172" t="s">
        <v>88</v>
      </c>
      <c r="AV240" s="14" t="s">
        <v>88</v>
      </c>
      <c r="AW240" s="14" t="s">
        <v>33</v>
      </c>
      <c r="AX240" s="14" t="s">
        <v>79</v>
      </c>
      <c r="AY240" s="172" t="s">
        <v>252</v>
      </c>
    </row>
    <row r="241" spans="1:65" s="14" customFormat="1">
      <c r="B241" s="171"/>
      <c r="D241" s="164" t="s">
        <v>282</v>
      </c>
      <c r="E241" s="172" t="s">
        <v>1</v>
      </c>
      <c r="F241" s="173" t="s">
        <v>7452</v>
      </c>
      <c r="H241" s="174">
        <v>12.595000000000001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282</v>
      </c>
      <c r="AU241" s="172" t="s">
        <v>88</v>
      </c>
      <c r="AV241" s="14" t="s">
        <v>88</v>
      </c>
      <c r="AW241" s="14" t="s">
        <v>33</v>
      </c>
      <c r="AX241" s="14" t="s">
        <v>79</v>
      </c>
      <c r="AY241" s="172" t="s">
        <v>252</v>
      </c>
    </row>
    <row r="242" spans="1:65" s="14" customFormat="1">
      <c r="B242" s="171"/>
      <c r="D242" s="164" t="s">
        <v>282</v>
      </c>
      <c r="E242" s="172" t="s">
        <v>1</v>
      </c>
      <c r="F242" s="173" t="s">
        <v>7453</v>
      </c>
      <c r="H242" s="174">
        <v>23.757000000000001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4" customFormat="1">
      <c r="B243" s="171"/>
      <c r="D243" s="164" t="s">
        <v>282</v>
      </c>
      <c r="E243" s="172" t="s">
        <v>1</v>
      </c>
      <c r="F243" s="173" t="s">
        <v>7454</v>
      </c>
      <c r="H243" s="174">
        <v>10.08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282</v>
      </c>
      <c r="AU243" s="172" t="s">
        <v>88</v>
      </c>
      <c r="AV243" s="14" t="s">
        <v>88</v>
      </c>
      <c r="AW243" s="14" t="s">
        <v>33</v>
      </c>
      <c r="AX243" s="14" t="s">
        <v>79</v>
      </c>
      <c r="AY243" s="172" t="s">
        <v>252</v>
      </c>
    </row>
    <row r="244" spans="1:65" s="15" customFormat="1">
      <c r="B244" s="179"/>
      <c r="D244" s="164" t="s">
        <v>282</v>
      </c>
      <c r="E244" s="180" t="s">
        <v>1</v>
      </c>
      <c r="F244" s="181" t="s">
        <v>286</v>
      </c>
      <c r="H244" s="182">
        <v>356.65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282</v>
      </c>
      <c r="AU244" s="180" t="s">
        <v>88</v>
      </c>
      <c r="AV244" s="15" t="s">
        <v>258</v>
      </c>
      <c r="AW244" s="15" t="s">
        <v>33</v>
      </c>
      <c r="AX244" s="15" t="s">
        <v>86</v>
      </c>
      <c r="AY244" s="180" t="s">
        <v>252</v>
      </c>
    </row>
    <row r="245" spans="1:65" s="2" customFormat="1" ht="24.2" customHeight="1">
      <c r="A245" s="31"/>
      <c r="B245" s="148"/>
      <c r="C245" s="149" t="s">
        <v>299</v>
      </c>
      <c r="D245" s="149" t="s">
        <v>254</v>
      </c>
      <c r="E245" s="150" t="s">
        <v>5265</v>
      </c>
      <c r="F245" s="151" t="s">
        <v>1945</v>
      </c>
      <c r="G245" s="152" t="s">
        <v>465</v>
      </c>
      <c r="H245" s="153">
        <v>338.91199999999998</v>
      </c>
      <c r="I245" s="154"/>
      <c r="J245" s="155">
        <f>ROUND(I245*H245,2)</f>
        <v>0</v>
      </c>
      <c r="K245" s="156"/>
      <c r="L245" s="32"/>
      <c r="M245" s="157" t="s">
        <v>1</v>
      </c>
      <c r="N245" s="158" t="s">
        <v>44</v>
      </c>
      <c r="O245" s="57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1" t="s">
        <v>258</v>
      </c>
      <c r="AT245" s="161" t="s">
        <v>254</v>
      </c>
      <c r="AU245" s="161" t="s">
        <v>88</v>
      </c>
      <c r="AY245" s="17" t="s">
        <v>252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86</v>
      </c>
      <c r="BK245" s="162">
        <f>ROUND(I245*H245,2)</f>
        <v>0</v>
      </c>
      <c r="BL245" s="17" t="s">
        <v>258</v>
      </c>
      <c r="BM245" s="161" t="s">
        <v>302</v>
      </c>
    </row>
    <row r="246" spans="1:65" s="2" customFormat="1" ht="24.2" customHeight="1">
      <c r="A246" s="31"/>
      <c r="B246" s="148"/>
      <c r="C246" s="149" t="s">
        <v>276</v>
      </c>
      <c r="D246" s="149" t="s">
        <v>254</v>
      </c>
      <c r="E246" s="150" t="s">
        <v>4882</v>
      </c>
      <c r="F246" s="151" t="s">
        <v>4883</v>
      </c>
      <c r="G246" s="152" t="s">
        <v>465</v>
      </c>
      <c r="H246" s="153">
        <v>356.65</v>
      </c>
      <c r="I246" s="154"/>
      <c r="J246" s="155">
        <f>ROUND(I246*H246,2)</f>
        <v>0</v>
      </c>
      <c r="K246" s="156"/>
      <c r="L246" s="32"/>
      <c r="M246" s="157" t="s">
        <v>1</v>
      </c>
      <c r="N246" s="158" t="s">
        <v>44</v>
      </c>
      <c r="O246" s="57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1" t="s">
        <v>258</v>
      </c>
      <c r="AT246" s="161" t="s">
        <v>254</v>
      </c>
      <c r="AU246" s="161" t="s">
        <v>88</v>
      </c>
      <c r="AY246" s="17" t="s">
        <v>252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7" t="s">
        <v>86</v>
      </c>
      <c r="BK246" s="162">
        <f>ROUND(I246*H246,2)</f>
        <v>0</v>
      </c>
      <c r="BL246" s="17" t="s">
        <v>258</v>
      </c>
      <c r="BM246" s="161" t="s">
        <v>306</v>
      </c>
    </row>
    <row r="247" spans="1:65" s="2" customFormat="1" ht="24.2" customHeight="1">
      <c r="A247" s="31"/>
      <c r="B247" s="148"/>
      <c r="C247" s="149" t="s">
        <v>308</v>
      </c>
      <c r="D247" s="149" t="s">
        <v>254</v>
      </c>
      <c r="E247" s="150" t="s">
        <v>326</v>
      </c>
      <c r="F247" s="151" t="s">
        <v>327</v>
      </c>
      <c r="G247" s="152" t="s">
        <v>280</v>
      </c>
      <c r="H247" s="153">
        <v>419.58100000000002</v>
      </c>
      <c r="I247" s="154"/>
      <c r="J247" s="155">
        <f>ROUND(I247*H247,2)</f>
        <v>0</v>
      </c>
      <c r="K247" s="156"/>
      <c r="L247" s="32"/>
      <c r="M247" s="157" t="s">
        <v>1</v>
      </c>
      <c r="N247" s="158" t="s">
        <v>44</v>
      </c>
      <c r="O247" s="57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1" t="s">
        <v>258</v>
      </c>
      <c r="AT247" s="161" t="s">
        <v>254</v>
      </c>
      <c r="AU247" s="161" t="s">
        <v>88</v>
      </c>
      <c r="AY247" s="17" t="s">
        <v>252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7" t="s">
        <v>86</v>
      </c>
      <c r="BK247" s="162">
        <f>ROUND(I247*H247,2)</f>
        <v>0</v>
      </c>
      <c r="BL247" s="17" t="s">
        <v>258</v>
      </c>
      <c r="BM247" s="161" t="s">
        <v>311</v>
      </c>
    </row>
    <row r="248" spans="1:65" s="2" customFormat="1" ht="16.5" customHeight="1">
      <c r="A248" s="31"/>
      <c r="B248" s="148"/>
      <c r="C248" s="149" t="s">
        <v>281</v>
      </c>
      <c r="D248" s="149" t="s">
        <v>254</v>
      </c>
      <c r="E248" s="150" t="s">
        <v>339</v>
      </c>
      <c r="F248" s="151" t="s">
        <v>340</v>
      </c>
      <c r="G248" s="152" t="s">
        <v>341</v>
      </c>
      <c r="H248" s="153">
        <v>605.32000000000005</v>
      </c>
      <c r="I248" s="154"/>
      <c r="J248" s="155">
        <f>ROUND(I248*H248,2)</f>
        <v>0</v>
      </c>
      <c r="K248" s="156"/>
      <c r="L248" s="32"/>
      <c r="M248" s="157" t="s">
        <v>1</v>
      </c>
      <c r="N248" s="158" t="s">
        <v>44</v>
      </c>
      <c r="O248" s="57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1" t="s">
        <v>258</v>
      </c>
      <c r="AT248" s="161" t="s">
        <v>254</v>
      </c>
      <c r="AU248" s="161" t="s">
        <v>88</v>
      </c>
      <c r="AY248" s="17" t="s">
        <v>252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86</v>
      </c>
      <c r="BK248" s="162">
        <f>ROUND(I248*H248,2)</f>
        <v>0</v>
      </c>
      <c r="BL248" s="17" t="s">
        <v>258</v>
      </c>
      <c r="BM248" s="161" t="s">
        <v>315</v>
      </c>
    </row>
    <row r="249" spans="1:65" s="14" customFormat="1" ht="33.75">
      <c r="B249" s="171"/>
      <c r="D249" s="164" t="s">
        <v>282</v>
      </c>
      <c r="E249" s="172" t="s">
        <v>1</v>
      </c>
      <c r="F249" s="173" t="s">
        <v>7455</v>
      </c>
      <c r="H249" s="174">
        <v>466.42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4" customFormat="1" ht="33.75">
      <c r="B250" s="171"/>
      <c r="D250" s="164" t="s">
        <v>282</v>
      </c>
      <c r="E250" s="172" t="s">
        <v>1</v>
      </c>
      <c r="F250" s="173" t="s">
        <v>7456</v>
      </c>
      <c r="H250" s="174">
        <v>138.9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605.32000000000005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8</v>
      </c>
      <c r="D252" s="149" t="s">
        <v>254</v>
      </c>
      <c r="E252" s="150" t="s">
        <v>4897</v>
      </c>
      <c r="F252" s="151" t="s">
        <v>4898</v>
      </c>
      <c r="G252" s="152" t="s">
        <v>280</v>
      </c>
      <c r="H252" s="153">
        <v>64.361000000000004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319</v>
      </c>
    </row>
    <row r="253" spans="1:65" s="2" customFormat="1" ht="16.5" customHeight="1">
      <c r="A253" s="31"/>
      <c r="B253" s="148"/>
      <c r="C253" s="149" t="s">
        <v>289</v>
      </c>
      <c r="D253" s="149" t="s">
        <v>254</v>
      </c>
      <c r="E253" s="150" t="s">
        <v>4900</v>
      </c>
      <c r="F253" s="151" t="s">
        <v>4901</v>
      </c>
      <c r="G253" s="152" t="s">
        <v>341</v>
      </c>
      <c r="H253" s="153">
        <v>128.72</v>
      </c>
      <c r="I253" s="154"/>
      <c r="J253" s="155">
        <f>ROUND(I253*H253,2)</f>
        <v>0</v>
      </c>
      <c r="K253" s="156"/>
      <c r="L253" s="32"/>
      <c r="M253" s="157" t="s">
        <v>1</v>
      </c>
      <c r="N253" s="158" t="s">
        <v>44</v>
      </c>
      <c r="O253" s="57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258</v>
      </c>
      <c r="AT253" s="161" t="s">
        <v>254</v>
      </c>
      <c r="AU253" s="161" t="s">
        <v>88</v>
      </c>
      <c r="AY253" s="17" t="s">
        <v>252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7" t="s">
        <v>86</v>
      </c>
      <c r="BK253" s="162">
        <f>ROUND(I253*H253,2)</f>
        <v>0</v>
      </c>
      <c r="BL253" s="17" t="s">
        <v>258</v>
      </c>
      <c r="BM253" s="161" t="s">
        <v>323</v>
      </c>
    </row>
    <row r="254" spans="1:65" s="14" customFormat="1">
      <c r="B254" s="171"/>
      <c r="D254" s="164" t="s">
        <v>282</v>
      </c>
      <c r="E254" s="172" t="s">
        <v>1</v>
      </c>
      <c r="F254" s="173" t="s">
        <v>7457</v>
      </c>
      <c r="H254" s="174">
        <v>128.72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128.72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12" customFormat="1" ht="22.9" customHeight="1">
      <c r="B256" s="135"/>
      <c r="D256" s="136" t="s">
        <v>78</v>
      </c>
      <c r="E256" s="146" t="s">
        <v>258</v>
      </c>
      <c r="F256" s="146" t="s">
        <v>457</v>
      </c>
      <c r="I256" s="138"/>
      <c r="J256" s="147">
        <f>BK256</f>
        <v>0</v>
      </c>
      <c r="L256" s="135"/>
      <c r="M256" s="140"/>
      <c r="N256" s="141"/>
      <c r="O256" s="141"/>
      <c r="P256" s="142">
        <f>P257</f>
        <v>0</v>
      </c>
      <c r="Q256" s="141"/>
      <c r="R256" s="142">
        <f>R257</f>
        <v>0</v>
      </c>
      <c r="S256" s="141"/>
      <c r="T256" s="143">
        <f>T257</f>
        <v>0</v>
      </c>
      <c r="AR256" s="136" t="s">
        <v>86</v>
      </c>
      <c r="AT256" s="144" t="s">
        <v>78</v>
      </c>
      <c r="AU256" s="144" t="s">
        <v>86</v>
      </c>
      <c r="AY256" s="136" t="s">
        <v>252</v>
      </c>
      <c r="BK256" s="145">
        <f>BK257</f>
        <v>0</v>
      </c>
    </row>
    <row r="257" spans="1:65" s="2" customFormat="1" ht="24.2" customHeight="1">
      <c r="A257" s="31"/>
      <c r="B257" s="148"/>
      <c r="C257" s="149" t="s">
        <v>325</v>
      </c>
      <c r="D257" s="149" t="s">
        <v>254</v>
      </c>
      <c r="E257" s="150" t="s">
        <v>4903</v>
      </c>
      <c r="F257" s="151" t="s">
        <v>4904</v>
      </c>
      <c r="G257" s="152" t="s">
        <v>280</v>
      </c>
      <c r="H257" s="153">
        <v>28.521999999999998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258</v>
      </c>
      <c r="BM257" s="161" t="s">
        <v>328</v>
      </c>
    </row>
    <row r="258" spans="1:65" s="12" customFormat="1" ht="22.9" customHeight="1">
      <c r="B258" s="135"/>
      <c r="D258" s="136" t="s">
        <v>78</v>
      </c>
      <c r="E258" s="146" t="s">
        <v>269</v>
      </c>
      <c r="F258" s="146" t="s">
        <v>5278</v>
      </c>
      <c r="I258" s="138"/>
      <c r="J258" s="147">
        <f>BK258</f>
        <v>0</v>
      </c>
      <c r="L258" s="135"/>
      <c r="M258" s="140"/>
      <c r="N258" s="141"/>
      <c r="O258" s="141"/>
      <c r="P258" s="142">
        <f>SUM(P259:P421)</f>
        <v>0</v>
      </c>
      <c r="Q258" s="141"/>
      <c r="R258" s="142">
        <f>SUM(R259:R421)</f>
        <v>0</v>
      </c>
      <c r="S258" s="141"/>
      <c r="T258" s="143">
        <f>SUM(T259:T421)</f>
        <v>0</v>
      </c>
      <c r="AR258" s="136" t="s">
        <v>86</v>
      </c>
      <c r="AT258" s="144" t="s">
        <v>78</v>
      </c>
      <c r="AU258" s="144" t="s">
        <v>86</v>
      </c>
      <c r="AY258" s="136" t="s">
        <v>252</v>
      </c>
      <c r="BK258" s="145">
        <f>SUM(BK259:BK421)</f>
        <v>0</v>
      </c>
    </row>
    <row r="259" spans="1:65" s="2" customFormat="1" ht="24.2" customHeight="1">
      <c r="A259" s="31"/>
      <c r="B259" s="148"/>
      <c r="C259" s="149" t="s">
        <v>294</v>
      </c>
      <c r="D259" s="149" t="s">
        <v>254</v>
      </c>
      <c r="E259" s="150" t="s">
        <v>7458</v>
      </c>
      <c r="F259" s="151" t="s">
        <v>7459</v>
      </c>
      <c r="G259" s="152" t="s">
        <v>265</v>
      </c>
      <c r="H259" s="153">
        <v>8.4260000000000002</v>
      </c>
      <c r="I259" s="154"/>
      <c r="J259" s="155">
        <f>ROUND(I259*H259,2)</f>
        <v>0</v>
      </c>
      <c r="K259" s="156"/>
      <c r="L259" s="32"/>
      <c r="M259" s="157" t="s">
        <v>1</v>
      </c>
      <c r="N259" s="158" t="s">
        <v>44</v>
      </c>
      <c r="O259" s="57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1" t="s">
        <v>258</v>
      </c>
      <c r="AT259" s="161" t="s">
        <v>254</v>
      </c>
      <c r="AU259" s="161" t="s">
        <v>88</v>
      </c>
      <c r="AY259" s="17" t="s">
        <v>252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7" t="s">
        <v>86</v>
      </c>
      <c r="BK259" s="162">
        <f>ROUND(I259*H259,2)</f>
        <v>0</v>
      </c>
      <c r="BL259" s="17" t="s">
        <v>258</v>
      </c>
      <c r="BM259" s="161" t="s">
        <v>335</v>
      </c>
    </row>
    <row r="260" spans="1:65" s="14" customFormat="1" ht="22.5">
      <c r="B260" s="171"/>
      <c r="D260" s="164" t="s">
        <v>282</v>
      </c>
      <c r="E260" s="172" t="s">
        <v>1</v>
      </c>
      <c r="F260" s="173" t="s">
        <v>7460</v>
      </c>
      <c r="H260" s="174">
        <v>8.4260000000000002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282</v>
      </c>
      <c r="AU260" s="172" t="s">
        <v>88</v>
      </c>
      <c r="AV260" s="14" t="s">
        <v>88</v>
      </c>
      <c r="AW260" s="14" t="s">
        <v>33</v>
      </c>
      <c r="AX260" s="14" t="s">
        <v>79</v>
      </c>
      <c r="AY260" s="172" t="s">
        <v>252</v>
      </c>
    </row>
    <row r="261" spans="1:65" s="13" customFormat="1">
      <c r="B261" s="163"/>
      <c r="D261" s="164" t="s">
        <v>282</v>
      </c>
      <c r="E261" s="165" t="s">
        <v>1</v>
      </c>
      <c r="F261" s="166" t="s">
        <v>4923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5" customFormat="1">
      <c r="B262" s="179"/>
      <c r="D262" s="164" t="s">
        <v>282</v>
      </c>
      <c r="E262" s="180" t="s">
        <v>1</v>
      </c>
      <c r="F262" s="181" t="s">
        <v>286</v>
      </c>
      <c r="H262" s="182">
        <v>8.4260000000000002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282</v>
      </c>
      <c r="AU262" s="180" t="s">
        <v>88</v>
      </c>
      <c r="AV262" s="15" t="s">
        <v>258</v>
      </c>
      <c r="AW262" s="15" t="s">
        <v>33</v>
      </c>
      <c r="AX262" s="15" t="s">
        <v>86</v>
      </c>
      <c r="AY262" s="180" t="s">
        <v>252</v>
      </c>
    </row>
    <row r="263" spans="1:65" s="2" customFormat="1" ht="24.2" customHeight="1">
      <c r="A263" s="31"/>
      <c r="B263" s="148"/>
      <c r="C263" s="149" t="s">
        <v>338</v>
      </c>
      <c r="D263" s="149" t="s">
        <v>254</v>
      </c>
      <c r="E263" s="150" t="s">
        <v>7461</v>
      </c>
      <c r="F263" s="151" t="s">
        <v>7462</v>
      </c>
      <c r="G263" s="152" t="s">
        <v>265</v>
      </c>
      <c r="H263" s="153">
        <v>225.137</v>
      </c>
      <c r="I263" s="154"/>
      <c r="J263" s="155">
        <f>ROUND(I263*H263,2)</f>
        <v>0</v>
      </c>
      <c r="K263" s="156"/>
      <c r="L263" s="32"/>
      <c r="M263" s="157" t="s">
        <v>1</v>
      </c>
      <c r="N263" s="158" t="s">
        <v>44</v>
      </c>
      <c r="O263" s="57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258</v>
      </c>
      <c r="AT263" s="161" t="s">
        <v>254</v>
      </c>
      <c r="AU263" s="161" t="s">
        <v>88</v>
      </c>
      <c r="AY263" s="17" t="s">
        <v>252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86</v>
      </c>
      <c r="BK263" s="162">
        <f>ROUND(I263*H263,2)</f>
        <v>0</v>
      </c>
      <c r="BL263" s="17" t="s">
        <v>258</v>
      </c>
      <c r="BM263" s="161" t="s">
        <v>342</v>
      </c>
    </row>
    <row r="264" spans="1:65" s="13" customFormat="1">
      <c r="B264" s="163"/>
      <c r="D264" s="164" t="s">
        <v>282</v>
      </c>
      <c r="E264" s="165" t="s">
        <v>1</v>
      </c>
      <c r="F264" s="166" t="s">
        <v>4921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282</v>
      </c>
      <c r="AU264" s="165" t="s">
        <v>88</v>
      </c>
      <c r="AV264" s="13" t="s">
        <v>86</v>
      </c>
      <c r="AW264" s="13" t="s">
        <v>33</v>
      </c>
      <c r="AX264" s="13" t="s">
        <v>79</v>
      </c>
      <c r="AY264" s="165" t="s">
        <v>252</v>
      </c>
    </row>
    <row r="265" spans="1:65" s="14" customFormat="1" ht="22.5">
      <c r="B265" s="171"/>
      <c r="D265" s="164" t="s">
        <v>282</v>
      </c>
      <c r="E265" s="172" t="s">
        <v>1</v>
      </c>
      <c r="F265" s="173" t="s">
        <v>7463</v>
      </c>
      <c r="H265" s="174">
        <v>20.702000000000002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4" customFormat="1" ht="22.5">
      <c r="B266" s="171"/>
      <c r="D266" s="164" t="s">
        <v>282</v>
      </c>
      <c r="E266" s="172" t="s">
        <v>1</v>
      </c>
      <c r="F266" s="173" t="s">
        <v>7464</v>
      </c>
      <c r="H266" s="174">
        <v>16.599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282</v>
      </c>
      <c r="AU266" s="172" t="s">
        <v>88</v>
      </c>
      <c r="AV266" s="14" t="s">
        <v>88</v>
      </c>
      <c r="AW266" s="14" t="s">
        <v>33</v>
      </c>
      <c r="AX266" s="14" t="s">
        <v>79</v>
      </c>
      <c r="AY266" s="172" t="s">
        <v>252</v>
      </c>
    </row>
    <row r="267" spans="1:65" s="14" customFormat="1">
      <c r="B267" s="171"/>
      <c r="D267" s="164" t="s">
        <v>282</v>
      </c>
      <c r="E267" s="172" t="s">
        <v>1</v>
      </c>
      <c r="F267" s="173" t="s">
        <v>7465</v>
      </c>
      <c r="H267" s="174">
        <v>15.301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282</v>
      </c>
      <c r="AU267" s="172" t="s">
        <v>88</v>
      </c>
      <c r="AV267" s="14" t="s">
        <v>88</v>
      </c>
      <c r="AW267" s="14" t="s">
        <v>33</v>
      </c>
      <c r="AX267" s="14" t="s">
        <v>79</v>
      </c>
      <c r="AY267" s="172" t="s">
        <v>252</v>
      </c>
    </row>
    <row r="268" spans="1:65" s="14" customFormat="1">
      <c r="B268" s="171"/>
      <c r="D268" s="164" t="s">
        <v>282</v>
      </c>
      <c r="E268" s="172" t="s">
        <v>1</v>
      </c>
      <c r="F268" s="173" t="s">
        <v>7466</v>
      </c>
      <c r="H268" s="174">
        <v>18.788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282</v>
      </c>
      <c r="AU268" s="172" t="s">
        <v>88</v>
      </c>
      <c r="AV268" s="14" t="s">
        <v>88</v>
      </c>
      <c r="AW268" s="14" t="s">
        <v>33</v>
      </c>
      <c r="AX268" s="14" t="s">
        <v>79</v>
      </c>
      <c r="AY268" s="172" t="s">
        <v>252</v>
      </c>
    </row>
    <row r="269" spans="1:65" s="14" customFormat="1" ht="22.5">
      <c r="B269" s="171"/>
      <c r="D269" s="164" t="s">
        <v>282</v>
      </c>
      <c r="E269" s="172" t="s">
        <v>1</v>
      </c>
      <c r="F269" s="173" t="s">
        <v>7467</v>
      </c>
      <c r="H269" s="174">
        <v>26.532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4" customFormat="1" ht="22.5">
      <c r="B270" s="171"/>
      <c r="D270" s="164" t="s">
        <v>282</v>
      </c>
      <c r="E270" s="172" t="s">
        <v>1</v>
      </c>
      <c r="F270" s="173" t="s">
        <v>7468</v>
      </c>
      <c r="H270" s="174">
        <v>10.218999999999999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282</v>
      </c>
      <c r="AU270" s="172" t="s">
        <v>88</v>
      </c>
      <c r="AV270" s="14" t="s">
        <v>88</v>
      </c>
      <c r="AW270" s="14" t="s">
        <v>33</v>
      </c>
      <c r="AX270" s="14" t="s">
        <v>79</v>
      </c>
      <c r="AY270" s="172" t="s">
        <v>252</v>
      </c>
    </row>
    <row r="271" spans="1:65" s="14" customFormat="1">
      <c r="B271" s="171"/>
      <c r="D271" s="164" t="s">
        <v>282</v>
      </c>
      <c r="E271" s="172" t="s">
        <v>1</v>
      </c>
      <c r="F271" s="173" t="s">
        <v>7469</v>
      </c>
      <c r="H271" s="174">
        <v>15.895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282</v>
      </c>
      <c r="AU271" s="172" t="s">
        <v>88</v>
      </c>
      <c r="AV271" s="14" t="s">
        <v>88</v>
      </c>
      <c r="AW271" s="14" t="s">
        <v>33</v>
      </c>
      <c r="AX271" s="14" t="s">
        <v>79</v>
      </c>
      <c r="AY271" s="172" t="s">
        <v>252</v>
      </c>
    </row>
    <row r="272" spans="1:65" s="14" customFormat="1" ht="45">
      <c r="B272" s="171"/>
      <c r="D272" s="164" t="s">
        <v>282</v>
      </c>
      <c r="E272" s="172" t="s">
        <v>1</v>
      </c>
      <c r="F272" s="173" t="s">
        <v>7470</v>
      </c>
      <c r="H272" s="174">
        <v>46.42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4" customFormat="1">
      <c r="B273" s="171"/>
      <c r="D273" s="164" t="s">
        <v>282</v>
      </c>
      <c r="E273" s="172" t="s">
        <v>1</v>
      </c>
      <c r="F273" s="173" t="s">
        <v>7471</v>
      </c>
      <c r="H273" s="174">
        <v>7.9089999999999998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282</v>
      </c>
      <c r="AU273" s="172" t="s">
        <v>88</v>
      </c>
      <c r="AV273" s="14" t="s">
        <v>88</v>
      </c>
      <c r="AW273" s="14" t="s">
        <v>33</v>
      </c>
      <c r="AX273" s="14" t="s">
        <v>79</v>
      </c>
      <c r="AY273" s="172" t="s">
        <v>252</v>
      </c>
    </row>
    <row r="274" spans="1:65" s="14" customFormat="1">
      <c r="B274" s="171"/>
      <c r="D274" s="164" t="s">
        <v>282</v>
      </c>
      <c r="E274" s="172" t="s">
        <v>1</v>
      </c>
      <c r="F274" s="173" t="s">
        <v>7472</v>
      </c>
      <c r="H274" s="174">
        <v>3.476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4" customFormat="1">
      <c r="B275" s="171"/>
      <c r="D275" s="164" t="s">
        <v>282</v>
      </c>
      <c r="E275" s="172" t="s">
        <v>1</v>
      </c>
      <c r="F275" s="173" t="s">
        <v>7473</v>
      </c>
      <c r="H275" s="174">
        <v>11.792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282</v>
      </c>
      <c r="AU275" s="172" t="s">
        <v>88</v>
      </c>
      <c r="AV275" s="14" t="s">
        <v>88</v>
      </c>
      <c r="AW275" s="14" t="s">
        <v>33</v>
      </c>
      <c r="AX275" s="14" t="s">
        <v>79</v>
      </c>
      <c r="AY275" s="172" t="s">
        <v>252</v>
      </c>
    </row>
    <row r="276" spans="1:65" s="14" customFormat="1" ht="22.5">
      <c r="B276" s="171"/>
      <c r="D276" s="164" t="s">
        <v>282</v>
      </c>
      <c r="E276" s="172" t="s">
        <v>1</v>
      </c>
      <c r="F276" s="173" t="s">
        <v>7474</v>
      </c>
      <c r="H276" s="174">
        <v>3.3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282</v>
      </c>
      <c r="AU276" s="172" t="s">
        <v>88</v>
      </c>
      <c r="AV276" s="14" t="s">
        <v>88</v>
      </c>
      <c r="AW276" s="14" t="s">
        <v>33</v>
      </c>
      <c r="AX276" s="14" t="s">
        <v>79</v>
      </c>
      <c r="AY276" s="172" t="s">
        <v>252</v>
      </c>
    </row>
    <row r="277" spans="1:65" s="14" customFormat="1" ht="22.5">
      <c r="B277" s="171"/>
      <c r="D277" s="164" t="s">
        <v>282</v>
      </c>
      <c r="E277" s="172" t="s">
        <v>1</v>
      </c>
      <c r="F277" s="173" t="s">
        <v>7475</v>
      </c>
      <c r="H277" s="174">
        <v>28.204000000000001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3" customFormat="1">
      <c r="B278" s="163"/>
      <c r="D278" s="164" t="s">
        <v>282</v>
      </c>
      <c r="E278" s="165" t="s">
        <v>1</v>
      </c>
      <c r="F278" s="166" t="s">
        <v>4923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282</v>
      </c>
      <c r="AU278" s="165" t="s">
        <v>88</v>
      </c>
      <c r="AV278" s="13" t="s">
        <v>86</v>
      </c>
      <c r="AW278" s="13" t="s">
        <v>33</v>
      </c>
      <c r="AX278" s="13" t="s">
        <v>79</v>
      </c>
      <c r="AY278" s="165" t="s">
        <v>252</v>
      </c>
    </row>
    <row r="279" spans="1:65" s="15" customFormat="1">
      <c r="B279" s="179"/>
      <c r="D279" s="164" t="s">
        <v>282</v>
      </c>
      <c r="E279" s="180" t="s">
        <v>1</v>
      </c>
      <c r="F279" s="181" t="s">
        <v>286</v>
      </c>
      <c r="H279" s="182">
        <v>225.137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282</v>
      </c>
      <c r="AU279" s="180" t="s">
        <v>88</v>
      </c>
      <c r="AV279" s="15" t="s">
        <v>258</v>
      </c>
      <c r="AW279" s="15" t="s">
        <v>33</v>
      </c>
      <c r="AX279" s="15" t="s">
        <v>86</v>
      </c>
      <c r="AY279" s="180" t="s">
        <v>252</v>
      </c>
    </row>
    <row r="280" spans="1:65" s="2" customFormat="1" ht="24.2" customHeight="1">
      <c r="A280" s="31"/>
      <c r="B280" s="148"/>
      <c r="C280" s="149" t="s">
        <v>298</v>
      </c>
      <c r="D280" s="149" t="s">
        <v>254</v>
      </c>
      <c r="E280" s="150" t="s">
        <v>7476</v>
      </c>
      <c r="F280" s="151" t="s">
        <v>4920</v>
      </c>
      <c r="G280" s="152" t="s">
        <v>265</v>
      </c>
      <c r="H280" s="153">
        <v>17.457000000000001</v>
      </c>
      <c r="I280" s="154"/>
      <c r="J280" s="155">
        <f>ROUND(I280*H280,2)</f>
        <v>0</v>
      </c>
      <c r="K280" s="156"/>
      <c r="L280" s="32"/>
      <c r="M280" s="157" t="s">
        <v>1</v>
      </c>
      <c r="N280" s="158" t="s">
        <v>44</v>
      </c>
      <c r="O280" s="57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1" t="s">
        <v>258</v>
      </c>
      <c r="AT280" s="161" t="s">
        <v>254</v>
      </c>
      <c r="AU280" s="161" t="s">
        <v>88</v>
      </c>
      <c r="AY280" s="17" t="s">
        <v>252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7" t="s">
        <v>86</v>
      </c>
      <c r="BK280" s="162">
        <f>ROUND(I280*H280,2)</f>
        <v>0</v>
      </c>
      <c r="BL280" s="17" t="s">
        <v>258</v>
      </c>
      <c r="BM280" s="161" t="s">
        <v>348</v>
      </c>
    </row>
    <row r="281" spans="1:65" s="2" customFormat="1" ht="24.2" customHeight="1">
      <c r="A281" s="31"/>
      <c r="B281" s="148"/>
      <c r="C281" s="149" t="s">
        <v>7</v>
      </c>
      <c r="D281" s="149" t="s">
        <v>254</v>
      </c>
      <c r="E281" s="150" t="s">
        <v>7477</v>
      </c>
      <c r="F281" s="151" t="s">
        <v>7478</v>
      </c>
      <c r="G281" s="152" t="s">
        <v>265</v>
      </c>
      <c r="H281" s="153">
        <v>22.902000000000001</v>
      </c>
      <c r="I281" s="154"/>
      <c r="J281" s="155">
        <f>ROUND(I281*H281,2)</f>
        <v>0</v>
      </c>
      <c r="K281" s="156"/>
      <c r="L281" s="32"/>
      <c r="M281" s="157" t="s">
        <v>1</v>
      </c>
      <c r="N281" s="158" t="s">
        <v>44</v>
      </c>
      <c r="O281" s="57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1" t="s">
        <v>258</v>
      </c>
      <c r="AT281" s="161" t="s">
        <v>254</v>
      </c>
      <c r="AU281" s="161" t="s">
        <v>88</v>
      </c>
      <c r="AY281" s="17" t="s">
        <v>252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86</v>
      </c>
      <c r="BK281" s="162">
        <f>ROUND(I281*H281,2)</f>
        <v>0</v>
      </c>
      <c r="BL281" s="17" t="s">
        <v>258</v>
      </c>
      <c r="BM281" s="161" t="s">
        <v>356</v>
      </c>
    </row>
    <row r="282" spans="1:65" s="14" customFormat="1">
      <c r="B282" s="171"/>
      <c r="D282" s="164" t="s">
        <v>282</v>
      </c>
      <c r="E282" s="172" t="s">
        <v>1</v>
      </c>
      <c r="F282" s="173" t="s">
        <v>7479</v>
      </c>
      <c r="H282" s="174">
        <v>22.902000000000001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282</v>
      </c>
      <c r="AU282" s="172" t="s">
        <v>88</v>
      </c>
      <c r="AV282" s="14" t="s">
        <v>88</v>
      </c>
      <c r="AW282" s="14" t="s">
        <v>33</v>
      </c>
      <c r="AX282" s="14" t="s">
        <v>79</v>
      </c>
      <c r="AY282" s="172" t="s">
        <v>252</v>
      </c>
    </row>
    <row r="283" spans="1:65" s="13" customFormat="1">
      <c r="B283" s="163"/>
      <c r="D283" s="164" t="s">
        <v>282</v>
      </c>
      <c r="E283" s="165" t="s">
        <v>1</v>
      </c>
      <c r="F283" s="166" t="s">
        <v>7307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282</v>
      </c>
      <c r="AU283" s="165" t="s">
        <v>88</v>
      </c>
      <c r="AV283" s="13" t="s">
        <v>86</v>
      </c>
      <c r="AW283" s="13" t="s">
        <v>33</v>
      </c>
      <c r="AX283" s="13" t="s">
        <v>79</v>
      </c>
      <c r="AY283" s="165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22.902000000000001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16.5" customHeight="1">
      <c r="A285" s="31"/>
      <c r="B285" s="148"/>
      <c r="C285" s="149" t="s">
        <v>302</v>
      </c>
      <c r="D285" s="149" t="s">
        <v>254</v>
      </c>
      <c r="E285" s="150" t="s">
        <v>5293</v>
      </c>
      <c r="F285" s="151" t="s">
        <v>5294</v>
      </c>
      <c r="G285" s="152" t="s">
        <v>265</v>
      </c>
      <c r="H285" s="153">
        <v>8.4260000000000002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258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258</v>
      </c>
      <c r="BM285" s="161" t="s">
        <v>363</v>
      </c>
    </row>
    <row r="286" spans="1:65" s="2" customFormat="1" ht="16.5" customHeight="1">
      <c r="A286" s="31"/>
      <c r="B286" s="148"/>
      <c r="C286" s="149" t="s">
        <v>366</v>
      </c>
      <c r="D286" s="149" t="s">
        <v>254</v>
      </c>
      <c r="E286" s="150" t="s">
        <v>7480</v>
      </c>
      <c r="F286" s="151" t="s">
        <v>7481</v>
      </c>
      <c r="G286" s="152" t="s">
        <v>265</v>
      </c>
      <c r="H286" s="153">
        <v>242.59399999999999</v>
      </c>
      <c r="I286" s="154"/>
      <c r="J286" s="155">
        <f>ROUND(I286*H286,2)</f>
        <v>0</v>
      </c>
      <c r="K286" s="156"/>
      <c r="L286" s="32"/>
      <c r="M286" s="157" t="s">
        <v>1</v>
      </c>
      <c r="N286" s="158" t="s">
        <v>44</v>
      </c>
      <c r="O286" s="57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1" t="s">
        <v>258</v>
      </c>
      <c r="AT286" s="161" t="s">
        <v>254</v>
      </c>
      <c r="AU286" s="161" t="s">
        <v>88</v>
      </c>
      <c r="AY286" s="17" t="s">
        <v>252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7" t="s">
        <v>86</v>
      </c>
      <c r="BK286" s="162">
        <f>ROUND(I286*H286,2)</f>
        <v>0</v>
      </c>
      <c r="BL286" s="17" t="s">
        <v>258</v>
      </c>
      <c r="BM286" s="161" t="s">
        <v>369</v>
      </c>
    </row>
    <row r="287" spans="1:65" s="2" customFormat="1" ht="21.75" customHeight="1">
      <c r="A287" s="31"/>
      <c r="B287" s="148"/>
      <c r="C287" s="149" t="s">
        <v>306</v>
      </c>
      <c r="D287" s="149" t="s">
        <v>254</v>
      </c>
      <c r="E287" s="150" t="s">
        <v>5296</v>
      </c>
      <c r="F287" s="151" t="s">
        <v>5297</v>
      </c>
      <c r="G287" s="152" t="s">
        <v>265</v>
      </c>
      <c r="H287" s="153">
        <v>251.02</v>
      </c>
      <c r="I287" s="154"/>
      <c r="J287" s="155">
        <f>ROUND(I287*H287,2)</f>
        <v>0</v>
      </c>
      <c r="K287" s="156"/>
      <c r="L287" s="32"/>
      <c r="M287" s="157" t="s">
        <v>1</v>
      </c>
      <c r="N287" s="158" t="s">
        <v>44</v>
      </c>
      <c r="O287" s="57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1" t="s">
        <v>258</v>
      </c>
      <c r="AT287" s="161" t="s">
        <v>254</v>
      </c>
      <c r="AU287" s="161" t="s">
        <v>88</v>
      </c>
      <c r="AY287" s="17" t="s">
        <v>252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86</v>
      </c>
      <c r="BK287" s="162">
        <f>ROUND(I287*H287,2)</f>
        <v>0</v>
      </c>
      <c r="BL287" s="17" t="s">
        <v>258</v>
      </c>
      <c r="BM287" s="161" t="s">
        <v>373</v>
      </c>
    </row>
    <row r="288" spans="1:65" s="14" customFormat="1">
      <c r="B288" s="171"/>
      <c r="D288" s="164" t="s">
        <v>282</v>
      </c>
      <c r="E288" s="172" t="s">
        <v>1</v>
      </c>
      <c r="F288" s="173" t="s">
        <v>7482</v>
      </c>
      <c r="H288" s="174">
        <v>251.02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5" customFormat="1">
      <c r="B289" s="179"/>
      <c r="D289" s="164" t="s">
        <v>282</v>
      </c>
      <c r="E289" s="180" t="s">
        <v>1</v>
      </c>
      <c r="F289" s="181" t="s">
        <v>286</v>
      </c>
      <c r="H289" s="182">
        <v>251.02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282</v>
      </c>
      <c r="AU289" s="180" t="s">
        <v>88</v>
      </c>
      <c r="AV289" s="15" t="s">
        <v>258</v>
      </c>
      <c r="AW289" s="15" t="s">
        <v>33</v>
      </c>
      <c r="AX289" s="15" t="s">
        <v>86</v>
      </c>
      <c r="AY289" s="180" t="s">
        <v>252</v>
      </c>
    </row>
    <row r="290" spans="1:65" s="2" customFormat="1" ht="24.2" customHeight="1">
      <c r="A290" s="31"/>
      <c r="B290" s="148"/>
      <c r="C290" s="149" t="s">
        <v>375</v>
      </c>
      <c r="D290" s="149" t="s">
        <v>254</v>
      </c>
      <c r="E290" s="150" t="s">
        <v>7483</v>
      </c>
      <c r="F290" s="151" t="s">
        <v>7484</v>
      </c>
      <c r="G290" s="152" t="s">
        <v>347</v>
      </c>
      <c r="H290" s="153">
        <v>4</v>
      </c>
      <c r="I290" s="154"/>
      <c r="J290" s="155">
        <f>ROUND(I290*H290,2)</f>
        <v>0</v>
      </c>
      <c r="K290" s="156"/>
      <c r="L290" s="32"/>
      <c r="M290" s="157" t="s">
        <v>1</v>
      </c>
      <c r="N290" s="158" t="s">
        <v>44</v>
      </c>
      <c r="O290" s="57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1" t="s">
        <v>258</v>
      </c>
      <c r="AT290" s="161" t="s">
        <v>254</v>
      </c>
      <c r="AU290" s="161" t="s">
        <v>88</v>
      </c>
      <c r="AY290" s="17" t="s">
        <v>252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86</v>
      </c>
      <c r="BK290" s="162">
        <f>ROUND(I290*H290,2)</f>
        <v>0</v>
      </c>
      <c r="BL290" s="17" t="s">
        <v>258</v>
      </c>
      <c r="BM290" s="161" t="s">
        <v>378</v>
      </c>
    </row>
    <row r="291" spans="1:65" s="14" customFormat="1" ht="22.5">
      <c r="B291" s="171"/>
      <c r="D291" s="164" t="s">
        <v>282</v>
      </c>
      <c r="E291" s="172" t="s">
        <v>1</v>
      </c>
      <c r="F291" s="173" t="s">
        <v>7485</v>
      </c>
      <c r="H291" s="174">
        <v>4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282</v>
      </c>
      <c r="AU291" s="172" t="s">
        <v>88</v>
      </c>
      <c r="AV291" s="14" t="s">
        <v>88</v>
      </c>
      <c r="AW291" s="14" t="s">
        <v>33</v>
      </c>
      <c r="AX291" s="14" t="s">
        <v>79</v>
      </c>
      <c r="AY291" s="172" t="s">
        <v>252</v>
      </c>
    </row>
    <row r="292" spans="1:65" s="15" customFormat="1">
      <c r="B292" s="179"/>
      <c r="D292" s="164" t="s">
        <v>282</v>
      </c>
      <c r="E292" s="180" t="s">
        <v>1</v>
      </c>
      <c r="F292" s="181" t="s">
        <v>286</v>
      </c>
      <c r="H292" s="182">
        <v>4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282</v>
      </c>
      <c r="AU292" s="180" t="s">
        <v>88</v>
      </c>
      <c r="AV292" s="15" t="s">
        <v>258</v>
      </c>
      <c r="AW292" s="15" t="s">
        <v>33</v>
      </c>
      <c r="AX292" s="15" t="s">
        <v>86</v>
      </c>
      <c r="AY292" s="180" t="s">
        <v>252</v>
      </c>
    </row>
    <row r="293" spans="1:65" s="2" customFormat="1" ht="24.2" customHeight="1">
      <c r="A293" s="31"/>
      <c r="B293" s="148"/>
      <c r="C293" s="149" t="s">
        <v>311</v>
      </c>
      <c r="D293" s="149" t="s">
        <v>254</v>
      </c>
      <c r="E293" s="150" t="s">
        <v>7486</v>
      </c>
      <c r="F293" s="151" t="s">
        <v>7487</v>
      </c>
      <c r="G293" s="152" t="s">
        <v>347</v>
      </c>
      <c r="H293" s="153">
        <v>1</v>
      </c>
      <c r="I293" s="154"/>
      <c r="J293" s="155">
        <f>ROUND(I293*H293,2)</f>
        <v>0</v>
      </c>
      <c r="K293" s="156"/>
      <c r="L293" s="32"/>
      <c r="M293" s="157" t="s">
        <v>1</v>
      </c>
      <c r="N293" s="158" t="s">
        <v>44</v>
      </c>
      <c r="O293" s="57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1" t="s">
        <v>258</v>
      </c>
      <c r="AT293" s="161" t="s">
        <v>254</v>
      </c>
      <c r="AU293" s="161" t="s">
        <v>88</v>
      </c>
      <c r="AY293" s="17" t="s">
        <v>252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86</v>
      </c>
      <c r="BK293" s="162">
        <f>ROUND(I293*H293,2)</f>
        <v>0</v>
      </c>
      <c r="BL293" s="17" t="s">
        <v>258</v>
      </c>
      <c r="BM293" s="161" t="s">
        <v>384</v>
      </c>
    </row>
    <row r="294" spans="1:65" s="14" customFormat="1" ht="22.5">
      <c r="B294" s="171"/>
      <c r="D294" s="164" t="s">
        <v>282</v>
      </c>
      <c r="E294" s="172" t="s">
        <v>1</v>
      </c>
      <c r="F294" s="173" t="s">
        <v>7488</v>
      </c>
      <c r="H294" s="174">
        <v>1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282</v>
      </c>
      <c r="AU294" s="172" t="s">
        <v>88</v>
      </c>
      <c r="AV294" s="14" t="s">
        <v>88</v>
      </c>
      <c r="AW294" s="14" t="s">
        <v>33</v>
      </c>
      <c r="AX294" s="14" t="s">
        <v>79</v>
      </c>
      <c r="AY294" s="172" t="s">
        <v>252</v>
      </c>
    </row>
    <row r="295" spans="1:65" s="15" customFormat="1">
      <c r="B295" s="179"/>
      <c r="D295" s="164" t="s">
        <v>282</v>
      </c>
      <c r="E295" s="180" t="s">
        <v>1</v>
      </c>
      <c r="F295" s="181" t="s">
        <v>286</v>
      </c>
      <c r="H295" s="182">
        <v>1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282</v>
      </c>
      <c r="AU295" s="180" t="s">
        <v>88</v>
      </c>
      <c r="AV295" s="15" t="s">
        <v>258</v>
      </c>
      <c r="AW295" s="15" t="s">
        <v>33</v>
      </c>
      <c r="AX295" s="15" t="s">
        <v>86</v>
      </c>
      <c r="AY295" s="180" t="s">
        <v>252</v>
      </c>
    </row>
    <row r="296" spans="1:65" s="2" customFormat="1" ht="24.2" customHeight="1">
      <c r="A296" s="31"/>
      <c r="B296" s="148"/>
      <c r="C296" s="149" t="s">
        <v>386</v>
      </c>
      <c r="D296" s="149" t="s">
        <v>254</v>
      </c>
      <c r="E296" s="150" t="s">
        <v>7489</v>
      </c>
      <c r="F296" s="151" t="s">
        <v>7490</v>
      </c>
      <c r="G296" s="152" t="s">
        <v>347</v>
      </c>
      <c r="H296" s="153">
        <v>15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258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258</v>
      </c>
      <c r="BM296" s="161" t="s">
        <v>389</v>
      </c>
    </row>
    <row r="297" spans="1:65" s="14" customFormat="1" ht="22.5">
      <c r="B297" s="171"/>
      <c r="D297" s="164" t="s">
        <v>282</v>
      </c>
      <c r="E297" s="172" t="s">
        <v>1</v>
      </c>
      <c r="F297" s="173" t="s">
        <v>7491</v>
      </c>
      <c r="H297" s="174">
        <v>15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5" customFormat="1">
      <c r="B298" s="179"/>
      <c r="D298" s="164" t="s">
        <v>282</v>
      </c>
      <c r="E298" s="180" t="s">
        <v>1</v>
      </c>
      <c r="F298" s="181" t="s">
        <v>286</v>
      </c>
      <c r="H298" s="182">
        <v>15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282</v>
      </c>
      <c r="AU298" s="180" t="s">
        <v>88</v>
      </c>
      <c r="AV298" s="15" t="s">
        <v>258</v>
      </c>
      <c r="AW298" s="15" t="s">
        <v>33</v>
      </c>
      <c r="AX298" s="15" t="s">
        <v>86</v>
      </c>
      <c r="AY298" s="180" t="s">
        <v>252</v>
      </c>
    </row>
    <row r="299" spans="1:65" s="2" customFormat="1" ht="24.2" customHeight="1">
      <c r="A299" s="31"/>
      <c r="B299" s="148"/>
      <c r="C299" s="149" t="s">
        <v>315</v>
      </c>
      <c r="D299" s="149" t="s">
        <v>254</v>
      </c>
      <c r="E299" s="150" t="s">
        <v>7492</v>
      </c>
      <c r="F299" s="151" t="s">
        <v>7493</v>
      </c>
      <c r="G299" s="152" t="s">
        <v>347</v>
      </c>
      <c r="H299" s="153">
        <v>4</v>
      </c>
      <c r="I299" s="154"/>
      <c r="J299" s="155">
        <f>ROUND(I299*H299,2)</f>
        <v>0</v>
      </c>
      <c r="K299" s="156"/>
      <c r="L299" s="32"/>
      <c r="M299" s="157" t="s">
        <v>1</v>
      </c>
      <c r="N299" s="158" t="s">
        <v>44</v>
      </c>
      <c r="O299" s="57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61" t="s">
        <v>258</v>
      </c>
      <c r="AT299" s="161" t="s">
        <v>254</v>
      </c>
      <c r="AU299" s="161" t="s">
        <v>88</v>
      </c>
      <c r="AY299" s="17" t="s">
        <v>252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86</v>
      </c>
      <c r="BK299" s="162">
        <f>ROUND(I299*H299,2)</f>
        <v>0</v>
      </c>
      <c r="BL299" s="17" t="s">
        <v>258</v>
      </c>
      <c r="BM299" s="161" t="s">
        <v>392</v>
      </c>
    </row>
    <row r="300" spans="1:65" s="14" customFormat="1" ht="22.5">
      <c r="B300" s="171"/>
      <c r="D300" s="164" t="s">
        <v>282</v>
      </c>
      <c r="E300" s="172" t="s">
        <v>1</v>
      </c>
      <c r="F300" s="173" t="s">
        <v>7485</v>
      </c>
      <c r="H300" s="174">
        <v>4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282</v>
      </c>
      <c r="AU300" s="172" t="s">
        <v>88</v>
      </c>
      <c r="AV300" s="14" t="s">
        <v>88</v>
      </c>
      <c r="AW300" s="14" t="s">
        <v>33</v>
      </c>
      <c r="AX300" s="14" t="s">
        <v>79</v>
      </c>
      <c r="AY300" s="172" t="s">
        <v>252</v>
      </c>
    </row>
    <row r="301" spans="1:65" s="15" customFormat="1">
      <c r="B301" s="179"/>
      <c r="D301" s="164" t="s">
        <v>282</v>
      </c>
      <c r="E301" s="180" t="s">
        <v>1</v>
      </c>
      <c r="F301" s="181" t="s">
        <v>286</v>
      </c>
      <c r="H301" s="182">
        <v>4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282</v>
      </c>
      <c r="AU301" s="180" t="s">
        <v>88</v>
      </c>
      <c r="AV301" s="15" t="s">
        <v>258</v>
      </c>
      <c r="AW301" s="15" t="s">
        <v>33</v>
      </c>
      <c r="AX301" s="15" t="s">
        <v>86</v>
      </c>
      <c r="AY301" s="180" t="s">
        <v>252</v>
      </c>
    </row>
    <row r="302" spans="1:65" s="2" customFormat="1" ht="24.2" customHeight="1">
      <c r="A302" s="31"/>
      <c r="B302" s="148"/>
      <c r="C302" s="149" t="s">
        <v>393</v>
      </c>
      <c r="D302" s="149" t="s">
        <v>254</v>
      </c>
      <c r="E302" s="150" t="s">
        <v>7494</v>
      </c>
      <c r="F302" s="151" t="s">
        <v>7495</v>
      </c>
      <c r="G302" s="152" t="s">
        <v>347</v>
      </c>
      <c r="H302" s="153">
        <v>3</v>
      </c>
      <c r="I302" s="154"/>
      <c r="J302" s="155">
        <f>ROUND(I302*H302,2)</f>
        <v>0</v>
      </c>
      <c r="K302" s="156"/>
      <c r="L302" s="32"/>
      <c r="M302" s="157" t="s">
        <v>1</v>
      </c>
      <c r="N302" s="158" t="s">
        <v>44</v>
      </c>
      <c r="O302" s="57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1" t="s">
        <v>258</v>
      </c>
      <c r="AT302" s="161" t="s">
        <v>254</v>
      </c>
      <c r="AU302" s="161" t="s">
        <v>88</v>
      </c>
      <c r="AY302" s="17" t="s">
        <v>252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86</v>
      </c>
      <c r="BK302" s="162">
        <f>ROUND(I302*H302,2)</f>
        <v>0</v>
      </c>
      <c r="BL302" s="17" t="s">
        <v>258</v>
      </c>
      <c r="BM302" s="161" t="s">
        <v>396</v>
      </c>
    </row>
    <row r="303" spans="1:65" s="14" customFormat="1" ht="22.5">
      <c r="B303" s="171"/>
      <c r="D303" s="164" t="s">
        <v>282</v>
      </c>
      <c r="E303" s="172" t="s">
        <v>1</v>
      </c>
      <c r="F303" s="173" t="s">
        <v>7496</v>
      </c>
      <c r="H303" s="174">
        <v>3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282</v>
      </c>
      <c r="AU303" s="172" t="s">
        <v>88</v>
      </c>
      <c r="AV303" s="14" t="s">
        <v>88</v>
      </c>
      <c r="AW303" s="14" t="s">
        <v>33</v>
      </c>
      <c r="AX303" s="14" t="s">
        <v>79</v>
      </c>
      <c r="AY303" s="172" t="s">
        <v>252</v>
      </c>
    </row>
    <row r="304" spans="1:65" s="15" customFormat="1">
      <c r="B304" s="179"/>
      <c r="D304" s="164" t="s">
        <v>282</v>
      </c>
      <c r="E304" s="180" t="s">
        <v>1</v>
      </c>
      <c r="F304" s="181" t="s">
        <v>286</v>
      </c>
      <c r="H304" s="182">
        <v>3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282</v>
      </c>
      <c r="AU304" s="180" t="s">
        <v>88</v>
      </c>
      <c r="AV304" s="15" t="s">
        <v>258</v>
      </c>
      <c r="AW304" s="15" t="s">
        <v>33</v>
      </c>
      <c r="AX304" s="15" t="s">
        <v>86</v>
      </c>
      <c r="AY304" s="180" t="s">
        <v>252</v>
      </c>
    </row>
    <row r="305" spans="1:65" s="2" customFormat="1" ht="24.2" customHeight="1">
      <c r="A305" s="31"/>
      <c r="B305" s="148"/>
      <c r="C305" s="149" t="s">
        <v>319</v>
      </c>
      <c r="D305" s="149" t="s">
        <v>254</v>
      </c>
      <c r="E305" s="150" t="s">
        <v>7497</v>
      </c>
      <c r="F305" s="151" t="s">
        <v>7498</v>
      </c>
      <c r="G305" s="152" t="s">
        <v>347</v>
      </c>
      <c r="H305" s="153">
        <v>3</v>
      </c>
      <c r="I305" s="154"/>
      <c r="J305" s="155">
        <f>ROUND(I305*H305,2)</f>
        <v>0</v>
      </c>
      <c r="K305" s="156"/>
      <c r="L305" s="32"/>
      <c r="M305" s="157" t="s">
        <v>1</v>
      </c>
      <c r="N305" s="158" t="s">
        <v>44</v>
      </c>
      <c r="O305" s="57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61" t="s">
        <v>258</v>
      </c>
      <c r="AT305" s="161" t="s">
        <v>254</v>
      </c>
      <c r="AU305" s="161" t="s">
        <v>88</v>
      </c>
      <c r="AY305" s="17" t="s">
        <v>252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7" t="s">
        <v>86</v>
      </c>
      <c r="BK305" s="162">
        <f>ROUND(I305*H305,2)</f>
        <v>0</v>
      </c>
      <c r="BL305" s="17" t="s">
        <v>258</v>
      </c>
      <c r="BM305" s="161" t="s">
        <v>399</v>
      </c>
    </row>
    <row r="306" spans="1:65" s="14" customFormat="1" ht="22.5">
      <c r="B306" s="171"/>
      <c r="D306" s="164" t="s">
        <v>282</v>
      </c>
      <c r="E306" s="172" t="s">
        <v>1</v>
      </c>
      <c r="F306" s="173" t="s">
        <v>7496</v>
      </c>
      <c r="H306" s="174">
        <v>3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282</v>
      </c>
      <c r="AU306" s="172" t="s">
        <v>88</v>
      </c>
      <c r="AV306" s="14" t="s">
        <v>88</v>
      </c>
      <c r="AW306" s="14" t="s">
        <v>33</v>
      </c>
      <c r="AX306" s="14" t="s">
        <v>79</v>
      </c>
      <c r="AY306" s="172" t="s">
        <v>252</v>
      </c>
    </row>
    <row r="307" spans="1:65" s="15" customFormat="1">
      <c r="B307" s="179"/>
      <c r="D307" s="164" t="s">
        <v>282</v>
      </c>
      <c r="E307" s="180" t="s">
        <v>1</v>
      </c>
      <c r="F307" s="181" t="s">
        <v>286</v>
      </c>
      <c r="H307" s="182">
        <v>3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282</v>
      </c>
      <c r="AU307" s="180" t="s">
        <v>88</v>
      </c>
      <c r="AV307" s="15" t="s">
        <v>258</v>
      </c>
      <c r="AW307" s="15" t="s">
        <v>33</v>
      </c>
      <c r="AX307" s="15" t="s">
        <v>86</v>
      </c>
      <c r="AY307" s="180" t="s">
        <v>252</v>
      </c>
    </row>
    <row r="308" spans="1:65" s="2" customFormat="1" ht="24.2" customHeight="1">
      <c r="A308" s="31"/>
      <c r="B308" s="148"/>
      <c r="C308" s="149" t="s">
        <v>400</v>
      </c>
      <c r="D308" s="149" t="s">
        <v>254</v>
      </c>
      <c r="E308" s="150" t="s">
        <v>7499</v>
      </c>
      <c r="F308" s="151" t="s">
        <v>4997</v>
      </c>
      <c r="G308" s="152" t="s">
        <v>347</v>
      </c>
      <c r="H308" s="153">
        <v>49</v>
      </c>
      <c r="I308" s="154"/>
      <c r="J308" s="155">
        <f>ROUND(I308*H308,2)</f>
        <v>0</v>
      </c>
      <c r="K308" s="156"/>
      <c r="L308" s="32"/>
      <c r="M308" s="157" t="s">
        <v>1</v>
      </c>
      <c r="N308" s="158" t="s">
        <v>44</v>
      </c>
      <c r="O308" s="57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1" t="s">
        <v>258</v>
      </c>
      <c r="AT308" s="161" t="s">
        <v>254</v>
      </c>
      <c r="AU308" s="161" t="s">
        <v>88</v>
      </c>
      <c r="AY308" s="17" t="s">
        <v>252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7" t="s">
        <v>86</v>
      </c>
      <c r="BK308" s="162">
        <f>ROUND(I308*H308,2)</f>
        <v>0</v>
      </c>
      <c r="BL308" s="17" t="s">
        <v>258</v>
      </c>
      <c r="BM308" s="161" t="s">
        <v>403</v>
      </c>
    </row>
    <row r="309" spans="1:65" s="14" customFormat="1" ht="33.75">
      <c r="B309" s="171"/>
      <c r="D309" s="164" t="s">
        <v>282</v>
      </c>
      <c r="E309" s="172" t="s">
        <v>1</v>
      </c>
      <c r="F309" s="173" t="s">
        <v>7500</v>
      </c>
      <c r="H309" s="174">
        <v>49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282</v>
      </c>
      <c r="AU309" s="172" t="s">
        <v>88</v>
      </c>
      <c r="AV309" s="14" t="s">
        <v>88</v>
      </c>
      <c r="AW309" s="14" t="s">
        <v>33</v>
      </c>
      <c r="AX309" s="14" t="s">
        <v>79</v>
      </c>
      <c r="AY309" s="172" t="s">
        <v>252</v>
      </c>
    </row>
    <row r="310" spans="1:65" s="15" customFormat="1">
      <c r="B310" s="179"/>
      <c r="D310" s="164" t="s">
        <v>282</v>
      </c>
      <c r="E310" s="180" t="s">
        <v>1</v>
      </c>
      <c r="F310" s="181" t="s">
        <v>286</v>
      </c>
      <c r="H310" s="182">
        <v>49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282</v>
      </c>
      <c r="AU310" s="180" t="s">
        <v>88</v>
      </c>
      <c r="AV310" s="15" t="s">
        <v>258</v>
      </c>
      <c r="AW310" s="15" t="s">
        <v>33</v>
      </c>
      <c r="AX310" s="15" t="s">
        <v>86</v>
      </c>
      <c r="AY310" s="180" t="s">
        <v>252</v>
      </c>
    </row>
    <row r="311" spans="1:65" s="2" customFormat="1" ht="37.9" customHeight="1">
      <c r="A311" s="31"/>
      <c r="B311" s="148"/>
      <c r="C311" s="149" t="s">
        <v>323</v>
      </c>
      <c r="D311" s="149" t="s">
        <v>254</v>
      </c>
      <c r="E311" s="150" t="s">
        <v>7501</v>
      </c>
      <c r="F311" s="151" t="s">
        <v>7502</v>
      </c>
      <c r="G311" s="152" t="s">
        <v>347</v>
      </c>
      <c r="H311" s="153">
        <v>1</v>
      </c>
      <c r="I311" s="154"/>
      <c r="J311" s="155">
        <f>ROUND(I311*H311,2)</f>
        <v>0</v>
      </c>
      <c r="K311" s="156"/>
      <c r="L311" s="32"/>
      <c r="M311" s="157" t="s">
        <v>1</v>
      </c>
      <c r="N311" s="158" t="s">
        <v>44</v>
      </c>
      <c r="O311" s="57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1" t="s">
        <v>258</v>
      </c>
      <c r="AT311" s="161" t="s">
        <v>254</v>
      </c>
      <c r="AU311" s="161" t="s">
        <v>88</v>
      </c>
      <c r="AY311" s="17" t="s">
        <v>252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7" t="s">
        <v>86</v>
      </c>
      <c r="BK311" s="162">
        <f>ROUND(I311*H311,2)</f>
        <v>0</v>
      </c>
      <c r="BL311" s="17" t="s">
        <v>258</v>
      </c>
      <c r="BM311" s="161" t="s">
        <v>406</v>
      </c>
    </row>
    <row r="312" spans="1:65" s="14" customFormat="1" ht="33.75">
      <c r="B312" s="171"/>
      <c r="D312" s="164" t="s">
        <v>282</v>
      </c>
      <c r="E312" s="172" t="s">
        <v>1</v>
      </c>
      <c r="F312" s="173" t="s">
        <v>7503</v>
      </c>
      <c r="H312" s="174">
        <v>1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282</v>
      </c>
      <c r="AU312" s="172" t="s">
        <v>88</v>
      </c>
      <c r="AV312" s="14" t="s">
        <v>88</v>
      </c>
      <c r="AW312" s="14" t="s">
        <v>33</v>
      </c>
      <c r="AX312" s="14" t="s">
        <v>79</v>
      </c>
      <c r="AY312" s="172" t="s">
        <v>252</v>
      </c>
    </row>
    <row r="313" spans="1:65" s="13" customFormat="1" ht="22.5">
      <c r="B313" s="163"/>
      <c r="D313" s="164" t="s">
        <v>282</v>
      </c>
      <c r="E313" s="165" t="s">
        <v>1</v>
      </c>
      <c r="F313" s="166" t="s">
        <v>7504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282</v>
      </c>
      <c r="AU313" s="165" t="s">
        <v>88</v>
      </c>
      <c r="AV313" s="13" t="s">
        <v>86</v>
      </c>
      <c r="AW313" s="13" t="s">
        <v>33</v>
      </c>
      <c r="AX313" s="13" t="s">
        <v>79</v>
      </c>
      <c r="AY313" s="165" t="s">
        <v>252</v>
      </c>
    </row>
    <row r="314" spans="1:65" s="13" customFormat="1" ht="33.75">
      <c r="B314" s="163"/>
      <c r="D314" s="164" t="s">
        <v>282</v>
      </c>
      <c r="E314" s="165" t="s">
        <v>1</v>
      </c>
      <c r="F314" s="166" t="s">
        <v>7505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282</v>
      </c>
      <c r="AU314" s="165" t="s">
        <v>88</v>
      </c>
      <c r="AV314" s="13" t="s">
        <v>86</v>
      </c>
      <c r="AW314" s="13" t="s">
        <v>33</v>
      </c>
      <c r="AX314" s="13" t="s">
        <v>79</v>
      </c>
      <c r="AY314" s="165" t="s">
        <v>252</v>
      </c>
    </row>
    <row r="315" spans="1:65" s="13" customFormat="1" ht="22.5">
      <c r="B315" s="163"/>
      <c r="D315" s="164" t="s">
        <v>282</v>
      </c>
      <c r="E315" s="165" t="s">
        <v>1</v>
      </c>
      <c r="F315" s="166" t="s">
        <v>7506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282</v>
      </c>
      <c r="AU315" s="165" t="s">
        <v>88</v>
      </c>
      <c r="AV315" s="13" t="s">
        <v>86</v>
      </c>
      <c r="AW315" s="13" t="s">
        <v>33</v>
      </c>
      <c r="AX315" s="13" t="s">
        <v>79</v>
      </c>
      <c r="AY315" s="165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1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37.9" customHeight="1">
      <c r="A317" s="31"/>
      <c r="B317" s="148"/>
      <c r="C317" s="149" t="s">
        <v>407</v>
      </c>
      <c r="D317" s="149" t="s">
        <v>254</v>
      </c>
      <c r="E317" s="150" t="s">
        <v>7507</v>
      </c>
      <c r="F317" s="151" t="s">
        <v>7508</v>
      </c>
      <c r="G317" s="152" t="s">
        <v>347</v>
      </c>
      <c r="H317" s="153">
        <v>1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258</v>
      </c>
      <c r="BM317" s="161" t="s">
        <v>410</v>
      </c>
    </row>
    <row r="318" spans="1:65" s="14" customFormat="1" ht="33.75">
      <c r="B318" s="171"/>
      <c r="D318" s="164" t="s">
        <v>282</v>
      </c>
      <c r="E318" s="172" t="s">
        <v>1</v>
      </c>
      <c r="F318" s="173" t="s">
        <v>7503</v>
      </c>
      <c r="H318" s="174">
        <v>1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3" customFormat="1" ht="22.5">
      <c r="B319" s="163"/>
      <c r="D319" s="164" t="s">
        <v>282</v>
      </c>
      <c r="E319" s="165" t="s">
        <v>1</v>
      </c>
      <c r="F319" s="166" t="s">
        <v>7504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282</v>
      </c>
      <c r="AU319" s="165" t="s">
        <v>88</v>
      </c>
      <c r="AV319" s="13" t="s">
        <v>86</v>
      </c>
      <c r="AW319" s="13" t="s">
        <v>33</v>
      </c>
      <c r="AX319" s="13" t="s">
        <v>79</v>
      </c>
      <c r="AY319" s="165" t="s">
        <v>252</v>
      </c>
    </row>
    <row r="320" spans="1:65" s="13" customFormat="1" ht="33.75">
      <c r="B320" s="163"/>
      <c r="D320" s="164" t="s">
        <v>282</v>
      </c>
      <c r="E320" s="165" t="s">
        <v>1</v>
      </c>
      <c r="F320" s="166" t="s">
        <v>7505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3" customFormat="1" ht="22.5">
      <c r="B321" s="163"/>
      <c r="D321" s="164" t="s">
        <v>282</v>
      </c>
      <c r="E321" s="165" t="s">
        <v>1</v>
      </c>
      <c r="F321" s="166" t="s">
        <v>7506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282</v>
      </c>
      <c r="AU321" s="165" t="s">
        <v>88</v>
      </c>
      <c r="AV321" s="13" t="s">
        <v>86</v>
      </c>
      <c r="AW321" s="13" t="s">
        <v>33</v>
      </c>
      <c r="AX321" s="13" t="s">
        <v>79</v>
      </c>
      <c r="AY321" s="165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1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37.9" customHeight="1">
      <c r="A323" s="31"/>
      <c r="B323" s="148"/>
      <c r="C323" s="149" t="s">
        <v>328</v>
      </c>
      <c r="D323" s="149" t="s">
        <v>254</v>
      </c>
      <c r="E323" s="150" t="s">
        <v>7509</v>
      </c>
      <c r="F323" s="151" t="s">
        <v>7510</v>
      </c>
      <c r="G323" s="152" t="s">
        <v>347</v>
      </c>
      <c r="H323" s="153">
        <v>1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258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258</v>
      </c>
      <c r="BM323" s="161" t="s">
        <v>413</v>
      </c>
    </row>
    <row r="324" spans="1:65" s="14" customFormat="1" ht="33.75">
      <c r="B324" s="171"/>
      <c r="D324" s="164" t="s">
        <v>282</v>
      </c>
      <c r="E324" s="172" t="s">
        <v>1</v>
      </c>
      <c r="F324" s="173" t="s">
        <v>7511</v>
      </c>
      <c r="H324" s="174">
        <v>1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282</v>
      </c>
      <c r="AU324" s="172" t="s">
        <v>88</v>
      </c>
      <c r="AV324" s="14" t="s">
        <v>88</v>
      </c>
      <c r="AW324" s="14" t="s">
        <v>33</v>
      </c>
      <c r="AX324" s="14" t="s">
        <v>79</v>
      </c>
      <c r="AY324" s="172" t="s">
        <v>252</v>
      </c>
    </row>
    <row r="325" spans="1:65" s="13" customFormat="1" ht="22.5">
      <c r="B325" s="163"/>
      <c r="D325" s="164" t="s">
        <v>282</v>
      </c>
      <c r="E325" s="165" t="s">
        <v>1</v>
      </c>
      <c r="F325" s="166" t="s">
        <v>7512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282</v>
      </c>
      <c r="AU325" s="165" t="s">
        <v>88</v>
      </c>
      <c r="AV325" s="13" t="s">
        <v>86</v>
      </c>
      <c r="AW325" s="13" t="s">
        <v>33</v>
      </c>
      <c r="AX325" s="13" t="s">
        <v>79</v>
      </c>
      <c r="AY325" s="165" t="s">
        <v>252</v>
      </c>
    </row>
    <row r="326" spans="1:65" s="13" customFormat="1" ht="33.75">
      <c r="B326" s="163"/>
      <c r="D326" s="164" t="s">
        <v>282</v>
      </c>
      <c r="E326" s="165" t="s">
        <v>1</v>
      </c>
      <c r="F326" s="166" t="s">
        <v>7505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282</v>
      </c>
      <c r="AU326" s="165" t="s">
        <v>88</v>
      </c>
      <c r="AV326" s="13" t="s">
        <v>86</v>
      </c>
      <c r="AW326" s="13" t="s">
        <v>33</v>
      </c>
      <c r="AX326" s="13" t="s">
        <v>79</v>
      </c>
      <c r="AY326" s="165" t="s">
        <v>252</v>
      </c>
    </row>
    <row r="327" spans="1:65" s="13" customFormat="1" ht="22.5">
      <c r="B327" s="163"/>
      <c r="D327" s="164" t="s">
        <v>282</v>
      </c>
      <c r="E327" s="165" t="s">
        <v>1</v>
      </c>
      <c r="F327" s="166" t="s">
        <v>7513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5" customFormat="1">
      <c r="B328" s="179"/>
      <c r="D328" s="164" t="s">
        <v>282</v>
      </c>
      <c r="E328" s="180" t="s">
        <v>1</v>
      </c>
      <c r="F328" s="181" t="s">
        <v>286</v>
      </c>
      <c r="H328" s="182">
        <v>1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282</v>
      </c>
      <c r="AU328" s="180" t="s">
        <v>88</v>
      </c>
      <c r="AV328" s="15" t="s">
        <v>258</v>
      </c>
      <c r="AW328" s="15" t="s">
        <v>33</v>
      </c>
      <c r="AX328" s="15" t="s">
        <v>86</v>
      </c>
      <c r="AY328" s="180" t="s">
        <v>252</v>
      </c>
    </row>
    <row r="329" spans="1:65" s="2" customFormat="1" ht="24.2" customHeight="1">
      <c r="A329" s="31"/>
      <c r="B329" s="148"/>
      <c r="C329" s="149" t="s">
        <v>414</v>
      </c>
      <c r="D329" s="149" t="s">
        <v>254</v>
      </c>
      <c r="E329" s="150" t="s">
        <v>7514</v>
      </c>
      <c r="F329" s="151" t="s">
        <v>7515</v>
      </c>
      <c r="G329" s="152" t="s">
        <v>347</v>
      </c>
      <c r="H329" s="153">
        <v>3</v>
      </c>
      <c r="I329" s="154"/>
      <c r="J329" s="155">
        <f>ROUND(I329*H329,2)</f>
        <v>0</v>
      </c>
      <c r="K329" s="156"/>
      <c r="L329" s="32"/>
      <c r="M329" s="157" t="s">
        <v>1</v>
      </c>
      <c r="N329" s="158" t="s">
        <v>44</v>
      </c>
      <c r="O329" s="57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1" t="s">
        <v>258</v>
      </c>
      <c r="AT329" s="161" t="s">
        <v>254</v>
      </c>
      <c r="AU329" s="161" t="s">
        <v>88</v>
      </c>
      <c r="AY329" s="17" t="s">
        <v>252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86</v>
      </c>
      <c r="BK329" s="162">
        <f>ROUND(I329*H329,2)</f>
        <v>0</v>
      </c>
      <c r="BL329" s="17" t="s">
        <v>258</v>
      </c>
      <c r="BM329" s="161" t="s">
        <v>417</v>
      </c>
    </row>
    <row r="330" spans="1:65" s="2" customFormat="1" ht="24.2" customHeight="1">
      <c r="A330" s="31"/>
      <c r="B330" s="148"/>
      <c r="C330" s="149" t="s">
        <v>335</v>
      </c>
      <c r="D330" s="149" t="s">
        <v>254</v>
      </c>
      <c r="E330" s="150" t="s">
        <v>7516</v>
      </c>
      <c r="F330" s="151" t="s">
        <v>7517</v>
      </c>
      <c r="G330" s="152" t="s">
        <v>347</v>
      </c>
      <c r="H330" s="153">
        <v>1</v>
      </c>
      <c r="I330" s="154"/>
      <c r="J330" s="155">
        <f>ROUND(I330*H330,2)</f>
        <v>0</v>
      </c>
      <c r="K330" s="156"/>
      <c r="L330" s="32"/>
      <c r="M330" s="157" t="s">
        <v>1</v>
      </c>
      <c r="N330" s="158" t="s">
        <v>44</v>
      </c>
      <c r="O330" s="57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61" t="s">
        <v>258</v>
      </c>
      <c r="AT330" s="161" t="s">
        <v>254</v>
      </c>
      <c r="AU330" s="161" t="s">
        <v>88</v>
      </c>
      <c r="AY330" s="17" t="s">
        <v>252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7" t="s">
        <v>86</v>
      </c>
      <c r="BK330" s="162">
        <f>ROUND(I330*H330,2)</f>
        <v>0</v>
      </c>
      <c r="BL330" s="17" t="s">
        <v>258</v>
      </c>
      <c r="BM330" s="161" t="s">
        <v>421</v>
      </c>
    </row>
    <row r="331" spans="1:65" s="14" customFormat="1" ht="22.5">
      <c r="B331" s="171"/>
      <c r="D331" s="164" t="s">
        <v>282</v>
      </c>
      <c r="E331" s="172" t="s">
        <v>1</v>
      </c>
      <c r="F331" s="173" t="s">
        <v>7518</v>
      </c>
      <c r="H331" s="174">
        <v>1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282</v>
      </c>
      <c r="AU331" s="172" t="s">
        <v>88</v>
      </c>
      <c r="AV331" s="14" t="s">
        <v>88</v>
      </c>
      <c r="AW331" s="14" t="s">
        <v>33</v>
      </c>
      <c r="AX331" s="14" t="s">
        <v>79</v>
      </c>
      <c r="AY331" s="172" t="s">
        <v>252</v>
      </c>
    </row>
    <row r="332" spans="1:65" s="13" customFormat="1" ht="33.75">
      <c r="B332" s="163"/>
      <c r="D332" s="164" t="s">
        <v>282</v>
      </c>
      <c r="E332" s="165" t="s">
        <v>1</v>
      </c>
      <c r="F332" s="166" t="s">
        <v>7519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282</v>
      </c>
      <c r="AU332" s="165" t="s">
        <v>88</v>
      </c>
      <c r="AV332" s="13" t="s">
        <v>86</v>
      </c>
      <c r="AW332" s="13" t="s">
        <v>33</v>
      </c>
      <c r="AX332" s="13" t="s">
        <v>79</v>
      </c>
      <c r="AY332" s="165" t="s">
        <v>252</v>
      </c>
    </row>
    <row r="333" spans="1:65" s="13" customFormat="1" ht="22.5">
      <c r="B333" s="163"/>
      <c r="D333" s="164" t="s">
        <v>282</v>
      </c>
      <c r="E333" s="165" t="s">
        <v>1</v>
      </c>
      <c r="F333" s="166" t="s">
        <v>7520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282</v>
      </c>
      <c r="AU333" s="165" t="s">
        <v>88</v>
      </c>
      <c r="AV333" s="13" t="s">
        <v>86</v>
      </c>
      <c r="AW333" s="13" t="s">
        <v>33</v>
      </c>
      <c r="AX333" s="13" t="s">
        <v>79</v>
      </c>
      <c r="AY333" s="165" t="s">
        <v>252</v>
      </c>
    </row>
    <row r="334" spans="1:65" s="15" customFormat="1">
      <c r="B334" s="179"/>
      <c r="D334" s="164" t="s">
        <v>282</v>
      </c>
      <c r="E334" s="180" t="s">
        <v>1</v>
      </c>
      <c r="F334" s="181" t="s">
        <v>286</v>
      </c>
      <c r="H334" s="182">
        <v>1</v>
      </c>
      <c r="I334" s="183"/>
      <c r="L334" s="179"/>
      <c r="M334" s="184"/>
      <c r="N334" s="185"/>
      <c r="O334" s="185"/>
      <c r="P334" s="185"/>
      <c r="Q334" s="185"/>
      <c r="R334" s="185"/>
      <c r="S334" s="185"/>
      <c r="T334" s="186"/>
      <c r="AT334" s="180" t="s">
        <v>282</v>
      </c>
      <c r="AU334" s="180" t="s">
        <v>88</v>
      </c>
      <c r="AV334" s="15" t="s">
        <v>258</v>
      </c>
      <c r="AW334" s="15" t="s">
        <v>33</v>
      </c>
      <c r="AX334" s="15" t="s">
        <v>86</v>
      </c>
      <c r="AY334" s="180" t="s">
        <v>252</v>
      </c>
    </row>
    <row r="335" spans="1:65" s="2" customFormat="1" ht="24.2" customHeight="1">
      <c r="A335" s="31"/>
      <c r="B335" s="148"/>
      <c r="C335" s="149" t="s">
        <v>422</v>
      </c>
      <c r="D335" s="149" t="s">
        <v>254</v>
      </c>
      <c r="E335" s="150" t="s">
        <v>7521</v>
      </c>
      <c r="F335" s="151" t="s">
        <v>7522</v>
      </c>
      <c r="G335" s="152" t="s">
        <v>347</v>
      </c>
      <c r="H335" s="153">
        <v>1</v>
      </c>
      <c r="I335" s="154"/>
      <c r="J335" s="155">
        <f>ROUND(I335*H335,2)</f>
        <v>0</v>
      </c>
      <c r="K335" s="156"/>
      <c r="L335" s="32"/>
      <c r="M335" s="157" t="s">
        <v>1</v>
      </c>
      <c r="N335" s="158" t="s">
        <v>44</v>
      </c>
      <c r="O335" s="57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61" t="s">
        <v>258</v>
      </c>
      <c r="AT335" s="161" t="s">
        <v>254</v>
      </c>
      <c r="AU335" s="161" t="s">
        <v>88</v>
      </c>
      <c r="AY335" s="17" t="s">
        <v>252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7" t="s">
        <v>86</v>
      </c>
      <c r="BK335" s="162">
        <f>ROUND(I335*H335,2)</f>
        <v>0</v>
      </c>
      <c r="BL335" s="17" t="s">
        <v>258</v>
      </c>
      <c r="BM335" s="161" t="s">
        <v>425</v>
      </c>
    </row>
    <row r="336" spans="1:65" s="14" customFormat="1" ht="22.5">
      <c r="B336" s="171"/>
      <c r="D336" s="164" t="s">
        <v>282</v>
      </c>
      <c r="E336" s="172" t="s">
        <v>1</v>
      </c>
      <c r="F336" s="173" t="s">
        <v>7523</v>
      </c>
      <c r="H336" s="174">
        <v>1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282</v>
      </c>
      <c r="AU336" s="172" t="s">
        <v>88</v>
      </c>
      <c r="AV336" s="14" t="s">
        <v>88</v>
      </c>
      <c r="AW336" s="14" t="s">
        <v>33</v>
      </c>
      <c r="AX336" s="14" t="s">
        <v>79</v>
      </c>
      <c r="AY336" s="172" t="s">
        <v>252</v>
      </c>
    </row>
    <row r="337" spans="1:65" s="13" customFormat="1" ht="33.75">
      <c r="B337" s="163"/>
      <c r="D337" s="164" t="s">
        <v>282</v>
      </c>
      <c r="E337" s="165" t="s">
        <v>1</v>
      </c>
      <c r="F337" s="166" t="s">
        <v>7519</v>
      </c>
      <c r="H337" s="165" t="s">
        <v>1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282</v>
      </c>
      <c r="AU337" s="165" t="s">
        <v>88</v>
      </c>
      <c r="AV337" s="13" t="s">
        <v>86</v>
      </c>
      <c r="AW337" s="13" t="s">
        <v>33</v>
      </c>
      <c r="AX337" s="13" t="s">
        <v>79</v>
      </c>
      <c r="AY337" s="165" t="s">
        <v>252</v>
      </c>
    </row>
    <row r="338" spans="1:65" s="13" customFormat="1" ht="22.5">
      <c r="B338" s="163"/>
      <c r="D338" s="164" t="s">
        <v>282</v>
      </c>
      <c r="E338" s="165" t="s">
        <v>1</v>
      </c>
      <c r="F338" s="166" t="s">
        <v>7520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282</v>
      </c>
      <c r="AU338" s="165" t="s">
        <v>88</v>
      </c>
      <c r="AV338" s="13" t="s">
        <v>86</v>
      </c>
      <c r="AW338" s="13" t="s">
        <v>33</v>
      </c>
      <c r="AX338" s="13" t="s">
        <v>79</v>
      </c>
      <c r="AY338" s="165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1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2" customFormat="1" ht="24.2" customHeight="1">
      <c r="A340" s="31"/>
      <c r="B340" s="148"/>
      <c r="C340" s="149" t="s">
        <v>342</v>
      </c>
      <c r="D340" s="149" t="s">
        <v>254</v>
      </c>
      <c r="E340" s="150" t="s">
        <v>7524</v>
      </c>
      <c r="F340" s="151" t="s">
        <v>7525</v>
      </c>
      <c r="G340" s="152" t="s">
        <v>347</v>
      </c>
      <c r="H340" s="153">
        <v>1</v>
      </c>
      <c r="I340" s="154"/>
      <c r="J340" s="155">
        <f>ROUND(I340*H340,2)</f>
        <v>0</v>
      </c>
      <c r="K340" s="156"/>
      <c r="L340" s="32"/>
      <c r="M340" s="157" t="s">
        <v>1</v>
      </c>
      <c r="N340" s="158" t="s">
        <v>44</v>
      </c>
      <c r="O340" s="57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1" t="s">
        <v>258</v>
      </c>
      <c r="AT340" s="161" t="s">
        <v>254</v>
      </c>
      <c r="AU340" s="161" t="s">
        <v>88</v>
      </c>
      <c r="AY340" s="17" t="s">
        <v>252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86</v>
      </c>
      <c r="BK340" s="162">
        <f>ROUND(I340*H340,2)</f>
        <v>0</v>
      </c>
      <c r="BL340" s="17" t="s">
        <v>258</v>
      </c>
      <c r="BM340" s="161" t="s">
        <v>428</v>
      </c>
    </row>
    <row r="341" spans="1:65" s="14" customFormat="1" ht="22.5">
      <c r="B341" s="171"/>
      <c r="D341" s="164" t="s">
        <v>282</v>
      </c>
      <c r="E341" s="172" t="s">
        <v>1</v>
      </c>
      <c r="F341" s="173" t="s">
        <v>7526</v>
      </c>
      <c r="H341" s="174">
        <v>1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282</v>
      </c>
      <c r="AU341" s="172" t="s">
        <v>88</v>
      </c>
      <c r="AV341" s="14" t="s">
        <v>88</v>
      </c>
      <c r="AW341" s="14" t="s">
        <v>33</v>
      </c>
      <c r="AX341" s="14" t="s">
        <v>79</v>
      </c>
      <c r="AY341" s="172" t="s">
        <v>252</v>
      </c>
    </row>
    <row r="342" spans="1:65" s="13" customFormat="1" ht="33.75">
      <c r="B342" s="163"/>
      <c r="D342" s="164" t="s">
        <v>282</v>
      </c>
      <c r="E342" s="165" t="s">
        <v>1</v>
      </c>
      <c r="F342" s="166" t="s">
        <v>7519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282</v>
      </c>
      <c r="AU342" s="165" t="s">
        <v>88</v>
      </c>
      <c r="AV342" s="13" t="s">
        <v>86</v>
      </c>
      <c r="AW342" s="13" t="s">
        <v>33</v>
      </c>
      <c r="AX342" s="13" t="s">
        <v>79</v>
      </c>
      <c r="AY342" s="165" t="s">
        <v>252</v>
      </c>
    </row>
    <row r="343" spans="1:65" s="13" customFormat="1" ht="22.5">
      <c r="B343" s="163"/>
      <c r="D343" s="164" t="s">
        <v>282</v>
      </c>
      <c r="E343" s="165" t="s">
        <v>1</v>
      </c>
      <c r="F343" s="166" t="s">
        <v>7520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282</v>
      </c>
      <c r="AU343" s="165" t="s">
        <v>88</v>
      </c>
      <c r="AV343" s="13" t="s">
        <v>86</v>
      </c>
      <c r="AW343" s="13" t="s">
        <v>33</v>
      </c>
      <c r="AX343" s="13" t="s">
        <v>79</v>
      </c>
      <c r="AY343" s="165" t="s">
        <v>252</v>
      </c>
    </row>
    <row r="344" spans="1:65" s="15" customFormat="1">
      <c r="B344" s="179"/>
      <c r="D344" s="164" t="s">
        <v>282</v>
      </c>
      <c r="E344" s="180" t="s">
        <v>1</v>
      </c>
      <c r="F344" s="181" t="s">
        <v>286</v>
      </c>
      <c r="H344" s="182">
        <v>1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282</v>
      </c>
      <c r="AU344" s="180" t="s">
        <v>88</v>
      </c>
      <c r="AV344" s="15" t="s">
        <v>258</v>
      </c>
      <c r="AW344" s="15" t="s">
        <v>33</v>
      </c>
      <c r="AX344" s="15" t="s">
        <v>86</v>
      </c>
      <c r="AY344" s="180" t="s">
        <v>252</v>
      </c>
    </row>
    <row r="345" spans="1:65" s="2" customFormat="1" ht="24.2" customHeight="1">
      <c r="A345" s="31"/>
      <c r="B345" s="148"/>
      <c r="C345" s="149" t="s">
        <v>429</v>
      </c>
      <c r="D345" s="149" t="s">
        <v>254</v>
      </c>
      <c r="E345" s="150" t="s">
        <v>7527</v>
      </c>
      <c r="F345" s="151" t="s">
        <v>7528</v>
      </c>
      <c r="G345" s="152" t="s">
        <v>347</v>
      </c>
      <c r="H345" s="153">
        <v>1</v>
      </c>
      <c r="I345" s="154"/>
      <c r="J345" s="155">
        <f>ROUND(I345*H345,2)</f>
        <v>0</v>
      </c>
      <c r="K345" s="156"/>
      <c r="L345" s="32"/>
      <c r="M345" s="157" t="s">
        <v>1</v>
      </c>
      <c r="N345" s="158" t="s">
        <v>44</v>
      </c>
      <c r="O345" s="57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1" t="s">
        <v>258</v>
      </c>
      <c r="AT345" s="161" t="s">
        <v>254</v>
      </c>
      <c r="AU345" s="161" t="s">
        <v>88</v>
      </c>
      <c r="AY345" s="17" t="s">
        <v>252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7" t="s">
        <v>86</v>
      </c>
      <c r="BK345" s="162">
        <f>ROUND(I345*H345,2)</f>
        <v>0</v>
      </c>
      <c r="BL345" s="17" t="s">
        <v>258</v>
      </c>
      <c r="BM345" s="161" t="s">
        <v>432</v>
      </c>
    </row>
    <row r="346" spans="1:65" s="14" customFormat="1" ht="22.5">
      <c r="B346" s="171"/>
      <c r="D346" s="164" t="s">
        <v>282</v>
      </c>
      <c r="E346" s="172" t="s">
        <v>1</v>
      </c>
      <c r="F346" s="173" t="s">
        <v>7529</v>
      </c>
      <c r="H346" s="174">
        <v>1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282</v>
      </c>
      <c r="AU346" s="172" t="s">
        <v>88</v>
      </c>
      <c r="AV346" s="14" t="s">
        <v>88</v>
      </c>
      <c r="AW346" s="14" t="s">
        <v>33</v>
      </c>
      <c r="AX346" s="14" t="s">
        <v>79</v>
      </c>
      <c r="AY346" s="172" t="s">
        <v>252</v>
      </c>
    </row>
    <row r="347" spans="1:65" s="13" customFormat="1" ht="33.75">
      <c r="B347" s="163"/>
      <c r="D347" s="164" t="s">
        <v>282</v>
      </c>
      <c r="E347" s="165" t="s">
        <v>1</v>
      </c>
      <c r="F347" s="166" t="s">
        <v>7519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282</v>
      </c>
      <c r="AU347" s="165" t="s">
        <v>88</v>
      </c>
      <c r="AV347" s="13" t="s">
        <v>86</v>
      </c>
      <c r="AW347" s="13" t="s">
        <v>33</v>
      </c>
      <c r="AX347" s="13" t="s">
        <v>79</v>
      </c>
      <c r="AY347" s="165" t="s">
        <v>252</v>
      </c>
    </row>
    <row r="348" spans="1:65" s="13" customFormat="1" ht="22.5">
      <c r="B348" s="163"/>
      <c r="D348" s="164" t="s">
        <v>282</v>
      </c>
      <c r="E348" s="165" t="s">
        <v>1</v>
      </c>
      <c r="F348" s="166" t="s">
        <v>7520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282</v>
      </c>
      <c r="AU348" s="165" t="s">
        <v>88</v>
      </c>
      <c r="AV348" s="13" t="s">
        <v>86</v>
      </c>
      <c r="AW348" s="13" t="s">
        <v>33</v>
      </c>
      <c r="AX348" s="13" t="s">
        <v>79</v>
      </c>
      <c r="AY348" s="165" t="s">
        <v>252</v>
      </c>
    </row>
    <row r="349" spans="1:65" s="15" customFormat="1">
      <c r="B349" s="179"/>
      <c r="D349" s="164" t="s">
        <v>282</v>
      </c>
      <c r="E349" s="180" t="s">
        <v>1</v>
      </c>
      <c r="F349" s="181" t="s">
        <v>286</v>
      </c>
      <c r="H349" s="182">
        <v>1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282</v>
      </c>
      <c r="AU349" s="180" t="s">
        <v>88</v>
      </c>
      <c r="AV349" s="15" t="s">
        <v>258</v>
      </c>
      <c r="AW349" s="15" t="s">
        <v>33</v>
      </c>
      <c r="AX349" s="15" t="s">
        <v>86</v>
      </c>
      <c r="AY349" s="180" t="s">
        <v>252</v>
      </c>
    </row>
    <row r="350" spans="1:65" s="2" customFormat="1" ht="24.2" customHeight="1">
      <c r="A350" s="31"/>
      <c r="B350" s="148"/>
      <c r="C350" s="149" t="s">
        <v>348</v>
      </c>
      <c r="D350" s="149" t="s">
        <v>254</v>
      </c>
      <c r="E350" s="150" t="s">
        <v>7530</v>
      </c>
      <c r="F350" s="151" t="s">
        <v>7531</v>
      </c>
      <c r="G350" s="152" t="s">
        <v>347</v>
      </c>
      <c r="H350" s="153">
        <v>1</v>
      </c>
      <c r="I350" s="154"/>
      <c r="J350" s="155">
        <f>ROUND(I350*H350,2)</f>
        <v>0</v>
      </c>
      <c r="K350" s="156"/>
      <c r="L350" s="32"/>
      <c r="M350" s="157" t="s">
        <v>1</v>
      </c>
      <c r="N350" s="158" t="s">
        <v>44</v>
      </c>
      <c r="O350" s="57"/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61" t="s">
        <v>258</v>
      </c>
      <c r="AT350" s="161" t="s">
        <v>254</v>
      </c>
      <c r="AU350" s="161" t="s">
        <v>88</v>
      </c>
      <c r="AY350" s="17" t="s">
        <v>252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7" t="s">
        <v>86</v>
      </c>
      <c r="BK350" s="162">
        <f>ROUND(I350*H350,2)</f>
        <v>0</v>
      </c>
      <c r="BL350" s="17" t="s">
        <v>258</v>
      </c>
      <c r="BM350" s="161" t="s">
        <v>435</v>
      </c>
    </row>
    <row r="351" spans="1:65" s="14" customFormat="1" ht="22.5">
      <c r="B351" s="171"/>
      <c r="D351" s="164" t="s">
        <v>282</v>
      </c>
      <c r="E351" s="172" t="s">
        <v>1</v>
      </c>
      <c r="F351" s="173" t="s">
        <v>7532</v>
      </c>
      <c r="H351" s="174">
        <v>1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282</v>
      </c>
      <c r="AU351" s="172" t="s">
        <v>88</v>
      </c>
      <c r="AV351" s="14" t="s">
        <v>88</v>
      </c>
      <c r="AW351" s="14" t="s">
        <v>33</v>
      </c>
      <c r="AX351" s="14" t="s">
        <v>79</v>
      </c>
      <c r="AY351" s="172" t="s">
        <v>252</v>
      </c>
    </row>
    <row r="352" spans="1:65" s="13" customFormat="1" ht="33.75">
      <c r="B352" s="163"/>
      <c r="D352" s="164" t="s">
        <v>282</v>
      </c>
      <c r="E352" s="165" t="s">
        <v>1</v>
      </c>
      <c r="F352" s="166" t="s">
        <v>7519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282</v>
      </c>
      <c r="AU352" s="165" t="s">
        <v>88</v>
      </c>
      <c r="AV352" s="13" t="s">
        <v>86</v>
      </c>
      <c r="AW352" s="13" t="s">
        <v>33</v>
      </c>
      <c r="AX352" s="13" t="s">
        <v>79</v>
      </c>
      <c r="AY352" s="165" t="s">
        <v>252</v>
      </c>
    </row>
    <row r="353" spans="1:65" s="13" customFormat="1" ht="22.5">
      <c r="B353" s="163"/>
      <c r="D353" s="164" t="s">
        <v>282</v>
      </c>
      <c r="E353" s="165" t="s">
        <v>1</v>
      </c>
      <c r="F353" s="166" t="s">
        <v>7520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282</v>
      </c>
      <c r="AU353" s="165" t="s">
        <v>88</v>
      </c>
      <c r="AV353" s="13" t="s">
        <v>86</v>
      </c>
      <c r="AW353" s="13" t="s">
        <v>33</v>
      </c>
      <c r="AX353" s="13" t="s">
        <v>79</v>
      </c>
      <c r="AY353" s="165" t="s">
        <v>252</v>
      </c>
    </row>
    <row r="354" spans="1:65" s="15" customFormat="1">
      <c r="B354" s="179"/>
      <c r="D354" s="164" t="s">
        <v>282</v>
      </c>
      <c r="E354" s="180" t="s">
        <v>1</v>
      </c>
      <c r="F354" s="181" t="s">
        <v>286</v>
      </c>
      <c r="H354" s="182">
        <v>1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282</v>
      </c>
      <c r="AU354" s="180" t="s">
        <v>88</v>
      </c>
      <c r="AV354" s="15" t="s">
        <v>258</v>
      </c>
      <c r="AW354" s="15" t="s">
        <v>33</v>
      </c>
      <c r="AX354" s="15" t="s">
        <v>86</v>
      </c>
      <c r="AY354" s="180" t="s">
        <v>252</v>
      </c>
    </row>
    <row r="355" spans="1:65" s="2" customFormat="1" ht="24.2" customHeight="1">
      <c r="A355" s="31"/>
      <c r="B355" s="148"/>
      <c r="C355" s="149" t="s">
        <v>436</v>
      </c>
      <c r="D355" s="149" t="s">
        <v>254</v>
      </c>
      <c r="E355" s="150" t="s">
        <v>7533</v>
      </c>
      <c r="F355" s="151" t="s">
        <v>7534</v>
      </c>
      <c r="G355" s="152" t="s">
        <v>347</v>
      </c>
      <c r="H355" s="153">
        <v>1</v>
      </c>
      <c r="I355" s="154"/>
      <c r="J355" s="155">
        <f>ROUND(I355*H355,2)</f>
        <v>0</v>
      </c>
      <c r="K355" s="156"/>
      <c r="L355" s="32"/>
      <c r="M355" s="157" t="s">
        <v>1</v>
      </c>
      <c r="N355" s="158" t="s">
        <v>44</v>
      </c>
      <c r="O355" s="57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1" t="s">
        <v>258</v>
      </c>
      <c r="AT355" s="161" t="s">
        <v>254</v>
      </c>
      <c r="AU355" s="161" t="s">
        <v>88</v>
      </c>
      <c r="AY355" s="17" t="s">
        <v>252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7" t="s">
        <v>86</v>
      </c>
      <c r="BK355" s="162">
        <f>ROUND(I355*H355,2)</f>
        <v>0</v>
      </c>
      <c r="BL355" s="17" t="s">
        <v>258</v>
      </c>
      <c r="BM355" s="161" t="s">
        <v>439</v>
      </c>
    </row>
    <row r="356" spans="1:65" s="14" customFormat="1" ht="22.5">
      <c r="B356" s="171"/>
      <c r="D356" s="164" t="s">
        <v>282</v>
      </c>
      <c r="E356" s="172" t="s">
        <v>1</v>
      </c>
      <c r="F356" s="173" t="s">
        <v>7535</v>
      </c>
      <c r="H356" s="174">
        <v>1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282</v>
      </c>
      <c r="AU356" s="172" t="s">
        <v>88</v>
      </c>
      <c r="AV356" s="14" t="s">
        <v>88</v>
      </c>
      <c r="AW356" s="14" t="s">
        <v>33</v>
      </c>
      <c r="AX356" s="14" t="s">
        <v>79</v>
      </c>
      <c r="AY356" s="172" t="s">
        <v>252</v>
      </c>
    </row>
    <row r="357" spans="1:65" s="13" customFormat="1" ht="33.75">
      <c r="B357" s="163"/>
      <c r="D357" s="164" t="s">
        <v>282</v>
      </c>
      <c r="E357" s="165" t="s">
        <v>1</v>
      </c>
      <c r="F357" s="166" t="s">
        <v>7519</v>
      </c>
      <c r="H357" s="165" t="s">
        <v>1</v>
      </c>
      <c r="I357" s="167"/>
      <c r="L357" s="163"/>
      <c r="M357" s="168"/>
      <c r="N357" s="169"/>
      <c r="O357" s="169"/>
      <c r="P357" s="169"/>
      <c r="Q357" s="169"/>
      <c r="R357" s="169"/>
      <c r="S357" s="169"/>
      <c r="T357" s="170"/>
      <c r="AT357" s="165" t="s">
        <v>282</v>
      </c>
      <c r="AU357" s="165" t="s">
        <v>88</v>
      </c>
      <c r="AV357" s="13" t="s">
        <v>86</v>
      </c>
      <c r="AW357" s="13" t="s">
        <v>33</v>
      </c>
      <c r="AX357" s="13" t="s">
        <v>79</v>
      </c>
      <c r="AY357" s="165" t="s">
        <v>252</v>
      </c>
    </row>
    <row r="358" spans="1:65" s="13" customFormat="1" ht="22.5">
      <c r="B358" s="163"/>
      <c r="D358" s="164" t="s">
        <v>282</v>
      </c>
      <c r="E358" s="165" t="s">
        <v>1</v>
      </c>
      <c r="F358" s="166" t="s">
        <v>7520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282</v>
      </c>
      <c r="AU358" s="165" t="s">
        <v>88</v>
      </c>
      <c r="AV358" s="13" t="s">
        <v>86</v>
      </c>
      <c r="AW358" s="13" t="s">
        <v>33</v>
      </c>
      <c r="AX358" s="13" t="s">
        <v>79</v>
      </c>
      <c r="AY358" s="165" t="s">
        <v>252</v>
      </c>
    </row>
    <row r="359" spans="1:65" s="15" customFormat="1">
      <c r="B359" s="179"/>
      <c r="D359" s="164" t="s">
        <v>282</v>
      </c>
      <c r="E359" s="180" t="s">
        <v>1</v>
      </c>
      <c r="F359" s="181" t="s">
        <v>286</v>
      </c>
      <c r="H359" s="182">
        <v>1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282</v>
      </c>
      <c r="AU359" s="180" t="s">
        <v>88</v>
      </c>
      <c r="AV359" s="15" t="s">
        <v>258</v>
      </c>
      <c r="AW359" s="15" t="s">
        <v>33</v>
      </c>
      <c r="AX359" s="15" t="s">
        <v>86</v>
      </c>
      <c r="AY359" s="180" t="s">
        <v>252</v>
      </c>
    </row>
    <row r="360" spans="1:65" s="2" customFormat="1" ht="24.2" customHeight="1">
      <c r="A360" s="31"/>
      <c r="B360" s="148"/>
      <c r="C360" s="149" t="s">
        <v>356</v>
      </c>
      <c r="D360" s="149" t="s">
        <v>254</v>
      </c>
      <c r="E360" s="150" t="s">
        <v>7536</v>
      </c>
      <c r="F360" s="151" t="s">
        <v>7537</v>
      </c>
      <c r="G360" s="152" t="s">
        <v>347</v>
      </c>
      <c r="H360" s="153">
        <v>1</v>
      </c>
      <c r="I360" s="154"/>
      <c r="J360" s="155">
        <f>ROUND(I360*H360,2)</f>
        <v>0</v>
      </c>
      <c r="K360" s="156"/>
      <c r="L360" s="32"/>
      <c r="M360" s="157" t="s">
        <v>1</v>
      </c>
      <c r="N360" s="158" t="s">
        <v>44</v>
      </c>
      <c r="O360" s="57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1" t="s">
        <v>258</v>
      </c>
      <c r="AT360" s="161" t="s">
        <v>254</v>
      </c>
      <c r="AU360" s="161" t="s">
        <v>88</v>
      </c>
      <c r="AY360" s="17" t="s">
        <v>252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7" t="s">
        <v>86</v>
      </c>
      <c r="BK360" s="162">
        <f>ROUND(I360*H360,2)</f>
        <v>0</v>
      </c>
      <c r="BL360" s="17" t="s">
        <v>258</v>
      </c>
      <c r="BM360" s="161" t="s">
        <v>442</v>
      </c>
    </row>
    <row r="361" spans="1:65" s="14" customFormat="1" ht="22.5">
      <c r="B361" s="171"/>
      <c r="D361" s="164" t="s">
        <v>282</v>
      </c>
      <c r="E361" s="172" t="s">
        <v>1</v>
      </c>
      <c r="F361" s="173" t="s">
        <v>7538</v>
      </c>
      <c r="H361" s="174">
        <v>1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282</v>
      </c>
      <c r="AU361" s="172" t="s">
        <v>88</v>
      </c>
      <c r="AV361" s="14" t="s">
        <v>88</v>
      </c>
      <c r="AW361" s="14" t="s">
        <v>33</v>
      </c>
      <c r="AX361" s="14" t="s">
        <v>79</v>
      </c>
      <c r="AY361" s="172" t="s">
        <v>252</v>
      </c>
    </row>
    <row r="362" spans="1:65" s="13" customFormat="1" ht="33.75">
      <c r="B362" s="163"/>
      <c r="D362" s="164" t="s">
        <v>282</v>
      </c>
      <c r="E362" s="165" t="s">
        <v>1</v>
      </c>
      <c r="F362" s="166" t="s">
        <v>7519</v>
      </c>
      <c r="H362" s="165" t="s">
        <v>1</v>
      </c>
      <c r="I362" s="167"/>
      <c r="L362" s="163"/>
      <c r="M362" s="168"/>
      <c r="N362" s="169"/>
      <c r="O362" s="169"/>
      <c r="P362" s="169"/>
      <c r="Q362" s="169"/>
      <c r="R362" s="169"/>
      <c r="S362" s="169"/>
      <c r="T362" s="170"/>
      <c r="AT362" s="165" t="s">
        <v>282</v>
      </c>
      <c r="AU362" s="165" t="s">
        <v>88</v>
      </c>
      <c r="AV362" s="13" t="s">
        <v>86</v>
      </c>
      <c r="AW362" s="13" t="s">
        <v>33</v>
      </c>
      <c r="AX362" s="13" t="s">
        <v>79</v>
      </c>
      <c r="AY362" s="165" t="s">
        <v>252</v>
      </c>
    </row>
    <row r="363" spans="1:65" s="13" customFormat="1" ht="22.5">
      <c r="B363" s="163"/>
      <c r="D363" s="164" t="s">
        <v>282</v>
      </c>
      <c r="E363" s="165" t="s">
        <v>1</v>
      </c>
      <c r="F363" s="166" t="s">
        <v>7520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282</v>
      </c>
      <c r="AU363" s="165" t="s">
        <v>88</v>
      </c>
      <c r="AV363" s="13" t="s">
        <v>86</v>
      </c>
      <c r="AW363" s="13" t="s">
        <v>33</v>
      </c>
      <c r="AX363" s="13" t="s">
        <v>79</v>
      </c>
      <c r="AY363" s="165" t="s">
        <v>252</v>
      </c>
    </row>
    <row r="364" spans="1:65" s="15" customFormat="1">
      <c r="B364" s="179"/>
      <c r="D364" s="164" t="s">
        <v>282</v>
      </c>
      <c r="E364" s="180" t="s">
        <v>1</v>
      </c>
      <c r="F364" s="181" t="s">
        <v>286</v>
      </c>
      <c r="H364" s="182">
        <v>1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282</v>
      </c>
      <c r="AU364" s="180" t="s">
        <v>88</v>
      </c>
      <c r="AV364" s="15" t="s">
        <v>258</v>
      </c>
      <c r="AW364" s="15" t="s">
        <v>33</v>
      </c>
      <c r="AX364" s="15" t="s">
        <v>86</v>
      </c>
      <c r="AY364" s="180" t="s">
        <v>252</v>
      </c>
    </row>
    <row r="365" spans="1:65" s="2" customFormat="1" ht="24.2" customHeight="1">
      <c r="A365" s="31"/>
      <c r="B365" s="148"/>
      <c r="C365" s="149" t="s">
        <v>443</v>
      </c>
      <c r="D365" s="149" t="s">
        <v>254</v>
      </c>
      <c r="E365" s="150" t="s">
        <v>7539</v>
      </c>
      <c r="F365" s="151" t="s">
        <v>7540</v>
      </c>
      <c r="G365" s="152" t="s">
        <v>347</v>
      </c>
      <c r="H365" s="153">
        <v>1</v>
      </c>
      <c r="I365" s="154"/>
      <c r="J365" s="155">
        <f>ROUND(I365*H365,2)</f>
        <v>0</v>
      </c>
      <c r="K365" s="156"/>
      <c r="L365" s="32"/>
      <c r="M365" s="157" t="s">
        <v>1</v>
      </c>
      <c r="N365" s="158" t="s">
        <v>44</v>
      </c>
      <c r="O365" s="57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1" t="s">
        <v>258</v>
      </c>
      <c r="AT365" s="161" t="s">
        <v>254</v>
      </c>
      <c r="AU365" s="161" t="s">
        <v>88</v>
      </c>
      <c r="AY365" s="17" t="s">
        <v>252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7" t="s">
        <v>86</v>
      </c>
      <c r="BK365" s="162">
        <f>ROUND(I365*H365,2)</f>
        <v>0</v>
      </c>
      <c r="BL365" s="17" t="s">
        <v>258</v>
      </c>
      <c r="BM365" s="161" t="s">
        <v>446</v>
      </c>
    </row>
    <row r="366" spans="1:65" s="14" customFormat="1" ht="22.5">
      <c r="B366" s="171"/>
      <c r="D366" s="164" t="s">
        <v>282</v>
      </c>
      <c r="E366" s="172" t="s">
        <v>1</v>
      </c>
      <c r="F366" s="173" t="s">
        <v>7541</v>
      </c>
      <c r="H366" s="174">
        <v>1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282</v>
      </c>
      <c r="AU366" s="172" t="s">
        <v>88</v>
      </c>
      <c r="AV366" s="14" t="s">
        <v>88</v>
      </c>
      <c r="AW366" s="14" t="s">
        <v>33</v>
      </c>
      <c r="AX366" s="14" t="s">
        <v>79</v>
      </c>
      <c r="AY366" s="172" t="s">
        <v>252</v>
      </c>
    </row>
    <row r="367" spans="1:65" s="13" customFormat="1" ht="33.75">
      <c r="B367" s="163"/>
      <c r="D367" s="164" t="s">
        <v>282</v>
      </c>
      <c r="E367" s="165" t="s">
        <v>1</v>
      </c>
      <c r="F367" s="166" t="s">
        <v>7519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282</v>
      </c>
      <c r="AU367" s="165" t="s">
        <v>88</v>
      </c>
      <c r="AV367" s="13" t="s">
        <v>86</v>
      </c>
      <c r="AW367" s="13" t="s">
        <v>33</v>
      </c>
      <c r="AX367" s="13" t="s">
        <v>79</v>
      </c>
      <c r="AY367" s="165" t="s">
        <v>252</v>
      </c>
    </row>
    <row r="368" spans="1:65" s="13" customFormat="1" ht="22.5">
      <c r="B368" s="163"/>
      <c r="D368" s="164" t="s">
        <v>282</v>
      </c>
      <c r="E368" s="165" t="s">
        <v>1</v>
      </c>
      <c r="F368" s="166" t="s">
        <v>7520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282</v>
      </c>
      <c r="AU368" s="165" t="s">
        <v>88</v>
      </c>
      <c r="AV368" s="13" t="s">
        <v>86</v>
      </c>
      <c r="AW368" s="13" t="s">
        <v>33</v>
      </c>
      <c r="AX368" s="13" t="s">
        <v>79</v>
      </c>
      <c r="AY368" s="165" t="s">
        <v>252</v>
      </c>
    </row>
    <row r="369" spans="1:65" s="15" customFormat="1">
      <c r="B369" s="179"/>
      <c r="D369" s="164" t="s">
        <v>282</v>
      </c>
      <c r="E369" s="180" t="s">
        <v>1</v>
      </c>
      <c r="F369" s="181" t="s">
        <v>286</v>
      </c>
      <c r="H369" s="182">
        <v>1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282</v>
      </c>
      <c r="AU369" s="180" t="s">
        <v>88</v>
      </c>
      <c r="AV369" s="15" t="s">
        <v>258</v>
      </c>
      <c r="AW369" s="15" t="s">
        <v>33</v>
      </c>
      <c r="AX369" s="15" t="s">
        <v>86</v>
      </c>
      <c r="AY369" s="180" t="s">
        <v>252</v>
      </c>
    </row>
    <row r="370" spans="1:65" s="2" customFormat="1" ht="24.2" customHeight="1">
      <c r="A370" s="31"/>
      <c r="B370" s="148"/>
      <c r="C370" s="149" t="s">
        <v>363</v>
      </c>
      <c r="D370" s="149" t="s">
        <v>254</v>
      </c>
      <c r="E370" s="150" t="s">
        <v>7542</v>
      </c>
      <c r="F370" s="151" t="s">
        <v>7543</v>
      </c>
      <c r="G370" s="152" t="s">
        <v>347</v>
      </c>
      <c r="H370" s="153">
        <v>1</v>
      </c>
      <c r="I370" s="154"/>
      <c r="J370" s="155">
        <f>ROUND(I370*H370,2)</f>
        <v>0</v>
      </c>
      <c r="K370" s="156"/>
      <c r="L370" s="32"/>
      <c r="M370" s="157" t="s">
        <v>1</v>
      </c>
      <c r="N370" s="158" t="s">
        <v>44</v>
      </c>
      <c r="O370" s="57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61" t="s">
        <v>258</v>
      </c>
      <c r="AT370" s="161" t="s">
        <v>254</v>
      </c>
      <c r="AU370" s="161" t="s">
        <v>88</v>
      </c>
      <c r="AY370" s="17" t="s">
        <v>252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7" t="s">
        <v>86</v>
      </c>
      <c r="BK370" s="162">
        <f>ROUND(I370*H370,2)</f>
        <v>0</v>
      </c>
      <c r="BL370" s="17" t="s">
        <v>258</v>
      </c>
      <c r="BM370" s="161" t="s">
        <v>449</v>
      </c>
    </row>
    <row r="371" spans="1:65" s="14" customFormat="1" ht="22.5">
      <c r="B371" s="171"/>
      <c r="D371" s="164" t="s">
        <v>282</v>
      </c>
      <c r="E371" s="172" t="s">
        <v>1</v>
      </c>
      <c r="F371" s="173" t="s">
        <v>7544</v>
      </c>
      <c r="H371" s="174">
        <v>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282</v>
      </c>
      <c r="AU371" s="172" t="s">
        <v>88</v>
      </c>
      <c r="AV371" s="14" t="s">
        <v>88</v>
      </c>
      <c r="AW371" s="14" t="s">
        <v>33</v>
      </c>
      <c r="AX371" s="14" t="s">
        <v>79</v>
      </c>
      <c r="AY371" s="172" t="s">
        <v>252</v>
      </c>
    </row>
    <row r="372" spans="1:65" s="13" customFormat="1" ht="33.75">
      <c r="B372" s="163"/>
      <c r="D372" s="164" t="s">
        <v>282</v>
      </c>
      <c r="E372" s="165" t="s">
        <v>1</v>
      </c>
      <c r="F372" s="166" t="s">
        <v>5002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282</v>
      </c>
      <c r="AU372" s="165" t="s">
        <v>88</v>
      </c>
      <c r="AV372" s="13" t="s">
        <v>86</v>
      </c>
      <c r="AW372" s="13" t="s">
        <v>33</v>
      </c>
      <c r="AX372" s="13" t="s">
        <v>79</v>
      </c>
      <c r="AY372" s="165" t="s">
        <v>252</v>
      </c>
    </row>
    <row r="373" spans="1:65" s="15" customFormat="1">
      <c r="B373" s="179"/>
      <c r="D373" s="164" t="s">
        <v>282</v>
      </c>
      <c r="E373" s="180" t="s">
        <v>1</v>
      </c>
      <c r="F373" s="181" t="s">
        <v>286</v>
      </c>
      <c r="H373" s="182">
        <v>1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282</v>
      </c>
      <c r="AU373" s="180" t="s">
        <v>88</v>
      </c>
      <c r="AV373" s="15" t="s">
        <v>258</v>
      </c>
      <c r="AW373" s="15" t="s">
        <v>33</v>
      </c>
      <c r="AX373" s="15" t="s">
        <v>86</v>
      </c>
      <c r="AY373" s="180" t="s">
        <v>252</v>
      </c>
    </row>
    <row r="374" spans="1:65" s="2" customFormat="1" ht="24.2" customHeight="1">
      <c r="A374" s="31"/>
      <c r="B374" s="148"/>
      <c r="C374" s="149" t="s">
        <v>450</v>
      </c>
      <c r="D374" s="149" t="s">
        <v>254</v>
      </c>
      <c r="E374" s="150" t="s">
        <v>7545</v>
      </c>
      <c r="F374" s="151" t="s">
        <v>7546</v>
      </c>
      <c r="G374" s="152" t="s">
        <v>347</v>
      </c>
      <c r="H374" s="153">
        <v>1</v>
      </c>
      <c r="I374" s="154"/>
      <c r="J374" s="155">
        <f>ROUND(I374*H374,2)</f>
        <v>0</v>
      </c>
      <c r="K374" s="156"/>
      <c r="L374" s="32"/>
      <c r="M374" s="157" t="s">
        <v>1</v>
      </c>
      <c r="N374" s="158" t="s">
        <v>44</v>
      </c>
      <c r="O374" s="57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61" t="s">
        <v>258</v>
      </c>
      <c r="AT374" s="161" t="s">
        <v>254</v>
      </c>
      <c r="AU374" s="161" t="s">
        <v>88</v>
      </c>
      <c r="AY374" s="17" t="s">
        <v>252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7" t="s">
        <v>86</v>
      </c>
      <c r="BK374" s="162">
        <f>ROUND(I374*H374,2)</f>
        <v>0</v>
      </c>
      <c r="BL374" s="17" t="s">
        <v>258</v>
      </c>
      <c r="BM374" s="161" t="s">
        <v>453</v>
      </c>
    </row>
    <row r="375" spans="1:65" s="14" customFormat="1" ht="22.5">
      <c r="B375" s="171"/>
      <c r="D375" s="164" t="s">
        <v>282</v>
      </c>
      <c r="E375" s="172" t="s">
        <v>1</v>
      </c>
      <c r="F375" s="173" t="s">
        <v>7547</v>
      </c>
      <c r="H375" s="174">
        <v>1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282</v>
      </c>
      <c r="AU375" s="172" t="s">
        <v>88</v>
      </c>
      <c r="AV375" s="14" t="s">
        <v>88</v>
      </c>
      <c r="AW375" s="14" t="s">
        <v>33</v>
      </c>
      <c r="AX375" s="14" t="s">
        <v>79</v>
      </c>
      <c r="AY375" s="172" t="s">
        <v>252</v>
      </c>
    </row>
    <row r="376" spans="1:65" s="13" customFormat="1" ht="33.75">
      <c r="B376" s="163"/>
      <c r="D376" s="164" t="s">
        <v>282</v>
      </c>
      <c r="E376" s="165" t="s">
        <v>1</v>
      </c>
      <c r="F376" s="166" t="s">
        <v>7519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282</v>
      </c>
      <c r="AU376" s="165" t="s">
        <v>88</v>
      </c>
      <c r="AV376" s="13" t="s">
        <v>86</v>
      </c>
      <c r="AW376" s="13" t="s">
        <v>33</v>
      </c>
      <c r="AX376" s="13" t="s">
        <v>79</v>
      </c>
      <c r="AY376" s="165" t="s">
        <v>252</v>
      </c>
    </row>
    <row r="377" spans="1:65" s="13" customFormat="1" ht="22.5">
      <c r="B377" s="163"/>
      <c r="D377" s="164" t="s">
        <v>282</v>
      </c>
      <c r="E377" s="165" t="s">
        <v>1</v>
      </c>
      <c r="F377" s="166" t="s">
        <v>7520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282</v>
      </c>
      <c r="AU377" s="165" t="s">
        <v>88</v>
      </c>
      <c r="AV377" s="13" t="s">
        <v>86</v>
      </c>
      <c r="AW377" s="13" t="s">
        <v>33</v>
      </c>
      <c r="AX377" s="13" t="s">
        <v>79</v>
      </c>
      <c r="AY377" s="165" t="s">
        <v>252</v>
      </c>
    </row>
    <row r="378" spans="1:65" s="15" customFormat="1">
      <c r="B378" s="179"/>
      <c r="D378" s="164" t="s">
        <v>282</v>
      </c>
      <c r="E378" s="180" t="s">
        <v>1</v>
      </c>
      <c r="F378" s="181" t="s">
        <v>286</v>
      </c>
      <c r="H378" s="182">
        <v>1</v>
      </c>
      <c r="I378" s="183"/>
      <c r="L378" s="179"/>
      <c r="M378" s="184"/>
      <c r="N378" s="185"/>
      <c r="O378" s="185"/>
      <c r="P378" s="185"/>
      <c r="Q378" s="185"/>
      <c r="R378" s="185"/>
      <c r="S378" s="185"/>
      <c r="T378" s="186"/>
      <c r="AT378" s="180" t="s">
        <v>282</v>
      </c>
      <c r="AU378" s="180" t="s">
        <v>88</v>
      </c>
      <c r="AV378" s="15" t="s">
        <v>258</v>
      </c>
      <c r="AW378" s="15" t="s">
        <v>33</v>
      </c>
      <c r="AX378" s="15" t="s">
        <v>86</v>
      </c>
      <c r="AY378" s="180" t="s">
        <v>252</v>
      </c>
    </row>
    <row r="379" spans="1:65" s="2" customFormat="1" ht="24.2" customHeight="1">
      <c r="A379" s="31"/>
      <c r="B379" s="148"/>
      <c r="C379" s="149" t="s">
        <v>369</v>
      </c>
      <c r="D379" s="149" t="s">
        <v>254</v>
      </c>
      <c r="E379" s="150" t="s">
        <v>7548</v>
      </c>
      <c r="F379" s="151" t="s">
        <v>7549</v>
      </c>
      <c r="G379" s="152" t="s">
        <v>347</v>
      </c>
      <c r="H379" s="153">
        <v>1</v>
      </c>
      <c r="I379" s="154"/>
      <c r="J379" s="155">
        <f>ROUND(I379*H379,2)</f>
        <v>0</v>
      </c>
      <c r="K379" s="156"/>
      <c r="L379" s="32"/>
      <c r="M379" s="157" t="s">
        <v>1</v>
      </c>
      <c r="N379" s="158" t="s">
        <v>44</v>
      </c>
      <c r="O379" s="57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1" t="s">
        <v>258</v>
      </c>
      <c r="AT379" s="161" t="s">
        <v>254</v>
      </c>
      <c r="AU379" s="161" t="s">
        <v>88</v>
      </c>
      <c r="AY379" s="17" t="s">
        <v>252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7" t="s">
        <v>86</v>
      </c>
      <c r="BK379" s="162">
        <f>ROUND(I379*H379,2)</f>
        <v>0</v>
      </c>
      <c r="BL379" s="17" t="s">
        <v>258</v>
      </c>
      <c r="BM379" s="161" t="s">
        <v>456</v>
      </c>
    </row>
    <row r="380" spans="1:65" s="14" customFormat="1" ht="22.5">
      <c r="B380" s="171"/>
      <c r="D380" s="164" t="s">
        <v>282</v>
      </c>
      <c r="E380" s="172" t="s">
        <v>1</v>
      </c>
      <c r="F380" s="173" t="s">
        <v>7550</v>
      </c>
      <c r="H380" s="174">
        <v>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282</v>
      </c>
      <c r="AU380" s="172" t="s">
        <v>88</v>
      </c>
      <c r="AV380" s="14" t="s">
        <v>88</v>
      </c>
      <c r="AW380" s="14" t="s">
        <v>33</v>
      </c>
      <c r="AX380" s="14" t="s">
        <v>79</v>
      </c>
      <c r="AY380" s="172" t="s">
        <v>252</v>
      </c>
    </row>
    <row r="381" spans="1:65" s="13" customFormat="1" ht="33.75">
      <c r="B381" s="163"/>
      <c r="D381" s="164" t="s">
        <v>282</v>
      </c>
      <c r="E381" s="165" t="s">
        <v>1</v>
      </c>
      <c r="F381" s="166" t="s">
        <v>7519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282</v>
      </c>
      <c r="AU381" s="165" t="s">
        <v>88</v>
      </c>
      <c r="AV381" s="13" t="s">
        <v>86</v>
      </c>
      <c r="AW381" s="13" t="s">
        <v>33</v>
      </c>
      <c r="AX381" s="13" t="s">
        <v>79</v>
      </c>
      <c r="AY381" s="165" t="s">
        <v>252</v>
      </c>
    </row>
    <row r="382" spans="1:65" s="13" customFormat="1" ht="22.5">
      <c r="B382" s="163"/>
      <c r="D382" s="164" t="s">
        <v>282</v>
      </c>
      <c r="E382" s="165" t="s">
        <v>1</v>
      </c>
      <c r="F382" s="166" t="s">
        <v>7520</v>
      </c>
      <c r="H382" s="165" t="s">
        <v>1</v>
      </c>
      <c r="I382" s="167"/>
      <c r="L382" s="163"/>
      <c r="M382" s="168"/>
      <c r="N382" s="169"/>
      <c r="O382" s="169"/>
      <c r="P382" s="169"/>
      <c r="Q382" s="169"/>
      <c r="R382" s="169"/>
      <c r="S382" s="169"/>
      <c r="T382" s="170"/>
      <c r="AT382" s="165" t="s">
        <v>282</v>
      </c>
      <c r="AU382" s="165" t="s">
        <v>88</v>
      </c>
      <c r="AV382" s="13" t="s">
        <v>86</v>
      </c>
      <c r="AW382" s="13" t="s">
        <v>33</v>
      </c>
      <c r="AX382" s="13" t="s">
        <v>79</v>
      </c>
      <c r="AY382" s="165" t="s">
        <v>252</v>
      </c>
    </row>
    <row r="383" spans="1:65" s="15" customFormat="1">
      <c r="B383" s="179"/>
      <c r="D383" s="164" t="s">
        <v>282</v>
      </c>
      <c r="E383" s="180" t="s">
        <v>1</v>
      </c>
      <c r="F383" s="181" t="s">
        <v>286</v>
      </c>
      <c r="H383" s="182">
        <v>1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282</v>
      </c>
      <c r="AU383" s="180" t="s">
        <v>88</v>
      </c>
      <c r="AV383" s="15" t="s">
        <v>258</v>
      </c>
      <c r="AW383" s="15" t="s">
        <v>33</v>
      </c>
      <c r="AX383" s="15" t="s">
        <v>86</v>
      </c>
      <c r="AY383" s="180" t="s">
        <v>252</v>
      </c>
    </row>
    <row r="384" spans="1:65" s="2" customFormat="1" ht="24.2" customHeight="1">
      <c r="A384" s="31"/>
      <c r="B384" s="148"/>
      <c r="C384" s="149" t="s">
        <v>458</v>
      </c>
      <c r="D384" s="149" t="s">
        <v>254</v>
      </c>
      <c r="E384" s="150" t="s">
        <v>7551</v>
      </c>
      <c r="F384" s="151" t="s">
        <v>7552</v>
      </c>
      <c r="G384" s="152" t="s">
        <v>347</v>
      </c>
      <c r="H384" s="153">
        <v>1</v>
      </c>
      <c r="I384" s="154"/>
      <c r="J384" s="155">
        <f>ROUND(I384*H384,2)</f>
        <v>0</v>
      </c>
      <c r="K384" s="156"/>
      <c r="L384" s="32"/>
      <c r="M384" s="157" t="s">
        <v>1</v>
      </c>
      <c r="N384" s="158" t="s">
        <v>44</v>
      </c>
      <c r="O384" s="57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61" t="s">
        <v>258</v>
      </c>
      <c r="AT384" s="161" t="s">
        <v>254</v>
      </c>
      <c r="AU384" s="161" t="s">
        <v>88</v>
      </c>
      <c r="AY384" s="17" t="s">
        <v>252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7" t="s">
        <v>86</v>
      </c>
      <c r="BK384" s="162">
        <f>ROUND(I384*H384,2)</f>
        <v>0</v>
      </c>
      <c r="BL384" s="17" t="s">
        <v>258</v>
      </c>
      <c r="BM384" s="161" t="s">
        <v>461</v>
      </c>
    </row>
    <row r="385" spans="1:65" s="14" customFormat="1" ht="22.5">
      <c r="B385" s="171"/>
      <c r="D385" s="164" t="s">
        <v>282</v>
      </c>
      <c r="E385" s="172" t="s">
        <v>1</v>
      </c>
      <c r="F385" s="173" t="s">
        <v>7553</v>
      </c>
      <c r="H385" s="174">
        <v>1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282</v>
      </c>
      <c r="AU385" s="172" t="s">
        <v>88</v>
      </c>
      <c r="AV385" s="14" t="s">
        <v>88</v>
      </c>
      <c r="AW385" s="14" t="s">
        <v>33</v>
      </c>
      <c r="AX385" s="14" t="s">
        <v>79</v>
      </c>
      <c r="AY385" s="172" t="s">
        <v>252</v>
      </c>
    </row>
    <row r="386" spans="1:65" s="13" customFormat="1" ht="33.75">
      <c r="B386" s="163"/>
      <c r="D386" s="164" t="s">
        <v>282</v>
      </c>
      <c r="E386" s="165" t="s">
        <v>1</v>
      </c>
      <c r="F386" s="166" t="s">
        <v>7519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282</v>
      </c>
      <c r="AU386" s="165" t="s">
        <v>88</v>
      </c>
      <c r="AV386" s="13" t="s">
        <v>86</v>
      </c>
      <c r="AW386" s="13" t="s">
        <v>33</v>
      </c>
      <c r="AX386" s="13" t="s">
        <v>79</v>
      </c>
      <c r="AY386" s="165" t="s">
        <v>252</v>
      </c>
    </row>
    <row r="387" spans="1:65" s="13" customFormat="1" ht="22.5">
      <c r="B387" s="163"/>
      <c r="D387" s="164" t="s">
        <v>282</v>
      </c>
      <c r="E387" s="165" t="s">
        <v>1</v>
      </c>
      <c r="F387" s="166" t="s">
        <v>7520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282</v>
      </c>
      <c r="AU387" s="165" t="s">
        <v>88</v>
      </c>
      <c r="AV387" s="13" t="s">
        <v>86</v>
      </c>
      <c r="AW387" s="13" t="s">
        <v>33</v>
      </c>
      <c r="AX387" s="13" t="s">
        <v>79</v>
      </c>
      <c r="AY387" s="165" t="s">
        <v>252</v>
      </c>
    </row>
    <row r="388" spans="1:65" s="15" customFormat="1">
      <c r="B388" s="179"/>
      <c r="D388" s="164" t="s">
        <v>282</v>
      </c>
      <c r="E388" s="180" t="s">
        <v>1</v>
      </c>
      <c r="F388" s="181" t="s">
        <v>286</v>
      </c>
      <c r="H388" s="182">
        <v>1</v>
      </c>
      <c r="I388" s="183"/>
      <c r="L388" s="179"/>
      <c r="M388" s="184"/>
      <c r="N388" s="185"/>
      <c r="O388" s="185"/>
      <c r="P388" s="185"/>
      <c r="Q388" s="185"/>
      <c r="R388" s="185"/>
      <c r="S388" s="185"/>
      <c r="T388" s="186"/>
      <c r="AT388" s="180" t="s">
        <v>282</v>
      </c>
      <c r="AU388" s="180" t="s">
        <v>88</v>
      </c>
      <c r="AV388" s="15" t="s">
        <v>258</v>
      </c>
      <c r="AW388" s="15" t="s">
        <v>33</v>
      </c>
      <c r="AX388" s="15" t="s">
        <v>86</v>
      </c>
      <c r="AY388" s="180" t="s">
        <v>252</v>
      </c>
    </row>
    <row r="389" spans="1:65" s="2" customFormat="1" ht="24.2" customHeight="1">
      <c r="A389" s="31"/>
      <c r="B389" s="148"/>
      <c r="C389" s="149" t="s">
        <v>373</v>
      </c>
      <c r="D389" s="149" t="s">
        <v>254</v>
      </c>
      <c r="E389" s="150" t="s">
        <v>7554</v>
      </c>
      <c r="F389" s="151" t="s">
        <v>7555</v>
      </c>
      <c r="G389" s="152" t="s">
        <v>347</v>
      </c>
      <c r="H389" s="153">
        <v>1</v>
      </c>
      <c r="I389" s="154"/>
      <c r="J389" s="155">
        <f>ROUND(I389*H389,2)</f>
        <v>0</v>
      </c>
      <c r="K389" s="156"/>
      <c r="L389" s="32"/>
      <c r="M389" s="157" t="s">
        <v>1</v>
      </c>
      <c r="N389" s="158" t="s">
        <v>44</v>
      </c>
      <c r="O389" s="57"/>
      <c r="P389" s="159">
        <f>O389*H389</f>
        <v>0</v>
      </c>
      <c r="Q389" s="159">
        <v>0</v>
      </c>
      <c r="R389" s="159">
        <f>Q389*H389</f>
        <v>0</v>
      </c>
      <c r="S389" s="159">
        <v>0</v>
      </c>
      <c r="T389" s="16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61" t="s">
        <v>258</v>
      </c>
      <c r="AT389" s="161" t="s">
        <v>254</v>
      </c>
      <c r="AU389" s="161" t="s">
        <v>88</v>
      </c>
      <c r="AY389" s="17" t="s">
        <v>252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7" t="s">
        <v>86</v>
      </c>
      <c r="BK389" s="162">
        <f>ROUND(I389*H389,2)</f>
        <v>0</v>
      </c>
      <c r="BL389" s="17" t="s">
        <v>258</v>
      </c>
      <c r="BM389" s="161" t="s">
        <v>466</v>
      </c>
    </row>
    <row r="390" spans="1:65" s="14" customFormat="1" ht="22.5">
      <c r="B390" s="171"/>
      <c r="D390" s="164" t="s">
        <v>282</v>
      </c>
      <c r="E390" s="172" t="s">
        <v>1</v>
      </c>
      <c r="F390" s="173" t="s">
        <v>7556</v>
      </c>
      <c r="H390" s="174">
        <v>1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282</v>
      </c>
      <c r="AU390" s="172" t="s">
        <v>88</v>
      </c>
      <c r="AV390" s="14" t="s">
        <v>88</v>
      </c>
      <c r="AW390" s="14" t="s">
        <v>33</v>
      </c>
      <c r="AX390" s="14" t="s">
        <v>79</v>
      </c>
      <c r="AY390" s="172" t="s">
        <v>252</v>
      </c>
    </row>
    <row r="391" spans="1:65" s="13" customFormat="1" ht="33.75">
      <c r="B391" s="163"/>
      <c r="D391" s="164" t="s">
        <v>282</v>
      </c>
      <c r="E391" s="165" t="s">
        <v>1</v>
      </c>
      <c r="F391" s="166" t="s">
        <v>7519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282</v>
      </c>
      <c r="AU391" s="165" t="s">
        <v>88</v>
      </c>
      <c r="AV391" s="13" t="s">
        <v>86</v>
      </c>
      <c r="AW391" s="13" t="s">
        <v>33</v>
      </c>
      <c r="AX391" s="13" t="s">
        <v>79</v>
      </c>
      <c r="AY391" s="165" t="s">
        <v>252</v>
      </c>
    </row>
    <row r="392" spans="1:65" s="13" customFormat="1" ht="22.5">
      <c r="B392" s="163"/>
      <c r="D392" s="164" t="s">
        <v>282</v>
      </c>
      <c r="E392" s="165" t="s">
        <v>1</v>
      </c>
      <c r="F392" s="166" t="s">
        <v>7520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282</v>
      </c>
      <c r="AU392" s="165" t="s">
        <v>88</v>
      </c>
      <c r="AV392" s="13" t="s">
        <v>86</v>
      </c>
      <c r="AW392" s="13" t="s">
        <v>33</v>
      </c>
      <c r="AX392" s="13" t="s">
        <v>79</v>
      </c>
      <c r="AY392" s="165" t="s">
        <v>252</v>
      </c>
    </row>
    <row r="393" spans="1:65" s="15" customFormat="1">
      <c r="B393" s="179"/>
      <c r="D393" s="164" t="s">
        <v>282</v>
      </c>
      <c r="E393" s="180" t="s">
        <v>1</v>
      </c>
      <c r="F393" s="181" t="s">
        <v>286</v>
      </c>
      <c r="H393" s="182">
        <v>1</v>
      </c>
      <c r="I393" s="183"/>
      <c r="L393" s="179"/>
      <c r="M393" s="184"/>
      <c r="N393" s="185"/>
      <c r="O393" s="185"/>
      <c r="P393" s="185"/>
      <c r="Q393" s="185"/>
      <c r="R393" s="185"/>
      <c r="S393" s="185"/>
      <c r="T393" s="186"/>
      <c r="AT393" s="180" t="s">
        <v>282</v>
      </c>
      <c r="AU393" s="180" t="s">
        <v>88</v>
      </c>
      <c r="AV393" s="15" t="s">
        <v>258</v>
      </c>
      <c r="AW393" s="15" t="s">
        <v>33</v>
      </c>
      <c r="AX393" s="15" t="s">
        <v>86</v>
      </c>
      <c r="AY393" s="180" t="s">
        <v>252</v>
      </c>
    </row>
    <row r="394" spans="1:65" s="2" customFormat="1" ht="24.2" customHeight="1">
      <c r="A394" s="31"/>
      <c r="B394" s="148"/>
      <c r="C394" s="149" t="s">
        <v>467</v>
      </c>
      <c r="D394" s="149" t="s">
        <v>254</v>
      </c>
      <c r="E394" s="150" t="s">
        <v>7557</v>
      </c>
      <c r="F394" s="151" t="s">
        <v>7558</v>
      </c>
      <c r="G394" s="152" t="s">
        <v>347</v>
      </c>
      <c r="H394" s="153">
        <v>1</v>
      </c>
      <c r="I394" s="154"/>
      <c r="J394" s="155">
        <f>ROUND(I394*H394,2)</f>
        <v>0</v>
      </c>
      <c r="K394" s="156"/>
      <c r="L394" s="32"/>
      <c r="M394" s="157" t="s">
        <v>1</v>
      </c>
      <c r="N394" s="158" t="s">
        <v>44</v>
      </c>
      <c r="O394" s="57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61" t="s">
        <v>258</v>
      </c>
      <c r="AT394" s="161" t="s">
        <v>254</v>
      </c>
      <c r="AU394" s="161" t="s">
        <v>88</v>
      </c>
      <c r="AY394" s="17" t="s">
        <v>252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7" t="s">
        <v>86</v>
      </c>
      <c r="BK394" s="162">
        <f>ROUND(I394*H394,2)</f>
        <v>0</v>
      </c>
      <c r="BL394" s="17" t="s">
        <v>258</v>
      </c>
      <c r="BM394" s="161" t="s">
        <v>470</v>
      </c>
    </row>
    <row r="395" spans="1:65" s="14" customFormat="1" ht="22.5">
      <c r="B395" s="171"/>
      <c r="D395" s="164" t="s">
        <v>282</v>
      </c>
      <c r="E395" s="172" t="s">
        <v>1</v>
      </c>
      <c r="F395" s="173" t="s">
        <v>7559</v>
      </c>
      <c r="H395" s="174">
        <v>1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282</v>
      </c>
      <c r="AU395" s="172" t="s">
        <v>88</v>
      </c>
      <c r="AV395" s="14" t="s">
        <v>88</v>
      </c>
      <c r="AW395" s="14" t="s">
        <v>33</v>
      </c>
      <c r="AX395" s="14" t="s">
        <v>79</v>
      </c>
      <c r="AY395" s="172" t="s">
        <v>252</v>
      </c>
    </row>
    <row r="396" spans="1:65" s="13" customFormat="1" ht="33.75">
      <c r="B396" s="163"/>
      <c r="D396" s="164" t="s">
        <v>282</v>
      </c>
      <c r="E396" s="165" t="s">
        <v>1</v>
      </c>
      <c r="F396" s="166" t="s">
        <v>7560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282</v>
      </c>
      <c r="AU396" s="165" t="s">
        <v>88</v>
      </c>
      <c r="AV396" s="13" t="s">
        <v>86</v>
      </c>
      <c r="AW396" s="13" t="s">
        <v>33</v>
      </c>
      <c r="AX396" s="13" t="s">
        <v>79</v>
      </c>
      <c r="AY396" s="165" t="s">
        <v>252</v>
      </c>
    </row>
    <row r="397" spans="1:65" s="13" customFormat="1" ht="22.5">
      <c r="B397" s="163"/>
      <c r="D397" s="164" t="s">
        <v>282</v>
      </c>
      <c r="E397" s="165" t="s">
        <v>1</v>
      </c>
      <c r="F397" s="166" t="s">
        <v>7520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282</v>
      </c>
      <c r="AU397" s="165" t="s">
        <v>88</v>
      </c>
      <c r="AV397" s="13" t="s">
        <v>86</v>
      </c>
      <c r="AW397" s="13" t="s">
        <v>33</v>
      </c>
      <c r="AX397" s="13" t="s">
        <v>79</v>
      </c>
      <c r="AY397" s="165" t="s">
        <v>252</v>
      </c>
    </row>
    <row r="398" spans="1:65" s="15" customFormat="1">
      <c r="B398" s="179"/>
      <c r="D398" s="164" t="s">
        <v>282</v>
      </c>
      <c r="E398" s="180" t="s">
        <v>1</v>
      </c>
      <c r="F398" s="181" t="s">
        <v>286</v>
      </c>
      <c r="H398" s="182">
        <v>1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282</v>
      </c>
      <c r="AU398" s="180" t="s">
        <v>88</v>
      </c>
      <c r="AV398" s="15" t="s">
        <v>258</v>
      </c>
      <c r="AW398" s="15" t="s">
        <v>33</v>
      </c>
      <c r="AX398" s="15" t="s">
        <v>86</v>
      </c>
      <c r="AY398" s="180" t="s">
        <v>252</v>
      </c>
    </row>
    <row r="399" spans="1:65" s="2" customFormat="1" ht="24.2" customHeight="1">
      <c r="A399" s="31"/>
      <c r="B399" s="148"/>
      <c r="C399" s="149" t="s">
        <v>378</v>
      </c>
      <c r="D399" s="149" t="s">
        <v>254</v>
      </c>
      <c r="E399" s="150" t="s">
        <v>7561</v>
      </c>
      <c r="F399" s="151" t="s">
        <v>7562</v>
      </c>
      <c r="G399" s="152" t="s">
        <v>347</v>
      </c>
      <c r="H399" s="153">
        <v>1</v>
      </c>
      <c r="I399" s="154"/>
      <c r="J399" s="155">
        <f>ROUND(I399*H399,2)</f>
        <v>0</v>
      </c>
      <c r="K399" s="156"/>
      <c r="L399" s="32"/>
      <c r="M399" s="157" t="s">
        <v>1</v>
      </c>
      <c r="N399" s="158" t="s">
        <v>44</v>
      </c>
      <c r="O399" s="57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258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258</v>
      </c>
      <c r="BM399" s="161" t="s">
        <v>474</v>
      </c>
    </row>
    <row r="400" spans="1:65" s="2" customFormat="1" ht="24.2" customHeight="1">
      <c r="A400" s="31"/>
      <c r="B400" s="148"/>
      <c r="C400" s="149" t="s">
        <v>480</v>
      </c>
      <c r="D400" s="149" t="s">
        <v>254</v>
      </c>
      <c r="E400" s="150" t="s">
        <v>7563</v>
      </c>
      <c r="F400" s="151" t="s">
        <v>7564</v>
      </c>
      <c r="G400" s="152" t="s">
        <v>347</v>
      </c>
      <c r="H400" s="153">
        <v>1</v>
      </c>
      <c r="I400" s="154"/>
      <c r="J400" s="155">
        <f>ROUND(I400*H400,2)</f>
        <v>0</v>
      </c>
      <c r="K400" s="156"/>
      <c r="L400" s="32"/>
      <c r="M400" s="157" t="s">
        <v>1</v>
      </c>
      <c r="N400" s="158" t="s">
        <v>44</v>
      </c>
      <c r="O400" s="57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61" t="s">
        <v>258</v>
      </c>
      <c r="AT400" s="161" t="s">
        <v>254</v>
      </c>
      <c r="AU400" s="161" t="s">
        <v>88</v>
      </c>
      <c r="AY400" s="17" t="s">
        <v>252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7" t="s">
        <v>86</v>
      </c>
      <c r="BK400" s="162">
        <f>ROUND(I400*H400,2)</f>
        <v>0</v>
      </c>
      <c r="BL400" s="17" t="s">
        <v>258</v>
      </c>
      <c r="BM400" s="161" t="s">
        <v>483</v>
      </c>
    </row>
    <row r="401" spans="1:65" s="14" customFormat="1" ht="22.5">
      <c r="B401" s="171"/>
      <c r="D401" s="164" t="s">
        <v>282</v>
      </c>
      <c r="E401" s="172" t="s">
        <v>1</v>
      </c>
      <c r="F401" s="173" t="s">
        <v>7565</v>
      </c>
      <c r="H401" s="174">
        <v>1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282</v>
      </c>
      <c r="AU401" s="172" t="s">
        <v>88</v>
      </c>
      <c r="AV401" s="14" t="s">
        <v>88</v>
      </c>
      <c r="AW401" s="14" t="s">
        <v>33</v>
      </c>
      <c r="AX401" s="14" t="s">
        <v>79</v>
      </c>
      <c r="AY401" s="172" t="s">
        <v>252</v>
      </c>
    </row>
    <row r="402" spans="1:65" s="13" customFormat="1" ht="33.75">
      <c r="B402" s="163"/>
      <c r="D402" s="164" t="s">
        <v>282</v>
      </c>
      <c r="E402" s="165" t="s">
        <v>1</v>
      </c>
      <c r="F402" s="166" t="s">
        <v>7519</v>
      </c>
      <c r="H402" s="165" t="s">
        <v>1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282</v>
      </c>
      <c r="AU402" s="165" t="s">
        <v>88</v>
      </c>
      <c r="AV402" s="13" t="s">
        <v>86</v>
      </c>
      <c r="AW402" s="13" t="s">
        <v>33</v>
      </c>
      <c r="AX402" s="13" t="s">
        <v>79</v>
      </c>
      <c r="AY402" s="165" t="s">
        <v>252</v>
      </c>
    </row>
    <row r="403" spans="1:65" s="13" customFormat="1" ht="22.5">
      <c r="B403" s="163"/>
      <c r="D403" s="164" t="s">
        <v>282</v>
      </c>
      <c r="E403" s="165" t="s">
        <v>1</v>
      </c>
      <c r="F403" s="166" t="s">
        <v>7520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282</v>
      </c>
      <c r="AU403" s="165" t="s">
        <v>88</v>
      </c>
      <c r="AV403" s="13" t="s">
        <v>86</v>
      </c>
      <c r="AW403" s="13" t="s">
        <v>33</v>
      </c>
      <c r="AX403" s="13" t="s">
        <v>79</v>
      </c>
      <c r="AY403" s="165" t="s">
        <v>252</v>
      </c>
    </row>
    <row r="404" spans="1:65" s="15" customFormat="1">
      <c r="B404" s="179"/>
      <c r="D404" s="164" t="s">
        <v>282</v>
      </c>
      <c r="E404" s="180" t="s">
        <v>1</v>
      </c>
      <c r="F404" s="181" t="s">
        <v>286</v>
      </c>
      <c r="H404" s="182">
        <v>1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282</v>
      </c>
      <c r="AU404" s="180" t="s">
        <v>88</v>
      </c>
      <c r="AV404" s="15" t="s">
        <v>258</v>
      </c>
      <c r="AW404" s="15" t="s">
        <v>33</v>
      </c>
      <c r="AX404" s="15" t="s">
        <v>86</v>
      </c>
      <c r="AY404" s="180" t="s">
        <v>252</v>
      </c>
    </row>
    <row r="405" spans="1:65" s="2" customFormat="1" ht="24.2" customHeight="1">
      <c r="A405" s="31"/>
      <c r="B405" s="148"/>
      <c r="C405" s="149" t="s">
        <v>384</v>
      </c>
      <c r="D405" s="149" t="s">
        <v>254</v>
      </c>
      <c r="E405" s="150" t="s">
        <v>7566</v>
      </c>
      <c r="F405" s="151" t="s">
        <v>7567</v>
      </c>
      <c r="G405" s="152" t="s">
        <v>347</v>
      </c>
      <c r="H405" s="153">
        <v>1</v>
      </c>
      <c r="I405" s="154"/>
      <c r="J405" s="155">
        <f>ROUND(I405*H405,2)</f>
        <v>0</v>
      </c>
      <c r="K405" s="156"/>
      <c r="L405" s="32"/>
      <c r="M405" s="157" t="s">
        <v>1</v>
      </c>
      <c r="N405" s="158" t="s">
        <v>44</v>
      </c>
      <c r="O405" s="57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61" t="s">
        <v>258</v>
      </c>
      <c r="AT405" s="161" t="s">
        <v>254</v>
      </c>
      <c r="AU405" s="161" t="s">
        <v>88</v>
      </c>
      <c r="AY405" s="17" t="s">
        <v>252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7" t="s">
        <v>86</v>
      </c>
      <c r="BK405" s="162">
        <f>ROUND(I405*H405,2)</f>
        <v>0</v>
      </c>
      <c r="BL405" s="17" t="s">
        <v>258</v>
      </c>
      <c r="BM405" s="161" t="s">
        <v>487</v>
      </c>
    </row>
    <row r="406" spans="1:65" s="14" customFormat="1" ht="22.5">
      <c r="B406" s="171"/>
      <c r="D406" s="164" t="s">
        <v>282</v>
      </c>
      <c r="E406" s="172" t="s">
        <v>1</v>
      </c>
      <c r="F406" s="173" t="s">
        <v>7568</v>
      </c>
      <c r="H406" s="174">
        <v>1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282</v>
      </c>
      <c r="AU406" s="172" t="s">
        <v>88</v>
      </c>
      <c r="AV406" s="14" t="s">
        <v>88</v>
      </c>
      <c r="AW406" s="14" t="s">
        <v>33</v>
      </c>
      <c r="AX406" s="14" t="s">
        <v>79</v>
      </c>
      <c r="AY406" s="172" t="s">
        <v>252</v>
      </c>
    </row>
    <row r="407" spans="1:65" s="13" customFormat="1" ht="33.75">
      <c r="B407" s="163"/>
      <c r="D407" s="164" t="s">
        <v>282</v>
      </c>
      <c r="E407" s="165" t="s">
        <v>1</v>
      </c>
      <c r="F407" s="166" t="s">
        <v>7519</v>
      </c>
      <c r="H407" s="165" t="s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5" t="s">
        <v>282</v>
      </c>
      <c r="AU407" s="165" t="s">
        <v>88</v>
      </c>
      <c r="AV407" s="13" t="s">
        <v>86</v>
      </c>
      <c r="AW407" s="13" t="s">
        <v>33</v>
      </c>
      <c r="AX407" s="13" t="s">
        <v>79</v>
      </c>
      <c r="AY407" s="165" t="s">
        <v>252</v>
      </c>
    </row>
    <row r="408" spans="1:65" s="13" customFormat="1" ht="22.5">
      <c r="B408" s="163"/>
      <c r="D408" s="164" t="s">
        <v>282</v>
      </c>
      <c r="E408" s="165" t="s">
        <v>1</v>
      </c>
      <c r="F408" s="166" t="s">
        <v>7520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282</v>
      </c>
      <c r="AU408" s="165" t="s">
        <v>88</v>
      </c>
      <c r="AV408" s="13" t="s">
        <v>86</v>
      </c>
      <c r="AW408" s="13" t="s">
        <v>33</v>
      </c>
      <c r="AX408" s="13" t="s">
        <v>79</v>
      </c>
      <c r="AY408" s="165" t="s">
        <v>252</v>
      </c>
    </row>
    <row r="409" spans="1:65" s="15" customFormat="1">
      <c r="B409" s="179"/>
      <c r="D409" s="164" t="s">
        <v>282</v>
      </c>
      <c r="E409" s="180" t="s">
        <v>1</v>
      </c>
      <c r="F409" s="181" t="s">
        <v>286</v>
      </c>
      <c r="H409" s="182">
        <v>1</v>
      </c>
      <c r="I409" s="183"/>
      <c r="L409" s="179"/>
      <c r="M409" s="184"/>
      <c r="N409" s="185"/>
      <c r="O409" s="185"/>
      <c r="P409" s="185"/>
      <c r="Q409" s="185"/>
      <c r="R409" s="185"/>
      <c r="S409" s="185"/>
      <c r="T409" s="186"/>
      <c r="AT409" s="180" t="s">
        <v>282</v>
      </c>
      <c r="AU409" s="180" t="s">
        <v>88</v>
      </c>
      <c r="AV409" s="15" t="s">
        <v>258</v>
      </c>
      <c r="AW409" s="15" t="s">
        <v>33</v>
      </c>
      <c r="AX409" s="15" t="s">
        <v>86</v>
      </c>
      <c r="AY409" s="180" t="s">
        <v>252</v>
      </c>
    </row>
    <row r="410" spans="1:65" s="2" customFormat="1" ht="24.2" customHeight="1">
      <c r="A410" s="31"/>
      <c r="B410" s="148"/>
      <c r="C410" s="149" t="s">
        <v>488</v>
      </c>
      <c r="D410" s="149" t="s">
        <v>254</v>
      </c>
      <c r="E410" s="150" t="s">
        <v>7569</v>
      </c>
      <c r="F410" s="151" t="s">
        <v>7570</v>
      </c>
      <c r="G410" s="152" t="s">
        <v>347</v>
      </c>
      <c r="H410" s="153">
        <v>1</v>
      </c>
      <c r="I410" s="154"/>
      <c r="J410" s="155">
        <f>ROUND(I410*H410,2)</f>
        <v>0</v>
      </c>
      <c r="K410" s="156"/>
      <c r="L410" s="32"/>
      <c r="M410" s="157" t="s">
        <v>1</v>
      </c>
      <c r="N410" s="158" t="s">
        <v>44</v>
      </c>
      <c r="O410" s="57"/>
      <c r="P410" s="159">
        <f>O410*H410</f>
        <v>0</v>
      </c>
      <c r="Q410" s="159">
        <v>0</v>
      </c>
      <c r="R410" s="159">
        <f>Q410*H410</f>
        <v>0</v>
      </c>
      <c r="S410" s="159">
        <v>0</v>
      </c>
      <c r="T410" s="160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61" t="s">
        <v>258</v>
      </c>
      <c r="AT410" s="161" t="s">
        <v>254</v>
      </c>
      <c r="AU410" s="161" t="s">
        <v>88</v>
      </c>
      <c r="AY410" s="17" t="s">
        <v>252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7" t="s">
        <v>86</v>
      </c>
      <c r="BK410" s="162">
        <f>ROUND(I410*H410,2)</f>
        <v>0</v>
      </c>
      <c r="BL410" s="17" t="s">
        <v>258</v>
      </c>
      <c r="BM410" s="161" t="s">
        <v>491</v>
      </c>
    </row>
    <row r="411" spans="1:65" s="14" customFormat="1" ht="22.5">
      <c r="B411" s="171"/>
      <c r="D411" s="164" t="s">
        <v>282</v>
      </c>
      <c r="E411" s="172" t="s">
        <v>1</v>
      </c>
      <c r="F411" s="173" t="s">
        <v>7571</v>
      </c>
      <c r="H411" s="174">
        <v>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282</v>
      </c>
      <c r="AU411" s="172" t="s">
        <v>88</v>
      </c>
      <c r="AV411" s="14" t="s">
        <v>88</v>
      </c>
      <c r="AW411" s="14" t="s">
        <v>33</v>
      </c>
      <c r="AX411" s="14" t="s">
        <v>79</v>
      </c>
      <c r="AY411" s="172" t="s">
        <v>252</v>
      </c>
    </row>
    <row r="412" spans="1:65" s="13" customFormat="1" ht="33.75">
      <c r="B412" s="163"/>
      <c r="D412" s="164" t="s">
        <v>282</v>
      </c>
      <c r="E412" s="165" t="s">
        <v>1</v>
      </c>
      <c r="F412" s="166" t="s">
        <v>7519</v>
      </c>
      <c r="H412" s="165" t="s">
        <v>1</v>
      </c>
      <c r="I412" s="167"/>
      <c r="L412" s="163"/>
      <c r="M412" s="168"/>
      <c r="N412" s="169"/>
      <c r="O412" s="169"/>
      <c r="P412" s="169"/>
      <c r="Q412" s="169"/>
      <c r="R412" s="169"/>
      <c r="S412" s="169"/>
      <c r="T412" s="170"/>
      <c r="AT412" s="165" t="s">
        <v>282</v>
      </c>
      <c r="AU412" s="165" t="s">
        <v>88</v>
      </c>
      <c r="AV412" s="13" t="s">
        <v>86</v>
      </c>
      <c r="AW412" s="13" t="s">
        <v>33</v>
      </c>
      <c r="AX412" s="13" t="s">
        <v>79</v>
      </c>
      <c r="AY412" s="165" t="s">
        <v>252</v>
      </c>
    </row>
    <row r="413" spans="1:65" s="13" customFormat="1" ht="22.5">
      <c r="B413" s="163"/>
      <c r="D413" s="164" t="s">
        <v>282</v>
      </c>
      <c r="E413" s="165" t="s">
        <v>1</v>
      </c>
      <c r="F413" s="166" t="s">
        <v>7520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282</v>
      </c>
      <c r="AU413" s="165" t="s">
        <v>88</v>
      </c>
      <c r="AV413" s="13" t="s">
        <v>86</v>
      </c>
      <c r="AW413" s="13" t="s">
        <v>33</v>
      </c>
      <c r="AX413" s="13" t="s">
        <v>79</v>
      </c>
      <c r="AY413" s="165" t="s">
        <v>252</v>
      </c>
    </row>
    <row r="414" spans="1:65" s="15" customFormat="1">
      <c r="B414" s="179"/>
      <c r="D414" s="164" t="s">
        <v>282</v>
      </c>
      <c r="E414" s="180" t="s">
        <v>1</v>
      </c>
      <c r="F414" s="181" t="s">
        <v>286</v>
      </c>
      <c r="H414" s="182">
        <v>1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282</v>
      </c>
      <c r="AU414" s="180" t="s">
        <v>88</v>
      </c>
      <c r="AV414" s="15" t="s">
        <v>258</v>
      </c>
      <c r="AW414" s="15" t="s">
        <v>33</v>
      </c>
      <c r="AX414" s="15" t="s">
        <v>86</v>
      </c>
      <c r="AY414" s="180" t="s">
        <v>252</v>
      </c>
    </row>
    <row r="415" spans="1:65" s="2" customFormat="1" ht="24.2" customHeight="1">
      <c r="A415" s="31"/>
      <c r="B415" s="148"/>
      <c r="C415" s="149" t="s">
        <v>389</v>
      </c>
      <c r="D415" s="149" t="s">
        <v>254</v>
      </c>
      <c r="E415" s="150" t="s">
        <v>7572</v>
      </c>
      <c r="F415" s="151" t="s">
        <v>5287</v>
      </c>
      <c r="G415" s="152" t="s">
        <v>347</v>
      </c>
      <c r="H415" s="153">
        <v>8</v>
      </c>
      <c r="I415" s="154"/>
      <c r="J415" s="155">
        <f>ROUND(I415*H415,2)</f>
        <v>0</v>
      </c>
      <c r="K415" s="156"/>
      <c r="L415" s="32"/>
      <c r="M415" s="157" t="s">
        <v>1</v>
      </c>
      <c r="N415" s="158" t="s">
        <v>44</v>
      </c>
      <c r="O415" s="57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61" t="s">
        <v>258</v>
      </c>
      <c r="AT415" s="161" t="s">
        <v>254</v>
      </c>
      <c r="AU415" s="161" t="s">
        <v>88</v>
      </c>
      <c r="AY415" s="17" t="s">
        <v>252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86</v>
      </c>
      <c r="BK415" s="162">
        <f>ROUND(I415*H415,2)</f>
        <v>0</v>
      </c>
      <c r="BL415" s="17" t="s">
        <v>258</v>
      </c>
      <c r="BM415" s="161" t="s">
        <v>494</v>
      </c>
    </row>
    <row r="416" spans="1:65" s="2" customFormat="1" ht="24.2" customHeight="1">
      <c r="A416" s="31"/>
      <c r="B416" s="148"/>
      <c r="C416" s="149" t="s">
        <v>496</v>
      </c>
      <c r="D416" s="149" t="s">
        <v>254</v>
      </c>
      <c r="E416" s="150" t="s">
        <v>7573</v>
      </c>
      <c r="F416" s="151" t="s">
        <v>7574</v>
      </c>
      <c r="G416" s="152" t="s">
        <v>347</v>
      </c>
      <c r="H416" s="153">
        <v>1</v>
      </c>
      <c r="I416" s="154"/>
      <c r="J416" s="155">
        <f>ROUND(I416*H416,2)</f>
        <v>0</v>
      </c>
      <c r="K416" s="156"/>
      <c r="L416" s="32"/>
      <c r="M416" s="157" t="s">
        <v>1</v>
      </c>
      <c r="N416" s="158" t="s">
        <v>44</v>
      </c>
      <c r="O416" s="57"/>
      <c r="P416" s="159">
        <f>O416*H416</f>
        <v>0</v>
      </c>
      <c r="Q416" s="159">
        <v>0</v>
      </c>
      <c r="R416" s="159">
        <f>Q416*H416</f>
        <v>0</v>
      </c>
      <c r="S416" s="159">
        <v>0</v>
      </c>
      <c r="T416" s="160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61" t="s">
        <v>258</v>
      </c>
      <c r="AT416" s="161" t="s">
        <v>254</v>
      </c>
      <c r="AU416" s="161" t="s">
        <v>88</v>
      </c>
      <c r="AY416" s="17" t="s">
        <v>252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7" t="s">
        <v>86</v>
      </c>
      <c r="BK416" s="162">
        <f>ROUND(I416*H416,2)</f>
        <v>0</v>
      </c>
      <c r="BL416" s="17" t="s">
        <v>258</v>
      </c>
      <c r="BM416" s="161" t="s">
        <v>499</v>
      </c>
    </row>
    <row r="417" spans="1:65" s="14" customFormat="1">
      <c r="B417" s="171"/>
      <c r="D417" s="164" t="s">
        <v>282</v>
      </c>
      <c r="E417" s="172" t="s">
        <v>1</v>
      </c>
      <c r="F417" s="173" t="s">
        <v>7575</v>
      </c>
      <c r="H417" s="174">
        <v>1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282</v>
      </c>
      <c r="AU417" s="172" t="s">
        <v>88</v>
      </c>
      <c r="AV417" s="14" t="s">
        <v>88</v>
      </c>
      <c r="AW417" s="14" t="s">
        <v>33</v>
      </c>
      <c r="AX417" s="14" t="s">
        <v>79</v>
      </c>
      <c r="AY417" s="172" t="s">
        <v>252</v>
      </c>
    </row>
    <row r="418" spans="1:65" s="13" customFormat="1">
      <c r="B418" s="163"/>
      <c r="D418" s="164" t="s">
        <v>282</v>
      </c>
      <c r="E418" s="165" t="s">
        <v>1</v>
      </c>
      <c r="F418" s="166" t="s">
        <v>7333</v>
      </c>
      <c r="H418" s="165" t="s">
        <v>1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282</v>
      </c>
      <c r="AU418" s="165" t="s">
        <v>88</v>
      </c>
      <c r="AV418" s="13" t="s">
        <v>86</v>
      </c>
      <c r="AW418" s="13" t="s">
        <v>33</v>
      </c>
      <c r="AX418" s="13" t="s">
        <v>79</v>
      </c>
      <c r="AY418" s="165" t="s">
        <v>252</v>
      </c>
    </row>
    <row r="419" spans="1:65" s="15" customFormat="1">
      <c r="B419" s="179"/>
      <c r="D419" s="164" t="s">
        <v>282</v>
      </c>
      <c r="E419" s="180" t="s">
        <v>1</v>
      </c>
      <c r="F419" s="181" t="s">
        <v>286</v>
      </c>
      <c r="H419" s="182">
        <v>1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282</v>
      </c>
      <c r="AU419" s="180" t="s">
        <v>88</v>
      </c>
      <c r="AV419" s="15" t="s">
        <v>258</v>
      </c>
      <c r="AW419" s="15" t="s">
        <v>33</v>
      </c>
      <c r="AX419" s="15" t="s">
        <v>86</v>
      </c>
      <c r="AY419" s="180" t="s">
        <v>252</v>
      </c>
    </row>
    <row r="420" spans="1:65" s="2" customFormat="1" ht="24.2" customHeight="1">
      <c r="A420" s="31"/>
      <c r="B420" s="148"/>
      <c r="C420" s="149" t="s">
        <v>392</v>
      </c>
      <c r="D420" s="149" t="s">
        <v>254</v>
      </c>
      <c r="E420" s="150" t="s">
        <v>7576</v>
      </c>
      <c r="F420" s="151" t="s">
        <v>7577</v>
      </c>
      <c r="G420" s="152" t="s">
        <v>347</v>
      </c>
      <c r="H420" s="153">
        <v>5</v>
      </c>
      <c r="I420" s="154"/>
      <c r="J420" s="155">
        <f>ROUND(I420*H420,2)</f>
        <v>0</v>
      </c>
      <c r="K420" s="156"/>
      <c r="L420" s="32"/>
      <c r="M420" s="157" t="s">
        <v>1</v>
      </c>
      <c r="N420" s="158" t="s">
        <v>44</v>
      </c>
      <c r="O420" s="57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61" t="s">
        <v>258</v>
      </c>
      <c r="AT420" s="161" t="s">
        <v>254</v>
      </c>
      <c r="AU420" s="161" t="s">
        <v>88</v>
      </c>
      <c r="AY420" s="17" t="s">
        <v>252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7" t="s">
        <v>86</v>
      </c>
      <c r="BK420" s="162">
        <f>ROUND(I420*H420,2)</f>
        <v>0</v>
      </c>
      <c r="BL420" s="17" t="s">
        <v>258</v>
      </c>
      <c r="BM420" s="161" t="s">
        <v>502</v>
      </c>
    </row>
    <row r="421" spans="1:65" s="2" customFormat="1" ht="24.2" customHeight="1">
      <c r="A421" s="31"/>
      <c r="B421" s="148"/>
      <c r="C421" s="149" t="s">
        <v>506</v>
      </c>
      <c r="D421" s="149" t="s">
        <v>254</v>
      </c>
      <c r="E421" s="150" t="s">
        <v>7578</v>
      </c>
      <c r="F421" s="151" t="s">
        <v>7579</v>
      </c>
      <c r="G421" s="152" t="s">
        <v>347</v>
      </c>
      <c r="H421" s="153">
        <v>28</v>
      </c>
      <c r="I421" s="154"/>
      <c r="J421" s="155">
        <f>ROUND(I421*H421,2)</f>
        <v>0</v>
      </c>
      <c r="K421" s="156"/>
      <c r="L421" s="32"/>
      <c r="M421" s="157" t="s">
        <v>1</v>
      </c>
      <c r="N421" s="158" t="s">
        <v>44</v>
      </c>
      <c r="O421" s="57"/>
      <c r="P421" s="159">
        <f>O421*H421</f>
        <v>0</v>
      </c>
      <c r="Q421" s="159">
        <v>0</v>
      </c>
      <c r="R421" s="159">
        <f>Q421*H421</f>
        <v>0</v>
      </c>
      <c r="S421" s="159">
        <v>0</v>
      </c>
      <c r="T421" s="160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1" t="s">
        <v>258</v>
      </c>
      <c r="AT421" s="161" t="s">
        <v>254</v>
      </c>
      <c r="AU421" s="161" t="s">
        <v>88</v>
      </c>
      <c r="AY421" s="17" t="s">
        <v>252</v>
      </c>
      <c r="BE421" s="162">
        <f>IF(N421="základní",J421,0)</f>
        <v>0</v>
      </c>
      <c r="BF421" s="162">
        <f>IF(N421="snížená",J421,0)</f>
        <v>0</v>
      </c>
      <c r="BG421" s="162">
        <f>IF(N421="zákl. přenesená",J421,0)</f>
        <v>0</v>
      </c>
      <c r="BH421" s="162">
        <f>IF(N421="sníž. přenesená",J421,0)</f>
        <v>0</v>
      </c>
      <c r="BI421" s="162">
        <f>IF(N421="nulová",J421,0)</f>
        <v>0</v>
      </c>
      <c r="BJ421" s="17" t="s">
        <v>86</v>
      </c>
      <c r="BK421" s="162">
        <f>ROUND(I421*H421,2)</f>
        <v>0</v>
      </c>
      <c r="BL421" s="17" t="s">
        <v>258</v>
      </c>
      <c r="BM421" s="161" t="s">
        <v>509</v>
      </c>
    </row>
    <row r="422" spans="1:65" s="12" customFormat="1" ht="22.9" customHeight="1">
      <c r="B422" s="135"/>
      <c r="D422" s="136" t="s">
        <v>78</v>
      </c>
      <c r="E422" s="146" t="s">
        <v>291</v>
      </c>
      <c r="F422" s="146" t="s">
        <v>471</v>
      </c>
      <c r="I422" s="138"/>
      <c r="J422" s="147">
        <f>BK422</f>
        <v>0</v>
      </c>
      <c r="L422" s="135"/>
      <c r="M422" s="140"/>
      <c r="N422" s="141"/>
      <c r="O422" s="141"/>
      <c r="P422" s="142">
        <f>P423</f>
        <v>0</v>
      </c>
      <c r="Q422" s="141"/>
      <c r="R422" s="142">
        <f>R423</f>
        <v>0</v>
      </c>
      <c r="S422" s="141"/>
      <c r="T422" s="143">
        <f>T423</f>
        <v>0</v>
      </c>
      <c r="AR422" s="136" t="s">
        <v>86</v>
      </c>
      <c r="AT422" s="144" t="s">
        <v>78</v>
      </c>
      <c r="AU422" s="144" t="s">
        <v>86</v>
      </c>
      <c r="AY422" s="136" t="s">
        <v>252</v>
      </c>
      <c r="BK422" s="145">
        <f>BK423</f>
        <v>0</v>
      </c>
    </row>
    <row r="423" spans="1:65" s="2" customFormat="1" ht="33" customHeight="1">
      <c r="A423" s="31"/>
      <c r="B423" s="148"/>
      <c r="C423" s="149" t="s">
        <v>396</v>
      </c>
      <c r="D423" s="149" t="s">
        <v>254</v>
      </c>
      <c r="E423" s="150" t="s">
        <v>2720</v>
      </c>
      <c r="F423" s="151" t="s">
        <v>1229</v>
      </c>
      <c r="G423" s="152" t="s">
        <v>280</v>
      </c>
      <c r="H423" s="153">
        <v>401.99</v>
      </c>
      <c r="I423" s="154"/>
      <c r="J423" s="155">
        <f>ROUND(I423*H423,2)</f>
        <v>0</v>
      </c>
      <c r="K423" s="156"/>
      <c r="L423" s="32"/>
      <c r="M423" s="157" t="s">
        <v>1</v>
      </c>
      <c r="N423" s="158" t="s">
        <v>44</v>
      </c>
      <c r="O423" s="57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61" t="s">
        <v>258</v>
      </c>
      <c r="AT423" s="161" t="s">
        <v>254</v>
      </c>
      <c r="AU423" s="161" t="s">
        <v>88</v>
      </c>
      <c r="AY423" s="17" t="s">
        <v>252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7" t="s">
        <v>86</v>
      </c>
      <c r="BK423" s="162">
        <f>ROUND(I423*H423,2)</f>
        <v>0</v>
      </c>
      <c r="BL423" s="17" t="s">
        <v>258</v>
      </c>
      <c r="BM423" s="161" t="s">
        <v>513</v>
      </c>
    </row>
    <row r="424" spans="1:65" s="12" customFormat="1" ht="22.9" customHeight="1">
      <c r="B424" s="135"/>
      <c r="D424" s="136" t="s">
        <v>78</v>
      </c>
      <c r="E424" s="146" t="s">
        <v>844</v>
      </c>
      <c r="F424" s="146" t="s">
        <v>1292</v>
      </c>
      <c r="I424" s="138"/>
      <c r="J424" s="147">
        <f>BK424</f>
        <v>0</v>
      </c>
      <c r="L424" s="135"/>
      <c r="M424" s="140"/>
      <c r="N424" s="141"/>
      <c r="O424" s="141"/>
      <c r="P424" s="142">
        <f>SUM(P425:P426)</f>
        <v>0</v>
      </c>
      <c r="Q424" s="141"/>
      <c r="R424" s="142">
        <f>SUM(R425:R426)</f>
        <v>0</v>
      </c>
      <c r="S424" s="141"/>
      <c r="T424" s="143">
        <f>SUM(T425:T426)</f>
        <v>0</v>
      </c>
      <c r="AR424" s="136" t="s">
        <v>86</v>
      </c>
      <c r="AT424" s="144" t="s">
        <v>78</v>
      </c>
      <c r="AU424" s="144" t="s">
        <v>86</v>
      </c>
      <c r="AY424" s="136" t="s">
        <v>252</v>
      </c>
      <c r="BK424" s="145">
        <f>SUM(BK425:BK426)</f>
        <v>0</v>
      </c>
    </row>
    <row r="425" spans="1:65" s="2" customFormat="1" ht="24.2" customHeight="1">
      <c r="A425" s="31"/>
      <c r="B425" s="148"/>
      <c r="C425" s="149" t="s">
        <v>514</v>
      </c>
      <c r="D425" s="149" t="s">
        <v>254</v>
      </c>
      <c r="E425" s="150" t="s">
        <v>7334</v>
      </c>
      <c r="F425" s="151" t="s">
        <v>4914</v>
      </c>
      <c r="G425" s="152" t="s">
        <v>341</v>
      </c>
      <c r="H425" s="153">
        <v>810.64599999999996</v>
      </c>
      <c r="I425" s="154"/>
      <c r="J425" s="155">
        <f>ROUND(I425*H425,2)</f>
        <v>0</v>
      </c>
      <c r="K425" s="156"/>
      <c r="L425" s="32"/>
      <c r="M425" s="157" t="s">
        <v>1</v>
      </c>
      <c r="N425" s="158" t="s">
        <v>44</v>
      </c>
      <c r="O425" s="57"/>
      <c r="P425" s="159">
        <f>O425*H425</f>
        <v>0</v>
      </c>
      <c r="Q425" s="159">
        <v>0</v>
      </c>
      <c r="R425" s="159">
        <f>Q425*H425</f>
        <v>0</v>
      </c>
      <c r="S425" s="159">
        <v>0</v>
      </c>
      <c r="T425" s="160">
        <f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61" t="s">
        <v>258</v>
      </c>
      <c r="AT425" s="161" t="s">
        <v>254</v>
      </c>
      <c r="AU425" s="161" t="s">
        <v>88</v>
      </c>
      <c r="AY425" s="17" t="s">
        <v>252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7" t="s">
        <v>86</v>
      </c>
      <c r="BK425" s="162">
        <f>ROUND(I425*H425,2)</f>
        <v>0</v>
      </c>
      <c r="BL425" s="17" t="s">
        <v>258</v>
      </c>
      <c r="BM425" s="161" t="s">
        <v>517</v>
      </c>
    </row>
    <row r="426" spans="1:65" s="2" customFormat="1" ht="21.75" customHeight="1">
      <c r="A426" s="31"/>
      <c r="B426" s="148"/>
      <c r="C426" s="149" t="s">
        <v>399</v>
      </c>
      <c r="D426" s="149" t="s">
        <v>254</v>
      </c>
      <c r="E426" s="150" t="s">
        <v>4915</v>
      </c>
      <c r="F426" s="151" t="s">
        <v>4916</v>
      </c>
      <c r="G426" s="152" t="s">
        <v>257</v>
      </c>
      <c r="H426" s="153">
        <v>40</v>
      </c>
      <c r="I426" s="154"/>
      <c r="J426" s="155">
        <f>ROUND(I426*H426,2)</f>
        <v>0</v>
      </c>
      <c r="K426" s="156"/>
      <c r="L426" s="32"/>
      <c r="M426" s="157" t="s">
        <v>1</v>
      </c>
      <c r="N426" s="158" t="s">
        <v>44</v>
      </c>
      <c r="O426" s="57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61" t="s">
        <v>258</v>
      </c>
      <c r="AT426" s="161" t="s">
        <v>254</v>
      </c>
      <c r="AU426" s="161" t="s">
        <v>88</v>
      </c>
      <c r="AY426" s="17" t="s">
        <v>252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7" t="s">
        <v>86</v>
      </c>
      <c r="BK426" s="162">
        <f>ROUND(I426*H426,2)</f>
        <v>0</v>
      </c>
      <c r="BL426" s="17" t="s">
        <v>258</v>
      </c>
      <c r="BM426" s="161" t="s">
        <v>533</v>
      </c>
    </row>
    <row r="427" spans="1:65" s="12" customFormat="1" ht="22.9" customHeight="1">
      <c r="B427" s="135"/>
      <c r="D427" s="136" t="s">
        <v>78</v>
      </c>
      <c r="E427" s="146" t="s">
        <v>1891</v>
      </c>
      <c r="F427" s="146" t="s">
        <v>1892</v>
      </c>
      <c r="I427" s="138"/>
      <c r="J427" s="147">
        <f>BK427</f>
        <v>0</v>
      </c>
      <c r="L427" s="135"/>
      <c r="M427" s="140"/>
      <c r="N427" s="141"/>
      <c r="O427" s="141"/>
      <c r="P427" s="142">
        <v>0</v>
      </c>
      <c r="Q427" s="141"/>
      <c r="R427" s="142">
        <v>0</v>
      </c>
      <c r="S427" s="141"/>
      <c r="T427" s="143">
        <v>0</v>
      </c>
      <c r="AR427" s="136" t="s">
        <v>262</v>
      </c>
      <c r="AT427" s="144" t="s">
        <v>78</v>
      </c>
      <c r="AU427" s="144" t="s">
        <v>86</v>
      </c>
      <c r="AY427" s="136" t="s">
        <v>252</v>
      </c>
      <c r="BK427" s="145">
        <v>0</v>
      </c>
    </row>
    <row r="428" spans="1:65" s="12" customFormat="1" ht="22.9" customHeight="1">
      <c r="B428" s="135"/>
      <c r="D428" s="136" t="s">
        <v>78</v>
      </c>
      <c r="E428" s="146" t="s">
        <v>5391</v>
      </c>
      <c r="F428" s="146" t="s">
        <v>5392</v>
      </c>
      <c r="I428" s="138"/>
      <c r="J428" s="147">
        <f>BK428</f>
        <v>0</v>
      </c>
      <c r="L428" s="135"/>
      <c r="M428" s="140"/>
      <c r="N428" s="141"/>
      <c r="O428" s="141"/>
      <c r="P428" s="142">
        <f>SUM(P429:P438)</f>
        <v>0</v>
      </c>
      <c r="Q428" s="141"/>
      <c r="R428" s="142">
        <f>SUM(R429:R438)</f>
        <v>0</v>
      </c>
      <c r="S428" s="141"/>
      <c r="T428" s="143">
        <f>SUM(T429:T438)</f>
        <v>0</v>
      </c>
      <c r="AR428" s="136" t="s">
        <v>262</v>
      </c>
      <c r="AT428" s="144" t="s">
        <v>78</v>
      </c>
      <c r="AU428" s="144" t="s">
        <v>86</v>
      </c>
      <c r="AY428" s="136" t="s">
        <v>252</v>
      </c>
      <c r="BK428" s="145">
        <f>SUM(BK429:BK438)</f>
        <v>0</v>
      </c>
    </row>
    <row r="429" spans="1:65" s="2" customFormat="1" ht="21.75" customHeight="1">
      <c r="A429" s="31"/>
      <c r="B429" s="148"/>
      <c r="C429" s="149" t="s">
        <v>536</v>
      </c>
      <c r="D429" s="149" t="s">
        <v>254</v>
      </c>
      <c r="E429" s="150" t="s">
        <v>7580</v>
      </c>
      <c r="F429" s="151" t="s">
        <v>6016</v>
      </c>
      <c r="G429" s="152" t="s">
        <v>1198</v>
      </c>
      <c r="H429" s="153">
        <v>6</v>
      </c>
      <c r="I429" s="154"/>
      <c r="J429" s="155">
        <f>ROUND(I429*H429,2)</f>
        <v>0</v>
      </c>
      <c r="K429" s="156"/>
      <c r="L429" s="32"/>
      <c r="M429" s="157" t="s">
        <v>1</v>
      </c>
      <c r="N429" s="158" t="s">
        <v>44</v>
      </c>
      <c r="O429" s="57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61" t="s">
        <v>406</v>
      </c>
      <c r="AT429" s="161" t="s">
        <v>254</v>
      </c>
      <c r="AU429" s="161" t="s">
        <v>88</v>
      </c>
      <c r="AY429" s="17" t="s">
        <v>252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86</v>
      </c>
      <c r="BK429" s="162">
        <f>ROUND(I429*H429,2)</f>
        <v>0</v>
      </c>
      <c r="BL429" s="17" t="s">
        <v>406</v>
      </c>
      <c r="BM429" s="161" t="s">
        <v>539</v>
      </c>
    </row>
    <row r="430" spans="1:65" s="14" customFormat="1">
      <c r="B430" s="171"/>
      <c r="D430" s="164" t="s">
        <v>282</v>
      </c>
      <c r="E430" s="172" t="s">
        <v>1</v>
      </c>
      <c r="F430" s="173" t="s">
        <v>7581</v>
      </c>
      <c r="H430" s="174">
        <v>6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282</v>
      </c>
      <c r="AU430" s="172" t="s">
        <v>88</v>
      </c>
      <c r="AV430" s="14" t="s">
        <v>88</v>
      </c>
      <c r="AW430" s="14" t="s">
        <v>33</v>
      </c>
      <c r="AX430" s="14" t="s">
        <v>79</v>
      </c>
      <c r="AY430" s="172" t="s">
        <v>252</v>
      </c>
    </row>
    <row r="431" spans="1:65" s="13" customFormat="1" ht="22.5">
      <c r="B431" s="163"/>
      <c r="D431" s="164" t="s">
        <v>282</v>
      </c>
      <c r="E431" s="165" t="s">
        <v>1</v>
      </c>
      <c r="F431" s="166" t="s">
        <v>7582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282</v>
      </c>
      <c r="AU431" s="165" t="s">
        <v>88</v>
      </c>
      <c r="AV431" s="13" t="s">
        <v>86</v>
      </c>
      <c r="AW431" s="13" t="s">
        <v>33</v>
      </c>
      <c r="AX431" s="13" t="s">
        <v>79</v>
      </c>
      <c r="AY431" s="165" t="s">
        <v>252</v>
      </c>
    </row>
    <row r="432" spans="1:65" s="15" customFormat="1">
      <c r="B432" s="179"/>
      <c r="D432" s="164" t="s">
        <v>282</v>
      </c>
      <c r="E432" s="180" t="s">
        <v>1</v>
      </c>
      <c r="F432" s="181" t="s">
        <v>286</v>
      </c>
      <c r="H432" s="182">
        <v>6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282</v>
      </c>
      <c r="AU432" s="180" t="s">
        <v>88</v>
      </c>
      <c r="AV432" s="15" t="s">
        <v>258</v>
      </c>
      <c r="AW432" s="15" t="s">
        <v>33</v>
      </c>
      <c r="AX432" s="15" t="s">
        <v>86</v>
      </c>
      <c r="AY432" s="180" t="s">
        <v>252</v>
      </c>
    </row>
    <row r="433" spans="1:65" s="2" customFormat="1" ht="21.75" customHeight="1">
      <c r="A433" s="31"/>
      <c r="B433" s="148"/>
      <c r="C433" s="149" t="s">
        <v>403</v>
      </c>
      <c r="D433" s="149" t="s">
        <v>254</v>
      </c>
      <c r="E433" s="150" t="s">
        <v>7583</v>
      </c>
      <c r="F433" s="151" t="s">
        <v>6041</v>
      </c>
      <c r="G433" s="152" t="s">
        <v>265</v>
      </c>
      <c r="H433" s="153">
        <v>251.02</v>
      </c>
      <c r="I433" s="154"/>
      <c r="J433" s="155">
        <f>ROUND(I433*H433,2)</f>
        <v>0</v>
      </c>
      <c r="K433" s="156"/>
      <c r="L433" s="32"/>
      <c r="M433" s="157" t="s">
        <v>1</v>
      </c>
      <c r="N433" s="158" t="s">
        <v>44</v>
      </c>
      <c r="O433" s="57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61" t="s">
        <v>406</v>
      </c>
      <c r="AT433" s="161" t="s">
        <v>254</v>
      </c>
      <c r="AU433" s="161" t="s">
        <v>88</v>
      </c>
      <c r="AY433" s="17" t="s">
        <v>252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7" t="s">
        <v>86</v>
      </c>
      <c r="BK433" s="162">
        <f>ROUND(I433*H433,2)</f>
        <v>0</v>
      </c>
      <c r="BL433" s="17" t="s">
        <v>406</v>
      </c>
      <c r="BM433" s="161" t="s">
        <v>550</v>
      </c>
    </row>
    <row r="434" spans="1:65" s="14" customFormat="1">
      <c r="B434" s="171"/>
      <c r="D434" s="164" t="s">
        <v>282</v>
      </c>
      <c r="E434" s="172" t="s">
        <v>1</v>
      </c>
      <c r="F434" s="173" t="s">
        <v>7584</v>
      </c>
      <c r="H434" s="174">
        <v>251.02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282</v>
      </c>
      <c r="AU434" s="172" t="s">
        <v>88</v>
      </c>
      <c r="AV434" s="14" t="s">
        <v>88</v>
      </c>
      <c r="AW434" s="14" t="s">
        <v>33</v>
      </c>
      <c r="AX434" s="14" t="s">
        <v>79</v>
      </c>
      <c r="AY434" s="172" t="s">
        <v>252</v>
      </c>
    </row>
    <row r="435" spans="1:65" s="15" customFormat="1">
      <c r="B435" s="179"/>
      <c r="D435" s="164" t="s">
        <v>282</v>
      </c>
      <c r="E435" s="180" t="s">
        <v>1</v>
      </c>
      <c r="F435" s="181" t="s">
        <v>286</v>
      </c>
      <c r="H435" s="182">
        <v>251.02</v>
      </c>
      <c r="I435" s="183"/>
      <c r="L435" s="179"/>
      <c r="M435" s="184"/>
      <c r="N435" s="185"/>
      <c r="O435" s="185"/>
      <c r="P435" s="185"/>
      <c r="Q435" s="185"/>
      <c r="R435" s="185"/>
      <c r="S435" s="185"/>
      <c r="T435" s="186"/>
      <c r="AT435" s="180" t="s">
        <v>282</v>
      </c>
      <c r="AU435" s="180" t="s">
        <v>88</v>
      </c>
      <c r="AV435" s="15" t="s">
        <v>258</v>
      </c>
      <c r="AW435" s="15" t="s">
        <v>33</v>
      </c>
      <c r="AX435" s="15" t="s">
        <v>86</v>
      </c>
      <c r="AY435" s="180" t="s">
        <v>252</v>
      </c>
    </row>
    <row r="436" spans="1:65" s="2" customFormat="1" ht="21.75" customHeight="1">
      <c r="A436" s="31"/>
      <c r="B436" s="148"/>
      <c r="C436" s="149" t="s">
        <v>553</v>
      </c>
      <c r="D436" s="149" t="s">
        <v>254</v>
      </c>
      <c r="E436" s="150" t="s">
        <v>4915</v>
      </c>
      <c r="F436" s="151" t="s">
        <v>4916</v>
      </c>
      <c r="G436" s="152" t="s">
        <v>257</v>
      </c>
      <c r="H436" s="153">
        <v>20</v>
      </c>
      <c r="I436" s="154"/>
      <c r="J436" s="155">
        <f>ROUND(I436*H436,2)</f>
        <v>0</v>
      </c>
      <c r="K436" s="156"/>
      <c r="L436" s="32"/>
      <c r="M436" s="157" t="s">
        <v>1</v>
      </c>
      <c r="N436" s="158" t="s">
        <v>44</v>
      </c>
      <c r="O436" s="57"/>
      <c r="P436" s="159">
        <f>O436*H436</f>
        <v>0</v>
      </c>
      <c r="Q436" s="159">
        <v>0</v>
      </c>
      <c r="R436" s="159">
        <f>Q436*H436</f>
        <v>0</v>
      </c>
      <c r="S436" s="159">
        <v>0</v>
      </c>
      <c r="T436" s="160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61" t="s">
        <v>406</v>
      </c>
      <c r="AT436" s="161" t="s">
        <v>254</v>
      </c>
      <c r="AU436" s="161" t="s">
        <v>88</v>
      </c>
      <c r="AY436" s="17" t="s">
        <v>252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7" t="s">
        <v>86</v>
      </c>
      <c r="BK436" s="162">
        <f>ROUND(I436*H436,2)</f>
        <v>0</v>
      </c>
      <c r="BL436" s="17" t="s">
        <v>406</v>
      </c>
      <c r="BM436" s="161" t="s">
        <v>556</v>
      </c>
    </row>
    <row r="437" spans="1:65" s="14" customFormat="1" ht="33.75">
      <c r="B437" s="171"/>
      <c r="D437" s="164" t="s">
        <v>282</v>
      </c>
      <c r="E437" s="172" t="s">
        <v>1</v>
      </c>
      <c r="F437" s="173" t="s">
        <v>7585</v>
      </c>
      <c r="H437" s="174">
        <v>20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282</v>
      </c>
      <c r="AU437" s="172" t="s">
        <v>88</v>
      </c>
      <c r="AV437" s="14" t="s">
        <v>88</v>
      </c>
      <c r="AW437" s="14" t="s">
        <v>33</v>
      </c>
      <c r="AX437" s="14" t="s">
        <v>79</v>
      </c>
      <c r="AY437" s="172" t="s">
        <v>252</v>
      </c>
    </row>
    <row r="438" spans="1:65" s="15" customFormat="1">
      <c r="B438" s="179"/>
      <c r="D438" s="164" t="s">
        <v>282</v>
      </c>
      <c r="E438" s="180" t="s">
        <v>1</v>
      </c>
      <c r="F438" s="181" t="s">
        <v>286</v>
      </c>
      <c r="H438" s="182">
        <v>20</v>
      </c>
      <c r="I438" s="183"/>
      <c r="L438" s="179"/>
      <c r="M438" s="188"/>
      <c r="N438" s="189"/>
      <c r="O438" s="189"/>
      <c r="P438" s="189"/>
      <c r="Q438" s="189"/>
      <c r="R438" s="189"/>
      <c r="S438" s="189"/>
      <c r="T438" s="190"/>
      <c r="AT438" s="180" t="s">
        <v>282</v>
      </c>
      <c r="AU438" s="180" t="s">
        <v>88</v>
      </c>
      <c r="AV438" s="15" t="s">
        <v>258</v>
      </c>
      <c r="AW438" s="15" t="s">
        <v>33</v>
      </c>
      <c r="AX438" s="15" t="s">
        <v>86</v>
      </c>
      <c r="AY438" s="180" t="s">
        <v>252</v>
      </c>
    </row>
    <row r="439" spans="1:65" s="2" customFormat="1" ht="6.95" customHeight="1">
      <c r="A439" s="31"/>
      <c r="B439" s="46"/>
      <c r="C439" s="47"/>
      <c r="D439" s="47"/>
      <c r="E439" s="47"/>
      <c r="F439" s="47"/>
      <c r="G439" s="47"/>
      <c r="H439" s="47"/>
      <c r="I439" s="47"/>
      <c r="J439" s="47"/>
      <c r="K439" s="47"/>
      <c r="L439" s="32"/>
      <c r="M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</row>
  </sheetData>
  <autoFilter ref="C127:K43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7586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ROUND(J128,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ROUND((SUM(BE128:BE279)),  2)</f>
        <v>0</v>
      </c>
      <c r="G35" s="31"/>
      <c r="H35" s="31"/>
      <c r="I35" s="104">
        <v>0.21</v>
      </c>
      <c r="J35" s="103">
        <f>ROUND(((SUM(BE128:BE279))*I35),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ROUND((SUM(BF128:BF279)),  2)</f>
        <v>0</v>
      </c>
      <c r="G36" s="31"/>
      <c r="H36" s="31"/>
      <c r="I36" s="104">
        <v>0.15</v>
      </c>
      <c r="J36" s="103">
        <f>ROUND(((SUM(BF128:BF279))*I36),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ROUND((SUM(BG128:BG279)),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ROUND((SUM(BH128:BH279)),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ROUND((SUM(BI128:BI279)),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Objekt20 - SO D.1.4.1.b.17.Areál.kanal.II.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J128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J215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J265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J267</f>
        <v>0</v>
      </c>
      <c r="L104" s="120"/>
    </row>
    <row r="105" spans="1:47" s="10" customFormat="1" ht="19.899999999999999" customHeight="1">
      <c r="B105" s="120"/>
      <c r="D105" s="121" t="s">
        <v>7385</v>
      </c>
      <c r="E105" s="122"/>
      <c r="F105" s="122"/>
      <c r="G105" s="122"/>
      <c r="H105" s="122"/>
      <c r="I105" s="122"/>
      <c r="J105" s="123">
        <f>J270</f>
        <v>0</v>
      </c>
      <c r="L105" s="120"/>
    </row>
    <row r="106" spans="1:47" s="10" customFormat="1" ht="19.899999999999999" customHeight="1">
      <c r="B106" s="120"/>
      <c r="D106" s="121" t="s">
        <v>5247</v>
      </c>
      <c r="E106" s="122"/>
      <c r="F106" s="122"/>
      <c r="G106" s="122"/>
      <c r="H106" s="122"/>
      <c r="I106" s="122"/>
      <c r="J106" s="123">
        <f>J271</f>
        <v>0</v>
      </c>
      <c r="L106" s="120"/>
    </row>
    <row r="107" spans="1:47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1" t="s">
        <v>237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ZU - rekonstrukce objektu Klatovská 51/ Chodské náměstí 1</v>
      </c>
      <c r="F116" s="244"/>
      <c r="G116" s="244"/>
      <c r="H116" s="244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197</v>
      </c>
      <c r="L117" s="20"/>
    </row>
    <row r="118" spans="1:63" s="2" customFormat="1" ht="16.5" customHeight="1">
      <c r="A118" s="31"/>
      <c r="B118" s="32"/>
      <c r="C118" s="31"/>
      <c r="D118" s="31"/>
      <c r="E118" s="243" t="s">
        <v>198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199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18" t="str">
        <f>E11</f>
        <v>Objekt20 - SO D.1.4.1.b.17.Areál.kanal.II.</v>
      </c>
      <c r="F120" s="242"/>
      <c r="G120" s="242"/>
      <c r="H120" s="242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20</v>
      </c>
      <c r="D122" s="31"/>
      <c r="E122" s="31"/>
      <c r="F122" s="25" t="str">
        <f>F14</f>
        <v>Plzeň</v>
      </c>
      <c r="G122" s="31"/>
      <c r="H122" s="31"/>
      <c r="I122" s="27" t="s">
        <v>22</v>
      </c>
      <c r="J122" s="54" t="str">
        <f>IF(J14="","",J14)</f>
        <v>17. 11. 2022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24</v>
      </c>
      <c r="D124" s="31"/>
      <c r="E124" s="31"/>
      <c r="F124" s="25" t="str">
        <f>E17</f>
        <v>Západočeská univerzita v Plzni</v>
      </c>
      <c r="G124" s="31"/>
      <c r="H124" s="31"/>
      <c r="I124" s="27" t="s">
        <v>31</v>
      </c>
      <c r="J124" s="29" t="str">
        <f>E23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7" t="s">
        <v>30</v>
      </c>
      <c r="D125" s="31"/>
      <c r="E125" s="31"/>
      <c r="F125" s="25">
        <f>IF(E20="","",E20)</f>
        <v>0</v>
      </c>
      <c r="G125" s="31"/>
      <c r="H125" s="31"/>
      <c r="I125" s="27" t="s">
        <v>34</v>
      </c>
      <c r="J125" s="29" t="str">
        <f>E26</f>
        <v>BAUING KV,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24"/>
      <c r="B127" s="125"/>
      <c r="C127" s="126" t="s">
        <v>238</v>
      </c>
      <c r="D127" s="127" t="s">
        <v>64</v>
      </c>
      <c r="E127" s="127" t="s">
        <v>60</v>
      </c>
      <c r="F127" s="127" t="s">
        <v>61</v>
      </c>
      <c r="G127" s="127" t="s">
        <v>239</v>
      </c>
      <c r="H127" s="127" t="s">
        <v>240</v>
      </c>
      <c r="I127" s="127" t="s">
        <v>241</v>
      </c>
      <c r="J127" s="128" t="s">
        <v>203</v>
      </c>
      <c r="K127" s="129" t="s">
        <v>242</v>
      </c>
      <c r="L127" s="130"/>
      <c r="M127" s="61" t="s">
        <v>1</v>
      </c>
      <c r="N127" s="62" t="s">
        <v>43</v>
      </c>
      <c r="O127" s="62" t="s">
        <v>243</v>
      </c>
      <c r="P127" s="62" t="s">
        <v>244</v>
      </c>
      <c r="Q127" s="62" t="s">
        <v>245</v>
      </c>
      <c r="R127" s="62" t="s">
        <v>246</v>
      </c>
      <c r="S127" s="62" t="s">
        <v>247</v>
      </c>
      <c r="T127" s="63" t="s">
        <v>248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1"/>
      <c r="B128" s="32"/>
      <c r="C128" s="68" t="s">
        <v>249</v>
      </c>
      <c r="D128" s="31"/>
      <c r="E128" s="31"/>
      <c r="F128" s="31"/>
      <c r="G128" s="31"/>
      <c r="H128" s="31"/>
      <c r="I128" s="31"/>
      <c r="J128" s="131">
        <f>BK128</f>
        <v>0</v>
      </c>
      <c r="K128" s="31"/>
      <c r="L128" s="32"/>
      <c r="M128" s="64"/>
      <c r="N128" s="55"/>
      <c r="O128" s="65"/>
      <c r="P128" s="132">
        <f>P129</f>
        <v>0</v>
      </c>
      <c r="Q128" s="65"/>
      <c r="R128" s="132">
        <f>R129</f>
        <v>0</v>
      </c>
      <c r="S128" s="65"/>
      <c r="T128" s="133">
        <f>T129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78</v>
      </c>
      <c r="AU128" s="17" t="s">
        <v>205</v>
      </c>
      <c r="BK128" s="134">
        <f>BK129</f>
        <v>0</v>
      </c>
    </row>
    <row r="129" spans="1:65" s="12" customFormat="1" ht="25.9" customHeight="1">
      <c r="B129" s="135"/>
      <c r="D129" s="136" t="s">
        <v>78</v>
      </c>
      <c r="E129" s="137" t="s">
        <v>250</v>
      </c>
      <c r="F129" s="137" t="s">
        <v>251</v>
      </c>
      <c r="I129" s="138"/>
      <c r="J129" s="139">
        <f>BK129</f>
        <v>0</v>
      </c>
      <c r="L129" s="135"/>
      <c r="M129" s="140"/>
      <c r="N129" s="141"/>
      <c r="O129" s="141"/>
      <c r="P129" s="142">
        <f>P130+P202+P215+P265+P267+P270+P271</f>
        <v>0</v>
      </c>
      <c r="Q129" s="141"/>
      <c r="R129" s="142">
        <f>R130+R202+R215+R265+R267+R270+R271</f>
        <v>0</v>
      </c>
      <c r="S129" s="141"/>
      <c r="T129" s="143">
        <f>T130+T202+T215+T265+T267+T270+T271</f>
        <v>0</v>
      </c>
      <c r="AR129" s="136" t="s">
        <v>86</v>
      </c>
      <c r="AT129" s="144" t="s">
        <v>78</v>
      </c>
      <c r="AU129" s="144" t="s">
        <v>79</v>
      </c>
      <c r="AY129" s="136" t="s">
        <v>252</v>
      </c>
      <c r="BK129" s="145">
        <f>BK130+BK202+BK215+BK265+BK267+BK270+BK271</f>
        <v>0</v>
      </c>
    </row>
    <row r="130" spans="1:65" s="12" customFormat="1" ht="22.9" customHeight="1">
      <c r="B130" s="135"/>
      <c r="D130" s="136" t="s">
        <v>78</v>
      </c>
      <c r="E130" s="146" t="s">
        <v>86</v>
      </c>
      <c r="F130" s="146" t="s">
        <v>253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SUM(P131:P201)</f>
        <v>0</v>
      </c>
      <c r="Q130" s="141"/>
      <c r="R130" s="142">
        <f>SUM(R131:R201)</f>
        <v>0</v>
      </c>
      <c r="S130" s="141"/>
      <c r="T130" s="143">
        <f>SUM(T131:T201)</f>
        <v>0</v>
      </c>
      <c r="AR130" s="136" t="s">
        <v>86</v>
      </c>
      <c r="AT130" s="144" t="s">
        <v>78</v>
      </c>
      <c r="AU130" s="144" t="s">
        <v>86</v>
      </c>
      <c r="AY130" s="136" t="s">
        <v>252</v>
      </c>
      <c r="BK130" s="145">
        <f>SUM(BK131:BK201)</f>
        <v>0</v>
      </c>
    </row>
    <row r="131" spans="1:65" s="2" customFormat="1" ht="24.2" customHeight="1">
      <c r="A131" s="31"/>
      <c r="B131" s="148"/>
      <c r="C131" s="149" t="s">
        <v>86</v>
      </c>
      <c r="D131" s="149" t="s">
        <v>254</v>
      </c>
      <c r="E131" s="150" t="s">
        <v>1914</v>
      </c>
      <c r="F131" s="151" t="s">
        <v>256</v>
      </c>
      <c r="G131" s="152" t="s">
        <v>257</v>
      </c>
      <c r="H131" s="153">
        <v>50</v>
      </c>
      <c r="I131" s="154"/>
      <c r="J131" s="155">
        <f t="shared" ref="J131:J137" si="0"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ref="P131:P137" si="1">O131*H131</f>
        <v>0</v>
      </c>
      <c r="Q131" s="159">
        <v>0</v>
      </c>
      <c r="R131" s="159">
        <f t="shared" ref="R131:R137" si="2">Q131*H131</f>
        <v>0</v>
      </c>
      <c r="S131" s="159">
        <v>0</v>
      </c>
      <c r="T131" s="160">
        <f t="shared" ref="T131:T13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ref="BE131:BE137" si="4">IF(N131="základní",J131,0)</f>
        <v>0</v>
      </c>
      <c r="BF131" s="162">
        <f t="shared" ref="BF131:BF137" si="5">IF(N131="snížená",J131,0)</f>
        <v>0</v>
      </c>
      <c r="BG131" s="162">
        <f t="shared" ref="BG131:BG137" si="6">IF(N131="zákl. přenesená",J131,0)</f>
        <v>0</v>
      </c>
      <c r="BH131" s="162">
        <f t="shared" ref="BH131:BH137" si="7">IF(N131="sníž. přenesená",J131,0)</f>
        <v>0</v>
      </c>
      <c r="BI131" s="162">
        <f t="shared" ref="BI131:BI137" si="8">IF(N131="nulová",J131,0)</f>
        <v>0</v>
      </c>
      <c r="BJ131" s="17" t="s">
        <v>86</v>
      </c>
      <c r="BK131" s="162">
        <f t="shared" ref="BK131:BK137" si="9">ROUND(I131*H131,2)</f>
        <v>0</v>
      </c>
      <c r="BL131" s="17" t="s">
        <v>258</v>
      </c>
      <c r="BM131" s="161" t="s">
        <v>88</v>
      </c>
    </row>
    <row r="132" spans="1:65" s="2" customFormat="1" ht="24.2" customHeight="1">
      <c r="A132" s="31"/>
      <c r="B132" s="148"/>
      <c r="C132" s="149" t="s">
        <v>88</v>
      </c>
      <c r="D132" s="149" t="s">
        <v>254</v>
      </c>
      <c r="E132" s="150" t="s">
        <v>1915</v>
      </c>
      <c r="F132" s="151" t="s">
        <v>260</v>
      </c>
      <c r="G132" s="152" t="s">
        <v>261</v>
      </c>
      <c r="H132" s="153">
        <v>6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258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263</v>
      </c>
      <c r="F133" s="151" t="s">
        <v>264</v>
      </c>
      <c r="G133" s="152" t="s">
        <v>265</v>
      </c>
      <c r="H133" s="153">
        <v>10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266</v>
      </c>
    </row>
    <row r="134" spans="1:65" s="2" customFormat="1" ht="16.5" customHeight="1">
      <c r="A134" s="31"/>
      <c r="B134" s="148"/>
      <c r="C134" s="149" t="s">
        <v>258</v>
      </c>
      <c r="D134" s="149" t="s">
        <v>254</v>
      </c>
      <c r="E134" s="150" t="s">
        <v>267</v>
      </c>
      <c r="F134" s="151" t="s">
        <v>268</v>
      </c>
      <c r="G134" s="152" t="s">
        <v>265</v>
      </c>
      <c r="H134" s="153">
        <v>15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269</v>
      </c>
    </row>
    <row r="135" spans="1:65" s="2" customFormat="1" ht="24.2" customHeight="1">
      <c r="A135" s="31"/>
      <c r="B135" s="148"/>
      <c r="C135" s="149" t="s">
        <v>270</v>
      </c>
      <c r="D135" s="149" t="s">
        <v>254</v>
      </c>
      <c r="E135" s="150" t="s">
        <v>271</v>
      </c>
      <c r="F135" s="151" t="s">
        <v>272</v>
      </c>
      <c r="G135" s="152" t="s">
        <v>265</v>
      </c>
      <c r="H135" s="153">
        <v>15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273</v>
      </c>
    </row>
    <row r="136" spans="1:65" s="2" customFormat="1" ht="24.2" customHeight="1">
      <c r="A136" s="31"/>
      <c r="B136" s="148"/>
      <c r="C136" s="149" t="s">
        <v>266</v>
      </c>
      <c r="D136" s="149" t="s">
        <v>254</v>
      </c>
      <c r="E136" s="150" t="s">
        <v>1916</v>
      </c>
      <c r="F136" s="151" t="s">
        <v>1917</v>
      </c>
      <c r="G136" s="152" t="s">
        <v>265</v>
      </c>
      <c r="H136" s="153">
        <v>30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276</v>
      </c>
    </row>
    <row r="137" spans="1:65" s="2" customFormat="1" ht="33" customHeight="1">
      <c r="A137" s="31"/>
      <c r="B137" s="148"/>
      <c r="C137" s="149" t="s">
        <v>277</v>
      </c>
      <c r="D137" s="149" t="s">
        <v>254</v>
      </c>
      <c r="E137" s="150" t="s">
        <v>7587</v>
      </c>
      <c r="F137" s="151" t="s">
        <v>7588</v>
      </c>
      <c r="G137" s="152" t="s">
        <v>280</v>
      </c>
      <c r="H137" s="153">
        <v>48.305999999999997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281</v>
      </c>
    </row>
    <row r="138" spans="1:65" s="13" customFormat="1">
      <c r="B138" s="163"/>
      <c r="D138" s="164" t="s">
        <v>282</v>
      </c>
      <c r="E138" s="165" t="s">
        <v>1</v>
      </c>
      <c r="F138" s="166" t="s">
        <v>283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7589</v>
      </c>
      <c r="H139" s="174">
        <v>7.4320000000000004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7590</v>
      </c>
      <c r="H140" s="174">
        <v>10.164999999999999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7591</v>
      </c>
      <c r="H141" s="174">
        <v>2.0640000000000001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7592</v>
      </c>
      <c r="H142" s="174">
        <v>1.4530000000000001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7593</v>
      </c>
      <c r="H143" s="174">
        <v>14.055999999999999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7594</v>
      </c>
      <c r="H144" s="174">
        <v>0.88900000000000001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4" customFormat="1" ht="22.5">
      <c r="B145" s="171"/>
      <c r="D145" s="164" t="s">
        <v>282</v>
      </c>
      <c r="E145" s="172" t="s">
        <v>1</v>
      </c>
      <c r="F145" s="173" t="s">
        <v>7595</v>
      </c>
      <c r="H145" s="174">
        <v>2.27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4" customFormat="1" ht="22.5">
      <c r="B146" s="171"/>
      <c r="D146" s="164" t="s">
        <v>282</v>
      </c>
      <c r="E146" s="172" t="s">
        <v>1</v>
      </c>
      <c r="F146" s="173" t="s">
        <v>7596</v>
      </c>
      <c r="H146" s="174">
        <v>5.0049999999999999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4" customFormat="1">
      <c r="B147" s="171"/>
      <c r="D147" s="164" t="s">
        <v>282</v>
      </c>
      <c r="E147" s="172" t="s">
        <v>1</v>
      </c>
      <c r="F147" s="173" t="s">
        <v>7597</v>
      </c>
      <c r="H147" s="174">
        <v>3.4820000000000002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4" customFormat="1">
      <c r="B148" s="171"/>
      <c r="D148" s="164" t="s">
        <v>282</v>
      </c>
      <c r="E148" s="172" t="s">
        <v>1</v>
      </c>
      <c r="F148" s="173" t="s">
        <v>7598</v>
      </c>
      <c r="H148" s="174">
        <v>1.49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3" customFormat="1" ht="33.75">
      <c r="B149" s="163"/>
      <c r="D149" s="164" t="s">
        <v>282</v>
      </c>
      <c r="E149" s="165" t="s">
        <v>1</v>
      </c>
      <c r="F149" s="166" t="s">
        <v>7420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282</v>
      </c>
      <c r="AU149" s="165" t="s">
        <v>88</v>
      </c>
      <c r="AV149" s="13" t="s">
        <v>86</v>
      </c>
      <c r="AW149" s="13" t="s">
        <v>33</v>
      </c>
      <c r="AX149" s="13" t="s">
        <v>79</v>
      </c>
      <c r="AY149" s="165" t="s">
        <v>252</v>
      </c>
    </row>
    <row r="150" spans="1:65" s="15" customFormat="1">
      <c r="B150" s="179"/>
      <c r="D150" s="164" t="s">
        <v>282</v>
      </c>
      <c r="E150" s="180" t="s">
        <v>1</v>
      </c>
      <c r="F150" s="181" t="s">
        <v>286</v>
      </c>
      <c r="H150" s="182">
        <v>48.306000000000012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282</v>
      </c>
      <c r="AU150" s="180" t="s">
        <v>88</v>
      </c>
      <c r="AV150" s="15" t="s">
        <v>258</v>
      </c>
      <c r="AW150" s="15" t="s">
        <v>33</v>
      </c>
      <c r="AX150" s="15" t="s">
        <v>86</v>
      </c>
      <c r="AY150" s="180" t="s">
        <v>252</v>
      </c>
    </row>
    <row r="151" spans="1:65" s="2" customFormat="1" ht="33" customHeight="1">
      <c r="A151" s="31"/>
      <c r="B151" s="148"/>
      <c r="C151" s="149" t="s">
        <v>269</v>
      </c>
      <c r="D151" s="149" t="s">
        <v>254</v>
      </c>
      <c r="E151" s="150" t="s">
        <v>7599</v>
      </c>
      <c r="F151" s="151" t="s">
        <v>7600</v>
      </c>
      <c r="G151" s="152" t="s">
        <v>280</v>
      </c>
      <c r="H151" s="153">
        <v>48.305999999999997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289</v>
      </c>
    </row>
    <row r="152" spans="1:65" s="13" customFormat="1">
      <c r="B152" s="163"/>
      <c r="D152" s="164" t="s">
        <v>282</v>
      </c>
      <c r="E152" s="165" t="s">
        <v>1</v>
      </c>
      <c r="F152" s="166" t="s">
        <v>290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282</v>
      </c>
      <c r="AU152" s="165" t="s">
        <v>88</v>
      </c>
      <c r="AV152" s="13" t="s">
        <v>86</v>
      </c>
      <c r="AW152" s="13" t="s">
        <v>33</v>
      </c>
      <c r="AX152" s="13" t="s">
        <v>79</v>
      </c>
      <c r="AY152" s="165" t="s">
        <v>252</v>
      </c>
    </row>
    <row r="153" spans="1:65" s="14" customFormat="1" ht="22.5">
      <c r="B153" s="171"/>
      <c r="D153" s="164" t="s">
        <v>282</v>
      </c>
      <c r="E153" s="172" t="s">
        <v>1</v>
      </c>
      <c r="F153" s="173" t="s">
        <v>7589</v>
      </c>
      <c r="H153" s="174">
        <v>7.4320000000000004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282</v>
      </c>
      <c r="AU153" s="172" t="s">
        <v>88</v>
      </c>
      <c r="AV153" s="14" t="s">
        <v>88</v>
      </c>
      <c r="AW153" s="14" t="s">
        <v>33</v>
      </c>
      <c r="AX153" s="14" t="s">
        <v>79</v>
      </c>
      <c r="AY153" s="172" t="s">
        <v>252</v>
      </c>
    </row>
    <row r="154" spans="1:65" s="14" customFormat="1" ht="22.5">
      <c r="B154" s="171"/>
      <c r="D154" s="164" t="s">
        <v>282</v>
      </c>
      <c r="E154" s="172" t="s">
        <v>1</v>
      </c>
      <c r="F154" s="173" t="s">
        <v>7590</v>
      </c>
      <c r="H154" s="174">
        <v>10.164999999999999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4" customFormat="1" ht="22.5">
      <c r="B155" s="171"/>
      <c r="D155" s="164" t="s">
        <v>282</v>
      </c>
      <c r="E155" s="172" t="s">
        <v>1</v>
      </c>
      <c r="F155" s="173" t="s">
        <v>7591</v>
      </c>
      <c r="H155" s="174">
        <v>2.0640000000000001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4" customFormat="1" ht="22.5">
      <c r="B156" s="171"/>
      <c r="D156" s="164" t="s">
        <v>282</v>
      </c>
      <c r="E156" s="172" t="s">
        <v>1</v>
      </c>
      <c r="F156" s="173" t="s">
        <v>7592</v>
      </c>
      <c r="H156" s="174">
        <v>1.4530000000000001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4" customFormat="1" ht="22.5">
      <c r="B157" s="171"/>
      <c r="D157" s="164" t="s">
        <v>282</v>
      </c>
      <c r="E157" s="172" t="s">
        <v>1</v>
      </c>
      <c r="F157" s="173" t="s">
        <v>7593</v>
      </c>
      <c r="H157" s="174">
        <v>14.055999999999999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4" customFormat="1" ht="22.5">
      <c r="B158" s="171"/>
      <c r="D158" s="164" t="s">
        <v>282</v>
      </c>
      <c r="E158" s="172" t="s">
        <v>1</v>
      </c>
      <c r="F158" s="173" t="s">
        <v>7594</v>
      </c>
      <c r="H158" s="174">
        <v>0.88900000000000001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4" customFormat="1" ht="22.5">
      <c r="B159" s="171"/>
      <c r="D159" s="164" t="s">
        <v>282</v>
      </c>
      <c r="E159" s="172" t="s">
        <v>1</v>
      </c>
      <c r="F159" s="173" t="s">
        <v>7595</v>
      </c>
      <c r="H159" s="174">
        <v>2.27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4" customFormat="1" ht="22.5">
      <c r="B160" s="171"/>
      <c r="D160" s="164" t="s">
        <v>282</v>
      </c>
      <c r="E160" s="172" t="s">
        <v>1</v>
      </c>
      <c r="F160" s="173" t="s">
        <v>7596</v>
      </c>
      <c r="H160" s="174">
        <v>5.0049999999999999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4" customFormat="1">
      <c r="B161" s="171"/>
      <c r="D161" s="164" t="s">
        <v>282</v>
      </c>
      <c r="E161" s="172" t="s">
        <v>1</v>
      </c>
      <c r="F161" s="173" t="s">
        <v>7597</v>
      </c>
      <c r="H161" s="174">
        <v>3.4820000000000002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282</v>
      </c>
      <c r="AU161" s="172" t="s">
        <v>88</v>
      </c>
      <c r="AV161" s="14" t="s">
        <v>88</v>
      </c>
      <c r="AW161" s="14" t="s">
        <v>33</v>
      </c>
      <c r="AX161" s="14" t="s">
        <v>79</v>
      </c>
      <c r="AY161" s="172" t="s">
        <v>252</v>
      </c>
    </row>
    <row r="162" spans="1:65" s="14" customFormat="1">
      <c r="B162" s="171"/>
      <c r="D162" s="164" t="s">
        <v>282</v>
      </c>
      <c r="E162" s="172" t="s">
        <v>1</v>
      </c>
      <c r="F162" s="173" t="s">
        <v>7598</v>
      </c>
      <c r="H162" s="174">
        <v>1.49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 ht="33.75">
      <c r="B163" s="163"/>
      <c r="D163" s="164" t="s">
        <v>282</v>
      </c>
      <c r="E163" s="165" t="s">
        <v>1</v>
      </c>
      <c r="F163" s="166" t="s">
        <v>7420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48.306000000000012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21.75" customHeight="1">
      <c r="A165" s="31"/>
      <c r="B165" s="148"/>
      <c r="C165" s="149" t="s">
        <v>291</v>
      </c>
      <c r="D165" s="149" t="s">
        <v>254</v>
      </c>
      <c r="E165" s="150" t="s">
        <v>5261</v>
      </c>
      <c r="F165" s="151" t="s">
        <v>1941</v>
      </c>
      <c r="G165" s="152" t="s">
        <v>465</v>
      </c>
      <c r="H165" s="153">
        <v>95.049000000000007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294</v>
      </c>
    </row>
    <row r="166" spans="1:65" s="14" customFormat="1" ht="22.5">
      <c r="B166" s="171"/>
      <c r="D166" s="164" t="s">
        <v>282</v>
      </c>
      <c r="E166" s="172" t="s">
        <v>1</v>
      </c>
      <c r="F166" s="173" t="s">
        <v>7601</v>
      </c>
      <c r="H166" s="174">
        <v>13.512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4" customFormat="1" ht="22.5">
      <c r="B167" s="171"/>
      <c r="D167" s="164" t="s">
        <v>282</v>
      </c>
      <c r="E167" s="172" t="s">
        <v>1</v>
      </c>
      <c r="F167" s="173" t="s">
        <v>7602</v>
      </c>
      <c r="H167" s="174">
        <v>18.481999999999999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4" customFormat="1" ht="22.5">
      <c r="B168" s="171"/>
      <c r="D168" s="164" t="s">
        <v>282</v>
      </c>
      <c r="E168" s="172" t="s">
        <v>1</v>
      </c>
      <c r="F168" s="173" t="s">
        <v>7603</v>
      </c>
      <c r="H168" s="174">
        <v>4.2279999999999998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282</v>
      </c>
      <c r="AU168" s="172" t="s">
        <v>88</v>
      </c>
      <c r="AV168" s="14" t="s">
        <v>88</v>
      </c>
      <c r="AW168" s="14" t="s">
        <v>33</v>
      </c>
      <c r="AX168" s="14" t="s">
        <v>79</v>
      </c>
      <c r="AY168" s="172" t="s">
        <v>252</v>
      </c>
    </row>
    <row r="169" spans="1:65" s="14" customFormat="1" ht="22.5">
      <c r="B169" s="171"/>
      <c r="D169" s="164" t="s">
        <v>282</v>
      </c>
      <c r="E169" s="172" t="s">
        <v>1</v>
      </c>
      <c r="F169" s="173" t="s">
        <v>7604</v>
      </c>
      <c r="H169" s="174">
        <v>40.892000000000003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4" customFormat="1" ht="22.5">
      <c r="B170" s="171"/>
      <c r="D170" s="164" t="s">
        <v>282</v>
      </c>
      <c r="E170" s="172" t="s">
        <v>1</v>
      </c>
      <c r="F170" s="173" t="s">
        <v>7605</v>
      </c>
      <c r="H170" s="174">
        <v>1.6160000000000001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4" customFormat="1" ht="22.5">
      <c r="B171" s="171"/>
      <c r="D171" s="164" t="s">
        <v>282</v>
      </c>
      <c r="E171" s="172" t="s">
        <v>1</v>
      </c>
      <c r="F171" s="173" t="s">
        <v>7606</v>
      </c>
      <c r="H171" s="174">
        <v>6.6029999999999998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4" customFormat="1" ht="22.5">
      <c r="B172" s="171"/>
      <c r="D172" s="164" t="s">
        <v>282</v>
      </c>
      <c r="E172" s="172" t="s">
        <v>1</v>
      </c>
      <c r="F172" s="173" t="s">
        <v>7607</v>
      </c>
      <c r="H172" s="174">
        <v>5.46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4" customFormat="1">
      <c r="B173" s="171"/>
      <c r="D173" s="164" t="s">
        <v>282</v>
      </c>
      <c r="E173" s="172" t="s">
        <v>1</v>
      </c>
      <c r="F173" s="173" t="s">
        <v>7608</v>
      </c>
      <c r="H173" s="174">
        <v>4.2560000000000002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5" customFormat="1">
      <c r="B174" s="179"/>
      <c r="D174" s="164" t="s">
        <v>282</v>
      </c>
      <c r="E174" s="180" t="s">
        <v>1</v>
      </c>
      <c r="F174" s="181" t="s">
        <v>286</v>
      </c>
      <c r="H174" s="182">
        <v>95.048999999999992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282</v>
      </c>
      <c r="AU174" s="180" t="s">
        <v>88</v>
      </c>
      <c r="AV174" s="15" t="s">
        <v>258</v>
      </c>
      <c r="AW174" s="15" t="s">
        <v>33</v>
      </c>
      <c r="AX174" s="15" t="s">
        <v>86</v>
      </c>
      <c r="AY174" s="180" t="s">
        <v>252</v>
      </c>
    </row>
    <row r="175" spans="1:65" s="2" customFormat="1" ht="21.75" customHeight="1">
      <c r="A175" s="31"/>
      <c r="B175" s="148"/>
      <c r="C175" s="149" t="s">
        <v>273</v>
      </c>
      <c r="D175" s="149" t="s">
        <v>254</v>
      </c>
      <c r="E175" s="150" t="s">
        <v>4879</v>
      </c>
      <c r="F175" s="151" t="s">
        <v>4880</v>
      </c>
      <c r="G175" s="152" t="s">
        <v>465</v>
      </c>
      <c r="H175" s="153">
        <v>19.931999999999999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258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258</v>
      </c>
      <c r="BM175" s="161" t="s">
        <v>298</v>
      </c>
    </row>
    <row r="176" spans="1:65" s="14" customFormat="1" ht="22.5">
      <c r="B176" s="171"/>
      <c r="D176" s="164" t="s">
        <v>282</v>
      </c>
      <c r="E176" s="172" t="s">
        <v>1</v>
      </c>
      <c r="F176" s="173" t="s">
        <v>7609</v>
      </c>
      <c r="H176" s="174">
        <v>6.0060000000000002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4" customFormat="1">
      <c r="B177" s="171"/>
      <c r="D177" s="164" t="s">
        <v>282</v>
      </c>
      <c r="E177" s="172" t="s">
        <v>1</v>
      </c>
      <c r="F177" s="173" t="s">
        <v>7610</v>
      </c>
      <c r="H177" s="174">
        <v>13.926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5" customFormat="1">
      <c r="B178" s="179"/>
      <c r="D178" s="164" t="s">
        <v>282</v>
      </c>
      <c r="E178" s="180" t="s">
        <v>1</v>
      </c>
      <c r="F178" s="181" t="s">
        <v>286</v>
      </c>
      <c r="H178" s="182">
        <v>19.932000000000002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282</v>
      </c>
      <c r="AU178" s="180" t="s">
        <v>88</v>
      </c>
      <c r="AV178" s="15" t="s">
        <v>258</v>
      </c>
      <c r="AW178" s="15" t="s">
        <v>33</v>
      </c>
      <c r="AX178" s="15" t="s">
        <v>86</v>
      </c>
      <c r="AY178" s="180" t="s">
        <v>252</v>
      </c>
    </row>
    <row r="179" spans="1:65" s="2" customFormat="1" ht="24.2" customHeight="1">
      <c r="A179" s="31"/>
      <c r="B179" s="148"/>
      <c r="C179" s="149" t="s">
        <v>299</v>
      </c>
      <c r="D179" s="149" t="s">
        <v>254</v>
      </c>
      <c r="E179" s="150" t="s">
        <v>5265</v>
      </c>
      <c r="F179" s="151" t="s">
        <v>1945</v>
      </c>
      <c r="G179" s="152" t="s">
        <v>465</v>
      </c>
      <c r="H179" s="153">
        <v>95.049000000000007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258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258</v>
      </c>
      <c r="BM179" s="161" t="s">
        <v>302</v>
      </c>
    </row>
    <row r="180" spans="1:65" s="2" customFormat="1" ht="24.2" customHeight="1">
      <c r="A180" s="31"/>
      <c r="B180" s="148"/>
      <c r="C180" s="149" t="s">
        <v>276</v>
      </c>
      <c r="D180" s="149" t="s">
        <v>254</v>
      </c>
      <c r="E180" s="150" t="s">
        <v>4882</v>
      </c>
      <c r="F180" s="151" t="s">
        <v>4883</v>
      </c>
      <c r="G180" s="152" t="s">
        <v>465</v>
      </c>
      <c r="H180" s="153">
        <v>19.931999999999999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44</v>
      </c>
      <c r="O180" s="57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258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258</v>
      </c>
      <c r="BM180" s="161" t="s">
        <v>306</v>
      </c>
    </row>
    <row r="181" spans="1:65" s="2" customFormat="1" ht="24.2" customHeight="1">
      <c r="A181" s="31"/>
      <c r="B181" s="148"/>
      <c r="C181" s="149" t="s">
        <v>308</v>
      </c>
      <c r="D181" s="149" t="s">
        <v>254</v>
      </c>
      <c r="E181" s="150" t="s">
        <v>326</v>
      </c>
      <c r="F181" s="151" t="s">
        <v>327</v>
      </c>
      <c r="G181" s="152" t="s">
        <v>280</v>
      </c>
      <c r="H181" s="153">
        <v>75.688000000000002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311</v>
      </c>
    </row>
    <row r="182" spans="1:65" s="14" customFormat="1" ht="22.5">
      <c r="B182" s="171"/>
      <c r="D182" s="164" t="s">
        <v>282</v>
      </c>
      <c r="E182" s="172" t="s">
        <v>1</v>
      </c>
      <c r="F182" s="173" t="s">
        <v>7611</v>
      </c>
      <c r="H182" s="174">
        <v>11.247999999999999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4" customFormat="1" ht="22.5">
      <c r="B183" s="171"/>
      <c r="D183" s="164" t="s">
        <v>282</v>
      </c>
      <c r="E183" s="172" t="s">
        <v>1</v>
      </c>
      <c r="F183" s="173" t="s">
        <v>7612</v>
      </c>
      <c r="H183" s="174">
        <v>15.484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4" customFormat="1" ht="22.5">
      <c r="B184" s="171"/>
      <c r="D184" s="164" t="s">
        <v>282</v>
      </c>
      <c r="E184" s="172" t="s">
        <v>1</v>
      </c>
      <c r="F184" s="173" t="s">
        <v>7613</v>
      </c>
      <c r="H184" s="174">
        <v>2.169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4" customFormat="1" ht="22.5">
      <c r="B185" s="171"/>
      <c r="D185" s="164" t="s">
        <v>282</v>
      </c>
      <c r="E185" s="172" t="s">
        <v>1</v>
      </c>
      <c r="F185" s="173" t="s">
        <v>7614</v>
      </c>
      <c r="H185" s="174">
        <v>1.3540000000000001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1:65" s="14" customFormat="1" ht="22.5">
      <c r="B186" s="171"/>
      <c r="D186" s="164" t="s">
        <v>282</v>
      </c>
      <c r="E186" s="172" t="s">
        <v>1</v>
      </c>
      <c r="F186" s="173" t="s">
        <v>7615</v>
      </c>
      <c r="H186" s="174">
        <v>7.0309999999999997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4" customFormat="1" ht="22.5">
      <c r="B187" s="171"/>
      <c r="D187" s="164" t="s">
        <v>282</v>
      </c>
      <c r="E187" s="172" t="s">
        <v>1</v>
      </c>
      <c r="F187" s="173" t="s">
        <v>7616</v>
      </c>
      <c r="H187" s="174">
        <v>22.521000000000001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1:65" s="14" customFormat="1" ht="22.5">
      <c r="B188" s="171"/>
      <c r="D188" s="164" t="s">
        <v>282</v>
      </c>
      <c r="E188" s="172" t="s">
        <v>1</v>
      </c>
      <c r="F188" s="173" t="s">
        <v>7617</v>
      </c>
      <c r="H188" s="174">
        <v>3.59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282</v>
      </c>
      <c r="AU188" s="172" t="s">
        <v>88</v>
      </c>
      <c r="AV188" s="14" t="s">
        <v>88</v>
      </c>
      <c r="AW188" s="14" t="s">
        <v>33</v>
      </c>
      <c r="AX188" s="14" t="s">
        <v>79</v>
      </c>
      <c r="AY188" s="172" t="s">
        <v>252</v>
      </c>
    </row>
    <row r="189" spans="1:65" s="14" customFormat="1" ht="22.5">
      <c r="B189" s="171"/>
      <c r="D189" s="164" t="s">
        <v>282</v>
      </c>
      <c r="E189" s="172" t="s">
        <v>1</v>
      </c>
      <c r="F189" s="173" t="s">
        <v>7618</v>
      </c>
      <c r="H189" s="174">
        <v>3.637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4" customFormat="1">
      <c r="B190" s="171"/>
      <c r="D190" s="164" t="s">
        <v>282</v>
      </c>
      <c r="E190" s="172" t="s">
        <v>1</v>
      </c>
      <c r="F190" s="173" t="s">
        <v>7619</v>
      </c>
      <c r="H190" s="174">
        <v>6.024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4" customFormat="1">
      <c r="B191" s="171"/>
      <c r="D191" s="164" t="s">
        <v>282</v>
      </c>
      <c r="E191" s="172" t="s">
        <v>1</v>
      </c>
      <c r="F191" s="173" t="s">
        <v>7620</v>
      </c>
      <c r="H191" s="174">
        <v>2.63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282</v>
      </c>
      <c r="AU191" s="172" t="s">
        <v>88</v>
      </c>
      <c r="AV191" s="14" t="s">
        <v>88</v>
      </c>
      <c r="AW191" s="14" t="s">
        <v>33</v>
      </c>
      <c r="AX191" s="14" t="s">
        <v>79</v>
      </c>
      <c r="AY191" s="172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75.688000000000002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16.5" customHeight="1">
      <c r="A193" s="31"/>
      <c r="B193" s="148"/>
      <c r="C193" s="149" t="s">
        <v>281</v>
      </c>
      <c r="D193" s="149" t="s">
        <v>254</v>
      </c>
      <c r="E193" s="150" t="s">
        <v>339</v>
      </c>
      <c r="F193" s="151" t="s">
        <v>340</v>
      </c>
      <c r="G193" s="152" t="s">
        <v>341</v>
      </c>
      <c r="H193" s="153">
        <v>91.86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258</v>
      </c>
      <c r="BM193" s="161" t="s">
        <v>315</v>
      </c>
    </row>
    <row r="194" spans="1:65" s="14" customFormat="1" ht="22.5">
      <c r="B194" s="171"/>
      <c r="D194" s="164" t="s">
        <v>282</v>
      </c>
      <c r="E194" s="172" t="s">
        <v>1</v>
      </c>
      <c r="F194" s="173" t="s">
        <v>7621</v>
      </c>
      <c r="H194" s="174">
        <v>74.56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4" customFormat="1">
      <c r="B195" s="171"/>
      <c r="D195" s="164" t="s">
        <v>282</v>
      </c>
      <c r="E195" s="172" t="s">
        <v>1</v>
      </c>
      <c r="F195" s="173" t="s">
        <v>7622</v>
      </c>
      <c r="H195" s="174">
        <v>12.04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1:65" s="14" customFormat="1">
      <c r="B196" s="171"/>
      <c r="D196" s="164" t="s">
        <v>282</v>
      </c>
      <c r="E196" s="172" t="s">
        <v>1</v>
      </c>
      <c r="F196" s="173" t="s">
        <v>7623</v>
      </c>
      <c r="H196" s="174">
        <v>5.26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5" customFormat="1">
      <c r="B197" s="179"/>
      <c r="D197" s="164" t="s">
        <v>282</v>
      </c>
      <c r="E197" s="180" t="s">
        <v>1</v>
      </c>
      <c r="F197" s="181" t="s">
        <v>286</v>
      </c>
      <c r="H197" s="182">
        <v>91.86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282</v>
      </c>
      <c r="AU197" s="180" t="s">
        <v>88</v>
      </c>
      <c r="AV197" s="15" t="s">
        <v>258</v>
      </c>
      <c r="AW197" s="15" t="s">
        <v>33</v>
      </c>
      <c r="AX197" s="15" t="s">
        <v>86</v>
      </c>
      <c r="AY197" s="180" t="s">
        <v>252</v>
      </c>
    </row>
    <row r="198" spans="1:65" s="2" customFormat="1" ht="24.2" customHeight="1">
      <c r="A198" s="31"/>
      <c r="B198" s="148"/>
      <c r="C198" s="149" t="s">
        <v>8</v>
      </c>
      <c r="D198" s="149" t="s">
        <v>254</v>
      </c>
      <c r="E198" s="150" t="s">
        <v>4897</v>
      </c>
      <c r="F198" s="151" t="s">
        <v>4898</v>
      </c>
      <c r="G198" s="152" t="s">
        <v>280</v>
      </c>
      <c r="H198" s="153">
        <v>14.065</v>
      </c>
      <c r="I198" s="154"/>
      <c r="J198" s="155">
        <f>ROUND(I198*H198,2)</f>
        <v>0</v>
      </c>
      <c r="K198" s="156"/>
      <c r="L198" s="32"/>
      <c r="M198" s="157" t="s">
        <v>1</v>
      </c>
      <c r="N198" s="158" t="s">
        <v>44</v>
      </c>
      <c r="O198" s="57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258</v>
      </c>
      <c r="AT198" s="161" t="s">
        <v>254</v>
      </c>
      <c r="AU198" s="161" t="s">
        <v>88</v>
      </c>
      <c r="AY198" s="17" t="s">
        <v>252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86</v>
      </c>
      <c r="BK198" s="162">
        <f>ROUND(I198*H198,2)</f>
        <v>0</v>
      </c>
      <c r="BL198" s="17" t="s">
        <v>258</v>
      </c>
      <c r="BM198" s="161" t="s">
        <v>319</v>
      </c>
    </row>
    <row r="199" spans="1:65" s="2" customFormat="1" ht="16.5" customHeight="1">
      <c r="A199" s="31"/>
      <c r="B199" s="148"/>
      <c r="C199" s="149" t="s">
        <v>289</v>
      </c>
      <c r="D199" s="149" t="s">
        <v>254</v>
      </c>
      <c r="E199" s="150" t="s">
        <v>4900</v>
      </c>
      <c r="F199" s="151" t="s">
        <v>4901</v>
      </c>
      <c r="G199" s="152" t="s">
        <v>341</v>
      </c>
      <c r="H199" s="153">
        <v>28.14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258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258</v>
      </c>
      <c r="BM199" s="161" t="s">
        <v>323</v>
      </c>
    </row>
    <row r="200" spans="1:65" s="14" customFormat="1">
      <c r="B200" s="171"/>
      <c r="D200" s="164" t="s">
        <v>282</v>
      </c>
      <c r="E200" s="172" t="s">
        <v>1</v>
      </c>
      <c r="F200" s="173" t="s">
        <v>7624</v>
      </c>
      <c r="H200" s="174">
        <v>28.14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5" customFormat="1">
      <c r="B201" s="179"/>
      <c r="D201" s="164" t="s">
        <v>282</v>
      </c>
      <c r="E201" s="180" t="s">
        <v>1</v>
      </c>
      <c r="F201" s="181" t="s">
        <v>286</v>
      </c>
      <c r="H201" s="182">
        <v>28.14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282</v>
      </c>
      <c r="AU201" s="180" t="s">
        <v>88</v>
      </c>
      <c r="AV201" s="15" t="s">
        <v>258</v>
      </c>
      <c r="AW201" s="15" t="s">
        <v>33</v>
      </c>
      <c r="AX201" s="15" t="s">
        <v>86</v>
      </c>
      <c r="AY201" s="180" t="s">
        <v>252</v>
      </c>
    </row>
    <row r="202" spans="1:65" s="12" customFormat="1" ht="22.9" customHeight="1">
      <c r="B202" s="135"/>
      <c r="D202" s="136" t="s">
        <v>78</v>
      </c>
      <c r="E202" s="146" t="s">
        <v>258</v>
      </c>
      <c r="F202" s="146" t="s">
        <v>457</v>
      </c>
      <c r="I202" s="138"/>
      <c r="J202" s="147">
        <f>BK202</f>
        <v>0</v>
      </c>
      <c r="L202" s="135"/>
      <c r="M202" s="140"/>
      <c r="N202" s="141"/>
      <c r="O202" s="141"/>
      <c r="P202" s="142">
        <f>SUM(P203:P214)</f>
        <v>0</v>
      </c>
      <c r="Q202" s="141"/>
      <c r="R202" s="142">
        <f>SUM(R203:R214)</f>
        <v>0</v>
      </c>
      <c r="S202" s="141"/>
      <c r="T202" s="143">
        <f>SUM(T203:T214)</f>
        <v>0</v>
      </c>
      <c r="AR202" s="136" t="s">
        <v>86</v>
      </c>
      <c r="AT202" s="144" t="s">
        <v>78</v>
      </c>
      <c r="AU202" s="144" t="s">
        <v>86</v>
      </c>
      <c r="AY202" s="136" t="s">
        <v>252</v>
      </c>
      <c r="BK202" s="145">
        <f>SUM(BK203:BK214)</f>
        <v>0</v>
      </c>
    </row>
    <row r="203" spans="1:65" s="2" customFormat="1" ht="24.2" customHeight="1">
      <c r="A203" s="31"/>
      <c r="B203" s="148"/>
      <c r="C203" s="149" t="s">
        <v>325</v>
      </c>
      <c r="D203" s="149" t="s">
        <v>254</v>
      </c>
      <c r="E203" s="150" t="s">
        <v>4903</v>
      </c>
      <c r="F203" s="151" t="s">
        <v>4904</v>
      </c>
      <c r="G203" s="152" t="s">
        <v>280</v>
      </c>
      <c r="H203" s="153">
        <v>5.8620000000000001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258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258</v>
      </c>
      <c r="BM203" s="161" t="s">
        <v>328</v>
      </c>
    </row>
    <row r="204" spans="1:65" s="14" customFormat="1">
      <c r="B204" s="171"/>
      <c r="D204" s="164" t="s">
        <v>282</v>
      </c>
      <c r="E204" s="172" t="s">
        <v>1</v>
      </c>
      <c r="F204" s="173" t="s">
        <v>7625</v>
      </c>
      <c r="H204" s="174">
        <v>1.004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4" customFormat="1">
      <c r="B205" s="171"/>
      <c r="D205" s="164" t="s">
        <v>282</v>
      </c>
      <c r="E205" s="172" t="s">
        <v>1</v>
      </c>
      <c r="F205" s="173" t="s">
        <v>7626</v>
      </c>
      <c r="H205" s="174">
        <v>1.3460000000000001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4" customFormat="1">
      <c r="B206" s="171"/>
      <c r="D206" s="164" t="s">
        <v>282</v>
      </c>
      <c r="E206" s="172" t="s">
        <v>1</v>
      </c>
      <c r="F206" s="173" t="s">
        <v>7627</v>
      </c>
      <c r="H206" s="174">
        <v>0.15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282</v>
      </c>
      <c r="AU206" s="172" t="s">
        <v>88</v>
      </c>
      <c r="AV206" s="14" t="s">
        <v>88</v>
      </c>
      <c r="AW206" s="14" t="s">
        <v>33</v>
      </c>
      <c r="AX206" s="14" t="s">
        <v>79</v>
      </c>
      <c r="AY206" s="172" t="s">
        <v>252</v>
      </c>
    </row>
    <row r="207" spans="1:65" s="14" customFormat="1">
      <c r="B207" s="171"/>
      <c r="D207" s="164" t="s">
        <v>282</v>
      </c>
      <c r="E207" s="172" t="s">
        <v>1</v>
      </c>
      <c r="F207" s="173" t="s">
        <v>7628</v>
      </c>
      <c r="H207" s="174">
        <v>0.161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282</v>
      </c>
      <c r="AU207" s="172" t="s">
        <v>88</v>
      </c>
      <c r="AV207" s="14" t="s">
        <v>88</v>
      </c>
      <c r="AW207" s="14" t="s">
        <v>33</v>
      </c>
      <c r="AX207" s="14" t="s">
        <v>79</v>
      </c>
      <c r="AY207" s="172" t="s">
        <v>252</v>
      </c>
    </row>
    <row r="208" spans="1:65" s="14" customFormat="1">
      <c r="B208" s="171"/>
      <c r="D208" s="164" t="s">
        <v>282</v>
      </c>
      <c r="E208" s="172" t="s">
        <v>1</v>
      </c>
      <c r="F208" s="173" t="s">
        <v>7629</v>
      </c>
      <c r="H208" s="174">
        <v>1.5529999999999999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4" customFormat="1">
      <c r="B209" s="171"/>
      <c r="D209" s="164" t="s">
        <v>282</v>
      </c>
      <c r="E209" s="172" t="s">
        <v>1</v>
      </c>
      <c r="F209" s="173" t="s">
        <v>7630</v>
      </c>
      <c r="H209" s="174">
        <v>0.11799999999999999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282</v>
      </c>
      <c r="AU209" s="172" t="s">
        <v>88</v>
      </c>
      <c r="AV209" s="14" t="s">
        <v>88</v>
      </c>
      <c r="AW209" s="14" t="s">
        <v>33</v>
      </c>
      <c r="AX209" s="14" t="s">
        <v>79</v>
      </c>
      <c r="AY209" s="172" t="s">
        <v>252</v>
      </c>
    </row>
    <row r="210" spans="1:65" s="14" customFormat="1">
      <c r="B210" s="171"/>
      <c r="D210" s="164" t="s">
        <v>282</v>
      </c>
      <c r="E210" s="172" t="s">
        <v>1</v>
      </c>
      <c r="F210" s="173" t="s">
        <v>7631</v>
      </c>
      <c r="H210" s="174">
        <v>0.251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282</v>
      </c>
      <c r="AU210" s="172" t="s">
        <v>88</v>
      </c>
      <c r="AV210" s="14" t="s">
        <v>88</v>
      </c>
      <c r="AW210" s="14" t="s">
        <v>33</v>
      </c>
      <c r="AX210" s="14" t="s">
        <v>79</v>
      </c>
      <c r="AY210" s="172" t="s">
        <v>252</v>
      </c>
    </row>
    <row r="211" spans="1:65" s="14" customFormat="1">
      <c r="B211" s="171"/>
      <c r="D211" s="164" t="s">
        <v>282</v>
      </c>
      <c r="E211" s="172" t="s">
        <v>1</v>
      </c>
      <c r="F211" s="173" t="s">
        <v>7632</v>
      </c>
      <c r="H211" s="174">
        <v>0.82699999999999996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4" customFormat="1">
      <c r="B212" s="171"/>
      <c r="D212" s="164" t="s">
        <v>282</v>
      </c>
      <c r="E212" s="172" t="s">
        <v>1</v>
      </c>
      <c r="F212" s="173" t="s">
        <v>7633</v>
      </c>
      <c r="H212" s="174">
        <v>0.25600000000000001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4" customFormat="1">
      <c r="B213" s="171"/>
      <c r="D213" s="164" t="s">
        <v>282</v>
      </c>
      <c r="E213" s="172" t="s">
        <v>1</v>
      </c>
      <c r="F213" s="173" t="s">
        <v>7634</v>
      </c>
      <c r="H213" s="174">
        <v>0.19600000000000001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5" customFormat="1">
      <c r="B214" s="179"/>
      <c r="D214" s="164" t="s">
        <v>282</v>
      </c>
      <c r="E214" s="180" t="s">
        <v>1</v>
      </c>
      <c r="F214" s="181" t="s">
        <v>286</v>
      </c>
      <c r="H214" s="182">
        <v>5.862000000000001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282</v>
      </c>
      <c r="AU214" s="180" t="s">
        <v>88</v>
      </c>
      <c r="AV214" s="15" t="s">
        <v>258</v>
      </c>
      <c r="AW214" s="15" t="s">
        <v>33</v>
      </c>
      <c r="AX214" s="15" t="s">
        <v>86</v>
      </c>
      <c r="AY214" s="180" t="s">
        <v>252</v>
      </c>
    </row>
    <row r="215" spans="1:65" s="12" customFormat="1" ht="22.9" customHeight="1">
      <c r="B215" s="135"/>
      <c r="D215" s="136" t="s">
        <v>78</v>
      </c>
      <c r="E215" s="146" t="s">
        <v>269</v>
      </c>
      <c r="F215" s="146" t="s">
        <v>5278</v>
      </c>
      <c r="I215" s="138"/>
      <c r="J215" s="147">
        <f>BK215</f>
        <v>0</v>
      </c>
      <c r="L215" s="135"/>
      <c r="M215" s="140"/>
      <c r="N215" s="141"/>
      <c r="O215" s="141"/>
      <c r="P215" s="142">
        <f>SUM(P216:P264)</f>
        <v>0</v>
      </c>
      <c r="Q215" s="141"/>
      <c r="R215" s="142">
        <f>SUM(R216:R264)</f>
        <v>0</v>
      </c>
      <c r="S215" s="141"/>
      <c r="T215" s="143">
        <f>SUM(T216:T264)</f>
        <v>0</v>
      </c>
      <c r="AR215" s="136" t="s">
        <v>86</v>
      </c>
      <c r="AT215" s="144" t="s">
        <v>78</v>
      </c>
      <c r="AU215" s="144" t="s">
        <v>86</v>
      </c>
      <c r="AY215" s="136" t="s">
        <v>252</v>
      </c>
      <c r="BK215" s="145">
        <f>SUM(BK216:BK264)</f>
        <v>0</v>
      </c>
    </row>
    <row r="216" spans="1:65" s="2" customFormat="1" ht="24.2" customHeight="1">
      <c r="A216" s="31"/>
      <c r="B216" s="148"/>
      <c r="C216" s="149" t="s">
        <v>294</v>
      </c>
      <c r="D216" s="149" t="s">
        <v>254</v>
      </c>
      <c r="E216" s="150" t="s">
        <v>7461</v>
      </c>
      <c r="F216" s="151" t="s">
        <v>7462</v>
      </c>
      <c r="G216" s="152" t="s">
        <v>265</v>
      </c>
      <c r="H216" s="153">
        <v>54.097999999999999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258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258</v>
      </c>
      <c r="BM216" s="161" t="s">
        <v>335</v>
      </c>
    </row>
    <row r="217" spans="1:65" s="13" customFormat="1">
      <c r="B217" s="163"/>
      <c r="D217" s="164" t="s">
        <v>282</v>
      </c>
      <c r="E217" s="165" t="s">
        <v>1</v>
      </c>
      <c r="F217" s="166" t="s">
        <v>4921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282</v>
      </c>
      <c r="AU217" s="165" t="s">
        <v>88</v>
      </c>
      <c r="AV217" s="13" t="s">
        <v>86</v>
      </c>
      <c r="AW217" s="13" t="s">
        <v>33</v>
      </c>
      <c r="AX217" s="13" t="s">
        <v>79</v>
      </c>
      <c r="AY217" s="165" t="s">
        <v>252</v>
      </c>
    </row>
    <row r="218" spans="1:65" s="14" customFormat="1">
      <c r="B218" s="171"/>
      <c r="D218" s="164" t="s">
        <v>282</v>
      </c>
      <c r="E218" s="172" t="s">
        <v>1</v>
      </c>
      <c r="F218" s="173" t="s">
        <v>7635</v>
      </c>
      <c r="H218" s="174">
        <v>10.042999999999999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282</v>
      </c>
      <c r="AU218" s="172" t="s">
        <v>88</v>
      </c>
      <c r="AV218" s="14" t="s">
        <v>88</v>
      </c>
      <c r="AW218" s="14" t="s">
        <v>33</v>
      </c>
      <c r="AX218" s="14" t="s">
        <v>79</v>
      </c>
      <c r="AY218" s="172" t="s">
        <v>252</v>
      </c>
    </row>
    <row r="219" spans="1:65" s="14" customFormat="1">
      <c r="B219" s="171"/>
      <c r="D219" s="164" t="s">
        <v>282</v>
      </c>
      <c r="E219" s="172" t="s">
        <v>1</v>
      </c>
      <c r="F219" s="173" t="s">
        <v>7636</v>
      </c>
      <c r="H219" s="174">
        <v>13.464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4" customFormat="1">
      <c r="B220" s="171"/>
      <c r="D220" s="164" t="s">
        <v>282</v>
      </c>
      <c r="E220" s="172" t="s">
        <v>1</v>
      </c>
      <c r="F220" s="173" t="s">
        <v>7637</v>
      </c>
      <c r="H220" s="174">
        <v>1.496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7638</v>
      </c>
      <c r="H221" s="174">
        <v>1.6060000000000001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>
      <c r="B222" s="171"/>
      <c r="D222" s="164" t="s">
        <v>282</v>
      </c>
      <c r="E222" s="172" t="s">
        <v>1</v>
      </c>
      <c r="F222" s="173" t="s">
        <v>7639</v>
      </c>
      <c r="H222" s="174">
        <v>15.532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4" customFormat="1">
      <c r="B223" s="171"/>
      <c r="D223" s="164" t="s">
        <v>282</v>
      </c>
      <c r="E223" s="172" t="s">
        <v>1</v>
      </c>
      <c r="F223" s="173" t="s">
        <v>7640</v>
      </c>
      <c r="H223" s="174">
        <v>1.177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4" customFormat="1">
      <c r="B224" s="171"/>
      <c r="D224" s="164" t="s">
        <v>282</v>
      </c>
      <c r="E224" s="172" t="s">
        <v>1</v>
      </c>
      <c r="F224" s="173" t="s">
        <v>7641</v>
      </c>
      <c r="H224" s="174">
        <v>2.508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4" customFormat="1">
      <c r="B225" s="171"/>
      <c r="D225" s="164" t="s">
        <v>282</v>
      </c>
      <c r="E225" s="172" t="s">
        <v>1</v>
      </c>
      <c r="F225" s="173" t="s">
        <v>7642</v>
      </c>
      <c r="H225" s="174">
        <v>8.2720000000000002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3" customFormat="1">
      <c r="B226" s="163"/>
      <c r="D226" s="164" t="s">
        <v>282</v>
      </c>
      <c r="E226" s="165" t="s">
        <v>1</v>
      </c>
      <c r="F226" s="166" t="s">
        <v>4923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5" customFormat="1">
      <c r="B227" s="179"/>
      <c r="D227" s="164" t="s">
        <v>282</v>
      </c>
      <c r="E227" s="180" t="s">
        <v>1</v>
      </c>
      <c r="F227" s="181" t="s">
        <v>286</v>
      </c>
      <c r="H227" s="182">
        <v>54.097999999999999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282</v>
      </c>
      <c r="AU227" s="180" t="s">
        <v>88</v>
      </c>
      <c r="AV227" s="15" t="s">
        <v>258</v>
      </c>
      <c r="AW227" s="15" t="s">
        <v>33</v>
      </c>
      <c r="AX227" s="15" t="s">
        <v>86</v>
      </c>
      <c r="AY227" s="180" t="s">
        <v>252</v>
      </c>
    </row>
    <row r="228" spans="1:65" s="2" customFormat="1" ht="16.5" customHeight="1">
      <c r="A228" s="31"/>
      <c r="B228" s="148"/>
      <c r="C228" s="149" t="s">
        <v>338</v>
      </c>
      <c r="D228" s="149" t="s">
        <v>254</v>
      </c>
      <c r="E228" s="150" t="s">
        <v>7480</v>
      </c>
      <c r="F228" s="151" t="s">
        <v>7481</v>
      </c>
      <c r="G228" s="152" t="s">
        <v>265</v>
      </c>
      <c r="H228" s="153">
        <v>54.097999999999999</v>
      </c>
      <c r="I228" s="154"/>
      <c r="J228" s="155">
        <f>ROUND(I228*H228,2)</f>
        <v>0</v>
      </c>
      <c r="K228" s="156"/>
      <c r="L228" s="32"/>
      <c r="M228" s="157" t="s">
        <v>1</v>
      </c>
      <c r="N228" s="158" t="s">
        <v>44</v>
      </c>
      <c r="O228" s="57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258</v>
      </c>
      <c r="AT228" s="161" t="s">
        <v>254</v>
      </c>
      <c r="AU228" s="161" t="s">
        <v>88</v>
      </c>
      <c r="AY228" s="17" t="s">
        <v>252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86</v>
      </c>
      <c r="BK228" s="162">
        <f>ROUND(I228*H228,2)</f>
        <v>0</v>
      </c>
      <c r="BL228" s="17" t="s">
        <v>258</v>
      </c>
      <c r="BM228" s="161" t="s">
        <v>342</v>
      </c>
    </row>
    <row r="229" spans="1:65" s="2" customFormat="1" ht="21.75" customHeight="1">
      <c r="A229" s="31"/>
      <c r="B229" s="148"/>
      <c r="C229" s="149" t="s">
        <v>298</v>
      </c>
      <c r="D229" s="149" t="s">
        <v>254</v>
      </c>
      <c r="E229" s="150" t="s">
        <v>5296</v>
      </c>
      <c r="F229" s="151" t="s">
        <v>5297</v>
      </c>
      <c r="G229" s="152" t="s">
        <v>265</v>
      </c>
      <c r="H229" s="153">
        <v>54.097999999999999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44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258</v>
      </c>
      <c r="AT229" s="161" t="s">
        <v>254</v>
      </c>
      <c r="AU229" s="161" t="s">
        <v>88</v>
      </c>
      <c r="AY229" s="17" t="s">
        <v>252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7" t="s">
        <v>86</v>
      </c>
      <c r="BK229" s="162">
        <f>ROUND(I229*H229,2)</f>
        <v>0</v>
      </c>
      <c r="BL229" s="17" t="s">
        <v>258</v>
      </c>
      <c r="BM229" s="161" t="s">
        <v>348</v>
      </c>
    </row>
    <row r="230" spans="1:65" s="2" customFormat="1" ht="24.2" customHeight="1">
      <c r="A230" s="31"/>
      <c r="B230" s="148"/>
      <c r="C230" s="149" t="s">
        <v>7</v>
      </c>
      <c r="D230" s="149" t="s">
        <v>254</v>
      </c>
      <c r="E230" s="150" t="s">
        <v>7643</v>
      </c>
      <c r="F230" s="151" t="s">
        <v>7644</v>
      </c>
      <c r="G230" s="152" t="s">
        <v>347</v>
      </c>
      <c r="H230" s="153">
        <v>1</v>
      </c>
      <c r="I230" s="154"/>
      <c r="J230" s="155">
        <f>ROUND(I230*H230,2)</f>
        <v>0</v>
      </c>
      <c r="K230" s="156"/>
      <c r="L230" s="32"/>
      <c r="M230" s="157" t="s">
        <v>1</v>
      </c>
      <c r="N230" s="158" t="s">
        <v>44</v>
      </c>
      <c r="O230" s="57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1" t="s">
        <v>258</v>
      </c>
      <c r="AT230" s="161" t="s">
        <v>254</v>
      </c>
      <c r="AU230" s="161" t="s">
        <v>88</v>
      </c>
      <c r="AY230" s="17" t="s">
        <v>252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86</v>
      </c>
      <c r="BK230" s="162">
        <f>ROUND(I230*H230,2)</f>
        <v>0</v>
      </c>
      <c r="BL230" s="17" t="s">
        <v>258</v>
      </c>
      <c r="BM230" s="161" t="s">
        <v>356</v>
      </c>
    </row>
    <row r="231" spans="1:65" s="14" customFormat="1" ht="22.5">
      <c r="B231" s="171"/>
      <c r="D231" s="164" t="s">
        <v>282</v>
      </c>
      <c r="E231" s="172" t="s">
        <v>1</v>
      </c>
      <c r="F231" s="173" t="s">
        <v>7488</v>
      </c>
      <c r="H231" s="174">
        <v>1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282</v>
      </c>
      <c r="AU231" s="172" t="s">
        <v>88</v>
      </c>
      <c r="AV231" s="14" t="s">
        <v>88</v>
      </c>
      <c r="AW231" s="14" t="s">
        <v>33</v>
      </c>
      <c r="AX231" s="14" t="s">
        <v>79</v>
      </c>
      <c r="AY231" s="172" t="s">
        <v>252</v>
      </c>
    </row>
    <row r="232" spans="1:65" s="15" customFormat="1">
      <c r="B232" s="179"/>
      <c r="D232" s="164" t="s">
        <v>282</v>
      </c>
      <c r="E232" s="180" t="s">
        <v>1</v>
      </c>
      <c r="F232" s="181" t="s">
        <v>286</v>
      </c>
      <c r="H232" s="182">
        <v>1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282</v>
      </c>
      <c r="AU232" s="180" t="s">
        <v>88</v>
      </c>
      <c r="AV232" s="15" t="s">
        <v>258</v>
      </c>
      <c r="AW232" s="15" t="s">
        <v>33</v>
      </c>
      <c r="AX232" s="15" t="s">
        <v>86</v>
      </c>
      <c r="AY232" s="180" t="s">
        <v>252</v>
      </c>
    </row>
    <row r="233" spans="1:65" s="2" customFormat="1" ht="24.2" customHeight="1">
      <c r="A233" s="31"/>
      <c r="B233" s="148"/>
      <c r="C233" s="149" t="s">
        <v>302</v>
      </c>
      <c r="D233" s="149" t="s">
        <v>254</v>
      </c>
      <c r="E233" s="150" t="s">
        <v>7645</v>
      </c>
      <c r="F233" s="151" t="s">
        <v>7490</v>
      </c>
      <c r="G233" s="152" t="s">
        <v>347</v>
      </c>
      <c r="H233" s="153">
        <v>1</v>
      </c>
      <c r="I233" s="154"/>
      <c r="J233" s="155">
        <f>ROUND(I233*H233,2)</f>
        <v>0</v>
      </c>
      <c r="K233" s="156"/>
      <c r="L233" s="32"/>
      <c r="M233" s="157" t="s">
        <v>1</v>
      </c>
      <c r="N233" s="158" t="s">
        <v>44</v>
      </c>
      <c r="O233" s="57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1" t="s">
        <v>258</v>
      </c>
      <c r="AT233" s="161" t="s">
        <v>254</v>
      </c>
      <c r="AU233" s="161" t="s">
        <v>88</v>
      </c>
      <c r="AY233" s="17" t="s">
        <v>252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86</v>
      </c>
      <c r="BK233" s="162">
        <f>ROUND(I233*H233,2)</f>
        <v>0</v>
      </c>
      <c r="BL233" s="17" t="s">
        <v>258</v>
      </c>
      <c r="BM233" s="161" t="s">
        <v>363</v>
      </c>
    </row>
    <row r="234" spans="1:65" s="14" customFormat="1" ht="22.5">
      <c r="B234" s="171"/>
      <c r="D234" s="164" t="s">
        <v>282</v>
      </c>
      <c r="E234" s="172" t="s">
        <v>1</v>
      </c>
      <c r="F234" s="173" t="s">
        <v>7488</v>
      </c>
      <c r="H234" s="174">
        <v>1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5" customFormat="1">
      <c r="B235" s="179"/>
      <c r="D235" s="164" t="s">
        <v>282</v>
      </c>
      <c r="E235" s="180" t="s">
        <v>1</v>
      </c>
      <c r="F235" s="181" t="s">
        <v>286</v>
      </c>
      <c r="H235" s="182">
        <v>1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282</v>
      </c>
      <c r="AU235" s="180" t="s">
        <v>88</v>
      </c>
      <c r="AV235" s="15" t="s">
        <v>258</v>
      </c>
      <c r="AW235" s="15" t="s">
        <v>33</v>
      </c>
      <c r="AX235" s="15" t="s">
        <v>86</v>
      </c>
      <c r="AY235" s="180" t="s">
        <v>252</v>
      </c>
    </row>
    <row r="236" spans="1:65" s="2" customFormat="1" ht="24.2" customHeight="1">
      <c r="A236" s="31"/>
      <c r="B236" s="148"/>
      <c r="C236" s="149" t="s">
        <v>366</v>
      </c>
      <c r="D236" s="149" t="s">
        <v>254</v>
      </c>
      <c r="E236" s="150" t="s">
        <v>7646</v>
      </c>
      <c r="F236" s="151" t="s">
        <v>4997</v>
      </c>
      <c r="G236" s="152" t="s">
        <v>347</v>
      </c>
      <c r="H236" s="153">
        <v>7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258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258</v>
      </c>
      <c r="BM236" s="161" t="s">
        <v>369</v>
      </c>
    </row>
    <row r="237" spans="1:65" s="2" customFormat="1" ht="24.2" customHeight="1">
      <c r="A237" s="31"/>
      <c r="B237" s="148"/>
      <c r="C237" s="149" t="s">
        <v>306</v>
      </c>
      <c r="D237" s="149" t="s">
        <v>254</v>
      </c>
      <c r="E237" s="150" t="s">
        <v>7647</v>
      </c>
      <c r="F237" s="151" t="s">
        <v>7648</v>
      </c>
      <c r="G237" s="152" t="s">
        <v>347</v>
      </c>
      <c r="H237" s="153">
        <v>1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258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258</v>
      </c>
      <c r="BM237" s="161" t="s">
        <v>373</v>
      </c>
    </row>
    <row r="238" spans="1:65" s="14" customFormat="1" ht="33.75">
      <c r="B238" s="171"/>
      <c r="D238" s="164" t="s">
        <v>282</v>
      </c>
      <c r="E238" s="172" t="s">
        <v>1</v>
      </c>
      <c r="F238" s="173" t="s">
        <v>7649</v>
      </c>
      <c r="H238" s="174">
        <v>1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5" customFormat="1">
      <c r="B239" s="179"/>
      <c r="D239" s="164" t="s">
        <v>282</v>
      </c>
      <c r="E239" s="180" t="s">
        <v>1</v>
      </c>
      <c r="F239" s="181" t="s">
        <v>286</v>
      </c>
      <c r="H239" s="182">
        <v>1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282</v>
      </c>
      <c r="AU239" s="180" t="s">
        <v>88</v>
      </c>
      <c r="AV239" s="15" t="s">
        <v>258</v>
      </c>
      <c r="AW239" s="15" t="s">
        <v>33</v>
      </c>
      <c r="AX239" s="15" t="s">
        <v>86</v>
      </c>
      <c r="AY239" s="180" t="s">
        <v>252</v>
      </c>
    </row>
    <row r="240" spans="1:65" s="2" customFormat="1" ht="37.9" customHeight="1">
      <c r="A240" s="31"/>
      <c r="B240" s="148"/>
      <c r="C240" s="149" t="s">
        <v>375</v>
      </c>
      <c r="D240" s="149" t="s">
        <v>254</v>
      </c>
      <c r="E240" s="150" t="s">
        <v>7501</v>
      </c>
      <c r="F240" s="151" t="s">
        <v>7650</v>
      </c>
      <c r="G240" s="152" t="s">
        <v>347</v>
      </c>
      <c r="H240" s="153">
        <v>1</v>
      </c>
      <c r="I240" s="154"/>
      <c r="J240" s="155">
        <f>ROUND(I240*H240,2)</f>
        <v>0</v>
      </c>
      <c r="K240" s="156"/>
      <c r="L240" s="32"/>
      <c r="M240" s="157" t="s">
        <v>1</v>
      </c>
      <c r="N240" s="158" t="s">
        <v>44</v>
      </c>
      <c r="O240" s="57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1" t="s">
        <v>258</v>
      </c>
      <c r="AT240" s="161" t="s">
        <v>254</v>
      </c>
      <c r="AU240" s="161" t="s">
        <v>88</v>
      </c>
      <c r="AY240" s="17" t="s">
        <v>252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7" t="s">
        <v>86</v>
      </c>
      <c r="BK240" s="162">
        <f>ROUND(I240*H240,2)</f>
        <v>0</v>
      </c>
      <c r="BL240" s="17" t="s">
        <v>258</v>
      </c>
      <c r="BM240" s="161" t="s">
        <v>378</v>
      </c>
    </row>
    <row r="241" spans="1:65" s="14" customFormat="1" ht="33.75">
      <c r="B241" s="171"/>
      <c r="D241" s="164" t="s">
        <v>282</v>
      </c>
      <c r="E241" s="172" t="s">
        <v>1</v>
      </c>
      <c r="F241" s="173" t="s">
        <v>7503</v>
      </c>
      <c r="H241" s="174">
        <v>1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282</v>
      </c>
      <c r="AU241" s="172" t="s">
        <v>88</v>
      </c>
      <c r="AV241" s="14" t="s">
        <v>88</v>
      </c>
      <c r="AW241" s="14" t="s">
        <v>33</v>
      </c>
      <c r="AX241" s="14" t="s">
        <v>79</v>
      </c>
      <c r="AY241" s="172" t="s">
        <v>252</v>
      </c>
    </row>
    <row r="242" spans="1:65" s="13" customFormat="1" ht="22.5">
      <c r="B242" s="163"/>
      <c r="D242" s="164" t="s">
        <v>282</v>
      </c>
      <c r="E242" s="165" t="s">
        <v>1</v>
      </c>
      <c r="F242" s="166" t="s">
        <v>7504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3" customFormat="1" ht="33.75">
      <c r="B243" s="163"/>
      <c r="D243" s="164" t="s">
        <v>282</v>
      </c>
      <c r="E243" s="165" t="s">
        <v>1</v>
      </c>
      <c r="F243" s="166" t="s">
        <v>7505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3" customFormat="1" ht="22.5">
      <c r="B244" s="163"/>
      <c r="D244" s="164" t="s">
        <v>282</v>
      </c>
      <c r="E244" s="165" t="s">
        <v>1</v>
      </c>
      <c r="F244" s="166" t="s">
        <v>7506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282</v>
      </c>
      <c r="AU244" s="165" t="s">
        <v>88</v>
      </c>
      <c r="AV244" s="13" t="s">
        <v>86</v>
      </c>
      <c r="AW244" s="13" t="s">
        <v>33</v>
      </c>
      <c r="AX244" s="13" t="s">
        <v>79</v>
      </c>
      <c r="AY244" s="165" t="s">
        <v>252</v>
      </c>
    </row>
    <row r="245" spans="1:65" s="15" customFormat="1">
      <c r="B245" s="179"/>
      <c r="D245" s="164" t="s">
        <v>282</v>
      </c>
      <c r="E245" s="180" t="s">
        <v>1</v>
      </c>
      <c r="F245" s="181" t="s">
        <v>286</v>
      </c>
      <c r="H245" s="182">
        <v>1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282</v>
      </c>
      <c r="AU245" s="180" t="s">
        <v>88</v>
      </c>
      <c r="AV245" s="15" t="s">
        <v>258</v>
      </c>
      <c r="AW245" s="15" t="s">
        <v>33</v>
      </c>
      <c r="AX245" s="15" t="s">
        <v>86</v>
      </c>
      <c r="AY245" s="180" t="s">
        <v>252</v>
      </c>
    </row>
    <row r="246" spans="1:65" s="2" customFormat="1" ht="37.9" customHeight="1">
      <c r="A246" s="31"/>
      <c r="B246" s="148"/>
      <c r="C246" s="149" t="s">
        <v>311</v>
      </c>
      <c r="D246" s="149" t="s">
        <v>254</v>
      </c>
      <c r="E246" s="150" t="s">
        <v>7507</v>
      </c>
      <c r="F246" s="151" t="s">
        <v>7651</v>
      </c>
      <c r="G246" s="152" t="s">
        <v>347</v>
      </c>
      <c r="H246" s="153">
        <v>2</v>
      </c>
      <c r="I246" s="154"/>
      <c r="J246" s="155">
        <f>ROUND(I246*H246,2)</f>
        <v>0</v>
      </c>
      <c r="K246" s="156"/>
      <c r="L246" s="32"/>
      <c r="M246" s="157" t="s">
        <v>1</v>
      </c>
      <c r="N246" s="158" t="s">
        <v>44</v>
      </c>
      <c r="O246" s="57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1" t="s">
        <v>258</v>
      </c>
      <c r="AT246" s="161" t="s">
        <v>254</v>
      </c>
      <c r="AU246" s="161" t="s">
        <v>88</v>
      </c>
      <c r="AY246" s="17" t="s">
        <v>252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7" t="s">
        <v>86</v>
      </c>
      <c r="BK246" s="162">
        <f>ROUND(I246*H246,2)</f>
        <v>0</v>
      </c>
      <c r="BL246" s="17" t="s">
        <v>258</v>
      </c>
      <c r="BM246" s="161" t="s">
        <v>384</v>
      </c>
    </row>
    <row r="247" spans="1:65" s="14" customFormat="1" ht="33.75">
      <c r="B247" s="171"/>
      <c r="D247" s="164" t="s">
        <v>282</v>
      </c>
      <c r="E247" s="172" t="s">
        <v>1</v>
      </c>
      <c r="F247" s="173" t="s">
        <v>7652</v>
      </c>
      <c r="H247" s="174">
        <v>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3" customFormat="1" ht="22.5">
      <c r="B248" s="163"/>
      <c r="D248" s="164" t="s">
        <v>282</v>
      </c>
      <c r="E248" s="165" t="s">
        <v>1</v>
      </c>
      <c r="F248" s="166" t="s">
        <v>7653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282</v>
      </c>
      <c r="AU248" s="165" t="s">
        <v>88</v>
      </c>
      <c r="AV248" s="13" t="s">
        <v>86</v>
      </c>
      <c r="AW248" s="13" t="s">
        <v>33</v>
      </c>
      <c r="AX248" s="13" t="s">
        <v>79</v>
      </c>
      <c r="AY248" s="165" t="s">
        <v>252</v>
      </c>
    </row>
    <row r="249" spans="1:65" s="13" customFormat="1" ht="33.75">
      <c r="B249" s="163"/>
      <c r="D249" s="164" t="s">
        <v>282</v>
      </c>
      <c r="E249" s="165" t="s">
        <v>1</v>
      </c>
      <c r="F249" s="166" t="s">
        <v>7505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282</v>
      </c>
      <c r="AU249" s="165" t="s">
        <v>88</v>
      </c>
      <c r="AV249" s="13" t="s">
        <v>86</v>
      </c>
      <c r="AW249" s="13" t="s">
        <v>33</v>
      </c>
      <c r="AX249" s="13" t="s">
        <v>79</v>
      </c>
      <c r="AY249" s="165" t="s">
        <v>252</v>
      </c>
    </row>
    <row r="250" spans="1:65" s="13" customFormat="1" ht="22.5">
      <c r="B250" s="163"/>
      <c r="D250" s="164" t="s">
        <v>282</v>
      </c>
      <c r="E250" s="165" t="s">
        <v>1</v>
      </c>
      <c r="F250" s="166" t="s">
        <v>7654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282</v>
      </c>
      <c r="AU250" s="165" t="s">
        <v>88</v>
      </c>
      <c r="AV250" s="13" t="s">
        <v>86</v>
      </c>
      <c r="AW250" s="13" t="s">
        <v>33</v>
      </c>
      <c r="AX250" s="13" t="s">
        <v>79</v>
      </c>
      <c r="AY250" s="165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2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386</v>
      </c>
      <c r="D252" s="149" t="s">
        <v>254</v>
      </c>
      <c r="E252" s="150" t="s">
        <v>7509</v>
      </c>
      <c r="F252" s="151" t="s">
        <v>7655</v>
      </c>
      <c r="G252" s="152" t="s">
        <v>347</v>
      </c>
      <c r="H252" s="153">
        <v>1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389</v>
      </c>
    </row>
    <row r="253" spans="1:65" s="14" customFormat="1">
      <c r="B253" s="171"/>
      <c r="D253" s="164" t="s">
        <v>282</v>
      </c>
      <c r="E253" s="172" t="s">
        <v>1</v>
      </c>
      <c r="F253" s="173" t="s">
        <v>7656</v>
      </c>
      <c r="H253" s="174">
        <v>1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3" customFormat="1" ht="33.75">
      <c r="B254" s="163"/>
      <c r="D254" s="164" t="s">
        <v>282</v>
      </c>
      <c r="E254" s="165" t="s">
        <v>1</v>
      </c>
      <c r="F254" s="166" t="s">
        <v>7657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3" customFormat="1" ht="33.75">
      <c r="B255" s="163"/>
      <c r="D255" s="164" t="s">
        <v>282</v>
      </c>
      <c r="E255" s="165" t="s">
        <v>1</v>
      </c>
      <c r="F255" s="166" t="s">
        <v>7658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24.2" customHeight="1">
      <c r="A257" s="31"/>
      <c r="B257" s="148"/>
      <c r="C257" s="149" t="s">
        <v>315</v>
      </c>
      <c r="D257" s="149" t="s">
        <v>254</v>
      </c>
      <c r="E257" s="150" t="s">
        <v>7514</v>
      </c>
      <c r="F257" s="151" t="s">
        <v>7659</v>
      </c>
      <c r="G257" s="152" t="s">
        <v>347</v>
      </c>
      <c r="H257" s="153">
        <v>1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258</v>
      </c>
      <c r="BM257" s="161" t="s">
        <v>392</v>
      </c>
    </row>
    <row r="258" spans="1:65" s="2" customFormat="1" ht="24.2" customHeight="1">
      <c r="A258" s="31"/>
      <c r="B258" s="148"/>
      <c r="C258" s="149" t="s">
        <v>393</v>
      </c>
      <c r="D258" s="149" t="s">
        <v>254</v>
      </c>
      <c r="E258" s="150" t="s">
        <v>7516</v>
      </c>
      <c r="F258" s="151" t="s">
        <v>7660</v>
      </c>
      <c r="G258" s="152" t="s">
        <v>347</v>
      </c>
      <c r="H258" s="153">
        <v>1</v>
      </c>
      <c r="I258" s="154"/>
      <c r="J258" s="155">
        <f>ROUND(I258*H258,2)</f>
        <v>0</v>
      </c>
      <c r="K258" s="156"/>
      <c r="L258" s="32"/>
      <c r="M258" s="157" t="s">
        <v>1</v>
      </c>
      <c r="N258" s="158" t="s">
        <v>44</v>
      </c>
      <c r="O258" s="57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258</v>
      </c>
      <c r="AT258" s="161" t="s">
        <v>254</v>
      </c>
      <c r="AU258" s="161" t="s">
        <v>88</v>
      </c>
      <c r="AY258" s="17" t="s">
        <v>252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86</v>
      </c>
      <c r="BK258" s="162">
        <f>ROUND(I258*H258,2)</f>
        <v>0</v>
      </c>
      <c r="BL258" s="17" t="s">
        <v>258</v>
      </c>
      <c r="BM258" s="161" t="s">
        <v>396</v>
      </c>
    </row>
    <row r="259" spans="1:65" s="14" customFormat="1" ht="22.5">
      <c r="B259" s="171"/>
      <c r="D259" s="164" t="s">
        <v>282</v>
      </c>
      <c r="E259" s="172" t="s">
        <v>1</v>
      </c>
      <c r="F259" s="173" t="s">
        <v>7661</v>
      </c>
      <c r="H259" s="174">
        <v>1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282</v>
      </c>
      <c r="AU259" s="172" t="s">
        <v>88</v>
      </c>
      <c r="AV259" s="14" t="s">
        <v>88</v>
      </c>
      <c r="AW259" s="14" t="s">
        <v>33</v>
      </c>
      <c r="AX259" s="14" t="s">
        <v>79</v>
      </c>
      <c r="AY259" s="172" t="s">
        <v>252</v>
      </c>
    </row>
    <row r="260" spans="1:65" s="13" customFormat="1" ht="22.5">
      <c r="B260" s="163"/>
      <c r="D260" s="164" t="s">
        <v>282</v>
      </c>
      <c r="E260" s="165" t="s">
        <v>1</v>
      </c>
      <c r="F260" s="166" t="s">
        <v>7662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3" customFormat="1" ht="33.75">
      <c r="B261" s="163"/>
      <c r="D261" s="164" t="s">
        <v>282</v>
      </c>
      <c r="E261" s="165" t="s">
        <v>1</v>
      </c>
      <c r="F261" s="166" t="s">
        <v>7663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5" customFormat="1">
      <c r="B262" s="179"/>
      <c r="D262" s="164" t="s">
        <v>282</v>
      </c>
      <c r="E262" s="180" t="s">
        <v>1</v>
      </c>
      <c r="F262" s="181" t="s">
        <v>286</v>
      </c>
      <c r="H262" s="182">
        <v>1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282</v>
      </c>
      <c r="AU262" s="180" t="s">
        <v>88</v>
      </c>
      <c r="AV262" s="15" t="s">
        <v>258</v>
      </c>
      <c r="AW262" s="15" t="s">
        <v>33</v>
      </c>
      <c r="AX262" s="15" t="s">
        <v>86</v>
      </c>
      <c r="AY262" s="180" t="s">
        <v>252</v>
      </c>
    </row>
    <row r="263" spans="1:65" s="2" customFormat="1" ht="24.2" customHeight="1">
      <c r="A263" s="31"/>
      <c r="B263" s="148"/>
      <c r="C263" s="149" t="s">
        <v>319</v>
      </c>
      <c r="D263" s="149" t="s">
        <v>254</v>
      </c>
      <c r="E263" s="150" t="s">
        <v>7521</v>
      </c>
      <c r="F263" s="151" t="s">
        <v>5287</v>
      </c>
      <c r="G263" s="152" t="s">
        <v>347</v>
      </c>
      <c r="H263" s="153">
        <v>1</v>
      </c>
      <c r="I263" s="154"/>
      <c r="J263" s="155">
        <f>ROUND(I263*H263,2)</f>
        <v>0</v>
      </c>
      <c r="K263" s="156"/>
      <c r="L263" s="32"/>
      <c r="M263" s="157" t="s">
        <v>1</v>
      </c>
      <c r="N263" s="158" t="s">
        <v>44</v>
      </c>
      <c r="O263" s="57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258</v>
      </c>
      <c r="AT263" s="161" t="s">
        <v>254</v>
      </c>
      <c r="AU263" s="161" t="s">
        <v>88</v>
      </c>
      <c r="AY263" s="17" t="s">
        <v>252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86</v>
      </c>
      <c r="BK263" s="162">
        <f>ROUND(I263*H263,2)</f>
        <v>0</v>
      </c>
      <c r="BL263" s="17" t="s">
        <v>258</v>
      </c>
      <c r="BM263" s="161" t="s">
        <v>399</v>
      </c>
    </row>
    <row r="264" spans="1:65" s="2" customFormat="1" ht="24.2" customHeight="1">
      <c r="A264" s="31"/>
      <c r="B264" s="148"/>
      <c r="C264" s="149" t="s">
        <v>400</v>
      </c>
      <c r="D264" s="149" t="s">
        <v>254</v>
      </c>
      <c r="E264" s="150" t="s">
        <v>7578</v>
      </c>
      <c r="F264" s="151" t="s">
        <v>7579</v>
      </c>
      <c r="G264" s="152" t="s">
        <v>347</v>
      </c>
      <c r="H264" s="153">
        <v>3</v>
      </c>
      <c r="I264" s="154"/>
      <c r="J264" s="155">
        <f>ROUND(I264*H264,2)</f>
        <v>0</v>
      </c>
      <c r="K264" s="156"/>
      <c r="L264" s="32"/>
      <c r="M264" s="157" t="s">
        <v>1</v>
      </c>
      <c r="N264" s="158" t="s">
        <v>44</v>
      </c>
      <c r="O264" s="57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258</v>
      </c>
      <c r="AT264" s="161" t="s">
        <v>254</v>
      </c>
      <c r="AU264" s="161" t="s">
        <v>88</v>
      </c>
      <c r="AY264" s="17" t="s">
        <v>252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86</v>
      </c>
      <c r="BK264" s="162">
        <f>ROUND(I264*H264,2)</f>
        <v>0</v>
      </c>
      <c r="BL264" s="17" t="s">
        <v>258</v>
      </c>
      <c r="BM264" s="161" t="s">
        <v>403</v>
      </c>
    </row>
    <row r="265" spans="1:65" s="12" customFormat="1" ht="22.9" customHeight="1">
      <c r="B265" s="135"/>
      <c r="D265" s="136" t="s">
        <v>78</v>
      </c>
      <c r="E265" s="146" t="s">
        <v>291</v>
      </c>
      <c r="F265" s="146" t="s">
        <v>471</v>
      </c>
      <c r="I265" s="138"/>
      <c r="J265" s="147">
        <f>BK265</f>
        <v>0</v>
      </c>
      <c r="L265" s="135"/>
      <c r="M265" s="140"/>
      <c r="N265" s="141"/>
      <c r="O265" s="141"/>
      <c r="P265" s="142">
        <f>P266</f>
        <v>0</v>
      </c>
      <c r="Q265" s="141"/>
      <c r="R265" s="142">
        <f>R266</f>
        <v>0</v>
      </c>
      <c r="S265" s="141"/>
      <c r="T265" s="143">
        <f>T266</f>
        <v>0</v>
      </c>
      <c r="AR265" s="136" t="s">
        <v>86</v>
      </c>
      <c r="AT265" s="144" t="s">
        <v>78</v>
      </c>
      <c r="AU265" s="144" t="s">
        <v>86</v>
      </c>
      <c r="AY265" s="136" t="s">
        <v>252</v>
      </c>
      <c r="BK265" s="145">
        <f>BK266</f>
        <v>0</v>
      </c>
    </row>
    <row r="266" spans="1:65" s="2" customFormat="1" ht="33" customHeight="1">
      <c r="A266" s="31"/>
      <c r="B266" s="148"/>
      <c r="C266" s="149" t="s">
        <v>323</v>
      </c>
      <c r="D266" s="149" t="s">
        <v>254</v>
      </c>
      <c r="E266" s="150" t="s">
        <v>2720</v>
      </c>
      <c r="F266" s="151" t="s">
        <v>1229</v>
      </c>
      <c r="G266" s="152" t="s">
        <v>280</v>
      </c>
      <c r="H266" s="153">
        <v>66.87</v>
      </c>
      <c r="I266" s="154"/>
      <c r="J266" s="155">
        <f>ROUND(I266*H266,2)</f>
        <v>0</v>
      </c>
      <c r="K266" s="156"/>
      <c r="L266" s="32"/>
      <c r="M266" s="157" t="s">
        <v>1</v>
      </c>
      <c r="N266" s="158" t="s">
        <v>44</v>
      </c>
      <c r="O266" s="57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1" t="s">
        <v>258</v>
      </c>
      <c r="AT266" s="161" t="s">
        <v>254</v>
      </c>
      <c r="AU266" s="161" t="s">
        <v>88</v>
      </c>
      <c r="AY266" s="17" t="s">
        <v>252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86</v>
      </c>
      <c r="BK266" s="162">
        <f>ROUND(I266*H266,2)</f>
        <v>0</v>
      </c>
      <c r="BL266" s="17" t="s">
        <v>258</v>
      </c>
      <c r="BM266" s="161" t="s">
        <v>406</v>
      </c>
    </row>
    <row r="267" spans="1:65" s="12" customFormat="1" ht="22.9" customHeight="1">
      <c r="B267" s="135"/>
      <c r="D267" s="136" t="s">
        <v>78</v>
      </c>
      <c r="E267" s="146" t="s">
        <v>844</v>
      </c>
      <c r="F267" s="146" t="s">
        <v>1292</v>
      </c>
      <c r="I267" s="138"/>
      <c r="J267" s="147">
        <f>BK267</f>
        <v>0</v>
      </c>
      <c r="L267" s="135"/>
      <c r="M267" s="140"/>
      <c r="N267" s="141"/>
      <c r="O267" s="141"/>
      <c r="P267" s="142">
        <f>SUM(P268:P269)</f>
        <v>0</v>
      </c>
      <c r="Q267" s="141"/>
      <c r="R267" s="142">
        <f>SUM(R268:R269)</f>
        <v>0</v>
      </c>
      <c r="S267" s="141"/>
      <c r="T267" s="143">
        <f>SUM(T268:T269)</f>
        <v>0</v>
      </c>
      <c r="AR267" s="136" t="s">
        <v>86</v>
      </c>
      <c r="AT267" s="144" t="s">
        <v>78</v>
      </c>
      <c r="AU267" s="144" t="s">
        <v>86</v>
      </c>
      <c r="AY267" s="136" t="s">
        <v>252</v>
      </c>
      <c r="BK267" s="145">
        <f>SUM(BK268:BK269)</f>
        <v>0</v>
      </c>
    </row>
    <row r="268" spans="1:65" s="2" customFormat="1" ht="24.2" customHeight="1">
      <c r="A268" s="31"/>
      <c r="B268" s="148"/>
      <c r="C268" s="149" t="s">
        <v>407</v>
      </c>
      <c r="D268" s="149" t="s">
        <v>254</v>
      </c>
      <c r="E268" s="150" t="s">
        <v>7334</v>
      </c>
      <c r="F268" s="151" t="s">
        <v>4914</v>
      </c>
      <c r="G268" s="152" t="s">
        <v>341</v>
      </c>
      <c r="H268" s="153">
        <v>148.81200000000001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258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258</v>
      </c>
      <c r="BM268" s="161" t="s">
        <v>410</v>
      </c>
    </row>
    <row r="269" spans="1:65" s="2" customFormat="1" ht="21.75" customHeight="1">
      <c r="A269" s="31"/>
      <c r="B269" s="148"/>
      <c r="C269" s="149" t="s">
        <v>328</v>
      </c>
      <c r="D269" s="149" t="s">
        <v>254</v>
      </c>
      <c r="E269" s="150" t="s">
        <v>4915</v>
      </c>
      <c r="F269" s="151" t="s">
        <v>4916</v>
      </c>
      <c r="G269" s="152" t="s">
        <v>257</v>
      </c>
      <c r="H269" s="153">
        <v>25</v>
      </c>
      <c r="I269" s="154"/>
      <c r="J269" s="155">
        <f>ROUND(I269*H269,2)</f>
        <v>0</v>
      </c>
      <c r="K269" s="156"/>
      <c r="L269" s="32"/>
      <c r="M269" s="157" t="s">
        <v>1</v>
      </c>
      <c r="N269" s="158" t="s">
        <v>44</v>
      </c>
      <c r="O269" s="57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1" t="s">
        <v>258</v>
      </c>
      <c r="AT269" s="161" t="s">
        <v>254</v>
      </c>
      <c r="AU269" s="161" t="s">
        <v>88</v>
      </c>
      <c r="AY269" s="17" t="s">
        <v>252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86</v>
      </c>
      <c r="BK269" s="162">
        <f>ROUND(I269*H269,2)</f>
        <v>0</v>
      </c>
      <c r="BL269" s="17" t="s">
        <v>258</v>
      </c>
      <c r="BM269" s="161" t="s">
        <v>413</v>
      </c>
    </row>
    <row r="270" spans="1:65" s="12" customFormat="1" ht="22.9" customHeight="1">
      <c r="B270" s="135"/>
      <c r="D270" s="136" t="s">
        <v>78</v>
      </c>
      <c r="E270" s="146" t="s">
        <v>1891</v>
      </c>
      <c r="F270" s="146" t="s">
        <v>1892</v>
      </c>
      <c r="I270" s="138"/>
      <c r="J270" s="147">
        <f>BK270</f>
        <v>0</v>
      </c>
      <c r="L270" s="135"/>
      <c r="M270" s="140"/>
      <c r="N270" s="141"/>
      <c r="O270" s="141"/>
      <c r="P270" s="142">
        <v>0</v>
      </c>
      <c r="Q270" s="141"/>
      <c r="R270" s="142">
        <v>0</v>
      </c>
      <c r="S270" s="141"/>
      <c r="T270" s="143">
        <v>0</v>
      </c>
      <c r="AR270" s="136" t="s">
        <v>262</v>
      </c>
      <c r="AT270" s="144" t="s">
        <v>78</v>
      </c>
      <c r="AU270" s="144" t="s">
        <v>86</v>
      </c>
      <c r="AY270" s="136" t="s">
        <v>252</v>
      </c>
      <c r="BK270" s="145">
        <v>0</v>
      </c>
    </row>
    <row r="271" spans="1:65" s="12" customFormat="1" ht="22.9" customHeight="1">
      <c r="B271" s="135"/>
      <c r="D271" s="136" t="s">
        <v>78</v>
      </c>
      <c r="E271" s="146" t="s">
        <v>5391</v>
      </c>
      <c r="F271" s="146" t="s">
        <v>5392</v>
      </c>
      <c r="I271" s="138"/>
      <c r="J271" s="147">
        <f>BK271</f>
        <v>0</v>
      </c>
      <c r="L271" s="135"/>
      <c r="M271" s="140"/>
      <c r="N271" s="141"/>
      <c r="O271" s="141"/>
      <c r="P271" s="142">
        <f>SUM(P272:P279)</f>
        <v>0</v>
      </c>
      <c r="Q271" s="141"/>
      <c r="R271" s="142">
        <f>SUM(R272:R279)</f>
        <v>0</v>
      </c>
      <c r="S271" s="141"/>
      <c r="T271" s="143">
        <f>SUM(T272:T279)</f>
        <v>0</v>
      </c>
      <c r="AR271" s="136" t="s">
        <v>262</v>
      </c>
      <c r="AT271" s="144" t="s">
        <v>78</v>
      </c>
      <c r="AU271" s="144" t="s">
        <v>86</v>
      </c>
      <c r="AY271" s="136" t="s">
        <v>252</v>
      </c>
      <c r="BK271" s="145">
        <f>SUM(BK272:BK279)</f>
        <v>0</v>
      </c>
    </row>
    <row r="272" spans="1:65" s="2" customFormat="1" ht="21.75" customHeight="1">
      <c r="A272" s="31"/>
      <c r="B272" s="148"/>
      <c r="C272" s="149" t="s">
        <v>414</v>
      </c>
      <c r="D272" s="149" t="s">
        <v>254</v>
      </c>
      <c r="E272" s="150" t="s">
        <v>7580</v>
      </c>
      <c r="F272" s="151" t="s">
        <v>6016</v>
      </c>
      <c r="G272" s="152" t="s">
        <v>1198</v>
      </c>
      <c r="H272" s="153">
        <v>1</v>
      </c>
      <c r="I272" s="154"/>
      <c r="J272" s="155">
        <f>ROUND(I272*H272,2)</f>
        <v>0</v>
      </c>
      <c r="K272" s="156"/>
      <c r="L272" s="32"/>
      <c r="M272" s="157" t="s">
        <v>1</v>
      </c>
      <c r="N272" s="158" t="s">
        <v>44</v>
      </c>
      <c r="O272" s="57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406</v>
      </c>
      <c r="AT272" s="161" t="s">
        <v>254</v>
      </c>
      <c r="AU272" s="161" t="s">
        <v>88</v>
      </c>
      <c r="AY272" s="17" t="s">
        <v>252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86</v>
      </c>
      <c r="BK272" s="162">
        <f>ROUND(I272*H272,2)</f>
        <v>0</v>
      </c>
      <c r="BL272" s="17" t="s">
        <v>406</v>
      </c>
      <c r="BM272" s="161" t="s">
        <v>417</v>
      </c>
    </row>
    <row r="273" spans="1:65" s="14" customFormat="1">
      <c r="B273" s="171"/>
      <c r="D273" s="164" t="s">
        <v>282</v>
      </c>
      <c r="E273" s="172" t="s">
        <v>1</v>
      </c>
      <c r="F273" s="173" t="s">
        <v>7664</v>
      </c>
      <c r="H273" s="174">
        <v>1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282</v>
      </c>
      <c r="AU273" s="172" t="s">
        <v>88</v>
      </c>
      <c r="AV273" s="14" t="s">
        <v>88</v>
      </c>
      <c r="AW273" s="14" t="s">
        <v>33</v>
      </c>
      <c r="AX273" s="14" t="s">
        <v>79</v>
      </c>
      <c r="AY273" s="172" t="s">
        <v>252</v>
      </c>
    </row>
    <row r="274" spans="1:65" s="13" customFormat="1" ht="22.5">
      <c r="B274" s="163"/>
      <c r="D274" s="164" t="s">
        <v>282</v>
      </c>
      <c r="E274" s="165" t="s">
        <v>1</v>
      </c>
      <c r="F274" s="166" t="s">
        <v>7582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282</v>
      </c>
      <c r="AU274" s="165" t="s">
        <v>88</v>
      </c>
      <c r="AV274" s="13" t="s">
        <v>86</v>
      </c>
      <c r="AW274" s="13" t="s">
        <v>33</v>
      </c>
      <c r="AX274" s="13" t="s">
        <v>79</v>
      </c>
      <c r="AY274" s="165" t="s">
        <v>252</v>
      </c>
    </row>
    <row r="275" spans="1:65" s="15" customFormat="1">
      <c r="B275" s="179"/>
      <c r="D275" s="164" t="s">
        <v>282</v>
      </c>
      <c r="E275" s="180" t="s">
        <v>1</v>
      </c>
      <c r="F275" s="181" t="s">
        <v>286</v>
      </c>
      <c r="H275" s="182">
        <v>1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282</v>
      </c>
      <c r="AU275" s="180" t="s">
        <v>88</v>
      </c>
      <c r="AV275" s="15" t="s">
        <v>258</v>
      </c>
      <c r="AW275" s="15" t="s">
        <v>33</v>
      </c>
      <c r="AX275" s="15" t="s">
        <v>86</v>
      </c>
      <c r="AY275" s="180" t="s">
        <v>252</v>
      </c>
    </row>
    <row r="276" spans="1:65" s="2" customFormat="1" ht="21.75" customHeight="1">
      <c r="A276" s="31"/>
      <c r="B276" s="148"/>
      <c r="C276" s="149" t="s">
        <v>335</v>
      </c>
      <c r="D276" s="149" t="s">
        <v>254</v>
      </c>
      <c r="E276" s="150" t="s">
        <v>7583</v>
      </c>
      <c r="F276" s="151" t="s">
        <v>6041</v>
      </c>
      <c r="G276" s="152" t="s">
        <v>265</v>
      </c>
      <c r="H276" s="153">
        <v>54.097999999999999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406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406</v>
      </c>
      <c r="BM276" s="161" t="s">
        <v>421</v>
      </c>
    </row>
    <row r="277" spans="1:65" s="2" customFormat="1" ht="21.75" customHeight="1">
      <c r="A277" s="31"/>
      <c r="B277" s="148"/>
      <c r="C277" s="149" t="s">
        <v>422</v>
      </c>
      <c r="D277" s="149" t="s">
        <v>254</v>
      </c>
      <c r="E277" s="150" t="s">
        <v>4915</v>
      </c>
      <c r="F277" s="151" t="s">
        <v>4916</v>
      </c>
      <c r="G277" s="152" t="s">
        <v>257</v>
      </c>
      <c r="H277" s="153">
        <v>5</v>
      </c>
      <c r="I277" s="154"/>
      <c r="J277" s="155">
        <f>ROUND(I277*H277,2)</f>
        <v>0</v>
      </c>
      <c r="K277" s="156"/>
      <c r="L277" s="32"/>
      <c r="M277" s="157" t="s">
        <v>1</v>
      </c>
      <c r="N277" s="158" t="s">
        <v>44</v>
      </c>
      <c r="O277" s="57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1" t="s">
        <v>406</v>
      </c>
      <c r="AT277" s="161" t="s">
        <v>254</v>
      </c>
      <c r="AU277" s="161" t="s">
        <v>88</v>
      </c>
      <c r="AY277" s="17" t="s">
        <v>252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86</v>
      </c>
      <c r="BK277" s="162">
        <f>ROUND(I277*H277,2)</f>
        <v>0</v>
      </c>
      <c r="BL277" s="17" t="s">
        <v>406</v>
      </c>
      <c r="BM277" s="161" t="s">
        <v>425</v>
      </c>
    </row>
    <row r="278" spans="1:65" s="14" customFormat="1" ht="33.75">
      <c r="B278" s="171"/>
      <c r="D278" s="164" t="s">
        <v>282</v>
      </c>
      <c r="E278" s="172" t="s">
        <v>1</v>
      </c>
      <c r="F278" s="173" t="s">
        <v>5419</v>
      </c>
      <c r="H278" s="174">
        <v>5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282</v>
      </c>
      <c r="AU278" s="172" t="s">
        <v>88</v>
      </c>
      <c r="AV278" s="14" t="s">
        <v>88</v>
      </c>
      <c r="AW278" s="14" t="s">
        <v>33</v>
      </c>
      <c r="AX278" s="14" t="s">
        <v>79</v>
      </c>
      <c r="AY278" s="172" t="s">
        <v>252</v>
      </c>
    </row>
    <row r="279" spans="1:65" s="15" customFormat="1">
      <c r="B279" s="179"/>
      <c r="D279" s="164" t="s">
        <v>282</v>
      </c>
      <c r="E279" s="180" t="s">
        <v>1</v>
      </c>
      <c r="F279" s="181" t="s">
        <v>286</v>
      </c>
      <c r="H279" s="182">
        <v>5</v>
      </c>
      <c r="I279" s="183"/>
      <c r="L279" s="179"/>
      <c r="M279" s="188"/>
      <c r="N279" s="189"/>
      <c r="O279" s="189"/>
      <c r="P279" s="189"/>
      <c r="Q279" s="189"/>
      <c r="R279" s="189"/>
      <c r="S279" s="189"/>
      <c r="T279" s="190"/>
      <c r="AT279" s="180" t="s">
        <v>282</v>
      </c>
      <c r="AU279" s="180" t="s">
        <v>88</v>
      </c>
      <c r="AV279" s="15" t="s">
        <v>258</v>
      </c>
      <c r="AW279" s="15" t="s">
        <v>33</v>
      </c>
      <c r="AX279" s="15" t="s">
        <v>86</v>
      </c>
      <c r="AY279" s="180" t="s">
        <v>252</v>
      </c>
    </row>
    <row r="280" spans="1:65" s="2" customFormat="1" ht="6.95" customHeight="1">
      <c r="A280" s="31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32"/>
      <c r="M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</sheetData>
  <autoFilter ref="C127:K279" xr:uid="{00000000-0009-0000-0000-00001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7665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ROUND((SUM(BE126:BE185)),  2)</f>
        <v>0</v>
      </c>
      <c r="G35" s="31"/>
      <c r="H35" s="31"/>
      <c r="I35" s="104">
        <v>0.21</v>
      </c>
      <c r="J35" s="103">
        <f>ROUND(((SUM(BE126:BE185))*I35),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ROUND((SUM(BF126:BF185)),  2)</f>
        <v>0</v>
      </c>
      <c r="G36" s="31"/>
      <c r="H36" s="31"/>
      <c r="I36" s="104">
        <v>0.15</v>
      </c>
      <c r="J36" s="103">
        <f>ROUND(((SUM(BF126:BF185))*I36),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ROUND((SUM(BG126:BG185)),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ROUND((SUM(BH126:BH185)),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ROUND((SUM(BI126:BI185)),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Objekt21 - SO D.1.4.1.b.19.Akumul.nádrž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J160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J165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J180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J183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1" t="s">
        <v>237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43" t="str">
        <f>E7</f>
        <v>ZU - rekonstrukce objektu Klatovská 51/ Chodské náměstí 1</v>
      </c>
      <c r="F114" s="244"/>
      <c r="G114" s="244"/>
      <c r="H114" s="244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197</v>
      </c>
      <c r="L115" s="20"/>
    </row>
    <row r="116" spans="1:63" s="2" customFormat="1" ht="16.5" customHeight="1">
      <c r="A116" s="31"/>
      <c r="B116" s="32"/>
      <c r="C116" s="31"/>
      <c r="D116" s="31"/>
      <c r="E116" s="243" t="s">
        <v>198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199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8" t="str">
        <f>E11</f>
        <v>Objekt21 - SO D.1.4.1.b.19.Akumul.nádrž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20</v>
      </c>
      <c r="D120" s="31"/>
      <c r="E120" s="31"/>
      <c r="F120" s="25" t="str">
        <f>F14</f>
        <v>Plzeň</v>
      </c>
      <c r="G120" s="31"/>
      <c r="H120" s="31"/>
      <c r="I120" s="27" t="s">
        <v>22</v>
      </c>
      <c r="J120" s="54" t="str">
        <f>IF(J14="","",J14)</f>
        <v>17. 11. 2022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24</v>
      </c>
      <c r="D122" s="31"/>
      <c r="E122" s="31"/>
      <c r="F122" s="25" t="str">
        <f>E17</f>
        <v>Západočeská univerzita v Plzni</v>
      </c>
      <c r="G122" s="31"/>
      <c r="H122" s="31"/>
      <c r="I122" s="27" t="s">
        <v>31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30</v>
      </c>
      <c r="D123" s="31"/>
      <c r="E123" s="31"/>
      <c r="F123" s="25">
        <f>IF(E20="","",E20)</f>
        <v>0</v>
      </c>
      <c r="G123" s="31"/>
      <c r="H123" s="31"/>
      <c r="I123" s="27" t="s">
        <v>34</v>
      </c>
      <c r="J123" s="29" t="str">
        <f>E26</f>
        <v>BAUING KV,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238</v>
      </c>
      <c r="D125" s="127" t="s">
        <v>64</v>
      </c>
      <c r="E125" s="127" t="s">
        <v>60</v>
      </c>
      <c r="F125" s="127" t="s">
        <v>61</v>
      </c>
      <c r="G125" s="127" t="s">
        <v>239</v>
      </c>
      <c r="H125" s="127" t="s">
        <v>240</v>
      </c>
      <c r="I125" s="127" t="s">
        <v>241</v>
      </c>
      <c r="J125" s="128" t="s">
        <v>203</v>
      </c>
      <c r="K125" s="129" t="s">
        <v>242</v>
      </c>
      <c r="L125" s="130"/>
      <c r="M125" s="61" t="s">
        <v>1</v>
      </c>
      <c r="N125" s="62" t="s">
        <v>43</v>
      </c>
      <c r="O125" s="62" t="s">
        <v>243</v>
      </c>
      <c r="P125" s="62" t="s">
        <v>244</v>
      </c>
      <c r="Q125" s="62" t="s">
        <v>245</v>
      </c>
      <c r="R125" s="62" t="s">
        <v>246</v>
      </c>
      <c r="S125" s="62" t="s">
        <v>247</v>
      </c>
      <c r="T125" s="63" t="s">
        <v>248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249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</f>
        <v>0</v>
      </c>
      <c r="Q126" s="65"/>
      <c r="R126" s="132">
        <f>R127</f>
        <v>0</v>
      </c>
      <c r="S126" s="65"/>
      <c r="T126" s="133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78</v>
      </c>
      <c r="AU126" s="17" t="s">
        <v>205</v>
      </c>
      <c r="BK126" s="134">
        <f>BK127</f>
        <v>0</v>
      </c>
    </row>
    <row r="127" spans="1:63" s="12" customFormat="1" ht="25.9" customHeight="1">
      <c r="B127" s="135"/>
      <c r="D127" s="136" t="s">
        <v>78</v>
      </c>
      <c r="E127" s="137" t="s">
        <v>250</v>
      </c>
      <c r="F127" s="137" t="s">
        <v>251</v>
      </c>
      <c r="I127" s="138"/>
      <c r="J127" s="139">
        <f>BK127</f>
        <v>0</v>
      </c>
      <c r="L127" s="135"/>
      <c r="M127" s="140"/>
      <c r="N127" s="141"/>
      <c r="O127" s="141"/>
      <c r="P127" s="142">
        <f>P128+P160+P165+P180+P183</f>
        <v>0</v>
      </c>
      <c r="Q127" s="141"/>
      <c r="R127" s="142">
        <f>R128+R160+R165+R180+R183</f>
        <v>0</v>
      </c>
      <c r="S127" s="141"/>
      <c r="T127" s="143">
        <f>T128+T160+T165+T180+T183</f>
        <v>0</v>
      </c>
      <c r="AR127" s="136" t="s">
        <v>86</v>
      </c>
      <c r="AT127" s="144" t="s">
        <v>78</v>
      </c>
      <c r="AU127" s="144" t="s">
        <v>79</v>
      </c>
      <c r="AY127" s="136" t="s">
        <v>252</v>
      </c>
      <c r="BK127" s="145">
        <f>BK128+BK160+BK165+BK180+BK183</f>
        <v>0</v>
      </c>
    </row>
    <row r="128" spans="1:63" s="12" customFormat="1" ht="22.9" customHeight="1">
      <c r="B128" s="135"/>
      <c r="D128" s="136" t="s">
        <v>78</v>
      </c>
      <c r="E128" s="146" t="s">
        <v>86</v>
      </c>
      <c r="F128" s="146" t="s">
        <v>253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SUM(P129:P159)</f>
        <v>0</v>
      </c>
      <c r="Q128" s="141"/>
      <c r="R128" s="142">
        <f>SUM(R129:R159)</f>
        <v>0</v>
      </c>
      <c r="S128" s="141"/>
      <c r="T128" s="143">
        <f>SUM(T129:T159)</f>
        <v>0</v>
      </c>
      <c r="AR128" s="136" t="s">
        <v>86</v>
      </c>
      <c r="AT128" s="144" t="s">
        <v>78</v>
      </c>
      <c r="AU128" s="144" t="s">
        <v>86</v>
      </c>
      <c r="AY128" s="136" t="s">
        <v>252</v>
      </c>
      <c r="BK128" s="145">
        <f>SUM(BK129:BK159)</f>
        <v>0</v>
      </c>
    </row>
    <row r="129" spans="1:65" s="2" customFormat="1" ht="24.2" customHeight="1">
      <c r="A129" s="31"/>
      <c r="B129" s="148"/>
      <c r="C129" s="149" t="s">
        <v>86</v>
      </c>
      <c r="D129" s="149" t="s">
        <v>254</v>
      </c>
      <c r="E129" s="150" t="s">
        <v>1914</v>
      </c>
      <c r="F129" s="151" t="s">
        <v>256</v>
      </c>
      <c r="G129" s="152" t="s">
        <v>257</v>
      </c>
      <c r="H129" s="153">
        <v>15</v>
      </c>
      <c r="I129" s="154"/>
      <c r="J129" s="155">
        <f t="shared" ref="J129:J135" si="0"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ref="P129:P135" si="1">O129*H129</f>
        <v>0</v>
      </c>
      <c r="Q129" s="159">
        <v>0</v>
      </c>
      <c r="R129" s="159">
        <f t="shared" ref="R129:R135" si="2">Q129*H129</f>
        <v>0</v>
      </c>
      <c r="S129" s="159">
        <v>0</v>
      </c>
      <c r="T129" s="160">
        <f t="shared" ref="T129:T135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 t="shared" ref="BE129:BE135" si="4">IF(N129="základní",J129,0)</f>
        <v>0</v>
      </c>
      <c r="BF129" s="162">
        <f t="shared" ref="BF129:BF135" si="5">IF(N129="snížená",J129,0)</f>
        <v>0</v>
      </c>
      <c r="BG129" s="162">
        <f t="shared" ref="BG129:BG135" si="6">IF(N129="zákl. přenesená",J129,0)</f>
        <v>0</v>
      </c>
      <c r="BH129" s="162">
        <f t="shared" ref="BH129:BH135" si="7">IF(N129="sníž. přenesená",J129,0)</f>
        <v>0</v>
      </c>
      <c r="BI129" s="162">
        <f t="shared" ref="BI129:BI135" si="8">IF(N129="nulová",J129,0)</f>
        <v>0</v>
      </c>
      <c r="BJ129" s="17" t="s">
        <v>86</v>
      </c>
      <c r="BK129" s="162">
        <f t="shared" ref="BK129:BK135" si="9">ROUND(I129*H129,2)</f>
        <v>0</v>
      </c>
      <c r="BL129" s="17" t="s">
        <v>258</v>
      </c>
      <c r="BM129" s="161" t="s">
        <v>88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1915</v>
      </c>
      <c r="F130" s="151" t="s">
        <v>260</v>
      </c>
      <c r="G130" s="152" t="s">
        <v>261</v>
      </c>
      <c r="H130" s="153">
        <v>2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258</v>
      </c>
    </row>
    <row r="131" spans="1:65" s="2" customFormat="1" ht="24.2" customHeight="1">
      <c r="A131" s="31"/>
      <c r="B131" s="148"/>
      <c r="C131" s="149" t="s">
        <v>262</v>
      </c>
      <c r="D131" s="149" t="s">
        <v>254</v>
      </c>
      <c r="E131" s="150" t="s">
        <v>263</v>
      </c>
      <c r="F131" s="151" t="s">
        <v>264</v>
      </c>
      <c r="G131" s="152" t="s">
        <v>265</v>
      </c>
      <c r="H131" s="153">
        <v>5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266</v>
      </c>
    </row>
    <row r="132" spans="1:65" s="2" customFormat="1" ht="16.5" customHeight="1">
      <c r="A132" s="31"/>
      <c r="B132" s="148"/>
      <c r="C132" s="149" t="s">
        <v>258</v>
      </c>
      <c r="D132" s="149" t="s">
        <v>254</v>
      </c>
      <c r="E132" s="150" t="s">
        <v>267</v>
      </c>
      <c r="F132" s="151" t="s">
        <v>268</v>
      </c>
      <c r="G132" s="152" t="s">
        <v>265</v>
      </c>
      <c r="H132" s="153">
        <v>5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269</v>
      </c>
    </row>
    <row r="133" spans="1:65" s="2" customFormat="1" ht="24.2" customHeight="1">
      <c r="A133" s="31"/>
      <c r="B133" s="148"/>
      <c r="C133" s="149" t="s">
        <v>270</v>
      </c>
      <c r="D133" s="149" t="s">
        <v>254</v>
      </c>
      <c r="E133" s="150" t="s">
        <v>271</v>
      </c>
      <c r="F133" s="151" t="s">
        <v>272</v>
      </c>
      <c r="G133" s="152" t="s">
        <v>265</v>
      </c>
      <c r="H133" s="153">
        <v>5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273</v>
      </c>
    </row>
    <row r="134" spans="1:65" s="2" customFormat="1" ht="24.2" customHeight="1">
      <c r="A134" s="31"/>
      <c r="B134" s="148"/>
      <c r="C134" s="149" t="s">
        <v>266</v>
      </c>
      <c r="D134" s="149" t="s">
        <v>254</v>
      </c>
      <c r="E134" s="150" t="s">
        <v>1916</v>
      </c>
      <c r="F134" s="151" t="s">
        <v>1917</v>
      </c>
      <c r="G134" s="152" t="s">
        <v>265</v>
      </c>
      <c r="H134" s="153">
        <v>10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276</v>
      </c>
    </row>
    <row r="135" spans="1:65" s="2" customFormat="1" ht="33" customHeight="1">
      <c r="A135" s="31"/>
      <c r="B135" s="148"/>
      <c r="C135" s="149" t="s">
        <v>277</v>
      </c>
      <c r="D135" s="149" t="s">
        <v>254</v>
      </c>
      <c r="E135" s="150" t="s">
        <v>1925</v>
      </c>
      <c r="F135" s="151" t="s">
        <v>7666</v>
      </c>
      <c r="G135" s="152" t="s">
        <v>280</v>
      </c>
      <c r="H135" s="153">
        <v>68.745999999999995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281</v>
      </c>
    </row>
    <row r="136" spans="1:65" s="13" customFormat="1">
      <c r="B136" s="163"/>
      <c r="D136" s="164" t="s">
        <v>282</v>
      </c>
      <c r="E136" s="165" t="s">
        <v>1</v>
      </c>
      <c r="F136" s="166" t="s">
        <v>283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282</v>
      </c>
      <c r="AU136" s="165" t="s">
        <v>88</v>
      </c>
      <c r="AV136" s="13" t="s">
        <v>86</v>
      </c>
      <c r="AW136" s="13" t="s">
        <v>33</v>
      </c>
      <c r="AX136" s="13" t="s">
        <v>79</v>
      </c>
      <c r="AY136" s="165" t="s">
        <v>252</v>
      </c>
    </row>
    <row r="137" spans="1:65" s="14" customFormat="1" ht="22.5">
      <c r="B137" s="171"/>
      <c r="D137" s="164" t="s">
        <v>282</v>
      </c>
      <c r="E137" s="172" t="s">
        <v>1</v>
      </c>
      <c r="F137" s="173" t="s">
        <v>7667</v>
      </c>
      <c r="H137" s="174">
        <v>34.372999999999998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282</v>
      </c>
      <c r="AU137" s="172" t="s">
        <v>88</v>
      </c>
      <c r="AV137" s="14" t="s">
        <v>88</v>
      </c>
      <c r="AW137" s="14" t="s">
        <v>33</v>
      </c>
      <c r="AX137" s="14" t="s">
        <v>79</v>
      </c>
      <c r="AY137" s="172" t="s">
        <v>252</v>
      </c>
    </row>
    <row r="138" spans="1:65" s="14" customFormat="1" ht="22.5">
      <c r="B138" s="171"/>
      <c r="D138" s="164" t="s">
        <v>282</v>
      </c>
      <c r="E138" s="172" t="s">
        <v>1</v>
      </c>
      <c r="F138" s="173" t="s">
        <v>7668</v>
      </c>
      <c r="H138" s="174">
        <v>34.372999999999998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282</v>
      </c>
      <c r="AU138" s="172" t="s">
        <v>88</v>
      </c>
      <c r="AV138" s="14" t="s">
        <v>88</v>
      </c>
      <c r="AW138" s="14" t="s">
        <v>33</v>
      </c>
      <c r="AX138" s="14" t="s">
        <v>79</v>
      </c>
      <c r="AY138" s="172" t="s">
        <v>252</v>
      </c>
    </row>
    <row r="139" spans="1:65" s="15" customFormat="1">
      <c r="B139" s="179"/>
      <c r="D139" s="164" t="s">
        <v>282</v>
      </c>
      <c r="E139" s="180" t="s">
        <v>1</v>
      </c>
      <c r="F139" s="181" t="s">
        <v>286</v>
      </c>
      <c r="H139" s="182">
        <v>68.745999999999995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282</v>
      </c>
      <c r="AU139" s="180" t="s">
        <v>88</v>
      </c>
      <c r="AV139" s="15" t="s">
        <v>258</v>
      </c>
      <c r="AW139" s="15" t="s">
        <v>33</v>
      </c>
      <c r="AX139" s="15" t="s">
        <v>86</v>
      </c>
      <c r="AY139" s="180" t="s">
        <v>252</v>
      </c>
    </row>
    <row r="140" spans="1:65" s="2" customFormat="1" ht="33" customHeight="1">
      <c r="A140" s="31"/>
      <c r="B140" s="148"/>
      <c r="C140" s="149" t="s">
        <v>269</v>
      </c>
      <c r="D140" s="149" t="s">
        <v>254</v>
      </c>
      <c r="E140" s="150" t="s">
        <v>1928</v>
      </c>
      <c r="F140" s="151" t="s">
        <v>7669</v>
      </c>
      <c r="G140" s="152" t="s">
        <v>280</v>
      </c>
      <c r="H140" s="153">
        <v>68.745999999999995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44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86</v>
      </c>
      <c r="BK140" s="162">
        <f>ROUND(I140*H140,2)</f>
        <v>0</v>
      </c>
      <c r="BL140" s="17" t="s">
        <v>258</v>
      </c>
      <c r="BM140" s="161" t="s">
        <v>289</v>
      </c>
    </row>
    <row r="141" spans="1:65" s="13" customFormat="1">
      <c r="B141" s="163"/>
      <c r="D141" s="164" t="s">
        <v>282</v>
      </c>
      <c r="E141" s="165" t="s">
        <v>1</v>
      </c>
      <c r="F141" s="166" t="s">
        <v>290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282</v>
      </c>
      <c r="AU141" s="165" t="s">
        <v>88</v>
      </c>
      <c r="AV141" s="13" t="s">
        <v>86</v>
      </c>
      <c r="AW141" s="13" t="s">
        <v>33</v>
      </c>
      <c r="AX141" s="13" t="s">
        <v>79</v>
      </c>
      <c r="AY141" s="165" t="s">
        <v>252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7667</v>
      </c>
      <c r="H142" s="174">
        <v>34.372999999999998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7668</v>
      </c>
      <c r="H143" s="174">
        <v>34.372999999999998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68.745999999999995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291</v>
      </c>
      <c r="D145" s="149" t="s">
        <v>254</v>
      </c>
      <c r="E145" s="150" t="s">
        <v>7670</v>
      </c>
      <c r="F145" s="151" t="s">
        <v>7671</v>
      </c>
      <c r="G145" s="152" t="s">
        <v>280</v>
      </c>
      <c r="H145" s="153">
        <v>137.49100000000001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258</v>
      </c>
      <c r="BM145" s="161" t="s">
        <v>294</v>
      </c>
    </row>
    <row r="146" spans="1:65" s="2" customFormat="1" ht="16.5" customHeight="1">
      <c r="A146" s="31"/>
      <c r="B146" s="148"/>
      <c r="C146" s="149" t="s">
        <v>273</v>
      </c>
      <c r="D146" s="149" t="s">
        <v>254</v>
      </c>
      <c r="E146" s="150" t="s">
        <v>7672</v>
      </c>
      <c r="F146" s="151" t="s">
        <v>322</v>
      </c>
      <c r="G146" s="152" t="s">
        <v>280</v>
      </c>
      <c r="H146" s="153">
        <v>137.49100000000001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258</v>
      </c>
      <c r="BM146" s="161" t="s">
        <v>298</v>
      </c>
    </row>
    <row r="147" spans="1:65" s="2" customFormat="1" ht="24.2" customHeight="1">
      <c r="A147" s="31"/>
      <c r="B147" s="148"/>
      <c r="C147" s="149" t="s">
        <v>299</v>
      </c>
      <c r="D147" s="149" t="s">
        <v>254</v>
      </c>
      <c r="E147" s="150" t="s">
        <v>326</v>
      </c>
      <c r="F147" s="151" t="s">
        <v>327</v>
      </c>
      <c r="G147" s="152" t="s">
        <v>280</v>
      </c>
      <c r="H147" s="153">
        <v>119.208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302</v>
      </c>
    </row>
    <row r="148" spans="1:65" s="14" customFormat="1" ht="22.5">
      <c r="B148" s="171"/>
      <c r="D148" s="164" t="s">
        <v>282</v>
      </c>
      <c r="E148" s="172" t="s">
        <v>1</v>
      </c>
      <c r="F148" s="173" t="s">
        <v>7673</v>
      </c>
      <c r="H148" s="174">
        <v>29.802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4" customFormat="1" ht="22.5">
      <c r="B149" s="171"/>
      <c r="D149" s="164" t="s">
        <v>282</v>
      </c>
      <c r="E149" s="172" t="s">
        <v>1</v>
      </c>
      <c r="F149" s="173" t="s">
        <v>7674</v>
      </c>
      <c r="H149" s="174">
        <v>29.802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4" customFormat="1" ht="22.5">
      <c r="B150" s="171"/>
      <c r="D150" s="164" t="s">
        <v>282</v>
      </c>
      <c r="E150" s="172" t="s">
        <v>1</v>
      </c>
      <c r="F150" s="173" t="s">
        <v>7675</v>
      </c>
      <c r="H150" s="174">
        <v>29.802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4" customFormat="1" ht="22.5">
      <c r="B151" s="171"/>
      <c r="D151" s="164" t="s">
        <v>282</v>
      </c>
      <c r="E151" s="172" t="s">
        <v>1</v>
      </c>
      <c r="F151" s="173" t="s">
        <v>7676</v>
      </c>
      <c r="H151" s="174">
        <v>29.802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119.208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16.5" customHeight="1">
      <c r="A153" s="31"/>
      <c r="B153" s="148"/>
      <c r="C153" s="149" t="s">
        <v>276</v>
      </c>
      <c r="D153" s="149" t="s">
        <v>254</v>
      </c>
      <c r="E153" s="150" t="s">
        <v>339</v>
      </c>
      <c r="F153" s="151" t="s">
        <v>340</v>
      </c>
      <c r="G153" s="152" t="s">
        <v>341</v>
      </c>
      <c r="H153" s="153">
        <v>119.2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258</v>
      </c>
      <c r="BM153" s="161" t="s">
        <v>306</v>
      </c>
    </row>
    <row r="154" spans="1:65" s="14" customFormat="1" ht="22.5">
      <c r="B154" s="171"/>
      <c r="D154" s="164" t="s">
        <v>282</v>
      </c>
      <c r="E154" s="172" t="s">
        <v>1</v>
      </c>
      <c r="F154" s="173" t="s">
        <v>7677</v>
      </c>
      <c r="H154" s="174">
        <v>59.6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4" customFormat="1" ht="22.5">
      <c r="B155" s="171"/>
      <c r="D155" s="164" t="s">
        <v>282</v>
      </c>
      <c r="E155" s="172" t="s">
        <v>1</v>
      </c>
      <c r="F155" s="173" t="s">
        <v>7678</v>
      </c>
      <c r="H155" s="174">
        <v>59.6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119.2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24.2" customHeight="1">
      <c r="A157" s="31"/>
      <c r="B157" s="148"/>
      <c r="C157" s="149" t="s">
        <v>308</v>
      </c>
      <c r="D157" s="149" t="s">
        <v>254</v>
      </c>
      <c r="E157" s="150" t="s">
        <v>7679</v>
      </c>
      <c r="F157" s="151" t="s">
        <v>7680</v>
      </c>
      <c r="G157" s="152" t="s">
        <v>465</v>
      </c>
      <c r="H157" s="153">
        <v>20.48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258</v>
      </c>
      <c r="BM157" s="161" t="s">
        <v>311</v>
      </c>
    </row>
    <row r="158" spans="1:65" s="14" customFormat="1">
      <c r="B158" s="171"/>
      <c r="D158" s="164" t="s">
        <v>282</v>
      </c>
      <c r="E158" s="172" t="s">
        <v>1</v>
      </c>
      <c r="F158" s="173" t="s">
        <v>7681</v>
      </c>
      <c r="H158" s="174">
        <v>20.48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5" customFormat="1">
      <c r="B159" s="179"/>
      <c r="D159" s="164" t="s">
        <v>282</v>
      </c>
      <c r="E159" s="180" t="s">
        <v>1</v>
      </c>
      <c r="F159" s="181" t="s">
        <v>286</v>
      </c>
      <c r="H159" s="182">
        <v>20.48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282</v>
      </c>
      <c r="AU159" s="180" t="s">
        <v>88</v>
      </c>
      <c r="AV159" s="15" t="s">
        <v>258</v>
      </c>
      <c r="AW159" s="15" t="s">
        <v>33</v>
      </c>
      <c r="AX159" s="15" t="s">
        <v>86</v>
      </c>
      <c r="AY159" s="180" t="s">
        <v>252</v>
      </c>
    </row>
    <row r="160" spans="1:65" s="12" customFormat="1" ht="22.9" customHeight="1">
      <c r="B160" s="135"/>
      <c r="D160" s="136" t="s">
        <v>78</v>
      </c>
      <c r="E160" s="146" t="s">
        <v>258</v>
      </c>
      <c r="F160" s="146" t="s">
        <v>457</v>
      </c>
      <c r="I160" s="138"/>
      <c r="J160" s="147">
        <f>BK160</f>
        <v>0</v>
      </c>
      <c r="L160" s="135"/>
      <c r="M160" s="140"/>
      <c r="N160" s="141"/>
      <c r="O160" s="141"/>
      <c r="P160" s="142">
        <f>SUM(P161:P164)</f>
        <v>0</v>
      </c>
      <c r="Q160" s="141"/>
      <c r="R160" s="142">
        <f>SUM(R161:R164)</f>
        <v>0</v>
      </c>
      <c r="S160" s="141"/>
      <c r="T160" s="143">
        <f>SUM(T161:T164)</f>
        <v>0</v>
      </c>
      <c r="AR160" s="136" t="s">
        <v>86</v>
      </c>
      <c r="AT160" s="144" t="s">
        <v>78</v>
      </c>
      <c r="AU160" s="144" t="s">
        <v>86</v>
      </c>
      <c r="AY160" s="136" t="s">
        <v>252</v>
      </c>
      <c r="BK160" s="145">
        <f>SUM(BK161:BK164)</f>
        <v>0</v>
      </c>
    </row>
    <row r="161" spans="1:65" s="2" customFormat="1" ht="16.5" customHeight="1">
      <c r="A161" s="31"/>
      <c r="B161" s="148"/>
      <c r="C161" s="149" t="s">
        <v>281</v>
      </c>
      <c r="D161" s="149" t="s">
        <v>254</v>
      </c>
      <c r="E161" s="150" t="s">
        <v>7682</v>
      </c>
      <c r="F161" s="151" t="s">
        <v>7683</v>
      </c>
      <c r="G161" s="152" t="s">
        <v>280</v>
      </c>
      <c r="H161" s="153">
        <v>2.048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315</v>
      </c>
    </row>
    <row r="162" spans="1:65" s="14" customFormat="1">
      <c r="B162" s="171"/>
      <c r="D162" s="164" t="s">
        <v>282</v>
      </c>
      <c r="E162" s="172" t="s">
        <v>1</v>
      </c>
      <c r="F162" s="173" t="s">
        <v>7684</v>
      </c>
      <c r="H162" s="174">
        <v>1.024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4" customFormat="1">
      <c r="B163" s="171"/>
      <c r="D163" s="164" t="s">
        <v>282</v>
      </c>
      <c r="E163" s="172" t="s">
        <v>1</v>
      </c>
      <c r="F163" s="173" t="s">
        <v>7685</v>
      </c>
      <c r="H163" s="174">
        <v>1.024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2.048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12" customFormat="1" ht="22.9" customHeight="1">
      <c r="B165" s="135"/>
      <c r="D165" s="136" t="s">
        <v>78</v>
      </c>
      <c r="E165" s="146" t="s">
        <v>269</v>
      </c>
      <c r="F165" s="146" t="s">
        <v>5278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SUM(P166:P179)</f>
        <v>0</v>
      </c>
      <c r="Q165" s="141"/>
      <c r="R165" s="142">
        <f>SUM(R166:R179)</f>
        <v>0</v>
      </c>
      <c r="S165" s="141"/>
      <c r="T165" s="143">
        <f>SUM(T166:T179)</f>
        <v>0</v>
      </c>
      <c r="AR165" s="136" t="s">
        <v>86</v>
      </c>
      <c r="AT165" s="144" t="s">
        <v>78</v>
      </c>
      <c r="AU165" s="144" t="s">
        <v>86</v>
      </c>
      <c r="AY165" s="136" t="s">
        <v>252</v>
      </c>
      <c r="BK165" s="145">
        <f>SUM(BK166:BK179)</f>
        <v>0</v>
      </c>
    </row>
    <row r="166" spans="1:65" s="2" customFormat="1" ht="24.2" customHeight="1">
      <c r="A166" s="31"/>
      <c r="B166" s="148"/>
      <c r="C166" s="149" t="s">
        <v>8</v>
      </c>
      <c r="D166" s="149" t="s">
        <v>254</v>
      </c>
      <c r="E166" s="150" t="s">
        <v>7643</v>
      </c>
      <c r="F166" s="151" t="s">
        <v>7686</v>
      </c>
      <c r="G166" s="152" t="s">
        <v>347</v>
      </c>
      <c r="H166" s="153">
        <v>2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44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258</v>
      </c>
      <c r="BM166" s="161" t="s">
        <v>319</v>
      </c>
    </row>
    <row r="167" spans="1:65" s="14" customFormat="1" ht="33.75">
      <c r="B167" s="171"/>
      <c r="D167" s="164" t="s">
        <v>282</v>
      </c>
      <c r="E167" s="172" t="s">
        <v>1</v>
      </c>
      <c r="F167" s="173" t="s">
        <v>7687</v>
      </c>
      <c r="H167" s="174">
        <v>2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3" customFormat="1" ht="33.75">
      <c r="B168" s="163"/>
      <c r="D168" s="164" t="s">
        <v>282</v>
      </c>
      <c r="E168" s="165" t="s">
        <v>1</v>
      </c>
      <c r="F168" s="166" t="s">
        <v>7688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282</v>
      </c>
      <c r="AU168" s="165" t="s">
        <v>88</v>
      </c>
      <c r="AV168" s="13" t="s">
        <v>86</v>
      </c>
      <c r="AW168" s="13" t="s">
        <v>33</v>
      </c>
      <c r="AX168" s="13" t="s">
        <v>79</v>
      </c>
      <c r="AY168" s="165" t="s">
        <v>252</v>
      </c>
    </row>
    <row r="169" spans="1:65" s="13" customFormat="1" ht="22.5">
      <c r="B169" s="163"/>
      <c r="D169" s="164" t="s">
        <v>282</v>
      </c>
      <c r="E169" s="165" t="s">
        <v>1</v>
      </c>
      <c r="F169" s="166" t="s">
        <v>7689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282</v>
      </c>
      <c r="AU169" s="165" t="s">
        <v>88</v>
      </c>
      <c r="AV169" s="13" t="s">
        <v>86</v>
      </c>
      <c r="AW169" s="13" t="s">
        <v>33</v>
      </c>
      <c r="AX169" s="13" t="s">
        <v>79</v>
      </c>
      <c r="AY169" s="165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2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2" customFormat="1" ht="24.2" customHeight="1">
      <c r="A171" s="31"/>
      <c r="B171" s="148"/>
      <c r="C171" s="149" t="s">
        <v>289</v>
      </c>
      <c r="D171" s="149" t="s">
        <v>254</v>
      </c>
      <c r="E171" s="150" t="s">
        <v>7645</v>
      </c>
      <c r="F171" s="151" t="s">
        <v>7690</v>
      </c>
      <c r="G171" s="152" t="s">
        <v>465</v>
      </c>
      <c r="H171" s="153">
        <v>15.2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323</v>
      </c>
    </row>
    <row r="172" spans="1:65" s="2" customFormat="1" ht="24.2" customHeight="1">
      <c r="A172" s="31"/>
      <c r="B172" s="148"/>
      <c r="C172" s="149" t="s">
        <v>325</v>
      </c>
      <c r="D172" s="149" t="s">
        <v>254</v>
      </c>
      <c r="E172" s="150" t="s">
        <v>7646</v>
      </c>
      <c r="F172" s="151" t="s">
        <v>7691</v>
      </c>
      <c r="G172" s="152" t="s">
        <v>347</v>
      </c>
      <c r="H172" s="153">
        <v>4</v>
      </c>
      <c r="I172" s="154"/>
      <c r="J172" s="155">
        <f>ROUND(I172*H172,2)</f>
        <v>0</v>
      </c>
      <c r="K172" s="156"/>
      <c r="L172" s="32"/>
      <c r="M172" s="157" t="s">
        <v>1</v>
      </c>
      <c r="N172" s="158" t="s">
        <v>44</v>
      </c>
      <c r="O172" s="57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7" t="s">
        <v>86</v>
      </c>
      <c r="BK172" s="162">
        <f>ROUND(I172*H172,2)</f>
        <v>0</v>
      </c>
      <c r="BL172" s="17" t="s">
        <v>258</v>
      </c>
      <c r="BM172" s="161" t="s">
        <v>328</v>
      </c>
    </row>
    <row r="173" spans="1:65" s="14" customFormat="1" ht="33.75">
      <c r="B173" s="171"/>
      <c r="D173" s="164" t="s">
        <v>282</v>
      </c>
      <c r="E173" s="172" t="s">
        <v>1</v>
      </c>
      <c r="F173" s="173" t="s">
        <v>7692</v>
      </c>
      <c r="H173" s="174">
        <v>4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5" customFormat="1">
      <c r="B174" s="179"/>
      <c r="D174" s="164" t="s">
        <v>282</v>
      </c>
      <c r="E174" s="180" t="s">
        <v>1</v>
      </c>
      <c r="F174" s="181" t="s">
        <v>286</v>
      </c>
      <c r="H174" s="182">
        <v>4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282</v>
      </c>
      <c r="AU174" s="180" t="s">
        <v>88</v>
      </c>
      <c r="AV174" s="15" t="s">
        <v>258</v>
      </c>
      <c r="AW174" s="15" t="s">
        <v>33</v>
      </c>
      <c r="AX174" s="15" t="s">
        <v>86</v>
      </c>
      <c r="AY174" s="180" t="s">
        <v>252</v>
      </c>
    </row>
    <row r="175" spans="1:65" s="2" customFormat="1" ht="24.2" customHeight="1">
      <c r="A175" s="31"/>
      <c r="B175" s="148"/>
      <c r="C175" s="149" t="s">
        <v>294</v>
      </c>
      <c r="D175" s="149" t="s">
        <v>254</v>
      </c>
      <c r="E175" s="150" t="s">
        <v>7647</v>
      </c>
      <c r="F175" s="151" t="s">
        <v>7693</v>
      </c>
      <c r="G175" s="152" t="s">
        <v>347</v>
      </c>
      <c r="H175" s="153">
        <v>2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44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258</v>
      </c>
      <c r="AT175" s="161" t="s">
        <v>254</v>
      </c>
      <c r="AU175" s="161" t="s">
        <v>88</v>
      </c>
      <c r="AY175" s="17" t="s">
        <v>252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86</v>
      </c>
      <c r="BK175" s="162">
        <f>ROUND(I175*H175,2)</f>
        <v>0</v>
      </c>
      <c r="BL175" s="17" t="s">
        <v>258</v>
      </c>
      <c r="BM175" s="161" t="s">
        <v>335</v>
      </c>
    </row>
    <row r="176" spans="1:65" s="14" customFormat="1">
      <c r="B176" s="171"/>
      <c r="D176" s="164" t="s">
        <v>282</v>
      </c>
      <c r="E176" s="172" t="s">
        <v>1</v>
      </c>
      <c r="F176" s="173" t="s">
        <v>7694</v>
      </c>
      <c r="H176" s="174">
        <v>2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3" customFormat="1" ht="22.5">
      <c r="B177" s="163"/>
      <c r="D177" s="164" t="s">
        <v>282</v>
      </c>
      <c r="E177" s="165" t="s">
        <v>1</v>
      </c>
      <c r="F177" s="166" t="s">
        <v>7695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282</v>
      </c>
      <c r="AU177" s="165" t="s">
        <v>88</v>
      </c>
      <c r="AV177" s="13" t="s">
        <v>86</v>
      </c>
      <c r="AW177" s="13" t="s">
        <v>33</v>
      </c>
      <c r="AX177" s="13" t="s">
        <v>79</v>
      </c>
      <c r="AY177" s="165" t="s">
        <v>252</v>
      </c>
    </row>
    <row r="178" spans="1:65" s="15" customFormat="1">
      <c r="B178" s="179"/>
      <c r="D178" s="164" t="s">
        <v>282</v>
      </c>
      <c r="E178" s="180" t="s">
        <v>1</v>
      </c>
      <c r="F178" s="181" t="s">
        <v>286</v>
      </c>
      <c r="H178" s="182">
        <v>2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282</v>
      </c>
      <c r="AU178" s="180" t="s">
        <v>88</v>
      </c>
      <c r="AV178" s="15" t="s">
        <v>258</v>
      </c>
      <c r="AW178" s="15" t="s">
        <v>33</v>
      </c>
      <c r="AX178" s="15" t="s">
        <v>86</v>
      </c>
      <c r="AY178" s="180" t="s">
        <v>252</v>
      </c>
    </row>
    <row r="179" spans="1:65" s="2" customFormat="1" ht="24.2" customHeight="1">
      <c r="A179" s="31"/>
      <c r="B179" s="148"/>
      <c r="C179" s="149" t="s">
        <v>338</v>
      </c>
      <c r="D179" s="149" t="s">
        <v>254</v>
      </c>
      <c r="E179" s="150" t="s">
        <v>7696</v>
      </c>
      <c r="F179" s="151" t="s">
        <v>7697</v>
      </c>
      <c r="G179" s="152" t="s">
        <v>347</v>
      </c>
      <c r="H179" s="153">
        <v>2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44</v>
      </c>
      <c r="O179" s="57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258</v>
      </c>
      <c r="AT179" s="161" t="s">
        <v>254</v>
      </c>
      <c r="AU179" s="161" t="s">
        <v>88</v>
      </c>
      <c r="AY179" s="17" t="s">
        <v>252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86</v>
      </c>
      <c r="BK179" s="162">
        <f>ROUND(I179*H179,2)</f>
        <v>0</v>
      </c>
      <c r="BL179" s="17" t="s">
        <v>258</v>
      </c>
      <c r="BM179" s="161" t="s">
        <v>342</v>
      </c>
    </row>
    <row r="180" spans="1:65" s="12" customFormat="1" ht="22.9" customHeight="1">
      <c r="B180" s="135"/>
      <c r="D180" s="136" t="s">
        <v>78</v>
      </c>
      <c r="E180" s="146" t="s">
        <v>291</v>
      </c>
      <c r="F180" s="146" t="s">
        <v>471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SUM(P181:P182)</f>
        <v>0</v>
      </c>
      <c r="Q180" s="141"/>
      <c r="R180" s="142">
        <f>SUM(R181:R182)</f>
        <v>0</v>
      </c>
      <c r="S180" s="141"/>
      <c r="T180" s="143">
        <f>SUM(T181:T182)</f>
        <v>0</v>
      </c>
      <c r="AR180" s="136" t="s">
        <v>86</v>
      </c>
      <c r="AT180" s="144" t="s">
        <v>78</v>
      </c>
      <c r="AU180" s="144" t="s">
        <v>86</v>
      </c>
      <c r="AY180" s="136" t="s">
        <v>252</v>
      </c>
      <c r="BK180" s="145">
        <f>SUM(BK181:BK182)</f>
        <v>0</v>
      </c>
    </row>
    <row r="181" spans="1:65" s="2" customFormat="1" ht="24.2" customHeight="1">
      <c r="A181" s="31"/>
      <c r="B181" s="148"/>
      <c r="C181" s="149" t="s">
        <v>298</v>
      </c>
      <c r="D181" s="149" t="s">
        <v>254</v>
      </c>
      <c r="E181" s="150" t="s">
        <v>2713</v>
      </c>
      <c r="F181" s="151" t="s">
        <v>2714</v>
      </c>
      <c r="G181" s="152" t="s">
        <v>280</v>
      </c>
      <c r="H181" s="153">
        <v>59.603999999999999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348</v>
      </c>
    </row>
    <row r="182" spans="1:65" s="2" customFormat="1" ht="33" customHeight="1">
      <c r="A182" s="31"/>
      <c r="B182" s="148"/>
      <c r="C182" s="149" t="s">
        <v>7</v>
      </c>
      <c r="D182" s="149" t="s">
        <v>254</v>
      </c>
      <c r="E182" s="150" t="s">
        <v>2720</v>
      </c>
      <c r="F182" s="151" t="s">
        <v>1229</v>
      </c>
      <c r="G182" s="152" t="s">
        <v>280</v>
      </c>
      <c r="H182" s="153">
        <v>59.6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44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258</v>
      </c>
      <c r="AT182" s="161" t="s">
        <v>254</v>
      </c>
      <c r="AU182" s="161" t="s">
        <v>88</v>
      </c>
      <c r="AY182" s="17" t="s">
        <v>252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86</v>
      </c>
      <c r="BK182" s="162">
        <f>ROUND(I182*H182,2)</f>
        <v>0</v>
      </c>
      <c r="BL182" s="17" t="s">
        <v>258</v>
      </c>
      <c r="BM182" s="161" t="s">
        <v>356</v>
      </c>
    </row>
    <row r="183" spans="1:65" s="12" customFormat="1" ht="22.9" customHeight="1">
      <c r="B183" s="135"/>
      <c r="D183" s="136" t="s">
        <v>78</v>
      </c>
      <c r="E183" s="146" t="s">
        <v>844</v>
      </c>
      <c r="F183" s="146" t="s">
        <v>1292</v>
      </c>
      <c r="I183" s="138"/>
      <c r="J183" s="147">
        <f>BK183</f>
        <v>0</v>
      </c>
      <c r="L183" s="135"/>
      <c r="M183" s="140"/>
      <c r="N183" s="141"/>
      <c r="O183" s="141"/>
      <c r="P183" s="142">
        <f>SUM(P184:P185)</f>
        <v>0</v>
      </c>
      <c r="Q183" s="141"/>
      <c r="R183" s="142">
        <f>SUM(R184:R185)</f>
        <v>0</v>
      </c>
      <c r="S183" s="141"/>
      <c r="T183" s="143">
        <f>SUM(T184:T185)</f>
        <v>0</v>
      </c>
      <c r="AR183" s="136" t="s">
        <v>86</v>
      </c>
      <c r="AT183" s="144" t="s">
        <v>78</v>
      </c>
      <c r="AU183" s="144" t="s">
        <v>86</v>
      </c>
      <c r="AY183" s="136" t="s">
        <v>252</v>
      </c>
      <c r="BK183" s="145">
        <f>SUM(BK184:BK185)</f>
        <v>0</v>
      </c>
    </row>
    <row r="184" spans="1:65" s="2" customFormat="1" ht="24.2" customHeight="1">
      <c r="A184" s="31"/>
      <c r="B184" s="148"/>
      <c r="C184" s="149" t="s">
        <v>302</v>
      </c>
      <c r="D184" s="149" t="s">
        <v>254</v>
      </c>
      <c r="E184" s="150" t="s">
        <v>7334</v>
      </c>
      <c r="F184" s="151" t="s">
        <v>4914</v>
      </c>
      <c r="G184" s="152" t="s">
        <v>341</v>
      </c>
      <c r="H184" s="153">
        <v>133.12899999999999</v>
      </c>
      <c r="I184" s="154"/>
      <c r="J184" s="155">
        <f>ROUND(I184*H184,2)</f>
        <v>0</v>
      </c>
      <c r="K184" s="156"/>
      <c r="L184" s="32"/>
      <c r="M184" s="157" t="s">
        <v>1</v>
      </c>
      <c r="N184" s="158" t="s">
        <v>44</v>
      </c>
      <c r="O184" s="57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258</v>
      </c>
      <c r="AT184" s="161" t="s">
        <v>254</v>
      </c>
      <c r="AU184" s="161" t="s">
        <v>88</v>
      </c>
      <c r="AY184" s="17" t="s">
        <v>252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86</v>
      </c>
      <c r="BK184" s="162">
        <f>ROUND(I184*H184,2)</f>
        <v>0</v>
      </c>
      <c r="BL184" s="17" t="s">
        <v>258</v>
      </c>
      <c r="BM184" s="161" t="s">
        <v>363</v>
      </c>
    </row>
    <row r="185" spans="1:65" s="2" customFormat="1" ht="21.75" customHeight="1">
      <c r="A185" s="31"/>
      <c r="B185" s="148"/>
      <c r="C185" s="149" t="s">
        <v>366</v>
      </c>
      <c r="D185" s="149" t="s">
        <v>254</v>
      </c>
      <c r="E185" s="150" t="s">
        <v>4915</v>
      </c>
      <c r="F185" s="151" t="s">
        <v>4916</v>
      </c>
      <c r="G185" s="152" t="s">
        <v>257</v>
      </c>
      <c r="H185" s="153">
        <v>20</v>
      </c>
      <c r="I185" s="154"/>
      <c r="J185" s="155">
        <f>ROUND(I185*H185,2)</f>
        <v>0</v>
      </c>
      <c r="K185" s="156"/>
      <c r="L185" s="32"/>
      <c r="M185" s="191" t="s">
        <v>1</v>
      </c>
      <c r="N185" s="192" t="s">
        <v>44</v>
      </c>
      <c r="O185" s="193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369</v>
      </c>
    </row>
    <row r="186" spans="1:65" s="2" customFormat="1" ht="6.95" customHeight="1">
      <c r="A186" s="31"/>
      <c r="B186" s="46"/>
      <c r="C186" s="47"/>
      <c r="D186" s="47"/>
      <c r="E186" s="47"/>
      <c r="F186" s="47"/>
      <c r="G186" s="47"/>
      <c r="H186" s="47"/>
      <c r="I186" s="47"/>
      <c r="J186" s="47"/>
      <c r="K186" s="47"/>
      <c r="L186" s="32"/>
      <c r="M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</sheetData>
  <autoFilter ref="C125:K185" xr:uid="{00000000-0009-0000-0000-00001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7698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ROUND((SUM(BE126:BE169)),  2)</f>
        <v>0</v>
      </c>
      <c r="G35" s="31"/>
      <c r="H35" s="31"/>
      <c r="I35" s="104">
        <v>0.21</v>
      </c>
      <c r="J35" s="103">
        <f>ROUND(((SUM(BE126:BE169))*I35),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ROUND((SUM(BF126:BF169)),  2)</f>
        <v>0</v>
      </c>
      <c r="G36" s="31"/>
      <c r="H36" s="31"/>
      <c r="I36" s="104">
        <v>0.15</v>
      </c>
      <c r="J36" s="103">
        <f>ROUND(((SUM(BF126:BF169))*I36),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ROUND((SUM(BG126:BG169)),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ROUND((SUM(BH126:BH169)),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ROUND((SUM(BI126:BI169)),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Objekt22 - SO D.1.4.1.b.20.Retenční nádrž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7699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J154</f>
        <v>0</v>
      </c>
      <c r="L101" s="120"/>
    </row>
    <row r="102" spans="1:47" s="10" customFormat="1" ht="19.899999999999999" customHeight="1">
      <c r="B102" s="120"/>
      <c r="D102" s="121" t="s">
        <v>5245</v>
      </c>
      <c r="E102" s="122"/>
      <c r="F102" s="122"/>
      <c r="G102" s="122"/>
      <c r="H102" s="122"/>
      <c r="I102" s="122"/>
      <c r="J102" s="123">
        <f>J159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J164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J167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1" t="s">
        <v>237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43" t="str">
        <f>E7</f>
        <v>ZU - rekonstrukce objektu Klatovská 51/ Chodské náměstí 1</v>
      </c>
      <c r="F114" s="244"/>
      <c r="G114" s="244"/>
      <c r="H114" s="244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197</v>
      </c>
      <c r="L115" s="20"/>
    </row>
    <row r="116" spans="1:63" s="2" customFormat="1" ht="16.5" customHeight="1">
      <c r="A116" s="31"/>
      <c r="B116" s="32"/>
      <c r="C116" s="31"/>
      <c r="D116" s="31"/>
      <c r="E116" s="243" t="s">
        <v>198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199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8" t="str">
        <f>E11</f>
        <v>Objekt22 - SO D.1.4.1.b.20.Retenční nádrž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20</v>
      </c>
      <c r="D120" s="31"/>
      <c r="E120" s="31"/>
      <c r="F120" s="25" t="str">
        <f>F14</f>
        <v>Plzeň</v>
      </c>
      <c r="G120" s="31"/>
      <c r="H120" s="31"/>
      <c r="I120" s="27" t="s">
        <v>22</v>
      </c>
      <c r="J120" s="54" t="str">
        <f>IF(J14="","",J14)</f>
        <v>17. 11. 2022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24</v>
      </c>
      <c r="D122" s="31"/>
      <c r="E122" s="31"/>
      <c r="F122" s="25" t="str">
        <f>E17</f>
        <v>Západočeská univerzita v Plzni</v>
      </c>
      <c r="G122" s="31"/>
      <c r="H122" s="31"/>
      <c r="I122" s="27" t="s">
        <v>31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30</v>
      </c>
      <c r="D123" s="31"/>
      <c r="E123" s="31"/>
      <c r="F123" s="25">
        <f>IF(E20="","",E20)</f>
        <v>0</v>
      </c>
      <c r="G123" s="31"/>
      <c r="H123" s="31"/>
      <c r="I123" s="27" t="s">
        <v>34</v>
      </c>
      <c r="J123" s="29" t="str">
        <f>E26</f>
        <v>BAUING KV,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238</v>
      </c>
      <c r="D125" s="127" t="s">
        <v>64</v>
      </c>
      <c r="E125" s="127" t="s">
        <v>60</v>
      </c>
      <c r="F125" s="127" t="s">
        <v>61</v>
      </c>
      <c r="G125" s="127" t="s">
        <v>239</v>
      </c>
      <c r="H125" s="127" t="s">
        <v>240</v>
      </c>
      <c r="I125" s="127" t="s">
        <v>241</v>
      </c>
      <c r="J125" s="128" t="s">
        <v>203</v>
      </c>
      <c r="K125" s="129" t="s">
        <v>242</v>
      </c>
      <c r="L125" s="130"/>
      <c r="M125" s="61" t="s">
        <v>1</v>
      </c>
      <c r="N125" s="62" t="s">
        <v>43</v>
      </c>
      <c r="O125" s="62" t="s">
        <v>243</v>
      </c>
      <c r="P125" s="62" t="s">
        <v>244</v>
      </c>
      <c r="Q125" s="62" t="s">
        <v>245</v>
      </c>
      <c r="R125" s="62" t="s">
        <v>246</v>
      </c>
      <c r="S125" s="62" t="s">
        <v>247</v>
      </c>
      <c r="T125" s="63" t="s">
        <v>248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249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</f>
        <v>0</v>
      </c>
      <c r="Q126" s="65"/>
      <c r="R126" s="132">
        <f>R127</f>
        <v>0</v>
      </c>
      <c r="S126" s="65"/>
      <c r="T126" s="133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78</v>
      </c>
      <c r="AU126" s="17" t="s">
        <v>205</v>
      </c>
      <c r="BK126" s="134">
        <f>BK127</f>
        <v>0</v>
      </c>
    </row>
    <row r="127" spans="1:63" s="12" customFormat="1" ht="25.9" customHeight="1">
      <c r="B127" s="135"/>
      <c r="D127" s="136" t="s">
        <v>78</v>
      </c>
      <c r="E127" s="137" t="s">
        <v>250</v>
      </c>
      <c r="F127" s="137" t="s">
        <v>250</v>
      </c>
      <c r="I127" s="138"/>
      <c r="J127" s="139">
        <f>BK127</f>
        <v>0</v>
      </c>
      <c r="L127" s="135"/>
      <c r="M127" s="140"/>
      <c r="N127" s="141"/>
      <c r="O127" s="141"/>
      <c r="P127" s="142">
        <f>P128+P154+P159+P164+P167</f>
        <v>0</v>
      </c>
      <c r="Q127" s="141"/>
      <c r="R127" s="142">
        <f>R128+R154+R159+R164+R167</f>
        <v>0</v>
      </c>
      <c r="S127" s="141"/>
      <c r="T127" s="143">
        <f>T128+T154+T159+T164+T167</f>
        <v>0</v>
      </c>
      <c r="AR127" s="136" t="s">
        <v>86</v>
      </c>
      <c r="AT127" s="144" t="s">
        <v>78</v>
      </c>
      <c r="AU127" s="144" t="s">
        <v>79</v>
      </c>
      <c r="AY127" s="136" t="s">
        <v>252</v>
      </c>
      <c r="BK127" s="145">
        <f>BK128+BK154+BK159+BK164+BK167</f>
        <v>0</v>
      </c>
    </row>
    <row r="128" spans="1:63" s="12" customFormat="1" ht="22.9" customHeight="1">
      <c r="B128" s="135"/>
      <c r="D128" s="136" t="s">
        <v>78</v>
      </c>
      <c r="E128" s="146" t="s">
        <v>86</v>
      </c>
      <c r="F128" s="146" t="s">
        <v>253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SUM(P129:P153)</f>
        <v>0</v>
      </c>
      <c r="Q128" s="141"/>
      <c r="R128" s="142">
        <f>SUM(R129:R153)</f>
        <v>0</v>
      </c>
      <c r="S128" s="141"/>
      <c r="T128" s="143">
        <f>SUM(T129:T153)</f>
        <v>0</v>
      </c>
      <c r="AR128" s="136" t="s">
        <v>86</v>
      </c>
      <c r="AT128" s="144" t="s">
        <v>78</v>
      </c>
      <c r="AU128" s="144" t="s">
        <v>86</v>
      </c>
      <c r="AY128" s="136" t="s">
        <v>252</v>
      </c>
      <c r="BK128" s="145">
        <f>SUM(BK129:BK153)</f>
        <v>0</v>
      </c>
    </row>
    <row r="129" spans="1:65" s="2" customFormat="1" ht="24.2" customHeight="1">
      <c r="A129" s="31"/>
      <c r="B129" s="148"/>
      <c r="C129" s="149" t="s">
        <v>86</v>
      </c>
      <c r="D129" s="149" t="s">
        <v>254</v>
      </c>
      <c r="E129" s="150" t="s">
        <v>1914</v>
      </c>
      <c r="F129" s="151" t="s">
        <v>256</v>
      </c>
      <c r="G129" s="152" t="s">
        <v>257</v>
      </c>
      <c r="H129" s="153">
        <v>30</v>
      </c>
      <c r="I129" s="154"/>
      <c r="J129" s="155">
        <f t="shared" ref="J129:J139" si="0"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ref="P129:P139" si="1">O129*H129</f>
        <v>0</v>
      </c>
      <c r="Q129" s="159">
        <v>0</v>
      </c>
      <c r="R129" s="159">
        <f t="shared" ref="R129:R139" si="2">Q129*H129</f>
        <v>0</v>
      </c>
      <c r="S129" s="159">
        <v>0</v>
      </c>
      <c r="T129" s="160">
        <f t="shared" ref="T129:T139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 t="shared" ref="BE129:BE139" si="4">IF(N129="základní",J129,0)</f>
        <v>0</v>
      </c>
      <c r="BF129" s="162">
        <f t="shared" ref="BF129:BF139" si="5">IF(N129="snížená",J129,0)</f>
        <v>0</v>
      </c>
      <c r="BG129" s="162">
        <f t="shared" ref="BG129:BG139" si="6">IF(N129="zákl. přenesená",J129,0)</f>
        <v>0</v>
      </c>
      <c r="BH129" s="162">
        <f t="shared" ref="BH129:BH139" si="7">IF(N129="sníž. přenesená",J129,0)</f>
        <v>0</v>
      </c>
      <c r="BI129" s="162">
        <f t="shared" ref="BI129:BI139" si="8">IF(N129="nulová",J129,0)</f>
        <v>0</v>
      </c>
      <c r="BJ129" s="17" t="s">
        <v>86</v>
      </c>
      <c r="BK129" s="162">
        <f t="shared" ref="BK129:BK139" si="9">ROUND(I129*H129,2)</f>
        <v>0</v>
      </c>
      <c r="BL129" s="17" t="s">
        <v>258</v>
      </c>
      <c r="BM129" s="161" t="s">
        <v>88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1915</v>
      </c>
      <c r="F130" s="151" t="s">
        <v>260</v>
      </c>
      <c r="G130" s="152" t="s">
        <v>261</v>
      </c>
      <c r="H130" s="153">
        <v>4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258</v>
      </c>
    </row>
    <row r="131" spans="1:65" s="2" customFormat="1" ht="24.2" customHeight="1">
      <c r="A131" s="31"/>
      <c r="B131" s="148"/>
      <c r="C131" s="149" t="s">
        <v>262</v>
      </c>
      <c r="D131" s="149" t="s">
        <v>254</v>
      </c>
      <c r="E131" s="150" t="s">
        <v>263</v>
      </c>
      <c r="F131" s="151" t="s">
        <v>264</v>
      </c>
      <c r="G131" s="152" t="s">
        <v>265</v>
      </c>
      <c r="H131" s="153">
        <v>10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266</v>
      </c>
    </row>
    <row r="132" spans="1:65" s="2" customFormat="1" ht="16.5" customHeight="1">
      <c r="A132" s="31"/>
      <c r="B132" s="148"/>
      <c r="C132" s="149" t="s">
        <v>258</v>
      </c>
      <c r="D132" s="149" t="s">
        <v>254</v>
      </c>
      <c r="E132" s="150" t="s">
        <v>267</v>
      </c>
      <c r="F132" s="151" t="s">
        <v>268</v>
      </c>
      <c r="G132" s="152" t="s">
        <v>265</v>
      </c>
      <c r="H132" s="153">
        <v>10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269</v>
      </c>
    </row>
    <row r="133" spans="1:65" s="2" customFormat="1" ht="24.2" customHeight="1">
      <c r="A133" s="31"/>
      <c r="B133" s="148"/>
      <c r="C133" s="149" t="s">
        <v>270</v>
      </c>
      <c r="D133" s="149" t="s">
        <v>254</v>
      </c>
      <c r="E133" s="150" t="s">
        <v>271</v>
      </c>
      <c r="F133" s="151" t="s">
        <v>272</v>
      </c>
      <c r="G133" s="152" t="s">
        <v>265</v>
      </c>
      <c r="H133" s="153">
        <v>10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273</v>
      </c>
    </row>
    <row r="134" spans="1:65" s="2" customFormat="1" ht="24.2" customHeight="1">
      <c r="A134" s="31"/>
      <c r="B134" s="148"/>
      <c r="C134" s="149" t="s">
        <v>266</v>
      </c>
      <c r="D134" s="149" t="s">
        <v>254</v>
      </c>
      <c r="E134" s="150" t="s">
        <v>1916</v>
      </c>
      <c r="F134" s="151" t="s">
        <v>1917</v>
      </c>
      <c r="G134" s="152" t="s">
        <v>265</v>
      </c>
      <c r="H134" s="153">
        <v>15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276</v>
      </c>
    </row>
    <row r="135" spans="1:65" s="2" customFormat="1" ht="33" customHeight="1">
      <c r="A135" s="31"/>
      <c r="B135" s="148"/>
      <c r="C135" s="149" t="s">
        <v>277</v>
      </c>
      <c r="D135" s="149" t="s">
        <v>254</v>
      </c>
      <c r="E135" s="150" t="s">
        <v>7700</v>
      </c>
      <c r="F135" s="151" t="s">
        <v>7701</v>
      </c>
      <c r="G135" s="152" t="s">
        <v>280</v>
      </c>
      <c r="H135" s="153">
        <v>108.673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281</v>
      </c>
    </row>
    <row r="136" spans="1:65" s="2" customFormat="1" ht="33" customHeight="1">
      <c r="A136" s="31"/>
      <c r="B136" s="148"/>
      <c r="C136" s="149" t="s">
        <v>269</v>
      </c>
      <c r="D136" s="149" t="s">
        <v>254</v>
      </c>
      <c r="E136" s="150" t="s">
        <v>7702</v>
      </c>
      <c r="F136" s="151" t="s">
        <v>7703</v>
      </c>
      <c r="G136" s="152" t="s">
        <v>280</v>
      </c>
      <c r="H136" s="153">
        <v>108.673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289</v>
      </c>
    </row>
    <row r="137" spans="1:65" s="2" customFormat="1" ht="24.2" customHeight="1">
      <c r="A137" s="31"/>
      <c r="B137" s="148"/>
      <c r="C137" s="149" t="s">
        <v>291</v>
      </c>
      <c r="D137" s="149" t="s">
        <v>254</v>
      </c>
      <c r="E137" s="150" t="s">
        <v>7670</v>
      </c>
      <c r="F137" s="151" t="s">
        <v>7671</v>
      </c>
      <c r="G137" s="152" t="s">
        <v>280</v>
      </c>
      <c r="H137" s="153">
        <v>217.345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294</v>
      </c>
    </row>
    <row r="138" spans="1:65" s="2" customFormat="1" ht="16.5" customHeight="1">
      <c r="A138" s="31"/>
      <c r="B138" s="148"/>
      <c r="C138" s="149" t="s">
        <v>273</v>
      </c>
      <c r="D138" s="149" t="s">
        <v>254</v>
      </c>
      <c r="E138" s="150" t="s">
        <v>7672</v>
      </c>
      <c r="F138" s="151" t="s">
        <v>322</v>
      </c>
      <c r="G138" s="152" t="s">
        <v>280</v>
      </c>
      <c r="H138" s="153">
        <v>217.345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298</v>
      </c>
    </row>
    <row r="139" spans="1:65" s="2" customFormat="1" ht="24.2" customHeight="1">
      <c r="A139" s="31"/>
      <c r="B139" s="148"/>
      <c r="C139" s="149" t="s">
        <v>299</v>
      </c>
      <c r="D139" s="149" t="s">
        <v>254</v>
      </c>
      <c r="E139" s="150" t="s">
        <v>326</v>
      </c>
      <c r="F139" s="151" t="s">
        <v>327</v>
      </c>
      <c r="G139" s="152" t="s">
        <v>280</v>
      </c>
      <c r="H139" s="153">
        <v>155.59399999999999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302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7704</v>
      </c>
      <c r="H140" s="174">
        <v>77.873999999999995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7705</v>
      </c>
      <c r="H141" s="174">
        <v>77.72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5" customFormat="1">
      <c r="B142" s="179"/>
      <c r="D142" s="164" t="s">
        <v>282</v>
      </c>
      <c r="E142" s="180" t="s">
        <v>1</v>
      </c>
      <c r="F142" s="181" t="s">
        <v>286</v>
      </c>
      <c r="H142" s="182">
        <v>155.59399999999999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282</v>
      </c>
      <c r="AU142" s="180" t="s">
        <v>88</v>
      </c>
      <c r="AV142" s="15" t="s">
        <v>258</v>
      </c>
      <c r="AW142" s="15" t="s">
        <v>33</v>
      </c>
      <c r="AX142" s="15" t="s">
        <v>86</v>
      </c>
      <c r="AY142" s="180" t="s">
        <v>252</v>
      </c>
    </row>
    <row r="143" spans="1:65" s="2" customFormat="1" ht="24.2" customHeight="1">
      <c r="A143" s="31"/>
      <c r="B143" s="148"/>
      <c r="C143" s="149" t="s">
        <v>276</v>
      </c>
      <c r="D143" s="149" t="s">
        <v>254</v>
      </c>
      <c r="E143" s="150" t="s">
        <v>7706</v>
      </c>
      <c r="F143" s="151" t="s">
        <v>7707</v>
      </c>
      <c r="G143" s="152" t="s">
        <v>280</v>
      </c>
      <c r="H143" s="153">
        <v>26.599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44</v>
      </c>
      <c r="O143" s="57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258</v>
      </c>
      <c r="BM143" s="161" t="s">
        <v>306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7708</v>
      </c>
      <c r="H144" s="174">
        <v>14.718999999999999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4" customFormat="1" ht="22.5">
      <c r="B145" s="171"/>
      <c r="D145" s="164" t="s">
        <v>282</v>
      </c>
      <c r="E145" s="172" t="s">
        <v>1</v>
      </c>
      <c r="F145" s="173" t="s">
        <v>7709</v>
      </c>
      <c r="H145" s="174">
        <v>11.88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26.599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16.5" customHeight="1">
      <c r="A147" s="31"/>
      <c r="B147" s="148"/>
      <c r="C147" s="149" t="s">
        <v>308</v>
      </c>
      <c r="D147" s="149" t="s">
        <v>254</v>
      </c>
      <c r="E147" s="150" t="s">
        <v>339</v>
      </c>
      <c r="F147" s="151" t="s">
        <v>340</v>
      </c>
      <c r="G147" s="152" t="s">
        <v>341</v>
      </c>
      <c r="H147" s="153">
        <v>53.2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311</v>
      </c>
    </row>
    <row r="148" spans="1:65" s="14" customFormat="1">
      <c r="B148" s="171"/>
      <c r="D148" s="164" t="s">
        <v>282</v>
      </c>
      <c r="E148" s="172" t="s">
        <v>1</v>
      </c>
      <c r="F148" s="173" t="s">
        <v>7710</v>
      </c>
      <c r="H148" s="174">
        <v>29.44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4" customFormat="1">
      <c r="B149" s="171"/>
      <c r="D149" s="164" t="s">
        <v>282</v>
      </c>
      <c r="E149" s="172" t="s">
        <v>1</v>
      </c>
      <c r="F149" s="173" t="s">
        <v>7711</v>
      </c>
      <c r="H149" s="174">
        <v>23.76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282</v>
      </c>
      <c r="AU149" s="172" t="s">
        <v>88</v>
      </c>
      <c r="AV149" s="14" t="s">
        <v>88</v>
      </c>
      <c r="AW149" s="14" t="s">
        <v>33</v>
      </c>
      <c r="AX149" s="14" t="s">
        <v>79</v>
      </c>
      <c r="AY149" s="172" t="s">
        <v>252</v>
      </c>
    </row>
    <row r="150" spans="1:65" s="15" customFormat="1">
      <c r="B150" s="179"/>
      <c r="D150" s="164" t="s">
        <v>282</v>
      </c>
      <c r="E150" s="180" t="s">
        <v>1</v>
      </c>
      <c r="F150" s="181" t="s">
        <v>286</v>
      </c>
      <c r="H150" s="182">
        <v>53.2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282</v>
      </c>
      <c r="AU150" s="180" t="s">
        <v>88</v>
      </c>
      <c r="AV150" s="15" t="s">
        <v>258</v>
      </c>
      <c r="AW150" s="15" t="s">
        <v>33</v>
      </c>
      <c r="AX150" s="15" t="s">
        <v>86</v>
      </c>
      <c r="AY150" s="180" t="s">
        <v>252</v>
      </c>
    </row>
    <row r="151" spans="1:65" s="2" customFormat="1" ht="24.2" customHeight="1">
      <c r="A151" s="31"/>
      <c r="B151" s="148"/>
      <c r="C151" s="149" t="s">
        <v>281</v>
      </c>
      <c r="D151" s="149" t="s">
        <v>254</v>
      </c>
      <c r="E151" s="150" t="s">
        <v>7679</v>
      </c>
      <c r="F151" s="151" t="s">
        <v>7680</v>
      </c>
      <c r="G151" s="152" t="s">
        <v>465</v>
      </c>
      <c r="H151" s="153">
        <v>58.32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315</v>
      </c>
    </row>
    <row r="152" spans="1:65" s="14" customFormat="1" ht="22.5">
      <c r="B152" s="171"/>
      <c r="D152" s="164" t="s">
        <v>282</v>
      </c>
      <c r="E152" s="172" t="s">
        <v>1</v>
      </c>
      <c r="F152" s="173" t="s">
        <v>7712</v>
      </c>
      <c r="H152" s="174">
        <v>58.32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58.32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12" customFormat="1" ht="22.9" customHeight="1">
      <c r="B154" s="135"/>
      <c r="D154" s="136" t="s">
        <v>78</v>
      </c>
      <c r="E154" s="146" t="s">
        <v>258</v>
      </c>
      <c r="F154" s="146" t="s">
        <v>457</v>
      </c>
      <c r="I154" s="138"/>
      <c r="J154" s="147">
        <f>BK154</f>
        <v>0</v>
      </c>
      <c r="L154" s="135"/>
      <c r="M154" s="140"/>
      <c r="N154" s="141"/>
      <c r="O154" s="141"/>
      <c r="P154" s="142">
        <f>SUM(P155:P158)</f>
        <v>0</v>
      </c>
      <c r="Q154" s="141"/>
      <c r="R154" s="142">
        <f>SUM(R155:R158)</f>
        <v>0</v>
      </c>
      <c r="S154" s="141"/>
      <c r="T154" s="143">
        <f>SUM(T155:T158)</f>
        <v>0</v>
      </c>
      <c r="AR154" s="136" t="s">
        <v>86</v>
      </c>
      <c r="AT154" s="144" t="s">
        <v>78</v>
      </c>
      <c r="AU154" s="144" t="s">
        <v>86</v>
      </c>
      <c r="AY154" s="136" t="s">
        <v>252</v>
      </c>
      <c r="BK154" s="145">
        <f>SUM(BK155:BK158)</f>
        <v>0</v>
      </c>
    </row>
    <row r="155" spans="1:65" s="2" customFormat="1" ht="16.5" customHeight="1">
      <c r="A155" s="31"/>
      <c r="B155" s="148"/>
      <c r="C155" s="149" t="s">
        <v>8</v>
      </c>
      <c r="D155" s="149" t="s">
        <v>254</v>
      </c>
      <c r="E155" s="150" t="s">
        <v>7682</v>
      </c>
      <c r="F155" s="151" t="s">
        <v>7683</v>
      </c>
      <c r="G155" s="152" t="s">
        <v>280</v>
      </c>
      <c r="H155" s="153">
        <v>2.9159999999999999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44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86</v>
      </c>
      <c r="BK155" s="162">
        <f>ROUND(I155*H155,2)</f>
        <v>0</v>
      </c>
      <c r="BL155" s="17" t="s">
        <v>258</v>
      </c>
      <c r="BM155" s="161" t="s">
        <v>319</v>
      </c>
    </row>
    <row r="156" spans="1:65" s="14" customFormat="1">
      <c r="B156" s="171"/>
      <c r="D156" s="164" t="s">
        <v>282</v>
      </c>
      <c r="E156" s="172" t="s">
        <v>1</v>
      </c>
      <c r="F156" s="173" t="s">
        <v>7713</v>
      </c>
      <c r="H156" s="174">
        <v>1.62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4" customFormat="1">
      <c r="B157" s="171"/>
      <c r="D157" s="164" t="s">
        <v>282</v>
      </c>
      <c r="E157" s="172" t="s">
        <v>1</v>
      </c>
      <c r="F157" s="173" t="s">
        <v>7714</v>
      </c>
      <c r="H157" s="174">
        <v>1.296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5" customFormat="1">
      <c r="B158" s="179"/>
      <c r="D158" s="164" t="s">
        <v>282</v>
      </c>
      <c r="E158" s="180" t="s">
        <v>1</v>
      </c>
      <c r="F158" s="181" t="s">
        <v>286</v>
      </c>
      <c r="H158" s="182">
        <v>2.9160000000000004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282</v>
      </c>
      <c r="AU158" s="180" t="s">
        <v>88</v>
      </c>
      <c r="AV158" s="15" t="s">
        <v>258</v>
      </c>
      <c r="AW158" s="15" t="s">
        <v>33</v>
      </c>
      <c r="AX158" s="15" t="s">
        <v>86</v>
      </c>
      <c r="AY158" s="180" t="s">
        <v>252</v>
      </c>
    </row>
    <row r="159" spans="1:65" s="12" customFormat="1" ht="22.9" customHeight="1">
      <c r="B159" s="135"/>
      <c r="D159" s="136" t="s">
        <v>78</v>
      </c>
      <c r="E159" s="146" t="s">
        <v>269</v>
      </c>
      <c r="F159" s="146" t="s">
        <v>5278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SUM(P160:P163)</f>
        <v>0</v>
      </c>
      <c r="Q159" s="141"/>
      <c r="R159" s="142">
        <f>SUM(R160:R163)</f>
        <v>0</v>
      </c>
      <c r="S159" s="141"/>
      <c r="T159" s="143">
        <f>SUM(T160:T163)</f>
        <v>0</v>
      </c>
      <c r="AR159" s="136" t="s">
        <v>86</v>
      </c>
      <c r="AT159" s="144" t="s">
        <v>78</v>
      </c>
      <c r="AU159" s="144" t="s">
        <v>86</v>
      </c>
      <c r="AY159" s="136" t="s">
        <v>252</v>
      </c>
      <c r="BK159" s="145">
        <f>SUM(BK160:BK163)</f>
        <v>0</v>
      </c>
    </row>
    <row r="160" spans="1:65" s="2" customFormat="1" ht="24.2" customHeight="1">
      <c r="A160" s="31"/>
      <c r="B160" s="148"/>
      <c r="C160" s="149" t="s">
        <v>289</v>
      </c>
      <c r="D160" s="149" t="s">
        <v>254</v>
      </c>
      <c r="E160" s="150" t="s">
        <v>7312</v>
      </c>
      <c r="F160" s="151" t="s">
        <v>7715</v>
      </c>
      <c r="G160" s="152" t="s">
        <v>1384</v>
      </c>
      <c r="H160" s="153">
        <v>1</v>
      </c>
      <c r="I160" s="154"/>
      <c r="J160" s="155">
        <f>ROUND(I160*H160,2)</f>
        <v>0</v>
      </c>
      <c r="K160" s="156"/>
      <c r="L160" s="32"/>
      <c r="M160" s="157" t="s">
        <v>1</v>
      </c>
      <c r="N160" s="158" t="s">
        <v>44</v>
      </c>
      <c r="O160" s="57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258</v>
      </c>
      <c r="AT160" s="161" t="s">
        <v>254</v>
      </c>
      <c r="AU160" s="161" t="s">
        <v>88</v>
      </c>
      <c r="AY160" s="17" t="s">
        <v>252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258</v>
      </c>
      <c r="BM160" s="161" t="s">
        <v>323</v>
      </c>
    </row>
    <row r="161" spans="1:65" s="2" customFormat="1" ht="24.2" customHeight="1">
      <c r="A161" s="31"/>
      <c r="B161" s="148"/>
      <c r="C161" s="149" t="s">
        <v>325</v>
      </c>
      <c r="D161" s="149" t="s">
        <v>254</v>
      </c>
      <c r="E161" s="150" t="s">
        <v>7314</v>
      </c>
      <c r="F161" s="151" t="s">
        <v>7716</v>
      </c>
      <c r="G161" s="152" t="s">
        <v>1384</v>
      </c>
      <c r="H161" s="153">
        <v>1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328</v>
      </c>
    </row>
    <row r="162" spans="1:65" s="2" customFormat="1" ht="24.2" customHeight="1">
      <c r="A162" s="31"/>
      <c r="B162" s="148"/>
      <c r="C162" s="149" t="s">
        <v>294</v>
      </c>
      <c r="D162" s="149" t="s">
        <v>254</v>
      </c>
      <c r="E162" s="150" t="s">
        <v>7643</v>
      </c>
      <c r="F162" s="151" t="s">
        <v>7717</v>
      </c>
      <c r="G162" s="152" t="s">
        <v>465</v>
      </c>
      <c r="H162" s="153">
        <v>101.27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335</v>
      </c>
    </row>
    <row r="163" spans="1:65" s="2" customFormat="1" ht="24.2" customHeight="1">
      <c r="A163" s="31"/>
      <c r="B163" s="148"/>
      <c r="C163" s="149" t="s">
        <v>338</v>
      </c>
      <c r="D163" s="149" t="s">
        <v>254</v>
      </c>
      <c r="E163" s="150" t="s">
        <v>7645</v>
      </c>
      <c r="F163" s="151" t="s">
        <v>7718</v>
      </c>
      <c r="G163" s="152" t="s">
        <v>347</v>
      </c>
      <c r="H163" s="153">
        <v>7</v>
      </c>
      <c r="I163" s="154"/>
      <c r="J163" s="155">
        <f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258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258</v>
      </c>
      <c r="BM163" s="161" t="s">
        <v>342</v>
      </c>
    </row>
    <row r="164" spans="1:65" s="12" customFormat="1" ht="22.9" customHeight="1">
      <c r="B164" s="135"/>
      <c r="D164" s="136" t="s">
        <v>78</v>
      </c>
      <c r="E164" s="146" t="s">
        <v>291</v>
      </c>
      <c r="F164" s="146" t="s">
        <v>471</v>
      </c>
      <c r="I164" s="138"/>
      <c r="J164" s="147">
        <f>BK164</f>
        <v>0</v>
      </c>
      <c r="L164" s="135"/>
      <c r="M164" s="140"/>
      <c r="N164" s="141"/>
      <c r="O164" s="141"/>
      <c r="P164" s="142">
        <f>SUM(P165:P166)</f>
        <v>0</v>
      </c>
      <c r="Q164" s="141"/>
      <c r="R164" s="142">
        <f>SUM(R165:R166)</f>
        <v>0</v>
      </c>
      <c r="S164" s="141"/>
      <c r="T164" s="143">
        <f>SUM(T165:T166)</f>
        <v>0</v>
      </c>
      <c r="AR164" s="136" t="s">
        <v>86</v>
      </c>
      <c r="AT164" s="144" t="s">
        <v>78</v>
      </c>
      <c r="AU164" s="144" t="s">
        <v>86</v>
      </c>
      <c r="AY164" s="136" t="s">
        <v>252</v>
      </c>
      <c r="BK164" s="145">
        <f>SUM(BK165:BK166)</f>
        <v>0</v>
      </c>
    </row>
    <row r="165" spans="1:65" s="2" customFormat="1" ht="24.2" customHeight="1">
      <c r="A165" s="31"/>
      <c r="B165" s="148"/>
      <c r="C165" s="149" t="s">
        <v>298</v>
      </c>
      <c r="D165" s="149" t="s">
        <v>254</v>
      </c>
      <c r="E165" s="150" t="s">
        <v>2713</v>
      </c>
      <c r="F165" s="151" t="s">
        <v>2714</v>
      </c>
      <c r="G165" s="152" t="s">
        <v>280</v>
      </c>
      <c r="H165" s="153">
        <v>155.59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348</v>
      </c>
    </row>
    <row r="166" spans="1:65" s="2" customFormat="1" ht="33" customHeight="1">
      <c r="A166" s="31"/>
      <c r="B166" s="148"/>
      <c r="C166" s="149" t="s">
        <v>7</v>
      </c>
      <c r="D166" s="149" t="s">
        <v>254</v>
      </c>
      <c r="E166" s="150" t="s">
        <v>2720</v>
      </c>
      <c r="F166" s="151" t="s">
        <v>1229</v>
      </c>
      <c r="G166" s="152" t="s">
        <v>280</v>
      </c>
      <c r="H166" s="153">
        <v>61.75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44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258</v>
      </c>
      <c r="BM166" s="161" t="s">
        <v>356</v>
      </c>
    </row>
    <row r="167" spans="1:65" s="12" customFormat="1" ht="22.9" customHeight="1">
      <c r="B167" s="135"/>
      <c r="D167" s="136" t="s">
        <v>78</v>
      </c>
      <c r="E167" s="146" t="s">
        <v>844</v>
      </c>
      <c r="F167" s="146" t="s">
        <v>1292</v>
      </c>
      <c r="I167" s="138"/>
      <c r="J167" s="147">
        <f>BK167</f>
        <v>0</v>
      </c>
      <c r="L167" s="135"/>
      <c r="M167" s="140"/>
      <c r="N167" s="141"/>
      <c r="O167" s="141"/>
      <c r="P167" s="142">
        <f>SUM(P168:P169)</f>
        <v>0</v>
      </c>
      <c r="Q167" s="141"/>
      <c r="R167" s="142">
        <f>SUM(R168:R169)</f>
        <v>0</v>
      </c>
      <c r="S167" s="141"/>
      <c r="T167" s="143">
        <f>SUM(T168:T169)</f>
        <v>0</v>
      </c>
      <c r="AR167" s="136" t="s">
        <v>86</v>
      </c>
      <c r="AT167" s="144" t="s">
        <v>78</v>
      </c>
      <c r="AU167" s="144" t="s">
        <v>86</v>
      </c>
      <c r="AY167" s="136" t="s">
        <v>252</v>
      </c>
      <c r="BK167" s="145">
        <f>SUM(BK168:BK169)</f>
        <v>0</v>
      </c>
    </row>
    <row r="168" spans="1:65" s="2" customFormat="1" ht="24.2" customHeight="1">
      <c r="A168" s="31"/>
      <c r="B168" s="148"/>
      <c r="C168" s="149" t="s">
        <v>302</v>
      </c>
      <c r="D168" s="149" t="s">
        <v>254</v>
      </c>
      <c r="E168" s="150" t="s">
        <v>7334</v>
      </c>
      <c r="F168" s="151" t="s">
        <v>4914</v>
      </c>
      <c r="G168" s="152" t="s">
        <v>341</v>
      </c>
      <c r="H168" s="153">
        <v>78.301000000000002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258</v>
      </c>
      <c r="BM168" s="161" t="s">
        <v>363</v>
      </c>
    </row>
    <row r="169" spans="1:65" s="2" customFormat="1" ht="21.75" customHeight="1">
      <c r="A169" s="31"/>
      <c r="B169" s="148"/>
      <c r="C169" s="149" t="s">
        <v>366</v>
      </c>
      <c r="D169" s="149" t="s">
        <v>254</v>
      </c>
      <c r="E169" s="150" t="s">
        <v>4915</v>
      </c>
      <c r="F169" s="151" t="s">
        <v>4916</v>
      </c>
      <c r="G169" s="152" t="s">
        <v>257</v>
      </c>
      <c r="H169" s="153">
        <v>40</v>
      </c>
      <c r="I169" s="154"/>
      <c r="J169" s="155">
        <f>ROUND(I169*H169,2)</f>
        <v>0</v>
      </c>
      <c r="K169" s="156"/>
      <c r="L169" s="32"/>
      <c r="M169" s="191" t="s">
        <v>1</v>
      </c>
      <c r="N169" s="192" t="s">
        <v>44</v>
      </c>
      <c r="O169" s="193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258</v>
      </c>
      <c r="BM169" s="161" t="s">
        <v>369</v>
      </c>
    </row>
    <row r="170" spans="1:65" s="2" customFormat="1" ht="6.95" customHeight="1">
      <c r="A170" s="31"/>
      <c r="B170" s="46"/>
      <c r="C170" s="47"/>
      <c r="D170" s="47"/>
      <c r="E170" s="47"/>
      <c r="F170" s="47"/>
      <c r="G170" s="47"/>
      <c r="H170" s="47"/>
      <c r="I170" s="47"/>
      <c r="J170" s="47"/>
      <c r="K170" s="47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25:K169" xr:uid="{00000000-0009-0000-0000-00001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7719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ROUND(J128,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ROUND((SUM(BE128:BE231)),  2)</f>
        <v>0</v>
      </c>
      <c r="G35" s="31"/>
      <c r="H35" s="31"/>
      <c r="I35" s="104">
        <v>0.21</v>
      </c>
      <c r="J35" s="103">
        <f>ROUND(((SUM(BE128:BE231))*I35),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ROUND((SUM(BF128:BF231)),  2)</f>
        <v>0</v>
      </c>
      <c r="G36" s="31"/>
      <c r="H36" s="31"/>
      <c r="I36" s="104">
        <v>0.15</v>
      </c>
      <c r="J36" s="103">
        <f>ROUND(((SUM(BF128:BF231))*I36),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ROUND((SUM(BG128:BG231)),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ROUND((SUM(BH128:BH231)),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ROUND((SUM(BI128:BI231)),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Objekt23 - SO D.1.4.7.b.12.Ar.el.silnoprou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J128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J157</f>
        <v>0</v>
      </c>
      <c r="L101" s="120"/>
    </row>
    <row r="102" spans="1:47" s="10" customFormat="1" ht="19.899999999999999" customHeight="1">
      <c r="B102" s="120"/>
      <c r="D102" s="121" t="s">
        <v>211</v>
      </c>
      <c r="E102" s="122"/>
      <c r="F102" s="122"/>
      <c r="G102" s="122"/>
      <c r="H102" s="122"/>
      <c r="I102" s="122"/>
      <c r="J102" s="123">
        <f>J161</f>
        <v>0</v>
      </c>
      <c r="L102" s="120"/>
    </row>
    <row r="103" spans="1:47" s="10" customFormat="1" ht="19.899999999999999" customHeight="1">
      <c r="B103" s="120"/>
      <c r="D103" s="121" t="s">
        <v>212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1:47" s="9" customFormat="1" ht="24.95" customHeight="1">
      <c r="B104" s="116"/>
      <c r="D104" s="117" t="s">
        <v>235</v>
      </c>
      <c r="E104" s="118"/>
      <c r="F104" s="118"/>
      <c r="G104" s="118"/>
      <c r="H104" s="118"/>
      <c r="I104" s="118"/>
      <c r="J104" s="119">
        <f>J166</f>
        <v>0</v>
      </c>
      <c r="L104" s="116"/>
    </row>
    <row r="105" spans="1:47" s="10" customFormat="1" ht="19.899999999999999" customHeight="1">
      <c r="B105" s="120"/>
      <c r="D105" s="121" t="s">
        <v>7720</v>
      </c>
      <c r="E105" s="122"/>
      <c r="F105" s="122"/>
      <c r="G105" s="122"/>
      <c r="H105" s="122"/>
      <c r="I105" s="122"/>
      <c r="J105" s="123">
        <f>J167</f>
        <v>0</v>
      </c>
      <c r="L105" s="120"/>
    </row>
    <row r="106" spans="1:47" s="10" customFormat="1" ht="19.899999999999999" customHeight="1">
      <c r="B106" s="120"/>
      <c r="D106" s="121" t="s">
        <v>7721</v>
      </c>
      <c r="E106" s="122"/>
      <c r="F106" s="122"/>
      <c r="G106" s="122"/>
      <c r="H106" s="122"/>
      <c r="I106" s="122"/>
      <c r="J106" s="123">
        <f>J228</f>
        <v>0</v>
      </c>
      <c r="L106" s="120"/>
    </row>
    <row r="107" spans="1:47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1" t="s">
        <v>237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ZU - rekonstrukce objektu Klatovská 51/ Chodské náměstí 1</v>
      </c>
      <c r="F116" s="244"/>
      <c r="G116" s="244"/>
      <c r="H116" s="244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197</v>
      </c>
      <c r="L117" s="20"/>
    </row>
    <row r="118" spans="1:63" s="2" customFormat="1" ht="16.5" customHeight="1">
      <c r="A118" s="31"/>
      <c r="B118" s="32"/>
      <c r="C118" s="31"/>
      <c r="D118" s="31"/>
      <c r="E118" s="243" t="s">
        <v>198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199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18" t="str">
        <f>E11</f>
        <v>Objekt23 - SO D.1.4.7.b.12.Ar.el.silnoprou</v>
      </c>
      <c r="F120" s="242"/>
      <c r="G120" s="242"/>
      <c r="H120" s="242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20</v>
      </c>
      <c r="D122" s="31"/>
      <c r="E122" s="31"/>
      <c r="F122" s="25" t="str">
        <f>F14</f>
        <v>Plzeň</v>
      </c>
      <c r="G122" s="31"/>
      <c r="H122" s="31"/>
      <c r="I122" s="27" t="s">
        <v>22</v>
      </c>
      <c r="J122" s="54" t="str">
        <f>IF(J14="","",J14)</f>
        <v>17. 11. 2022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24</v>
      </c>
      <c r="D124" s="31"/>
      <c r="E124" s="31"/>
      <c r="F124" s="25" t="str">
        <f>E17</f>
        <v>Západočeská univerzita v Plzni</v>
      </c>
      <c r="G124" s="31"/>
      <c r="H124" s="31"/>
      <c r="I124" s="27" t="s">
        <v>31</v>
      </c>
      <c r="J124" s="29" t="str">
        <f>E23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7" t="s">
        <v>30</v>
      </c>
      <c r="D125" s="31"/>
      <c r="E125" s="31"/>
      <c r="F125" s="25">
        <f>IF(E20="","",E20)</f>
        <v>0</v>
      </c>
      <c r="G125" s="31"/>
      <c r="H125" s="31"/>
      <c r="I125" s="27" t="s">
        <v>34</v>
      </c>
      <c r="J125" s="29" t="str">
        <f>E26</f>
        <v>BAUING KV,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24"/>
      <c r="B127" s="125"/>
      <c r="C127" s="126" t="s">
        <v>238</v>
      </c>
      <c r="D127" s="127" t="s">
        <v>64</v>
      </c>
      <c r="E127" s="127" t="s">
        <v>60</v>
      </c>
      <c r="F127" s="127" t="s">
        <v>61</v>
      </c>
      <c r="G127" s="127" t="s">
        <v>239</v>
      </c>
      <c r="H127" s="127" t="s">
        <v>240</v>
      </c>
      <c r="I127" s="127" t="s">
        <v>241</v>
      </c>
      <c r="J127" s="128" t="s">
        <v>203</v>
      </c>
      <c r="K127" s="129" t="s">
        <v>242</v>
      </c>
      <c r="L127" s="130"/>
      <c r="M127" s="61" t="s">
        <v>1</v>
      </c>
      <c r="N127" s="62" t="s">
        <v>43</v>
      </c>
      <c r="O127" s="62" t="s">
        <v>243</v>
      </c>
      <c r="P127" s="62" t="s">
        <v>244</v>
      </c>
      <c r="Q127" s="62" t="s">
        <v>245</v>
      </c>
      <c r="R127" s="62" t="s">
        <v>246</v>
      </c>
      <c r="S127" s="62" t="s">
        <v>247</v>
      </c>
      <c r="T127" s="63" t="s">
        <v>248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1"/>
      <c r="B128" s="32"/>
      <c r="C128" s="68" t="s">
        <v>249</v>
      </c>
      <c r="D128" s="31"/>
      <c r="E128" s="31"/>
      <c r="F128" s="31"/>
      <c r="G128" s="31"/>
      <c r="H128" s="31"/>
      <c r="I128" s="31"/>
      <c r="J128" s="131">
        <f>BK128</f>
        <v>0</v>
      </c>
      <c r="K128" s="31"/>
      <c r="L128" s="32"/>
      <c r="M128" s="64"/>
      <c r="N128" s="55"/>
      <c r="O128" s="65"/>
      <c r="P128" s="132">
        <f>P129+P166</f>
        <v>0</v>
      </c>
      <c r="Q128" s="65"/>
      <c r="R128" s="132">
        <f>R129+R166</f>
        <v>0</v>
      </c>
      <c r="S128" s="65"/>
      <c r="T128" s="133">
        <f>T129+T166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78</v>
      </c>
      <c r="AU128" s="17" t="s">
        <v>205</v>
      </c>
      <c r="BK128" s="134">
        <f>BK129+BK166</f>
        <v>0</v>
      </c>
    </row>
    <row r="129" spans="1:65" s="12" customFormat="1" ht="25.9" customHeight="1">
      <c r="B129" s="135"/>
      <c r="D129" s="136" t="s">
        <v>78</v>
      </c>
      <c r="E129" s="137" t="s">
        <v>250</v>
      </c>
      <c r="F129" s="137" t="s">
        <v>251</v>
      </c>
      <c r="I129" s="138"/>
      <c r="J129" s="139">
        <f>BK129</f>
        <v>0</v>
      </c>
      <c r="L129" s="135"/>
      <c r="M129" s="140"/>
      <c r="N129" s="141"/>
      <c r="O129" s="141"/>
      <c r="P129" s="142">
        <f>P130+P157+P161+P163</f>
        <v>0</v>
      </c>
      <c r="Q129" s="141"/>
      <c r="R129" s="142">
        <f>R130+R157+R161+R163</f>
        <v>0</v>
      </c>
      <c r="S129" s="141"/>
      <c r="T129" s="143">
        <f>T130+T157+T161+T163</f>
        <v>0</v>
      </c>
      <c r="AR129" s="136" t="s">
        <v>86</v>
      </c>
      <c r="AT129" s="144" t="s">
        <v>78</v>
      </c>
      <c r="AU129" s="144" t="s">
        <v>79</v>
      </c>
      <c r="AY129" s="136" t="s">
        <v>252</v>
      </c>
      <c r="BK129" s="145">
        <f>BK130+BK157+BK161+BK163</f>
        <v>0</v>
      </c>
    </row>
    <row r="130" spans="1:65" s="12" customFormat="1" ht="22.9" customHeight="1">
      <c r="B130" s="135"/>
      <c r="D130" s="136" t="s">
        <v>78</v>
      </c>
      <c r="E130" s="146" t="s">
        <v>86</v>
      </c>
      <c r="F130" s="146" t="s">
        <v>253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SUM(P131:P156)</f>
        <v>0</v>
      </c>
      <c r="Q130" s="141"/>
      <c r="R130" s="142">
        <f>SUM(R131:R156)</f>
        <v>0</v>
      </c>
      <c r="S130" s="141"/>
      <c r="T130" s="143">
        <f>SUM(T131:T156)</f>
        <v>0</v>
      </c>
      <c r="AR130" s="136" t="s">
        <v>86</v>
      </c>
      <c r="AT130" s="144" t="s">
        <v>78</v>
      </c>
      <c r="AU130" s="144" t="s">
        <v>86</v>
      </c>
      <c r="AY130" s="136" t="s">
        <v>252</v>
      </c>
      <c r="BK130" s="145">
        <f>SUM(BK131:BK156)</f>
        <v>0</v>
      </c>
    </row>
    <row r="131" spans="1:65" s="2" customFormat="1" ht="24.2" customHeight="1">
      <c r="A131" s="31"/>
      <c r="B131" s="148"/>
      <c r="C131" s="149" t="s">
        <v>86</v>
      </c>
      <c r="D131" s="149" t="s">
        <v>254</v>
      </c>
      <c r="E131" s="150" t="s">
        <v>1914</v>
      </c>
      <c r="F131" s="151" t="s">
        <v>256</v>
      </c>
      <c r="G131" s="152" t="s">
        <v>257</v>
      </c>
      <c r="H131" s="153">
        <v>30</v>
      </c>
      <c r="I131" s="154"/>
      <c r="J131" s="155">
        <f t="shared" ref="J131:J137" si="0"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ref="P131:P137" si="1">O131*H131</f>
        <v>0</v>
      </c>
      <c r="Q131" s="159">
        <v>0</v>
      </c>
      <c r="R131" s="159">
        <f t="shared" ref="R131:R137" si="2">Q131*H131</f>
        <v>0</v>
      </c>
      <c r="S131" s="159">
        <v>0</v>
      </c>
      <c r="T131" s="160">
        <f t="shared" ref="T131:T13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ref="BE131:BE137" si="4">IF(N131="základní",J131,0)</f>
        <v>0</v>
      </c>
      <c r="BF131" s="162">
        <f t="shared" ref="BF131:BF137" si="5">IF(N131="snížená",J131,0)</f>
        <v>0</v>
      </c>
      <c r="BG131" s="162">
        <f t="shared" ref="BG131:BG137" si="6">IF(N131="zákl. přenesená",J131,0)</f>
        <v>0</v>
      </c>
      <c r="BH131" s="162">
        <f t="shared" ref="BH131:BH137" si="7">IF(N131="sníž. přenesená",J131,0)</f>
        <v>0</v>
      </c>
      <c r="BI131" s="162">
        <f t="shared" ref="BI131:BI137" si="8">IF(N131="nulová",J131,0)</f>
        <v>0</v>
      </c>
      <c r="BJ131" s="17" t="s">
        <v>86</v>
      </c>
      <c r="BK131" s="162">
        <f t="shared" ref="BK131:BK137" si="9">ROUND(I131*H131,2)</f>
        <v>0</v>
      </c>
      <c r="BL131" s="17" t="s">
        <v>258</v>
      </c>
      <c r="BM131" s="161" t="s">
        <v>88</v>
      </c>
    </row>
    <row r="132" spans="1:65" s="2" customFormat="1" ht="24.2" customHeight="1">
      <c r="A132" s="31"/>
      <c r="B132" s="148"/>
      <c r="C132" s="149" t="s">
        <v>88</v>
      </c>
      <c r="D132" s="149" t="s">
        <v>254</v>
      </c>
      <c r="E132" s="150" t="s">
        <v>1915</v>
      </c>
      <c r="F132" s="151" t="s">
        <v>260</v>
      </c>
      <c r="G132" s="152" t="s">
        <v>261</v>
      </c>
      <c r="H132" s="153">
        <v>4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258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263</v>
      </c>
      <c r="F133" s="151" t="s">
        <v>264</v>
      </c>
      <c r="G133" s="152" t="s">
        <v>265</v>
      </c>
      <c r="H133" s="153">
        <v>10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266</v>
      </c>
    </row>
    <row r="134" spans="1:65" s="2" customFormat="1" ht="16.5" customHeight="1">
      <c r="A134" s="31"/>
      <c r="B134" s="148"/>
      <c r="C134" s="149" t="s">
        <v>258</v>
      </c>
      <c r="D134" s="149" t="s">
        <v>254</v>
      </c>
      <c r="E134" s="150" t="s">
        <v>267</v>
      </c>
      <c r="F134" s="151" t="s">
        <v>268</v>
      </c>
      <c r="G134" s="152" t="s">
        <v>265</v>
      </c>
      <c r="H134" s="153">
        <v>12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269</v>
      </c>
    </row>
    <row r="135" spans="1:65" s="2" customFormat="1" ht="24.2" customHeight="1">
      <c r="A135" s="31"/>
      <c r="B135" s="148"/>
      <c r="C135" s="149" t="s">
        <v>270</v>
      </c>
      <c r="D135" s="149" t="s">
        <v>254</v>
      </c>
      <c r="E135" s="150" t="s">
        <v>271</v>
      </c>
      <c r="F135" s="151" t="s">
        <v>272</v>
      </c>
      <c r="G135" s="152" t="s">
        <v>265</v>
      </c>
      <c r="H135" s="153">
        <v>10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273</v>
      </c>
    </row>
    <row r="136" spans="1:65" s="2" customFormat="1" ht="24.2" customHeight="1">
      <c r="A136" s="31"/>
      <c r="B136" s="148"/>
      <c r="C136" s="149" t="s">
        <v>266</v>
      </c>
      <c r="D136" s="149" t="s">
        <v>254</v>
      </c>
      <c r="E136" s="150" t="s">
        <v>1916</v>
      </c>
      <c r="F136" s="151" t="s">
        <v>1917</v>
      </c>
      <c r="G136" s="152" t="s">
        <v>265</v>
      </c>
      <c r="H136" s="153">
        <v>20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276</v>
      </c>
    </row>
    <row r="137" spans="1:65" s="2" customFormat="1" ht="33" customHeight="1">
      <c r="A137" s="31"/>
      <c r="B137" s="148"/>
      <c r="C137" s="149" t="s">
        <v>277</v>
      </c>
      <c r="D137" s="149" t="s">
        <v>254</v>
      </c>
      <c r="E137" s="150" t="s">
        <v>7722</v>
      </c>
      <c r="F137" s="151" t="s">
        <v>7723</v>
      </c>
      <c r="G137" s="152" t="s">
        <v>280</v>
      </c>
      <c r="H137" s="153">
        <v>55.59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281</v>
      </c>
    </row>
    <row r="138" spans="1:65" s="13" customFormat="1">
      <c r="B138" s="163"/>
      <c r="D138" s="164" t="s">
        <v>282</v>
      </c>
      <c r="E138" s="165" t="s">
        <v>1</v>
      </c>
      <c r="F138" s="166" t="s">
        <v>283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4" customFormat="1" ht="33.75">
      <c r="B139" s="171"/>
      <c r="D139" s="164" t="s">
        <v>282</v>
      </c>
      <c r="E139" s="172" t="s">
        <v>1</v>
      </c>
      <c r="F139" s="173" t="s">
        <v>7724</v>
      </c>
      <c r="H139" s="174">
        <v>55.59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3" customFormat="1" ht="33.75">
      <c r="B140" s="163"/>
      <c r="D140" s="164" t="s">
        <v>282</v>
      </c>
      <c r="E140" s="165" t="s">
        <v>1</v>
      </c>
      <c r="F140" s="166" t="s">
        <v>7420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5" customFormat="1">
      <c r="B141" s="179"/>
      <c r="D141" s="164" t="s">
        <v>282</v>
      </c>
      <c r="E141" s="180" t="s">
        <v>1</v>
      </c>
      <c r="F141" s="181" t="s">
        <v>286</v>
      </c>
      <c r="H141" s="182">
        <v>55.59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282</v>
      </c>
      <c r="AU141" s="180" t="s">
        <v>88</v>
      </c>
      <c r="AV141" s="15" t="s">
        <v>258</v>
      </c>
      <c r="AW141" s="15" t="s">
        <v>33</v>
      </c>
      <c r="AX141" s="15" t="s">
        <v>86</v>
      </c>
      <c r="AY141" s="180" t="s">
        <v>252</v>
      </c>
    </row>
    <row r="142" spans="1:65" s="2" customFormat="1" ht="33" customHeight="1">
      <c r="A142" s="31"/>
      <c r="B142" s="148"/>
      <c r="C142" s="149" t="s">
        <v>269</v>
      </c>
      <c r="D142" s="149" t="s">
        <v>254</v>
      </c>
      <c r="E142" s="150" t="s">
        <v>7725</v>
      </c>
      <c r="F142" s="151" t="s">
        <v>7726</v>
      </c>
      <c r="G142" s="152" t="s">
        <v>280</v>
      </c>
      <c r="H142" s="153">
        <v>55.59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258</v>
      </c>
      <c r="BM142" s="161" t="s">
        <v>289</v>
      </c>
    </row>
    <row r="143" spans="1:65" s="13" customFormat="1">
      <c r="B143" s="163"/>
      <c r="D143" s="164" t="s">
        <v>282</v>
      </c>
      <c r="E143" s="165" t="s">
        <v>1</v>
      </c>
      <c r="F143" s="166" t="s">
        <v>290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4" customFormat="1" ht="33.75">
      <c r="B144" s="171"/>
      <c r="D144" s="164" t="s">
        <v>282</v>
      </c>
      <c r="E144" s="172" t="s">
        <v>1</v>
      </c>
      <c r="F144" s="173" t="s">
        <v>7724</v>
      </c>
      <c r="H144" s="174">
        <v>55.59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3" customFormat="1" ht="33.75">
      <c r="B145" s="163"/>
      <c r="D145" s="164" t="s">
        <v>282</v>
      </c>
      <c r="E145" s="165" t="s">
        <v>1</v>
      </c>
      <c r="F145" s="166" t="s">
        <v>7420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282</v>
      </c>
      <c r="AU145" s="165" t="s">
        <v>88</v>
      </c>
      <c r="AV145" s="13" t="s">
        <v>86</v>
      </c>
      <c r="AW145" s="13" t="s">
        <v>33</v>
      </c>
      <c r="AX145" s="13" t="s">
        <v>79</v>
      </c>
      <c r="AY145" s="165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55.59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21.75" customHeight="1">
      <c r="A147" s="31"/>
      <c r="B147" s="148"/>
      <c r="C147" s="149" t="s">
        <v>291</v>
      </c>
      <c r="D147" s="149" t="s">
        <v>254</v>
      </c>
      <c r="E147" s="150" t="s">
        <v>5261</v>
      </c>
      <c r="F147" s="151" t="s">
        <v>1941</v>
      </c>
      <c r="G147" s="152" t="s">
        <v>465</v>
      </c>
      <c r="H147" s="153">
        <v>111.18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294</v>
      </c>
    </row>
    <row r="148" spans="1:65" s="14" customFormat="1" ht="33.75">
      <c r="B148" s="171"/>
      <c r="D148" s="164" t="s">
        <v>282</v>
      </c>
      <c r="E148" s="172" t="s">
        <v>1</v>
      </c>
      <c r="F148" s="173" t="s">
        <v>7727</v>
      </c>
      <c r="H148" s="174">
        <v>111.18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111.18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24.2" customHeight="1">
      <c r="A150" s="31"/>
      <c r="B150" s="148"/>
      <c r="C150" s="149" t="s">
        <v>273</v>
      </c>
      <c r="D150" s="149" t="s">
        <v>254</v>
      </c>
      <c r="E150" s="150" t="s">
        <v>5265</v>
      </c>
      <c r="F150" s="151" t="s">
        <v>1945</v>
      </c>
      <c r="G150" s="152" t="s">
        <v>465</v>
      </c>
      <c r="H150" s="153">
        <v>111.18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298</v>
      </c>
    </row>
    <row r="151" spans="1:65" s="2" customFormat="1" ht="24.2" customHeight="1">
      <c r="A151" s="31"/>
      <c r="B151" s="148"/>
      <c r="C151" s="149" t="s">
        <v>299</v>
      </c>
      <c r="D151" s="149" t="s">
        <v>254</v>
      </c>
      <c r="E151" s="150" t="s">
        <v>326</v>
      </c>
      <c r="F151" s="151" t="s">
        <v>327</v>
      </c>
      <c r="G151" s="152" t="s">
        <v>280</v>
      </c>
      <c r="H151" s="153">
        <v>83.385000000000005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302</v>
      </c>
    </row>
    <row r="152" spans="1:65" s="14" customFormat="1" ht="33.75">
      <c r="B152" s="171"/>
      <c r="D152" s="164" t="s">
        <v>282</v>
      </c>
      <c r="E152" s="172" t="s">
        <v>1</v>
      </c>
      <c r="F152" s="173" t="s">
        <v>7728</v>
      </c>
      <c r="H152" s="174">
        <v>83.385000000000005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83.385000000000005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2" customFormat="1" ht="16.5" customHeight="1">
      <c r="A154" s="31"/>
      <c r="B154" s="148"/>
      <c r="C154" s="149" t="s">
        <v>276</v>
      </c>
      <c r="D154" s="149" t="s">
        <v>254</v>
      </c>
      <c r="E154" s="150" t="s">
        <v>339</v>
      </c>
      <c r="F154" s="151" t="s">
        <v>340</v>
      </c>
      <c r="G154" s="152" t="s">
        <v>341</v>
      </c>
      <c r="H154" s="153">
        <v>166.78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258</v>
      </c>
      <c r="BM154" s="161" t="s">
        <v>306</v>
      </c>
    </row>
    <row r="155" spans="1:65" s="14" customFormat="1">
      <c r="B155" s="171"/>
      <c r="D155" s="164" t="s">
        <v>282</v>
      </c>
      <c r="E155" s="172" t="s">
        <v>1</v>
      </c>
      <c r="F155" s="173" t="s">
        <v>7729</v>
      </c>
      <c r="H155" s="174">
        <v>166.78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166.78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12" customFormat="1" ht="22.9" customHeight="1">
      <c r="B157" s="135"/>
      <c r="D157" s="136" t="s">
        <v>78</v>
      </c>
      <c r="E157" s="146" t="s">
        <v>258</v>
      </c>
      <c r="F157" s="146" t="s">
        <v>457</v>
      </c>
      <c r="I157" s="138"/>
      <c r="J157" s="147">
        <f>BK157</f>
        <v>0</v>
      </c>
      <c r="L157" s="135"/>
      <c r="M157" s="140"/>
      <c r="N157" s="141"/>
      <c r="O157" s="141"/>
      <c r="P157" s="142">
        <f>SUM(P158:P160)</f>
        <v>0</v>
      </c>
      <c r="Q157" s="141"/>
      <c r="R157" s="142">
        <f>SUM(R158:R160)</f>
        <v>0</v>
      </c>
      <c r="S157" s="141"/>
      <c r="T157" s="143">
        <f>SUM(T158:T160)</f>
        <v>0</v>
      </c>
      <c r="AR157" s="136" t="s">
        <v>86</v>
      </c>
      <c r="AT157" s="144" t="s">
        <v>78</v>
      </c>
      <c r="AU157" s="144" t="s">
        <v>86</v>
      </c>
      <c r="AY157" s="136" t="s">
        <v>252</v>
      </c>
      <c r="BK157" s="145">
        <f>SUM(BK158:BK160)</f>
        <v>0</v>
      </c>
    </row>
    <row r="158" spans="1:65" s="2" customFormat="1" ht="24.2" customHeight="1">
      <c r="A158" s="31"/>
      <c r="B158" s="148"/>
      <c r="C158" s="149" t="s">
        <v>308</v>
      </c>
      <c r="D158" s="149" t="s">
        <v>254</v>
      </c>
      <c r="E158" s="150" t="s">
        <v>4903</v>
      </c>
      <c r="F158" s="151" t="s">
        <v>4904</v>
      </c>
      <c r="G158" s="152" t="s">
        <v>280</v>
      </c>
      <c r="H158" s="153">
        <v>27.795000000000002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311</v>
      </c>
    </row>
    <row r="159" spans="1:65" s="14" customFormat="1" ht="33.75">
      <c r="B159" s="171"/>
      <c r="D159" s="164" t="s">
        <v>282</v>
      </c>
      <c r="E159" s="172" t="s">
        <v>1</v>
      </c>
      <c r="F159" s="173" t="s">
        <v>7730</v>
      </c>
      <c r="H159" s="174">
        <v>27.795000000000002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27.795000000000002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12" customFormat="1" ht="22.9" customHeight="1">
      <c r="B161" s="135"/>
      <c r="D161" s="136" t="s">
        <v>78</v>
      </c>
      <c r="E161" s="146" t="s">
        <v>291</v>
      </c>
      <c r="F161" s="146" t="s">
        <v>471</v>
      </c>
      <c r="I161" s="138"/>
      <c r="J161" s="147">
        <f>BK161</f>
        <v>0</v>
      </c>
      <c r="L161" s="135"/>
      <c r="M161" s="140"/>
      <c r="N161" s="141"/>
      <c r="O161" s="141"/>
      <c r="P161" s="142">
        <f>P162</f>
        <v>0</v>
      </c>
      <c r="Q161" s="141"/>
      <c r="R161" s="142">
        <f>R162</f>
        <v>0</v>
      </c>
      <c r="S161" s="141"/>
      <c r="T161" s="143">
        <f>T162</f>
        <v>0</v>
      </c>
      <c r="AR161" s="136" t="s">
        <v>86</v>
      </c>
      <c r="AT161" s="144" t="s">
        <v>78</v>
      </c>
      <c r="AU161" s="144" t="s">
        <v>86</v>
      </c>
      <c r="AY161" s="136" t="s">
        <v>252</v>
      </c>
      <c r="BK161" s="145">
        <f>BK162</f>
        <v>0</v>
      </c>
    </row>
    <row r="162" spans="1:65" s="2" customFormat="1" ht="33" customHeight="1">
      <c r="A162" s="31"/>
      <c r="B162" s="148"/>
      <c r="C162" s="149" t="s">
        <v>281</v>
      </c>
      <c r="D162" s="149" t="s">
        <v>254</v>
      </c>
      <c r="E162" s="150" t="s">
        <v>2720</v>
      </c>
      <c r="F162" s="151" t="s">
        <v>1229</v>
      </c>
      <c r="G162" s="152" t="s">
        <v>280</v>
      </c>
      <c r="H162" s="153">
        <v>111.18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315</v>
      </c>
    </row>
    <row r="163" spans="1:65" s="12" customFormat="1" ht="22.9" customHeight="1">
      <c r="B163" s="135"/>
      <c r="D163" s="136" t="s">
        <v>78</v>
      </c>
      <c r="E163" s="146" t="s">
        <v>844</v>
      </c>
      <c r="F163" s="146" t="s">
        <v>1292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SUM(P164:P165)</f>
        <v>0</v>
      </c>
      <c r="Q163" s="141"/>
      <c r="R163" s="142">
        <f>SUM(R164:R165)</f>
        <v>0</v>
      </c>
      <c r="S163" s="141"/>
      <c r="T163" s="143">
        <f>SUM(T164:T165)</f>
        <v>0</v>
      </c>
      <c r="AR163" s="136" t="s">
        <v>86</v>
      </c>
      <c r="AT163" s="144" t="s">
        <v>78</v>
      </c>
      <c r="AU163" s="144" t="s">
        <v>86</v>
      </c>
      <c r="AY163" s="136" t="s">
        <v>252</v>
      </c>
      <c r="BK163" s="145">
        <f>SUM(BK164:BK165)</f>
        <v>0</v>
      </c>
    </row>
    <row r="164" spans="1:65" s="2" customFormat="1" ht="24.2" customHeight="1">
      <c r="A164" s="31"/>
      <c r="B164" s="148"/>
      <c r="C164" s="149" t="s">
        <v>8</v>
      </c>
      <c r="D164" s="149" t="s">
        <v>254</v>
      </c>
      <c r="E164" s="150" t="s">
        <v>7334</v>
      </c>
      <c r="F164" s="151" t="s">
        <v>7731</v>
      </c>
      <c r="G164" s="152" t="s">
        <v>341</v>
      </c>
      <c r="H164" s="153">
        <v>221.006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319</v>
      </c>
    </row>
    <row r="165" spans="1:65" s="2" customFormat="1" ht="21.75" customHeight="1">
      <c r="A165" s="31"/>
      <c r="B165" s="148"/>
      <c r="C165" s="149" t="s">
        <v>289</v>
      </c>
      <c r="D165" s="149" t="s">
        <v>254</v>
      </c>
      <c r="E165" s="150" t="s">
        <v>4915</v>
      </c>
      <c r="F165" s="151" t="s">
        <v>4916</v>
      </c>
      <c r="G165" s="152" t="s">
        <v>257</v>
      </c>
      <c r="H165" s="153">
        <v>15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323</v>
      </c>
    </row>
    <row r="166" spans="1:65" s="12" customFormat="1" ht="25.9" customHeight="1">
      <c r="B166" s="135"/>
      <c r="D166" s="136" t="s">
        <v>78</v>
      </c>
      <c r="E166" s="137" t="s">
        <v>1891</v>
      </c>
      <c r="F166" s="137" t="s">
        <v>1892</v>
      </c>
      <c r="I166" s="138"/>
      <c r="J166" s="139">
        <f>BK166</f>
        <v>0</v>
      </c>
      <c r="L166" s="135"/>
      <c r="M166" s="140"/>
      <c r="N166" s="141"/>
      <c r="O166" s="141"/>
      <c r="P166" s="142">
        <f>P167+P228</f>
        <v>0</v>
      </c>
      <c r="Q166" s="141"/>
      <c r="R166" s="142">
        <f>R167+R228</f>
        <v>0</v>
      </c>
      <c r="S166" s="141"/>
      <c r="T166" s="143">
        <f>T167+T228</f>
        <v>0</v>
      </c>
      <c r="AR166" s="136" t="s">
        <v>262</v>
      </c>
      <c r="AT166" s="144" t="s">
        <v>78</v>
      </c>
      <c r="AU166" s="144" t="s">
        <v>79</v>
      </c>
      <c r="AY166" s="136" t="s">
        <v>252</v>
      </c>
      <c r="BK166" s="145">
        <f>BK167+BK228</f>
        <v>0</v>
      </c>
    </row>
    <row r="167" spans="1:65" s="12" customFormat="1" ht="22.9" customHeight="1">
      <c r="B167" s="135"/>
      <c r="D167" s="136" t="s">
        <v>78</v>
      </c>
      <c r="E167" s="146" t="s">
        <v>7732</v>
      </c>
      <c r="F167" s="146" t="s">
        <v>7733</v>
      </c>
      <c r="I167" s="138"/>
      <c r="J167" s="147">
        <f>BK167</f>
        <v>0</v>
      </c>
      <c r="L167" s="135"/>
      <c r="M167" s="140"/>
      <c r="N167" s="141"/>
      <c r="O167" s="141"/>
      <c r="P167" s="142">
        <f>SUM(P168:P227)</f>
        <v>0</v>
      </c>
      <c r="Q167" s="141"/>
      <c r="R167" s="142">
        <f>SUM(R168:R227)</f>
        <v>0</v>
      </c>
      <c r="S167" s="141"/>
      <c r="T167" s="143">
        <f>SUM(T168:T227)</f>
        <v>0</v>
      </c>
      <c r="AR167" s="136" t="s">
        <v>262</v>
      </c>
      <c r="AT167" s="144" t="s">
        <v>78</v>
      </c>
      <c r="AU167" s="144" t="s">
        <v>86</v>
      </c>
      <c r="AY167" s="136" t="s">
        <v>252</v>
      </c>
      <c r="BK167" s="145">
        <f>SUM(BK168:BK227)</f>
        <v>0</v>
      </c>
    </row>
    <row r="168" spans="1:65" s="2" customFormat="1" ht="24.2" customHeight="1">
      <c r="A168" s="31"/>
      <c r="B168" s="148"/>
      <c r="C168" s="149" t="s">
        <v>325</v>
      </c>
      <c r="D168" s="149" t="s">
        <v>254</v>
      </c>
      <c r="E168" s="150" t="s">
        <v>7734</v>
      </c>
      <c r="F168" s="151" t="s">
        <v>7735</v>
      </c>
      <c r="G168" s="152" t="s">
        <v>265</v>
      </c>
      <c r="H168" s="153">
        <v>28.56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406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406</v>
      </c>
      <c r="BM168" s="161" t="s">
        <v>328</v>
      </c>
    </row>
    <row r="169" spans="1:65" s="14" customFormat="1">
      <c r="B169" s="171"/>
      <c r="D169" s="164" t="s">
        <v>282</v>
      </c>
      <c r="E169" s="172" t="s">
        <v>1</v>
      </c>
      <c r="F169" s="173" t="s">
        <v>7736</v>
      </c>
      <c r="H169" s="174">
        <v>28.56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3" customFormat="1" ht="22.5">
      <c r="B170" s="163"/>
      <c r="D170" s="164" t="s">
        <v>282</v>
      </c>
      <c r="E170" s="165" t="s">
        <v>1</v>
      </c>
      <c r="F170" s="166" t="s">
        <v>7737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282</v>
      </c>
      <c r="AU170" s="165" t="s">
        <v>88</v>
      </c>
      <c r="AV170" s="13" t="s">
        <v>86</v>
      </c>
      <c r="AW170" s="13" t="s">
        <v>33</v>
      </c>
      <c r="AX170" s="13" t="s">
        <v>79</v>
      </c>
      <c r="AY170" s="165" t="s">
        <v>252</v>
      </c>
    </row>
    <row r="171" spans="1:65" s="13" customFormat="1" ht="22.5">
      <c r="B171" s="163"/>
      <c r="D171" s="164" t="s">
        <v>282</v>
      </c>
      <c r="E171" s="165" t="s">
        <v>1</v>
      </c>
      <c r="F171" s="166" t="s">
        <v>7738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28.56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294</v>
      </c>
      <c r="D173" s="149" t="s">
        <v>254</v>
      </c>
      <c r="E173" s="150" t="s">
        <v>7739</v>
      </c>
      <c r="F173" s="151" t="s">
        <v>7740</v>
      </c>
      <c r="G173" s="152" t="s">
        <v>265</v>
      </c>
      <c r="H173" s="153">
        <v>67.680000000000007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406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406</v>
      </c>
      <c r="BM173" s="161" t="s">
        <v>335</v>
      </c>
    </row>
    <row r="174" spans="1:65" s="14" customFormat="1">
      <c r="B174" s="171"/>
      <c r="D174" s="164" t="s">
        <v>282</v>
      </c>
      <c r="E174" s="172" t="s">
        <v>1</v>
      </c>
      <c r="F174" s="173" t="s">
        <v>7741</v>
      </c>
      <c r="H174" s="174">
        <v>9.24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4" customFormat="1">
      <c r="B175" s="171"/>
      <c r="D175" s="164" t="s">
        <v>282</v>
      </c>
      <c r="E175" s="172" t="s">
        <v>1</v>
      </c>
      <c r="F175" s="173" t="s">
        <v>7742</v>
      </c>
      <c r="H175" s="174">
        <v>9.24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4" customFormat="1">
      <c r="B176" s="171"/>
      <c r="D176" s="164" t="s">
        <v>282</v>
      </c>
      <c r="E176" s="172" t="s">
        <v>1</v>
      </c>
      <c r="F176" s="173" t="s">
        <v>7743</v>
      </c>
      <c r="H176" s="174">
        <v>18.72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282</v>
      </c>
      <c r="AU176" s="172" t="s">
        <v>88</v>
      </c>
      <c r="AV176" s="14" t="s">
        <v>88</v>
      </c>
      <c r="AW176" s="14" t="s">
        <v>33</v>
      </c>
      <c r="AX176" s="14" t="s">
        <v>79</v>
      </c>
      <c r="AY176" s="172" t="s">
        <v>252</v>
      </c>
    </row>
    <row r="177" spans="1:65" s="14" customFormat="1">
      <c r="B177" s="171"/>
      <c r="D177" s="164" t="s">
        <v>282</v>
      </c>
      <c r="E177" s="172" t="s">
        <v>1</v>
      </c>
      <c r="F177" s="173" t="s">
        <v>7744</v>
      </c>
      <c r="H177" s="174">
        <v>12.24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282</v>
      </c>
      <c r="AU177" s="172" t="s">
        <v>88</v>
      </c>
      <c r="AV177" s="14" t="s">
        <v>88</v>
      </c>
      <c r="AW177" s="14" t="s">
        <v>33</v>
      </c>
      <c r="AX177" s="14" t="s">
        <v>79</v>
      </c>
      <c r="AY177" s="172" t="s">
        <v>252</v>
      </c>
    </row>
    <row r="178" spans="1:65" s="14" customFormat="1">
      <c r="B178" s="171"/>
      <c r="D178" s="164" t="s">
        <v>282</v>
      </c>
      <c r="E178" s="172" t="s">
        <v>1</v>
      </c>
      <c r="F178" s="173" t="s">
        <v>7745</v>
      </c>
      <c r="H178" s="174">
        <v>18.239999999999998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 ht="22.5">
      <c r="B179" s="163"/>
      <c r="D179" s="164" t="s">
        <v>282</v>
      </c>
      <c r="E179" s="165" t="s">
        <v>1</v>
      </c>
      <c r="F179" s="166" t="s">
        <v>7737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3" customFormat="1" ht="22.5">
      <c r="B180" s="163"/>
      <c r="D180" s="164" t="s">
        <v>282</v>
      </c>
      <c r="E180" s="165" t="s">
        <v>1</v>
      </c>
      <c r="F180" s="166" t="s">
        <v>7738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5" customFormat="1">
      <c r="B181" s="179"/>
      <c r="D181" s="164" t="s">
        <v>282</v>
      </c>
      <c r="E181" s="180" t="s">
        <v>1</v>
      </c>
      <c r="F181" s="181" t="s">
        <v>286</v>
      </c>
      <c r="H181" s="182">
        <v>67.680000000000007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282</v>
      </c>
      <c r="AU181" s="180" t="s">
        <v>88</v>
      </c>
      <c r="AV181" s="15" t="s">
        <v>258</v>
      </c>
      <c r="AW181" s="15" t="s">
        <v>33</v>
      </c>
      <c r="AX181" s="15" t="s">
        <v>86</v>
      </c>
      <c r="AY181" s="180" t="s">
        <v>252</v>
      </c>
    </row>
    <row r="182" spans="1:65" s="2" customFormat="1" ht="24.2" customHeight="1">
      <c r="A182" s="31"/>
      <c r="B182" s="148"/>
      <c r="C182" s="149" t="s">
        <v>338</v>
      </c>
      <c r="D182" s="149" t="s">
        <v>254</v>
      </c>
      <c r="E182" s="150" t="s">
        <v>7746</v>
      </c>
      <c r="F182" s="151" t="s">
        <v>7747</v>
      </c>
      <c r="G182" s="152" t="s">
        <v>265</v>
      </c>
      <c r="H182" s="153">
        <v>192.84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44</v>
      </c>
      <c r="O182" s="57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406</v>
      </c>
      <c r="AT182" s="161" t="s">
        <v>254</v>
      </c>
      <c r="AU182" s="161" t="s">
        <v>88</v>
      </c>
      <c r="AY182" s="17" t="s">
        <v>252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86</v>
      </c>
      <c r="BK182" s="162">
        <f>ROUND(I182*H182,2)</f>
        <v>0</v>
      </c>
      <c r="BL182" s="17" t="s">
        <v>406</v>
      </c>
      <c r="BM182" s="161" t="s">
        <v>342</v>
      </c>
    </row>
    <row r="183" spans="1:65" s="14" customFormat="1">
      <c r="B183" s="171"/>
      <c r="D183" s="164" t="s">
        <v>282</v>
      </c>
      <c r="E183" s="172" t="s">
        <v>1</v>
      </c>
      <c r="F183" s="173" t="s">
        <v>7748</v>
      </c>
      <c r="H183" s="174">
        <v>2.76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4" customFormat="1">
      <c r="B184" s="171"/>
      <c r="D184" s="164" t="s">
        <v>282</v>
      </c>
      <c r="E184" s="172" t="s">
        <v>1</v>
      </c>
      <c r="F184" s="173" t="s">
        <v>7749</v>
      </c>
      <c r="H184" s="174">
        <v>147.24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4" customFormat="1">
      <c r="B185" s="171"/>
      <c r="D185" s="164" t="s">
        <v>282</v>
      </c>
      <c r="E185" s="172" t="s">
        <v>1</v>
      </c>
      <c r="F185" s="173" t="s">
        <v>7750</v>
      </c>
      <c r="H185" s="174">
        <v>42.84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1:65" s="13" customFormat="1" ht="22.5">
      <c r="B186" s="163"/>
      <c r="D186" s="164" t="s">
        <v>282</v>
      </c>
      <c r="E186" s="165" t="s">
        <v>1</v>
      </c>
      <c r="F186" s="166" t="s">
        <v>7737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282</v>
      </c>
      <c r="AU186" s="165" t="s">
        <v>88</v>
      </c>
      <c r="AV186" s="13" t="s">
        <v>86</v>
      </c>
      <c r="AW186" s="13" t="s">
        <v>33</v>
      </c>
      <c r="AX186" s="13" t="s">
        <v>79</v>
      </c>
      <c r="AY186" s="165" t="s">
        <v>252</v>
      </c>
    </row>
    <row r="187" spans="1:65" s="13" customFormat="1" ht="22.5">
      <c r="B187" s="163"/>
      <c r="D187" s="164" t="s">
        <v>282</v>
      </c>
      <c r="E187" s="165" t="s">
        <v>1</v>
      </c>
      <c r="F187" s="166" t="s">
        <v>7738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192.84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298</v>
      </c>
      <c r="D189" s="149" t="s">
        <v>254</v>
      </c>
      <c r="E189" s="150" t="s">
        <v>7751</v>
      </c>
      <c r="F189" s="151" t="s">
        <v>7752</v>
      </c>
      <c r="G189" s="152" t="s">
        <v>347</v>
      </c>
      <c r="H189" s="153">
        <v>15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406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406</v>
      </c>
      <c r="BM189" s="161" t="s">
        <v>348</v>
      </c>
    </row>
    <row r="190" spans="1:65" s="2" customFormat="1" ht="24.2" customHeight="1">
      <c r="A190" s="31"/>
      <c r="B190" s="148"/>
      <c r="C190" s="149" t="s">
        <v>7</v>
      </c>
      <c r="D190" s="149" t="s">
        <v>254</v>
      </c>
      <c r="E190" s="150" t="s">
        <v>7753</v>
      </c>
      <c r="F190" s="151" t="s">
        <v>7754</v>
      </c>
      <c r="G190" s="152" t="s">
        <v>265</v>
      </c>
      <c r="H190" s="153">
        <v>222.36</v>
      </c>
      <c r="I190" s="154"/>
      <c r="J190" s="155">
        <f>ROUND(I190*H190,2)</f>
        <v>0</v>
      </c>
      <c r="K190" s="156"/>
      <c r="L190" s="32"/>
      <c r="M190" s="157" t="s">
        <v>1</v>
      </c>
      <c r="N190" s="158" t="s">
        <v>44</v>
      </c>
      <c r="O190" s="57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406</v>
      </c>
      <c r="AT190" s="161" t="s">
        <v>254</v>
      </c>
      <c r="AU190" s="161" t="s">
        <v>88</v>
      </c>
      <c r="AY190" s="17" t="s">
        <v>252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86</v>
      </c>
      <c r="BK190" s="162">
        <f>ROUND(I190*H190,2)</f>
        <v>0</v>
      </c>
      <c r="BL190" s="17" t="s">
        <v>406</v>
      </c>
      <c r="BM190" s="161" t="s">
        <v>356</v>
      </c>
    </row>
    <row r="191" spans="1:65" s="14" customFormat="1" ht="33.75">
      <c r="B191" s="171"/>
      <c r="D191" s="164" t="s">
        <v>282</v>
      </c>
      <c r="E191" s="172" t="s">
        <v>1</v>
      </c>
      <c r="F191" s="173" t="s">
        <v>7755</v>
      </c>
      <c r="H191" s="174">
        <v>222.36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282</v>
      </c>
      <c r="AU191" s="172" t="s">
        <v>88</v>
      </c>
      <c r="AV191" s="14" t="s">
        <v>88</v>
      </c>
      <c r="AW191" s="14" t="s">
        <v>33</v>
      </c>
      <c r="AX191" s="14" t="s">
        <v>79</v>
      </c>
      <c r="AY191" s="172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222.36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24.2" customHeight="1">
      <c r="A193" s="31"/>
      <c r="B193" s="148"/>
      <c r="C193" s="149" t="s">
        <v>302</v>
      </c>
      <c r="D193" s="149" t="s">
        <v>254</v>
      </c>
      <c r="E193" s="150" t="s">
        <v>7756</v>
      </c>
      <c r="F193" s="151" t="s">
        <v>7757</v>
      </c>
      <c r="G193" s="152" t="s">
        <v>265</v>
      </c>
      <c r="H193" s="153">
        <v>222.36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406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406</v>
      </c>
      <c r="BM193" s="161" t="s">
        <v>363</v>
      </c>
    </row>
    <row r="194" spans="1:65" s="14" customFormat="1" ht="33.75">
      <c r="B194" s="171"/>
      <c r="D194" s="164" t="s">
        <v>282</v>
      </c>
      <c r="E194" s="172" t="s">
        <v>1</v>
      </c>
      <c r="F194" s="173" t="s">
        <v>7755</v>
      </c>
      <c r="H194" s="174">
        <v>222.36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5" customFormat="1">
      <c r="B195" s="179"/>
      <c r="D195" s="164" t="s">
        <v>282</v>
      </c>
      <c r="E195" s="180" t="s">
        <v>1</v>
      </c>
      <c r="F195" s="181" t="s">
        <v>286</v>
      </c>
      <c r="H195" s="182">
        <v>222.36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282</v>
      </c>
      <c r="AU195" s="180" t="s">
        <v>88</v>
      </c>
      <c r="AV195" s="15" t="s">
        <v>258</v>
      </c>
      <c r="AW195" s="15" t="s">
        <v>33</v>
      </c>
      <c r="AX195" s="15" t="s">
        <v>86</v>
      </c>
      <c r="AY195" s="180" t="s">
        <v>252</v>
      </c>
    </row>
    <row r="196" spans="1:65" s="2" customFormat="1" ht="24.2" customHeight="1">
      <c r="A196" s="31"/>
      <c r="B196" s="148"/>
      <c r="C196" s="149" t="s">
        <v>366</v>
      </c>
      <c r="D196" s="149" t="s">
        <v>254</v>
      </c>
      <c r="E196" s="150" t="s">
        <v>7758</v>
      </c>
      <c r="F196" s="151" t="s">
        <v>6873</v>
      </c>
      <c r="G196" s="152" t="s">
        <v>347</v>
      </c>
      <c r="H196" s="153">
        <v>70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406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406</v>
      </c>
      <c r="BM196" s="161" t="s">
        <v>369</v>
      </c>
    </row>
    <row r="197" spans="1:65" s="14" customFormat="1">
      <c r="B197" s="171"/>
      <c r="D197" s="164" t="s">
        <v>282</v>
      </c>
      <c r="E197" s="172" t="s">
        <v>1</v>
      </c>
      <c r="F197" s="173" t="s">
        <v>7759</v>
      </c>
      <c r="H197" s="174">
        <v>70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70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24.2" customHeight="1">
      <c r="A199" s="31"/>
      <c r="B199" s="148"/>
      <c r="C199" s="149" t="s">
        <v>306</v>
      </c>
      <c r="D199" s="149" t="s">
        <v>254</v>
      </c>
      <c r="E199" s="150" t="s">
        <v>7760</v>
      </c>
      <c r="F199" s="151" t="s">
        <v>7761</v>
      </c>
      <c r="G199" s="152" t="s">
        <v>1198</v>
      </c>
      <c r="H199" s="153">
        <v>1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406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406</v>
      </c>
      <c r="BM199" s="161" t="s">
        <v>373</v>
      </c>
    </row>
    <row r="200" spans="1:65" s="14" customFormat="1">
      <c r="B200" s="171"/>
      <c r="D200" s="164" t="s">
        <v>282</v>
      </c>
      <c r="E200" s="172" t="s">
        <v>1</v>
      </c>
      <c r="F200" s="173" t="s">
        <v>7762</v>
      </c>
      <c r="H200" s="174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5" customFormat="1">
      <c r="B201" s="179"/>
      <c r="D201" s="164" t="s">
        <v>282</v>
      </c>
      <c r="E201" s="180" t="s">
        <v>1</v>
      </c>
      <c r="F201" s="181" t="s">
        <v>286</v>
      </c>
      <c r="H201" s="182">
        <v>1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282</v>
      </c>
      <c r="AU201" s="180" t="s">
        <v>88</v>
      </c>
      <c r="AV201" s="15" t="s">
        <v>258</v>
      </c>
      <c r="AW201" s="15" t="s">
        <v>33</v>
      </c>
      <c r="AX201" s="15" t="s">
        <v>86</v>
      </c>
      <c r="AY201" s="180" t="s">
        <v>252</v>
      </c>
    </row>
    <row r="202" spans="1:65" s="2" customFormat="1" ht="24.2" customHeight="1">
      <c r="A202" s="31"/>
      <c r="B202" s="148"/>
      <c r="C202" s="149" t="s">
        <v>375</v>
      </c>
      <c r="D202" s="149" t="s">
        <v>254</v>
      </c>
      <c r="E202" s="150" t="s">
        <v>7763</v>
      </c>
      <c r="F202" s="151" t="s">
        <v>6879</v>
      </c>
      <c r="G202" s="152" t="s">
        <v>1198</v>
      </c>
      <c r="H202" s="153">
        <v>1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406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406</v>
      </c>
      <c r="BM202" s="161" t="s">
        <v>378</v>
      </c>
    </row>
    <row r="203" spans="1:65" s="2" customFormat="1" ht="24.2" customHeight="1">
      <c r="A203" s="31"/>
      <c r="B203" s="148"/>
      <c r="C203" s="149" t="s">
        <v>311</v>
      </c>
      <c r="D203" s="149" t="s">
        <v>254</v>
      </c>
      <c r="E203" s="150" t="s">
        <v>7764</v>
      </c>
      <c r="F203" s="151" t="s">
        <v>7765</v>
      </c>
      <c r="G203" s="152" t="s">
        <v>265</v>
      </c>
      <c r="H203" s="153">
        <v>222.36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406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406</v>
      </c>
      <c r="BM203" s="161" t="s">
        <v>384</v>
      </c>
    </row>
    <row r="204" spans="1:65" s="14" customFormat="1" ht="33.75">
      <c r="B204" s="171"/>
      <c r="D204" s="164" t="s">
        <v>282</v>
      </c>
      <c r="E204" s="172" t="s">
        <v>1</v>
      </c>
      <c r="F204" s="173" t="s">
        <v>7766</v>
      </c>
      <c r="H204" s="174">
        <v>222.36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3" customFormat="1" ht="22.5">
      <c r="B205" s="163"/>
      <c r="D205" s="164" t="s">
        <v>282</v>
      </c>
      <c r="E205" s="165" t="s">
        <v>1</v>
      </c>
      <c r="F205" s="166" t="s">
        <v>7767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282</v>
      </c>
      <c r="AU205" s="165" t="s">
        <v>88</v>
      </c>
      <c r="AV205" s="13" t="s">
        <v>86</v>
      </c>
      <c r="AW205" s="13" t="s">
        <v>33</v>
      </c>
      <c r="AX205" s="13" t="s">
        <v>79</v>
      </c>
      <c r="AY205" s="165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222.36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2" customFormat="1" ht="24.2" customHeight="1">
      <c r="A207" s="31"/>
      <c r="B207" s="148"/>
      <c r="C207" s="149" t="s">
        <v>386</v>
      </c>
      <c r="D207" s="149" t="s">
        <v>254</v>
      </c>
      <c r="E207" s="150" t="s">
        <v>7768</v>
      </c>
      <c r="F207" s="151" t="s">
        <v>7769</v>
      </c>
      <c r="G207" s="152" t="s">
        <v>347</v>
      </c>
      <c r="H207" s="153">
        <v>9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406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406</v>
      </c>
      <c r="BM207" s="161" t="s">
        <v>389</v>
      </c>
    </row>
    <row r="208" spans="1:65" s="14" customFormat="1" ht="33.75">
      <c r="B208" s="171"/>
      <c r="D208" s="164" t="s">
        <v>282</v>
      </c>
      <c r="E208" s="172" t="s">
        <v>1</v>
      </c>
      <c r="F208" s="173" t="s">
        <v>7770</v>
      </c>
      <c r="H208" s="174">
        <v>9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9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24.2" customHeight="1">
      <c r="A210" s="31"/>
      <c r="B210" s="148"/>
      <c r="C210" s="149" t="s">
        <v>315</v>
      </c>
      <c r="D210" s="149" t="s">
        <v>254</v>
      </c>
      <c r="E210" s="150" t="s">
        <v>7771</v>
      </c>
      <c r="F210" s="151" t="s">
        <v>7772</v>
      </c>
      <c r="G210" s="152" t="s">
        <v>347</v>
      </c>
      <c r="H210" s="153">
        <v>4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406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406</v>
      </c>
      <c r="BM210" s="161" t="s">
        <v>392</v>
      </c>
    </row>
    <row r="211" spans="1:65" s="14" customFormat="1" ht="22.5">
      <c r="B211" s="171"/>
      <c r="D211" s="164" t="s">
        <v>282</v>
      </c>
      <c r="E211" s="172" t="s">
        <v>1</v>
      </c>
      <c r="F211" s="173" t="s">
        <v>7773</v>
      </c>
      <c r="H211" s="174">
        <v>4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4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24.2" customHeight="1">
      <c r="A213" s="31"/>
      <c r="B213" s="148"/>
      <c r="C213" s="149" t="s">
        <v>393</v>
      </c>
      <c r="D213" s="149" t="s">
        <v>254</v>
      </c>
      <c r="E213" s="150" t="s">
        <v>7774</v>
      </c>
      <c r="F213" s="151" t="s">
        <v>7775</v>
      </c>
      <c r="G213" s="152" t="s">
        <v>347</v>
      </c>
      <c r="H213" s="153">
        <v>1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406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406</v>
      </c>
      <c r="BM213" s="161" t="s">
        <v>396</v>
      </c>
    </row>
    <row r="214" spans="1:65" s="14" customFormat="1" ht="22.5">
      <c r="B214" s="171"/>
      <c r="D214" s="164" t="s">
        <v>282</v>
      </c>
      <c r="E214" s="172" t="s">
        <v>1</v>
      </c>
      <c r="F214" s="173" t="s">
        <v>7776</v>
      </c>
      <c r="H214" s="174">
        <v>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1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2" customFormat="1" ht="24.2" customHeight="1">
      <c r="A216" s="31"/>
      <c r="B216" s="148"/>
      <c r="C216" s="149" t="s">
        <v>319</v>
      </c>
      <c r="D216" s="149" t="s">
        <v>254</v>
      </c>
      <c r="E216" s="150" t="s">
        <v>7777</v>
      </c>
      <c r="F216" s="151" t="s">
        <v>7778</v>
      </c>
      <c r="G216" s="152" t="s">
        <v>347</v>
      </c>
      <c r="H216" s="153">
        <v>2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406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406</v>
      </c>
      <c r="BM216" s="161" t="s">
        <v>399</v>
      </c>
    </row>
    <row r="217" spans="1:65" s="14" customFormat="1" ht="22.5">
      <c r="B217" s="171"/>
      <c r="D217" s="164" t="s">
        <v>282</v>
      </c>
      <c r="E217" s="172" t="s">
        <v>1</v>
      </c>
      <c r="F217" s="173" t="s">
        <v>7779</v>
      </c>
      <c r="H217" s="174">
        <v>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5" customFormat="1">
      <c r="B218" s="179"/>
      <c r="D218" s="164" t="s">
        <v>282</v>
      </c>
      <c r="E218" s="180" t="s">
        <v>1</v>
      </c>
      <c r="F218" s="181" t="s">
        <v>286</v>
      </c>
      <c r="H218" s="182">
        <v>2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282</v>
      </c>
      <c r="AU218" s="180" t="s">
        <v>88</v>
      </c>
      <c r="AV218" s="15" t="s">
        <v>258</v>
      </c>
      <c r="AW218" s="15" t="s">
        <v>33</v>
      </c>
      <c r="AX218" s="15" t="s">
        <v>86</v>
      </c>
      <c r="AY218" s="180" t="s">
        <v>252</v>
      </c>
    </row>
    <row r="219" spans="1:65" s="2" customFormat="1" ht="24.2" customHeight="1">
      <c r="A219" s="31"/>
      <c r="B219" s="148"/>
      <c r="C219" s="149" t="s">
        <v>400</v>
      </c>
      <c r="D219" s="149" t="s">
        <v>254</v>
      </c>
      <c r="E219" s="150" t="s">
        <v>7780</v>
      </c>
      <c r="F219" s="151" t="s">
        <v>7781</v>
      </c>
      <c r="G219" s="152" t="s">
        <v>347</v>
      </c>
      <c r="H219" s="153">
        <v>1</v>
      </c>
      <c r="I219" s="154"/>
      <c r="J219" s="155">
        <f>ROUND(I219*H219,2)</f>
        <v>0</v>
      </c>
      <c r="K219" s="156"/>
      <c r="L219" s="32"/>
      <c r="M219" s="157" t="s">
        <v>1</v>
      </c>
      <c r="N219" s="158" t="s">
        <v>44</v>
      </c>
      <c r="O219" s="57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1" t="s">
        <v>406</v>
      </c>
      <c r="AT219" s="161" t="s">
        <v>254</v>
      </c>
      <c r="AU219" s="161" t="s">
        <v>88</v>
      </c>
      <c r="AY219" s="17" t="s">
        <v>252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7" t="s">
        <v>86</v>
      </c>
      <c r="BK219" s="162">
        <f>ROUND(I219*H219,2)</f>
        <v>0</v>
      </c>
      <c r="BL219" s="17" t="s">
        <v>406</v>
      </c>
      <c r="BM219" s="161" t="s">
        <v>403</v>
      </c>
    </row>
    <row r="220" spans="1:65" s="14" customFormat="1" ht="22.5">
      <c r="B220" s="171"/>
      <c r="D220" s="164" t="s">
        <v>282</v>
      </c>
      <c r="E220" s="172" t="s">
        <v>1</v>
      </c>
      <c r="F220" s="173" t="s">
        <v>7782</v>
      </c>
      <c r="H220" s="174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5" customFormat="1">
      <c r="B221" s="179"/>
      <c r="D221" s="164" t="s">
        <v>282</v>
      </c>
      <c r="E221" s="180" t="s">
        <v>1</v>
      </c>
      <c r="F221" s="181" t="s">
        <v>286</v>
      </c>
      <c r="H221" s="182">
        <v>1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282</v>
      </c>
      <c r="AU221" s="180" t="s">
        <v>88</v>
      </c>
      <c r="AV221" s="15" t="s">
        <v>258</v>
      </c>
      <c r="AW221" s="15" t="s">
        <v>33</v>
      </c>
      <c r="AX221" s="15" t="s">
        <v>86</v>
      </c>
      <c r="AY221" s="180" t="s">
        <v>252</v>
      </c>
    </row>
    <row r="222" spans="1:65" s="2" customFormat="1" ht="24.2" customHeight="1">
      <c r="A222" s="31"/>
      <c r="B222" s="148"/>
      <c r="C222" s="149" t="s">
        <v>323</v>
      </c>
      <c r="D222" s="149" t="s">
        <v>254</v>
      </c>
      <c r="E222" s="150" t="s">
        <v>7783</v>
      </c>
      <c r="F222" s="151" t="s">
        <v>7784</v>
      </c>
      <c r="G222" s="152" t="s">
        <v>1198</v>
      </c>
      <c r="H222" s="153">
        <v>1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406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406</v>
      </c>
      <c r="BM222" s="161" t="s">
        <v>406</v>
      </c>
    </row>
    <row r="223" spans="1:65" s="2" customFormat="1" ht="24.2" customHeight="1">
      <c r="A223" s="31"/>
      <c r="B223" s="148"/>
      <c r="C223" s="149" t="s">
        <v>407</v>
      </c>
      <c r="D223" s="149" t="s">
        <v>254</v>
      </c>
      <c r="E223" s="150" t="s">
        <v>7785</v>
      </c>
      <c r="F223" s="151" t="s">
        <v>7111</v>
      </c>
      <c r="G223" s="152" t="s">
        <v>347</v>
      </c>
      <c r="H223" s="153">
        <v>1</v>
      </c>
      <c r="I223" s="154"/>
      <c r="J223" s="155">
        <f>ROUND(I223*H223,2)</f>
        <v>0</v>
      </c>
      <c r="K223" s="156"/>
      <c r="L223" s="32"/>
      <c r="M223" s="157" t="s">
        <v>1</v>
      </c>
      <c r="N223" s="158" t="s">
        <v>44</v>
      </c>
      <c r="O223" s="57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1" t="s">
        <v>406</v>
      </c>
      <c r="AT223" s="161" t="s">
        <v>254</v>
      </c>
      <c r="AU223" s="161" t="s">
        <v>88</v>
      </c>
      <c r="AY223" s="17" t="s">
        <v>252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86</v>
      </c>
      <c r="BK223" s="162">
        <f>ROUND(I223*H223,2)</f>
        <v>0</v>
      </c>
      <c r="BL223" s="17" t="s">
        <v>406</v>
      </c>
      <c r="BM223" s="161" t="s">
        <v>410</v>
      </c>
    </row>
    <row r="224" spans="1:65" s="14" customFormat="1">
      <c r="B224" s="171"/>
      <c r="D224" s="164" t="s">
        <v>282</v>
      </c>
      <c r="E224" s="172" t="s">
        <v>1</v>
      </c>
      <c r="F224" s="173" t="s">
        <v>7786</v>
      </c>
      <c r="H224" s="174">
        <v>1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5" customFormat="1">
      <c r="B225" s="179"/>
      <c r="D225" s="164" t="s">
        <v>282</v>
      </c>
      <c r="E225" s="180" t="s">
        <v>1</v>
      </c>
      <c r="F225" s="181" t="s">
        <v>286</v>
      </c>
      <c r="H225" s="182">
        <v>1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282</v>
      </c>
      <c r="AU225" s="180" t="s">
        <v>88</v>
      </c>
      <c r="AV225" s="15" t="s">
        <v>258</v>
      </c>
      <c r="AW225" s="15" t="s">
        <v>33</v>
      </c>
      <c r="AX225" s="15" t="s">
        <v>86</v>
      </c>
      <c r="AY225" s="180" t="s">
        <v>252</v>
      </c>
    </row>
    <row r="226" spans="1:65" s="2" customFormat="1" ht="24.2" customHeight="1">
      <c r="A226" s="31"/>
      <c r="B226" s="148"/>
      <c r="C226" s="149" t="s">
        <v>328</v>
      </c>
      <c r="D226" s="149" t="s">
        <v>254</v>
      </c>
      <c r="E226" s="150" t="s">
        <v>7787</v>
      </c>
      <c r="F226" s="151" t="s">
        <v>7107</v>
      </c>
      <c r="G226" s="152" t="s">
        <v>347</v>
      </c>
      <c r="H226" s="153">
        <v>1</v>
      </c>
      <c r="I226" s="154"/>
      <c r="J226" s="155">
        <f>ROUND(I226*H226,2)</f>
        <v>0</v>
      </c>
      <c r="K226" s="156"/>
      <c r="L226" s="32"/>
      <c r="M226" s="157" t="s">
        <v>1</v>
      </c>
      <c r="N226" s="158" t="s">
        <v>44</v>
      </c>
      <c r="O226" s="57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1" t="s">
        <v>406</v>
      </c>
      <c r="AT226" s="161" t="s">
        <v>254</v>
      </c>
      <c r="AU226" s="161" t="s">
        <v>88</v>
      </c>
      <c r="AY226" s="17" t="s">
        <v>252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7" t="s">
        <v>86</v>
      </c>
      <c r="BK226" s="162">
        <f>ROUND(I226*H226,2)</f>
        <v>0</v>
      </c>
      <c r="BL226" s="17" t="s">
        <v>406</v>
      </c>
      <c r="BM226" s="161" t="s">
        <v>413</v>
      </c>
    </row>
    <row r="227" spans="1:65" s="2" customFormat="1" ht="16.5" customHeight="1">
      <c r="A227" s="31"/>
      <c r="B227" s="148"/>
      <c r="C227" s="149" t="s">
        <v>414</v>
      </c>
      <c r="D227" s="149" t="s">
        <v>254</v>
      </c>
      <c r="E227" s="150" t="s">
        <v>1508</v>
      </c>
      <c r="F227" s="151" t="s">
        <v>1509</v>
      </c>
      <c r="G227" s="152" t="s">
        <v>257</v>
      </c>
      <c r="H227" s="153">
        <v>30</v>
      </c>
      <c r="I227" s="154"/>
      <c r="J227" s="155">
        <f>ROUND(I227*H227,2)</f>
        <v>0</v>
      </c>
      <c r="K227" s="156"/>
      <c r="L227" s="32"/>
      <c r="M227" s="157" t="s">
        <v>1</v>
      </c>
      <c r="N227" s="158" t="s">
        <v>44</v>
      </c>
      <c r="O227" s="57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1" t="s">
        <v>406</v>
      </c>
      <c r="AT227" s="161" t="s">
        <v>254</v>
      </c>
      <c r="AU227" s="161" t="s">
        <v>88</v>
      </c>
      <c r="AY227" s="17" t="s">
        <v>252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406</v>
      </c>
      <c r="BM227" s="161" t="s">
        <v>417</v>
      </c>
    </row>
    <row r="228" spans="1:65" s="12" customFormat="1" ht="22.9" customHeight="1">
      <c r="B228" s="135"/>
      <c r="D228" s="136" t="s">
        <v>78</v>
      </c>
      <c r="E228" s="146" t="s">
        <v>7788</v>
      </c>
      <c r="F228" s="146" t="s">
        <v>7789</v>
      </c>
      <c r="I228" s="138"/>
      <c r="J228" s="147">
        <f>BK228</f>
        <v>0</v>
      </c>
      <c r="L228" s="135"/>
      <c r="M228" s="140"/>
      <c r="N228" s="141"/>
      <c r="O228" s="141"/>
      <c r="P228" s="142">
        <f>SUM(P229:P231)</f>
        <v>0</v>
      </c>
      <c r="Q228" s="141"/>
      <c r="R228" s="142">
        <f>SUM(R229:R231)</f>
        <v>0</v>
      </c>
      <c r="S228" s="141"/>
      <c r="T228" s="143">
        <f>SUM(T229:T231)</f>
        <v>0</v>
      </c>
      <c r="AR228" s="136" t="s">
        <v>262</v>
      </c>
      <c r="AT228" s="144" t="s">
        <v>78</v>
      </c>
      <c r="AU228" s="144" t="s">
        <v>86</v>
      </c>
      <c r="AY228" s="136" t="s">
        <v>252</v>
      </c>
      <c r="BK228" s="145">
        <f>SUM(BK229:BK231)</f>
        <v>0</v>
      </c>
    </row>
    <row r="229" spans="1:65" s="2" customFormat="1" ht="16.5" customHeight="1">
      <c r="A229" s="31"/>
      <c r="B229" s="148"/>
      <c r="C229" s="149" t="s">
        <v>335</v>
      </c>
      <c r="D229" s="149" t="s">
        <v>254</v>
      </c>
      <c r="E229" s="150" t="s">
        <v>7790</v>
      </c>
      <c r="F229" s="151" t="s">
        <v>7791</v>
      </c>
      <c r="G229" s="152" t="s">
        <v>265</v>
      </c>
      <c r="H229" s="153">
        <v>222.36</v>
      </c>
      <c r="I229" s="154"/>
      <c r="J229" s="155">
        <f>ROUND(I229*H229,2)</f>
        <v>0</v>
      </c>
      <c r="K229" s="156"/>
      <c r="L229" s="32"/>
      <c r="M229" s="157" t="s">
        <v>1</v>
      </c>
      <c r="N229" s="158" t="s">
        <v>44</v>
      </c>
      <c r="O229" s="57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1" t="s">
        <v>406</v>
      </c>
      <c r="AT229" s="161" t="s">
        <v>254</v>
      </c>
      <c r="AU229" s="161" t="s">
        <v>88</v>
      </c>
      <c r="AY229" s="17" t="s">
        <v>252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7" t="s">
        <v>86</v>
      </c>
      <c r="BK229" s="162">
        <f>ROUND(I229*H229,2)</f>
        <v>0</v>
      </c>
      <c r="BL229" s="17" t="s">
        <v>406</v>
      </c>
      <c r="BM229" s="161" t="s">
        <v>421</v>
      </c>
    </row>
    <row r="230" spans="1:65" s="14" customFormat="1" ht="22.5">
      <c r="B230" s="171"/>
      <c r="D230" s="164" t="s">
        <v>282</v>
      </c>
      <c r="E230" s="172" t="s">
        <v>1</v>
      </c>
      <c r="F230" s="173" t="s">
        <v>7792</v>
      </c>
      <c r="H230" s="174">
        <v>222.36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5" customFormat="1">
      <c r="B231" s="179"/>
      <c r="D231" s="164" t="s">
        <v>282</v>
      </c>
      <c r="E231" s="180" t="s">
        <v>1</v>
      </c>
      <c r="F231" s="181" t="s">
        <v>286</v>
      </c>
      <c r="H231" s="182">
        <v>222.36</v>
      </c>
      <c r="I231" s="183"/>
      <c r="L231" s="179"/>
      <c r="M231" s="188"/>
      <c r="N231" s="189"/>
      <c r="O231" s="189"/>
      <c r="P231" s="189"/>
      <c r="Q231" s="189"/>
      <c r="R231" s="189"/>
      <c r="S231" s="189"/>
      <c r="T231" s="190"/>
      <c r="AT231" s="180" t="s">
        <v>282</v>
      </c>
      <c r="AU231" s="180" t="s">
        <v>88</v>
      </c>
      <c r="AV231" s="15" t="s">
        <v>258</v>
      </c>
      <c r="AW231" s="15" t="s">
        <v>33</v>
      </c>
      <c r="AX231" s="15" t="s">
        <v>86</v>
      </c>
      <c r="AY231" s="180" t="s">
        <v>252</v>
      </c>
    </row>
    <row r="232" spans="1:65" s="2" customFormat="1" ht="6.95" customHeight="1">
      <c r="A232" s="31"/>
      <c r="B232" s="46"/>
      <c r="C232" s="47"/>
      <c r="D232" s="47"/>
      <c r="E232" s="47"/>
      <c r="F232" s="47"/>
      <c r="G232" s="47"/>
      <c r="H232" s="47"/>
      <c r="I232" s="47"/>
      <c r="J232" s="47"/>
      <c r="K232" s="47"/>
      <c r="L232" s="32"/>
      <c r="M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</sheetData>
  <autoFilter ref="C127:K231" xr:uid="{00000000-0009-0000-0000-00001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2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162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7793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ROUND(J128,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ROUND((SUM(BE128:BE221)),  2)</f>
        <v>0</v>
      </c>
      <c r="G35" s="31"/>
      <c r="H35" s="31"/>
      <c r="I35" s="104">
        <v>0.21</v>
      </c>
      <c r="J35" s="103">
        <f>ROUND(((SUM(BE128:BE221))*I35),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ROUND((SUM(BF128:BF221)),  2)</f>
        <v>0</v>
      </c>
      <c r="G36" s="31"/>
      <c r="H36" s="31"/>
      <c r="I36" s="104">
        <v>0.15</v>
      </c>
      <c r="J36" s="103">
        <f>ROUND(((SUM(BF128:BF221))*I36),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ROUND((SUM(BG128:BG221)),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ROUND((SUM(BH128:BH221)),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ROUND((SUM(BI128:BI221)),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Objekt24 - SO D.1.4.8.b.15.Ar.el.-el.komun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J128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209</v>
      </c>
      <c r="E101" s="122"/>
      <c r="F101" s="122"/>
      <c r="G101" s="122"/>
      <c r="H101" s="122"/>
      <c r="I101" s="122"/>
      <c r="J101" s="123">
        <f>J157</f>
        <v>0</v>
      </c>
      <c r="L101" s="120"/>
    </row>
    <row r="102" spans="1:47" s="10" customFormat="1" ht="19.899999999999999" customHeight="1">
      <c r="B102" s="120"/>
      <c r="D102" s="121" t="s">
        <v>211</v>
      </c>
      <c r="E102" s="122"/>
      <c r="F102" s="122"/>
      <c r="G102" s="122"/>
      <c r="H102" s="122"/>
      <c r="I102" s="122"/>
      <c r="J102" s="123">
        <f>J161</f>
        <v>0</v>
      </c>
      <c r="L102" s="120"/>
    </row>
    <row r="103" spans="1:47" s="10" customFormat="1" ht="19.899999999999999" customHeight="1">
      <c r="B103" s="120"/>
      <c r="D103" s="121" t="s">
        <v>212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1:47" s="9" customFormat="1" ht="24.95" customHeight="1">
      <c r="B104" s="116"/>
      <c r="D104" s="117" t="s">
        <v>235</v>
      </c>
      <c r="E104" s="118"/>
      <c r="F104" s="118"/>
      <c r="G104" s="118"/>
      <c r="H104" s="118"/>
      <c r="I104" s="118"/>
      <c r="J104" s="119">
        <f>J166</f>
        <v>0</v>
      </c>
      <c r="L104" s="116"/>
    </row>
    <row r="105" spans="1:47" s="10" customFormat="1" ht="19.899999999999999" customHeight="1">
      <c r="B105" s="120"/>
      <c r="D105" s="121" t="s">
        <v>7720</v>
      </c>
      <c r="E105" s="122"/>
      <c r="F105" s="122"/>
      <c r="G105" s="122"/>
      <c r="H105" s="122"/>
      <c r="I105" s="122"/>
      <c r="J105" s="123">
        <f>J167</f>
        <v>0</v>
      </c>
      <c r="L105" s="120"/>
    </row>
    <row r="106" spans="1:47" s="10" customFormat="1" ht="19.899999999999999" customHeight="1">
      <c r="B106" s="120"/>
      <c r="D106" s="121" t="s">
        <v>7721</v>
      </c>
      <c r="E106" s="122"/>
      <c r="F106" s="122"/>
      <c r="G106" s="122"/>
      <c r="H106" s="122"/>
      <c r="I106" s="122"/>
      <c r="J106" s="123">
        <f>J218</f>
        <v>0</v>
      </c>
      <c r="L106" s="120"/>
    </row>
    <row r="107" spans="1:47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1" t="s">
        <v>237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7" t="s">
        <v>16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ZU - rekonstrukce objektu Klatovská 51/ Chodské náměstí 1</v>
      </c>
      <c r="F116" s="244"/>
      <c r="G116" s="244"/>
      <c r="H116" s="244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20"/>
      <c r="C117" s="27" t="s">
        <v>197</v>
      </c>
      <c r="L117" s="20"/>
    </row>
    <row r="118" spans="1:63" s="2" customFormat="1" ht="16.5" customHeight="1">
      <c r="A118" s="31"/>
      <c r="B118" s="32"/>
      <c r="C118" s="31"/>
      <c r="D118" s="31"/>
      <c r="E118" s="243" t="s">
        <v>198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7" t="s">
        <v>199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18" t="str">
        <f>E11</f>
        <v>Objekt24 - SO D.1.4.8.b.15.Ar.el.-el.komun</v>
      </c>
      <c r="F120" s="242"/>
      <c r="G120" s="242"/>
      <c r="H120" s="242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7" t="s">
        <v>20</v>
      </c>
      <c r="D122" s="31"/>
      <c r="E122" s="31"/>
      <c r="F122" s="25" t="str">
        <f>F14</f>
        <v>Plzeň</v>
      </c>
      <c r="G122" s="31"/>
      <c r="H122" s="31"/>
      <c r="I122" s="27" t="s">
        <v>22</v>
      </c>
      <c r="J122" s="54" t="str">
        <f>IF(J14="","",J14)</f>
        <v>17. 11. 2022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24</v>
      </c>
      <c r="D124" s="31"/>
      <c r="E124" s="31"/>
      <c r="F124" s="25" t="str">
        <f>E17</f>
        <v>Západočeská univerzita v Plzni</v>
      </c>
      <c r="G124" s="31"/>
      <c r="H124" s="31"/>
      <c r="I124" s="27" t="s">
        <v>31</v>
      </c>
      <c r="J124" s="29" t="str">
        <f>E23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7" t="s">
        <v>30</v>
      </c>
      <c r="D125" s="31"/>
      <c r="E125" s="31"/>
      <c r="F125" s="25">
        <f>IF(E20="","",E20)</f>
        <v>0</v>
      </c>
      <c r="G125" s="31"/>
      <c r="H125" s="31"/>
      <c r="I125" s="27" t="s">
        <v>34</v>
      </c>
      <c r="J125" s="29" t="str">
        <f>E26</f>
        <v>BAUING KV,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24"/>
      <c r="B127" s="125"/>
      <c r="C127" s="126" t="s">
        <v>238</v>
      </c>
      <c r="D127" s="127" t="s">
        <v>64</v>
      </c>
      <c r="E127" s="127" t="s">
        <v>60</v>
      </c>
      <c r="F127" s="127" t="s">
        <v>61</v>
      </c>
      <c r="G127" s="127" t="s">
        <v>239</v>
      </c>
      <c r="H127" s="127" t="s">
        <v>240</v>
      </c>
      <c r="I127" s="127" t="s">
        <v>241</v>
      </c>
      <c r="J127" s="128" t="s">
        <v>203</v>
      </c>
      <c r="K127" s="129" t="s">
        <v>242</v>
      </c>
      <c r="L127" s="130"/>
      <c r="M127" s="61" t="s">
        <v>1</v>
      </c>
      <c r="N127" s="62" t="s">
        <v>43</v>
      </c>
      <c r="O127" s="62" t="s">
        <v>243</v>
      </c>
      <c r="P127" s="62" t="s">
        <v>244</v>
      </c>
      <c r="Q127" s="62" t="s">
        <v>245</v>
      </c>
      <c r="R127" s="62" t="s">
        <v>246</v>
      </c>
      <c r="S127" s="62" t="s">
        <v>247</v>
      </c>
      <c r="T127" s="63" t="s">
        <v>248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1"/>
      <c r="B128" s="32"/>
      <c r="C128" s="68" t="s">
        <v>249</v>
      </c>
      <c r="D128" s="31"/>
      <c r="E128" s="31"/>
      <c r="F128" s="31"/>
      <c r="G128" s="31"/>
      <c r="H128" s="31"/>
      <c r="I128" s="31"/>
      <c r="J128" s="131">
        <f>BK128</f>
        <v>0</v>
      </c>
      <c r="K128" s="31"/>
      <c r="L128" s="32"/>
      <c r="M128" s="64"/>
      <c r="N128" s="55"/>
      <c r="O128" s="65"/>
      <c r="P128" s="132">
        <f>P129+P166</f>
        <v>0</v>
      </c>
      <c r="Q128" s="65"/>
      <c r="R128" s="132">
        <f>R129+R166</f>
        <v>0</v>
      </c>
      <c r="S128" s="65"/>
      <c r="T128" s="133">
        <f>T129+T166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78</v>
      </c>
      <c r="AU128" s="17" t="s">
        <v>205</v>
      </c>
      <c r="BK128" s="134">
        <f>BK129+BK166</f>
        <v>0</v>
      </c>
    </row>
    <row r="129" spans="1:65" s="12" customFormat="1" ht="25.9" customHeight="1">
      <c r="B129" s="135"/>
      <c r="D129" s="136" t="s">
        <v>78</v>
      </c>
      <c r="E129" s="137" t="s">
        <v>250</v>
      </c>
      <c r="F129" s="137" t="s">
        <v>251</v>
      </c>
      <c r="I129" s="138"/>
      <c r="J129" s="139">
        <f>BK129</f>
        <v>0</v>
      </c>
      <c r="L129" s="135"/>
      <c r="M129" s="140"/>
      <c r="N129" s="141"/>
      <c r="O129" s="141"/>
      <c r="P129" s="142">
        <f>P130+P157+P161+P163</f>
        <v>0</v>
      </c>
      <c r="Q129" s="141"/>
      <c r="R129" s="142">
        <f>R130+R157+R161+R163</f>
        <v>0</v>
      </c>
      <c r="S129" s="141"/>
      <c r="T129" s="143">
        <f>T130+T157+T161+T163</f>
        <v>0</v>
      </c>
      <c r="AR129" s="136" t="s">
        <v>86</v>
      </c>
      <c r="AT129" s="144" t="s">
        <v>78</v>
      </c>
      <c r="AU129" s="144" t="s">
        <v>79</v>
      </c>
      <c r="AY129" s="136" t="s">
        <v>252</v>
      </c>
      <c r="BK129" s="145">
        <f>BK130+BK157+BK161+BK163</f>
        <v>0</v>
      </c>
    </row>
    <row r="130" spans="1:65" s="12" customFormat="1" ht="22.9" customHeight="1">
      <c r="B130" s="135"/>
      <c r="D130" s="136" t="s">
        <v>78</v>
      </c>
      <c r="E130" s="146" t="s">
        <v>86</v>
      </c>
      <c r="F130" s="146" t="s">
        <v>253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SUM(P131:P156)</f>
        <v>0</v>
      </c>
      <c r="Q130" s="141"/>
      <c r="R130" s="142">
        <f>SUM(R131:R156)</f>
        <v>0</v>
      </c>
      <c r="S130" s="141"/>
      <c r="T130" s="143">
        <f>SUM(T131:T156)</f>
        <v>0</v>
      </c>
      <c r="AR130" s="136" t="s">
        <v>86</v>
      </c>
      <c r="AT130" s="144" t="s">
        <v>78</v>
      </c>
      <c r="AU130" s="144" t="s">
        <v>86</v>
      </c>
      <c r="AY130" s="136" t="s">
        <v>252</v>
      </c>
      <c r="BK130" s="145">
        <f>SUM(BK131:BK156)</f>
        <v>0</v>
      </c>
    </row>
    <row r="131" spans="1:65" s="2" customFormat="1" ht="24.2" customHeight="1">
      <c r="A131" s="31"/>
      <c r="B131" s="148"/>
      <c r="C131" s="149" t="s">
        <v>86</v>
      </c>
      <c r="D131" s="149" t="s">
        <v>254</v>
      </c>
      <c r="E131" s="150" t="s">
        <v>1914</v>
      </c>
      <c r="F131" s="151" t="s">
        <v>256</v>
      </c>
      <c r="G131" s="152" t="s">
        <v>257</v>
      </c>
      <c r="H131" s="153">
        <v>30</v>
      </c>
      <c r="I131" s="154"/>
      <c r="J131" s="155">
        <f t="shared" ref="J131:J137" si="0"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ref="P131:P137" si="1">O131*H131</f>
        <v>0</v>
      </c>
      <c r="Q131" s="159">
        <v>0</v>
      </c>
      <c r="R131" s="159">
        <f t="shared" ref="R131:R137" si="2">Q131*H131</f>
        <v>0</v>
      </c>
      <c r="S131" s="159">
        <v>0</v>
      </c>
      <c r="T131" s="160">
        <f t="shared" ref="T131:T13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ref="BE131:BE137" si="4">IF(N131="základní",J131,0)</f>
        <v>0</v>
      </c>
      <c r="BF131" s="162">
        <f t="shared" ref="BF131:BF137" si="5">IF(N131="snížená",J131,0)</f>
        <v>0</v>
      </c>
      <c r="BG131" s="162">
        <f t="shared" ref="BG131:BG137" si="6">IF(N131="zákl. přenesená",J131,0)</f>
        <v>0</v>
      </c>
      <c r="BH131" s="162">
        <f t="shared" ref="BH131:BH137" si="7">IF(N131="sníž. přenesená",J131,0)</f>
        <v>0</v>
      </c>
      <c r="BI131" s="162">
        <f t="shared" ref="BI131:BI137" si="8">IF(N131="nulová",J131,0)</f>
        <v>0</v>
      </c>
      <c r="BJ131" s="17" t="s">
        <v>86</v>
      </c>
      <c r="BK131" s="162">
        <f t="shared" ref="BK131:BK137" si="9">ROUND(I131*H131,2)</f>
        <v>0</v>
      </c>
      <c r="BL131" s="17" t="s">
        <v>258</v>
      </c>
      <c r="BM131" s="161" t="s">
        <v>88</v>
      </c>
    </row>
    <row r="132" spans="1:65" s="2" customFormat="1" ht="24.2" customHeight="1">
      <c r="A132" s="31"/>
      <c r="B132" s="148"/>
      <c r="C132" s="149" t="s">
        <v>88</v>
      </c>
      <c r="D132" s="149" t="s">
        <v>254</v>
      </c>
      <c r="E132" s="150" t="s">
        <v>1915</v>
      </c>
      <c r="F132" s="151" t="s">
        <v>260</v>
      </c>
      <c r="G132" s="152" t="s">
        <v>261</v>
      </c>
      <c r="H132" s="153">
        <v>4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258</v>
      </c>
    </row>
    <row r="133" spans="1:65" s="2" customFormat="1" ht="24.2" customHeight="1">
      <c r="A133" s="31"/>
      <c r="B133" s="148"/>
      <c r="C133" s="149" t="s">
        <v>262</v>
      </c>
      <c r="D133" s="149" t="s">
        <v>254</v>
      </c>
      <c r="E133" s="150" t="s">
        <v>263</v>
      </c>
      <c r="F133" s="151" t="s">
        <v>264</v>
      </c>
      <c r="G133" s="152" t="s">
        <v>265</v>
      </c>
      <c r="H133" s="153">
        <v>10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266</v>
      </c>
    </row>
    <row r="134" spans="1:65" s="2" customFormat="1" ht="16.5" customHeight="1">
      <c r="A134" s="31"/>
      <c r="B134" s="148"/>
      <c r="C134" s="149" t="s">
        <v>258</v>
      </c>
      <c r="D134" s="149" t="s">
        <v>254</v>
      </c>
      <c r="E134" s="150" t="s">
        <v>267</v>
      </c>
      <c r="F134" s="151" t="s">
        <v>268</v>
      </c>
      <c r="G134" s="152" t="s">
        <v>265</v>
      </c>
      <c r="H134" s="153">
        <v>12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269</v>
      </c>
    </row>
    <row r="135" spans="1:65" s="2" customFormat="1" ht="24.2" customHeight="1">
      <c r="A135" s="31"/>
      <c r="B135" s="148"/>
      <c r="C135" s="149" t="s">
        <v>270</v>
      </c>
      <c r="D135" s="149" t="s">
        <v>254</v>
      </c>
      <c r="E135" s="150" t="s">
        <v>271</v>
      </c>
      <c r="F135" s="151" t="s">
        <v>272</v>
      </c>
      <c r="G135" s="152" t="s">
        <v>265</v>
      </c>
      <c r="H135" s="153">
        <v>10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273</v>
      </c>
    </row>
    <row r="136" spans="1:65" s="2" customFormat="1" ht="24.2" customHeight="1">
      <c r="A136" s="31"/>
      <c r="B136" s="148"/>
      <c r="C136" s="149" t="s">
        <v>266</v>
      </c>
      <c r="D136" s="149" t="s">
        <v>254</v>
      </c>
      <c r="E136" s="150" t="s">
        <v>1916</v>
      </c>
      <c r="F136" s="151" t="s">
        <v>1917</v>
      </c>
      <c r="G136" s="152" t="s">
        <v>265</v>
      </c>
      <c r="H136" s="153">
        <v>20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276</v>
      </c>
    </row>
    <row r="137" spans="1:65" s="2" customFormat="1" ht="33" customHeight="1">
      <c r="A137" s="31"/>
      <c r="B137" s="148"/>
      <c r="C137" s="149" t="s">
        <v>277</v>
      </c>
      <c r="D137" s="149" t="s">
        <v>254</v>
      </c>
      <c r="E137" s="150" t="s">
        <v>7794</v>
      </c>
      <c r="F137" s="151" t="s">
        <v>7795</v>
      </c>
      <c r="G137" s="152" t="s">
        <v>280</v>
      </c>
      <c r="H137" s="153">
        <v>29.79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281</v>
      </c>
    </row>
    <row r="138" spans="1:65" s="13" customFormat="1">
      <c r="B138" s="163"/>
      <c r="D138" s="164" t="s">
        <v>282</v>
      </c>
      <c r="E138" s="165" t="s">
        <v>1</v>
      </c>
      <c r="F138" s="166" t="s">
        <v>283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7796</v>
      </c>
      <c r="H139" s="174">
        <v>29.79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3" customFormat="1" ht="33.75">
      <c r="B140" s="163"/>
      <c r="D140" s="164" t="s">
        <v>282</v>
      </c>
      <c r="E140" s="165" t="s">
        <v>1</v>
      </c>
      <c r="F140" s="166" t="s">
        <v>7420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5" customFormat="1">
      <c r="B141" s="179"/>
      <c r="D141" s="164" t="s">
        <v>282</v>
      </c>
      <c r="E141" s="180" t="s">
        <v>1</v>
      </c>
      <c r="F141" s="181" t="s">
        <v>286</v>
      </c>
      <c r="H141" s="182">
        <v>29.79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282</v>
      </c>
      <c r="AU141" s="180" t="s">
        <v>88</v>
      </c>
      <c r="AV141" s="15" t="s">
        <v>258</v>
      </c>
      <c r="AW141" s="15" t="s">
        <v>33</v>
      </c>
      <c r="AX141" s="15" t="s">
        <v>86</v>
      </c>
      <c r="AY141" s="180" t="s">
        <v>252</v>
      </c>
    </row>
    <row r="142" spans="1:65" s="2" customFormat="1" ht="33" customHeight="1">
      <c r="A142" s="31"/>
      <c r="B142" s="148"/>
      <c r="C142" s="149" t="s">
        <v>269</v>
      </c>
      <c r="D142" s="149" t="s">
        <v>254</v>
      </c>
      <c r="E142" s="150" t="s">
        <v>7797</v>
      </c>
      <c r="F142" s="151" t="s">
        <v>7798</v>
      </c>
      <c r="G142" s="152" t="s">
        <v>280</v>
      </c>
      <c r="H142" s="153">
        <v>29.79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258</v>
      </c>
      <c r="BM142" s="161" t="s">
        <v>289</v>
      </c>
    </row>
    <row r="143" spans="1:65" s="13" customFormat="1">
      <c r="B143" s="163"/>
      <c r="D143" s="164" t="s">
        <v>282</v>
      </c>
      <c r="E143" s="165" t="s">
        <v>1</v>
      </c>
      <c r="F143" s="166" t="s">
        <v>290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4" customFormat="1" ht="22.5">
      <c r="B144" s="171"/>
      <c r="D144" s="164" t="s">
        <v>282</v>
      </c>
      <c r="E144" s="172" t="s">
        <v>1</v>
      </c>
      <c r="F144" s="173" t="s">
        <v>7796</v>
      </c>
      <c r="H144" s="174">
        <v>29.79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282</v>
      </c>
      <c r="AU144" s="172" t="s">
        <v>88</v>
      </c>
      <c r="AV144" s="14" t="s">
        <v>88</v>
      </c>
      <c r="AW144" s="14" t="s">
        <v>33</v>
      </c>
      <c r="AX144" s="14" t="s">
        <v>79</v>
      </c>
      <c r="AY144" s="172" t="s">
        <v>252</v>
      </c>
    </row>
    <row r="145" spans="1:65" s="13" customFormat="1" ht="33.75">
      <c r="B145" s="163"/>
      <c r="D145" s="164" t="s">
        <v>282</v>
      </c>
      <c r="E145" s="165" t="s">
        <v>1</v>
      </c>
      <c r="F145" s="166" t="s">
        <v>7420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282</v>
      </c>
      <c r="AU145" s="165" t="s">
        <v>88</v>
      </c>
      <c r="AV145" s="13" t="s">
        <v>86</v>
      </c>
      <c r="AW145" s="13" t="s">
        <v>33</v>
      </c>
      <c r="AX145" s="13" t="s">
        <v>79</v>
      </c>
      <c r="AY145" s="165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29.79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21.75" customHeight="1">
      <c r="A147" s="31"/>
      <c r="B147" s="148"/>
      <c r="C147" s="149" t="s">
        <v>291</v>
      </c>
      <c r="D147" s="149" t="s">
        <v>254</v>
      </c>
      <c r="E147" s="150" t="s">
        <v>5261</v>
      </c>
      <c r="F147" s="151" t="s">
        <v>1941</v>
      </c>
      <c r="G147" s="152" t="s">
        <v>465</v>
      </c>
      <c r="H147" s="153">
        <v>59.58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294</v>
      </c>
    </row>
    <row r="148" spans="1:65" s="14" customFormat="1" ht="22.5">
      <c r="B148" s="171"/>
      <c r="D148" s="164" t="s">
        <v>282</v>
      </c>
      <c r="E148" s="172" t="s">
        <v>1</v>
      </c>
      <c r="F148" s="173" t="s">
        <v>7799</v>
      </c>
      <c r="H148" s="174">
        <v>59.58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59.58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24.2" customHeight="1">
      <c r="A150" s="31"/>
      <c r="B150" s="148"/>
      <c r="C150" s="149" t="s">
        <v>273</v>
      </c>
      <c r="D150" s="149" t="s">
        <v>254</v>
      </c>
      <c r="E150" s="150" t="s">
        <v>5265</v>
      </c>
      <c r="F150" s="151" t="s">
        <v>1945</v>
      </c>
      <c r="G150" s="152" t="s">
        <v>465</v>
      </c>
      <c r="H150" s="153">
        <v>59.58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298</v>
      </c>
    </row>
    <row r="151" spans="1:65" s="2" customFormat="1" ht="24.2" customHeight="1">
      <c r="A151" s="31"/>
      <c r="B151" s="148"/>
      <c r="C151" s="149" t="s">
        <v>299</v>
      </c>
      <c r="D151" s="149" t="s">
        <v>254</v>
      </c>
      <c r="E151" s="150" t="s">
        <v>326</v>
      </c>
      <c r="F151" s="151" t="s">
        <v>327</v>
      </c>
      <c r="G151" s="152" t="s">
        <v>280</v>
      </c>
      <c r="H151" s="153">
        <v>44.685000000000002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44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258</v>
      </c>
      <c r="BM151" s="161" t="s">
        <v>302</v>
      </c>
    </row>
    <row r="152" spans="1:65" s="14" customFormat="1" ht="22.5">
      <c r="B152" s="171"/>
      <c r="D152" s="164" t="s">
        <v>282</v>
      </c>
      <c r="E152" s="172" t="s">
        <v>1</v>
      </c>
      <c r="F152" s="173" t="s">
        <v>7800</v>
      </c>
      <c r="H152" s="174">
        <v>44.685000000000002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44.685000000000002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2" customFormat="1" ht="16.5" customHeight="1">
      <c r="A154" s="31"/>
      <c r="B154" s="148"/>
      <c r="C154" s="149" t="s">
        <v>276</v>
      </c>
      <c r="D154" s="149" t="s">
        <v>254</v>
      </c>
      <c r="E154" s="150" t="s">
        <v>339</v>
      </c>
      <c r="F154" s="151" t="s">
        <v>340</v>
      </c>
      <c r="G154" s="152" t="s">
        <v>341</v>
      </c>
      <c r="H154" s="153">
        <v>89.38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258</v>
      </c>
      <c r="BM154" s="161" t="s">
        <v>306</v>
      </c>
    </row>
    <row r="155" spans="1:65" s="14" customFormat="1">
      <c r="B155" s="171"/>
      <c r="D155" s="164" t="s">
        <v>282</v>
      </c>
      <c r="E155" s="172" t="s">
        <v>1</v>
      </c>
      <c r="F155" s="173" t="s">
        <v>7801</v>
      </c>
      <c r="H155" s="174">
        <v>89.38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89.38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12" customFormat="1" ht="22.9" customHeight="1">
      <c r="B157" s="135"/>
      <c r="D157" s="136" t="s">
        <v>78</v>
      </c>
      <c r="E157" s="146" t="s">
        <v>258</v>
      </c>
      <c r="F157" s="146" t="s">
        <v>457</v>
      </c>
      <c r="I157" s="138"/>
      <c r="J157" s="147">
        <f>BK157</f>
        <v>0</v>
      </c>
      <c r="L157" s="135"/>
      <c r="M157" s="140"/>
      <c r="N157" s="141"/>
      <c r="O157" s="141"/>
      <c r="P157" s="142">
        <f>SUM(P158:P160)</f>
        <v>0</v>
      </c>
      <c r="Q157" s="141"/>
      <c r="R157" s="142">
        <f>SUM(R158:R160)</f>
        <v>0</v>
      </c>
      <c r="S157" s="141"/>
      <c r="T157" s="143">
        <f>SUM(T158:T160)</f>
        <v>0</v>
      </c>
      <c r="AR157" s="136" t="s">
        <v>86</v>
      </c>
      <c r="AT157" s="144" t="s">
        <v>78</v>
      </c>
      <c r="AU157" s="144" t="s">
        <v>86</v>
      </c>
      <c r="AY157" s="136" t="s">
        <v>252</v>
      </c>
      <c r="BK157" s="145">
        <f>SUM(BK158:BK160)</f>
        <v>0</v>
      </c>
    </row>
    <row r="158" spans="1:65" s="2" customFormat="1" ht="24.2" customHeight="1">
      <c r="A158" s="31"/>
      <c r="B158" s="148"/>
      <c r="C158" s="149" t="s">
        <v>308</v>
      </c>
      <c r="D158" s="149" t="s">
        <v>254</v>
      </c>
      <c r="E158" s="150" t="s">
        <v>4903</v>
      </c>
      <c r="F158" s="151" t="s">
        <v>4904</v>
      </c>
      <c r="G158" s="152" t="s">
        <v>280</v>
      </c>
      <c r="H158" s="153">
        <v>14.895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311</v>
      </c>
    </row>
    <row r="159" spans="1:65" s="14" customFormat="1" ht="22.5">
      <c r="B159" s="171"/>
      <c r="D159" s="164" t="s">
        <v>282</v>
      </c>
      <c r="E159" s="172" t="s">
        <v>1</v>
      </c>
      <c r="F159" s="173" t="s">
        <v>7802</v>
      </c>
      <c r="H159" s="174">
        <v>14.895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14.895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12" customFormat="1" ht="22.9" customHeight="1">
      <c r="B161" s="135"/>
      <c r="D161" s="136" t="s">
        <v>78</v>
      </c>
      <c r="E161" s="146" t="s">
        <v>291</v>
      </c>
      <c r="F161" s="146" t="s">
        <v>471</v>
      </c>
      <c r="I161" s="138"/>
      <c r="J161" s="147">
        <f>BK161</f>
        <v>0</v>
      </c>
      <c r="L161" s="135"/>
      <c r="M161" s="140"/>
      <c r="N161" s="141"/>
      <c r="O161" s="141"/>
      <c r="P161" s="142">
        <f>P162</f>
        <v>0</v>
      </c>
      <c r="Q161" s="141"/>
      <c r="R161" s="142">
        <f>R162</f>
        <v>0</v>
      </c>
      <c r="S161" s="141"/>
      <c r="T161" s="143">
        <f>T162</f>
        <v>0</v>
      </c>
      <c r="AR161" s="136" t="s">
        <v>86</v>
      </c>
      <c r="AT161" s="144" t="s">
        <v>78</v>
      </c>
      <c r="AU161" s="144" t="s">
        <v>86</v>
      </c>
      <c r="AY161" s="136" t="s">
        <v>252</v>
      </c>
      <c r="BK161" s="145">
        <f>BK162</f>
        <v>0</v>
      </c>
    </row>
    <row r="162" spans="1:65" s="2" customFormat="1" ht="33" customHeight="1">
      <c r="A162" s="31"/>
      <c r="B162" s="148"/>
      <c r="C162" s="149" t="s">
        <v>281</v>
      </c>
      <c r="D162" s="149" t="s">
        <v>254</v>
      </c>
      <c r="E162" s="150" t="s">
        <v>2720</v>
      </c>
      <c r="F162" s="151" t="s">
        <v>1229</v>
      </c>
      <c r="G162" s="152" t="s">
        <v>280</v>
      </c>
      <c r="H162" s="153">
        <v>59.58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315</v>
      </c>
    </row>
    <row r="163" spans="1:65" s="12" customFormat="1" ht="22.9" customHeight="1">
      <c r="B163" s="135"/>
      <c r="D163" s="136" t="s">
        <v>78</v>
      </c>
      <c r="E163" s="146" t="s">
        <v>844</v>
      </c>
      <c r="F163" s="146" t="s">
        <v>1292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SUM(P164:P165)</f>
        <v>0</v>
      </c>
      <c r="Q163" s="141"/>
      <c r="R163" s="142">
        <f>SUM(R164:R165)</f>
        <v>0</v>
      </c>
      <c r="S163" s="141"/>
      <c r="T163" s="143">
        <f>SUM(T164:T165)</f>
        <v>0</v>
      </c>
      <c r="AR163" s="136" t="s">
        <v>86</v>
      </c>
      <c r="AT163" s="144" t="s">
        <v>78</v>
      </c>
      <c r="AU163" s="144" t="s">
        <v>86</v>
      </c>
      <c r="AY163" s="136" t="s">
        <v>252</v>
      </c>
      <c r="BK163" s="145">
        <f>SUM(BK164:BK165)</f>
        <v>0</v>
      </c>
    </row>
    <row r="164" spans="1:65" s="2" customFormat="1" ht="24.2" customHeight="1">
      <c r="A164" s="31"/>
      <c r="B164" s="148"/>
      <c r="C164" s="149" t="s">
        <v>8</v>
      </c>
      <c r="D164" s="149" t="s">
        <v>254</v>
      </c>
      <c r="E164" s="150" t="s">
        <v>7334</v>
      </c>
      <c r="F164" s="151" t="s">
        <v>7731</v>
      </c>
      <c r="G164" s="152" t="s">
        <v>341</v>
      </c>
      <c r="H164" s="153">
        <v>119.172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44</v>
      </c>
      <c r="O164" s="57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258</v>
      </c>
      <c r="BM164" s="161" t="s">
        <v>319</v>
      </c>
    </row>
    <row r="165" spans="1:65" s="2" customFormat="1" ht="21.75" customHeight="1">
      <c r="A165" s="31"/>
      <c r="B165" s="148"/>
      <c r="C165" s="149" t="s">
        <v>289</v>
      </c>
      <c r="D165" s="149" t="s">
        <v>254</v>
      </c>
      <c r="E165" s="150" t="s">
        <v>4915</v>
      </c>
      <c r="F165" s="151" t="s">
        <v>4916</v>
      </c>
      <c r="G165" s="152" t="s">
        <v>257</v>
      </c>
      <c r="H165" s="153">
        <v>10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323</v>
      </c>
    </row>
    <row r="166" spans="1:65" s="12" customFormat="1" ht="25.9" customHeight="1">
      <c r="B166" s="135"/>
      <c r="D166" s="136" t="s">
        <v>78</v>
      </c>
      <c r="E166" s="137" t="s">
        <v>1891</v>
      </c>
      <c r="F166" s="137" t="s">
        <v>1892</v>
      </c>
      <c r="I166" s="138"/>
      <c r="J166" s="139">
        <f>BK166</f>
        <v>0</v>
      </c>
      <c r="L166" s="135"/>
      <c r="M166" s="140"/>
      <c r="N166" s="141"/>
      <c r="O166" s="141"/>
      <c r="P166" s="142">
        <f>P167+P218</f>
        <v>0</v>
      </c>
      <c r="Q166" s="141"/>
      <c r="R166" s="142">
        <f>R167+R218</f>
        <v>0</v>
      </c>
      <c r="S166" s="141"/>
      <c r="T166" s="143">
        <f>T167+T218</f>
        <v>0</v>
      </c>
      <c r="AR166" s="136" t="s">
        <v>262</v>
      </c>
      <c r="AT166" s="144" t="s">
        <v>78</v>
      </c>
      <c r="AU166" s="144" t="s">
        <v>79</v>
      </c>
      <c r="AY166" s="136" t="s">
        <v>252</v>
      </c>
      <c r="BK166" s="145">
        <f>BK167+BK218</f>
        <v>0</v>
      </c>
    </row>
    <row r="167" spans="1:65" s="12" customFormat="1" ht="22.9" customHeight="1">
      <c r="B167" s="135"/>
      <c r="D167" s="136" t="s">
        <v>78</v>
      </c>
      <c r="E167" s="146" t="s">
        <v>7732</v>
      </c>
      <c r="F167" s="146" t="s">
        <v>7733</v>
      </c>
      <c r="I167" s="138"/>
      <c r="J167" s="147">
        <f>BK167</f>
        <v>0</v>
      </c>
      <c r="L167" s="135"/>
      <c r="M167" s="140"/>
      <c r="N167" s="141"/>
      <c r="O167" s="141"/>
      <c r="P167" s="142">
        <f>SUM(P168:P217)</f>
        <v>0</v>
      </c>
      <c r="Q167" s="141"/>
      <c r="R167" s="142">
        <f>SUM(R168:R217)</f>
        <v>0</v>
      </c>
      <c r="S167" s="141"/>
      <c r="T167" s="143">
        <f>SUM(T168:T217)</f>
        <v>0</v>
      </c>
      <c r="AR167" s="136" t="s">
        <v>262</v>
      </c>
      <c r="AT167" s="144" t="s">
        <v>78</v>
      </c>
      <c r="AU167" s="144" t="s">
        <v>86</v>
      </c>
      <c r="AY167" s="136" t="s">
        <v>252</v>
      </c>
      <c r="BK167" s="145">
        <f>SUM(BK168:BK217)</f>
        <v>0</v>
      </c>
    </row>
    <row r="168" spans="1:65" s="2" customFormat="1" ht="24.2" customHeight="1">
      <c r="A168" s="31"/>
      <c r="B168" s="148"/>
      <c r="C168" s="149" t="s">
        <v>325</v>
      </c>
      <c r="D168" s="149" t="s">
        <v>254</v>
      </c>
      <c r="E168" s="150" t="s">
        <v>7734</v>
      </c>
      <c r="F168" s="151" t="s">
        <v>7213</v>
      </c>
      <c r="G168" s="152" t="s">
        <v>265</v>
      </c>
      <c r="H168" s="153">
        <v>54.48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406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406</v>
      </c>
      <c r="BM168" s="161" t="s">
        <v>328</v>
      </c>
    </row>
    <row r="169" spans="1:65" s="14" customFormat="1">
      <c r="B169" s="171"/>
      <c r="D169" s="164" t="s">
        <v>282</v>
      </c>
      <c r="E169" s="172" t="s">
        <v>1</v>
      </c>
      <c r="F169" s="173" t="s">
        <v>7741</v>
      </c>
      <c r="H169" s="174">
        <v>9.24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4" customFormat="1">
      <c r="B170" s="171"/>
      <c r="D170" s="164" t="s">
        <v>282</v>
      </c>
      <c r="E170" s="172" t="s">
        <v>1</v>
      </c>
      <c r="F170" s="173" t="s">
        <v>7742</v>
      </c>
      <c r="H170" s="174">
        <v>9.24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4" customFormat="1">
      <c r="B171" s="171"/>
      <c r="D171" s="164" t="s">
        <v>282</v>
      </c>
      <c r="E171" s="172" t="s">
        <v>1</v>
      </c>
      <c r="F171" s="173" t="s">
        <v>7803</v>
      </c>
      <c r="H171" s="174">
        <v>2.88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4" customFormat="1">
      <c r="B172" s="171"/>
      <c r="D172" s="164" t="s">
        <v>282</v>
      </c>
      <c r="E172" s="172" t="s">
        <v>1</v>
      </c>
      <c r="F172" s="173" t="s">
        <v>7804</v>
      </c>
      <c r="H172" s="174">
        <v>19.8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4" customFormat="1">
      <c r="B173" s="171"/>
      <c r="D173" s="164" t="s">
        <v>282</v>
      </c>
      <c r="E173" s="172" t="s">
        <v>1</v>
      </c>
      <c r="F173" s="173" t="s">
        <v>7805</v>
      </c>
      <c r="H173" s="174">
        <v>13.32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3" customFormat="1" ht="22.5">
      <c r="B174" s="163"/>
      <c r="D174" s="164" t="s">
        <v>282</v>
      </c>
      <c r="E174" s="165" t="s">
        <v>1</v>
      </c>
      <c r="F174" s="166" t="s">
        <v>7737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3" customFormat="1" ht="22.5">
      <c r="B175" s="163"/>
      <c r="D175" s="164" t="s">
        <v>282</v>
      </c>
      <c r="E175" s="165" t="s">
        <v>1</v>
      </c>
      <c r="F175" s="166" t="s">
        <v>7806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54.48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4.2" customHeight="1">
      <c r="A177" s="31"/>
      <c r="B177" s="148"/>
      <c r="C177" s="149" t="s">
        <v>294</v>
      </c>
      <c r="D177" s="149" t="s">
        <v>254</v>
      </c>
      <c r="E177" s="150" t="s">
        <v>7739</v>
      </c>
      <c r="F177" s="151" t="s">
        <v>7807</v>
      </c>
      <c r="G177" s="152" t="s">
        <v>265</v>
      </c>
      <c r="H177" s="153">
        <v>106.8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406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406</v>
      </c>
      <c r="BM177" s="161" t="s">
        <v>335</v>
      </c>
    </row>
    <row r="178" spans="1:65" s="14" customFormat="1">
      <c r="B178" s="171"/>
      <c r="D178" s="164" t="s">
        <v>282</v>
      </c>
      <c r="E178" s="172" t="s">
        <v>1</v>
      </c>
      <c r="F178" s="173" t="s">
        <v>7808</v>
      </c>
      <c r="H178" s="174">
        <v>45.6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4" customFormat="1">
      <c r="B179" s="171"/>
      <c r="D179" s="164" t="s">
        <v>282</v>
      </c>
      <c r="E179" s="172" t="s">
        <v>1</v>
      </c>
      <c r="F179" s="173" t="s">
        <v>7809</v>
      </c>
      <c r="H179" s="174">
        <v>61.2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3" customFormat="1" ht="22.5">
      <c r="B180" s="163"/>
      <c r="D180" s="164" t="s">
        <v>282</v>
      </c>
      <c r="E180" s="165" t="s">
        <v>1</v>
      </c>
      <c r="F180" s="166" t="s">
        <v>7737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3" customFormat="1" ht="22.5">
      <c r="B181" s="163"/>
      <c r="D181" s="164" t="s">
        <v>282</v>
      </c>
      <c r="E181" s="165" t="s">
        <v>1</v>
      </c>
      <c r="F181" s="166" t="s">
        <v>7806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106.80000000000001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24.2" customHeight="1">
      <c r="A183" s="31"/>
      <c r="B183" s="148"/>
      <c r="C183" s="149" t="s">
        <v>338</v>
      </c>
      <c r="D183" s="149" t="s">
        <v>254</v>
      </c>
      <c r="E183" s="150" t="s">
        <v>7746</v>
      </c>
      <c r="F183" s="151" t="s">
        <v>7754</v>
      </c>
      <c r="G183" s="152" t="s">
        <v>265</v>
      </c>
      <c r="H183" s="153">
        <v>119.16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406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406</v>
      </c>
      <c r="BM183" s="161" t="s">
        <v>342</v>
      </c>
    </row>
    <row r="184" spans="1:65" s="14" customFormat="1" ht="22.5">
      <c r="B184" s="171"/>
      <c r="D184" s="164" t="s">
        <v>282</v>
      </c>
      <c r="E184" s="172" t="s">
        <v>1</v>
      </c>
      <c r="F184" s="173" t="s">
        <v>7810</v>
      </c>
      <c r="H184" s="174">
        <v>119.16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282</v>
      </c>
      <c r="AU184" s="172" t="s">
        <v>88</v>
      </c>
      <c r="AV184" s="14" t="s">
        <v>88</v>
      </c>
      <c r="AW184" s="14" t="s">
        <v>33</v>
      </c>
      <c r="AX184" s="14" t="s">
        <v>79</v>
      </c>
      <c r="AY184" s="172" t="s">
        <v>252</v>
      </c>
    </row>
    <row r="185" spans="1:65" s="15" customFormat="1">
      <c r="B185" s="179"/>
      <c r="D185" s="164" t="s">
        <v>282</v>
      </c>
      <c r="E185" s="180" t="s">
        <v>1</v>
      </c>
      <c r="F185" s="181" t="s">
        <v>286</v>
      </c>
      <c r="H185" s="182">
        <v>119.16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282</v>
      </c>
      <c r="AU185" s="180" t="s">
        <v>88</v>
      </c>
      <c r="AV185" s="15" t="s">
        <v>258</v>
      </c>
      <c r="AW185" s="15" t="s">
        <v>33</v>
      </c>
      <c r="AX185" s="15" t="s">
        <v>86</v>
      </c>
      <c r="AY185" s="180" t="s">
        <v>252</v>
      </c>
    </row>
    <row r="186" spans="1:65" s="2" customFormat="1" ht="24.2" customHeight="1">
      <c r="A186" s="31"/>
      <c r="B186" s="148"/>
      <c r="C186" s="149" t="s">
        <v>298</v>
      </c>
      <c r="D186" s="149" t="s">
        <v>254</v>
      </c>
      <c r="E186" s="150" t="s">
        <v>7811</v>
      </c>
      <c r="F186" s="151" t="s">
        <v>7757</v>
      </c>
      <c r="G186" s="152" t="s">
        <v>265</v>
      </c>
      <c r="H186" s="153">
        <v>119.16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406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406</v>
      </c>
      <c r="BM186" s="161" t="s">
        <v>348</v>
      </c>
    </row>
    <row r="187" spans="1:65" s="14" customFormat="1" ht="22.5">
      <c r="B187" s="171"/>
      <c r="D187" s="164" t="s">
        <v>282</v>
      </c>
      <c r="E187" s="172" t="s">
        <v>1</v>
      </c>
      <c r="F187" s="173" t="s">
        <v>7810</v>
      </c>
      <c r="H187" s="174">
        <v>119.16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282</v>
      </c>
      <c r="AU187" s="172" t="s">
        <v>88</v>
      </c>
      <c r="AV187" s="14" t="s">
        <v>88</v>
      </c>
      <c r="AW187" s="14" t="s">
        <v>33</v>
      </c>
      <c r="AX187" s="14" t="s">
        <v>79</v>
      </c>
      <c r="AY187" s="172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119.16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7</v>
      </c>
      <c r="D189" s="149" t="s">
        <v>254</v>
      </c>
      <c r="E189" s="150" t="s">
        <v>7812</v>
      </c>
      <c r="F189" s="151" t="s">
        <v>6873</v>
      </c>
      <c r="G189" s="152" t="s">
        <v>347</v>
      </c>
      <c r="H189" s="153">
        <v>40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406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406</v>
      </c>
      <c r="BM189" s="161" t="s">
        <v>356</v>
      </c>
    </row>
    <row r="190" spans="1:65" s="14" customFormat="1">
      <c r="B190" s="171"/>
      <c r="D190" s="164" t="s">
        <v>282</v>
      </c>
      <c r="E190" s="172" t="s">
        <v>1</v>
      </c>
      <c r="F190" s="173" t="s">
        <v>7813</v>
      </c>
      <c r="H190" s="174">
        <v>40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5" customFormat="1">
      <c r="B191" s="179"/>
      <c r="D191" s="164" t="s">
        <v>282</v>
      </c>
      <c r="E191" s="180" t="s">
        <v>1</v>
      </c>
      <c r="F191" s="181" t="s">
        <v>286</v>
      </c>
      <c r="H191" s="182">
        <v>40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282</v>
      </c>
      <c r="AU191" s="180" t="s">
        <v>88</v>
      </c>
      <c r="AV191" s="15" t="s">
        <v>258</v>
      </c>
      <c r="AW191" s="15" t="s">
        <v>33</v>
      </c>
      <c r="AX191" s="15" t="s">
        <v>86</v>
      </c>
      <c r="AY191" s="180" t="s">
        <v>252</v>
      </c>
    </row>
    <row r="192" spans="1:65" s="2" customFormat="1" ht="24.2" customHeight="1">
      <c r="A192" s="31"/>
      <c r="B192" s="148"/>
      <c r="C192" s="149" t="s">
        <v>302</v>
      </c>
      <c r="D192" s="149" t="s">
        <v>254</v>
      </c>
      <c r="E192" s="150" t="s">
        <v>7814</v>
      </c>
      <c r="F192" s="151" t="s">
        <v>7761</v>
      </c>
      <c r="G192" s="152" t="s">
        <v>1198</v>
      </c>
      <c r="H192" s="153">
        <v>1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406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406</v>
      </c>
      <c r="BM192" s="161" t="s">
        <v>363</v>
      </c>
    </row>
    <row r="193" spans="1:65" s="14" customFormat="1">
      <c r="B193" s="171"/>
      <c r="D193" s="164" t="s">
        <v>282</v>
      </c>
      <c r="E193" s="172" t="s">
        <v>1</v>
      </c>
      <c r="F193" s="173" t="s">
        <v>7762</v>
      </c>
      <c r="H193" s="174">
        <v>1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1:65" s="15" customFormat="1">
      <c r="B194" s="179"/>
      <c r="D194" s="164" t="s">
        <v>282</v>
      </c>
      <c r="E194" s="180" t="s">
        <v>1</v>
      </c>
      <c r="F194" s="181" t="s">
        <v>286</v>
      </c>
      <c r="H194" s="182">
        <v>1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282</v>
      </c>
      <c r="AU194" s="180" t="s">
        <v>88</v>
      </c>
      <c r="AV194" s="15" t="s">
        <v>258</v>
      </c>
      <c r="AW194" s="15" t="s">
        <v>33</v>
      </c>
      <c r="AX194" s="15" t="s">
        <v>86</v>
      </c>
      <c r="AY194" s="180" t="s">
        <v>252</v>
      </c>
    </row>
    <row r="195" spans="1:65" s="2" customFormat="1" ht="24.2" customHeight="1">
      <c r="A195" s="31"/>
      <c r="B195" s="148"/>
      <c r="C195" s="149" t="s">
        <v>366</v>
      </c>
      <c r="D195" s="149" t="s">
        <v>254</v>
      </c>
      <c r="E195" s="150" t="s">
        <v>7758</v>
      </c>
      <c r="F195" s="151" t="s">
        <v>6879</v>
      </c>
      <c r="G195" s="152" t="s">
        <v>1198</v>
      </c>
      <c r="H195" s="153">
        <v>1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44</v>
      </c>
      <c r="O195" s="57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406</v>
      </c>
      <c r="AT195" s="161" t="s">
        <v>254</v>
      </c>
      <c r="AU195" s="161" t="s">
        <v>88</v>
      </c>
      <c r="AY195" s="17" t="s">
        <v>252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406</v>
      </c>
      <c r="BM195" s="161" t="s">
        <v>369</v>
      </c>
    </row>
    <row r="196" spans="1:65" s="2" customFormat="1" ht="24.2" customHeight="1">
      <c r="A196" s="31"/>
      <c r="B196" s="148"/>
      <c r="C196" s="149" t="s">
        <v>306</v>
      </c>
      <c r="D196" s="149" t="s">
        <v>254</v>
      </c>
      <c r="E196" s="150" t="s">
        <v>7815</v>
      </c>
      <c r="F196" s="151" t="s">
        <v>7765</v>
      </c>
      <c r="G196" s="152" t="s">
        <v>265</v>
      </c>
      <c r="H196" s="153">
        <v>119.16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406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406</v>
      </c>
      <c r="BM196" s="161" t="s">
        <v>373</v>
      </c>
    </row>
    <row r="197" spans="1:65" s="14" customFormat="1">
      <c r="B197" s="171"/>
      <c r="D197" s="164" t="s">
        <v>282</v>
      </c>
      <c r="E197" s="172" t="s">
        <v>1</v>
      </c>
      <c r="F197" s="173" t="s">
        <v>7816</v>
      </c>
      <c r="H197" s="174">
        <v>119.16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3" customFormat="1" ht="22.5">
      <c r="B198" s="163"/>
      <c r="D198" s="164" t="s">
        <v>282</v>
      </c>
      <c r="E198" s="165" t="s">
        <v>1</v>
      </c>
      <c r="F198" s="166" t="s">
        <v>7767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282</v>
      </c>
      <c r="AU198" s="165" t="s">
        <v>88</v>
      </c>
      <c r="AV198" s="13" t="s">
        <v>86</v>
      </c>
      <c r="AW198" s="13" t="s">
        <v>33</v>
      </c>
      <c r="AX198" s="13" t="s">
        <v>79</v>
      </c>
      <c r="AY198" s="165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119.16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2" customFormat="1" ht="24.2" customHeight="1">
      <c r="A200" s="31"/>
      <c r="B200" s="148"/>
      <c r="C200" s="149" t="s">
        <v>375</v>
      </c>
      <c r="D200" s="149" t="s">
        <v>254</v>
      </c>
      <c r="E200" s="150" t="s">
        <v>7817</v>
      </c>
      <c r="F200" s="151" t="s">
        <v>7818</v>
      </c>
      <c r="G200" s="152" t="s">
        <v>347</v>
      </c>
      <c r="H200" s="153">
        <v>7</v>
      </c>
      <c r="I200" s="154"/>
      <c r="J200" s="155">
        <f>ROUND(I200*H200,2)</f>
        <v>0</v>
      </c>
      <c r="K200" s="156"/>
      <c r="L200" s="32"/>
      <c r="M200" s="157" t="s">
        <v>1</v>
      </c>
      <c r="N200" s="158" t="s">
        <v>44</v>
      </c>
      <c r="O200" s="57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1" t="s">
        <v>406</v>
      </c>
      <c r="AT200" s="161" t="s">
        <v>254</v>
      </c>
      <c r="AU200" s="161" t="s">
        <v>88</v>
      </c>
      <c r="AY200" s="17" t="s">
        <v>252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86</v>
      </c>
      <c r="BK200" s="162">
        <f>ROUND(I200*H200,2)</f>
        <v>0</v>
      </c>
      <c r="BL200" s="17" t="s">
        <v>406</v>
      </c>
      <c r="BM200" s="161" t="s">
        <v>378</v>
      </c>
    </row>
    <row r="201" spans="1:65" s="14" customFormat="1" ht="33.75">
      <c r="B201" s="171"/>
      <c r="D201" s="164" t="s">
        <v>282</v>
      </c>
      <c r="E201" s="172" t="s">
        <v>1</v>
      </c>
      <c r="F201" s="173" t="s">
        <v>7819</v>
      </c>
      <c r="H201" s="174">
        <v>7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282</v>
      </c>
      <c r="AU201" s="172" t="s">
        <v>88</v>
      </c>
      <c r="AV201" s="14" t="s">
        <v>88</v>
      </c>
      <c r="AW201" s="14" t="s">
        <v>33</v>
      </c>
      <c r="AX201" s="14" t="s">
        <v>79</v>
      </c>
      <c r="AY201" s="172" t="s">
        <v>252</v>
      </c>
    </row>
    <row r="202" spans="1:65" s="15" customFormat="1">
      <c r="B202" s="179"/>
      <c r="D202" s="164" t="s">
        <v>282</v>
      </c>
      <c r="E202" s="180" t="s">
        <v>1</v>
      </c>
      <c r="F202" s="181" t="s">
        <v>286</v>
      </c>
      <c r="H202" s="182">
        <v>7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282</v>
      </c>
      <c r="AU202" s="180" t="s">
        <v>88</v>
      </c>
      <c r="AV202" s="15" t="s">
        <v>258</v>
      </c>
      <c r="AW202" s="15" t="s">
        <v>33</v>
      </c>
      <c r="AX202" s="15" t="s">
        <v>86</v>
      </c>
      <c r="AY202" s="180" t="s">
        <v>252</v>
      </c>
    </row>
    <row r="203" spans="1:65" s="2" customFormat="1" ht="24.2" customHeight="1">
      <c r="A203" s="31"/>
      <c r="B203" s="148"/>
      <c r="C203" s="149" t="s">
        <v>311</v>
      </c>
      <c r="D203" s="149" t="s">
        <v>254</v>
      </c>
      <c r="E203" s="150" t="s">
        <v>7764</v>
      </c>
      <c r="F203" s="151" t="s">
        <v>7820</v>
      </c>
      <c r="G203" s="152" t="s">
        <v>347</v>
      </c>
      <c r="H203" s="153">
        <v>6</v>
      </c>
      <c r="I203" s="154"/>
      <c r="J203" s="155">
        <f>ROUND(I203*H203,2)</f>
        <v>0</v>
      </c>
      <c r="K203" s="156"/>
      <c r="L203" s="32"/>
      <c r="M203" s="157" t="s">
        <v>1</v>
      </c>
      <c r="N203" s="158" t="s">
        <v>44</v>
      </c>
      <c r="O203" s="57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1" t="s">
        <v>406</v>
      </c>
      <c r="AT203" s="161" t="s">
        <v>254</v>
      </c>
      <c r="AU203" s="161" t="s">
        <v>88</v>
      </c>
      <c r="AY203" s="17" t="s">
        <v>252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86</v>
      </c>
      <c r="BK203" s="162">
        <f>ROUND(I203*H203,2)</f>
        <v>0</v>
      </c>
      <c r="BL203" s="17" t="s">
        <v>406</v>
      </c>
      <c r="BM203" s="161" t="s">
        <v>384</v>
      </c>
    </row>
    <row r="204" spans="1:65" s="14" customFormat="1" ht="22.5">
      <c r="B204" s="171"/>
      <c r="D204" s="164" t="s">
        <v>282</v>
      </c>
      <c r="E204" s="172" t="s">
        <v>1</v>
      </c>
      <c r="F204" s="173" t="s">
        <v>7821</v>
      </c>
      <c r="H204" s="174">
        <v>6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282</v>
      </c>
      <c r="AU204" s="172" t="s">
        <v>88</v>
      </c>
      <c r="AV204" s="14" t="s">
        <v>88</v>
      </c>
      <c r="AW204" s="14" t="s">
        <v>33</v>
      </c>
      <c r="AX204" s="14" t="s">
        <v>79</v>
      </c>
      <c r="AY204" s="172" t="s">
        <v>252</v>
      </c>
    </row>
    <row r="205" spans="1:65" s="15" customFormat="1">
      <c r="B205" s="179"/>
      <c r="D205" s="164" t="s">
        <v>282</v>
      </c>
      <c r="E205" s="180" t="s">
        <v>1</v>
      </c>
      <c r="F205" s="181" t="s">
        <v>286</v>
      </c>
      <c r="H205" s="182">
        <v>6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282</v>
      </c>
      <c r="AU205" s="180" t="s">
        <v>88</v>
      </c>
      <c r="AV205" s="15" t="s">
        <v>258</v>
      </c>
      <c r="AW205" s="15" t="s">
        <v>33</v>
      </c>
      <c r="AX205" s="15" t="s">
        <v>86</v>
      </c>
      <c r="AY205" s="180" t="s">
        <v>252</v>
      </c>
    </row>
    <row r="206" spans="1:65" s="2" customFormat="1" ht="24.2" customHeight="1">
      <c r="A206" s="31"/>
      <c r="B206" s="148"/>
      <c r="C206" s="149" t="s">
        <v>386</v>
      </c>
      <c r="D206" s="149" t="s">
        <v>254</v>
      </c>
      <c r="E206" s="150" t="s">
        <v>7768</v>
      </c>
      <c r="F206" s="151" t="s">
        <v>7822</v>
      </c>
      <c r="G206" s="152" t="s">
        <v>347</v>
      </c>
      <c r="H206" s="153">
        <v>1</v>
      </c>
      <c r="I206" s="154"/>
      <c r="J206" s="155">
        <f>ROUND(I206*H206,2)</f>
        <v>0</v>
      </c>
      <c r="K206" s="156"/>
      <c r="L206" s="32"/>
      <c r="M206" s="157" t="s">
        <v>1</v>
      </c>
      <c r="N206" s="158" t="s">
        <v>44</v>
      </c>
      <c r="O206" s="57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1" t="s">
        <v>406</v>
      </c>
      <c r="AT206" s="161" t="s">
        <v>254</v>
      </c>
      <c r="AU206" s="161" t="s">
        <v>88</v>
      </c>
      <c r="AY206" s="17" t="s">
        <v>252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7" t="s">
        <v>86</v>
      </c>
      <c r="BK206" s="162">
        <f>ROUND(I206*H206,2)</f>
        <v>0</v>
      </c>
      <c r="BL206" s="17" t="s">
        <v>406</v>
      </c>
      <c r="BM206" s="161" t="s">
        <v>389</v>
      </c>
    </row>
    <row r="207" spans="1:65" s="14" customFormat="1" ht="22.5">
      <c r="B207" s="171"/>
      <c r="D207" s="164" t="s">
        <v>282</v>
      </c>
      <c r="E207" s="172" t="s">
        <v>1</v>
      </c>
      <c r="F207" s="173" t="s">
        <v>7776</v>
      </c>
      <c r="H207" s="174">
        <v>1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282</v>
      </c>
      <c r="AU207" s="172" t="s">
        <v>88</v>
      </c>
      <c r="AV207" s="14" t="s">
        <v>88</v>
      </c>
      <c r="AW207" s="14" t="s">
        <v>33</v>
      </c>
      <c r="AX207" s="14" t="s">
        <v>79</v>
      </c>
      <c r="AY207" s="172" t="s">
        <v>252</v>
      </c>
    </row>
    <row r="208" spans="1:65" s="15" customFormat="1">
      <c r="B208" s="179"/>
      <c r="D208" s="164" t="s">
        <v>282</v>
      </c>
      <c r="E208" s="180" t="s">
        <v>1</v>
      </c>
      <c r="F208" s="181" t="s">
        <v>286</v>
      </c>
      <c r="H208" s="182">
        <v>1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282</v>
      </c>
      <c r="AU208" s="180" t="s">
        <v>88</v>
      </c>
      <c r="AV208" s="15" t="s">
        <v>258</v>
      </c>
      <c r="AW208" s="15" t="s">
        <v>33</v>
      </c>
      <c r="AX208" s="15" t="s">
        <v>86</v>
      </c>
      <c r="AY208" s="180" t="s">
        <v>252</v>
      </c>
    </row>
    <row r="209" spans="1:65" s="2" customFormat="1" ht="24.2" customHeight="1">
      <c r="A209" s="31"/>
      <c r="B209" s="148"/>
      <c r="C209" s="149" t="s">
        <v>315</v>
      </c>
      <c r="D209" s="149" t="s">
        <v>254</v>
      </c>
      <c r="E209" s="150" t="s">
        <v>7771</v>
      </c>
      <c r="F209" s="151" t="s">
        <v>7784</v>
      </c>
      <c r="G209" s="152" t="s">
        <v>1198</v>
      </c>
      <c r="H209" s="153">
        <v>1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44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406</v>
      </c>
      <c r="AT209" s="161" t="s">
        <v>254</v>
      </c>
      <c r="AU209" s="161" t="s">
        <v>88</v>
      </c>
      <c r="AY209" s="17" t="s">
        <v>252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86</v>
      </c>
      <c r="BK209" s="162">
        <f>ROUND(I209*H209,2)</f>
        <v>0</v>
      </c>
      <c r="BL209" s="17" t="s">
        <v>406</v>
      </c>
      <c r="BM209" s="161" t="s">
        <v>392</v>
      </c>
    </row>
    <row r="210" spans="1:65" s="2" customFormat="1" ht="24.2" customHeight="1">
      <c r="A210" s="31"/>
      <c r="B210" s="148"/>
      <c r="C210" s="149" t="s">
        <v>393</v>
      </c>
      <c r="D210" s="149" t="s">
        <v>254</v>
      </c>
      <c r="E210" s="150" t="s">
        <v>7774</v>
      </c>
      <c r="F210" s="151" t="s">
        <v>7111</v>
      </c>
      <c r="G210" s="152" t="s">
        <v>347</v>
      </c>
      <c r="H210" s="153">
        <v>1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406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406</v>
      </c>
      <c r="BM210" s="161" t="s">
        <v>396</v>
      </c>
    </row>
    <row r="211" spans="1:65" s="14" customFormat="1">
      <c r="B211" s="171"/>
      <c r="D211" s="164" t="s">
        <v>282</v>
      </c>
      <c r="E211" s="172" t="s">
        <v>1</v>
      </c>
      <c r="F211" s="173" t="s">
        <v>7786</v>
      </c>
      <c r="H211" s="174">
        <v>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1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24.2" customHeight="1">
      <c r="A213" s="31"/>
      <c r="B213" s="148"/>
      <c r="C213" s="149" t="s">
        <v>319</v>
      </c>
      <c r="D213" s="149" t="s">
        <v>254</v>
      </c>
      <c r="E213" s="150" t="s">
        <v>7777</v>
      </c>
      <c r="F213" s="151" t="s">
        <v>7107</v>
      </c>
      <c r="G213" s="152" t="s">
        <v>347</v>
      </c>
      <c r="H213" s="153">
        <v>1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406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406</v>
      </c>
      <c r="BM213" s="161" t="s">
        <v>399</v>
      </c>
    </row>
    <row r="214" spans="1:65" s="2" customFormat="1" ht="16.5" customHeight="1">
      <c r="A214" s="31"/>
      <c r="B214" s="148"/>
      <c r="C214" s="149" t="s">
        <v>400</v>
      </c>
      <c r="D214" s="149" t="s">
        <v>254</v>
      </c>
      <c r="E214" s="150" t="s">
        <v>1508</v>
      </c>
      <c r="F214" s="151" t="s">
        <v>1509</v>
      </c>
      <c r="G214" s="152" t="s">
        <v>257</v>
      </c>
      <c r="H214" s="153">
        <v>25</v>
      </c>
      <c r="I214" s="154"/>
      <c r="J214" s="155">
        <f>ROUND(I214*H214,2)</f>
        <v>0</v>
      </c>
      <c r="K214" s="156"/>
      <c r="L214" s="32"/>
      <c r="M214" s="157" t="s">
        <v>1</v>
      </c>
      <c r="N214" s="158" t="s">
        <v>44</v>
      </c>
      <c r="O214" s="57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1" t="s">
        <v>406</v>
      </c>
      <c r="AT214" s="161" t="s">
        <v>254</v>
      </c>
      <c r="AU214" s="161" t="s">
        <v>88</v>
      </c>
      <c r="AY214" s="17" t="s">
        <v>252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7" t="s">
        <v>86</v>
      </c>
      <c r="BK214" s="162">
        <f>ROUND(I214*H214,2)</f>
        <v>0</v>
      </c>
      <c r="BL214" s="17" t="s">
        <v>406</v>
      </c>
      <c r="BM214" s="161" t="s">
        <v>403</v>
      </c>
    </row>
    <row r="215" spans="1:65" s="14" customFormat="1" ht="22.5">
      <c r="B215" s="171"/>
      <c r="D215" s="164" t="s">
        <v>282</v>
      </c>
      <c r="E215" s="172" t="s">
        <v>1</v>
      </c>
      <c r="F215" s="173" t="s">
        <v>7823</v>
      </c>
      <c r="H215" s="174">
        <v>25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3" customFormat="1">
      <c r="B216" s="163"/>
      <c r="D216" s="164" t="s">
        <v>282</v>
      </c>
      <c r="E216" s="165" t="s">
        <v>1</v>
      </c>
      <c r="F216" s="166" t="s">
        <v>2831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5" customFormat="1">
      <c r="B217" s="179"/>
      <c r="D217" s="164" t="s">
        <v>282</v>
      </c>
      <c r="E217" s="180" t="s">
        <v>1</v>
      </c>
      <c r="F217" s="181" t="s">
        <v>286</v>
      </c>
      <c r="H217" s="182">
        <v>25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282</v>
      </c>
      <c r="AU217" s="180" t="s">
        <v>88</v>
      </c>
      <c r="AV217" s="15" t="s">
        <v>258</v>
      </c>
      <c r="AW217" s="15" t="s">
        <v>33</v>
      </c>
      <c r="AX217" s="15" t="s">
        <v>86</v>
      </c>
      <c r="AY217" s="180" t="s">
        <v>252</v>
      </c>
    </row>
    <row r="218" spans="1:65" s="12" customFormat="1" ht="22.9" customHeight="1">
      <c r="B218" s="135"/>
      <c r="D218" s="136" t="s">
        <v>78</v>
      </c>
      <c r="E218" s="146" t="s">
        <v>7788</v>
      </c>
      <c r="F218" s="146" t="s">
        <v>7789</v>
      </c>
      <c r="I218" s="138"/>
      <c r="J218" s="147">
        <f>BK218</f>
        <v>0</v>
      </c>
      <c r="L218" s="135"/>
      <c r="M218" s="140"/>
      <c r="N218" s="141"/>
      <c r="O218" s="141"/>
      <c r="P218" s="142">
        <f>SUM(P219:P221)</f>
        <v>0</v>
      </c>
      <c r="Q218" s="141"/>
      <c r="R218" s="142">
        <f>SUM(R219:R221)</f>
        <v>0</v>
      </c>
      <c r="S218" s="141"/>
      <c r="T218" s="143">
        <f>SUM(T219:T221)</f>
        <v>0</v>
      </c>
      <c r="AR218" s="136" t="s">
        <v>262</v>
      </c>
      <c r="AT218" s="144" t="s">
        <v>78</v>
      </c>
      <c r="AU218" s="144" t="s">
        <v>86</v>
      </c>
      <c r="AY218" s="136" t="s">
        <v>252</v>
      </c>
      <c r="BK218" s="145">
        <f>SUM(BK219:BK221)</f>
        <v>0</v>
      </c>
    </row>
    <row r="219" spans="1:65" s="2" customFormat="1" ht="16.5" customHeight="1">
      <c r="A219" s="31"/>
      <c r="B219" s="148"/>
      <c r="C219" s="149" t="s">
        <v>323</v>
      </c>
      <c r="D219" s="149" t="s">
        <v>254</v>
      </c>
      <c r="E219" s="150" t="s">
        <v>7790</v>
      </c>
      <c r="F219" s="151" t="s">
        <v>7791</v>
      </c>
      <c r="G219" s="152" t="s">
        <v>265</v>
      </c>
      <c r="H219" s="153">
        <v>119.16</v>
      </c>
      <c r="I219" s="154"/>
      <c r="J219" s="155">
        <f>ROUND(I219*H219,2)</f>
        <v>0</v>
      </c>
      <c r="K219" s="156"/>
      <c r="L219" s="32"/>
      <c r="M219" s="157" t="s">
        <v>1</v>
      </c>
      <c r="N219" s="158" t="s">
        <v>44</v>
      </c>
      <c r="O219" s="57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1" t="s">
        <v>406</v>
      </c>
      <c r="AT219" s="161" t="s">
        <v>254</v>
      </c>
      <c r="AU219" s="161" t="s">
        <v>88</v>
      </c>
      <c r="AY219" s="17" t="s">
        <v>252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7" t="s">
        <v>86</v>
      </c>
      <c r="BK219" s="162">
        <f>ROUND(I219*H219,2)</f>
        <v>0</v>
      </c>
      <c r="BL219" s="17" t="s">
        <v>406</v>
      </c>
      <c r="BM219" s="161" t="s">
        <v>406</v>
      </c>
    </row>
    <row r="220" spans="1:65" s="14" customFormat="1">
      <c r="B220" s="171"/>
      <c r="D220" s="164" t="s">
        <v>282</v>
      </c>
      <c r="E220" s="172" t="s">
        <v>1</v>
      </c>
      <c r="F220" s="173" t="s">
        <v>7824</v>
      </c>
      <c r="H220" s="174">
        <v>119.16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5" customFormat="1">
      <c r="B221" s="179"/>
      <c r="D221" s="164" t="s">
        <v>282</v>
      </c>
      <c r="E221" s="180" t="s">
        <v>1</v>
      </c>
      <c r="F221" s="181" t="s">
        <v>286</v>
      </c>
      <c r="H221" s="182">
        <v>119.16</v>
      </c>
      <c r="I221" s="183"/>
      <c r="L221" s="179"/>
      <c r="M221" s="188"/>
      <c r="N221" s="189"/>
      <c r="O221" s="189"/>
      <c r="P221" s="189"/>
      <c r="Q221" s="189"/>
      <c r="R221" s="189"/>
      <c r="S221" s="189"/>
      <c r="T221" s="190"/>
      <c r="AT221" s="180" t="s">
        <v>282</v>
      </c>
      <c r="AU221" s="180" t="s">
        <v>88</v>
      </c>
      <c r="AV221" s="15" t="s">
        <v>258</v>
      </c>
      <c r="AW221" s="15" t="s">
        <v>33</v>
      </c>
      <c r="AX221" s="15" t="s">
        <v>86</v>
      </c>
      <c r="AY221" s="180" t="s">
        <v>252</v>
      </c>
    </row>
    <row r="222" spans="1:65" s="2" customFormat="1" ht="6.95" customHeight="1">
      <c r="A222" s="31"/>
      <c r="B222" s="46"/>
      <c r="C222" s="47"/>
      <c r="D222" s="47"/>
      <c r="E222" s="47"/>
      <c r="F222" s="47"/>
      <c r="G222" s="47"/>
      <c r="H222" s="47"/>
      <c r="I222" s="47"/>
      <c r="J222" s="47"/>
      <c r="K222" s="47"/>
      <c r="L222" s="32"/>
      <c r="M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</sheetData>
  <autoFilter ref="C127:K221" xr:uid="{00000000-0009-0000-0000-00001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4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165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7825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ROUND((SUM(BE125:BE399)),  2)</f>
        <v>0</v>
      </c>
      <c r="G35" s="31"/>
      <c r="H35" s="31"/>
      <c r="I35" s="104">
        <v>0.21</v>
      </c>
      <c r="J35" s="103">
        <f>ROUND(((SUM(BE125:BE399))*I35),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ROUND((SUM(BF125:BF399)),  2)</f>
        <v>0</v>
      </c>
      <c r="G36" s="31"/>
      <c r="H36" s="31"/>
      <c r="I36" s="104">
        <v>0.15</v>
      </c>
      <c r="J36" s="103">
        <f>ROUND(((SUM(BF125:BF399))*I36),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ROUND((SUM(BG125:BG399)),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ROUND((SUM(BH125:BH399)),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ROUND((SUM(BI125:BI399)),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Objekt25 - SO D.1.4.10.1.Sad.úpravy 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7826</v>
      </c>
      <c r="E101" s="122"/>
      <c r="F101" s="122"/>
      <c r="G101" s="122"/>
      <c r="H101" s="122"/>
      <c r="I101" s="122"/>
      <c r="J101" s="123">
        <f>J353</f>
        <v>0</v>
      </c>
      <c r="L101" s="120"/>
    </row>
    <row r="102" spans="1:47" s="10" customFormat="1" ht="19.899999999999999" customHeight="1">
      <c r="B102" s="120"/>
      <c r="D102" s="121" t="s">
        <v>211</v>
      </c>
      <c r="E102" s="122"/>
      <c r="F102" s="122"/>
      <c r="G102" s="122"/>
      <c r="H102" s="122"/>
      <c r="I102" s="122"/>
      <c r="J102" s="123">
        <f>J362</f>
        <v>0</v>
      </c>
      <c r="L102" s="120"/>
    </row>
    <row r="103" spans="1:47" s="10" customFormat="1" ht="19.899999999999999" customHeight="1">
      <c r="B103" s="120"/>
      <c r="D103" s="121" t="s">
        <v>212</v>
      </c>
      <c r="E103" s="122"/>
      <c r="F103" s="122"/>
      <c r="G103" s="122"/>
      <c r="H103" s="122"/>
      <c r="I103" s="122"/>
      <c r="J103" s="123">
        <f>J397</f>
        <v>0</v>
      </c>
      <c r="L103" s="120"/>
    </row>
    <row r="104" spans="1:47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47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4.95" customHeight="1">
      <c r="A110" s="31"/>
      <c r="B110" s="32"/>
      <c r="C110" s="21" t="s">
        <v>237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3" t="str">
        <f>E7</f>
        <v>ZU - rekonstrukce objektu Klatovská 51/ Chodské náměstí 1</v>
      </c>
      <c r="F113" s="244"/>
      <c r="G113" s="244"/>
      <c r="H113" s="24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" customFormat="1" ht="12" customHeight="1">
      <c r="B114" s="20"/>
      <c r="C114" s="27" t="s">
        <v>197</v>
      </c>
      <c r="L114" s="20"/>
    </row>
    <row r="115" spans="1:65" s="2" customFormat="1" ht="16.5" customHeight="1">
      <c r="A115" s="31"/>
      <c r="B115" s="32"/>
      <c r="C115" s="31"/>
      <c r="D115" s="31"/>
      <c r="E115" s="243" t="s">
        <v>198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199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18" t="str">
        <f>E11</f>
        <v>Objekt25 - SO D.1.4.10.1.Sad.úpravy I.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7" t="s">
        <v>20</v>
      </c>
      <c r="D119" s="31"/>
      <c r="E119" s="31"/>
      <c r="F119" s="25" t="str">
        <f>F14</f>
        <v>Plzeň</v>
      </c>
      <c r="G119" s="31"/>
      <c r="H119" s="31"/>
      <c r="I119" s="27" t="s">
        <v>22</v>
      </c>
      <c r="J119" s="54" t="str">
        <f>IF(J14="","",J14)</f>
        <v>17. 11. 2022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24</v>
      </c>
      <c r="D121" s="31"/>
      <c r="E121" s="31"/>
      <c r="F121" s="25" t="str">
        <f>E17</f>
        <v>Západočeská univerzita v Plzni</v>
      </c>
      <c r="G121" s="31"/>
      <c r="H121" s="31"/>
      <c r="I121" s="27" t="s">
        <v>31</v>
      </c>
      <c r="J121" s="29" t="str">
        <f>E23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7" t="s">
        <v>30</v>
      </c>
      <c r="D122" s="31"/>
      <c r="E122" s="31"/>
      <c r="F122" s="25">
        <f>IF(E20="","",E20)</f>
        <v>0</v>
      </c>
      <c r="G122" s="31"/>
      <c r="H122" s="31"/>
      <c r="I122" s="27" t="s">
        <v>34</v>
      </c>
      <c r="J122" s="29" t="str">
        <f>E26</f>
        <v>BAUING KV, s.r.o.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4"/>
      <c r="B124" s="125"/>
      <c r="C124" s="126" t="s">
        <v>238</v>
      </c>
      <c r="D124" s="127" t="s">
        <v>64</v>
      </c>
      <c r="E124" s="127" t="s">
        <v>60</v>
      </c>
      <c r="F124" s="127" t="s">
        <v>61</v>
      </c>
      <c r="G124" s="127" t="s">
        <v>239</v>
      </c>
      <c r="H124" s="127" t="s">
        <v>240</v>
      </c>
      <c r="I124" s="127" t="s">
        <v>241</v>
      </c>
      <c r="J124" s="128" t="s">
        <v>203</v>
      </c>
      <c r="K124" s="129" t="s">
        <v>242</v>
      </c>
      <c r="L124" s="130"/>
      <c r="M124" s="61" t="s">
        <v>1</v>
      </c>
      <c r="N124" s="62" t="s">
        <v>43</v>
      </c>
      <c r="O124" s="62" t="s">
        <v>243</v>
      </c>
      <c r="P124" s="62" t="s">
        <v>244</v>
      </c>
      <c r="Q124" s="62" t="s">
        <v>245</v>
      </c>
      <c r="R124" s="62" t="s">
        <v>246</v>
      </c>
      <c r="S124" s="62" t="s">
        <v>247</v>
      </c>
      <c r="T124" s="63" t="s">
        <v>248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1"/>
      <c r="B125" s="32"/>
      <c r="C125" s="68" t="s">
        <v>249</v>
      </c>
      <c r="D125" s="31"/>
      <c r="E125" s="31"/>
      <c r="F125" s="31"/>
      <c r="G125" s="31"/>
      <c r="H125" s="31"/>
      <c r="I125" s="31"/>
      <c r="J125" s="131">
        <f>BK125</f>
        <v>0</v>
      </c>
      <c r="K125" s="31"/>
      <c r="L125" s="32"/>
      <c r="M125" s="64"/>
      <c r="N125" s="55"/>
      <c r="O125" s="65"/>
      <c r="P125" s="132">
        <f>P126</f>
        <v>0</v>
      </c>
      <c r="Q125" s="65"/>
      <c r="R125" s="132">
        <f>R126</f>
        <v>0</v>
      </c>
      <c r="S125" s="65"/>
      <c r="T125" s="133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78</v>
      </c>
      <c r="AU125" s="17" t="s">
        <v>205</v>
      </c>
      <c r="BK125" s="134">
        <f>BK126</f>
        <v>0</v>
      </c>
    </row>
    <row r="126" spans="1:65" s="12" customFormat="1" ht="25.9" customHeight="1">
      <c r="B126" s="135"/>
      <c r="D126" s="136" t="s">
        <v>78</v>
      </c>
      <c r="E126" s="137" t="s">
        <v>250</v>
      </c>
      <c r="F126" s="137" t="s">
        <v>251</v>
      </c>
      <c r="I126" s="138"/>
      <c r="J126" s="139">
        <f>BK126</f>
        <v>0</v>
      </c>
      <c r="L126" s="135"/>
      <c r="M126" s="140"/>
      <c r="N126" s="141"/>
      <c r="O126" s="141"/>
      <c r="P126" s="142">
        <f>P127+P353+P362+P397</f>
        <v>0</v>
      </c>
      <c r="Q126" s="141"/>
      <c r="R126" s="142">
        <f>R127+R353+R362+R397</f>
        <v>0</v>
      </c>
      <c r="S126" s="141"/>
      <c r="T126" s="143">
        <f>T127+T353+T362+T397</f>
        <v>0</v>
      </c>
      <c r="AR126" s="136" t="s">
        <v>86</v>
      </c>
      <c r="AT126" s="144" t="s">
        <v>78</v>
      </c>
      <c r="AU126" s="144" t="s">
        <v>79</v>
      </c>
      <c r="AY126" s="136" t="s">
        <v>252</v>
      </c>
      <c r="BK126" s="145">
        <f>BK127+BK353+BK362+BK397</f>
        <v>0</v>
      </c>
    </row>
    <row r="127" spans="1:65" s="12" customFormat="1" ht="22.9" customHeight="1">
      <c r="B127" s="135"/>
      <c r="D127" s="136" t="s">
        <v>78</v>
      </c>
      <c r="E127" s="146" t="s">
        <v>86</v>
      </c>
      <c r="F127" s="146" t="s">
        <v>253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SUM(P128:P352)</f>
        <v>0</v>
      </c>
      <c r="Q127" s="141"/>
      <c r="R127" s="142">
        <f>SUM(R128:R352)</f>
        <v>0</v>
      </c>
      <c r="S127" s="141"/>
      <c r="T127" s="143">
        <f>SUM(T128:T352)</f>
        <v>0</v>
      </c>
      <c r="AR127" s="136" t="s">
        <v>86</v>
      </c>
      <c r="AT127" s="144" t="s">
        <v>78</v>
      </c>
      <c r="AU127" s="144" t="s">
        <v>86</v>
      </c>
      <c r="AY127" s="136" t="s">
        <v>252</v>
      </c>
      <c r="BK127" s="145">
        <f>SUM(BK128:BK352)</f>
        <v>0</v>
      </c>
    </row>
    <row r="128" spans="1:65" s="2" customFormat="1" ht="21.75" customHeight="1">
      <c r="A128" s="31"/>
      <c r="B128" s="148"/>
      <c r="C128" s="149" t="s">
        <v>86</v>
      </c>
      <c r="D128" s="149" t="s">
        <v>254</v>
      </c>
      <c r="E128" s="150" t="s">
        <v>7827</v>
      </c>
      <c r="F128" s="151" t="s">
        <v>7828</v>
      </c>
      <c r="G128" s="152" t="s">
        <v>465</v>
      </c>
      <c r="H128" s="153">
        <v>965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44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258</v>
      </c>
      <c r="AT128" s="161" t="s">
        <v>254</v>
      </c>
      <c r="AU128" s="161" t="s">
        <v>88</v>
      </c>
      <c r="AY128" s="17" t="s">
        <v>252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258</v>
      </c>
      <c r="BM128" s="161" t="s">
        <v>88</v>
      </c>
    </row>
    <row r="129" spans="1:65" s="14" customFormat="1" ht="33.75">
      <c r="B129" s="171"/>
      <c r="D129" s="164" t="s">
        <v>282</v>
      </c>
      <c r="E129" s="172" t="s">
        <v>1</v>
      </c>
      <c r="F129" s="173" t="s">
        <v>7829</v>
      </c>
      <c r="H129" s="174">
        <v>965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282</v>
      </c>
      <c r="AU129" s="172" t="s">
        <v>88</v>
      </c>
      <c r="AV129" s="14" t="s">
        <v>88</v>
      </c>
      <c r="AW129" s="14" t="s">
        <v>33</v>
      </c>
      <c r="AX129" s="14" t="s">
        <v>79</v>
      </c>
      <c r="AY129" s="172" t="s">
        <v>252</v>
      </c>
    </row>
    <row r="130" spans="1:65" s="15" customFormat="1">
      <c r="B130" s="179"/>
      <c r="D130" s="164" t="s">
        <v>282</v>
      </c>
      <c r="E130" s="180" t="s">
        <v>1</v>
      </c>
      <c r="F130" s="181" t="s">
        <v>286</v>
      </c>
      <c r="H130" s="182">
        <v>965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282</v>
      </c>
      <c r="AU130" s="180" t="s">
        <v>88</v>
      </c>
      <c r="AV130" s="15" t="s">
        <v>258</v>
      </c>
      <c r="AW130" s="15" t="s">
        <v>33</v>
      </c>
      <c r="AX130" s="15" t="s">
        <v>86</v>
      </c>
      <c r="AY130" s="180" t="s">
        <v>252</v>
      </c>
    </row>
    <row r="131" spans="1:65" s="2" customFormat="1" ht="33" customHeight="1">
      <c r="A131" s="31"/>
      <c r="B131" s="148"/>
      <c r="C131" s="149" t="s">
        <v>88</v>
      </c>
      <c r="D131" s="149" t="s">
        <v>254</v>
      </c>
      <c r="E131" s="150" t="s">
        <v>7830</v>
      </c>
      <c r="F131" s="151" t="s">
        <v>7831</v>
      </c>
      <c r="G131" s="152" t="s">
        <v>465</v>
      </c>
      <c r="H131" s="153">
        <v>114.9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44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86</v>
      </c>
      <c r="BK131" s="162">
        <f>ROUND(I131*H131,2)</f>
        <v>0</v>
      </c>
      <c r="BL131" s="17" t="s">
        <v>258</v>
      </c>
      <c r="BM131" s="161" t="s">
        <v>258</v>
      </c>
    </row>
    <row r="132" spans="1:65" s="14" customFormat="1">
      <c r="B132" s="171"/>
      <c r="D132" s="164" t="s">
        <v>282</v>
      </c>
      <c r="E132" s="172" t="s">
        <v>1</v>
      </c>
      <c r="F132" s="173" t="s">
        <v>7832</v>
      </c>
      <c r="H132" s="174">
        <v>114.9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282</v>
      </c>
      <c r="AU132" s="172" t="s">
        <v>88</v>
      </c>
      <c r="AV132" s="14" t="s">
        <v>88</v>
      </c>
      <c r="AW132" s="14" t="s">
        <v>33</v>
      </c>
      <c r="AX132" s="14" t="s">
        <v>79</v>
      </c>
      <c r="AY132" s="172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114.9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24.2" customHeight="1">
      <c r="A134" s="31"/>
      <c r="B134" s="148"/>
      <c r="C134" s="149" t="s">
        <v>262</v>
      </c>
      <c r="D134" s="149" t="s">
        <v>254</v>
      </c>
      <c r="E134" s="150" t="s">
        <v>1914</v>
      </c>
      <c r="F134" s="151" t="s">
        <v>256</v>
      </c>
      <c r="G134" s="152" t="s">
        <v>257</v>
      </c>
      <c r="H134" s="153">
        <v>15</v>
      </c>
      <c r="I134" s="154"/>
      <c r="J134" s="155">
        <f t="shared" ref="J134:J140" si="0"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ref="P134:P140" si="1">O134*H134</f>
        <v>0</v>
      </c>
      <c r="Q134" s="159">
        <v>0</v>
      </c>
      <c r="R134" s="159">
        <f t="shared" ref="R134:R140" si="2">Q134*H134</f>
        <v>0</v>
      </c>
      <c r="S134" s="159">
        <v>0</v>
      </c>
      <c r="T134" s="160">
        <f t="shared" ref="T134:T140" si="3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ref="BE134:BE140" si="4">IF(N134="základní",J134,0)</f>
        <v>0</v>
      </c>
      <c r="BF134" s="162">
        <f t="shared" ref="BF134:BF140" si="5">IF(N134="snížená",J134,0)</f>
        <v>0</v>
      </c>
      <c r="BG134" s="162">
        <f t="shared" ref="BG134:BG140" si="6">IF(N134="zákl. přenesená",J134,0)</f>
        <v>0</v>
      </c>
      <c r="BH134" s="162">
        <f t="shared" ref="BH134:BH140" si="7">IF(N134="sníž. přenesená",J134,0)</f>
        <v>0</v>
      </c>
      <c r="BI134" s="162">
        <f t="shared" ref="BI134:BI140" si="8">IF(N134="nulová",J134,0)</f>
        <v>0</v>
      </c>
      <c r="BJ134" s="17" t="s">
        <v>86</v>
      </c>
      <c r="BK134" s="162">
        <f t="shared" ref="BK134:BK140" si="9">ROUND(I134*H134,2)</f>
        <v>0</v>
      </c>
      <c r="BL134" s="17" t="s">
        <v>258</v>
      </c>
      <c r="BM134" s="161" t="s">
        <v>266</v>
      </c>
    </row>
    <row r="135" spans="1:65" s="2" customFormat="1" ht="24.2" customHeight="1">
      <c r="A135" s="31"/>
      <c r="B135" s="148"/>
      <c r="C135" s="149" t="s">
        <v>258</v>
      </c>
      <c r="D135" s="149" t="s">
        <v>254</v>
      </c>
      <c r="E135" s="150" t="s">
        <v>1915</v>
      </c>
      <c r="F135" s="151" t="s">
        <v>260</v>
      </c>
      <c r="G135" s="152" t="s">
        <v>261</v>
      </c>
      <c r="H135" s="153">
        <v>2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269</v>
      </c>
    </row>
    <row r="136" spans="1:65" s="2" customFormat="1" ht="24.2" customHeight="1">
      <c r="A136" s="31"/>
      <c r="B136" s="148"/>
      <c r="C136" s="149" t="s">
        <v>270</v>
      </c>
      <c r="D136" s="149" t="s">
        <v>254</v>
      </c>
      <c r="E136" s="150" t="s">
        <v>263</v>
      </c>
      <c r="F136" s="151" t="s">
        <v>264</v>
      </c>
      <c r="G136" s="152" t="s">
        <v>265</v>
      </c>
      <c r="H136" s="153">
        <v>15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273</v>
      </c>
    </row>
    <row r="137" spans="1:65" s="2" customFormat="1" ht="16.5" customHeight="1">
      <c r="A137" s="31"/>
      <c r="B137" s="148"/>
      <c r="C137" s="149" t="s">
        <v>266</v>
      </c>
      <c r="D137" s="149" t="s">
        <v>254</v>
      </c>
      <c r="E137" s="150" t="s">
        <v>267</v>
      </c>
      <c r="F137" s="151" t="s">
        <v>268</v>
      </c>
      <c r="G137" s="152" t="s">
        <v>265</v>
      </c>
      <c r="H137" s="153">
        <v>10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276</v>
      </c>
    </row>
    <row r="138" spans="1:65" s="2" customFormat="1" ht="24.2" customHeight="1">
      <c r="A138" s="31"/>
      <c r="B138" s="148"/>
      <c r="C138" s="149" t="s">
        <v>277</v>
      </c>
      <c r="D138" s="149" t="s">
        <v>254</v>
      </c>
      <c r="E138" s="150" t="s">
        <v>271</v>
      </c>
      <c r="F138" s="151" t="s">
        <v>272</v>
      </c>
      <c r="G138" s="152" t="s">
        <v>265</v>
      </c>
      <c r="H138" s="153">
        <v>10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281</v>
      </c>
    </row>
    <row r="139" spans="1:65" s="2" customFormat="1" ht="24.2" customHeight="1">
      <c r="A139" s="31"/>
      <c r="B139" s="148"/>
      <c r="C139" s="149" t="s">
        <v>269</v>
      </c>
      <c r="D139" s="149" t="s">
        <v>254</v>
      </c>
      <c r="E139" s="150" t="s">
        <v>1916</v>
      </c>
      <c r="F139" s="151" t="s">
        <v>1917</v>
      </c>
      <c r="G139" s="152" t="s">
        <v>265</v>
      </c>
      <c r="H139" s="153">
        <v>15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289</v>
      </c>
    </row>
    <row r="140" spans="1:65" s="2" customFormat="1" ht="24.2" customHeight="1">
      <c r="A140" s="31"/>
      <c r="B140" s="148"/>
      <c r="C140" s="149" t="s">
        <v>291</v>
      </c>
      <c r="D140" s="149" t="s">
        <v>254</v>
      </c>
      <c r="E140" s="150" t="s">
        <v>7833</v>
      </c>
      <c r="F140" s="151" t="s">
        <v>7834</v>
      </c>
      <c r="G140" s="152" t="s">
        <v>465</v>
      </c>
      <c r="H140" s="153">
        <v>965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44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258</v>
      </c>
      <c r="BM140" s="161" t="s">
        <v>294</v>
      </c>
    </row>
    <row r="141" spans="1:65" s="14" customFormat="1" ht="33.75">
      <c r="B141" s="171"/>
      <c r="D141" s="164" t="s">
        <v>282</v>
      </c>
      <c r="E141" s="172" t="s">
        <v>1</v>
      </c>
      <c r="F141" s="173" t="s">
        <v>7835</v>
      </c>
      <c r="H141" s="174">
        <v>965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3" customFormat="1" ht="33.75">
      <c r="B142" s="163"/>
      <c r="D142" s="164" t="s">
        <v>282</v>
      </c>
      <c r="E142" s="165" t="s">
        <v>1</v>
      </c>
      <c r="F142" s="166" t="s">
        <v>7836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282</v>
      </c>
      <c r="AU142" s="165" t="s">
        <v>88</v>
      </c>
      <c r="AV142" s="13" t="s">
        <v>86</v>
      </c>
      <c r="AW142" s="13" t="s">
        <v>33</v>
      </c>
      <c r="AX142" s="13" t="s">
        <v>79</v>
      </c>
      <c r="AY142" s="165" t="s">
        <v>252</v>
      </c>
    </row>
    <row r="143" spans="1:65" s="15" customFormat="1">
      <c r="B143" s="179"/>
      <c r="D143" s="164" t="s">
        <v>282</v>
      </c>
      <c r="E143" s="180" t="s">
        <v>1</v>
      </c>
      <c r="F143" s="181" t="s">
        <v>286</v>
      </c>
      <c r="H143" s="182">
        <v>965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282</v>
      </c>
      <c r="AU143" s="180" t="s">
        <v>88</v>
      </c>
      <c r="AV143" s="15" t="s">
        <v>258</v>
      </c>
      <c r="AW143" s="15" t="s">
        <v>33</v>
      </c>
      <c r="AX143" s="15" t="s">
        <v>86</v>
      </c>
      <c r="AY143" s="180" t="s">
        <v>252</v>
      </c>
    </row>
    <row r="144" spans="1:65" s="2" customFormat="1" ht="37.9" customHeight="1">
      <c r="A144" s="31"/>
      <c r="B144" s="148"/>
      <c r="C144" s="149" t="s">
        <v>273</v>
      </c>
      <c r="D144" s="149" t="s">
        <v>254</v>
      </c>
      <c r="E144" s="150" t="s">
        <v>7837</v>
      </c>
      <c r="F144" s="151" t="s">
        <v>7838</v>
      </c>
      <c r="G144" s="152" t="s">
        <v>280</v>
      </c>
      <c r="H144" s="153">
        <v>102.54900000000001</v>
      </c>
      <c r="I144" s="154"/>
      <c r="J144" s="155">
        <f>ROUND(I144*H144,2)</f>
        <v>0</v>
      </c>
      <c r="K144" s="156"/>
      <c r="L144" s="32"/>
      <c r="M144" s="157" t="s">
        <v>1</v>
      </c>
      <c r="N144" s="158" t="s">
        <v>44</v>
      </c>
      <c r="O144" s="57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88</v>
      </c>
      <c r="AY144" s="17" t="s">
        <v>252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258</v>
      </c>
      <c r="BM144" s="161" t="s">
        <v>298</v>
      </c>
    </row>
    <row r="145" spans="1:65" s="14" customFormat="1" ht="22.5">
      <c r="B145" s="171"/>
      <c r="D145" s="164" t="s">
        <v>282</v>
      </c>
      <c r="E145" s="172" t="s">
        <v>1</v>
      </c>
      <c r="F145" s="173" t="s">
        <v>7839</v>
      </c>
      <c r="H145" s="174">
        <v>46.92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4" customFormat="1">
      <c r="B146" s="171"/>
      <c r="D146" s="164" t="s">
        <v>282</v>
      </c>
      <c r="E146" s="172" t="s">
        <v>1</v>
      </c>
      <c r="F146" s="173" t="s">
        <v>7840</v>
      </c>
      <c r="H146" s="174">
        <v>5.64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282</v>
      </c>
      <c r="AU146" s="172" t="s">
        <v>88</v>
      </c>
      <c r="AV146" s="14" t="s">
        <v>88</v>
      </c>
      <c r="AW146" s="14" t="s">
        <v>33</v>
      </c>
      <c r="AX146" s="14" t="s">
        <v>79</v>
      </c>
      <c r="AY146" s="172" t="s">
        <v>252</v>
      </c>
    </row>
    <row r="147" spans="1:65" s="14" customFormat="1">
      <c r="B147" s="171"/>
      <c r="D147" s="164" t="s">
        <v>282</v>
      </c>
      <c r="E147" s="172" t="s">
        <v>1</v>
      </c>
      <c r="F147" s="173" t="s">
        <v>7841</v>
      </c>
      <c r="H147" s="174">
        <v>16.11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4" customFormat="1">
      <c r="B148" s="171"/>
      <c r="D148" s="164" t="s">
        <v>282</v>
      </c>
      <c r="E148" s="172" t="s">
        <v>1</v>
      </c>
      <c r="F148" s="173" t="s">
        <v>7842</v>
      </c>
      <c r="H148" s="174">
        <v>33.878999999999998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102.54900000000001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24.2" customHeight="1">
      <c r="A150" s="31"/>
      <c r="B150" s="148"/>
      <c r="C150" s="149" t="s">
        <v>299</v>
      </c>
      <c r="D150" s="149" t="s">
        <v>254</v>
      </c>
      <c r="E150" s="150" t="s">
        <v>7843</v>
      </c>
      <c r="F150" s="151" t="s">
        <v>7844</v>
      </c>
      <c r="G150" s="152" t="s">
        <v>465</v>
      </c>
      <c r="H150" s="153">
        <v>84.8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302</v>
      </c>
    </row>
    <row r="151" spans="1:65" s="14" customFormat="1">
      <c r="B151" s="171"/>
      <c r="D151" s="164" t="s">
        <v>282</v>
      </c>
      <c r="E151" s="172" t="s">
        <v>1</v>
      </c>
      <c r="F151" s="173" t="s">
        <v>7845</v>
      </c>
      <c r="H151" s="174">
        <v>53.7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4" customFormat="1">
      <c r="B152" s="171"/>
      <c r="D152" s="164" t="s">
        <v>282</v>
      </c>
      <c r="E152" s="172" t="s">
        <v>1</v>
      </c>
      <c r="F152" s="173" t="s">
        <v>7846</v>
      </c>
      <c r="H152" s="174">
        <v>31.1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3" customFormat="1" ht="33.75">
      <c r="B153" s="163"/>
      <c r="D153" s="164" t="s">
        <v>282</v>
      </c>
      <c r="E153" s="165" t="s">
        <v>1</v>
      </c>
      <c r="F153" s="166" t="s">
        <v>7847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282</v>
      </c>
      <c r="AU153" s="165" t="s">
        <v>88</v>
      </c>
      <c r="AV153" s="13" t="s">
        <v>86</v>
      </c>
      <c r="AW153" s="13" t="s">
        <v>33</v>
      </c>
      <c r="AX153" s="13" t="s">
        <v>79</v>
      </c>
      <c r="AY153" s="165" t="s">
        <v>252</v>
      </c>
    </row>
    <row r="154" spans="1:65" s="13" customFormat="1" ht="22.5">
      <c r="B154" s="163"/>
      <c r="D154" s="164" t="s">
        <v>282</v>
      </c>
      <c r="E154" s="165" t="s">
        <v>1</v>
      </c>
      <c r="F154" s="166" t="s">
        <v>7848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282</v>
      </c>
      <c r="AU154" s="165" t="s">
        <v>88</v>
      </c>
      <c r="AV154" s="13" t="s">
        <v>86</v>
      </c>
      <c r="AW154" s="13" t="s">
        <v>33</v>
      </c>
      <c r="AX154" s="13" t="s">
        <v>79</v>
      </c>
      <c r="AY154" s="165" t="s">
        <v>252</v>
      </c>
    </row>
    <row r="155" spans="1:65" s="15" customFormat="1">
      <c r="B155" s="179"/>
      <c r="D155" s="164" t="s">
        <v>282</v>
      </c>
      <c r="E155" s="180" t="s">
        <v>1</v>
      </c>
      <c r="F155" s="181" t="s">
        <v>286</v>
      </c>
      <c r="H155" s="182">
        <v>84.800000000000011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282</v>
      </c>
      <c r="AU155" s="180" t="s">
        <v>88</v>
      </c>
      <c r="AV155" s="15" t="s">
        <v>258</v>
      </c>
      <c r="AW155" s="15" t="s">
        <v>33</v>
      </c>
      <c r="AX155" s="15" t="s">
        <v>86</v>
      </c>
      <c r="AY155" s="180" t="s">
        <v>252</v>
      </c>
    </row>
    <row r="156" spans="1:65" s="2" customFormat="1" ht="16.5" customHeight="1">
      <c r="A156" s="31"/>
      <c r="B156" s="148"/>
      <c r="C156" s="149" t="s">
        <v>276</v>
      </c>
      <c r="D156" s="149" t="s">
        <v>254</v>
      </c>
      <c r="E156" s="150" t="s">
        <v>7849</v>
      </c>
      <c r="F156" s="151" t="s">
        <v>7850</v>
      </c>
      <c r="G156" s="152" t="s">
        <v>465</v>
      </c>
      <c r="H156" s="153">
        <v>35.765000000000001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44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258</v>
      </c>
      <c r="BM156" s="161" t="s">
        <v>306</v>
      </c>
    </row>
    <row r="157" spans="1:65" s="14" customFormat="1">
      <c r="B157" s="171"/>
      <c r="D157" s="164" t="s">
        <v>282</v>
      </c>
      <c r="E157" s="172" t="s">
        <v>1</v>
      </c>
      <c r="F157" s="173" t="s">
        <v>7851</v>
      </c>
      <c r="H157" s="174">
        <v>35.765000000000001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5" customFormat="1">
      <c r="B158" s="179"/>
      <c r="D158" s="164" t="s">
        <v>282</v>
      </c>
      <c r="E158" s="180" t="s">
        <v>1</v>
      </c>
      <c r="F158" s="181" t="s">
        <v>286</v>
      </c>
      <c r="H158" s="182">
        <v>35.765000000000001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282</v>
      </c>
      <c r="AU158" s="180" t="s">
        <v>88</v>
      </c>
      <c r="AV158" s="15" t="s">
        <v>258</v>
      </c>
      <c r="AW158" s="15" t="s">
        <v>33</v>
      </c>
      <c r="AX158" s="15" t="s">
        <v>86</v>
      </c>
      <c r="AY158" s="180" t="s">
        <v>252</v>
      </c>
    </row>
    <row r="159" spans="1:65" s="2" customFormat="1" ht="21.75" customHeight="1">
      <c r="A159" s="31"/>
      <c r="B159" s="148"/>
      <c r="C159" s="149" t="s">
        <v>308</v>
      </c>
      <c r="D159" s="149" t="s">
        <v>254</v>
      </c>
      <c r="E159" s="150" t="s">
        <v>7852</v>
      </c>
      <c r="F159" s="151" t="s">
        <v>7853</v>
      </c>
      <c r="G159" s="152" t="s">
        <v>465</v>
      </c>
      <c r="H159" s="153">
        <v>61.755000000000003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44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258</v>
      </c>
      <c r="BM159" s="161" t="s">
        <v>311</v>
      </c>
    </row>
    <row r="160" spans="1:65" s="14" customFormat="1">
      <c r="B160" s="171"/>
      <c r="D160" s="164" t="s">
        <v>282</v>
      </c>
      <c r="E160" s="172" t="s">
        <v>1</v>
      </c>
      <c r="F160" s="173" t="s">
        <v>7854</v>
      </c>
      <c r="H160" s="174">
        <v>61.755000000000003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5" customFormat="1">
      <c r="B161" s="179"/>
      <c r="D161" s="164" t="s">
        <v>282</v>
      </c>
      <c r="E161" s="180" t="s">
        <v>1</v>
      </c>
      <c r="F161" s="181" t="s">
        <v>286</v>
      </c>
      <c r="H161" s="182">
        <v>61.755000000000003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282</v>
      </c>
      <c r="AU161" s="180" t="s">
        <v>88</v>
      </c>
      <c r="AV161" s="15" t="s">
        <v>258</v>
      </c>
      <c r="AW161" s="15" t="s">
        <v>33</v>
      </c>
      <c r="AX161" s="15" t="s">
        <v>86</v>
      </c>
      <c r="AY161" s="180" t="s">
        <v>252</v>
      </c>
    </row>
    <row r="162" spans="1:65" s="2" customFormat="1" ht="24.2" customHeight="1">
      <c r="A162" s="31"/>
      <c r="B162" s="148"/>
      <c r="C162" s="149" t="s">
        <v>281</v>
      </c>
      <c r="D162" s="149" t="s">
        <v>254</v>
      </c>
      <c r="E162" s="150" t="s">
        <v>7670</v>
      </c>
      <c r="F162" s="151" t="s">
        <v>7671</v>
      </c>
      <c r="G162" s="152" t="s">
        <v>280</v>
      </c>
      <c r="H162" s="153">
        <v>247.29900000000001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315</v>
      </c>
    </row>
    <row r="163" spans="1:65" s="2" customFormat="1" ht="24.2" customHeight="1">
      <c r="A163" s="31"/>
      <c r="B163" s="148"/>
      <c r="C163" s="149" t="s">
        <v>8</v>
      </c>
      <c r="D163" s="149" t="s">
        <v>254</v>
      </c>
      <c r="E163" s="150" t="s">
        <v>7855</v>
      </c>
      <c r="F163" s="151" t="s">
        <v>7856</v>
      </c>
      <c r="G163" s="152" t="s">
        <v>280</v>
      </c>
      <c r="H163" s="153">
        <v>55.64</v>
      </c>
      <c r="I163" s="154"/>
      <c r="J163" s="155">
        <f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258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258</v>
      </c>
      <c r="BM163" s="161" t="s">
        <v>319</v>
      </c>
    </row>
    <row r="164" spans="1:65" s="14" customFormat="1" ht="22.5">
      <c r="B164" s="171"/>
      <c r="D164" s="164" t="s">
        <v>282</v>
      </c>
      <c r="E164" s="172" t="s">
        <v>1</v>
      </c>
      <c r="F164" s="173" t="s">
        <v>7857</v>
      </c>
      <c r="H164" s="174">
        <v>40.380000000000003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4" customFormat="1">
      <c r="B165" s="171"/>
      <c r="D165" s="164" t="s">
        <v>282</v>
      </c>
      <c r="E165" s="172" t="s">
        <v>1</v>
      </c>
      <c r="F165" s="173" t="s">
        <v>7858</v>
      </c>
      <c r="H165" s="174">
        <v>15.26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282</v>
      </c>
      <c r="AU165" s="172" t="s">
        <v>88</v>
      </c>
      <c r="AV165" s="14" t="s">
        <v>88</v>
      </c>
      <c r="AW165" s="14" t="s">
        <v>33</v>
      </c>
      <c r="AX165" s="14" t="s">
        <v>79</v>
      </c>
      <c r="AY165" s="172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55.64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16.5" customHeight="1">
      <c r="A167" s="31"/>
      <c r="B167" s="148"/>
      <c r="C167" s="149" t="s">
        <v>289</v>
      </c>
      <c r="D167" s="149" t="s">
        <v>254</v>
      </c>
      <c r="E167" s="150" t="s">
        <v>7672</v>
      </c>
      <c r="F167" s="151" t="s">
        <v>322</v>
      </c>
      <c r="G167" s="152" t="s">
        <v>280</v>
      </c>
      <c r="H167" s="153">
        <v>247.29900000000001</v>
      </c>
      <c r="I167" s="154"/>
      <c r="J167" s="155">
        <f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258</v>
      </c>
      <c r="BM167" s="161" t="s">
        <v>323</v>
      </c>
    </row>
    <row r="168" spans="1:65" s="2" customFormat="1" ht="24.2" customHeight="1">
      <c r="A168" s="31"/>
      <c r="B168" s="148"/>
      <c r="C168" s="149" t="s">
        <v>325</v>
      </c>
      <c r="D168" s="149" t="s">
        <v>254</v>
      </c>
      <c r="E168" s="150" t="s">
        <v>7859</v>
      </c>
      <c r="F168" s="151" t="s">
        <v>7860</v>
      </c>
      <c r="G168" s="152" t="s">
        <v>465</v>
      </c>
      <c r="H168" s="153">
        <v>95.1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258</v>
      </c>
      <c r="BM168" s="161" t="s">
        <v>328</v>
      </c>
    </row>
    <row r="169" spans="1:65" s="14" customFormat="1" ht="22.5">
      <c r="B169" s="171"/>
      <c r="D169" s="164" t="s">
        <v>282</v>
      </c>
      <c r="E169" s="172" t="s">
        <v>1</v>
      </c>
      <c r="F169" s="173" t="s">
        <v>7861</v>
      </c>
      <c r="H169" s="174">
        <v>95.1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95.1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2" customFormat="1" ht="16.5" customHeight="1">
      <c r="A171" s="31"/>
      <c r="B171" s="148"/>
      <c r="C171" s="149" t="s">
        <v>294</v>
      </c>
      <c r="D171" s="149" t="s">
        <v>254</v>
      </c>
      <c r="E171" s="150" t="s">
        <v>7862</v>
      </c>
      <c r="F171" s="151" t="s">
        <v>7863</v>
      </c>
      <c r="G171" s="152" t="s">
        <v>3934</v>
      </c>
      <c r="H171" s="153">
        <v>1.9019999999999999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335</v>
      </c>
    </row>
    <row r="172" spans="1:65" s="14" customFormat="1" ht="22.5">
      <c r="B172" s="171"/>
      <c r="D172" s="164" t="s">
        <v>282</v>
      </c>
      <c r="E172" s="172" t="s">
        <v>1</v>
      </c>
      <c r="F172" s="173" t="s">
        <v>7864</v>
      </c>
      <c r="H172" s="174">
        <v>1.9019999999999999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5" customFormat="1">
      <c r="B173" s="179"/>
      <c r="D173" s="164" t="s">
        <v>282</v>
      </c>
      <c r="E173" s="180" t="s">
        <v>1</v>
      </c>
      <c r="F173" s="181" t="s">
        <v>286</v>
      </c>
      <c r="H173" s="182">
        <v>1.9019999999999999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282</v>
      </c>
      <c r="AU173" s="180" t="s">
        <v>88</v>
      </c>
      <c r="AV173" s="15" t="s">
        <v>258</v>
      </c>
      <c r="AW173" s="15" t="s">
        <v>33</v>
      </c>
      <c r="AX173" s="15" t="s">
        <v>86</v>
      </c>
      <c r="AY173" s="180" t="s">
        <v>252</v>
      </c>
    </row>
    <row r="174" spans="1:65" s="2" customFormat="1" ht="24.2" customHeight="1">
      <c r="A174" s="31"/>
      <c r="B174" s="148"/>
      <c r="C174" s="149" t="s">
        <v>338</v>
      </c>
      <c r="D174" s="149" t="s">
        <v>254</v>
      </c>
      <c r="E174" s="150" t="s">
        <v>7865</v>
      </c>
      <c r="F174" s="151" t="s">
        <v>7866</v>
      </c>
      <c r="G174" s="152" t="s">
        <v>465</v>
      </c>
      <c r="H174" s="153">
        <v>18.8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258</v>
      </c>
      <c r="BM174" s="161" t="s">
        <v>342</v>
      </c>
    </row>
    <row r="175" spans="1:65" s="14" customFormat="1">
      <c r="B175" s="171"/>
      <c r="D175" s="164" t="s">
        <v>282</v>
      </c>
      <c r="E175" s="172" t="s">
        <v>1</v>
      </c>
      <c r="F175" s="173" t="s">
        <v>7867</v>
      </c>
      <c r="H175" s="174">
        <v>18.8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3" customFormat="1" ht="33.75">
      <c r="B176" s="163"/>
      <c r="D176" s="164" t="s">
        <v>282</v>
      </c>
      <c r="E176" s="165" t="s">
        <v>1</v>
      </c>
      <c r="F176" s="166" t="s">
        <v>7868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282</v>
      </c>
      <c r="AU176" s="165" t="s">
        <v>88</v>
      </c>
      <c r="AV176" s="13" t="s">
        <v>86</v>
      </c>
      <c r="AW176" s="13" t="s">
        <v>33</v>
      </c>
      <c r="AX176" s="13" t="s">
        <v>79</v>
      </c>
      <c r="AY176" s="165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18.8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2" customFormat="1" ht="24.2" customHeight="1">
      <c r="A178" s="31"/>
      <c r="B178" s="148"/>
      <c r="C178" s="149" t="s">
        <v>298</v>
      </c>
      <c r="D178" s="149" t="s">
        <v>254</v>
      </c>
      <c r="E178" s="150" t="s">
        <v>7869</v>
      </c>
      <c r="F178" s="151" t="s">
        <v>7870</v>
      </c>
      <c r="G178" s="152" t="s">
        <v>465</v>
      </c>
      <c r="H178" s="153">
        <v>737.6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348</v>
      </c>
    </row>
    <row r="179" spans="1:65" s="14" customFormat="1" ht="33.75">
      <c r="B179" s="171"/>
      <c r="D179" s="164" t="s">
        <v>282</v>
      </c>
      <c r="E179" s="172" t="s">
        <v>1</v>
      </c>
      <c r="F179" s="173" t="s">
        <v>7871</v>
      </c>
      <c r="H179" s="174">
        <v>737.6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737.6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24.2" customHeight="1">
      <c r="A181" s="31"/>
      <c r="B181" s="148"/>
      <c r="C181" s="149" t="s">
        <v>7</v>
      </c>
      <c r="D181" s="149" t="s">
        <v>254</v>
      </c>
      <c r="E181" s="150" t="s">
        <v>7872</v>
      </c>
      <c r="F181" s="151" t="s">
        <v>7873</v>
      </c>
      <c r="G181" s="152" t="s">
        <v>465</v>
      </c>
      <c r="H181" s="153">
        <v>136.1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356</v>
      </c>
    </row>
    <row r="182" spans="1:65" s="14" customFormat="1" ht="22.5">
      <c r="B182" s="171"/>
      <c r="D182" s="164" t="s">
        <v>282</v>
      </c>
      <c r="E182" s="172" t="s">
        <v>1</v>
      </c>
      <c r="F182" s="173" t="s">
        <v>7874</v>
      </c>
      <c r="H182" s="174">
        <v>117.3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4" customFormat="1">
      <c r="B183" s="171"/>
      <c r="D183" s="164" t="s">
        <v>282</v>
      </c>
      <c r="E183" s="172" t="s">
        <v>1</v>
      </c>
      <c r="F183" s="173" t="s">
        <v>7875</v>
      </c>
      <c r="H183" s="174">
        <v>18.8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282</v>
      </c>
      <c r="AU183" s="172" t="s">
        <v>88</v>
      </c>
      <c r="AV183" s="14" t="s">
        <v>88</v>
      </c>
      <c r="AW183" s="14" t="s">
        <v>33</v>
      </c>
      <c r="AX183" s="14" t="s">
        <v>79</v>
      </c>
      <c r="AY183" s="172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136.1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24.2" customHeight="1">
      <c r="A185" s="31"/>
      <c r="B185" s="148"/>
      <c r="C185" s="149" t="s">
        <v>302</v>
      </c>
      <c r="D185" s="149" t="s">
        <v>254</v>
      </c>
      <c r="E185" s="150" t="s">
        <v>7876</v>
      </c>
      <c r="F185" s="151" t="s">
        <v>7877</v>
      </c>
      <c r="G185" s="152" t="s">
        <v>465</v>
      </c>
      <c r="H185" s="153">
        <v>53.7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363</v>
      </c>
    </row>
    <row r="186" spans="1:65" s="14" customFormat="1">
      <c r="B186" s="171"/>
      <c r="D186" s="164" t="s">
        <v>282</v>
      </c>
      <c r="E186" s="172" t="s">
        <v>1</v>
      </c>
      <c r="F186" s="173" t="s">
        <v>7878</v>
      </c>
      <c r="H186" s="174">
        <v>53.7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5" customFormat="1">
      <c r="B187" s="179"/>
      <c r="D187" s="164" t="s">
        <v>282</v>
      </c>
      <c r="E187" s="180" t="s">
        <v>1</v>
      </c>
      <c r="F187" s="181" t="s">
        <v>286</v>
      </c>
      <c r="H187" s="182">
        <v>53.7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282</v>
      </c>
      <c r="AU187" s="180" t="s">
        <v>88</v>
      </c>
      <c r="AV187" s="15" t="s">
        <v>258</v>
      </c>
      <c r="AW187" s="15" t="s">
        <v>33</v>
      </c>
      <c r="AX187" s="15" t="s">
        <v>86</v>
      </c>
      <c r="AY187" s="180" t="s">
        <v>252</v>
      </c>
    </row>
    <row r="188" spans="1:65" s="2" customFormat="1" ht="16.5" customHeight="1">
      <c r="A188" s="31"/>
      <c r="B188" s="148"/>
      <c r="C188" s="149" t="s">
        <v>366</v>
      </c>
      <c r="D188" s="149" t="s">
        <v>254</v>
      </c>
      <c r="E188" s="150" t="s">
        <v>7879</v>
      </c>
      <c r="F188" s="151" t="s">
        <v>7880</v>
      </c>
      <c r="G188" s="152" t="s">
        <v>341</v>
      </c>
      <c r="H188" s="153">
        <v>54.978000000000002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44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258</v>
      </c>
      <c r="AT188" s="161" t="s">
        <v>254</v>
      </c>
      <c r="AU188" s="161" t="s">
        <v>88</v>
      </c>
      <c r="AY188" s="17" t="s">
        <v>252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258</v>
      </c>
      <c r="BM188" s="161" t="s">
        <v>369</v>
      </c>
    </row>
    <row r="189" spans="1:65" s="13" customFormat="1">
      <c r="B189" s="163"/>
      <c r="D189" s="164" t="s">
        <v>282</v>
      </c>
      <c r="E189" s="165" t="s">
        <v>1</v>
      </c>
      <c r="F189" s="166" t="s">
        <v>7881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282</v>
      </c>
      <c r="AU189" s="165" t="s">
        <v>88</v>
      </c>
      <c r="AV189" s="13" t="s">
        <v>86</v>
      </c>
      <c r="AW189" s="13" t="s">
        <v>33</v>
      </c>
      <c r="AX189" s="13" t="s">
        <v>79</v>
      </c>
      <c r="AY189" s="165" t="s">
        <v>252</v>
      </c>
    </row>
    <row r="190" spans="1:65" s="14" customFormat="1" ht="22.5">
      <c r="B190" s="171"/>
      <c r="D190" s="164" t="s">
        <v>282</v>
      </c>
      <c r="E190" s="172" t="s">
        <v>1</v>
      </c>
      <c r="F190" s="173" t="s">
        <v>7882</v>
      </c>
      <c r="H190" s="174">
        <v>301.053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4" customFormat="1">
      <c r="B191" s="171"/>
      <c r="D191" s="164" t="s">
        <v>282</v>
      </c>
      <c r="E191" s="172" t="s">
        <v>1</v>
      </c>
      <c r="F191" s="173" t="s">
        <v>7883</v>
      </c>
      <c r="H191" s="174">
        <v>-246.07499999999999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282</v>
      </c>
      <c r="AU191" s="172" t="s">
        <v>88</v>
      </c>
      <c r="AV191" s="14" t="s">
        <v>88</v>
      </c>
      <c r="AW191" s="14" t="s">
        <v>33</v>
      </c>
      <c r="AX191" s="14" t="s">
        <v>79</v>
      </c>
      <c r="AY191" s="172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54.978000000000009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24.2" customHeight="1">
      <c r="A193" s="31"/>
      <c r="B193" s="148"/>
      <c r="C193" s="149" t="s">
        <v>306</v>
      </c>
      <c r="D193" s="149" t="s">
        <v>254</v>
      </c>
      <c r="E193" s="150" t="s">
        <v>7884</v>
      </c>
      <c r="F193" s="151" t="s">
        <v>7885</v>
      </c>
      <c r="G193" s="152" t="s">
        <v>465</v>
      </c>
      <c r="H193" s="153">
        <v>107.4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258</v>
      </c>
      <c r="BM193" s="161" t="s">
        <v>373</v>
      </c>
    </row>
    <row r="194" spans="1:65" s="14" customFormat="1" ht="22.5">
      <c r="B194" s="171"/>
      <c r="D194" s="164" t="s">
        <v>282</v>
      </c>
      <c r="E194" s="172" t="s">
        <v>1</v>
      </c>
      <c r="F194" s="173" t="s">
        <v>7886</v>
      </c>
      <c r="H194" s="174">
        <v>107.4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5" customFormat="1">
      <c r="B195" s="179"/>
      <c r="D195" s="164" t="s">
        <v>282</v>
      </c>
      <c r="E195" s="180" t="s">
        <v>1</v>
      </c>
      <c r="F195" s="181" t="s">
        <v>286</v>
      </c>
      <c r="H195" s="182">
        <v>107.4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282</v>
      </c>
      <c r="AU195" s="180" t="s">
        <v>88</v>
      </c>
      <c r="AV195" s="15" t="s">
        <v>258</v>
      </c>
      <c r="AW195" s="15" t="s">
        <v>33</v>
      </c>
      <c r="AX195" s="15" t="s">
        <v>86</v>
      </c>
      <c r="AY195" s="180" t="s">
        <v>252</v>
      </c>
    </row>
    <row r="196" spans="1:65" s="2" customFormat="1" ht="33" customHeight="1">
      <c r="A196" s="31"/>
      <c r="B196" s="148"/>
      <c r="C196" s="149" t="s">
        <v>375</v>
      </c>
      <c r="D196" s="149" t="s">
        <v>254</v>
      </c>
      <c r="E196" s="150" t="s">
        <v>7887</v>
      </c>
      <c r="F196" s="151" t="s">
        <v>7888</v>
      </c>
      <c r="G196" s="152" t="s">
        <v>465</v>
      </c>
      <c r="H196" s="153">
        <v>1009.8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44</v>
      </c>
      <c r="O196" s="57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7" t="s">
        <v>86</v>
      </c>
      <c r="BK196" s="162">
        <f>ROUND(I196*H196,2)</f>
        <v>0</v>
      </c>
      <c r="BL196" s="17" t="s">
        <v>258</v>
      </c>
      <c r="BM196" s="161" t="s">
        <v>378</v>
      </c>
    </row>
    <row r="197" spans="1:65" s="14" customFormat="1" ht="33.75">
      <c r="B197" s="171"/>
      <c r="D197" s="164" t="s">
        <v>282</v>
      </c>
      <c r="E197" s="172" t="s">
        <v>1</v>
      </c>
      <c r="F197" s="173" t="s">
        <v>7889</v>
      </c>
      <c r="H197" s="174">
        <v>737.6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282</v>
      </c>
      <c r="AU197" s="172" t="s">
        <v>88</v>
      </c>
      <c r="AV197" s="14" t="s">
        <v>88</v>
      </c>
      <c r="AW197" s="14" t="s">
        <v>33</v>
      </c>
      <c r="AX197" s="14" t="s">
        <v>79</v>
      </c>
      <c r="AY197" s="172" t="s">
        <v>252</v>
      </c>
    </row>
    <row r="198" spans="1:65" s="14" customFormat="1" ht="33.75">
      <c r="B198" s="171"/>
      <c r="D198" s="164" t="s">
        <v>282</v>
      </c>
      <c r="E198" s="172" t="s">
        <v>1</v>
      </c>
      <c r="F198" s="173" t="s">
        <v>7890</v>
      </c>
      <c r="H198" s="174">
        <v>234.6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4" customFormat="1" ht="22.5">
      <c r="B199" s="171"/>
      <c r="D199" s="164" t="s">
        <v>282</v>
      </c>
      <c r="E199" s="172" t="s">
        <v>1</v>
      </c>
      <c r="F199" s="173" t="s">
        <v>7891</v>
      </c>
      <c r="H199" s="174">
        <v>37.6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282</v>
      </c>
      <c r="AU199" s="172" t="s">
        <v>88</v>
      </c>
      <c r="AV199" s="14" t="s">
        <v>88</v>
      </c>
      <c r="AW199" s="14" t="s">
        <v>33</v>
      </c>
      <c r="AX199" s="14" t="s">
        <v>79</v>
      </c>
      <c r="AY199" s="172" t="s">
        <v>252</v>
      </c>
    </row>
    <row r="200" spans="1:65" s="15" customFormat="1">
      <c r="B200" s="179"/>
      <c r="D200" s="164" t="s">
        <v>282</v>
      </c>
      <c r="E200" s="180" t="s">
        <v>1</v>
      </c>
      <c r="F200" s="181" t="s">
        <v>286</v>
      </c>
      <c r="H200" s="182">
        <v>1009.8000000000001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282</v>
      </c>
      <c r="AU200" s="180" t="s">
        <v>88</v>
      </c>
      <c r="AV200" s="15" t="s">
        <v>258</v>
      </c>
      <c r="AW200" s="15" t="s">
        <v>33</v>
      </c>
      <c r="AX200" s="15" t="s">
        <v>86</v>
      </c>
      <c r="AY200" s="180" t="s">
        <v>252</v>
      </c>
    </row>
    <row r="201" spans="1:65" s="2" customFormat="1" ht="33" customHeight="1">
      <c r="A201" s="31"/>
      <c r="B201" s="148"/>
      <c r="C201" s="149" t="s">
        <v>311</v>
      </c>
      <c r="D201" s="149" t="s">
        <v>254</v>
      </c>
      <c r="E201" s="150" t="s">
        <v>7892</v>
      </c>
      <c r="F201" s="151" t="s">
        <v>7893</v>
      </c>
      <c r="G201" s="152" t="s">
        <v>465</v>
      </c>
      <c r="H201" s="153">
        <v>737.6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258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258</v>
      </c>
      <c r="BM201" s="161" t="s">
        <v>384</v>
      </c>
    </row>
    <row r="202" spans="1:65" s="14" customFormat="1" ht="33.75">
      <c r="B202" s="171"/>
      <c r="D202" s="164" t="s">
        <v>282</v>
      </c>
      <c r="E202" s="172" t="s">
        <v>1</v>
      </c>
      <c r="F202" s="173" t="s">
        <v>7894</v>
      </c>
      <c r="H202" s="174">
        <v>737.6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282</v>
      </c>
      <c r="AU202" s="172" t="s">
        <v>88</v>
      </c>
      <c r="AV202" s="14" t="s">
        <v>88</v>
      </c>
      <c r="AW202" s="14" t="s">
        <v>33</v>
      </c>
      <c r="AX202" s="14" t="s">
        <v>79</v>
      </c>
      <c r="AY202" s="172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737.6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24.2" customHeight="1">
      <c r="A204" s="31"/>
      <c r="B204" s="148"/>
      <c r="C204" s="149" t="s">
        <v>386</v>
      </c>
      <c r="D204" s="149" t="s">
        <v>254</v>
      </c>
      <c r="E204" s="150" t="s">
        <v>7895</v>
      </c>
      <c r="F204" s="151" t="s">
        <v>7896</v>
      </c>
      <c r="G204" s="152" t="s">
        <v>465</v>
      </c>
      <c r="H204" s="153">
        <v>811.36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389</v>
      </c>
    </row>
    <row r="205" spans="1:65" s="14" customFormat="1" ht="33.75">
      <c r="B205" s="171"/>
      <c r="D205" s="164" t="s">
        <v>282</v>
      </c>
      <c r="E205" s="172" t="s">
        <v>1</v>
      </c>
      <c r="F205" s="173" t="s">
        <v>7897</v>
      </c>
      <c r="H205" s="174">
        <v>811.36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811.36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2" customFormat="1" ht="16.5" customHeight="1">
      <c r="A207" s="31"/>
      <c r="B207" s="148"/>
      <c r="C207" s="149" t="s">
        <v>315</v>
      </c>
      <c r="D207" s="149" t="s">
        <v>254</v>
      </c>
      <c r="E207" s="150" t="s">
        <v>7898</v>
      </c>
      <c r="F207" s="151" t="s">
        <v>7899</v>
      </c>
      <c r="G207" s="152" t="s">
        <v>465</v>
      </c>
      <c r="H207" s="153">
        <v>122.5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258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258</v>
      </c>
      <c r="BM207" s="161" t="s">
        <v>392</v>
      </c>
    </row>
    <row r="208" spans="1:65" s="14" customFormat="1" ht="22.5">
      <c r="B208" s="171"/>
      <c r="D208" s="164" t="s">
        <v>282</v>
      </c>
      <c r="E208" s="172" t="s">
        <v>1</v>
      </c>
      <c r="F208" s="173" t="s">
        <v>7900</v>
      </c>
      <c r="H208" s="174">
        <v>122.5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122.5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16.5" customHeight="1">
      <c r="A210" s="31"/>
      <c r="B210" s="148"/>
      <c r="C210" s="149" t="s">
        <v>393</v>
      </c>
      <c r="D210" s="149" t="s">
        <v>254</v>
      </c>
      <c r="E210" s="150" t="s">
        <v>7901</v>
      </c>
      <c r="F210" s="151" t="s">
        <v>7902</v>
      </c>
      <c r="G210" s="152" t="s">
        <v>465</v>
      </c>
      <c r="H210" s="153">
        <v>95.1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258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258</v>
      </c>
      <c r="BM210" s="161" t="s">
        <v>396</v>
      </c>
    </row>
    <row r="211" spans="1:65" s="14" customFormat="1">
      <c r="B211" s="171"/>
      <c r="D211" s="164" t="s">
        <v>282</v>
      </c>
      <c r="E211" s="172" t="s">
        <v>1</v>
      </c>
      <c r="F211" s="173" t="s">
        <v>7903</v>
      </c>
      <c r="H211" s="174">
        <v>95.1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95.1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33" customHeight="1">
      <c r="A213" s="31"/>
      <c r="B213" s="148"/>
      <c r="C213" s="149" t="s">
        <v>319</v>
      </c>
      <c r="D213" s="149" t="s">
        <v>254</v>
      </c>
      <c r="E213" s="150" t="s">
        <v>7904</v>
      </c>
      <c r="F213" s="151" t="s">
        <v>7905</v>
      </c>
      <c r="G213" s="152" t="s">
        <v>347</v>
      </c>
      <c r="H213" s="153">
        <v>61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258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258</v>
      </c>
      <c r="BM213" s="161" t="s">
        <v>399</v>
      </c>
    </row>
    <row r="214" spans="1:65" s="14" customFormat="1">
      <c r="B214" s="171"/>
      <c r="D214" s="164" t="s">
        <v>282</v>
      </c>
      <c r="E214" s="172" t="s">
        <v>1</v>
      </c>
      <c r="F214" s="173" t="s">
        <v>7906</v>
      </c>
      <c r="H214" s="174">
        <v>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4" customFormat="1">
      <c r="B215" s="171"/>
      <c r="D215" s="164" t="s">
        <v>282</v>
      </c>
      <c r="E215" s="172" t="s">
        <v>1</v>
      </c>
      <c r="F215" s="173" t="s">
        <v>7907</v>
      </c>
      <c r="H215" s="174">
        <v>35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282</v>
      </c>
      <c r="AU215" s="172" t="s">
        <v>88</v>
      </c>
      <c r="AV215" s="14" t="s">
        <v>88</v>
      </c>
      <c r="AW215" s="14" t="s">
        <v>33</v>
      </c>
      <c r="AX215" s="14" t="s">
        <v>79</v>
      </c>
      <c r="AY215" s="172" t="s">
        <v>252</v>
      </c>
    </row>
    <row r="216" spans="1:65" s="14" customFormat="1">
      <c r="B216" s="171"/>
      <c r="D216" s="164" t="s">
        <v>282</v>
      </c>
      <c r="E216" s="172" t="s">
        <v>1</v>
      </c>
      <c r="F216" s="173" t="s">
        <v>7908</v>
      </c>
      <c r="H216" s="174">
        <v>24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282</v>
      </c>
      <c r="AU216" s="172" t="s">
        <v>88</v>
      </c>
      <c r="AV216" s="14" t="s">
        <v>88</v>
      </c>
      <c r="AW216" s="14" t="s">
        <v>33</v>
      </c>
      <c r="AX216" s="14" t="s">
        <v>79</v>
      </c>
      <c r="AY216" s="172" t="s">
        <v>252</v>
      </c>
    </row>
    <row r="217" spans="1:65" s="15" customFormat="1">
      <c r="B217" s="179"/>
      <c r="D217" s="164" t="s">
        <v>282</v>
      </c>
      <c r="E217" s="180" t="s">
        <v>1</v>
      </c>
      <c r="F217" s="181" t="s">
        <v>286</v>
      </c>
      <c r="H217" s="182">
        <v>61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282</v>
      </c>
      <c r="AU217" s="180" t="s">
        <v>88</v>
      </c>
      <c r="AV217" s="15" t="s">
        <v>258</v>
      </c>
      <c r="AW217" s="15" t="s">
        <v>33</v>
      </c>
      <c r="AX217" s="15" t="s">
        <v>86</v>
      </c>
      <c r="AY217" s="180" t="s">
        <v>252</v>
      </c>
    </row>
    <row r="218" spans="1:65" s="2" customFormat="1" ht="33" customHeight="1">
      <c r="A218" s="31"/>
      <c r="B218" s="148"/>
      <c r="C218" s="149" t="s">
        <v>400</v>
      </c>
      <c r="D218" s="149" t="s">
        <v>254</v>
      </c>
      <c r="E218" s="150" t="s">
        <v>7909</v>
      </c>
      <c r="F218" s="151" t="s">
        <v>7910</v>
      </c>
      <c r="G218" s="152" t="s">
        <v>347</v>
      </c>
      <c r="H218" s="153">
        <v>28</v>
      </c>
      <c r="I218" s="154"/>
      <c r="J218" s="155">
        <f>ROUND(I218*H218,2)</f>
        <v>0</v>
      </c>
      <c r="K218" s="156"/>
      <c r="L218" s="32"/>
      <c r="M218" s="157" t="s">
        <v>1</v>
      </c>
      <c r="N218" s="158" t="s">
        <v>44</v>
      </c>
      <c r="O218" s="57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258</v>
      </c>
      <c r="AT218" s="161" t="s">
        <v>254</v>
      </c>
      <c r="AU218" s="161" t="s">
        <v>88</v>
      </c>
      <c r="AY218" s="17" t="s">
        <v>252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86</v>
      </c>
      <c r="BK218" s="162">
        <f>ROUND(I218*H218,2)</f>
        <v>0</v>
      </c>
      <c r="BL218" s="17" t="s">
        <v>258</v>
      </c>
      <c r="BM218" s="161" t="s">
        <v>403</v>
      </c>
    </row>
    <row r="219" spans="1:65" s="14" customFormat="1">
      <c r="B219" s="171"/>
      <c r="D219" s="164" t="s">
        <v>282</v>
      </c>
      <c r="E219" s="172" t="s">
        <v>1</v>
      </c>
      <c r="F219" s="173" t="s">
        <v>7911</v>
      </c>
      <c r="H219" s="174">
        <v>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4" customFormat="1">
      <c r="B220" s="171"/>
      <c r="D220" s="164" t="s">
        <v>282</v>
      </c>
      <c r="E220" s="172" t="s">
        <v>1</v>
      </c>
      <c r="F220" s="173" t="s">
        <v>7912</v>
      </c>
      <c r="H220" s="174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4" customFormat="1">
      <c r="B221" s="171"/>
      <c r="D221" s="164" t="s">
        <v>282</v>
      </c>
      <c r="E221" s="172" t="s">
        <v>1</v>
      </c>
      <c r="F221" s="173" t="s">
        <v>7913</v>
      </c>
      <c r="H221" s="174">
        <v>6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282</v>
      </c>
      <c r="AU221" s="172" t="s">
        <v>88</v>
      </c>
      <c r="AV221" s="14" t="s">
        <v>88</v>
      </c>
      <c r="AW221" s="14" t="s">
        <v>33</v>
      </c>
      <c r="AX221" s="14" t="s">
        <v>79</v>
      </c>
      <c r="AY221" s="172" t="s">
        <v>252</v>
      </c>
    </row>
    <row r="222" spans="1:65" s="14" customFormat="1">
      <c r="B222" s="171"/>
      <c r="D222" s="164" t="s">
        <v>282</v>
      </c>
      <c r="E222" s="172" t="s">
        <v>1</v>
      </c>
      <c r="F222" s="173" t="s">
        <v>7914</v>
      </c>
      <c r="H222" s="174">
        <v>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282</v>
      </c>
      <c r="AU222" s="172" t="s">
        <v>88</v>
      </c>
      <c r="AV222" s="14" t="s">
        <v>88</v>
      </c>
      <c r="AW222" s="14" t="s">
        <v>33</v>
      </c>
      <c r="AX222" s="14" t="s">
        <v>79</v>
      </c>
      <c r="AY222" s="172" t="s">
        <v>252</v>
      </c>
    </row>
    <row r="223" spans="1:65" s="14" customFormat="1">
      <c r="B223" s="171"/>
      <c r="D223" s="164" t="s">
        <v>282</v>
      </c>
      <c r="E223" s="172" t="s">
        <v>1</v>
      </c>
      <c r="F223" s="173" t="s">
        <v>7915</v>
      </c>
      <c r="H223" s="174">
        <v>6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4" customFormat="1">
      <c r="B224" s="171"/>
      <c r="D224" s="164" t="s">
        <v>282</v>
      </c>
      <c r="E224" s="172" t="s">
        <v>1</v>
      </c>
      <c r="F224" s="173" t="s">
        <v>7916</v>
      </c>
      <c r="H224" s="174">
        <v>1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4" customFormat="1">
      <c r="B225" s="171"/>
      <c r="D225" s="164" t="s">
        <v>282</v>
      </c>
      <c r="E225" s="172" t="s">
        <v>1</v>
      </c>
      <c r="F225" s="173" t="s">
        <v>7917</v>
      </c>
      <c r="H225" s="174">
        <v>10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282</v>
      </c>
      <c r="AU225" s="172" t="s">
        <v>88</v>
      </c>
      <c r="AV225" s="14" t="s">
        <v>88</v>
      </c>
      <c r="AW225" s="14" t="s">
        <v>33</v>
      </c>
      <c r="AX225" s="14" t="s">
        <v>79</v>
      </c>
      <c r="AY225" s="172" t="s">
        <v>252</v>
      </c>
    </row>
    <row r="226" spans="1:65" s="15" customFormat="1">
      <c r="B226" s="179"/>
      <c r="D226" s="164" t="s">
        <v>282</v>
      </c>
      <c r="E226" s="180" t="s">
        <v>1</v>
      </c>
      <c r="F226" s="181" t="s">
        <v>286</v>
      </c>
      <c r="H226" s="182">
        <v>28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282</v>
      </c>
      <c r="AU226" s="180" t="s">
        <v>88</v>
      </c>
      <c r="AV226" s="15" t="s">
        <v>258</v>
      </c>
      <c r="AW226" s="15" t="s">
        <v>33</v>
      </c>
      <c r="AX226" s="15" t="s">
        <v>86</v>
      </c>
      <c r="AY226" s="180" t="s">
        <v>252</v>
      </c>
    </row>
    <row r="227" spans="1:65" s="2" customFormat="1" ht="33" customHeight="1">
      <c r="A227" s="31"/>
      <c r="B227" s="148"/>
      <c r="C227" s="149" t="s">
        <v>323</v>
      </c>
      <c r="D227" s="149" t="s">
        <v>254</v>
      </c>
      <c r="E227" s="150" t="s">
        <v>7918</v>
      </c>
      <c r="F227" s="151" t="s">
        <v>7919</v>
      </c>
      <c r="G227" s="152" t="s">
        <v>347</v>
      </c>
      <c r="H227" s="153">
        <v>195</v>
      </c>
      <c r="I227" s="154"/>
      <c r="J227" s="155">
        <f>ROUND(I227*H227,2)</f>
        <v>0</v>
      </c>
      <c r="K227" s="156"/>
      <c r="L227" s="32"/>
      <c r="M227" s="157" t="s">
        <v>1</v>
      </c>
      <c r="N227" s="158" t="s">
        <v>44</v>
      </c>
      <c r="O227" s="57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1" t="s">
        <v>258</v>
      </c>
      <c r="AT227" s="161" t="s">
        <v>254</v>
      </c>
      <c r="AU227" s="161" t="s">
        <v>88</v>
      </c>
      <c r="AY227" s="17" t="s">
        <v>252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258</v>
      </c>
      <c r="BM227" s="161" t="s">
        <v>406</v>
      </c>
    </row>
    <row r="228" spans="1:65" s="14" customFormat="1">
      <c r="B228" s="171"/>
      <c r="D228" s="164" t="s">
        <v>282</v>
      </c>
      <c r="E228" s="172" t="s">
        <v>1</v>
      </c>
      <c r="F228" s="173" t="s">
        <v>7920</v>
      </c>
      <c r="H228" s="174">
        <v>44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4" customFormat="1">
      <c r="B229" s="171"/>
      <c r="D229" s="164" t="s">
        <v>282</v>
      </c>
      <c r="E229" s="172" t="s">
        <v>1</v>
      </c>
      <c r="F229" s="173" t="s">
        <v>7921</v>
      </c>
      <c r="H229" s="174">
        <v>60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4" customFormat="1">
      <c r="B230" s="171"/>
      <c r="D230" s="164" t="s">
        <v>282</v>
      </c>
      <c r="E230" s="172" t="s">
        <v>1</v>
      </c>
      <c r="F230" s="173" t="s">
        <v>7922</v>
      </c>
      <c r="H230" s="174">
        <v>10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4" customFormat="1">
      <c r="B231" s="171"/>
      <c r="D231" s="164" t="s">
        <v>282</v>
      </c>
      <c r="E231" s="172" t="s">
        <v>1</v>
      </c>
      <c r="F231" s="173" t="s">
        <v>7923</v>
      </c>
      <c r="H231" s="174">
        <v>4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282</v>
      </c>
      <c r="AU231" s="172" t="s">
        <v>88</v>
      </c>
      <c r="AV231" s="14" t="s">
        <v>88</v>
      </c>
      <c r="AW231" s="14" t="s">
        <v>33</v>
      </c>
      <c r="AX231" s="14" t="s">
        <v>79</v>
      </c>
      <c r="AY231" s="172" t="s">
        <v>252</v>
      </c>
    </row>
    <row r="232" spans="1:65" s="14" customFormat="1">
      <c r="B232" s="171"/>
      <c r="D232" s="164" t="s">
        <v>282</v>
      </c>
      <c r="E232" s="172" t="s">
        <v>1</v>
      </c>
      <c r="F232" s="173" t="s">
        <v>7924</v>
      </c>
      <c r="H232" s="174">
        <v>5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4" customFormat="1">
      <c r="B233" s="171"/>
      <c r="D233" s="164" t="s">
        <v>282</v>
      </c>
      <c r="E233" s="172" t="s">
        <v>1</v>
      </c>
      <c r="F233" s="173" t="s">
        <v>7925</v>
      </c>
      <c r="H233" s="174">
        <v>33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4" customFormat="1">
      <c r="B234" s="171"/>
      <c r="D234" s="164" t="s">
        <v>282</v>
      </c>
      <c r="E234" s="172" t="s">
        <v>1</v>
      </c>
      <c r="F234" s="173" t="s">
        <v>7926</v>
      </c>
      <c r="H234" s="174">
        <v>39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5" customFormat="1">
      <c r="B235" s="179"/>
      <c r="D235" s="164" t="s">
        <v>282</v>
      </c>
      <c r="E235" s="180" t="s">
        <v>1</v>
      </c>
      <c r="F235" s="181" t="s">
        <v>286</v>
      </c>
      <c r="H235" s="182">
        <v>195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282</v>
      </c>
      <c r="AU235" s="180" t="s">
        <v>88</v>
      </c>
      <c r="AV235" s="15" t="s">
        <v>258</v>
      </c>
      <c r="AW235" s="15" t="s">
        <v>33</v>
      </c>
      <c r="AX235" s="15" t="s">
        <v>86</v>
      </c>
      <c r="AY235" s="180" t="s">
        <v>252</v>
      </c>
    </row>
    <row r="236" spans="1:65" s="2" customFormat="1" ht="21.75" customHeight="1">
      <c r="A236" s="31"/>
      <c r="B236" s="148"/>
      <c r="C236" s="149" t="s">
        <v>407</v>
      </c>
      <c r="D236" s="149" t="s">
        <v>254</v>
      </c>
      <c r="E236" s="150" t="s">
        <v>7927</v>
      </c>
      <c r="F236" s="151" t="s">
        <v>7928</v>
      </c>
      <c r="G236" s="152" t="s">
        <v>465</v>
      </c>
      <c r="H236" s="153">
        <v>117.3</v>
      </c>
      <c r="I236" s="154"/>
      <c r="J236" s="155">
        <f>ROUND(I236*H236,2)</f>
        <v>0</v>
      </c>
      <c r="K236" s="156"/>
      <c r="L236" s="32"/>
      <c r="M236" s="157" t="s">
        <v>1</v>
      </c>
      <c r="N236" s="158" t="s">
        <v>44</v>
      </c>
      <c r="O236" s="57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1" t="s">
        <v>258</v>
      </c>
      <c r="AT236" s="161" t="s">
        <v>254</v>
      </c>
      <c r="AU236" s="161" t="s">
        <v>88</v>
      </c>
      <c r="AY236" s="17" t="s">
        <v>252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86</v>
      </c>
      <c r="BK236" s="162">
        <f>ROUND(I236*H236,2)</f>
        <v>0</v>
      </c>
      <c r="BL236" s="17" t="s">
        <v>258</v>
      </c>
      <c r="BM236" s="161" t="s">
        <v>410</v>
      </c>
    </row>
    <row r="237" spans="1:65" s="14" customFormat="1" ht="22.5">
      <c r="B237" s="171"/>
      <c r="D237" s="164" t="s">
        <v>282</v>
      </c>
      <c r="E237" s="172" t="s">
        <v>1</v>
      </c>
      <c r="F237" s="173" t="s">
        <v>7929</v>
      </c>
      <c r="H237" s="174">
        <v>117.3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282</v>
      </c>
      <c r="AU237" s="172" t="s">
        <v>88</v>
      </c>
      <c r="AV237" s="14" t="s">
        <v>88</v>
      </c>
      <c r="AW237" s="14" t="s">
        <v>33</v>
      </c>
      <c r="AX237" s="14" t="s">
        <v>79</v>
      </c>
      <c r="AY237" s="172" t="s">
        <v>252</v>
      </c>
    </row>
    <row r="238" spans="1:65" s="15" customFormat="1">
      <c r="B238" s="179"/>
      <c r="D238" s="164" t="s">
        <v>282</v>
      </c>
      <c r="E238" s="180" t="s">
        <v>1</v>
      </c>
      <c r="F238" s="181" t="s">
        <v>286</v>
      </c>
      <c r="H238" s="182">
        <v>117.3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282</v>
      </c>
      <c r="AU238" s="180" t="s">
        <v>88</v>
      </c>
      <c r="AV238" s="15" t="s">
        <v>258</v>
      </c>
      <c r="AW238" s="15" t="s">
        <v>33</v>
      </c>
      <c r="AX238" s="15" t="s">
        <v>86</v>
      </c>
      <c r="AY238" s="180" t="s">
        <v>252</v>
      </c>
    </row>
    <row r="239" spans="1:65" s="2" customFormat="1" ht="16.5" customHeight="1">
      <c r="A239" s="31"/>
      <c r="B239" s="148"/>
      <c r="C239" s="149" t="s">
        <v>328</v>
      </c>
      <c r="D239" s="149" t="s">
        <v>254</v>
      </c>
      <c r="E239" s="150" t="s">
        <v>7930</v>
      </c>
      <c r="F239" s="151" t="s">
        <v>7931</v>
      </c>
      <c r="G239" s="152" t="s">
        <v>465</v>
      </c>
      <c r="H239" s="153">
        <v>53.7</v>
      </c>
      <c r="I239" s="154"/>
      <c r="J239" s="155">
        <f>ROUND(I239*H239,2)</f>
        <v>0</v>
      </c>
      <c r="K239" s="156"/>
      <c r="L239" s="32"/>
      <c r="M239" s="157" t="s">
        <v>1</v>
      </c>
      <c r="N239" s="158" t="s">
        <v>44</v>
      </c>
      <c r="O239" s="57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1" t="s">
        <v>258</v>
      </c>
      <c r="AT239" s="161" t="s">
        <v>254</v>
      </c>
      <c r="AU239" s="161" t="s">
        <v>88</v>
      </c>
      <c r="AY239" s="17" t="s">
        <v>252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86</v>
      </c>
      <c r="BK239" s="162">
        <f>ROUND(I239*H239,2)</f>
        <v>0</v>
      </c>
      <c r="BL239" s="17" t="s">
        <v>258</v>
      </c>
      <c r="BM239" s="161" t="s">
        <v>413</v>
      </c>
    </row>
    <row r="240" spans="1:65" s="14" customFormat="1">
      <c r="B240" s="171"/>
      <c r="D240" s="164" t="s">
        <v>282</v>
      </c>
      <c r="E240" s="172" t="s">
        <v>1</v>
      </c>
      <c r="F240" s="173" t="s">
        <v>7932</v>
      </c>
      <c r="H240" s="174">
        <v>53.7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282</v>
      </c>
      <c r="AU240" s="172" t="s">
        <v>88</v>
      </c>
      <c r="AV240" s="14" t="s">
        <v>88</v>
      </c>
      <c r="AW240" s="14" t="s">
        <v>33</v>
      </c>
      <c r="AX240" s="14" t="s">
        <v>79</v>
      </c>
      <c r="AY240" s="172" t="s">
        <v>252</v>
      </c>
    </row>
    <row r="241" spans="1:65" s="15" customFormat="1">
      <c r="B241" s="179"/>
      <c r="D241" s="164" t="s">
        <v>282</v>
      </c>
      <c r="E241" s="180" t="s">
        <v>1</v>
      </c>
      <c r="F241" s="181" t="s">
        <v>286</v>
      </c>
      <c r="H241" s="182">
        <v>53.7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282</v>
      </c>
      <c r="AU241" s="180" t="s">
        <v>88</v>
      </c>
      <c r="AV241" s="15" t="s">
        <v>258</v>
      </c>
      <c r="AW241" s="15" t="s">
        <v>33</v>
      </c>
      <c r="AX241" s="15" t="s">
        <v>86</v>
      </c>
      <c r="AY241" s="180" t="s">
        <v>252</v>
      </c>
    </row>
    <row r="242" spans="1:65" s="2" customFormat="1" ht="16.5" customHeight="1">
      <c r="A242" s="31"/>
      <c r="B242" s="148"/>
      <c r="C242" s="149" t="s">
        <v>414</v>
      </c>
      <c r="D242" s="149" t="s">
        <v>254</v>
      </c>
      <c r="E242" s="150" t="s">
        <v>7933</v>
      </c>
      <c r="F242" s="151" t="s">
        <v>7934</v>
      </c>
      <c r="G242" s="152" t="s">
        <v>347</v>
      </c>
      <c r="H242" s="153">
        <v>184</v>
      </c>
      <c r="I242" s="154"/>
      <c r="J242" s="155">
        <f>ROUND(I242*H242,2)</f>
        <v>0</v>
      </c>
      <c r="K242" s="156"/>
      <c r="L242" s="32"/>
      <c r="M242" s="157" t="s">
        <v>1</v>
      </c>
      <c r="N242" s="158" t="s">
        <v>44</v>
      </c>
      <c r="O242" s="57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1" t="s">
        <v>258</v>
      </c>
      <c r="AT242" s="161" t="s">
        <v>254</v>
      </c>
      <c r="AU242" s="161" t="s">
        <v>88</v>
      </c>
      <c r="AY242" s="17" t="s">
        <v>252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7" t="s">
        <v>86</v>
      </c>
      <c r="BK242" s="162">
        <f>ROUND(I242*H242,2)</f>
        <v>0</v>
      </c>
      <c r="BL242" s="17" t="s">
        <v>258</v>
      </c>
      <c r="BM242" s="161" t="s">
        <v>417</v>
      </c>
    </row>
    <row r="243" spans="1:65" s="14" customFormat="1">
      <c r="B243" s="171"/>
      <c r="D243" s="164" t="s">
        <v>282</v>
      </c>
      <c r="E243" s="172" t="s">
        <v>1</v>
      </c>
      <c r="F243" s="173" t="s">
        <v>7935</v>
      </c>
      <c r="H243" s="174">
        <v>2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282</v>
      </c>
      <c r="AU243" s="172" t="s">
        <v>88</v>
      </c>
      <c r="AV243" s="14" t="s">
        <v>88</v>
      </c>
      <c r="AW243" s="14" t="s">
        <v>33</v>
      </c>
      <c r="AX243" s="14" t="s">
        <v>79</v>
      </c>
      <c r="AY243" s="172" t="s">
        <v>252</v>
      </c>
    </row>
    <row r="244" spans="1:65" s="14" customFormat="1">
      <c r="B244" s="171"/>
      <c r="D244" s="164" t="s">
        <v>282</v>
      </c>
      <c r="E244" s="172" t="s">
        <v>1</v>
      </c>
      <c r="F244" s="173" t="s">
        <v>7936</v>
      </c>
      <c r="H244" s="174">
        <v>35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282</v>
      </c>
      <c r="AU244" s="172" t="s">
        <v>88</v>
      </c>
      <c r="AV244" s="14" t="s">
        <v>88</v>
      </c>
      <c r="AW244" s="14" t="s">
        <v>33</v>
      </c>
      <c r="AX244" s="14" t="s">
        <v>79</v>
      </c>
      <c r="AY244" s="172" t="s">
        <v>252</v>
      </c>
    </row>
    <row r="245" spans="1:65" s="14" customFormat="1">
      <c r="B245" s="171"/>
      <c r="D245" s="164" t="s">
        <v>282</v>
      </c>
      <c r="E245" s="172" t="s">
        <v>1</v>
      </c>
      <c r="F245" s="173" t="s">
        <v>7937</v>
      </c>
      <c r="H245" s="174">
        <v>24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282</v>
      </c>
      <c r="AU245" s="172" t="s">
        <v>88</v>
      </c>
      <c r="AV245" s="14" t="s">
        <v>88</v>
      </c>
      <c r="AW245" s="14" t="s">
        <v>33</v>
      </c>
      <c r="AX245" s="14" t="s">
        <v>79</v>
      </c>
      <c r="AY245" s="172" t="s">
        <v>252</v>
      </c>
    </row>
    <row r="246" spans="1:65" s="14" customFormat="1">
      <c r="B246" s="171"/>
      <c r="D246" s="164" t="s">
        <v>282</v>
      </c>
      <c r="E246" s="172" t="s">
        <v>1</v>
      </c>
      <c r="F246" s="173" t="s">
        <v>7938</v>
      </c>
      <c r="H246" s="174">
        <v>44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4" customFormat="1">
      <c r="B247" s="171"/>
      <c r="D247" s="164" t="s">
        <v>282</v>
      </c>
      <c r="E247" s="172" t="s">
        <v>1</v>
      </c>
      <c r="F247" s="173" t="s">
        <v>7939</v>
      </c>
      <c r="H247" s="174">
        <v>60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4" customFormat="1">
      <c r="B248" s="171"/>
      <c r="D248" s="164" t="s">
        <v>282</v>
      </c>
      <c r="E248" s="172" t="s">
        <v>1</v>
      </c>
      <c r="F248" s="173" t="s">
        <v>7940</v>
      </c>
      <c r="H248" s="174">
        <v>10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4" customFormat="1">
      <c r="B249" s="171"/>
      <c r="D249" s="164" t="s">
        <v>282</v>
      </c>
      <c r="E249" s="172" t="s">
        <v>1</v>
      </c>
      <c r="F249" s="173" t="s">
        <v>7941</v>
      </c>
      <c r="H249" s="174">
        <v>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4" customFormat="1">
      <c r="B250" s="171"/>
      <c r="D250" s="164" t="s">
        <v>282</v>
      </c>
      <c r="E250" s="172" t="s">
        <v>1</v>
      </c>
      <c r="F250" s="173" t="s">
        <v>7942</v>
      </c>
      <c r="H250" s="174">
        <v>5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184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16.5" customHeight="1">
      <c r="A252" s="31"/>
      <c r="B252" s="148"/>
      <c r="C252" s="149" t="s">
        <v>335</v>
      </c>
      <c r="D252" s="149" t="s">
        <v>254</v>
      </c>
      <c r="E252" s="150" t="s">
        <v>7943</v>
      </c>
      <c r="F252" s="151" t="s">
        <v>7944</v>
      </c>
      <c r="G252" s="152" t="s">
        <v>347</v>
      </c>
      <c r="H252" s="153">
        <v>72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258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258</v>
      </c>
      <c r="BM252" s="161" t="s">
        <v>421</v>
      </c>
    </row>
    <row r="253" spans="1:65" s="14" customFormat="1">
      <c r="B253" s="171"/>
      <c r="D253" s="164" t="s">
        <v>282</v>
      </c>
      <c r="E253" s="172" t="s">
        <v>1</v>
      </c>
      <c r="F253" s="173" t="s">
        <v>7945</v>
      </c>
      <c r="H253" s="174">
        <v>33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4" customFormat="1">
      <c r="B254" s="171"/>
      <c r="D254" s="164" t="s">
        <v>282</v>
      </c>
      <c r="E254" s="172" t="s">
        <v>1</v>
      </c>
      <c r="F254" s="173" t="s">
        <v>7946</v>
      </c>
      <c r="H254" s="174">
        <v>39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72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2" customFormat="1" ht="16.5" customHeight="1">
      <c r="A256" s="31"/>
      <c r="B256" s="148"/>
      <c r="C256" s="149" t="s">
        <v>422</v>
      </c>
      <c r="D256" s="149" t="s">
        <v>254</v>
      </c>
      <c r="E256" s="150" t="s">
        <v>7947</v>
      </c>
      <c r="F256" s="151" t="s">
        <v>7948</v>
      </c>
      <c r="G256" s="152" t="s">
        <v>347</v>
      </c>
      <c r="H256" s="153">
        <v>2</v>
      </c>
      <c r="I256" s="154"/>
      <c r="J256" s="155">
        <f t="shared" ref="J256:J273" si="10">ROUND(I256*H256,2)</f>
        <v>0</v>
      </c>
      <c r="K256" s="156"/>
      <c r="L256" s="32"/>
      <c r="M256" s="157" t="s">
        <v>1</v>
      </c>
      <c r="N256" s="158" t="s">
        <v>44</v>
      </c>
      <c r="O256" s="57"/>
      <c r="P256" s="159">
        <f t="shared" ref="P256:P273" si="11">O256*H256</f>
        <v>0</v>
      </c>
      <c r="Q256" s="159">
        <v>0</v>
      </c>
      <c r="R256" s="159">
        <f t="shared" ref="R256:R273" si="12">Q256*H256</f>
        <v>0</v>
      </c>
      <c r="S256" s="159">
        <v>0</v>
      </c>
      <c r="T256" s="160">
        <f t="shared" ref="T256:T273" si="13"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1" t="s">
        <v>258</v>
      </c>
      <c r="AT256" s="161" t="s">
        <v>254</v>
      </c>
      <c r="AU256" s="161" t="s">
        <v>88</v>
      </c>
      <c r="AY256" s="17" t="s">
        <v>252</v>
      </c>
      <c r="BE256" s="162">
        <f t="shared" ref="BE256:BE273" si="14">IF(N256="základní",J256,0)</f>
        <v>0</v>
      </c>
      <c r="BF256" s="162">
        <f t="shared" ref="BF256:BF273" si="15">IF(N256="snížená",J256,0)</f>
        <v>0</v>
      </c>
      <c r="BG256" s="162">
        <f t="shared" ref="BG256:BG273" si="16">IF(N256="zákl. přenesená",J256,0)</f>
        <v>0</v>
      </c>
      <c r="BH256" s="162">
        <f t="shared" ref="BH256:BH273" si="17">IF(N256="sníž. přenesená",J256,0)</f>
        <v>0</v>
      </c>
      <c r="BI256" s="162">
        <f t="shared" ref="BI256:BI273" si="18">IF(N256="nulová",J256,0)</f>
        <v>0</v>
      </c>
      <c r="BJ256" s="17" t="s">
        <v>86</v>
      </c>
      <c r="BK256" s="162">
        <f t="shared" ref="BK256:BK273" si="19">ROUND(I256*H256,2)</f>
        <v>0</v>
      </c>
      <c r="BL256" s="17" t="s">
        <v>258</v>
      </c>
      <c r="BM256" s="161" t="s">
        <v>425</v>
      </c>
    </row>
    <row r="257" spans="1:65" s="2" customFormat="1" ht="16.5" customHeight="1">
      <c r="A257" s="31"/>
      <c r="B257" s="148"/>
      <c r="C257" s="149" t="s">
        <v>342</v>
      </c>
      <c r="D257" s="149" t="s">
        <v>254</v>
      </c>
      <c r="E257" s="150" t="s">
        <v>7949</v>
      </c>
      <c r="F257" s="151" t="s">
        <v>7950</v>
      </c>
      <c r="G257" s="152" t="s">
        <v>347</v>
      </c>
      <c r="H257" s="153">
        <v>35</v>
      </c>
      <c r="I257" s="154"/>
      <c r="J257" s="155">
        <f t="shared" si="10"/>
        <v>0</v>
      </c>
      <c r="K257" s="156"/>
      <c r="L257" s="32"/>
      <c r="M257" s="157" t="s">
        <v>1</v>
      </c>
      <c r="N257" s="158" t="s">
        <v>44</v>
      </c>
      <c r="O257" s="57"/>
      <c r="P257" s="159">
        <f t="shared" si="11"/>
        <v>0</v>
      </c>
      <c r="Q257" s="159">
        <v>0</v>
      </c>
      <c r="R257" s="159">
        <f t="shared" si="12"/>
        <v>0</v>
      </c>
      <c r="S257" s="159">
        <v>0</v>
      </c>
      <c r="T257" s="160">
        <f t="shared" si="1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 t="shared" si="14"/>
        <v>0</v>
      </c>
      <c r="BF257" s="162">
        <f t="shared" si="15"/>
        <v>0</v>
      </c>
      <c r="BG257" s="162">
        <f t="shared" si="16"/>
        <v>0</v>
      </c>
      <c r="BH257" s="162">
        <f t="shared" si="17"/>
        <v>0</v>
      </c>
      <c r="BI257" s="162">
        <f t="shared" si="18"/>
        <v>0</v>
      </c>
      <c r="BJ257" s="17" t="s">
        <v>86</v>
      </c>
      <c r="BK257" s="162">
        <f t="shared" si="19"/>
        <v>0</v>
      </c>
      <c r="BL257" s="17" t="s">
        <v>258</v>
      </c>
      <c r="BM257" s="161" t="s">
        <v>428</v>
      </c>
    </row>
    <row r="258" spans="1:65" s="2" customFormat="1" ht="16.5" customHeight="1">
      <c r="A258" s="31"/>
      <c r="B258" s="148"/>
      <c r="C258" s="149" t="s">
        <v>429</v>
      </c>
      <c r="D258" s="149" t="s">
        <v>254</v>
      </c>
      <c r="E258" s="150" t="s">
        <v>7951</v>
      </c>
      <c r="F258" s="151" t="s">
        <v>7952</v>
      </c>
      <c r="G258" s="152" t="s">
        <v>347</v>
      </c>
      <c r="H258" s="153">
        <v>24</v>
      </c>
      <c r="I258" s="154"/>
      <c r="J258" s="155">
        <f t="shared" si="10"/>
        <v>0</v>
      </c>
      <c r="K258" s="156"/>
      <c r="L258" s="32"/>
      <c r="M258" s="157" t="s">
        <v>1</v>
      </c>
      <c r="N258" s="158" t="s">
        <v>44</v>
      </c>
      <c r="O258" s="57"/>
      <c r="P258" s="159">
        <f t="shared" si="11"/>
        <v>0</v>
      </c>
      <c r="Q258" s="159">
        <v>0</v>
      </c>
      <c r="R258" s="159">
        <f t="shared" si="12"/>
        <v>0</v>
      </c>
      <c r="S258" s="159">
        <v>0</v>
      </c>
      <c r="T258" s="160">
        <f t="shared" si="1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258</v>
      </c>
      <c r="AT258" s="161" t="s">
        <v>254</v>
      </c>
      <c r="AU258" s="161" t="s">
        <v>88</v>
      </c>
      <c r="AY258" s="17" t="s">
        <v>252</v>
      </c>
      <c r="BE258" s="162">
        <f t="shared" si="14"/>
        <v>0</v>
      </c>
      <c r="BF258" s="162">
        <f t="shared" si="15"/>
        <v>0</v>
      </c>
      <c r="BG258" s="162">
        <f t="shared" si="16"/>
        <v>0</v>
      </c>
      <c r="BH258" s="162">
        <f t="shared" si="17"/>
        <v>0</v>
      </c>
      <c r="BI258" s="162">
        <f t="shared" si="18"/>
        <v>0</v>
      </c>
      <c r="BJ258" s="17" t="s">
        <v>86</v>
      </c>
      <c r="BK258" s="162">
        <f t="shared" si="19"/>
        <v>0</v>
      </c>
      <c r="BL258" s="17" t="s">
        <v>258</v>
      </c>
      <c r="BM258" s="161" t="s">
        <v>432</v>
      </c>
    </row>
    <row r="259" spans="1:65" s="2" customFormat="1" ht="16.5" customHeight="1">
      <c r="A259" s="31"/>
      <c r="B259" s="148"/>
      <c r="C259" s="149" t="s">
        <v>348</v>
      </c>
      <c r="D259" s="149" t="s">
        <v>254</v>
      </c>
      <c r="E259" s="150" t="s">
        <v>7953</v>
      </c>
      <c r="F259" s="151" t="s">
        <v>7954</v>
      </c>
      <c r="G259" s="152" t="s">
        <v>347</v>
      </c>
      <c r="H259" s="153">
        <v>44</v>
      </c>
      <c r="I259" s="154"/>
      <c r="J259" s="155">
        <f t="shared" si="10"/>
        <v>0</v>
      </c>
      <c r="K259" s="156"/>
      <c r="L259" s="32"/>
      <c r="M259" s="157" t="s">
        <v>1</v>
      </c>
      <c r="N259" s="158" t="s">
        <v>44</v>
      </c>
      <c r="O259" s="57"/>
      <c r="P259" s="159">
        <f t="shared" si="11"/>
        <v>0</v>
      </c>
      <c r="Q259" s="159">
        <v>0</v>
      </c>
      <c r="R259" s="159">
        <f t="shared" si="12"/>
        <v>0</v>
      </c>
      <c r="S259" s="159">
        <v>0</v>
      </c>
      <c r="T259" s="160">
        <f t="shared" si="1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1" t="s">
        <v>258</v>
      </c>
      <c r="AT259" s="161" t="s">
        <v>254</v>
      </c>
      <c r="AU259" s="161" t="s">
        <v>88</v>
      </c>
      <c r="AY259" s="17" t="s">
        <v>252</v>
      </c>
      <c r="BE259" s="162">
        <f t="shared" si="14"/>
        <v>0</v>
      </c>
      <c r="BF259" s="162">
        <f t="shared" si="15"/>
        <v>0</v>
      </c>
      <c r="BG259" s="162">
        <f t="shared" si="16"/>
        <v>0</v>
      </c>
      <c r="BH259" s="162">
        <f t="shared" si="17"/>
        <v>0</v>
      </c>
      <c r="BI259" s="162">
        <f t="shared" si="18"/>
        <v>0</v>
      </c>
      <c r="BJ259" s="17" t="s">
        <v>86</v>
      </c>
      <c r="BK259" s="162">
        <f t="shared" si="19"/>
        <v>0</v>
      </c>
      <c r="BL259" s="17" t="s">
        <v>258</v>
      </c>
      <c r="BM259" s="161" t="s">
        <v>435</v>
      </c>
    </row>
    <row r="260" spans="1:65" s="2" customFormat="1" ht="16.5" customHeight="1">
      <c r="A260" s="31"/>
      <c r="B260" s="148"/>
      <c r="C260" s="149" t="s">
        <v>436</v>
      </c>
      <c r="D260" s="149" t="s">
        <v>254</v>
      </c>
      <c r="E260" s="150" t="s">
        <v>7955</v>
      </c>
      <c r="F260" s="151" t="s">
        <v>7956</v>
      </c>
      <c r="G260" s="152" t="s">
        <v>347</v>
      </c>
      <c r="H260" s="153">
        <v>60</v>
      </c>
      <c r="I260" s="154"/>
      <c r="J260" s="155">
        <f t="shared" si="10"/>
        <v>0</v>
      </c>
      <c r="K260" s="156"/>
      <c r="L260" s="32"/>
      <c r="M260" s="157" t="s">
        <v>1</v>
      </c>
      <c r="N260" s="158" t="s">
        <v>44</v>
      </c>
      <c r="O260" s="57"/>
      <c r="P260" s="159">
        <f t="shared" si="11"/>
        <v>0</v>
      </c>
      <c r="Q260" s="159">
        <v>0</v>
      </c>
      <c r="R260" s="159">
        <f t="shared" si="12"/>
        <v>0</v>
      </c>
      <c r="S260" s="159">
        <v>0</v>
      </c>
      <c r="T260" s="160">
        <f t="shared" si="1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1" t="s">
        <v>258</v>
      </c>
      <c r="AT260" s="161" t="s">
        <v>254</v>
      </c>
      <c r="AU260" s="161" t="s">
        <v>88</v>
      </c>
      <c r="AY260" s="17" t="s">
        <v>252</v>
      </c>
      <c r="BE260" s="162">
        <f t="shared" si="14"/>
        <v>0</v>
      </c>
      <c r="BF260" s="162">
        <f t="shared" si="15"/>
        <v>0</v>
      </c>
      <c r="BG260" s="162">
        <f t="shared" si="16"/>
        <v>0</v>
      </c>
      <c r="BH260" s="162">
        <f t="shared" si="17"/>
        <v>0</v>
      </c>
      <c r="BI260" s="162">
        <f t="shared" si="18"/>
        <v>0</v>
      </c>
      <c r="BJ260" s="17" t="s">
        <v>86</v>
      </c>
      <c r="BK260" s="162">
        <f t="shared" si="19"/>
        <v>0</v>
      </c>
      <c r="BL260" s="17" t="s">
        <v>258</v>
      </c>
      <c r="BM260" s="161" t="s">
        <v>439</v>
      </c>
    </row>
    <row r="261" spans="1:65" s="2" customFormat="1" ht="16.5" customHeight="1">
      <c r="A261" s="31"/>
      <c r="B261" s="148"/>
      <c r="C261" s="149" t="s">
        <v>356</v>
      </c>
      <c r="D261" s="149" t="s">
        <v>254</v>
      </c>
      <c r="E261" s="150" t="s">
        <v>7957</v>
      </c>
      <c r="F261" s="151" t="s">
        <v>7958</v>
      </c>
      <c r="G261" s="152" t="s">
        <v>347</v>
      </c>
      <c r="H261" s="153">
        <v>10</v>
      </c>
      <c r="I261" s="154"/>
      <c r="J261" s="155">
        <f t="shared" si="10"/>
        <v>0</v>
      </c>
      <c r="K261" s="156"/>
      <c r="L261" s="32"/>
      <c r="M261" s="157" t="s">
        <v>1</v>
      </c>
      <c r="N261" s="158" t="s">
        <v>44</v>
      </c>
      <c r="O261" s="57"/>
      <c r="P261" s="159">
        <f t="shared" si="11"/>
        <v>0</v>
      </c>
      <c r="Q261" s="159">
        <v>0</v>
      </c>
      <c r="R261" s="159">
        <f t="shared" si="12"/>
        <v>0</v>
      </c>
      <c r="S261" s="159">
        <v>0</v>
      </c>
      <c r="T261" s="160">
        <f t="shared" si="1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258</v>
      </c>
      <c r="AT261" s="161" t="s">
        <v>254</v>
      </c>
      <c r="AU261" s="161" t="s">
        <v>88</v>
      </c>
      <c r="AY261" s="17" t="s">
        <v>252</v>
      </c>
      <c r="BE261" s="162">
        <f t="shared" si="14"/>
        <v>0</v>
      </c>
      <c r="BF261" s="162">
        <f t="shared" si="15"/>
        <v>0</v>
      </c>
      <c r="BG261" s="162">
        <f t="shared" si="16"/>
        <v>0</v>
      </c>
      <c r="BH261" s="162">
        <f t="shared" si="17"/>
        <v>0</v>
      </c>
      <c r="BI261" s="162">
        <f t="shared" si="18"/>
        <v>0</v>
      </c>
      <c r="BJ261" s="17" t="s">
        <v>86</v>
      </c>
      <c r="BK261" s="162">
        <f t="shared" si="19"/>
        <v>0</v>
      </c>
      <c r="BL261" s="17" t="s">
        <v>258</v>
      </c>
      <c r="BM261" s="161" t="s">
        <v>442</v>
      </c>
    </row>
    <row r="262" spans="1:65" s="2" customFormat="1" ht="16.5" customHeight="1">
      <c r="A262" s="31"/>
      <c r="B262" s="148"/>
      <c r="C262" s="149" t="s">
        <v>443</v>
      </c>
      <c r="D262" s="149" t="s">
        <v>254</v>
      </c>
      <c r="E262" s="150" t="s">
        <v>7959</v>
      </c>
      <c r="F262" s="151" t="s">
        <v>7960</v>
      </c>
      <c r="G262" s="152" t="s">
        <v>347</v>
      </c>
      <c r="H262" s="153">
        <v>4</v>
      </c>
      <c r="I262" s="154"/>
      <c r="J262" s="155">
        <f t="shared" si="10"/>
        <v>0</v>
      </c>
      <c r="K262" s="156"/>
      <c r="L262" s="32"/>
      <c r="M262" s="157" t="s">
        <v>1</v>
      </c>
      <c r="N262" s="158" t="s">
        <v>44</v>
      </c>
      <c r="O262" s="57"/>
      <c r="P262" s="159">
        <f t="shared" si="11"/>
        <v>0</v>
      </c>
      <c r="Q262" s="159">
        <v>0</v>
      </c>
      <c r="R262" s="159">
        <f t="shared" si="12"/>
        <v>0</v>
      </c>
      <c r="S262" s="159">
        <v>0</v>
      </c>
      <c r="T262" s="160">
        <f t="shared" si="1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1" t="s">
        <v>258</v>
      </c>
      <c r="AT262" s="161" t="s">
        <v>254</v>
      </c>
      <c r="AU262" s="161" t="s">
        <v>88</v>
      </c>
      <c r="AY262" s="17" t="s">
        <v>252</v>
      </c>
      <c r="BE262" s="162">
        <f t="shared" si="14"/>
        <v>0</v>
      </c>
      <c r="BF262" s="162">
        <f t="shared" si="15"/>
        <v>0</v>
      </c>
      <c r="BG262" s="162">
        <f t="shared" si="16"/>
        <v>0</v>
      </c>
      <c r="BH262" s="162">
        <f t="shared" si="17"/>
        <v>0</v>
      </c>
      <c r="BI262" s="162">
        <f t="shared" si="18"/>
        <v>0</v>
      </c>
      <c r="BJ262" s="17" t="s">
        <v>86</v>
      </c>
      <c r="BK262" s="162">
        <f t="shared" si="19"/>
        <v>0</v>
      </c>
      <c r="BL262" s="17" t="s">
        <v>258</v>
      </c>
      <c r="BM262" s="161" t="s">
        <v>446</v>
      </c>
    </row>
    <row r="263" spans="1:65" s="2" customFormat="1" ht="16.5" customHeight="1">
      <c r="A263" s="31"/>
      <c r="B263" s="148"/>
      <c r="C263" s="149" t="s">
        <v>363</v>
      </c>
      <c r="D263" s="149" t="s">
        <v>254</v>
      </c>
      <c r="E263" s="150" t="s">
        <v>7961</v>
      </c>
      <c r="F263" s="151" t="s">
        <v>7962</v>
      </c>
      <c r="G263" s="152" t="s">
        <v>347</v>
      </c>
      <c r="H263" s="153">
        <v>5</v>
      </c>
      <c r="I263" s="154"/>
      <c r="J263" s="155">
        <f t="shared" si="10"/>
        <v>0</v>
      </c>
      <c r="K263" s="156"/>
      <c r="L263" s="32"/>
      <c r="M263" s="157" t="s">
        <v>1</v>
      </c>
      <c r="N263" s="158" t="s">
        <v>44</v>
      </c>
      <c r="O263" s="57"/>
      <c r="P263" s="159">
        <f t="shared" si="11"/>
        <v>0</v>
      </c>
      <c r="Q263" s="159">
        <v>0</v>
      </c>
      <c r="R263" s="159">
        <f t="shared" si="12"/>
        <v>0</v>
      </c>
      <c r="S263" s="159">
        <v>0</v>
      </c>
      <c r="T263" s="160">
        <f t="shared" si="1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1" t="s">
        <v>258</v>
      </c>
      <c r="AT263" s="161" t="s">
        <v>254</v>
      </c>
      <c r="AU263" s="161" t="s">
        <v>88</v>
      </c>
      <c r="AY263" s="17" t="s">
        <v>252</v>
      </c>
      <c r="BE263" s="162">
        <f t="shared" si="14"/>
        <v>0</v>
      </c>
      <c r="BF263" s="162">
        <f t="shared" si="15"/>
        <v>0</v>
      </c>
      <c r="BG263" s="162">
        <f t="shared" si="16"/>
        <v>0</v>
      </c>
      <c r="BH263" s="162">
        <f t="shared" si="17"/>
        <v>0</v>
      </c>
      <c r="BI263" s="162">
        <f t="shared" si="18"/>
        <v>0</v>
      </c>
      <c r="BJ263" s="17" t="s">
        <v>86</v>
      </c>
      <c r="BK263" s="162">
        <f t="shared" si="19"/>
        <v>0</v>
      </c>
      <c r="BL263" s="17" t="s">
        <v>258</v>
      </c>
      <c r="BM263" s="161" t="s">
        <v>449</v>
      </c>
    </row>
    <row r="264" spans="1:65" s="2" customFormat="1" ht="16.5" customHeight="1">
      <c r="A264" s="31"/>
      <c r="B264" s="148"/>
      <c r="C264" s="149" t="s">
        <v>450</v>
      </c>
      <c r="D264" s="149" t="s">
        <v>254</v>
      </c>
      <c r="E264" s="150" t="s">
        <v>7963</v>
      </c>
      <c r="F264" s="151" t="s">
        <v>7964</v>
      </c>
      <c r="G264" s="152" t="s">
        <v>347</v>
      </c>
      <c r="H264" s="153">
        <v>33</v>
      </c>
      <c r="I264" s="154"/>
      <c r="J264" s="155">
        <f t="shared" si="10"/>
        <v>0</v>
      </c>
      <c r="K264" s="156"/>
      <c r="L264" s="32"/>
      <c r="M264" s="157" t="s">
        <v>1</v>
      </c>
      <c r="N264" s="158" t="s">
        <v>44</v>
      </c>
      <c r="O264" s="57"/>
      <c r="P264" s="159">
        <f t="shared" si="11"/>
        <v>0</v>
      </c>
      <c r="Q264" s="159">
        <v>0</v>
      </c>
      <c r="R264" s="159">
        <f t="shared" si="12"/>
        <v>0</v>
      </c>
      <c r="S264" s="159">
        <v>0</v>
      </c>
      <c r="T264" s="160">
        <f t="shared" si="1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258</v>
      </c>
      <c r="AT264" s="161" t="s">
        <v>254</v>
      </c>
      <c r="AU264" s="161" t="s">
        <v>88</v>
      </c>
      <c r="AY264" s="17" t="s">
        <v>252</v>
      </c>
      <c r="BE264" s="162">
        <f t="shared" si="14"/>
        <v>0</v>
      </c>
      <c r="BF264" s="162">
        <f t="shared" si="15"/>
        <v>0</v>
      </c>
      <c r="BG264" s="162">
        <f t="shared" si="16"/>
        <v>0</v>
      </c>
      <c r="BH264" s="162">
        <f t="shared" si="17"/>
        <v>0</v>
      </c>
      <c r="BI264" s="162">
        <f t="shared" si="18"/>
        <v>0</v>
      </c>
      <c r="BJ264" s="17" t="s">
        <v>86</v>
      </c>
      <c r="BK264" s="162">
        <f t="shared" si="19"/>
        <v>0</v>
      </c>
      <c r="BL264" s="17" t="s">
        <v>258</v>
      </c>
      <c r="BM264" s="161" t="s">
        <v>453</v>
      </c>
    </row>
    <row r="265" spans="1:65" s="2" customFormat="1" ht="24.2" customHeight="1">
      <c r="A265" s="31"/>
      <c r="B265" s="148"/>
      <c r="C265" s="149" t="s">
        <v>369</v>
      </c>
      <c r="D265" s="149" t="s">
        <v>254</v>
      </c>
      <c r="E265" s="150" t="s">
        <v>7965</v>
      </c>
      <c r="F265" s="151" t="s">
        <v>7966</v>
      </c>
      <c r="G265" s="152" t="s">
        <v>347</v>
      </c>
      <c r="H265" s="153">
        <v>39</v>
      </c>
      <c r="I265" s="154"/>
      <c r="J265" s="155">
        <f t="shared" si="10"/>
        <v>0</v>
      </c>
      <c r="K265" s="156"/>
      <c r="L265" s="32"/>
      <c r="M265" s="157" t="s">
        <v>1</v>
      </c>
      <c r="N265" s="158" t="s">
        <v>44</v>
      </c>
      <c r="O265" s="57"/>
      <c r="P265" s="159">
        <f t="shared" si="11"/>
        <v>0</v>
      </c>
      <c r="Q265" s="159">
        <v>0</v>
      </c>
      <c r="R265" s="159">
        <f t="shared" si="12"/>
        <v>0</v>
      </c>
      <c r="S265" s="159">
        <v>0</v>
      </c>
      <c r="T265" s="160">
        <f t="shared" si="1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1" t="s">
        <v>258</v>
      </c>
      <c r="AT265" s="161" t="s">
        <v>254</v>
      </c>
      <c r="AU265" s="161" t="s">
        <v>88</v>
      </c>
      <c r="AY265" s="17" t="s">
        <v>252</v>
      </c>
      <c r="BE265" s="162">
        <f t="shared" si="14"/>
        <v>0</v>
      </c>
      <c r="BF265" s="162">
        <f t="shared" si="15"/>
        <v>0</v>
      </c>
      <c r="BG265" s="162">
        <f t="shared" si="16"/>
        <v>0</v>
      </c>
      <c r="BH265" s="162">
        <f t="shared" si="17"/>
        <v>0</v>
      </c>
      <c r="BI265" s="162">
        <f t="shared" si="18"/>
        <v>0</v>
      </c>
      <c r="BJ265" s="17" t="s">
        <v>86</v>
      </c>
      <c r="BK265" s="162">
        <f t="shared" si="19"/>
        <v>0</v>
      </c>
      <c r="BL265" s="17" t="s">
        <v>258</v>
      </c>
      <c r="BM265" s="161" t="s">
        <v>456</v>
      </c>
    </row>
    <row r="266" spans="1:65" s="2" customFormat="1" ht="24.2" customHeight="1">
      <c r="A266" s="31"/>
      <c r="B266" s="148"/>
      <c r="C266" s="149" t="s">
        <v>458</v>
      </c>
      <c r="D266" s="149" t="s">
        <v>254</v>
      </c>
      <c r="E266" s="150" t="s">
        <v>7967</v>
      </c>
      <c r="F266" s="151" t="s">
        <v>7968</v>
      </c>
      <c r="G266" s="152" t="s">
        <v>347</v>
      </c>
      <c r="H266" s="153">
        <v>3</v>
      </c>
      <c r="I266" s="154"/>
      <c r="J266" s="155">
        <f t="shared" si="10"/>
        <v>0</v>
      </c>
      <c r="K266" s="156"/>
      <c r="L266" s="32"/>
      <c r="M266" s="157" t="s">
        <v>1</v>
      </c>
      <c r="N266" s="158" t="s">
        <v>44</v>
      </c>
      <c r="O266" s="57"/>
      <c r="P266" s="159">
        <f t="shared" si="11"/>
        <v>0</v>
      </c>
      <c r="Q266" s="159">
        <v>0</v>
      </c>
      <c r="R266" s="159">
        <f t="shared" si="12"/>
        <v>0</v>
      </c>
      <c r="S266" s="159">
        <v>0</v>
      </c>
      <c r="T266" s="160">
        <f t="shared" si="1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1" t="s">
        <v>258</v>
      </c>
      <c r="AT266" s="161" t="s">
        <v>254</v>
      </c>
      <c r="AU266" s="161" t="s">
        <v>88</v>
      </c>
      <c r="AY266" s="17" t="s">
        <v>252</v>
      </c>
      <c r="BE266" s="162">
        <f t="shared" si="14"/>
        <v>0</v>
      </c>
      <c r="BF266" s="162">
        <f t="shared" si="15"/>
        <v>0</v>
      </c>
      <c r="BG266" s="162">
        <f t="shared" si="16"/>
        <v>0</v>
      </c>
      <c r="BH266" s="162">
        <f t="shared" si="17"/>
        <v>0</v>
      </c>
      <c r="BI266" s="162">
        <f t="shared" si="18"/>
        <v>0</v>
      </c>
      <c r="BJ266" s="17" t="s">
        <v>86</v>
      </c>
      <c r="BK266" s="162">
        <f t="shared" si="19"/>
        <v>0</v>
      </c>
      <c r="BL266" s="17" t="s">
        <v>258</v>
      </c>
      <c r="BM266" s="161" t="s">
        <v>461</v>
      </c>
    </row>
    <row r="267" spans="1:65" s="2" customFormat="1" ht="24.2" customHeight="1">
      <c r="A267" s="31"/>
      <c r="B267" s="148"/>
      <c r="C267" s="149" t="s">
        <v>373</v>
      </c>
      <c r="D267" s="149" t="s">
        <v>254</v>
      </c>
      <c r="E267" s="150" t="s">
        <v>7969</v>
      </c>
      <c r="F267" s="151" t="s">
        <v>7970</v>
      </c>
      <c r="G267" s="152" t="s">
        <v>347</v>
      </c>
      <c r="H267" s="153">
        <v>1</v>
      </c>
      <c r="I267" s="154"/>
      <c r="J267" s="155">
        <f t="shared" si="10"/>
        <v>0</v>
      </c>
      <c r="K267" s="156"/>
      <c r="L267" s="32"/>
      <c r="M267" s="157" t="s">
        <v>1</v>
      </c>
      <c r="N267" s="158" t="s">
        <v>44</v>
      </c>
      <c r="O267" s="57"/>
      <c r="P267" s="159">
        <f t="shared" si="11"/>
        <v>0</v>
      </c>
      <c r="Q267" s="159">
        <v>0</v>
      </c>
      <c r="R267" s="159">
        <f t="shared" si="12"/>
        <v>0</v>
      </c>
      <c r="S267" s="159">
        <v>0</v>
      </c>
      <c r="T267" s="160">
        <f t="shared" si="1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258</v>
      </c>
      <c r="AT267" s="161" t="s">
        <v>254</v>
      </c>
      <c r="AU267" s="161" t="s">
        <v>88</v>
      </c>
      <c r="AY267" s="17" t="s">
        <v>252</v>
      </c>
      <c r="BE267" s="162">
        <f t="shared" si="14"/>
        <v>0</v>
      </c>
      <c r="BF267" s="162">
        <f t="shared" si="15"/>
        <v>0</v>
      </c>
      <c r="BG267" s="162">
        <f t="shared" si="16"/>
        <v>0</v>
      </c>
      <c r="BH267" s="162">
        <f t="shared" si="17"/>
        <v>0</v>
      </c>
      <c r="BI267" s="162">
        <f t="shared" si="18"/>
        <v>0</v>
      </c>
      <c r="BJ267" s="17" t="s">
        <v>86</v>
      </c>
      <c r="BK267" s="162">
        <f t="shared" si="19"/>
        <v>0</v>
      </c>
      <c r="BL267" s="17" t="s">
        <v>258</v>
      </c>
      <c r="BM267" s="161" t="s">
        <v>466</v>
      </c>
    </row>
    <row r="268" spans="1:65" s="2" customFormat="1" ht="24.2" customHeight="1">
      <c r="A268" s="31"/>
      <c r="B268" s="148"/>
      <c r="C268" s="149" t="s">
        <v>467</v>
      </c>
      <c r="D268" s="149" t="s">
        <v>254</v>
      </c>
      <c r="E268" s="150" t="s">
        <v>7971</v>
      </c>
      <c r="F268" s="151" t="s">
        <v>7972</v>
      </c>
      <c r="G268" s="152" t="s">
        <v>347</v>
      </c>
      <c r="H268" s="153">
        <v>6</v>
      </c>
      <c r="I268" s="154"/>
      <c r="J268" s="155">
        <f t="shared" si="10"/>
        <v>0</v>
      </c>
      <c r="K268" s="156"/>
      <c r="L268" s="32"/>
      <c r="M268" s="157" t="s">
        <v>1</v>
      </c>
      <c r="N268" s="158" t="s">
        <v>44</v>
      </c>
      <c r="O268" s="57"/>
      <c r="P268" s="159">
        <f t="shared" si="11"/>
        <v>0</v>
      </c>
      <c r="Q268" s="159">
        <v>0</v>
      </c>
      <c r="R268" s="159">
        <f t="shared" si="12"/>
        <v>0</v>
      </c>
      <c r="S268" s="159">
        <v>0</v>
      </c>
      <c r="T268" s="160">
        <f t="shared" si="1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258</v>
      </c>
      <c r="AT268" s="161" t="s">
        <v>254</v>
      </c>
      <c r="AU268" s="161" t="s">
        <v>88</v>
      </c>
      <c r="AY268" s="17" t="s">
        <v>252</v>
      </c>
      <c r="BE268" s="162">
        <f t="shared" si="14"/>
        <v>0</v>
      </c>
      <c r="BF268" s="162">
        <f t="shared" si="15"/>
        <v>0</v>
      </c>
      <c r="BG268" s="162">
        <f t="shared" si="16"/>
        <v>0</v>
      </c>
      <c r="BH268" s="162">
        <f t="shared" si="17"/>
        <v>0</v>
      </c>
      <c r="BI268" s="162">
        <f t="shared" si="18"/>
        <v>0</v>
      </c>
      <c r="BJ268" s="17" t="s">
        <v>86</v>
      </c>
      <c r="BK268" s="162">
        <f t="shared" si="19"/>
        <v>0</v>
      </c>
      <c r="BL268" s="17" t="s">
        <v>258</v>
      </c>
      <c r="BM268" s="161" t="s">
        <v>470</v>
      </c>
    </row>
    <row r="269" spans="1:65" s="2" customFormat="1" ht="24.2" customHeight="1">
      <c r="A269" s="31"/>
      <c r="B269" s="148"/>
      <c r="C269" s="149" t="s">
        <v>378</v>
      </c>
      <c r="D269" s="149" t="s">
        <v>254</v>
      </c>
      <c r="E269" s="150" t="s">
        <v>7973</v>
      </c>
      <c r="F269" s="151" t="s">
        <v>7974</v>
      </c>
      <c r="G269" s="152" t="s">
        <v>347</v>
      </c>
      <c r="H269" s="153">
        <v>1</v>
      </c>
      <c r="I269" s="154"/>
      <c r="J269" s="155">
        <f t="shared" si="10"/>
        <v>0</v>
      </c>
      <c r="K269" s="156"/>
      <c r="L269" s="32"/>
      <c r="M269" s="157" t="s">
        <v>1</v>
      </c>
      <c r="N269" s="158" t="s">
        <v>44</v>
      </c>
      <c r="O269" s="57"/>
      <c r="P269" s="159">
        <f t="shared" si="11"/>
        <v>0</v>
      </c>
      <c r="Q269" s="159">
        <v>0</v>
      </c>
      <c r="R269" s="159">
        <f t="shared" si="12"/>
        <v>0</v>
      </c>
      <c r="S269" s="159">
        <v>0</v>
      </c>
      <c r="T269" s="160">
        <f t="shared" si="1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1" t="s">
        <v>258</v>
      </c>
      <c r="AT269" s="161" t="s">
        <v>254</v>
      </c>
      <c r="AU269" s="161" t="s">
        <v>88</v>
      </c>
      <c r="AY269" s="17" t="s">
        <v>252</v>
      </c>
      <c r="BE269" s="162">
        <f t="shared" si="14"/>
        <v>0</v>
      </c>
      <c r="BF269" s="162">
        <f t="shared" si="15"/>
        <v>0</v>
      </c>
      <c r="BG269" s="162">
        <f t="shared" si="16"/>
        <v>0</v>
      </c>
      <c r="BH269" s="162">
        <f t="shared" si="17"/>
        <v>0</v>
      </c>
      <c r="BI269" s="162">
        <f t="shared" si="18"/>
        <v>0</v>
      </c>
      <c r="BJ269" s="17" t="s">
        <v>86</v>
      </c>
      <c r="BK269" s="162">
        <f t="shared" si="19"/>
        <v>0</v>
      </c>
      <c r="BL269" s="17" t="s">
        <v>258</v>
      </c>
      <c r="BM269" s="161" t="s">
        <v>474</v>
      </c>
    </row>
    <row r="270" spans="1:65" s="2" customFormat="1" ht="24.2" customHeight="1">
      <c r="A270" s="31"/>
      <c r="B270" s="148"/>
      <c r="C270" s="149" t="s">
        <v>480</v>
      </c>
      <c r="D270" s="149" t="s">
        <v>254</v>
      </c>
      <c r="E270" s="150" t="s">
        <v>7975</v>
      </c>
      <c r="F270" s="151" t="s">
        <v>7976</v>
      </c>
      <c r="G270" s="152" t="s">
        <v>347</v>
      </c>
      <c r="H270" s="153">
        <v>6</v>
      </c>
      <c r="I270" s="154"/>
      <c r="J270" s="155">
        <f t="shared" si="10"/>
        <v>0</v>
      </c>
      <c r="K270" s="156"/>
      <c r="L270" s="32"/>
      <c r="M270" s="157" t="s">
        <v>1</v>
      </c>
      <c r="N270" s="158" t="s">
        <v>44</v>
      </c>
      <c r="O270" s="57"/>
      <c r="P270" s="159">
        <f t="shared" si="11"/>
        <v>0</v>
      </c>
      <c r="Q270" s="159">
        <v>0</v>
      </c>
      <c r="R270" s="159">
        <f t="shared" si="12"/>
        <v>0</v>
      </c>
      <c r="S270" s="159">
        <v>0</v>
      </c>
      <c r="T270" s="160">
        <f t="shared" si="1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1" t="s">
        <v>258</v>
      </c>
      <c r="AT270" s="161" t="s">
        <v>254</v>
      </c>
      <c r="AU270" s="161" t="s">
        <v>88</v>
      </c>
      <c r="AY270" s="17" t="s">
        <v>252</v>
      </c>
      <c r="BE270" s="162">
        <f t="shared" si="14"/>
        <v>0</v>
      </c>
      <c r="BF270" s="162">
        <f t="shared" si="15"/>
        <v>0</v>
      </c>
      <c r="BG270" s="162">
        <f t="shared" si="16"/>
        <v>0</v>
      </c>
      <c r="BH270" s="162">
        <f t="shared" si="17"/>
        <v>0</v>
      </c>
      <c r="BI270" s="162">
        <f t="shared" si="18"/>
        <v>0</v>
      </c>
      <c r="BJ270" s="17" t="s">
        <v>86</v>
      </c>
      <c r="BK270" s="162">
        <f t="shared" si="19"/>
        <v>0</v>
      </c>
      <c r="BL270" s="17" t="s">
        <v>258</v>
      </c>
      <c r="BM270" s="161" t="s">
        <v>483</v>
      </c>
    </row>
    <row r="271" spans="1:65" s="2" customFormat="1" ht="24.2" customHeight="1">
      <c r="A271" s="31"/>
      <c r="B271" s="148"/>
      <c r="C271" s="149" t="s">
        <v>384</v>
      </c>
      <c r="D271" s="149" t="s">
        <v>254</v>
      </c>
      <c r="E271" s="150" t="s">
        <v>7977</v>
      </c>
      <c r="F271" s="151" t="s">
        <v>7978</v>
      </c>
      <c r="G271" s="152" t="s">
        <v>347</v>
      </c>
      <c r="H271" s="153">
        <v>1</v>
      </c>
      <c r="I271" s="154"/>
      <c r="J271" s="155">
        <f t="shared" si="10"/>
        <v>0</v>
      </c>
      <c r="K271" s="156"/>
      <c r="L271" s="32"/>
      <c r="M271" s="157" t="s">
        <v>1</v>
      </c>
      <c r="N271" s="158" t="s">
        <v>44</v>
      </c>
      <c r="O271" s="57"/>
      <c r="P271" s="159">
        <f t="shared" si="11"/>
        <v>0</v>
      </c>
      <c r="Q271" s="159">
        <v>0</v>
      </c>
      <c r="R271" s="159">
        <f t="shared" si="12"/>
        <v>0</v>
      </c>
      <c r="S271" s="159">
        <v>0</v>
      </c>
      <c r="T271" s="160">
        <f t="shared" si="1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258</v>
      </c>
      <c r="AT271" s="161" t="s">
        <v>254</v>
      </c>
      <c r="AU271" s="161" t="s">
        <v>88</v>
      </c>
      <c r="AY271" s="17" t="s">
        <v>252</v>
      </c>
      <c r="BE271" s="162">
        <f t="shared" si="14"/>
        <v>0</v>
      </c>
      <c r="BF271" s="162">
        <f t="shared" si="15"/>
        <v>0</v>
      </c>
      <c r="BG271" s="162">
        <f t="shared" si="16"/>
        <v>0</v>
      </c>
      <c r="BH271" s="162">
        <f t="shared" si="17"/>
        <v>0</v>
      </c>
      <c r="BI271" s="162">
        <f t="shared" si="18"/>
        <v>0</v>
      </c>
      <c r="BJ271" s="17" t="s">
        <v>86</v>
      </c>
      <c r="BK271" s="162">
        <f t="shared" si="19"/>
        <v>0</v>
      </c>
      <c r="BL271" s="17" t="s">
        <v>258</v>
      </c>
      <c r="BM271" s="161" t="s">
        <v>487</v>
      </c>
    </row>
    <row r="272" spans="1:65" s="2" customFormat="1" ht="24.2" customHeight="1">
      <c r="A272" s="31"/>
      <c r="B272" s="148"/>
      <c r="C272" s="149" t="s">
        <v>488</v>
      </c>
      <c r="D272" s="149" t="s">
        <v>254</v>
      </c>
      <c r="E272" s="150" t="s">
        <v>7979</v>
      </c>
      <c r="F272" s="151" t="s">
        <v>7980</v>
      </c>
      <c r="G272" s="152" t="s">
        <v>347</v>
      </c>
      <c r="H272" s="153">
        <v>10</v>
      </c>
      <c r="I272" s="154"/>
      <c r="J272" s="155">
        <f t="shared" si="10"/>
        <v>0</v>
      </c>
      <c r="K272" s="156"/>
      <c r="L272" s="32"/>
      <c r="M272" s="157" t="s">
        <v>1</v>
      </c>
      <c r="N272" s="158" t="s">
        <v>44</v>
      </c>
      <c r="O272" s="57"/>
      <c r="P272" s="159">
        <f t="shared" si="11"/>
        <v>0</v>
      </c>
      <c r="Q272" s="159">
        <v>0</v>
      </c>
      <c r="R272" s="159">
        <f t="shared" si="12"/>
        <v>0</v>
      </c>
      <c r="S272" s="159">
        <v>0</v>
      </c>
      <c r="T272" s="160">
        <f t="shared" si="1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258</v>
      </c>
      <c r="AT272" s="161" t="s">
        <v>254</v>
      </c>
      <c r="AU272" s="161" t="s">
        <v>88</v>
      </c>
      <c r="AY272" s="17" t="s">
        <v>252</v>
      </c>
      <c r="BE272" s="162">
        <f t="shared" si="14"/>
        <v>0</v>
      </c>
      <c r="BF272" s="162">
        <f t="shared" si="15"/>
        <v>0</v>
      </c>
      <c r="BG272" s="162">
        <f t="shared" si="16"/>
        <v>0</v>
      </c>
      <c r="BH272" s="162">
        <f t="shared" si="17"/>
        <v>0</v>
      </c>
      <c r="BI272" s="162">
        <f t="shared" si="18"/>
        <v>0</v>
      </c>
      <c r="BJ272" s="17" t="s">
        <v>86</v>
      </c>
      <c r="BK272" s="162">
        <f t="shared" si="19"/>
        <v>0</v>
      </c>
      <c r="BL272" s="17" t="s">
        <v>258</v>
      </c>
      <c r="BM272" s="161" t="s">
        <v>491</v>
      </c>
    </row>
    <row r="273" spans="1:65" s="2" customFormat="1" ht="21.75" customHeight="1">
      <c r="A273" s="31"/>
      <c r="B273" s="148"/>
      <c r="C273" s="149" t="s">
        <v>389</v>
      </c>
      <c r="D273" s="149" t="s">
        <v>254</v>
      </c>
      <c r="E273" s="150" t="s">
        <v>7981</v>
      </c>
      <c r="F273" s="151" t="s">
        <v>7982</v>
      </c>
      <c r="G273" s="152" t="s">
        <v>465</v>
      </c>
      <c r="H273" s="153">
        <v>1796.2</v>
      </c>
      <c r="I273" s="154"/>
      <c r="J273" s="155">
        <f t="shared" si="10"/>
        <v>0</v>
      </c>
      <c r="K273" s="156"/>
      <c r="L273" s="32"/>
      <c r="M273" s="157" t="s">
        <v>1</v>
      </c>
      <c r="N273" s="158" t="s">
        <v>44</v>
      </c>
      <c r="O273" s="57"/>
      <c r="P273" s="159">
        <f t="shared" si="11"/>
        <v>0</v>
      </c>
      <c r="Q273" s="159">
        <v>0</v>
      </c>
      <c r="R273" s="159">
        <f t="shared" si="12"/>
        <v>0</v>
      </c>
      <c r="S273" s="159">
        <v>0</v>
      </c>
      <c r="T273" s="160">
        <f t="shared" si="1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258</v>
      </c>
      <c r="AT273" s="161" t="s">
        <v>254</v>
      </c>
      <c r="AU273" s="161" t="s">
        <v>88</v>
      </c>
      <c r="AY273" s="17" t="s">
        <v>252</v>
      </c>
      <c r="BE273" s="162">
        <f t="shared" si="14"/>
        <v>0</v>
      </c>
      <c r="BF273" s="162">
        <f t="shared" si="15"/>
        <v>0</v>
      </c>
      <c r="BG273" s="162">
        <f t="shared" si="16"/>
        <v>0</v>
      </c>
      <c r="BH273" s="162">
        <f t="shared" si="17"/>
        <v>0</v>
      </c>
      <c r="BI273" s="162">
        <f t="shared" si="18"/>
        <v>0</v>
      </c>
      <c r="BJ273" s="17" t="s">
        <v>86</v>
      </c>
      <c r="BK273" s="162">
        <f t="shared" si="19"/>
        <v>0</v>
      </c>
      <c r="BL273" s="17" t="s">
        <v>258</v>
      </c>
      <c r="BM273" s="161" t="s">
        <v>494</v>
      </c>
    </row>
    <row r="274" spans="1:65" s="14" customFormat="1" ht="22.5">
      <c r="B274" s="171"/>
      <c r="D274" s="164" t="s">
        <v>282</v>
      </c>
      <c r="E274" s="172" t="s">
        <v>1</v>
      </c>
      <c r="F274" s="173" t="s">
        <v>7983</v>
      </c>
      <c r="H274" s="174">
        <v>1796.2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282</v>
      </c>
      <c r="AU274" s="172" t="s">
        <v>88</v>
      </c>
      <c r="AV274" s="14" t="s">
        <v>88</v>
      </c>
      <c r="AW274" s="14" t="s">
        <v>33</v>
      </c>
      <c r="AX274" s="14" t="s">
        <v>79</v>
      </c>
      <c r="AY274" s="172" t="s">
        <v>252</v>
      </c>
    </row>
    <row r="275" spans="1:65" s="15" customFormat="1">
      <c r="B275" s="179"/>
      <c r="D275" s="164" t="s">
        <v>282</v>
      </c>
      <c r="E275" s="180" t="s">
        <v>1</v>
      </c>
      <c r="F275" s="181" t="s">
        <v>286</v>
      </c>
      <c r="H275" s="182">
        <v>1796.2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282</v>
      </c>
      <c r="AU275" s="180" t="s">
        <v>88</v>
      </c>
      <c r="AV275" s="15" t="s">
        <v>258</v>
      </c>
      <c r="AW275" s="15" t="s">
        <v>33</v>
      </c>
      <c r="AX275" s="15" t="s">
        <v>86</v>
      </c>
      <c r="AY275" s="180" t="s">
        <v>252</v>
      </c>
    </row>
    <row r="276" spans="1:65" s="2" customFormat="1" ht="21.75" customHeight="1">
      <c r="A276" s="31"/>
      <c r="B276" s="148"/>
      <c r="C276" s="149" t="s">
        <v>496</v>
      </c>
      <c r="D276" s="149" t="s">
        <v>254</v>
      </c>
      <c r="E276" s="150" t="s">
        <v>7984</v>
      </c>
      <c r="F276" s="151" t="s">
        <v>7985</v>
      </c>
      <c r="G276" s="152" t="s">
        <v>465</v>
      </c>
      <c r="H276" s="153">
        <v>1796.2</v>
      </c>
      <c r="I276" s="154"/>
      <c r="J276" s="155">
        <f>ROUND(I276*H276,2)</f>
        <v>0</v>
      </c>
      <c r="K276" s="156"/>
      <c r="L276" s="32"/>
      <c r="M276" s="157" t="s">
        <v>1</v>
      </c>
      <c r="N276" s="158" t="s">
        <v>44</v>
      </c>
      <c r="O276" s="57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1" t="s">
        <v>258</v>
      </c>
      <c r="AT276" s="161" t="s">
        <v>254</v>
      </c>
      <c r="AU276" s="161" t="s">
        <v>88</v>
      </c>
      <c r="AY276" s="17" t="s">
        <v>252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7" t="s">
        <v>86</v>
      </c>
      <c r="BK276" s="162">
        <f>ROUND(I276*H276,2)</f>
        <v>0</v>
      </c>
      <c r="BL276" s="17" t="s">
        <v>258</v>
      </c>
      <c r="BM276" s="161" t="s">
        <v>499</v>
      </c>
    </row>
    <row r="277" spans="1:65" s="14" customFormat="1" ht="22.5">
      <c r="B277" s="171"/>
      <c r="D277" s="164" t="s">
        <v>282</v>
      </c>
      <c r="E277" s="172" t="s">
        <v>1</v>
      </c>
      <c r="F277" s="173" t="s">
        <v>7983</v>
      </c>
      <c r="H277" s="174">
        <v>1796.2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282</v>
      </c>
      <c r="AU277" s="172" t="s">
        <v>88</v>
      </c>
      <c r="AV277" s="14" t="s">
        <v>88</v>
      </c>
      <c r="AW277" s="14" t="s">
        <v>33</v>
      </c>
      <c r="AX277" s="14" t="s">
        <v>79</v>
      </c>
      <c r="AY277" s="172" t="s">
        <v>252</v>
      </c>
    </row>
    <row r="278" spans="1:65" s="15" customFormat="1">
      <c r="B278" s="179"/>
      <c r="D278" s="164" t="s">
        <v>282</v>
      </c>
      <c r="E278" s="180" t="s">
        <v>1</v>
      </c>
      <c r="F278" s="181" t="s">
        <v>286</v>
      </c>
      <c r="H278" s="182">
        <v>1796.2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282</v>
      </c>
      <c r="AU278" s="180" t="s">
        <v>88</v>
      </c>
      <c r="AV278" s="15" t="s">
        <v>258</v>
      </c>
      <c r="AW278" s="15" t="s">
        <v>33</v>
      </c>
      <c r="AX278" s="15" t="s">
        <v>86</v>
      </c>
      <c r="AY278" s="180" t="s">
        <v>252</v>
      </c>
    </row>
    <row r="279" spans="1:65" s="2" customFormat="1" ht="21.75" customHeight="1">
      <c r="A279" s="31"/>
      <c r="B279" s="148"/>
      <c r="C279" s="149" t="s">
        <v>392</v>
      </c>
      <c r="D279" s="149" t="s">
        <v>254</v>
      </c>
      <c r="E279" s="150" t="s">
        <v>7986</v>
      </c>
      <c r="F279" s="151" t="s">
        <v>7987</v>
      </c>
      <c r="G279" s="152" t="s">
        <v>465</v>
      </c>
      <c r="H279" s="153">
        <v>898.1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258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258</v>
      </c>
      <c r="BM279" s="161" t="s">
        <v>502</v>
      </c>
    </row>
    <row r="280" spans="1:65" s="14" customFormat="1" ht="22.5">
      <c r="B280" s="171"/>
      <c r="D280" s="164" t="s">
        <v>282</v>
      </c>
      <c r="E280" s="172" t="s">
        <v>1</v>
      </c>
      <c r="F280" s="173" t="s">
        <v>7988</v>
      </c>
      <c r="H280" s="174">
        <v>898.1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898.1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16.5" customHeight="1">
      <c r="A282" s="31"/>
      <c r="B282" s="148"/>
      <c r="C282" s="149" t="s">
        <v>506</v>
      </c>
      <c r="D282" s="149" t="s">
        <v>254</v>
      </c>
      <c r="E282" s="150" t="s">
        <v>7989</v>
      </c>
      <c r="F282" s="151" t="s">
        <v>7990</v>
      </c>
      <c r="G282" s="152" t="s">
        <v>465</v>
      </c>
      <c r="H282" s="153">
        <v>898.1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258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258</v>
      </c>
      <c r="BM282" s="161" t="s">
        <v>509</v>
      </c>
    </row>
    <row r="283" spans="1:65" s="14" customFormat="1" ht="22.5">
      <c r="B283" s="171"/>
      <c r="D283" s="164" t="s">
        <v>282</v>
      </c>
      <c r="E283" s="172" t="s">
        <v>1</v>
      </c>
      <c r="F283" s="173" t="s">
        <v>7988</v>
      </c>
      <c r="H283" s="174">
        <v>898.1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282</v>
      </c>
      <c r="AU283" s="172" t="s">
        <v>88</v>
      </c>
      <c r="AV283" s="14" t="s">
        <v>88</v>
      </c>
      <c r="AW283" s="14" t="s">
        <v>33</v>
      </c>
      <c r="AX283" s="14" t="s">
        <v>79</v>
      </c>
      <c r="AY283" s="172" t="s">
        <v>252</v>
      </c>
    </row>
    <row r="284" spans="1:65" s="15" customFormat="1">
      <c r="B284" s="179"/>
      <c r="D284" s="164" t="s">
        <v>282</v>
      </c>
      <c r="E284" s="180" t="s">
        <v>1</v>
      </c>
      <c r="F284" s="181" t="s">
        <v>286</v>
      </c>
      <c r="H284" s="182">
        <v>898.1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282</v>
      </c>
      <c r="AU284" s="180" t="s">
        <v>88</v>
      </c>
      <c r="AV284" s="15" t="s">
        <v>258</v>
      </c>
      <c r="AW284" s="15" t="s">
        <v>33</v>
      </c>
      <c r="AX284" s="15" t="s">
        <v>86</v>
      </c>
      <c r="AY284" s="180" t="s">
        <v>252</v>
      </c>
    </row>
    <row r="285" spans="1:65" s="2" customFormat="1" ht="16.5" customHeight="1">
      <c r="A285" s="31"/>
      <c r="B285" s="148"/>
      <c r="C285" s="149" t="s">
        <v>396</v>
      </c>
      <c r="D285" s="149" t="s">
        <v>254</v>
      </c>
      <c r="E285" s="150" t="s">
        <v>7991</v>
      </c>
      <c r="F285" s="151" t="s">
        <v>7992</v>
      </c>
      <c r="G285" s="152" t="s">
        <v>465</v>
      </c>
      <c r="H285" s="153">
        <v>107.4</v>
      </c>
      <c r="I285" s="154"/>
      <c r="J285" s="155">
        <f>ROUND(I285*H285,2)</f>
        <v>0</v>
      </c>
      <c r="K285" s="156"/>
      <c r="L285" s="32"/>
      <c r="M285" s="157" t="s">
        <v>1</v>
      </c>
      <c r="N285" s="158" t="s">
        <v>44</v>
      </c>
      <c r="O285" s="57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1" t="s">
        <v>258</v>
      </c>
      <c r="AT285" s="161" t="s">
        <v>254</v>
      </c>
      <c r="AU285" s="161" t="s">
        <v>88</v>
      </c>
      <c r="AY285" s="17" t="s">
        <v>252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258</v>
      </c>
      <c r="BM285" s="161" t="s">
        <v>513</v>
      </c>
    </row>
    <row r="286" spans="1:65" s="14" customFormat="1">
      <c r="B286" s="171"/>
      <c r="D286" s="164" t="s">
        <v>282</v>
      </c>
      <c r="E286" s="172" t="s">
        <v>1</v>
      </c>
      <c r="F286" s="173" t="s">
        <v>7993</v>
      </c>
      <c r="H286" s="174">
        <v>107.4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282</v>
      </c>
      <c r="AU286" s="172" t="s">
        <v>88</v>
      </c>
      <c r="AV286" s="14" t="s">
        <v>88</v>
      </c>
      <c r="AW286" s="14" t="s">
        <v>33</v>
      </c>
      <c r="AX286" s="14" t="s">
        <v>79</v>
      </c>
      <c r="AY286" s="172" t="s">
        <v>252</v>
      </c>
    </row>
    <row r="287" spans="1:65" s="15" customFormat="1">
      <c r="B287" s="179"/>
      <c r="D287" s="164" t="s">
        <v>282</v>
      </c>
      <c r="E287" s="180" t="s">
        <v>1</v>
      </c>
      <c r="F287" s="181" t="s">
        <v>286</v>
      </c>
      <c r="H287" s="182">
        <v>107.4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282</v>
      </c>
      <c r="AU287" s="180" t="s">
        <v>88</v>
      </c>
      <c r="AV287" s="15" t="s">
        <v>258</v>
      </c>
      <c r="AW287" s="15" t="s">
        <v>33</v>
      </c>
      <c r="AX287" s="15" t="s">
        <v>86</v>
      </c>
      <c r="AY287" s="180" t="s">
        <v>252</v>
      </c>
    </row>
    <row r="288" spans="1:65" s="2" customFormat="1" ht="16.5" customHeight="1">
      <c r="A288" s="31"/>
      <c r="B288" s="148"/>
      <c r="C288" s="149" t="s">
        <v>514</v>
      </c>
      <c r="D288" s="149" t="s">
        <v>254</v>
      </c>
      <c r="E288" s="150" t="s">
        <v>7994</v>
      </c>
      <c r="F288" s="151" t="s">
        <v>7995</v>
      </c>
      <c r="G288" s="152" t="s">
        <v>465</v>
      </c>
      <c r="H288" s="153">
        <v>107.4</v>
      </c>
      <c r="I288" s="154"/>
      <c r="J288" s="155">
        <f>ROUND(I288*H288,2)</f>
        <v>0</v>
      </c>
      <c r="K288" s="156"/>
      <c r="L288" s="32"/>
      <c r="M288" s="157" t="s">
        <v>1</v>
      </c>
      <c r="N288" s="158" t="s">
        <v>44</v>
      </c>
      <c r="O288" s="57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1" t="s">
        <v>258</v>
      </c>
      <c r="AT288" s="161" t="s">
        <v>254</v>
      </c>
      <c r="AU288" s="161" t="s">
        <v>88</v>
      </c>
      <c r="AY288" s="17" t="s">
        <v>252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86</v>
      </c>
      <c r="BK288" s="162">
        <f>ROUND(I288*H288,2)</f>
        <v>0</v>
      </c>
      <c r="BL288" s="17" t="s">
        <v>258</v>
      </c>
      <c r="BM288" s="161" t="s">
        <v>517</v>
      </c>
    </row>
    <row r="289" spans="1:65" s="14" customFormat="1">
      <c r="B289" s="171"/>
      <c r="D289" s="164" t="s">
        <v>282</v>
      </c>
      <c r="E289" s="172" t="s">
        <v>1</v>
      </c>
      <c r="F289" s="173" t="s">
        <v>7993</v>
      </c>
      <c r="H289" s="174">
        <v>107.4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282</v>
      </c>
      <c r="AU289" s="172" t="s">
        <v>88</v>
      </c>
      <c r="AV289" s="14" t="s">
        <v>88</v>
      </c>
      <c r="AW289" s="14" t="s">
        <v>33</v>
      </c>
      <c r="AX289" s="14" t="s">
        <v>79</v>
      </c>
      <c r="AY289" s="172" t="s">
        <v>252</v>
      </c>
    </row>
    <row r="290" spans="1:65" s="15" customFormat="1">
      <c r="B290" s="179"/>
      <c r="D290" s="164" t="s">
        <v>282</v>
      </c>
      <c r="E290" s="180" t="s">
        <v>1</v>
      </c>
      <c r="F290" s="181" t="s">
        <v>286</v>
      </c>
      <c r="H290" s="182">
        <v>107.4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282</v>
      </c>
      <c r="AU290" s="180" t="s">
        <v>88</v>
      </c>
      <c r="AV290" s="15" t="s">
        <v>258</v>
      </c>
      <c r="AW290" s="15" t="s">
        <v>33</v>
      </c>
      <c r="AX290" s="15" t="s">
        <v>86</v>
      </c>
      <c r="AY290" s="180" t="s">
        <v>252</v>
      </c>
    </row>
    <row r="291" spans="1:65" s="2" customFormat="1" ht="16.5" customHeight="1">
      <c r="A291" s="31"/>
      <c r="B291" s="148"/>
      <c r="C291" s="149" t="s">
        <v>399</v>
      </c>
      <c r="D291" s="149" t="s">
        <v>254</v>
      </c>
      <c r="E291" s="150" t="s">
        <v>7996</v>
      </c>
      <c r="F291" s="151" t="s">
        <v>7997</v>
      </c>
      <c r="G291" s="152" t="s">
        <v>465</v>
      </c>
      <c r="H291" s="153">
        <v>53.7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258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258</v>
      </c>
      <c r="BM291" s="161" t="s">
        <v>533</v>
      </c>
    </row>
    <row r="292" spans="1:65" s="14" customFormat="1">
      <c r="B292" s="171"/>
      <c r="D292" s="164" t="s">
        <v>282</v>
      </c>
      <c r="E292" s="172" t="s">
        <v>1</v>
      </c>
      <c r="F292" s="173" t="s">
        <v>7998</v>
      </c>
      <c r="H292" s="174">
        <v>53.7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5" customFormat="1">
      <c r="B293" s="179"/>
      <c r="D293" s="164" t="s">
        <v>282</v>
      </c>
      <c r="E293" s="180" t="s">
        <v>1</v>
      </c>
      <c r="F293" s="181" t="s">
        <v>286</v>
      </c>
      <c r="H293" s="182">
        <v>53.7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282</v>
      </c>
      <c r="AU293" s="180" t="s">
        <v>88</v>
      </c>
      <c r="AV293" s="15" t="s">
        <v>258</v>
      </c>
      <c r="AW293" s="15" t="s">
        <v>33</v>
      </c>
      <c r="AX293" s="15" t="s">
        <v>86</v>
      </c>
      <c r="AY293" s="180" t="s">
        <v>252</v>
      </c>
    </row>
    <row r="294" spans="1:65" s="2" customFormat="1" ht="16.5" customHeight="1">
      <c r="A294" s="31"/>
      <c r="B294" s="148"/>
      <c r="C294" s="149" t="s">
        <v>536</v>
      </c>
      <c r="D294" s="149" t="s">
        <v>254</v>
      </c>
      <c r="E294" s="150" t="s">
        <v>7999</v>
      </c>
      <c r="F294" s="151" t="s">
        <v>8000</v>
      </c>
      <c r="G294" s="152" t="s">
        <v>465</v>
      </c>
      <c r="H294" s="153">
        <v>53.7</v>
      </c>
      <c r="I294" s="154"/>
      <c r="J294" s="155">
        <f>ROUND(I294*H294,2)</f>
        <v>0</v>
      </c>
      <c r="K294" s="156"/>
      <c r="L294" s="32"/>
      <c r="M294" s="157" t="s">
        <v>1</v>
      </c>
      <c r="N294" s="158" t="s">
        <v>44</v>
      </c>
      <c r="O294" s="57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1" t="s">
        <v>258</v>
      </c>
      <c r="AT294" s="161" t="s">
        <v>254</v>
      </c>
      <c r="AU294" s="161" t="s">
        <v>88</v>
      </c>
      <c r="AY294" s="17" t="s">
        <v>252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86</v>
      </c>
      <c r="BK294" s="162">
        <f>ROUND(I294*H294,2)</f>
        <v>0</v>
      </c>
      <c r="BL294" s="17" t="s">
        <v>258</v>
      </c>
      <c r="BM294" s="161" t="s">
        <v>539</v>
      </c>
    </row>
    <row r="295" spans="1:65" s="14" customFormat="1">
      <c r="B295" s="171"/>
      <c r="D295" s="164" t="s">
        <v>282</v>
      </c>
      <c r="E295" s="172" t="s">
        <v>1</v>
      </c>
      <c r="F295" s="173" t="s">
        <v>7998</v>
      </c>
      <c r="H295" s="174">
        <v>53.7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282</v>
      </c>
      <c r="AU295" s="172" t="s">
        <v>88</v>
      </c>
      <c r="AV295" s="14" t="s">
        <v>88</v>
      </c>
      <c r="AW295" s="14" t="s">
        <v>33</v>
      </c>
      <c r="AX295" s="14" t="s">
        <v>79</v>
      </c>
      <c r="AY295" s="172" t="s">
        <v>252</v>
      </c>
    </row>
    <row r="296" spans="1:65" s="15" customFormat="1">
      <c r="B296" s="179"/>
      <c r="D296" s="164" t="s">
        <v>282</v>
      </c>
      <c r="E296" s="180" t="s">
        <v>1</v>
      </c>
      <c r="F296" s="181" t="s">
        <v>286</v>
      </c>
      <c r="H296" s="182">
        <v>53.7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282</v>
      </c>
      <c r="AU296" s="180" t="s">
        <v>88</v>
      </c>
      <c r="AV296" s="15" t="s">
        <v>258</v>
      </c>
      <c r="AW296" s="15" t="s">
        <v>33</v>
      </c>
      <c r="AX296" s="15" t="s">
        <v>86</v>
      </c>
      <c r="AY296" s="180" t="s">
        <v>252</v>
      </c>
    </row>
    <row r="297" spans="1:65" s="2" customFormat="1" ht="24.2" customHeight="1">
      <c r="A297" s="31"/>
      <c r="B297" s="148"/>
      <c r="C297" s="149" t="s">
        <v>403</v>
      </c>
      <c r="D297" s="149" t="s">
        <v>254</v>
      </c>
      <c r="E297" s="150" t="s">
        <v>8001</v>
      </c>
      <c r="F297" s="151" t="s">
        <v>8002</v>
      </c>
      <c r="G297" s="152" t="s">
        <v>347</v>
      </c>
      <c r="H297" s="153">
        <v>13</v>
      </c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258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258</v>
      </c>
      <c r="BM297" s="161" t="s">
        <v>550</v>
      </c>
    </row>
    <row r="298" spans="1:65" s="14" customFormat="1">
      <c r="B298" s="171"/>
      <c r="D298" s="164" t="s">
        <v>282</v>
      </c>
      <c r="E298" s="172" t="s">
        <v>1</v>
      </c>
      <c r="F298" s="173" t="s">
        <v>8003</v>
      </c>
      <c r="H298" s="174">
        <v>3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282</v>
      </c>
      <c r="AU298" s="172" t="s">
        <v>88</v>
      </c>
      <c r="AV298" s="14" t="s">
        <v>88</v>
      </c>
      <c r="AW298" s="14" t="s">
        <v>33</v>
      </c>
      <c r="AX298" s="14" t="s">
        <v>79</v>
      </c>
      <c r="AY298" s="172" t="s">
        <v>252</v>
      </c>
    </row>
    <row r="299" spans="1:65" s="14" customFormat="1">
      <c r="B299" s="171"/>
      <c r="D299" s="164" t="s">
        <v>282</v>
      </c>
      <c r="E299" s="172" t="s">
        <v>1</v>
      </c>
      <c r="F299" s="173" t="s">
        <v>8004</v>
      </c>
      <c r="H299" s="174">
        <v>10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5" customFormat="1">
      <c r="B300" s="179"/>
      <c r="D300" s="164" t="s">
        <v>282</v>
      </c>
      <c r="E300" s="180" t="s">
        <v>1</v>
      </c>
      <c r="F300" s="181" t="s">
        <v>286</v>
      </c>
      <c r="H300" s="182">
        <v>13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282</v>
      </c>
      <c r="AU300" s="180" t="s">
        <v>88</v>
      </c>
      <c r="AV300" s="15" t="s">
        <v>258</v>
      </c>
      <c r="AW300" s="15" t="s">
        <v>33</v>
      </c>
      <c r="AX300" s="15" t="s">
        <v>86</v>
      </c>
      <c r="AY300" s="180" t="s">
        <v>252</v>
      </c>
    </row>
    <row r="301" spans="1:65" s="2" customFormat="1" ht="24.2" customHeight="1">
      <c r="A301" s="31"/>
      <c r="B301" s="148"/>
      <c r="C301" s="149" t="s">
        <v>553</v>
      </c>
      <c r="D301" s="149" t="s">
        <v>254</v>
      </c>
      <c r="E301" s="150" t="s">
        <v>8005</v>
      </c>
      <c r="F301" s="151" t="s">
        <v>8006</v>
      </c>
      <c r="G301" s="152" t="s">
        <v>347</v>
      </c>
      <c r="H301" s="153">
        <v>15</v>
      </c>
      <c r="I301" s="154"/>
      <c r="J301" s="155">
        <f>ROUND(I301*H301,2)</f>
        <v>0</v>
      </c>
      <c r="K301" s="156"/>
      <c r="L301" s="32"/>
      <c r="M301" s="157" t="s">
        <v>1</v>
      </c>
      <c r="N301" s="158" t="s">
        <v>44</v>
      </c>
      <c r="O301" s="57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1" t="s">
        <v>258</v>
      </c>
      <c r="AT301" s="161" t="s">
        <v>254</v>
      </c>
      <c r="AU301" s="161" t="s">
        <v>88</v>
      </c>
      <c r="AY301" s="17" t="s">
        <v>252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86</v>
      </c>
      <c r="BK301" s="162">
        <f>ROUND(I301*H301,2)</f>
        <v>0</v>
      </c>
      <c r="BL301" s="17" t="s">
        <v>258</v>
      </c>
      <c r="BM301" s="161" t="s">
        <v>556</v>
      </c>
    </row>
    <row r="302" spans="1:65" s="14" customFormat="1">
      <c r="B302" s="171"/>
      <c r="D302" s="164" t="s">
        <v>282</v>
      </c>
      <c r="E302" s="172" t="s">
        <v>1</v>
      </c>
      <c r="F302" s="173" t="s">
        <v>8007</v>
      </c>
      <c r="H302" s="174">
        <v>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282</v>
      </c>
      <c r="AU302" s="172" t="s">
        <v>88</v>
      </c>
      <c r="AV302" s="14" t="s">
        <v>88</v>
      </c>
      <c r="AW302" s="14" t="s">
        <v>33</v>
      </c>
      <c r="AX302" s="14" t="s">
        <v>79</v>
      </c>
      <c r="AY302" s="172" t="s">
        <v>252</v>
      </c>
    </row>
    <row r="303" spans="1:65" s="14" customFormat="1">
      <c r="B303" s="171"/>
      <c r="D303" s="164" t="s">
        <v>282</v>
      </c>
      <c r="E303" s="172" t="s">
        <v>1</v>
      </c>
      <c r="F303" s="173" t="s">
        <v>8008</v>
      </c>
      <c r="H303" s="174">
        <v>6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282</v>
      </c>
      <c r="AU303" s="172" t="s">
        <v>88</v>
      </c>
      <c r="AV303" s="14" t="s">
        <v>88</v>
      </c>
      <c r="AW303" s="14" t="s">
        <v>33</v>
      </c>
      <c r="AX303" s="14" t="s">
        <v>79</v>
      </c>
      <c r="AY303" s="172" t="s">
        <v>252</v>
      </c>
    </row>
    <row r="304" spans="1:65" s="14" customFormat="1">
      <c r="B304" s="171"/>
      <c r="D304" s="164" t="s">
        <v>282</v>
      </c>
      <c r="E304" s="172" t="s">
        <v>1</v>
      </c>
      <c r="F304" s="173" t="s">
        <v>8009</v>
      </c>
      <c r="H304" s="174">
        <v>1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282</v>
      </c>
      <c r="AU304" s="172" t="s">
        <v>88</v>
      </c>
      <c r="AV304" s="14" t="s">
        <v>88</v>
      </c>
      <c r="AW304" s="14" t="s">
        <v>33</v>
      </c>
      <c r="AX304" s="14" t="s">
        <v>79</v>
      </c>
      <c r="AY304" s="172" t="s">
        <v>252</v>
      </c>
    </row>
    <row r="305" spans="1:65" s="14" customFormat="1">
      <c r="B305" s="171"/>
      <c r="D305" s="164" t="s">
        <v>282</v>
      </c>
      <c r="E305" s="172" t="s">
        <v>1</v>
      </c>
      <c r="F305" s="173" t="s">
        <v>8010</v>
      </c>
      <c r="H305" s="174">
        <v>6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4" customFormat="1">
      <c r="B306" s="171"/>
      <c r="D306" s="164" t="s">
        <v>282</v>
      </c>
      <c r="E306" s="172" t="s">
        <v>1</v>
      </c>
      <c r="F306" s="173" t="s">
        <v>8011</v>
      </c>
      <c r="H306" s="174">
        <v>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282</v>
      </c>
      <c r="AU306" s="172" t="s">
        <v>88</v>
      </c>
      <c r="AV306" s="14" t="s">
        <v>88</v>
      </c>
      <c r="AW306" s="14" t="s">
        <v>33</v>
      </c>
      <c r="AX306" s="14" t="s">
        <v>79</v>
      </c>
      <c r="AY306" s="172" t="s">
        <v>252</v>
      </c>
    </row>
    <row r="307" spans="1:65" s="15" customFormat="1">
      <c r="B307" s="179"/>
      <c r="D307" s="164" t="s">
        <v>282</v>
      </c>
      <c r="E307" s="180" t="s">
        <v>1</v>
      </c>
      <c r="F307" s="181" t="s">
        <v>286</v>
      </c>
      <c r="H307" s="182">
        <v>15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282</v>
      </c>
      <c r="AU307" s="180" t="s">
        <v>88</v>
      </c>
      <c r="AV307" s="15" t="s">
        <v>258</v>
      </c>
      <c r="AW307" s="15" t="s">
        <v>33</v>
      </c>
      <c r="AX307" s="15" t="s">
        <v>86</v>
      </c>
      <c r="AY307" s="180" t="s">
        <v>252</v>
      </c>
    </row>
    <row r="308" spans="1:65" s="2" customFormat="1" ht="24.2" customHeight="1">
      <c r="A308" s="31"/>
      <c r="B308" s="148"/>
      <c r="C308" s="149" t="s">
        <v>406</v>
      </c>
      <c r="D308" s="149" t="s">
        <v>254</v>
      </c>
      <c r="E308" s="150" t="s">
        <v>8012</v>
      </c>
      <c r="F308" s="151" t="s">
        <v>8013</v>
      </c>
      <c r="G308" s="152" t="s">
        <v>347</v>
      </c>
      <c r="H308" s="153">
        <v>1</v>
      </c>
      <c r="I308" s="154"/>
      <c r="J308" s="155">
        <f>ROUND(I308*H308,2)</f>
        <v>0</v>
      </c>
      <c r="K308" s="156"/>
      <c r="L308" s="32"/>
      <c r="M308" s="157" t="s">
        <v>1</v>
      </c>
      <c r="N308" s="158" t="s">
        <v>44</v>
      </c>
      <c r="O308" s="57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1" t="s">
        <v>258</v>
      </c>
      <c r="AT308" s="161" t="s">
        <v>254</v>
      </c>
      <c r="AU308" s="161" t="s">
        <v>88</v>
      </c>
      <c r="AY308" s="17" t="s">
        <v>252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7" t="s">
        <v>86</v>
      </c>
      <c r="BK308" s="162">
        <f>ROUND(I308*H308,2)</f>
        <v>0</v>
      </c>
      <c r="BL308" s="17" t="s">
        <v>258</v>
      </c>
      <c r="BM308" s="161" t="s">
        <v>561</v>
      </c>
    </row>
    <row r="309" spans="1:65" s="14" customFormat="1" ht="33.75">
      <c r="B309" s="171"/>
      <c r="D309" s="164" t="s">
        <v>282</v>
      </c>
      <c r="E309" s="172" t="s">
        <v>1</v>
      </c>
      <c r="F309" s="173" t="s">
        <v>8014</v>
      </c>
      <c r="H309" s="174">
        <v>1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282</v>
      </c>
      <c r="AU309" s="172" t="s">
        <v>88</v>
      </c>
      <c r="AV309" s="14" t="s">
        <v>88</v>
      </c>
      <c r="AW309" s="14" t="s">
        <v>33</v>
      </c>
      <c r="AX309" s="14" t="s">
        <v>79</v>
      </c>
      <c r="AY309" s="172" t="s">
        <v>252</v>
      </c>
    </row>
    <row r="310" spans="1:65" s="15" customFormat="1">
      <c r="B310" s="179"/>
      <c r="D310" s="164" t="s">
        <v>282</v>
      </c>
      <c r="E310" s="180" t="s">
        <v>1</v>
      </c>
      <c r="F310" s="181" t="s">
        <v>286</v>
      </c>
      <c r="H310" s="182">
        <v>1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282</v>
      </c>
      <c r="AU310" s="180" t="s">
        <v>88</v>
      </c>
      <c r="AV310" s="15" t="s">
        <v>258</v>
      </c>
      <c r="AW310" s="15" t="s">
        <v>33</v>
      </c>
      <c r="AX310" s="15" t="s">
        <v>86</v>
      </c>
      <c r="AY310" s="180" t="s">
        <v>252</v>
      </c>
    </row>
    <row r="311" spans="1:65" s="2" customFormat="1" ht="24.2" customHeight="1">
      <c r="A311" s="31"/>
      <c r="B311" s="148"/>
      <c r="C311" s="149" t="s">
        <v>563</v>
      </c>
      <c r="D311" s="149" t="s">
        <v>254</v>
      </c>
      <c r="E311" s="150" t="s">
        <v>8015</v>
      </c>
      <c r="F311" s="151" t="s">
        <v>8016</v>
      </c>
      <c r="G311" s="152" t="s">
        <v>347</v>
      </c>
      <c r="H311" s="153">
        <v>28</v>
      </c>
      <c r="I311" s="154"/>
      <c r="J311" s="155">
        <f>ROUND(I311*H311,2)</f>
        <v>0</v>
      </c>
      <c r="K311" s="156"/>
      <c r="L311" s="32"/>
      <c r="M311" s="157" t="s">
        <v>1</v>
      </c>
      <c r="N311" s="158" t="s">
        <v>44</v>
      </c>
      <c r="O311" s="57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1" t="s">
        <v>258</v>
      </c>
      <c r="AT311" s="161" t="s">
        <v>254</v>
      </c>
      <c r="AU311" s="161" t="s">
        <v>88</v>
      </c>
      <c r="AY311" s="17" t="s">
        <v>252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7" t="s">
        <v>86</v>
      </c>
      <c r="BK311" s="162">
        <f>ROUND(I311*H311,2)</f>
        <v>0</v>
      </c>
      <c r="BL311" s="17" t="s">
        <v>258</v>
      </c>
      <c r="BM311" s="161" t="s">
        <v>566</v>
      </c>
    </row>
    <row r="312" spans="1:65" s="14" customFormat="1" ht="22.5">
      <c r="B312" s="171"/>
      <c r="D312" s="164" t="s">
        <v>282</v>
      </c>
      <c r="E312" s="172" t="s">
        <v>1</v>
      </c>
      <c r="F312" s="173" t="s">
        <v>8017</v>
      </c>
      <c r="H312" s="174">
        <v>28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282</v>
      </c>
      <c r="AU312" s="172" t="s">
        <v>88</v>
      </c>
      <c r="AV312" s="14" t="s">
        <v>88</v>
      </c>
      <c r="AW312" s="14" t="s">
        <v>33</v>
      </c>
      <c r="AX312" s="14" t="s">
        <v>79</v>
      </c>
      <c r="AY312" s="172" t="s">
        <v>252</v>
      </c>
    </row>
    <row r="313" spans="1:65" s="15" customFormat="1">
      <c r="B313" s="179"/>
      <c r="D313" s="164" t="s">
        <v>282</v>
      </c>
      <c r="E313" s="180" t="s">
        <v>1</v>
      </c>
      <c r="F313" s="181" t="s">
        <v>286</v>
      </c>
      <c r="H313" s="182">
        <v>28</v>
      </c>
      <c r="I313" s="183"/>
      <c r="L313" s="179"/>
      <c r="M313" s="184"/>
      <c r="N313" s="185"/>
      <c r="O313" s="185"/>
      <c r="P313" s="185"/>
      <c r="Q313" s="185"/>
      <c r="R313" s="185"/>
      <c r="S313" s="185"/>
      <c r="T313" s="186"/>
      <c r="AT313" s="180" t="s">
        <v>282</v>
      </c>
      <c r="AU313" s="180" t="s">
        <v>88</v>
      </c>
      <c r="AV313" s="15" t="s">
        <v>258</v>
      </c>
      <c r="AW313" s="15" t="s">
        <v>33</v>
      </c>
      <c r="AX313" s="15" t="s">
        <v>86</v>
      </c>
      <c r="AY313" s="180" t="s">
        <v>252</v>
      </c>
    </row>
    <row r="314" spans="1:65" s="2" customFormat="1" ht="33" customHeight="1">
      <c r="A314" s="31"/>
      <c r="B314" s="148"/>
      <c r="C314" s="149" t="s">
        <v>410</v>
      </c>
      <c r="D314" s="149" t="s">
        <v>254</v>
      </c>
      <c r="E314" s="150" t="s">
        <v>8018</v>
      </c>
      <c r="F314" s="151" t="s">
        <v>8019</v>
      </c>
      <c r="G314" s="152" t="s">
        <v>465</v>
      </c>
      <c r="H314" s="153">
        <v>1747.4</v>
      </c>
      <c r="I314" s="154"/>
      <c r="J314" s="155">
        <f>ROUND(I314*H314,2)</f>
        <v>0</v>
      </c>
      <c r="K314" s="156"/>
      <c r="L314" s="32"/>
      <c r="M314" s="157" t="s">
        <v>1</v>
      </c>
      <c r="N314" s="158" t="s">
        <v>44</v>
      </c>
      <c r="O314" s="57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61" t="s">
        <v>258</v>
      </c>
      <c r="AT314" s="161" t="s">
        <v>254</v>
      </c>
      <c r="AU314" s="161" t="s">
        <v>88</v>
      </c>
      <c r="AY314" s="17" t="s">
        <v>252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7" t="s">
        <v>86</v>
      </c>
      <c r="BK314" s="162">
        <f>ROUND(I314*H314,2)</f>
        <v>0</v>
      </c>
      <c r="BL314" s="17" t="s">
        <v>258</v>
      </c>
      <c r="BM314" s="161" t="s">
        <v>574</v>
      </c>
    </row>
    <row r="315" spans="1:65" s="14" customFormat="1" ht="22.5">
      <c r="B315" s="171"/>
      <c r="D315" s="164" t="s">
        <v>282</v>
      </c>
      <c r="E315" s="172" t="s">
        <v>1</v>
      </c>
      <c r="F315" s="173" t="s">
        <v>8020</v>
      </c>
      <c r="H315" s="174">
        <v>1747.4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5" customFormat="1">
      <c r="B316" s="179"/>
      <c r="D316" s="164" t="s">
        <v>282</v>
      </c>
      <c r="E316" s="180" t="s">
        <v>1</v>
      </c>
      <c r="F316" s="181" t="s">
        <v>286</v>
      </c>
      <c r="H316" s="182">
        <v>1747.4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282</v>
      </c>
      <c r="AU316" s="180" t="s">
        <v>88</v>
      </c>
      <c r="AV316" s="15" t="s">
        <v>258</v>
      </c>
      <c r="AW316" s="15" t="s">
        <v>33</v>
      </c>
      <c r="AX316" s="15" t="s">
        <v>86</v>
      </c>
      <c r="AY316" s="180" t="s">
        <v>252</v>
      </c>
    </row>
    <row r="317" spans="1:65" s="2" customFormat="1" ht="33" customHeight="1">
      <c r="A317" s="31"/>
      <c r="B317" s="148"/>
      <c r="C317" s="149" t="s">
        <v>579</v>
      </c>
      <c r="D317" s="149" t="s">
        <v>254</v>
      </c>
      <c r="E317" s="150" t="s">
        <v>8021</v>
      </c>
      <c r="F317" s="151" t="s">
        <v>8022</v>
      </c>
      <c r="G317" s="152" t="s">
        <v>465</v>
      </c>
      <c r="H317" s="153">
        <v>107.4</v>
      </c>
      <c r="I317" s="154"/>
      <c r="J317" s="155">
        <f>ROUND(I317*H317,2)</f>
        <v>0</v>
      </c>
      <c r="K317" s="156"/>
      <c r="L317" s="32"/>
      <c r="M317" s="157" t="s">
        <v>1</v>
      </c>
      <c r="N317" s="158" t="s">
        <v>44</v>
      </c>
      <c r="O317" s="57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1" t="s">
        <v>258</v>
      </c>
      <c r="AT317" s="161" t="s">
        <v>254</v>
      </c>
      <c r="AU317" s="161" t="s">
        <v>88</v>
      </c>
      <c r="AY317" s="17" t="s">
        <v>252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86</v>
      </c>
      <c r="BK317" s="162">
        <f>ROUND(I317*H317,2)</f>
        <v>0</v>
      </c>
      <c r="BL317" s="17" t="s">
        <v>258</v>
      </c>
      <c r="BM317" s="161" t="s">
        <v>582</v>
      </c>
    </row>
    <row r="318" spans="1:65" s="14" customFormat="1" ht="22.5">
      <c r="B318" s="171"/>
      <c r="D318" s="164" t="s">
        <v>282</v>
      </c>
      <c r="E318" s="172" t="s">
        <v>1</v>
      </c>
      <c r="F318" s="173" t="s">
        <v>8023</v>
      </c>
      <c r="H318" s="174">
        <v>107.4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282</v>
      </c>
      <c r="AU318" s="172" t="s">
        <v>88</v>
      </c>
      <c r="AV318" s="14" t="s">
        <v>88</v>
      </c>
      <c r="AW318" s="14" t="s">
        <v>33</v>
      </c>
      <c r="AX318" s="14" t="s">
        <v>79</v>
      </c>
      <c r="AY318" s="172" t="s">
        <v>252</v>
      </c>
    </row>
    <row r="319" spans="1:65" s="15" customFormat="1">
      <c r="B319" s="179"/>
      <c r="D319" s="164" t="s">
        <v>282</v>
      </c>
      <c r="E319" s="180" t="s">
        <v>1</v>
      </c>
      <c r="F319" s="181" t="s">
        <v>286</v>
      </c>
      <c r="H319" s="182">
        <v>107.4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282</v>
      </c>
      <c r="AU319" s="180" t="s">
        <v>88</v>
      </c>
      <c r="AV319" s="15" t="s">
        <v>258</v>
      </c>
      <c r="AW319" s="15" t="s">
        <v>33</v>
      </c>
      <c r="AX319" s="15" t="s">
        <v>86</v>
      </c>
      <c r="AY319" s="180" t="s">
        <v>252</v>
      </c>
    </row>
    <row r="320" spans="1:65" s="2" customFormat="1" ht="24.2" customHeight="1">
      <c r="A320" s="31"/>
      <c r="B320" s="148"/>
      <c r="C320" s="149" t="s">
        <v>413</v>
      </c>
      <c r="D320" s="149" t="s">
        <v>254</v>
      </c>
      <c r="E320" s="150" t="s">
        <v>8024</v>
      </c>
      <c r="F320" s="151" t="s">
        <v>8025</v>
      </c>
      <c r="G320" s="152" t="s">
        <v>347</v>
      </c>
      <c r="H320" s="153">
        <v>17</v>
      </c>
      <c r="I320" s="154"/>
      <c r="J320" s="155">
        <f>ROUND(I320*H320,2)</f>
        <v>0</v>
      </c>
      <c r="K320" s="156"/>
      <c r="L320" s="32"/>
      <c r="M320" s="157" t="s">
        <v>1</v>
      </c>
      <c r="N320" s="158" t="s">
        <v>44</v>
      </c>
      <c r="O320" s="57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1" t="s">
        <v>258</v>
      </c>
      <c r="AT320" s="161" t="s">
        <v>254</v>
      </c>
      <c r="AU320" s="161" t="s">
        <v>88</v>
      </c>
      <c r="AY320" s="17" t="s">
        <v>252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86</v>
      </c>
      <c r="BK320" s="162">
        <f>ROUND(I320*H320,2)</f>
        <v>0</v>
      </c>
      <c r="BL320" s="17" t="s">
        <v>258</v>
      </c>
      <c r="BM320" s="161" t="s">
        <v>586</v>
      </c>
    </row>
    <row r="321" spans="1:65" s="14" customFormat="1">
      <c r="B321" s="171"/>
      <c r="D321" s="164" t="s">
        <v>282</v>
      </c>
      <c r="E321" s="172" t="s">
        <v>1</v>
      </c>
      <c r="F321" s="173" t="s">
        <v>8026</v>
      </c>
      <c r="H321" s="174">
        <v>17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282</v>
      </c>
      <c r="AU321" s="172" t="s">
        <v>88</v>
      </c>
      <c r="AV321" s="14" t="s">
        <v>88</v>
      </c>
      <c r="AW321" s="14" t="s">
        <v>33</v>
      </c>
      <c r="AX321" s="14" t="s">
        <v>79</v>
      </c>
      <c r="AY321" s="172" t="s">
        <v>252</v>
      </c>
    </row>
    <row r="322" spans="1:65" s="15" customFormat="1">
      <c r="B322" s="179"/>
      <c r="D322" s="164" t="s">
        <v>282</v>
      </c>
      <c r="E322" s="180" t="s">
        <v>1</v>
      </c>
      <c r="F322" s="181" t="s">
        <v>286</v>
      </c>
      <c r="H322" s="182">
        <v>17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282</v>
      </c>
      <c r="AU322" s="180" t="s">
        <v>88</v>
      </c>
      <c r="AV322" s="15" t="s">
        <v>258</v>
      </c>
      <c r="AW322" s="15" t="s">
        <v>33</v>
      </c>
      <c r="AX322" s="15" t="s">
        <v>86</v>
      </c>
      <c r="AY322" s="180" t="s">
        <v>252</v>
      </c>
    </row>
    <row r="323" spans="1:65" s="2" customFormat="1" ht="24.2" customHeight="1">
      <c r="A323" s="31"/>
      <c r="B323" s="148"/>
      <c r="C323" s="149" t="s">
        <v>591</v>
      </c>
      <c r="D323" s="149" t="s">
        <v>254</v>
      </c>
      <c r="E323" s="150" t="s">
        <v>8027</v>
      </c>
      <c r="F323" s="151" t="s">
        <v>8028</v>
      </c>
      <c r="G323" s="152" t="s">
        <v>465</v>
      </c>
      <c r="H323" s="153">
        <v>141.69999999999999</v>
      </c>
      <c r="I323" s="154"/>
      <c r="J323" s="155">
        <f>ROUND(I323*H323,2)</f>
        <v>0</v>
      </c>
      <c r="K323" s="156"/>
      <c r="L323" s="32"/>
      <c r="M323" s="157" t="s">
        <v>1</v>
      </c>
      <c r="N323" s="158" t="s">
        <v>44</v>
      </c>
      <c r="O323" s="57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1" t="s">
        <v>258</v>
      </c>
      <c r="AT323" s="161" t="s">
        <v>254</v>
      </c>
      <c r="AU323" s="161" t="s">
        <v>88</v>
      </c>
      <c r="AY323" s="17" t="s">
        <v>252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86</v>
      </c>
      <c r="BK323" s="162">
        <f>ROUND(I323*H323,2)</f>
        <v>0</v>
      </c>
      <c r="BL323" s="17" t="s">
        <v>258</v>
      </c>
      <c r="BM323" s="161" t="s">
        <v>594</v>
      </c>
    </row>
    <row r="324" spans="1:65" s="14" customFormat="1">
      <c r="B324" s="171"/>
      <c r="D324" s="164" t="s">
        <v>282</v>
      </c>
      <c r="E324" s="172" t="s">
        <v>1</v>
      </c>
      <c r="F324" s="173" t="s">
        <v>8029</v>
      </c>
      <c r="H324" s="174">
        <v>117.3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282</v>
      </c>
      <c r="AU324" s="172" t="s">
        <v>88</v>
      </c>
      <c r="AV324" s="14" t="s">
        <v>88</v>
      </c>
      <c r="AW324" s="14" t="s">
        <v>33</v>
      </c>
      <c r="AX324" s="14" t="s">
        <v>79</v>
      </c>
      <c r="AY324" s="172" t="s">
        <v>252</v>
      </c>
    </row>
    <row r="325" spans="1:65" s="14" customFormat="1">
      <c r="B325" s="171"/>
      <c r="D325" s="164" t="s">
        <v>282</v>
      </c>
      <c r="E325" s="172" t="s">
        <v>1</v>
      </c>
      <c r="F325" s="173" t="s">
        <v>8030</v>
      </c>
      <c r="H325" s="174">
        <v>24.4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282</v>
      </c>
      <c r="AU325" s="172" t="s">
        <v>88</v>
      </c>
      <c r="AV325" s="14" t="s">
        <v>88</v>
      </c>
      <c r="AW325" s="14" t="s">
        <v>33</v>
      </c>
      <c r="AX325" s="14" t="s">
        <v>79</v>
      </c>
      <c r="AY325" s="172" t="s">
        <v>252</v>
      </c>
    </row>
    <row r="326" spans="1:65" s="15" customFormat="1">
      <c r="B326" s="179"/>
      <c r="D326" s="164" t="s">
        <v>282</v>
      </c>
      <c r="E326" s="180" t="s">
        <v>1</v>
      </c>
      <c r="F326" s="181" t="s">
        <v>286</v>
      </c>
      <c r="H326" s="182">
        <v>141.69999999999999</v>
      </c>
      <c r="I326" s="183"/>
      <c r="L326" s="179"/>
      <c r="M326" s="184"/>
      <c r="N326" s="185"/>
      <c r="O326" s="185"/>
      <c r="P326" s="185"/>
      <c r="Q326" s="185"/>
      <c r="R326" s="185"/>
      <c r="S326" s="185"/>
      <c r="T326" s="186"/>
      <c r="AT326" s="180" t="s">
        <v>282</v>
      </c>
      <c r="AU326" s="180" t="s">
        <v>88</v>
      </c>
      <c r="AV326" s="15" t="s">
        <v>258</v>
      </c>
      <c r="AW326" s="15" t="s">
        <v>33</v>
      </c>
      <c r="AX326" s="15" t="s">
        <v>86</v>
      </c>
      <c r="AY326" s="180" t="s">
        <v>252</v>
      </c>
    </row>
    <row r="327" spans="1:65" s="2" customFormat="1" ht="16.5" customHeight="1">
      <c r="A327" s="31"/>
      <c r="B327" s="148"/>
      <c r="C327" s="149" t="s">
        <v>417</v>
      </c>
      <c r="D327" s="149" t="s">
        <v>254</v>
      </c>
      <c r="E327" s="150" t="s">
        <v>8031</v>
      </c>
      <c r="F327" s="151" t="s">
        <v>8032</v>
      </c>
      <c r="G327" s="152" t="s">
        <v>341</v>
      </c>
      <c r="H327" s="153">
        <v>31.173999999999999</v>
      </c>
      <c r="I327" s="154"/>
      <c r="J327" s="155">
        <f>ROUND(I327*H327,2)</f>
        <v>0</v>
      </c>
      <c r="K327" s="156"/>
      <c r="L327" s="32"/>
      <c r="M327" s="157" t="s">
        <v>1</v>
      </c>
      <c r="N327" s="158" t="s">
        <v>44</v>
      </c>
      <c r="O327" s="57"/>
      <c r="P327" s="159">
        <f>O327*H327</f>
        <v>0</v>
      </c>
      <c r="Q327" s="159">
        <v>0</v>
      </c>
      <c r="R327" s="159">
        <f>Q327*H327</f>
        <v>0</v>
      </c>
      <c r="S327" s="159">
        <v>0</v>
      </c>
      <c r="T327" s="160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61" t="s">
        <v>258</v>
      </c>
      <c r="AT327" s="161" t="s">
        <v>254</v>
      </c>
      <c r="AU327" s="161" t="s">
        <v>88</v>
      </c>
      <c r="AY327" s="17" t="s">
        <v>252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7" t="s">
        <v>86</v>
      </c>
      <c r="BK327" s="162">
        <f>ROUND(I327*H327,2)</f>
        <v>0</v>
      </c>
      <c r="BL327" s="17" t="s">
        <v>258</v>
      </c>
      <c r="BM327" s="161" t="s">
        <v>600</v>
      </c>
    </row>
    <row r="328" spans="1:65" s="14" customFormat="1">
      <c r="B328" s="171"/>
      <c r="D328" s="164" t="s">
        <v>282</v>
      </c>
      <c r="E328" s="172" t="s">
        <v>1</v>
      </c>
      <c r="F328" s="173" t="s">
        <v>8033</v>
      </c>
      <c r="H328" s="174">
        <v>25.806000000000001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282</v>
      </c>
      <c r="AU328" s="172" t="s">
        <v>88</v>
      </c>
      <c r="AV328" s="14" t="s">
        <v>88</v>
      </c>
      <c r="AW328" s="14" t="s">
        <v>33</v>
      </c>
      <c r="AX328" s="14" t="s">
        <v>79</v>
      </c>
      <c r="AY328" s="172" t="s">
        <v>252</v>
      </c>
    </row>
    <row r="329" spans="1:65" s="14" customFormat="1">
      <c r="B329" s="171"/>
      <c r="D329" s="164" t="s">
        <v>282</v>
      </c>
      <c r="E329" s="172" t="s">
        <v>1</v>
      </c>
      <c r="F329" s="173" t="s">
        <v>8034</v>
      </c>
      <c r="H329" s="174">
        <v>5.3680000000000003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282</v>
      </c>
      <c r="AU329" s="172" t="s">
        <v>88</v>
      </c>
      <c r="AV329" s="14" t="s">
        <v>88</v>
      </c>
      <c r="AW329" s="14" t="s">
        <v>33</v>
      </c>
      <c r="AX329" s="14" t="s">
        <v>79</v>
      </c>
      <c r="AY329" s="172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31.173999999999999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24.2" customHeight="1">
      <c r="A331" s="31"/>
      <c r="B331" s="148"/>
      <c r="C331" s="149" t="s">
        <v>606</v>
      </c>
      <c r="D331" s="149" t="s">
        <v>254</v>
      </c>
      <c r="E331" s="150" t="s">
        <v>8035</v>
      </c>
      <c r="F331" s="151" t="s">
        <v>8036</v>
      </c>
      <c r="G331" s="152" t="s">
        <v>465</v>
      </c>
      <c r="H331" s="153">
        <v>737.6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258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258</v>
      </c>
      <c r="BM331" s="161" t="s">
        <v>609</v>
      </c>
    </row>
    <row r="332" spans="1:65" s="14" customFormat="1">
      <c r="B332" s="171"/>
      <c r="D332" s="164" t="s">
        <v>282</v>
      </c>
      <c r="E332" s="172" t="s">
        <v>1</v>
      </c>
      <c r="F332" s="173" t="s">
        <v>8037</v>
      </c>
      <c r="H332" s="174">
        <v>737.6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5" customFormat="1">
      <c r="B333" s="179"/>
      <c r="D333" s="164" t="s">
        <v>282</v>
      </c>
      <c r="E333" s="180" t="s">
        <v>1</v>
      </c>
      <c r="F333" s="181" t="s">
        <v>286</v>
      </c>
      <c r="H333" s="182">
        <v>737.6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282</v>
      </c>
      <c r="AU333" s="180" t="s">
        <v>88</v>
      </c>
      <c r="AV333" s="15" t="s">
        <v>258</v>
      </c>
      <c r="AW333" s="15" t="s">
        <v>33</v>
      </c>
      <c r="AX333" s="15" t="s">
        <v>86</v>
      </c>
      <c r="AY333" s="180" t="s">
        <v>252</v>
      </c>
    </row>
    <row r="334" spans="1:65" s="2" customFormat="1" ht="21.75" customHeight="1">
      <c r="A334" s="31"/>
      <c r="B334" s="148"/>
      <c r="C334" s="149" t="s">
        <v>421</v>
      </c>
      <c r="D334" s="149" t="s">
        <v>254</v>
      </c>
      <c r="E334" s="150" t="s">
        <v>8038</v>
      </c>
      <c r="F334" s="151" t="s">
        <v>8039</v>
      </c>
      <c r="G334" s="152" t="s">
        <v>465</v>
      </c>
      <c r="H334" s="153">
        <v>762</v>
      </c>
      <c r="I334" s="154"/>
      <c r="J334" s="155">
        <f>ROUND(I334*H334,2)</f>
        <v>0</v>
      </c>
      <c r="K334" s="156"/>
      <c r="L334" s="32"/>
      <c r="M334" s="157" t="s">
        <v>1</v>
      </c>
      <c r="N334" s="158" t="s">
        <v>44</v>
      </c>
      <c r="O334" s="57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1" t="s">
        <v>258</v>
      </c>
      <c r="AT334" s="161" t="s">
        <v>254</v>
      </c>
      <c r="AU334" s="161" t="s">
        <v>88</v>
      </c>
      <c r="AY334" s="17" t="s">
        <v>252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7" t="s">
        <v>86</v>
      </c>
      <c r="BK334" s="162">
        <f>ROUND(I334*H334,2)</f>
        <v>0</v>
      </c>
      <c r="BL334" s="17" t="s">
        <v>258</v>
      </c>
      <c r="BM334" s="161" t="s">
        <v>613</v>
      </c>
    </row>
    <row r="335" spans="1:65" s="14" customFormat="1">
      <c r="B335" s="171"/>
      <c r="D335" s="164" t="s">
        <v>282</v>
      </c>
      <c r="E335" s="172" t="s">
        <v>1</v>
      </c>
      <c r="F335" s="173" t="s">
        <v>8040</v>
      </c>
      <c r="H335" s="174">
        <v>762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5" customFormat="1">
      <c r="B336" s="179"/>
      <c r="D336" s="164" t="s">
        <v>282</v>
      </c>
      <c r="E336" s="180" t="s">
        <v>1</v>
      </c>
      <c r="F336" s="181" t="s">
        <v>286</v>
      </c>
      <c r="H336" s="182">
        <v>762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282</v>
      </c>
      <c r="AU336" s="180" t="s">
        <v>88</v>
      </c>
      <c r="AV336" s="15" t="s">
        <v>258</v>
      </c>
      <c r="AW336" s="15" t="s">
        <v>33</v>
      </c>
      <c r="AX336" s="15" t="s">
        <v>86</v>
      </c>
      <c r="AY336" s="180" t="s">
        <v>252</v>
      </c>
    </row>
    <row r="337" spans="1:65" s="2" customFormat="1" ht="21.75" customHeight="1">
      <c r="A337" s="31"/>
      <c r="B337" s="148"/>
      <c r="C337" s="149" t="s">
        <v>617</v>
      </c>
      <c r="D337" s="149" t="s">
        <v>254</v>
      </c>
      <c r="E337" s="150" t="s">
        <v>8041</v>
      </c>
      <c r="F337" s="151" t="s">
        <v>8042</v>
      </c>
      <c r="G337" s="152" t="s">
        <v>465</v>
      </c>
      <c r="H337" s="153">
        <v>189.8</v>
      </c>
      <c r="I337" s="154"/>
      <c r="J337" s="155">
        <f>ROUND(I337*H337,2)</f>
        <v>0</v>
      </c>
      <c r="K337" s="156"/>
      <c r="L337" s="32"/>
      <c r="M337" s="157" t="s">
        <v>1</v>
      </c>
      <c r="N337" s="158" t="s">
        <v>44</v>
      </c>
      <c r="O337" s="57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1" t="s">
        <v>258</v>
      </c>
      <c r="AT337" s="161" t="s">
        <v>254</v>
      </c>
      <c r="AU337" s="161" t="s">
        <v>88</v>
      </c>
      <c r="AY337" s="17" t="s">
        <v>252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7" t="s">
        <v>86</v>
      </c>
      <c r="BK337" s="162">
        <f>ROUND(I337*H337,2)</f>
        <v>0</v>
      </c>
      <c r="BL337" s="17" t="s">
        <v>258</v>
      </c>
      <c r="BM337" s="161" t="s">
        <v>620</v>
      </c>
    </row>
    <row r="338" spans="1:65" s="14" customFormat="1">
      <c r="B338" s="171"/>
      <c r="D338" s="164" t="s">
        <v>282</v>
      </c>
      <c r="E338" s="172" t="s">
        <v>1</v>
      </c>
      <c r="F338" s="173" t="s">
        <v>8043</v>
      </c>
      <c r="H338" s="174">
        <v>189.8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189.8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2" customFormat="1" ht="24.2" customHeight="1">
      <c r="A340" s="31"/>
      <c r="B340" s="148"/>
      <c r="C340" s="149" t="s">
        <v>425</v>
      </c>
      <c r="D340" s="149" t="s">
        <v>254</v>
      </c>
      <c r="E340" s="150" t="s">
        <v>8044</v>
      </c>
      <c r="F340" s="151" t="s">
        <v>8045</v>
      </c>
      <c r="G340" s="152" t="s">
        <v>465</v>
      </c>
      <c r="H340" s="153">
        <v>18.8</v>
      </c>
      <c r="I340" s="154"/>
      <c r="J340" s="155">
        <f>ROUND(I340*H340,2)</f>
        <v>0</v>
      </c>
      <c r="K340" s="156"/>
      <c r="L340" s="32"/>
      <c r="M340" s="157" t="s">
        <v>1</v>
      </c>
      <c r="N340" s="158" t="s">
        <v>44</v>
      </c>
      <c r="O340" s="57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1" t="s">
        <v>258</v>
      </c>
      <c r="AT340" s="161" t="s">
        <v>254</v>
      </c>
      <c r="AU340" s="161" t="s">
        <v>88</v>
      </c>
      <c r="AY340" s="17" t="s">
        <v>252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86</v>
      </c>
      <c r="BK340" s="162">
        <f>ROUND(I340*H340,2)</f>
        <v>0</v>
      </c>
      <c r="BL340" s="17" t="s">
        <v>258</v>
      </c>
      <c r="BM340" s="161" t="s">
        <v>631</v>
      </c>
    </row>
    <row r="341" spans="1:65" s="14" customFormat="1">
      <c r="B341" s="171"/>
      <c r="D341" s="164" t="s">
        <v>282</v>
      </c>
      <c r="E341" s="172" t="s">
        <v>1</v>
      </c>
      <c r="F341" s="173" t="s">
        <v>8046</v>
      </c>
      <c r="H341" s="174">
        <v>18.8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282</v>
      </c>
      <c r="AU341" s="172" t="s">
        <v>88</v>
      </c>
      <c r="AV341" s="14" t="s">
        <v>88</v>
      </c>
      <c r="AW341" s="14" t="s">
        <v>33</v>
      </c>
      <c r="AX341" s="14" t="s">
        <v>79</v>
      </c>
      <c r="AY341" s="172" t="s">
        <v>252</v>
      </c>
    </row>
    <row r="342" spans="1:65" s="15" customFormat="1">
      <c r="B342" s="179"/>
      <c r="D342" s="164" t="s">
        <v>282</v>
      </c>
      <c r="E342" s="180" t="s">
        <v>1</v>
      </c>
      <c r="F342" s="181" t="s">
        <v>286</v>
      </c>
      <c r="H342" s="182">
        <v>18.8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282</v>
      </c>
      <c r="AU342" s="180" t="s">
        <v>88</v>
      </c>
      <c r="AV342" s="15" t="s">
        <v>258</v>
      </c>
      <c r="AW342" s="15" t="s">
        <v>33</v>
      </c>
      <c r="AX342" s="15" t="s">
        <v>86</v>
      </c>
      <c r="AY342" s="180" t="s">
        <v>252</v>
      </c>
    </row>
    <row r="343" spans="1:65" s="2" customFormat="1" ht="16.5" customHeight="1">
      <c r="A343" s="31"/>
      <c r="B343" s="148"/>
      <c r="C343" s="149" t="s">
        <v>638</v>
      </c>
      <c r="D343" s="149" t="s">
        <v>254</v>
      </c>
      <c r="E343" s="150" t="s">
        <v>8047</v>
      </c>
      <c r="F343" s="151" t="s">
        <v>8048</v>
      </c>
      <c r="G343" s="152" t="s">
        <v>280</v>
      </c>
      <c r="H343" s="153">
        <v>15.428000000000001</v>
      </c>
      <c r="I343" s="154"/>
      <c r="J343" s="155">
        <f>ROUND(I343*H343,2)</f>
        <v>0</v>
      </c>
      <c r="K343" s="156"/>
      <c r="L343" s="32"/>
      <c r="M343" s="157" t="s">
        <v>1</v>
      </c>
      <c r="N343" s="158" t="s">
        <v>44</v>
      </c>
      <c r="O343" s="57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1" t="s">
        <v>258</v>
      </c>
      <c r="AT343" s="161" t="s">
        <v>254</v>
      </c>
      <c r="AU343" s="161" t="s">
        <v>88</v>
      </c>
      <c r="AY343" s="17" t="s">
        <v>252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7" t="s">
        <v>86</v>
      </c>
      <c r="BK343" s="162">
        <f>ROUND(I343*H343,2)</f>
        <v>0</v>
      </c>
      <c r="BL343" s="17" t="s">
        <v>258</v>
      </c>
      <c r="BM343" s="161" t="s">
        <v>641</v>
      </c>
    </row>
    <row r="344" spans="1:65" s="14" customFormat="1" ht="22.5">
      <c r="B344" s="171"/>
      <c r="D344" s="164" t="s">
        <v>282</v>
      </c>
      <c r="E344" s="172" t="s">
        <v>1</v>
      </c>
      <c r="F344" s="173" t="s">
        <v>8049</v>
      </c>
      <c r="H344" s="174">
        <v>15.428000000000001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282</v>
      </c>
      <c r="AU344" s="172" t="s">
        <v>88</v>
      </c>
      <c r="AV344" s="14" t="s">
        <v>88</v>
      </c>
      <c r="AW344" s="14" t="s">
        <v>33</v>
      </c>
      <c r="AX344" s="14" t="s">
        <v>79</v>
      </c>
      <c r="AY344" s="172" t="s">
        <v>252</v>
      </c>
    </row>
    <row r="345" spans="1:65" s="15" customFormat="1">
      <c r="B345" s="179"/>
      <c r="D345" s="164" t="s">
        <v>282</v>
      </c>
      <c r="E345" s="180" t="s">
        <v>1</v>
      </c>
      <c r="F345" s="181" t="s">
        <v>286</v>
      </c>
      <c r="H345" s="182">
        <v>15.428000000000001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282</v>
      </c>
      <c r="AU345" s="180" t="s">
        <v>88</v>
      </c>
      <c r="AV345" s="15" t="s">
        <v>258</v>
      </c>
      <c r="AW345" s="15" t="s">
        <v>33</v>
      </c>
      <c r="AX345" s="15" t="s">
        <v>86</v>
      </c>
      <c r="AY345" s="180" t="s">
        <v>252</v>
      </c>
    </row>
    <row r="346" spans="1:65" s="2" customFormat="1" ht="24.2" customHeight="1">
      <c r="A346" s="31"/>
      <c r="B346" s="148"/>
      <c r="C346" s="149" t="s">
        <v>428</v>
      </c>
      <c r="D346" s="149" t="s">
        <v>254</v>
      </c>
      <c r="E346" s="150" t="s">
        <v>8050</v>
      </c>
      <c r="F346" s="151" t="s">
        <v>8051</v>
      </c>
      <c r="G346" s="152" t="s">
        <v>465</v>
      </c>
      <c r="H346" s="153">
        <v>24.4</v>
      </c>
      <c r="I346" s="154"/>
      <c r="J346" s="155">
        <f>ROUND(I346*H346,2)</f>
        <v>0</v>
      </c>
      <c r="K346" s="156"/>
      <c r="L346" s="32"/>
      <c r="M346" s="157" t="s">
        <v>1</v>
      </c>
      <c r="N346" s="158" t="s">
        <v>44</v>
      </c>
      <c r="O346" s="57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61" t="s">
        <v>258</v>
      </c>
      <c r="AT346" s="161" t="s">
        <v>254</v>
      </c>
      <c r="AU346" s="161" t="s">
        <v>88</v>
      </c>
      <c r="AY346" s="17" t="s">
        <v>252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7" t="s">
        <v>86</v>
      </c>
      <c r="BK346" s="162">
        <f>ROUND(I346*H346,2)</f>
        <v>0</v>
      </c>
      <c r="BL346" s="17" t="s">
        <v>258</v>
      </c>
      <c r="BM346" s="161" t="s">
        <v>649</v>
      </c>
    </row>
    <row r="347" spans="1:65" s="14" customFormat="1">
      <c r="B347" s="171"/>
      <c r="D347" s="164" t="s">
        <v>282</v>
      </c>
      <c r="E347" s="172" t="s">
        <v>1</v>
      </c>
      <c r="F347" s="173" t="s">
        <v>8052</v>
      </c>
      <c r="H347" s="174">
        <v>24.4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282</v>
      </c>
      <c r="AU347" s="172" t="s">
        <v>88</v>
      </c>
      <c r="AV347" s="14" t="s">
        <v>88</v>
      </c>
      <c r="AW347" s="14" t="s">
        <v>33</v>
      </c>
      <c r="AX347" s="14" t="s">
        <v>79</v>
      </c>
      <c r="AY347" s="172" t="s">
        <v>252</v>
      </c>
    </row>
    <row r="348" spans="1:65" s="15" customFormat="1">
      <c r="B348" s="179"/>
      <c r="D348" s="164" t="s">
        <v>282</v>
      </c>
      <c r="E348" s="180" t="s">
        <v>1</v>
      </c>
      <c r="F348" s="181" t="s">
        <v>286</v>
      </c>
      <c r="H348" s="182">
        <v>24.4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282</v>
      </c>
      <c r="AU348" s="180" t="s">
        <v>88</v>
      </c>
      <c r="AV348" s="15" t="s">
        <v>258</v>
      </c>
      <c r="AW348" s="15" t="s">
        <v>33</v>
      </c>
      <c r="AX348" s="15" t="s">
        <v>86</v>
      </c>
      <c r="AY348" s="180" t="s">
        <v>252</v>
      </c>
    </row>
    <row r="349" spans="1:65" s="2" customFormat="1" ht="24.2" customHeight="1">
      <c r="A349" s="31"/>
      <c r="B349" s="148"/>
      <c r="C349" s="149" t="s">
        <v>652</v>
      </c>
      <c r="D349" s="149" t="s">
        <v>254</v>
      </c>
      <c r="E349" s="150" t="s">
        <v>8053</v>
      </c>
      <c r="F349" s="151" t="s">
        <v>8054</v>
      </c>
      <c r="G349" s="152" t="s">
        <v>465</v>
      </c>
      <c r="H349" s="153">
        <v>24.4</v>
      </c>
      <c r="I349" s="154"/>
      <c r="J349" s="155">
        <f>ROUND(I349*H349,2)</f>
        <v>0</v>
      </c>
      <c r="K349" s="156"/>
      <c r="L349" s="32"/>
      <c r="M349" s="157" t="s">
        <v>1</v>
      </c>
      <c r="N349" s="158" t="s">
        <v>44</v>
      </c>
      <c r="O349" s="57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1" t="s">
        <v>258</v>
      </c>
      <c r="AT349" s="161" t="s">
        <v>254</v>
      </c>
      <c r="AU349" s="161" t="s">
        <v>88</v>
      </c>
      <c r="AY349" s="17" t="s">
        <v>252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7" t="s">
        <v>86</v>
      </c>
      <c r="BK349" s="162">
        <f>ROUND(I349*H349,2)</f>
        <v>0</v>
      </c>
      <c r="BL349" s="17" t="s">
        <v>258</v>
      </c>
      <c r="BM349" s="161" t="s">
        <v>655</v>
      </c>
    </row>
    <row r="350" spans="1:65" s="14" customFormat="1">
      <c r="B350" s="171"/>
      <c r="D350" s="164" t="s">
        <v>282</v>
      </c>
      <c r="E350" s="172" t="s">
        <v>1</v>
      </c>
      <c r="F350" s="173" t="s">
        <v>8052</v>
      </c>
      <c r="H350" s="174">
        <v>24.4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282</v>
      </c>
      <c r="AU350" s="172" t="s">
        <v>88</v>
      </c>
      <c r="AV350" s="14" t="s">
        <v>88</v>
      </c>
      <c r="AW350" s="14" t="s">
        <v>33</v>
      </c>
      <c r="AX350" s="14" t="s">
        <v>79</v>
      </c>
      <c r="AY350" s="172" t="s">
        <v>252</v>
      </c>
    </row>
    <row r="351" spans="1:65" s="15" customFormat="1">
      <c r="B351" s="179"/>
      <c r="D351" s="164" t="s">
        <v>282</v>
      </c>
      <c r="E351" s="180" t="s">
        <v>1</v>
      </c>
      <c r="F351" s="181" t="s">
        <v>286</v>
      </c>
      <c r="H351" s="182">
        <v>24.4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282</v>
      </c>
      <c r="AU351" s="180" t="s">
        <v>88</v>
      </c>
      <c r="AV351" s="15" t="s">
        <v>258</v>
      </c>
      <c r="AW351" s="15" t="s">
        <v>33</v>
      </c>
      <c r="AX351" s="15" t="s">
        <v>86</v>
      </c>
      <c r="AY351" s="180" t="s">
        <v>252</v>
      </c>
    </row>
    <row r="352" spans="1:65" s="2" customFormat="1" ht="24.2" customHeight="1">
      <c r="A352" s="31"/>
      <c r="B352" s="148"/>
      <c r="C352" s="149" t="s">
        <v>432</v>
      </c>
      <c r="D352" s="149" t="s">
        <v>254</v>
      </c>
      <c r="E352" s="150" t="s">
        <v>8055</v>
      </c>
      <c r="F352" s="151" t="s">
        <v>8056</v>
      </c>
      <c r="G352" s="152" t="s">
        <v>1198</v>
      </c>
      <c r="H352" s="153">
        <v>1</v>
      </c>
      <c r="I352" s="154"/>
      <c r="J352" s="155">
        <f>ROUND(I352*H352,2)</f>
        <v>0</v>
      </c>
      <c r="K352" s="156"/>
      <c r="L352" s="32"/>
      <c r="M352" s="157" t="s">
        <v>1</v>
      </c>
      <c r="N352" s="158" t="s">
        <v>44</v>
      </c>
      <c r="O352" s="57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61" t="s">
        <v>258</v>
      </c>
      <c r="AT352" s="161" t="s">
        <v>254</v>
      </c>
      <c r="AU352" s="161" t="s">
        <v>88</v>
      </c>
      <c r="AY352" s="17" t="s">
        <v>252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7" t="s">
        <v>86</v>
      </c>
      <c r="BK352" s="162">
        <f>ROUND(I352*H352,2)</f>
        <v>0</v>
      </c>
      <c r="BL352" s="17" t="s">
        <v>258</v>
      </c>
      <c r="BM352" s="161" t="s">
        <v>664</v>
      </c>
    </row>
    <row r="353" spans="1:65" s="12" customFormat="1" ht="22.9" customHeight="1">
      <c r="B353" s="135"/>
      <c r="D353" s="136" t="s">
        <v>78</v>
      </c>
      <c r="E353" s="146" t="s">
        <v>270</v>
      </c>
      <c r="F353" s="146" t="s">
        <v>8057</v>
      </c>
      <c r="I353" s="138"/>
      <c r="J353" s="147">
        <f>BK353</f>
        <v>0</v>
      </c>
      <c r="L353" s="135"/>
      <c r="M353" s="140"/>
      <c r="N353" s="141"/>
      <c r="O353" s="141"/>
      <c r="P353" s="142">
        <f>SUM(P354:P361)</f>
        <v>0</v>
      </c>
      <c r="Q353" s="141"/>
      <c r="R353" s="142">
        <f>SUM(R354:R361)</f>
        <v>0</v>
      </c>
      <c r="S353" s="141"/>
      <c r="T353" s="143">
        <f>SUM(T354:T361)</f>
        <v>0</v>
      </c>
      <c r="AR353" s="136" t="s">
        <v>86</v>
      </c>
      <c r="AT353" s="144" t="s">
        <v>78</v>
      </c>
      <c r="AU353" s="144" t="s">
        <v>86</v>
      </c>
      <c r="AY353" s="136" t="s">
        <v>252</v>
      </c>
      <c r="BK353" s="145">
        <f>SUM(BK354:BK361)</f>
        <v>0</v>
      </c>
    </row>
    <row r="354" spans="1:65" s="2" customFormat="1" ht="24.2" customHeight="1">
      <c r="A354" s="31"/>
      <c r="B354" s="148"/>
      <c r="C354" s="149" t="s">
        <v>679</v>
      </c>
      <c r="D354" s="149" t="s">
        <v>254</v>
      </c>
      <c r="E354" s="150" t="s">
        <v>8058</v>
      </c>
      <c r="F354" s="151" t="s">
        <v>8059</v>
      </c>
      <c r="G354" s="152" t="s">
        <v>465</v>
      </c>
      <c r="H354" s="153">
        <v>35.5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258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258</v>
      </c>
      <c r="BM354" s="161" t="s">
        <v>682</v>
      </c>
    </row>
    <row r="355" spans="1:65" s="2" customFormat="1" ht="24.2" customHeight="1">
      <c r="A355" s="31"/>
      <c r="B355" s="148"/>
      <c r="C355" s="149" t="s">
        <v>435</v>
      </c>
      <c r="D355" s="149" t="s">
        <v>254</v>
      </c>
      <c r="E355" s="150" t="s">
        <v>8060</v>
      </c>
      <c r="F355" s="151" t="s">
        <v>8061</v>
      </c>
      <c r="G355" s="152" t="s">
        <v>465</v>
      </c>
      <c r="H355" s="153">
        <v>49.1</v>
      </c>
      <c r="I355" s="154"/>
      <c r="J355" s="155">
        <f>ROUND(I355*H355,2)</f>
        <v>0</v>
      </c>
      <c r="K355" s="156"/>
      <c r="L355" s="32"/>
      <c r="M355" s="157" t="s">
        <v>1</v>
      </c>
      <c r="N355" s="158" t="s">
        <v>44</v>
      </c>
      <c r="O355" s="57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1" t="s">
        <v>258</v>
      </c>
      <c r="AT355" s="161" t="s">
        <v>254</v>
      </c>
      <c r="AU355" s="161" t="s">
        <v>88</v>
      </c>
      <c r="AY355" s="17" t="s">
        <v>252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7" t="s">
        <v>86</v>
      </c>
      <c r="BK355" s="162">
        <f>ROUND(I355*H355,2)</f>
        <v>0</v>
      </c>
      <c r="BL355" s="17" t="s">
        <v>258</v>
      </c>
      <c r="BM355" s="161" t="s">
        <v>705</v>
      </c>
    </row>
    <row r="356" spans="1:65" s="2" customFormat="1" ht="24.2" customHeight="1">
      <c r="A356" s="31"/>
      <c r="B356" s="148"/>
      <c r="C356" s="149" t="s">
        <v>708</v>
      </c>
      <c r="D356" s="149" t="s">
        <v>254</v>
      </c>
      <c r="E356" s="150" t="s">
        <v>8062</v>
      </c>
      <c r="F356" s="151" t="s">
        <v>8063</v>
      </c>
      <c r="G356" s="152" t="s">
        <v>465</v>
      </c>
      <c r="H356" s="153">
        <v>53.7</v>
      </c>
      <c r="I356" s="154"/>
      <c r="J356" s="155">
        <f>ROUND(I356*H356,2)</f>
        <v>0</v>
      </c>
      <c r="K356" s="156"/>
      <c r="L356" s="32"/>
      <c r="M356" s="157" t="s">
        <v>1</v>
      </c>
      <c r="N356" s="158" t="s">
        <v>44</v>
      </c>
      <c r="O356" s="57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61" t="s">
        <v>258</v>
      </c>
      <c r="AT356" s="161" t="s">
        <v>254</v>
      </c>
      <c r="AU356" s="161" t="s">
        <v>88</v>
      </c>
      <c r="AY356" s="17" t="s">
        <v>252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7" t="s">
        <v>86</v>
      </c>
      <c r="BK356" s="162">
        <f>ROUND(I356*H356,2)</f>
        <v>0</v>
      </c>
      <c r="BL356" s="17" t="s">
        <v>258</v>
      </c>
      <c r="BM356" s="161" t="s">
        <v>711</v>
      </c>
    </row>
    <row r="357" spans="1:65" s="14" customFormat="1">
      <c r="B357" s="171"/>
      <c r="D357" s="164" t="s">
        <v>282</v>
      </c>
      <c r="E357" s="172" t="s">
        <v>1</v>
      </c>
      <c r="F357" s="173" t="s">
        <v>8064</v>
      </c>
      <c r="H357" s="174">
        <v>53.7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282</v>
      </c>
      <c r="AU357" s="172" t="s">
        <v>88</v>
      </c>
      <c r="AV357" s="14" t="s">
        <v>88</v>
      </c>
      <c r="AW357" s="14" t="s">
        <v>33</v>
      </c>
      <c r="AX357" s="14" t="s">
        <v>79</v>
      </c>
      <c r="AY357" s="172" t="s">
        <v>252</v>
      </c>
    </row>
    <row r="358" spans="1:65" s="15" customFormat="1">
      <c r="B358" s="179"/>
      <c r="D358" s="164" t="s">
        <v>282</v>
      </c>
      <c r="E358" s="180" t="s">
        <v>1</v>
      </c>
      <c r="F358" s="181" t="s">
        <v>286</v>
      </c>
      <c r="H358" s="182">
        <v>53.7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282</v>
      </c>
      <c r="AU358" s="180" t="s">
        <v>88</v>
      </c>
      <c r="AV358" s="15" t="s">
        <v>258</v>
      </c>
      <c r="AW358" s="15" t="s">
        <v>33</v>
      </c>
      <c r="AX358" s="15" t="s">
        <v>86</v>
      </c>
      <c r="AY358" s="180" t="s">
        <v>252</v>
      </c>
    </row>
    <row r="359" spans="1:65" s="2" customFormat="1" ht="24.2" customHeight="1">
      <c r="A359" s="31"/>
      <c r="B359" s="148"/>
      <c r="C359" s="149" t="s">
        <v>439</v>
      </c>
      <c r="D359" s="149" t="s">
        <v>254</v>
      </c>
      <c r="E359" s="150" t="s">
        <v>8065</v>
      </c>
      <c r="F359" s="151" t="s">
        <v>8066</v>
      </c>
      <c r="G359" s="152" t="s">
        <v>465</v>
      </c>
      <c r="H359" s="153">
        <v>18.8</v>
      </c>
      <c r="I359" s="154"/>
      <c r="J359" s="155">
        <f>ROUND(I359*H359,2)</f>
        <v>0</v>
      </c>
      <c r="K359" s="156"/>
      <c r="L359" s="32"/>
      <c r="M359" s="157" t="s">
        <v>1</v>
      </c>
      <c r="N359" s="158" t="s">
        <v>44</v>
      </c>
      <c r="O359" s="57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1" t="s">
        <v>258</v>
      </c>
      <c r="AT359" s="161" t="s">
        <v>254</v>
      </c>
      <c r="AU359" s="161" t="s">
        <v>88</v>
      </c>
      <c r="AY359" s="17" t="s">
        <v>252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86</v>
      </c>
      <c r="BK359" s="162">
        <f>ROUND(I359*H359,2)</f>
        <v>0</v>
      </c>
      <c r="BL359" s="17" t="s">
        <v>258</v>
      </c>
      <c r="BM359" s="161" t="s">
        <v>714</v>
      </c>
    </row>
    <row r="360" spans="1:65" s="14" customFormat="1">
      <c r="B360" s="171"/>
      <c r="D360" s="164" t="s">
        <v>282</v>
      </c>
      <c r="E360" s="172" t="s">
        <v>1</v>
      </c>
      <c r="F360" s="173" t="s">
        <v>8067</v>
      </c>
      <c r="H360" s="174">
        <v>18.8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282</v>
      </c>
      <c r="AU360" s="172" t="s">
        <v>88</v>
      </c>
      <c r="AV360" s="14" t="s">
        <v>88</v>
      </c>
      <c r="AW360" s="14" t="s">
        <v>33</v>
      </c>
      <c r="AX360" s="14" t="s">
        <v>79</v>
      </c>
      <c r="AY360" s="172" t="s">
        <v>252</v>
      </c>
    </row>
    <row r="361" spans="1:65" s="15" customFormat="1">
      <c r="B361" s="179"/>
      <c r="D361" s="164" t="s">
        <v>282</v>
      </c>
      <c r="E361" s="180" t="s">
        <v>1</v>
      </c>
      <c r="F361" s="181" t="s">
        <v>286</v>
      </c>
      <c r="H361" s="182">
        <v>18.8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282</v>
      </c>
      <c r="AU361" s="180" t="s">
        <v>88</v>
      </c>
      <c r="AV361" s="15" t="s">
        <v>258</v>
      </c>
      <c r="AW361" s="15" t="s">
        <v>33</v>
      </c>
      <c r="AX361" s="15" t="s">
        <v>86</v>
      </c>
      <c r="AY361" s="180" t="s">
        <v>252</v>
      </c>
    </row>
    <row r="362" spans="1:65" s="12" customFormat="1" ht="22.9" customHeight="1">
      <c r="B362" s="135"/>
      <c r="D362" s="136" t="s">
        <v>78</v>
      </c>
      <c r="E362" s="146" t="s">
        <v>291</v>
      </c>
      <c r="F362" s="146" t="s">
        <v>471</v>
      </c>
      <c r="I362" s="138"/>
      <c r="J362" s="147">
        <f>BK362</f>
        <v>0</v>
      </c>
      <c r="L362" s="135"/>
      <c r="M362" s="140"/>
      <c r="N362" s="141"/>
      <c r="O362" s="141"/>
      <c r="P362" s="142">
        <f>SUM(P363:P396)</f>
        <v>0</v>
      </c>
      <c r="Q362" s="141"/>
      <c r="R362" s="142">
        <f>SUM(R363:R396)</f>
        <v>0</v>
      </c>
      <c r="S362" s="141"/>
      <c r="T362" s="143">
        <f>SUM(T363:T396)</f>
        <v>0</v>
      </c>
      <c r="AR362" s="136" t="s">
        <v>86</v>
      </c>
      <c r="AT362" s="144" t="s">
        <v>78</v>
      </c>
      <c r="AU362" s="144" t="s">
        <v>86</v>
      </c>
      <c r="AY362" s="136" t="s">
        <v>252</v>
      </c>
      <c r="BK362" s="145">
        <f>SUM(BK363:BK396)</f>
        <v>0</v>
      </c>
    </row>
    <row r="363" spans="1:65" s="2" customFormat="1" ht="37.9" customHeight="1">
      <c r="A363" s="31"/>
      <c r="B363" s="148"/>
      <c r="C363" s="149" t="s">
        <v>721</v>
      </c>
      <c r="D363" s="149" t="s">
        <v>254</v>
      </c>
      <c r="E363" s="150" t="s">
        <v>8068</v>
      </c>
      <c r="F363" s="151" t="s">
        <v>8069</v>
      </c>
      <c r="G363" s="152" t="s">
        <v>265</v>
      </c>
      <c r="H363" s="153">
        <v>13.6</v>
      </c>
      <c r="I363" s="154"/>
      <c r="J363" s="155">
        <f>ROUND(I363*H363,2)</f>
        <v>0</v>
      </c>
      <c r="K363" s="156"/>
      <c r="L363" s="32"/>
      <c r="M363" s="157" t="s">
        <v>1</v>
      </c>
      <c r="N363" s="158" t="s">
        <v>44</v>
      </c>
      <c r="O363" s="57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1" t="s">
        <v>258</v>
      </c>
      <c r="AT363" s="161" t="s">
        <v>254</v>
      </c>
      <c r="AU363" s="161" t="s">
        <v>88</v>
      </c>
      <c r="AY363" s="17" t="s">
        <v>252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258</v>
      </c>
      <c r="BM363" s="161" t="s">
        <v>724</v>
      </c>
    </row>
    <row r="364" spans="1:65" s="14" customFormat="1" ht="22.5">
      <c r="B364" s="171"/>
      <c r="D364" s="164" t="s">
        <v>282</v>
      </c>
      <c r="E364" s="172" t="s">
        <v>1</v>
      </c>
      <c r="F364" s="173" t="s">
        <v>8070</v>
      </c>
      <c r="H364" s="174">
        <v>13.6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282</v>
      </c>
      <c r="AU364" s="172" t="s">
        <v>88</v>
      </c>
      <c r="AV364" s="14" t="s">
        <v>88</v>
      </c>
      <c r="AW364" s="14" t="s">
        <v>33</v>
      </c>
      <c r="AX364" s="14" t="s">
        <v>79</v>
      </c>
      <c r="AY364" s="172" t="s">
        <v>252</v>
      </c>
    </row>
    <row r="365" spans="1:65" s="15" customFormat="1">
      <c r="B365" s="179"/>
      <c r="D365" s="164" t="s">
        <v>282</v>
      </c>
      <c r="E365" s="180" t="s">
        <v>1</v>
      </c>
      <c r="F365" s="181" t="s">
        <v>286</v>
      </c>
      <c r="H365" s="182">
        <v>13.6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282</v>
      </c>
      <c r="AU365" s="180" t="s">
        <v>88</v>
      </c>
      <c r="AV365" s="15" t="s">
        <v>258</v>
      </c>
      <c r="AW365" s="15" t="s">
        <v>33</v>
      </c>
      <c r="AX365" s="15" t="s">
        <v>86</v>
      </c>
      <c r="AY365" s="180" t="s">
        <v>252</v>
      </c>
    </row>
    <row r="366" spans="1:65" s="2" customFormat="1" ht="16.5" customHeight="1">
      <c r="A366" s="31"/>
      <c r="B366" s="148"/>
      <c r="C366" s="149" t="s">
        <v>442</v>
      </c>
      <c r="D366" s="149" t="s">
        <v>254</v>
      </c>
      <c r="E366" s="150" t="s">
        <v>8071</v>
      </c>
      <c r="F366" s="151" t="s">
        <v>8072</v>
      </c>
      <c r="G366" s="152" t="s">
        <v>265</v>
      </c>
      <c r="H366" s="153">
        <v>14.96</v>
      </c>
      <c r="I366" s="154"/>
      <c r="J366" s="155">
        <f>ROUND(I366*H366,2)</f>
        <v>0</v>
      </c>
      <c r="K366" s="156"/>
      <c r="L366" s="32"/>
      <c r="M366" s="157" t="s">
        <v>1</v>
      </c>
      <c r="N366" s="158" t="s">
        <v>44</v>
      </c>
      <c r="O366" s="57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61" t="s">
        <v>258</v>
      </c>
      <c r="AT366" s="161" t="s">
        <v>254</v>
      </c>
      <c r="AU366" s="161" t="s">
        <v>88</v>
      </c>
      <c r="AY366" s="17" t="s">
        <v>252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7" t="s">
        <v>86</v>
      </c>
      <c r="BK366" s="162">
        <f>ROUND(I366*H366,2)</f>
        <v>0</v>
      </c>
      <c r="BL366" s="17" t="s">
        <v>258</v>
      </c>
      <c r="BM366" s="161" t="s">
        <v>731</v>
      </c>
    </row>
    <row r="367" spans="1:65" s="14" customFormat="1" ht="22.5">
      <c r="B367" s="171"/>
      <c r="D367" s="164" t="s">
        <v>282</v>
      </c>
      <c r="E367" s="172" t="s">
        <v>1</v>
      </c>
      <c r="F367" s="173" t="s">
        <v>8073</v>
      </c>
      <c r="H367" s="174">
        <v>14.96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282</v>
      </c>
      <c r="AU367" s="172" t="s">
        <v>88</v>
      </c>
      <c r="AV367" s="14" t="s">
        <v>88</v>
      </c>
      <c r="AW367" s="14" t="s">
        <v>33</v>
      </c>
      <c r="AX367" s="14" t="s">
        <v>79</v>
      </c>
      <c r="AY367" s="172" t="s">
        <v>252</v>
      </c>
    </row>
    <row r="368" spans="1:65" s="15" customFormat="1">
      <c r="B368" s="179"/>
      <c r="D368" s="164" t="s">
        <v>282</v>
      </c>
      <c r="E368" s="180" t="s">
        <v>1</v>
      </c>
      <c r="F368" s="181" t="s">
        <v>286</v>
      </c>
      <c r="H368" s="182">
        <v>14.96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282</v>
      </c>
      <c r="AU368" s="180" t="s">
        <v>88</v>
      </c>
      <c r="AV368" s="15" t="s">
        <v>258</v>
      </c>
      <c r="AW368" s="15" t="s">
        <v>33</v>
      </c>
      <c r="AX368" s="15" t="s">
        <v>86</v>
      </c>
      <c r="AY368" s="180" t="s">
        <v>252</v>
      </c>
    </row>
    <row r="369" spans="1:65" s="2" customFormat="1" ht="24.2" customHeight="1">
      <c r="A369" s="31"/>
      <c r="B369" s="148"/>
      <c r="C369" s="149" t="s">
        <v>742</v>
      </c>
      <c r="D369" s="149" t="s">
        <v>254</v>
      </c>
      <c r="E369" s="150" t="s">
        <v>8074</v>
      </c>
      <c r="F369" s="151" t="s">
        <v>8075</v>
      </c>
      <c r="G369" s="152" t="s">
        <v>265</v>
      </c>
      <c r="H369" s="153">
        <v>57.4</v>
      </c>
      <c r="I369" s="154"/>
      <c r="J369" s="155">
        <f>ROUND(I369*H369,2)</f>
        <v>0</v>
      </c>
      <c r="K369" s="156"/>
      <c r="L369" s="32"/>
      <c r="M369" s="157" t="s">
        <v>1</v>
      </c>
      <c r="N369" s="158" t="s">
        <v>44</v>
      </c>
      <c r="O369" s="57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1" t="s">
        <v>258</v>
      </c>
      <c r="AT369" s="161" t="s">
        <v>254</v>
      </c>
      <c r="AU369" s="161" t="s">
        <v>88</v>
      </c>
      <c r="AY369" s="17" t="s">
        <v>252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86</v>
      </c>
      <c r="BK369" s="162">
        <f>ROUND(I369*H369,2)</f>
        <v>0</v>
      </c>
      <c r="BL369" s="17" t="s">
        <v>258</v>
      </c>
      <c r="BM369" s="161" t="s">
        <v>745</v>
      </c>
    </row>
    <row r="370" spans="1:65" s="14" customFormat="1" ht="22.5">
      <c r="B370" s="171"/>
      <c r="D370" s="164" t="s">
        <v>282</v>
      </c>
      <c r="E370" s="172" t="s">
        <v>1</v>
      </c>
      <c r="F370" s="173" t="s">
        <v>8076</v>
      </c>
      <c r="H370" s="174">
        <v>57.4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282</v>
      </c>
      <c r="AU370" s="172" t="s">
        <v>88</v>
      </c>
      <c r="AV370" s="14" t="s">
        <v>88</v>
      </c>
      <c r="AW370" s="14" t="s">
        <v>33</v>
      </c>
      <c r="AX370" s="14" t="s">
        <v>79</v>
      </c>
      <c r="AY370" s="172" t="s">
        <v>252</v>
      </c>
    </row>
    <row r="371" spans="1:65" s="15" customFormat="1">
      <c r="B371" s="179"/>
      <c r="D371" s="164" t="s">
        <v>282</v>
      </c>
      <c r="E371" s="180" t="s">
        <v>1</v>
      </c>
      <c r="F371" s="181" t="s">
        <v>286</v>
      </c>
      <c r="H371" s="182">
        <v>57.4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282</v>
      </c>
      <c r="AU371" s="180" t="s">
        <v>88</v>
      </c>
      <c r="AV371" s="15" t="s">
        <v>258</v>
      </c>
      <c r="AW371" s="15" t="s">
        <v>33</v>
      </c>
      <c r="AX371" s="15" t="s">
        <v>86</v>
      </c>
      <c r="AY371" s="180" t="s">
        <v>252</v>
      </c>
    </row>
    <row r="372" spans="1:65" s="2" customFormat="1" ht="24.2" customHeight="1">
      <c r="A372" s="31"/>
      <c r="B372" s="148"/>
      <c r="C372" s="149" t="s">
        <v>446</v>
      </c>
      <c r="D372" s="149" t="s">
        <v>254</v>
      </c>
      <c r="E372" s="150" t="s">
        <v>8077</v>
      </c>
      <c r="F372" s="151" t="s">
        <v>8078</v>
      </c>
      <c r="G372" s="152" t="s">
        <v>347</v>
      </c>
      <c r="H372" s="153">
        <v>290.96800000000002</v>
      </c>
      <c r="I372" s="154"/>
      <c r="J372" s="155">
        <f>ROUND(I372*H372,2)</f>
        <v>0</v>
      </c>
      <c r="K372" s="156"/>
      <c r="L372" s="32"/>
      <c r="M372" s="157" t="s">
        <v>1</v>
      </c>
      <c r="N372" s="158" t="s">
        <v>44</v>
      </c>
      <c r="O372" s="57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61" t="s">
        <v>258</v>
      </c>
      <c r="AT372" s="161" t="s">
        <v>254</v>
      </c>
      <c r="AU372" s="161" t="s">
        <v>88</v>
      </c>
      <c r="AY372" s="17" t="s">
        <v>252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7" t="s">
        <v>86</v>
      </c>
      <c r="BK372" s="162">
        <f>ROUND(I372*H372,2)</f>
        <v>0</v>
      </c>
      <c r="BL372" s="17" t="s">
        <v>258</v>
      </c>
      <c r="BM372" s="161" t="s">
        <v>748</v>
      </c>
    </row>
    <row r="373" spans="1:65" s="14" customFormat="1" ht="22.5">
      <c r="B373" s="171"/>
      <c r="D373" s="164" t="s">
        <v>282</v>
      </c>
      <c r="E373" s="172" t="s">
        <v>1</v>
      </c>
      <c r="F373" s="173" t="s">
        <v>8079</v>
      </c>
      <c r="H373" s="174">
        <v>290.96800000000002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282</v>
      </c>
      <c r="AU373" s="172" t="s">
        <v>88</v>
      </c>
      <c r="AV373" s="14" t="s">
        <v>88</v>
      </c>
      <c r="AW373" s="14" t="s">
        <v>33</v>
      </c>
      <c r="AX373" s="14" t="s">
        <v>79</v>
      </c>
      <c r="AY373" s="172" t="s">
        <v>252</v>
      </c>
    </row>
    <row r="374" spans="1:65" s="15" customFormat="1">
      <c r="B374" s="179"/>
      <c r="D374" s="164" t="s">
        <v>282</v>
      </c>
      <c r="E374" s="180" t="s">
        <v>1</v>
      </c>
      <c r="F374" s="181" t="s">
        <v>286</v>
      </c>
      <c r="H374" s="182">
        <v>290.96800000000002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282</v>
      </c>
      <c r="AU374" s="180" t="s">
        <v>88</v>
      </c>
      <c r="AV374" s="15" t="s">
        <v>258</v>
      </c>
      <c r="AW374" s="15" t="s">
        <v>33</v>
      </c>
      <c r="AX374" s="15" t="s">
        <v>86</v>
      </c>
      <c r="AY374" s="180" t="s">
        <v>252</v>
      </c>
    </row>
    <row r="375" spans="1:65" s="2" customFormat="1" ht="24.2" customHeight="1">
      <c r="A375" s="31"/>
      <c r="B375" s="148"/>
      <c r="C375" s="149" t="s">
        <v>757</v>
      </c>
      <c r="D375" s="149" t="s">
        <v>254</v>
      </c>
      <c r="E375" s="150" t="s">
        <v>8080</v>
      </c>
      <c r="F375" s="151" t="s">
        <v>8081</v>
      </c>
      <c r="G375" s="152" t="s">
        <v>265</v>
      </c>
      <c r="H375" s="153">
        <v>77</v>
      </c>
      <c r="I375" s="154"/>
      <c r="J375" s="155">
        <f>ROUND(I375*H375,2)</f>
        <v>0</v>
      </c>
      <c r="K375" s="156"/>
      <c r="L375" s="32"/>
      <c r="M375" s="157" t="s">
        <v>1</v>
      </c>
      <c r="N375" s="158" t="s">
        <v>44</v>
      </c>
      <c r="O375" s="57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61" t="s">
        <v>258</v>
      </c>
      <c r="AT375" s="161" t="s">
        <v>254</v>
      </c>
      <c r="AU375" s="161" t="s">
        <v>88</v>
      </c>
      <c r="AY375" s="17" t="s">
        <v>252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86</v>
      </c>
      <c r="BK375" s="162">
        <f>ROUND(I375*H375,2)</f>
        <v>0</v>
      </c>
      <c r="BL375" s="17" t="s">
        <v>258</v>
      </c>
      <c r="BM375" s="161" t="s">
        <v>760</v>
      </c>
    </row>
    <row r="376" spans="1:65" s="14" customFormat="1" ht="22.5">
      <c r="B376" s="171"/>
      <c r="D376" s="164" t="s">
        <v>282</v>
      </c>
      <c r="E376" s="172" t="s">
        <v>1</v>
      </c>
      <c r="F376" s="173" t="s">
        <v>8082</v>
      </c>
      <c r="H376" s="174">
        <v>77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282</v>
      </c>
      <c r="AU376" s="172" t="s">
        <v>88</v>
      </c>
      <c r="AV376" s="14" t="s">
        <v>88</v>
      </c>
      <c r="AW376" s="14" t="s">
        <v>33</v>
      </c>
      <c r="AX376" s="14" t="s">
        <v>79</v>
      </c>
      <c r="AY376" s="172" t="s">
        <v>252</v>
      </c>
    </row>
    <row r="377" spans="1:65" s="15" customFormat="1">
      <c r="B377" s="179"/>
      <c r="D377" s="164" t="s">
        <v>282</v>
      </c>
      <c r="E377" s="180" t="s">
        <v>1</v>
      </c>
      <c r="F377" s="181" t="s">
        <v>286</v>
      </c>
      <c r="H377" s="182">
        <v>77</v>
      </c>
      <c r="I377" s="183"/>
      <c r="L377" s="179"/>
      <c r="M377" s="184"/>
      <c r="N377" s="185"/>
      <c r="O377" s="185"/>
      <c r="P377" s="185"/>
      <c r="Q377" s="185"/>
      <c r="R377" s="185"/>
      <c r="S377" s="185"/>
      <c r="T377" s="186"/>
      <c r="AT377" s="180" t="s">
        <v>282</v>
      </c>
      <c r="AU377" s="180" t="s">
        <v>88</v>
      </c>
      <c r="AV377" s="15" t="s">
        <v>258</v>
      </c>
      <c r="AW377" s="15" t="s">
        <v>33</v>
      </c>
      <c r="AX377" s="15" t="s">
        <v>86</v>
      </c>
      <c r="AY377" s="180" t="s">
        <v>252</v>
      </c>
    </row>
    <row r="378" spans="1:65" s="2" customFormat="1" ht="24.2" customHeight="1">
      <c r="A378" s="31"/>
      <c r="B378" s="148"/>
      <c r="C378" s="149" t="s">
        <v>449</v>
      </c>
      <c r="D378" s="149" t="s">
        <v>254</v>
      </c>
      <c r="E378" s="150" t="s">
        <v>8083</v>
      </c>
      <c r="F378" s="151" t="s">
        <v>8084</v>
      </c>
      <c r="G378" s="152" t="s">
        <v>265</v>
      </c>
      <c r="H378" s="153">
        <v>77</v>
      </c>
      <c r="I378" s="154"/>
      <c r="J378" s="155">
        <f>ROUND(I378*H378,2)</f>
        <v>0</v>
      </c>
      <c r="K378" s="156"/>
      <c r="L378" s="32"/>
      <c r="M378" s="157" t="s">
        <v>1</v>
      </c>
      <c r="N378" s="158" t="s">
        <v>44</v>
      </c>
      <c r="O378" s="57"/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61" t="s">
        <v>258</v>
      </c>
      <c r="AT378" s="161" t="s">
        <v>254</v>
      </c>
      <c r="AU378" s="161" t="s">
        <v>88</v>
      </c>
      <c r="AY378" s="17" t="s">
        <v>252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7" t="s">
        <v>86</v>
      </c>
      <c r="BK378" s="162">
        <f>ROUND(I378*H378,2)</f>
        <v>0</v>
      </c>
      <c r="BL378" s="17" t="s">
        <v>258</v>
      </c>
      <c r="BM378" s="161" t="s">
        <v>764</v>
      </c>
    </row>
    <row r="379" spans="1:65" s="2" customFormat="1" ht="24.2" customHeight="1">
      <c r="A379" s="31"/>
      <c r="B379" s="148"/>
      <c r="C379" s="149" t="s">
        <v>766</v>
      </c>
      <c r="D379" s="149" t="s">
        <v>254</v>
      </c>
      <c r="E379" s="150" t="s">
        <v>8085</v>
      </c>
      <c r="F379" s="151" t="s">
        <v>8086</v>
      </c>
      <c r="G379" s="152" t="s">
        <v>465</v>
      </c>
      <c r="H379" s="153">
        <v>246.33</v>
      </c>
      <c r="I379" s="154"/>
      <c r="J379" s="155">
        <f>ROUND(I379*H379,2)</f>
        <v>0</v>
      </c>
      <c r="K379" s="156"/>
      <c r="L379" s="32"/>
      <c r="M379" s="157" t="s">
        <v>1</v>
      </c>
      <c r="N379" s="158" t="s">
        <v>44</v>
      </c>
      <c r="O379" s="57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1" t="s">
        <v>258</v>
      </c>
      <c r="AT379" s="161" t="s">
        <v>254</v>
      </c>
      <c r="AU379" s="161" t="s">
        <v>88</v>
      </c>
      <c r="AY379" s="17" t="s">
        <v>252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7" t="s">
        <v>86</v>
      </c>
      <c r="BK379" s="162">
        <f>ROUND(I379*H379,2)</f>
        <v>0</v>
      </c>
      <c r="BL379" s="17" t="s">
        <v>258</v>
      </c>
      <c r="BM379" s="161" t="s">
        <v>769</v>
      </c>
    </row>
    <row r="380" spans="1:65" s="14" customFormat="1">
      <c r="B380" s="171"/>
      <c r="D380" s="164" t="s">
        <v>282</v>
      </c>
      <c r="E380" s="172" t="s">
        <v>1</v>
      </c>
      <c r="F380" s="173" t="s">
        <v>8087</v>
      </c>
      <c r="H380" s="174">
        <v>134.89500000000001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282</v>
      </c>
      <c r="AU380" s="172" t="s">
        <v>88</v>
      </c>
      <c r="AV380" s="14" t="s">
        <v>88</v>
      </c>
      <c r="AW380" s="14" t="s">
        <v>33</v>
      </c>
      <c r="AX380" s="14" t="s">
        <v>79</v>
      </c>
      <c r="AY380" s="172" t="s">
        <v>252</v>
      </c>
    </row>
    <row r="381" spans="1:65" s="14" customFormat="1">
      <c r="B381" s="171"/>
      <c r="D381" s="164" t="s">
        <v>282</v>
      </c>
      <c r="E381" s="172" t="s">
        <v>1</v>
      </c>
      <c r="F381" s="173" t="s">
        <v>8088</v>
      </c>
      <c r="H381" s="174">
        <v>21.62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282</v>
      </c>
      <c r="AU381" s="172" t="s">
        <v>88</v>
      </c>
      <c r="AV381" s="14" t="s">
        <v>88</v>
      </c>
      <c r="AW381" s="14" t="s">
        <v>33</v>
      </c>
      <c r="AX381" s="14" t="s">
        <v>79</v>
      </c>
      <c r="AY381" s="172" t="s">
        <v>252</v>
      </c>
    </row>
    <row r="382" spans="1:65" s="14" customFormat="1">
      <c r="B382" s="171"/>
      <c r="D382" s="164" t="s">
        <v>282</v>
      </c>
      <c r="E382" s="172" t="s">
        <v>1</v>
      </c>
      <c r="F382" s="173" t="s">
        <v>8089</v>
      </c>
      <c r="H382" s="174">
        <v>61.755000000000003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282</v>
      </c>
      <c r="AU382" s="172" t="s">
        <v>88</v>
      </c>
      <c r="AV382" s="14" t="s">
        <v>88</v>
      </c>
      <c r="AW382" s="14" t="s">
        <v>33</v>
      </c>
      <c r="AX382" s="14" t="s">
        <v>79</v>
      </c>
      <c r="AY382" s="172" t="s">
        <v>252</v>
      </c>
    </row>
    <row r="383" spans="1:65" s="14" customFormat="1">
      <c r="B383" s="171"/>
      <c r="D383" s="164" t="s">
        <v>282</v>
      </c>
      <c r="E383" s="172" t="s">
        <v>1</v>
      </c>
      <c r="F383" s="173" t="s">
        <v>8090</v>
      </c>
      <c r="H383" s="174">
        <v>28.06</v>
      </c>
      <c r="I383" s="175"/>
      <c r="L383" s="171"/>
      <c r="M383" s="176"/>
      <c r="N383" s="177"/>
      <c r="O383" s="177"/>
      <c r="P383" s="177"/>
      <c r="Q383" s="177"/>
      <c r="R383" s="177"/>
      <c r="S383" s="177"/>
      <c r="T383" s="178"/>
      <c r="AT383" s="172" t="s">
        <v>282</v>
      </c>
      <c r="AU383" s="172" t="s">
        <v>88</v>
      </c>
      <c r="AV383" s="14" t="s">
        <v>88</v>
      </c>
      <c r="AW383" s="14" t="s">
        <v>33</v>
      </c>
      <c r="AX383" s="14" t="s">
        <v>79</v>
      </c>
      <c r="AY383" s="172" t="s">
        <v>252</v>
      </c>
    </row>
    <row r="384" spans="1:65" s="15" customFormat="1">
      <c r="B384" s="179"/>
      <c r="D384" s="164" t="s">
        <v>282</v>
      </c>
      <c r="E384" s="180" t="s">
        <v>1</v>
      </c>
      <c r="F384" s="181" t="s">
        <v>286</v>
      </c>
      <c r="H384" s="182">
        <v>246.33</v>
      </c>
      <c r="I384" s="183"/>
      <c r="L384" s="179"/>
      <c r="M384" s="184"/>
      <c r="N384" s="185"/>
      <c r="O384" s="185"/>
      <c r="P384" s="185"/>
      <c r="Q384" s="185"/>
      <c r="R384" s="185"/>
      <c r="S384" s="185"/>
      <c r="T384" s="186"/>
      <c r="AT384" s="180" t="s">
        <v>282</v>
      </c>
      <c r="AU384" s="180" t="s">
        <v>88</v>
      </c>
      <c r="AV384" s="15" t="s">
        <v>258</v>
      </c>
      <c r="AW384" s="15" t="s">
        <v>33</v>
      </c>
      <c r="AX384" s="15" t="s">
        <v>86</v>
      </c>
      <c r="AY384" s="180" t="s">
        <v>252</v>
      </c>
    </row>
    <row r="385" spans="1:65" s="2" customFormat="1" ht="24.2" customHeight="1">
      <c r="A385" s="31"/>
      <c r="B385" s="148"/>
      <c r="C385" s="149" t="s">
        <v>453</v>
      </c>
      <c r="D385" s="149" t="s">
        <v>254</v>
      </c>
      <c r="E385" s="150" t="s">
        <v>2713</v>
      </c>
      <c r="F385" s="151" t="s">
        <v>2714</v>
      </c>
      <c r="G385" s="152" t="s">
        <v>280</v>
      </c>
      <c r="H385" s="153">
        <v>200.39</v>
      </c>
      <c r="I385" s="154"/>
      <c r="J385" s="155">
        <f>ROUND(I385*H385,2)</f>
        <v>0</v>
      </c>
      <c r="K385" s="156"/>
      <c r="L385" s="32"/>
      <c r="M385" s="157" t="s">
        <v>1</v>
      </c>
      <c r="N385" s="158" t="s">
        <v>44</v>
      </c>
      <c r="O385" s="57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61" t="s">
        <v>258</v>
      </c>
      <c r="AT385" s="161" t="s">
        <v>254</v>
      </c>
      <c r="AU385" s="161" t="s">
        <v>88</v>
      </c>
      <c r="AY385" s="17" t="s">
        <v>252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7" t="s">
        <v>86</v>
      </c>
      <c r="BK385" s="162">
        <f>ROUND(I385*H385,2)</f>
        <v>0</v>
      </c>
      <c r="BL385" s="17" t="s">
        <v>258</v>
      </c>
      <c r="BM385" s="161" t="s">
        <v>791</v>
      </c>
    </row>
    <row r="386" spans="1:65" s="2" customFormat="1" ht="33" customHeight="1">
      <c r="A386" s="31"/>
      <c r="B386" s="148"/>
      <c r="C386" s="149" t="s">
        <v>802</v>
      </c>
      <c r="D386" s="149" t="s">
        <v>254</v>
      </c>
      <c r="E386" s="150" t="s">
        <v>2720</v>
      </c>
      <c r="F386" s="151" t="s">
        <v>1229</v>
      </c>
      <c r="G386" s="152" t="s">
        <v>280</v>
      </c>
      <c r="H386" s="153">
        <v>43.89</v>
      </c>
      <c r="I386" s="154"/>
      <c r="J386" s="155">
        <f>ROUND(I386*H386,2)</f>
        <v>0</v>
      </c>
      <c r="K386" s="156"/>
      <c r="L386" s="32"/>
      <c r="M386" s="157" t="s">
        <v>1</v>
      </c>
      <c r="N386" s="158" t="s">
        <v>44</v>
      </c>
      <c r="O386" s="57"/>
      <c r="P386" s="159">
        <f>O386*H386</f>
        <v>0</v>
      </c>
      <c r="Q386" s="159">
        <v>0</v>
      </c>
      <c r="R386" s="159">
        <f>Q386*H386</f>
        <v>0</v>
      </c>
      <c r="S386" s="159">
        <v>0</v>
      </c>
      <c r="T386" s="160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61" t="s">
        <v>258</v>
      </c>
      <c r="AT386" s="161" t="s">
        <v>254</v>
      </c>
      <c r="AU386" s="161" t="s">
        <v>88</v>
      </c>
      <c r="AY386" s="17" t="s">
        <v>252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86</v>
      </c>
      <c r="BK386" s="162">
        <f>ROUND(I386*H386,2)</f>
        <v>0</v>
      </c>
      <c r="BL386" s="17" t="s">
        <v>258</v>
      </c>
      <c r="BM386" s="161" t="s">
        <v>805</v>
      </c>
    </row>
    <row r="387" spans="1:65" s="13" customFormat="1" ht="33.75">
      <c r="B387" s="163"/>
      <c r="D387" s="164" t="s">
        <v>282</v>
      </c>
      <c r="E387" s="165" t="s">
        <v>1</v>
      </c>
      <c r="F387" s="166" t="s">
        <v>4911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282</v>
      </c>
      <c r="AU387" s="165" t="s">
        <v>88</v>
      </c>
      <c r="AV387" s="13" t="s">
        <v>86</v>
      </c>
      <c r="AW387" s="13" t="s">
        <v>33</v>
      </c>
      <c r="AX387" s="13" t="s">
        <v>79</v>
      </c>
      <c r="AY387" s="165" t="s">
        <v>252</v>
      </c>
    </row>
    <row r="388" spans="1:65" s="13" customFormat="1" ht="33.75">
      <c r="B388" s="163"/>
      <c r="D388" s="164" t="s">
        <v>282</v>
      </c>
      <c r="E388" s="165" t="s">
        <v>1</v>
      </c>
      <c r="F388" s="166" t="s">
        <v>4912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282</v>
      </c>
      <c r="AU388" s="165" t="s">
        <v>88</v>
      </c>
      <c r="AV388" s="13" t="s">
        <v>86</v>
      </c>
      <c r="AW388" s="13" t="s">
        <v>33</v>
      </c>
      <c r="AX388" s="13" t="s">
        <v>79</v>
      </c>
      <c r="AY388" s="165" t="s">
        <v>252</v>
      </c>
    </row>
    <row r="389" spans="1:65" s="14" customFormat="1">
      <c r="B389" s="171"/>
      <c r="D389" s="164" t="s">
        <v>282</v>
      </c>
      <c r="E389" s="172" t="s">
        <v>1</v>
      </c>
      <c r="F389" s="173" t="s">
        <v>8091</v>
      </c>
      <c r="H389" s="174">
        <v>43.89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282</v>
      </c>
      <c r="AU389" s="172" t="s">
        <v>88</v>
      </c>
      <c r="AV389" s="14" t="s">
        <v>88</v>
      </c>
      <c r="AW389" s="14" t="s">
        <v>33</v>
      </c>
      <c r="AX389" s="14" t="s">
        <v>79</v>
      </c>
      <c r="AY389" s="172" t="s">
        <v>252</v>
      </c>
    </row>
    <row r="390" spans="1:65" s="13" customFormat="1" ht="22.5">
      <c r="B390" s="163"/>
      <c r="D390" s="164" t="s">
        <v>282</v>
      </c>
      <c r="E390" s="165" t="s">
        <v>1</v>
      </c>
      <c r="F390" s="166" t="s">
        <v>8092</v>
      </c>
      <c r="H390" s="165" t="s">
        <v>1</v>
      </c>
      <c r="I390" s="167"/>
      <c r="L390" s="163"/>
      <c r="M390" s="168"/>
      <c r="N390" s="169"/>
      <c r="O390" s="169"/>
      <c r="P390" s="169"/>
      <c r="Q390" s="169"/>
      <c r="R390" s="169"/>
      <c r="S390" s="169"/>
      <c r="T390" s="170"/>
      <c r="AT390" s="165" t="s">
        <v>282</v>
      </c>
      <c r="AU390" s="165" t="s">
        <v>88</v>
      </c>
      <c r="AV390" s="13" t="s">
        <v>86</v>
      </c>
      <c r="AW390" s="13" t="s">
        <v>33</v>
      </c>
      <c r="AX390" s="13" t="s">
        <v>79</v>
      </c>
      <c r="AY390" s="165" t="s">
        <v>252</v>
      </c>
    </row>
    <row r="391" spans="1:65" s="13" customFormat="1" ht="22.5">
      <c r="B391" s="163"/>
      <c r="D391" s="164" t="s">
        <v>282</v>
      </c>
      <c r="E391" s="165" t="s">
        <v>1</v>
      </c>
      <c r="F391" s="166" t="s">
        <v>8093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282</v>
      </c>
      <c r="AU391" s="165" t="s">
        <v>88</v>
      </c>
      <c r="AV391" s="13" t="s">
        <v>86</v>
      </c>
      <c r="AW391" s="13" t="s">
        <v>33</v>
      </c>
      <c r="AX391" s="13" t="s">
        <v>79</v>
      </c>
      <c r="AY391" s="165" t="s">
        <v>252</v>
      </c>
    </row>
    <row r="392" spans="1:65" s="13" customFormat="1" ht="33.75">
      <c r="B392" s="163"/>
      <c r="D392" s="164" t="s">
        <v>282</v>
      </c>
      <c r="E392" s="165" t="s">
        <v>1</v>
      </c>
      <c r="F392" s="166" t="s">
        <v>8094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282</v>
      </c>
      <c r="AU392" s="165" t="s">
        <v>88</v>
      </c>
      <c r="AV392" s="13" t="s">
        <v>86</v>
      </c>
      <c r="AW392" s="13" t="s">
        <v>33</v>
      </c>
      <c r="AX392" s="13" t="s">
        <v>79</v>
      </c>
      <c r="AY392" s="165" t="s">
        <v>252</v>
      </c>
    </row>
    <row r="393" spans="1:65" s="13" customFormat="1">
      <c r="B393" s="163"/>
      <c r="D393" s="164" t="s">
        <v>282</v>
      </c>
      <c r="E393" s="165" t="s">
        <v>1</v>
      </c>
      <c r="F393" s="166" t="s">
        <v>8095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282</v>
      </c>
      <c r="AU393" s="165" t="s">
        <v>88</v>
      </c>
      <c r="AV393" s="13" t="s">
        <v>86</v>
      </c>
      <c r="AW393" s="13" t="s">
        <v>33</v>
      </c>
      <c r="AX393" s="13" t="s">
        <v>79</v>
      </c>
      <c r="AY393" s="165" t="s">
        <v>252</v>
      </c>
    </row>
    <row r="394" spans="1:65" s="13" customFormat="1" ht="22.5">
      <c r="B394" s="163"/>
      <c r="D394" s="164" t="s">
        <v>282</v>
      </c>
      <c r="E394" s="165" t="s">
        <v>1</v>
      </c>
      <c r="F394" s="166" t="s">
        <v>8096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282</v>
      </c>
      <c r="AU394" s="165" t="s">
        <v>88</v>
      </c>
      <c r="AV394" s="13" t="s">
        <v>86</v>
      </c>
      <c r="AW394" s="13" t="s">
        <v>33</v>
      </c>
      <c r="AX394" s="13" t="s">
        <v>79</v>
      </c>
      <c r="AY394" s="165" t="s">
        <v>252</v>
      </c>
    </row>
    <row r="395" spans="1:65" s="15" customFormat="1">
      <c r="B395" s="179"/>
      <c r="D395" s="164" t="s">
        <v>282</v>
      </c>
      <c r="E395" s="180" t="s">
        <v>1</v>
      </c>
      <c r="F395" s="181" t="s">
        <v>286</v>
      </c>
      <c r="H395" s="182">
        <v>43.89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282</v>
      </c>
      <c r="AU395" s="180" t="s">
        <v>88</v>
      </c>
      <c r="AV395" s="15" t="s">
        <v>258</v>
      </c>
      <c r="AW395" s="15" t="s">
        <v>33</v>
      </c>
      <c r="AX395" s="15" t="s">
        <v>86</v>
      </c>
      <c r="AY395" s="180" t="s">
        <v>252</v>
      </c>
    </row>
    <row r="396" spans="1:65" s="2" customFormat="1" ht="24.2" customHeight="1">
      <c r="A396" s="31"/>
      <c r="B396" s="148"/>
      <c r="C396" s="149" t="s">
        <v>456</v>
      </c>
      <c r="D396" s="149" t="s">
        <v>254</v>
      </c>
      <c r="E396" s="150" t="s">
        <v>8097</v>
      </c>
      <c r="F396" s="151" t="s">
        <v>8098</v>
      </c>
      <c r="G396" s="152" t="s">
        <v>1198</v>
      </c>
      <c r="H396" s="153">
        <v>1</v>
      </c>
      <c r="I396" s="154"/>
      <c r="J396" s="155">
        <f>ROUND(I396*H396,2)</f>
        <v>0</v>
      </c>
      <c r="K396" s="156"/>
      <c r="L396" s="32"/>
      <c r="M396" s="157" t="s">
        <v>1</v>
      </c>
      <c r="N396" s="158" t="s">
        <v>44</v>
      </c>
      <c r="O396" s="57"/>
      <c r="P396" s="159">
        <f>O396*H396</f>
        <v>0</v>
      </c>
      <c r="Q396" s="159">
        <v>0</v>
      </c>
      <c r="R396" s="159">
        <f>Q396*H396</f>
        <v>0</v>
      </c>
      <c r="S396" s="159">
        <v>0</v>
      </c>
      <c r="T396" s="160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61" t="s">
        <v>258</v>
      </c>
      <c r="AT396" s="161" t="s">
        <v>254</v>
      </c>
      <c r="AU396" s="161" t="s">
        <v>88</v>
      </c>
      <c r="AY396" s="17" t="s">
        <v>252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7" t="s">
        <v>86</v>
      </c>
      <c r="BK396" s="162">
        <f>ROUND(I396*H396,2)</f>
        <v>0</v>
      </c>
      <c r="BL396" s="17" t="s">
        <v>258</v>
      </c>
      <c r="BM396" s="161" t="s">
        <v>809</v>
      </c>
    </row>
    <row r="397" spans="1:65" s="12" customFormat="1" ht="22.9" customHeight="1">
      <c r="B397" s="135"/>
      <c r="D397" s="136" t="s">
        <v>78</v>
      </c>
      <c r="E397" s="146" t="s">
        <v>844</v>
      </c>
      <c r="F397" s="146" t="s">
        <v>1292</v>
      </c>
      <c r="I397" s="138"/>
      <c r="J397" s="147">
        <f>BK397</f>
        <v>0</v>
      </c>
      <c r="L397" s="135"/>
      <c r="M397" s="140"/>
      <c r="N397" s="141"/>
      <c r="O397" s="141"/>
      <c r="P397" s="142">
        <f>SUM(P398:P399)</f>
        <v>0</v>
      </c>
      <c r="Q397" s="141"/>
      <c r="R397" s="142">
        <f>SUM(R398:R399)</f>
        <v>0</v>
      </c>
      <c r="S397" s="141"/>
      <c r="T397" s="143">
        <f>SUM(T398:T399)</f>
        <v>0</v>
      </c>
      <c r="AR397" s="136" t="s">
        <v>86</v>
      </c>
      <c r="AT397" s="144" t="s">
        <v>78</v>
      </c>
      <c r="AU397" s="144" t="s">
        <v>86</v>
      </c>
      <c r="AY397" s="136" t="s">
        <v>252</v>
      </c>
      <c r="BK397" s="145">
        <f>SUM(BK398:BK399)</f>
        <v>0</v>
      </c>
    </row>
    <row r="398" spans="1:65" s="2" customFormat="1" ht="24.2" customHeight="1">
      <c r="A398" s="31"/>
      <c r="B398" s="148"/>
      <c r="C398" s="149" t="s">
        <v>811</v>
      </c>
      <c r="D398" s="149" t="s">
        <v>254</v>
      </c>
      <c r="E398" s="150" t="s">
        <v>8099</v>
      </c>
      <c r="F398" s="151" t="s">
        <v>8100</v>
      </c>
      <c r="G398" s="152" t="s">
        <v>341</v>
      </c>
      <c r="H398" s="153">
        <v>217.702</v>
      </c>
      <c r="I398" s="154"/>
      <c r="J398" s="155">
        <f>ROUND(I398*H398,2)</f>
        <v>0</v>
      </c>
      <c r="K398" s="156"/>
      <c r="L398" s="32"/>
      <c r="M398" s="157" t="s">
        <v>1</v>
      </c>
      <c r="N398" s="158" t="s">
        <v>44</v>
      </c>
      <c r="O398" s="57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61" t="s">
        <v>258</v>
      </c>
      <c r="AT398" s="161" t="s">
        <v>254</v>
      </c>
      <c r="AU398" s="161" t="s">
        <v>88</v>
      </c>
      <c r="AY398" s="17" t="s">
        <v>252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7" t="s">
        <v>86</v>
      </c>
      <c r="BK398" s="162">
        <f>ROUND(I398*H398,2)</f>
        <v>0</v>
      </c>
      <c r="BL398" s="17" t="s">
        <v>258</v>
      </c>
      <c r="BM398" s="161" t="s">
        <v>814</v>
      </c>
    </row>
    <row r="399" spans="1:65" s="2" customFormat="1" ht="21.75" customHeight="1">
      <c r="A399" s="31"/>
      <c r="B399" s="148"/>
      <c r="C399" s="149" t="s">
        <v>461</v>
      </c>
      <c r="D399" s="149" t="s">
        <v>254</v>
      </c>
      <c r="E399" s="150" t="s">
        <v>8101</v>
      </c>
      <c r="F399" s="151" t="s">
        <v>4916</v>
      </c>
      <c r="G399" s="152" t="s">
        <v>257</v>
      </c>
      <c r="H399" s="153">
        <v>15</v>
      </c>
      <c r="I399" s="154"/>
      <c r="J399" s="155">
        <f>ROUND(I399*H399,2)</f>
        <v>0</v>
      </c>
      <c r="K399" s="156"/>
      <c r="L399" s="32"/>
      <c r="M399" s="191" t="s">
        <v>1</v>
      </c>
      <c r="N399" s="192" t="s">
        <v>44</v>
      </c>
      <c r="O399" s="193"/>
      <c r="P399" s="194">
        <f>O399*H399</f>
        <v>0</v>
      </c>
      <c r="Q399" s="194">
        <v>0</v>
      </c>
      <c r="R399" s="194">
        <f>Q399*H399</f>
        <v>0</v>
      </c>
      <c r="S399" s="194">
        <v>0</v>
      </c>
      <c r="T399" s="195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61" t="s">
        <v>258</v>
      </c>
      <c r="AT399" s="161" t="s">
        <v>254</v>
      </c>
      <c r="AU399" s="161" t="s">
        <v>88</v>
      </c>
      <c r="AY399" s="17" t="s">
        <v>252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7" t="s">
        <v>86</v>
      </c>
      <c r="BK399" s="162">
        <f>ROUND(I399*H399,2)</f>
        <v>0</v>
      </c>
      <c r="BL399" s="17" t="s">
        <v>258</v>
      </c>
      <c r="BM399" s="161" t="s">
        <v>818</v>
      </c>
    </row>
    <row r="400" spans="1:65" s="2" customFormat="1" ht="6.95" customHeight="1">
      <c r="A400" s="31"/>
      <c r="B400" s="46"/>
      <c r="C400" s="47"/>
      <c r="D400" s="47"/>
      <c r="E400" s="47"/>
      <c r="F400" s="47"/>
      <c r="G400" s="47"/>
      <c r="H400" s="47"/>
      <c r="I400" s="47"/>
      <c r="J400" s="47"/>
      <c r="K400" s="47"/>
      <c r="L400" s="32"/>
      <c r="M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</row>
  </sheetData>
  <autoFilter ref="C124:K399" xr:uid="{00000000-0009-0000-0000-00001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9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168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8102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ROUND(J124,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ROUND((SUM(BE124:BE193)),  2)</f>
        <v>0</v>
      </c>
      <c r="G35" s="31"/>
      <c r="H35" s="31"/>
      <c r="I35" s="104">
        <v>0.21</v>
      </c>
      <c r="J35" s="103">
        <f>ROUND(((SUM(BE124:BE193))*I35),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ROUND((SUM(BF124:BF193)),  2)</f>
        <v>0</v>
      </c>
      <c r="G36" s="31"/>
      <c r="H36" s="31"/>
      <c r="I36" s="104">
        <v>0.15</v>
      </c>
      <c r="J36" s="103">
        <f>ROUND(((SUM(BF124:BF193))*I36),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ROUND((SUM(BG124:BG193)),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ROUND((SUM(BH124:BH193)),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ROUND((SUM(BI124:BI193)),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Objekt26 - SO D.1.4.10.1.Sad.úpravy II.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J124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211</v>
      </c>
      <c r="E101" s="122"/>
      <c r="F101" s="122"/>
      <c r="G101" s="122"/>
      <c r="H101" s="122"/>
      <c r="I101" s="122"/>
      <c r="J101" s="123">
        <f>J184</f>
        <v>0</v>
      </c>
      <c r="L101" s="120"/>
    </row>
    <row r="102" spans="1:47" s="10" customFormat="1" ht="19.899999999999999" customHeight="1">
      <c r="B102" s="120"/>
      <c r="D102" s="121" t="s">
        <v>212</v>
      </c>
      <c r="E102" s="122"/>
      <c r="F102" s="122"/>
      <c r="G102" s="122"/>
      <c r="H102" s="122"/>
      <c r="I102" s="122"/>
      <c r="J102" s="123">
        <f>J189</f>
        <v>0</v>
      </c>
      <c r="L102" s="120"/>
    </row>
    <row r="103" spans="1:47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47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1" t="s">
        <v>237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16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3" t="str">
        <f>E7</f>
        <v>ZU - rekonstrukce objektu Klatovská 51/ Chodské náměstí 1</v>
      </c>
      <c r="F112" s="244"/>
      <c r="G112" s="244"/>
      <c r="H112" s="244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197</v>
      </c>
      <c r="L113" s="20"/>
    </row>
    <row r="114" spans="1:65" s="2" customFormat="1" ht="16.5" customHeight="1">
      <c r="A114" s="31"/>
      <c r="B114" s="32"/>
      <c r="C114" s="31"/>
      <c r="D114" s="31"/>
      <c r="E114" s="243" t="s">
        <v>198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199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18" t="str">
        <f>E11</f>
        <v>Objekt26 - SO D.1.4.10.1.Sad.úpravy II.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1"/>
      <c r="E118" s="31"/>
      <c r="F118" s="25" t="str">
        <f>F14</f>
        <v>Plzeň</v>
      </c>
      <c r="G118" s="31"/>
      <c r="H118" s="31"/>
      <c r="I118" s="27" t="s">
        <v>22</v>
      </c>
      <c r="J118" s="54" t="str">
        <f>IF(J14="","",J14)</f>
        <v>17. 11. 2022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24</v>
      </c>
      <c r="D120" s="31"/>
      <c r="E120" s="31"/>
      <c r="F120" s="25" t="str">
        <f>E17</f>
        <v>Západočeská univerzita v Plzni</v>
      </c>
      <c r="G120" s="31"/>
      <c r="H120" s="31"/>
      <c r="I120" s="27" t="s">
        <v>31</v>
      </c>
      <c r="J120" s="29" t="str">
        <f>E23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30</v>
      </c>
      <c r="D121" s="31"/>
      <c r="E121" s="31"/>
      <c r="F121" s="25">
        <f>IF(E20="","",E20)</f>
        <v>0</v>
      </c>
      <c r="G121" s="31"/>
      <c r="H121" s="31"/>
      <c r="I121" s="27" t="s">
        <v>34</v>
      </c>
      <c r="J121" s="29" t="str">
        <f>E26</f>
        <v>BAUING KV, s.r.o.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4"/>
      <c r="B123" s="125"/>
      <c r="C123" s="126" t="s">
        <v>238</v>
      </c>
      <c r="D123" s="127" t="s">
        <v>64</v>
      </c>
      <c r="E123" s="127" t="s">
        <v>60</v>
      </c>
      <c r="F123" s="127" t="s">
        <v>61</v>
      </c>
      <c r="G123" s="127" t="s">
        <v>239</v>
      </c>
      <c r="H123" s="127" t="s">
        <v>240</v>
      </c>
      <c r="I123" s="127" t="s">
        <v>241</v>
      </c>
      <c r="J123" s="128" t="s">
        <v>203</v>
      </c>
      <c r="K123" s="129" t="s">
        <v>242</v>
      </c>
      <c r="L123" s="130"/>
      <c r="M123" s="61" t="s">
        <v>1</v>
      </c>
      <c r="N123" s="62" t="s">
        <v>43</v>
      </c>
      <c r="O123" s="62" t="s">
        <v>243</v>
      </c>
      <c r="P123" s="62" t="s">
        <v>244</v>
      </c>
      <c r="Q123" s="62" t="s">
        <v>245</v>
      </c>
      <c r="R123" s="62" t="s">
        <v>246</v>
      </c>
      <c r="S123" s="62" t="s">
        <v>247</v>
      </c>
      <c r="T123" s="63" t="s">
        <v>248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1"/>
      <c r="B124" s="32"/>
      <c r="C124" s="68" t="s">
        <v>249</v>
      </c>
      <c r="D124" s="31"/>
      <c r="E124" s="31"/>
      <c r="F124" s="31"/>
      <c r="G124" s="31"/>
      <c r="H124" s="31"/>
      <c r="I124" s="31"/>
      <c r="J124" s="131">
        <f>BK124</f>
        <v>0</v>
      </c>
      <c r="K124" s="31"/>
      <c r="L124" s="32"/>
      <c r="M124" s="64"/>
      <c r="N124" s="55"/>
      <c r="O124" s="65"/>
      <c r="P124" s="132">
        <f>P125</f>
        <v>0</v>
      </c>
      <c r="Q124" s="65"/>
      <c r="R124" s="132">
        <f>R125</f>
        <v>0</v>
      </c>
      <c r="S124" s="65"/>
      <c r="T124" s="133">
        <f>T125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7" t="s">
        <v>78</v>
      </c>
      <c r="AU124" s="17" t="s">
        <v>205</v>
      </c>
      <c r="BK124" s="134">
        <f>BK125</f>
        <v>0</v>
      </c>
    </row>
    <row r="125" spans="1:65" s="12" customFormat="1" ht="25.9" customHeight="1">
      <c r="B125" s="135"/>
      <c r="D125" s="136" t="s">
        <v>78</v>
      </c>
      <c r="E125" s="137" t="s">
        <v>250</v>
      </c>
      <c r="F125" s="137" t="s">
        <v>251</v>
      </c>
      <c r="I125" s="138"/>
      <c r="J125" s="139">
        <f>BK125</f>
        <v>0</v>
      </c>
      <c r="L125" s="135"/>
      <c r="M125" s="140"/>
      <c r="N125" s="141"/>
      <c r="O125" s="141"/>
      <c r="P125" s="142">
        <f>P126+P184+P189</f>
        <v>0</v>
      </c>
      <c r="Q125" s="141"/>
      <c r="R125" s="142">
        <f>R126+R184+R189</f>
        <v>0</v>
      </c>
      <c r="S125" s="141"/>
      <c r="T125" s="143">
        <f>T126+T184+T189</f>
        <v>0</v>
      </c>
      <c r="AR125" s="136" t="s">
        <v>86</v>
      </c>
      <c r="AT125" s="144" t="s">
        <v>78</v>
      </c>
      <c r="AU125" s="144" t="s">
        <v>79</v>
      </c>
      <c r="AY125" s="136" t="s">
        <v>252</v>
      </c>
      <c r="BK125" s="145">
        <f>BK126+BK184+BK189</f>
        <v>0</v>
      </c>
    </row>
    <row r="126" spans="1:65" s="12" customFormat="1" ht="22.9" customHeight="1">
      <c r="B126" s="135"/>
      <c r="D126" s="136" t="s">
        <v>78</v>
      </c>
      <c r="E126" s="146" t="s">
        <v>86</v>
      </c>
      <c r="F126" s="146" t="s">
        <v>253</v>
      </c>
      <c r="I126" s="138"/>
      <c r="J126" s="147">
        <f>BK126</f>
        <v>0</v>
      </c>
      <c r="L126" s="135"/>
      <c r="M126" s="140"/>
      <c r="N126" s="141"/>
      <c r="O126" s="141"/>
      <c r="P126" s="142">
        <f>SUM(P127:P183)</f>
        <v>0</v>
      </c>
      <c r="Q126" s="141"/>
      <c r="R126" s="142">
        <f>SUM(R127:R183)</f>
        <v>0</v>
      </c>
      <c r="S126" s="141"/>
      <c r="T126" s="143">
        <f>SUM(T127:T183)</f>
        <v>0</v>
      </c>
      <c r="AR126" s="136" t="s">
        <v>86</v>
      </c>
      <c r="AT126" s="144" t="s">
        <v>78</v>
      </c>
      <c r="AU126" s="144" t="s">
        <v>86</v>
      </c>
      <c r="AY126" s="136" t="s">
        <v>252</v>
      </c>
      <c r="BK126" s="145">
        <f>SUM(BK127:BK183)</f>
        <v>0</v>
      </c>
    </row>
    <row r="127" spans="1:65" s="2" customFormat="1" ht="21.75" customHeight="1">
      <c r="A127" s="31"/>
      <c r="B127" s="148"/>
      <c r="C127" s="149" t="s">
        <v>86</v>
      </c>
      <c r="D127" s="149" t="s">
        <v>254</v>
      </c>
      <c r="E127" s="150" t="s">
        <v>7827</v>
      </c>
      <c r="F127" s="151" t="s">
        <v>7828</v>
      </c>
      <c r="G127" s="152" t="s">
        <v>465</v>
      </c>
      <c r="H127" s="153">
        <v>564.1</v>
      </c>
      <c r="I127" s="154"/>
      <c r="J127" s="155">
        <f>ROUND(I127*H127,2)</f>
        <v>0</v>
      </c>
      <c r="K127" s="156"/>
      <c r="L127" s="32"/>
      <c r="M127" s="157" t="s">
        <v>1</v>
      </c>
      <c r="N127" s="158" t="s">
        <v>44</v>
      </c>
      <c r="O127" s="57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258</v>
      </c>
      <c r="AT127" s="161" t="s">
        <v>254</v>
      </c>
      <c r="AU127" s="161" t="s">
        <v>88</v>
      </c>
      <c r="AY127" s="17" t="s">
        <v>252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86</v>
      </c>
      <c r="BK127" s="162">
        <f>ROUND(I127*H127,2)</f>
        <v>0</v>
      </c>
      <c r="BL127" s="17" t="s">
        <v>258</v>
      </c>
      <c r="BM127" s="161" t="s">
        <v>88</v>
      </c>
    </row>
    <row r="128" spans="1:65" s="14" customFormat="1">
      <c r="B128" s="171"/>
      <c r="D128" s="164" t="s">
        <v>282</v>
      </c>
      <c r="E128" s="172" t="s">
        <v>1</v>
      </c>
      <c r="F128" s="173" t="s">
        <v>8103</v>
      </c>
      <c r="H128" s="174">
        <v>564.1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282</v>
      </c>
      <c r="AU128" s="172" t="s">
        <v>88</v>
      </c>
      <c r="AV128" s="14" t="s">
        <v>88</v>
      </c>
      <c r="AW128" s="14" t="s">
        <v>33</v>
      </c>
      <c r="AX128" s="14" t="s">
        <v>79</v>
      </c>
      <c r="AY128" s="172" t="s">
        <v>252</v>
      </c>
    </row>
    <row r="129" spans="1:65" s="15" customFormat="1">
      <c r="B129" s="179"/>
      <c r="D129" s="164" t="s">
        <v>282</v>
      </c>
      <c r="E129" s="180" t="s">
        <v>1</v>
      </c>
      <c r="F129" s="181" t="s">
        <v>286</v>
      </c>
      <c r="H129" s="182">
        <v>564.1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282</v>
      </c>
      <c r="AU129" s="180" t="s">
        <v>88</v>
      </c>
      <c r="AV129" s="15" t="s">
        <v>258</v>
      </c>
      <c r="AW129" s="15" t="s">
        <v>33</v>
      </c>
      <c r="AX129" s="15" t="s">
        <v>86</v>
      </c>
      <c r="AY129" s="180" t="s">
        <v>252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7833</v>
      </c>
      <c r="F130" s="151" t="s">
        <v>7834</v>
      </c>
      <c r="G130" s="152" t="s">
        <v>465</v>
      </c>
      <c r="H130" s="153">
        <v>564.1</v>
      </c>
      <c r="I130" s="154"/>
      <c r="J130" s="155">
        <f>ROUND(I130*H130,2)</f>
        <v>0</v>
      </c>
      <c r="K130" s="156"/>
      <c r="L130" s="32"/>
      <c r="M130" s="157" t="s">
        <v>1</v>
      </c>
      <c r="N130" s="158" t="s">
        <v>44</v>
      </c>
      <c r="O130" s="57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86</v>
      </c>
      <c r="BK130" s="162">
        <f>ROUND(I130*H130,2)</f>
        <v>0</v>
      </c>
      <c r="BL130" s="17" t="s">
        <v>258</v>
      </c>
      <c r="BM130" s="161" t="s">
        <v>258</v>
      </c>
    </row>
    <row r="131" spans="1:65" s="14" customFormat="1">
      <c r="B131" s="171"/>
      <c r="D131" s="164" t="s">
        <v>282</v>
      </c>
      <c r="E131" s="172" t="s">
        <v>1</v>
      </c>
      <c r="F131" s="173" t="s">
        <v>8104</v>
      </c>
      <c r="H131" s="174">
        <v>564.1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3" customFormat="1" ht="33.75">
      <c r="B132" s="163"/>
      <c r="D132" s="164" t="s">
        <v>282</v>
      </c>
      <c r="E132" s="165" t="s">
        <v>1</v>
      </c>
      <c r="F132" s="166" t="s">
        <v>7836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282</v>
      </c>
      <c r="AU132" s="165" t="s">
        <v>88</v>
      </c>
      <c r="AV132" s="13" t="s">
        <v>86</v>
      </c>
      <c r="AW132" s="13" t="s">
        <v>33</v>
      </c>
      <c r="AX132" s="13" t="s">
        <v>79</v>
      </c>
      <c r="AY132" s="165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564.1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33" customHeight="1">
      <c r="A134" s="31"/>
      <c r="B134" s="148"/>
      <c r="C134" s="149" t="s">
        <v>262</v>
      </c>
      <c r="D134" s="149" t="s">
        <v>254</v>
      </c>
      <c r="E134" s="150" t="s">
        <v>7336</v>
      </c>
      <c r="F134" s="151" t="s">
        <v>7337</v>
      </c>
      <c r="G134" s="152" t="s">
        <v>280</v>
      </c>
      <c r="H134" s="153">
        <v>11.676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258</v>
      </c>
      <c r="BM134" s="161" t="s">
        <v>266</v>
      </c>
    </row>
    <row r="135" spans="1:65" s="14" customFormat="1">
      <c r="B135" s="171"/>
      <c r="D135" s="164" t="s">
        <v>282</v>
      </c>
      <c r="E135" s="172" t="s">
        <v>1</v>
      </c>
      <c r="F135" s="173" t="s">
        <v>8105</v>
      </c>
      <c r="H135" s="174">
        <v>11.676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282</v>
      </c>
      <c r="AU135" s="172" t="s">
        <v>88</v>
      </c>
      <c r="AV135" s="14" t="s">
        <v>88</v>
      </c>
      <c r="AW135" s="14" t="s">
        <v>33</v>
      </c>
      <c r="AX135" s="14" t="s">
        <v>79</v>
      </c>
      <c r="AY135" s="172" t="s">
        <v>252</v>
      </c>
    </row>
    <row r="136" spans="1:65" s="13" customFormat="1" ht="33.75">
      <c r="B136" s="163"/>
      <c r="D136" s="164" t="s">
        <v>282</v>
      </c>
      <c r="E136" s="165" t="s">
        <v>1</v>
      </c>
      <c r="F136" s="166" t="s">
        <v>8106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282</v>
      </c>
      <c r="AU136" s="165" t="s">
        <v>88</v>
      </c>
      <c r="AV136" s="13" t="s">
        <v>86</v>
      </c>
      <c r="AW136" s="13" t="s">
        <v>33</v>
      </c>
      <c r="AX136" s="13" t="s">
        <v>79</v>
      </c>
      <c r="AY136" s="165" t="s">
        <v>252</v>
      </c>
    </row>
    <row r="137" spans="1:65" s="13" customFormat="1">
      <c r="B137" s="163"/>
      <c r="D137" s="164" t="s">
        <v>282</v>
      </c>
      <c r="E137" s="165" t="s">
        <v>1</v>
      </c>
      <c r="F137" s="166" t="s">
        <v>8107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282</v>
      </c>
      <c r="AU137" s="165" t="s">
        <v>88</v>
      </c>
      <c r="AV137" s="13" t="s">
        <v>86</v>
      </c>
      <c r="AW137" s="13" t="s">
        <v>33</v>
      </c>
      <c r="AX137" s="13" t="s">
        <v>79</v>
      </c>
      <c r="AY137" s="165" t="s">
        <v>252</v>
      </c>
    </row>
    <row r="138" spans="1:65" s="15" customFormat="1">
      <c r="B138" s="179"/>
      <c r="D138" s="164" t="s">
        <v>282</v>
      </c>
      <c r="E138" s="180" t="s">
        <v>1</v>
      </c>
      <c r="F138" s="181" t="s">
        <v>286</v>
      </c>
      <c r="H138" s="182">
        <v>11.676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282</v>
      </c>
      <c r="AU138" s="180" t="s">
        <v>88</v>
      </c>
      <c r="AV138" s="15" t="s">
        <v>258</v>
      </c>
      <c r="AW138" s="15" t="s">
        <v>33</v>
      </c>
      <c r="AX138" s="15" t="s">
        <v>86</v>
      </c>
      <c r="AY138" s="180" t="s">
        <v>252</v>
      </c>
    </row>
    <row r="139" spans="1:65" s="2" customFormat="1" ht="24.2" customHeight="1">
      <c r="A139" s="31"/>
      <c r="B139" s="148"/>
      <c r="C139" s="149" t="s">
        <v>258</v>
      </c>
      <c r="D139" s="149" t="s">
        <v>254</v>
      </c>
      <c r="E139" s="150" t="s">
        <v>7670</v>
      </c>
      <c r="F139" s="151" t="s">
        <v>7671</v>
      </c>
      <c r="G139" s="152" t="s">
        <v>280</v>
      </c>
      <c r="H139" s="153">
        <v>96.290999999999997</v>
      </c>
      <c r="I139" s="154"/>
      <c r="J139" s="155">
        <f>ROUND(I139*H139,2)</f>
        <v>0</v>
      </c>
      <c r="K139" s="156"/>
      <c r="L139" s="32"/>
      <c r="M139" s="157" t="s">
        <v>1</v>
      </c>
      <c r="N139" s="158" t="s">
        <v>44</v>
      </c>
      <c r="O139" s="57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7" t="s">
        <v>86</v>
      </c>
      <c r="BK139" s="162">
        <f>ROUND(I139*H139,2)</f>
        <v>0</v>
      </c>
      <c r="BL139" s="17" t="s">
        <v>258</v>
      </c>
      <c r="BM139" s="161" t="s">
        <v>269</v>
      </c>
    </row>
    <row r="140" spans="1:65" s="2" customFormat="1" ht="16.5" customHeight="1">
      <c r="A140" s="31"/>
      <c r="B140" s="148"/>
      <c r="C140" s="149" t="s">
        <v>270</v>
      </c>
      <c r="D140" s="149" t="s">
        <v>254</v>
      </c>
      <c r="E140" s="150" t="s">
        <v>7672</v>
      </c>
      <c r="F140" s="151" t="s">
        <v>322</v>
      </c>
      <c r="G140" s="152" t="s">
        <v>280</v>
      </c>
      <c r="H140" s="153">
        <v>96.290999999999997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44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86</v>
      </c>
      <c r="BK140" s="162">
        <f>ROUND(I140*H140,2)</f>
        <v>0</v>
      </c>
      <c r="BL140" s="17" t="s">
        <v>258</v>
      </c>
      <c r="BM140" s="161" t="s">
        <v>273</v>
      </c>
    </row>
    <row r="141" spans="1:65" s="2" customFormat="1" ht="24.2" customHeight="1">
      <c r="A141" s="31"/>
      <c r="B141" s="148"/>
      <c r="C141" s="149" t="s">
        <v>266</v>
      </c>
      <c r="D141" s="149" t="s">
        <v>254</v>
      </c>
      <c r="E141" s="150" t="s">
        <v>7869</v>
      </c>
      <c r="F141" s="151" t="s">
        <v>7870</v>
      </c>
      <c r="G141" s="152" t="s">
        <v>465</v>
      </c>
      <c r="H141" s="153">
        <v>318.7</v>
      </c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258</v>
      </c>
      <c r="BM141" s="161" t="s">
        <v>276</v>
      </c>
    </row>
    <row r="142" spans="1:65" s="14" customFormat="1" ht="22.5">
      <c r="B142" s="171"/>
      <c r="D142" s="164" t="s">
        <v>282</v>
      </c>
      <c r="E142" s="172" t="s">
        <v>1</v>
      </c>
      <c r="F142" s="173" t="s">
        <v>8108</v>
      </c>
      <c r="H142" s="174">
        <v>318.7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5" customFormat="1">
      <c r="B143" s="179"/>
      <c r="D143" s="164" t="s">
        <v>282</v>
      </c>
      <c r="E143" s="180" t="s">
        <v>1</v>
      </c>
      <c r="F143" s="181" t="s">
        <v>286</v>
      </c>
      <c r="H143" s="182">
        <v>318.7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282</v>
      </c>
      <c r="AU143" s="180" t="s">
        <v>88</v>
      </c>
      <c r="AV143" s="15" t="s">
        <v>258</v>
      </c>
      <c r="AW143" s="15" t="s">
        <v>33</v>
      </c>
      <c r="AX143" s="15" t="s">
        <v>86</v>
      </c>
      <c r="AY143" s="180" t="s">
        <v>252</v>
      </c>
    </row>
    <row r="144" spans="1:65" s="2" customFormat="1" ht="33" customHeight="1">
      <c r="A144" s="31"/>
      <c r="B144" s="148"/>
      <c r="C144" s="149" t="s">
        <v>277</v>
      </c>
      <c r="D144" s="149" t="s">
        <v>254</v>
      </c>
      <c r="E144" s="150" t="s">
        <v>8109</v>
      </c>
      <c r="F144" s="151" t="s">
        <v>8110</v>
      </c>
      <c r="G144" s="152" t="s">
        <v>465</v>
      </c>
      <c r="H144" s="153">
        <v>318.7</v>
      </c>
      <c r="I144" s="154"/>
      <c r="J144" s="155">
        <f>ROUND(I144*H144,2)</f>
        <v>0</v>
      </c>
      <c r="K144" s="156"/>
      <c r="L144" s="32"/>
      <c r="M144" s="157" t="s">
        <v>1</v>
      </c>
      <c r="N144" s="158" t="s">
        <v>44</v>
      </c>
      <c r="O144" s="57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88</v>
      </c>
      <c r="AY144" s="17" t="s">
        <v>252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258</v>
      </c>
      <c r="BM144" s="161" t="s">
        <v>281</v>
      </c>
    </row>
    <row r="145" spans="1:65" s="14" customFormat="1">
      <c r="B145" s="171"/>
      <c r="D145" s="164" t="s">
        <v>282</v>
      </c>
      <c r="E145" s="172" t="s">
        <v>1</v>
      </c>
      <c r="F145" s="173" t="s">
        <v>8111</v>
      </c>
      <c r="H145" s="174">
        <v>318.7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282</v>
      </c>
      <c r="AU145" s="172" t="s">
        <v>88</v>
      </c>
      <c r="AV145" s="14" t="s">
        <v>88</v>
      </c>
      <c r="AW145" s="14" t="s">
        <v>33</v>
      </c>
      <c r="AX145" s="14" t="s">
        <v>79</v>
      </c>
      <c r="AY145" s="172" t="s">
        <v>252</v>
      </c>
    </row>
    <row r="146" spans="1:65" s="15" customFormat="1">
      <c r="B146" s="179"/>
      <c r="D146" s="164" t="s">
        <v>282</v>
      </c>
      <c r="E146" s="180" t="s">
        <v>1</v>
      </c>
      <c r="F146" s="181" t="s">
        <v>286</v>
      </c>
      <c r="H146" s="182">
        <v>318.7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282</v>
      </c>
      <c r="AU146" s="180" t="s">
        <v>88</v>
      </c>
      <c r="AV146" s="15" t="s">
        <v>258</v>
      </c>
      <c r="AW146" s="15" t="s">
        <v>33</v>
      </c>
      <c r="AX146" s="15" t="s">
        <v>86</v>
      </c>
      <c r="AY146" s="180" t="s">
        <v>252</v>
      </c>
    </row>
    <row r="147" spans="1:65" s="2" customFormat="1" ht="33" customHeight="1">
      <c r="A147" s="31"/>
      <c r="B147" s="148"/>
      <c r="C147" s="149" t="s">
        <v>269</v>
      </c>
      <c r="D147" s="149" t="s">
        <v>254</v>
      </c>
      <c r="E147" s="150" t="s">
        <v>7892</v>
      </c>
      <c r="F147" s="151" t="s">
        <v>7893</v>
      </c>
      <c r="G147" s="152" t="s">
        <v>465</v>
      </c>
      <c r="H147" s="153">
        <v>318.7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44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258</v>
      </c>
      <c r="BM147" s="161" t="s">
        <v>289</v>
      </c>
    </row>
    <row r="148" spans="1:65" s="14" customFormat="1" ht="22.5">
      <c r="B148" s="171"/>
      <c r="D148" s="164" t="s">
        <v>282</v>
      </c>
      <c r="E148" s="172" t="s">
        <v>1</v>
      </c>
      <c r="F148" s="173" t="s">
        <v>8112</v>
      </c>
      <c r="H148" s="174">
        <v>318.7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282</v>
      </c>
      <c r="AU148" s="172" t="s">
        <v>88</v>
      </c>
      <c r="AV148" s="14" t="s">
        <v>88</v>
      </c>
      <c r="AW148" s="14" t="s">
        <v>33</v>
      </c>
      <c r="AX148" s="14" t="s">
        <v>79</v>
      </c>
      <c r="AY148" s="172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318.7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24.2" customHeight="1">
      <c r="A150" s="31"/>
      <c r="B150" s="148"/>
      <c r="C150" s="149" t="s">
        <v>291</v>
      </c>
      <c r="D150" s="149" t="s">
        <v>254</v>
      </c>
      <c r="E150" s="150" t="s">
        <v>7895</v>
      </c>
      <c r="F150" s="151" t="s">
        <v>7896</v>
      </c>
      <c r="G150" s="152" t="s">
        <v>465</v>
      </c>
      <c r="H150" s="153">
        <v>350.57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294</v>
      </c>
    </row>
    <row r="151" spans="1:65" s="14" customFormat="1">
      <c r="B151" s="171"/>
      <c r="D151" s="164" t="s">
        <v>282</v>
      </c>
      <c r="E151" s="172" t="s">
        <v>1</v>
      </c>
      <c r="F151" s="173" t="s">
        <v>8113</v>
      </c>
      <c r="H151" s="174">
        <v>350.57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350.57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24.2" customHeight="1">
      <c r="A153" s="31"/>
      <c r="B153" s="148"/>
      <c r="C153" s="149" t="s">
        <v>273</v>
      </c>
      <c r="D153" s="149" t="s">
        <v>254</v>
      </c>
      <c r="E153" s="150" t="s">
        <v>8114</v>
      </c>
      <c r="F153" s="151" t="s">
        <v>8115</v>
      </c>
      <c r="G153" s="152" t="s">
        <v>465</v>
      </c>
      <c r="H153" s="153">
        <v>38.92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258</v>
      </c>
      <c r="BM153" s="161" t="s">
        <v>298</v>
      </c>
    </row>
    <row r="154" spans="1:65" s="14" customFormat="1">
      <c r="B154" s="171"/>
      <c r="D154" s="164" t="s">
        <v>282</v>
      </c>
      <c r="E154" s="172" t="s">
        <v>1</v>
      </c>
      <c r="F154" s="173" t="s">
        <v>8116</v>
      </c>
      <c r="H154" s="174">
        <v>38.92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5" customFormat="1">
      <c r="B155" s="179"/>
      <c r="D155" s="164" t="s">
        <v>282</v>
      </c>
      <c r="E155" s="180" t="s">
        <v>1</v>
      </c>
      <c r="F155" s="181" t="s">
        <v>286</v>
      </c>
      <c r="H155" s="182">
        <v>38.92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282</v>
      </c>
      <c r="AU155" s="180" t="s">
        <v>88</v>
      </c>
      <c r="AV155" s="15" t="s">
        <v>258</v>
      </c>
      <c r="AW155" s="15" t="s">
        <v>33</v>
      </c>
      <c r="AX155" s="15" t="s">
        <v>86</v>
      </c>
      <c r="AY155" s="180" t="s">
        <v>252</v>
      </c>
    </row>
    <row r="156" spans="1:65" s="2" customFormat="1" ht="21.75" customHeight="1">
      <c r="A156" s="31"/>
      <c r="B156" s="148"/>
      <c r="C156" s="149" t="s">
        <v>299</v>
      </c>
      <c r="D156" s="149" t="s">
        <v>254</v>
      </c>
      <c r="E156" s="150" t="s">
        <v>7981</v>
      </c>
      <c r="F156" s="151" t="s">
        <v>7982</v>
      </c>
      <c r="G156" s="152" t="s">
        <v>465</v>
      </c>
      <c r="H156" s="153">
        <v>637.4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44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258</v>
      </c>
      <c r="BM156" s="161" t="s">
        <v>302</v>
      </c>
    </row>
    <row r="157" spans="1:65" s="14" customFormat="1">
      <c r="B157" s="171"/>
      <c r="D157" s="164" t="s">
        <v>282</v>
      </c>
      <c r="E157" s="172" t="s">
        <v>1</v>
      </c>
      <c r="F157" s="173" t="s">
        <v>8117</v>
      </c>
      <c r="H157" s="174">
        <v>637.4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5" customFormat="1">
      <c r="B158" s="179"/>
      <c r="D158" s="164" t="s">
        <v>282</v>
      </c>
      <c r="E158" s="180" t="s">
        <v>1</v>
      </c>
      <c r="F158" s="181" t="s">
        <v>286</v>
      </c>
      <c r="H158" s="182">
        <v>637.4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282</v>
      </c>
      <c r="AU158" s="180" t="s">
        <v>88</v>
      </c>
      <c r="AV158" s="15" t="s">
        <v>258</v>
      </c>
      <c r="AW158" s="15" t="s">
        <v>33</v>
      </c>
      <c r="AX158" s="15" t="s">
        <v>86</v>
      </c>
      <c r="AY158" s="180" t="s">
        <v>252</v>
      </c>
    </row>
    <row r="159" spans="1:65" s="2" customFormat="1" ht="21.75" customHeight="1">
      <c r="A159" s="31"/>
      <c r="B159" s="148"/>
      <c r="C159" s="149" t="s">
        <v>276</v>
      </c>
      <c r="D159" s="149" t="s">
        <v>254</v>
      </c>
      <c r="E159" s="150" t="s">
        <v>7984</v>
      </c>
      <c r="F159" s="151" t="s">
        <v>7985</v>
      </c>
      <c r="G159" s="152" t="s">
        <v>465</v>
      </c>
      <c r="H159" s="153">
        <v>637.4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44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258</v>
      </c>
      <c r="BM159" s="161" t="s">
        <v>306</v>
      </c>
    </row>
    <row r="160" spans="1:65" s="14" customFormat="1">
      <c r="B160" s="171"/>
      <c r="D160" s="164" t="s">
        <v>282</v>
      </c>
      <c r="E160" s="172" t="s">
        <v>1</v>
      </c>
      <c r="F160" s="173" t="s">
        <v>8117</v>
      </c>
      <c r="H160" s="174">
        <v>637.4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282</v>
      </c>
      <c r="AU160" s="172" t="s">
        <v>88</v>
      </c>
      <c r="AV160" s="14" t="s">
        <v>88</v>
      </c>
      <c r="AW160" s="14" t="s">
        <v>33</v>
      </c>
      <c r="AX160" s="14" t="s">
        <v>79</v>
      </c>
      <c r="AY160" s="172" t="s">
        <v>252</v>
      </c>
    </row>
    <row r="161" spans="1:65" s="15" customFormat="1">
      <c r="B161" s="179"/>
      <c r="D161" s="164" t="s">
        <v>282</v>
      </c>
      <c r="E161" s="180" t="s">
        <v>1</v>
      </c>
      <c r="F161" s="181" t="s">
        <v>286</v>
      </c>
      <c r="H161" s="182">
        <v>637.4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282</v>
      </c>
      <c r="AU161" s="180" t="s">
        <v>88</v>
      </c>
      <c r="AV161" s="15" t="s">
        <v>258</v>
      </c>
      <c r="AW161" s="15" t="s">
        <v>33</v>
      </c>
      <c r="AX161" s="15" t="s">
        <v>86</v>
      </c>
      <c r="AY161" s="180" t="s">
        <v>252</v>
      </c>
    </row>
    <row r="162" spans="1:65" s="2" customFormat="1" ht="21.75" customHeight="1">
      <c r="A162" s="31"/>
      <c r="B162" s="148"/>
      <c r="C162" s="149" t="s">
        <v>308</v>
      </c>
      <c r="D162" s="149" t="s">
        <v>254</v>
      </c>
      <c r="E162" s="150" t="s">
        <v>7986</v>
      </c>
      <c r="F162" s="151" t="s">
        <v>7987</v>
      </c>
      <c r="G162" s="152" t="s">
        <v>465</v>
      </c>
      <c r="H162" s="153">
        <v>318.7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311</v>
      </c>
    </row>
    <row r="163" spans="1:65" s="14" customFormat="1">
      <c r="B163" s="171"/>
      <c r="D163" s="164" t="s">
        <v>282</v>
      </c>
      <c r="E163" s="172" t="s">
        <v>1</v>
      </c>
      <c r="F163" s="173" t="s">
        <v>8118</v>
      </c>
      <c r="H163" s="174">
        <v>318.7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318.7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16.5" customHeight="1">
      <c r="A165" s="31"/>
      <c r="B165" s="148"/>
      <c r="C165" s="149" t="s">
        <v>281</v>
      </c>
      <c r="D165" s="149" t="s">
        <v>254</v>
      </c>
      <c r="E165" s="150" t="s">
        <v>7989</v>
      </c>
      <c r="F165" s="151" t="s">
        <v>7990</v>
      </c>
      <c r="G165" s="152" t="s">
        <v>465</v>
      </c>
      <c r="H165" s="153">
        <v>318.7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315</v>
      </c>
    </row>
    <row r="166" spans="1:65" s="14" customFormat="1">
      <c r="B166" s="171"/>
      <c r="D166" s="164" t="s">
        <v>282</v>
      </c>
      <c r="E166" s="172" t="s">
        <v>1</v>
      </c>
      <c r="F166" s="173" t="s">
        <v>8118</v>
      </c>
      <c r="H166" s="174">
        <v>318.7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5" customFormat="1">
      <c r="B167" s="179"/>
      <c r="D167" s="164" t="s">
        <v>282</v>
      </c>
      <c r="E167" s="180" t="s">
        <v>1</v>
      </c>
      <c r="F167" s="181" t="s">
        <v>286</v>
      </c>
      <c r="H167" s="182">
        <v>318.7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282</v>
      </c>
      <c r="AU167" s="180" t="s">
        <v>88</v>
      </c>
      <c r="AV167" s="15" t="s">
        <v>258</v>
      </c>
      <c r="AW167" s="15" t="s">
        <v>33</v>
      </c>
      <c r="AX167" s="15" t="s">
        <v>86</v>
      </c>
      <c r="AY167" s="180" t="s">
        <v>252</v>
      </c>
    </row>
    <row r="168" spans="1:65" s="2" customFormat="1" ht="33" customHeight="1">
      <c r="A168" s="31"/>
      <c r="B168" s="148"/>
      <c r="C168" s="149" t="s">
        <v>8</v>
      </c>
      <c r="D168" s="149" t="s">
        <v>254</v>
      </c>
      <c r="E168" s="150" t="s">
        <v>8018</v>
      </c>
      <c r="F168" s="151" t="s">
        <v>8019</v>
      </c>
      <c r="G168" s="152" t="s">
        <v>465</v>
      </c>
      <c r="H168" s="153">
        <v>637.4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258</v>
      </c>
      <c r="BM168" s="161" t="s">
        <v>319</v>
      </c>
    </row>
    <row r="169" spans="1:65" s="14" customFormat="1" ht="22.5">
      <c r="B169" s="171"/>
      <c r="D169" s="164" t="s">
        <v>282</v>
      </c>
      <c r="E169" s="172" t="s">
        <v>1</v>
      </c>
      <c r="F169" s="173" t="s">
        <v>8119</v>
      </c>
      <c r="H169" s="174">
        <v>637.4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282</v>
      </c>
      <c r="AU169" s="172" t="s">
        <v>88</v>
      </c>
      <c r="AV169" s="14" t="s">
        <v>88</v>
      </c>
      <c r="AW169" s="14" t="s">
        <v>33</v>
      </c>
      <c r="AX169" s="14" t="s">
        <v>79</v>
      </c>
      <c r="AY169" s="172" t="s">
        <v>252</v>
      </c>
    </row>
    <row r="170" spans="1:65" s="15" customFormat="1">
      <c r="B170" s="179"/>
      <c r="D170" s="164" t="s">
        <v>282</v>
      </c>
      <c r="E170" s="180" t="s">
        <v>1</v>
      </c>
      <c r="F170" s="181" t="s">
        <v>286</v>
      </c>
      <c r="H170" s="182">
        <v>637.4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282</v>
      </c>
      <c r="AU170" s="180" t="s">
        <v>88</v>
      </c>
      <c r="AV170" s="15" t="s">
        <v>258</v>
      </c>
      <c r="AW170" s="15" t="s">
        <v>33</v>
      </c>
      <c r="AX170" s="15" t="s">
        <v>86</v>
      </c>
      <c r="AY170" s="180" t="s">
        <v>252</v>
      </c>
    </row>
    <row r="171" spans="1:65" s="2" customFormat="1" ht="24.2" customHeight="1">
      <c r="A171" s="31"/>
      <c r="B171" s="148"/>
      <c r="C171" s="149" t="s">
        <v>289</v>
      </c>
      <c r="D171" s="149" t="s">
        <v>254</v>
      </c>
      <c r="E171" s="150" t="s">
        <v>8024</v>
      </c>
      <c r="F171" s="151" t="s">
        <v>8025</v>
      </c>
      <c r="G171" s="152" t="s">
        <v>347</v>
      </c>
      <c r="H171" s="153">
        <v>5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323</v>
      </c>
    </row>
    <row r="172" spans="1:65" s="14" customFormat="1">
      <c r="B172" s="171"/>
      <c r="D172" s="164" t="s">
        <v>282</v>
      </c>
      <c r="E172" s="172" t="s">
        <v>1</v>
      </c>
      <c r="F172" s="173" t="s">
        <v>8120</v>
      </c>
      <c r="H172" s="174">
        <v>5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282</v>
      </c>
      <c r="AU172" s="172" t="s">
        <v>88</v>
      </c>
      <c r="AV172" s="14" t="s">
        <v>88</v>
      </c>
      <c r="AW172" s="14" t="s">
        <v>33</v>
      </c>
      <c r="AX172" s="14" t="s">
        <v>79</v>
      </c>
      <c r="AY172" s="172" t="s">
        <v>252</v>
      </c>
    </row>
    <row r="173" spans="1:65" s="15" customFormat="1">
      <c r="B173" s="179"/>
      <c r="D173" s="164" t="s">
        <v>282</v>
      </c>
      <c r="E173" s="180" t="s">
        <v>1</v>
      </c>
      <c r="F173" s="181" t="s">
        <v>286</v>
      </c>
      <c r="H173" s="182">
        <v>5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282</v>
      </c>
      <c r="AU173" s="180" t="s">
        <v>88</v>
      </c>
      <c r="AV173" s="15" t="s">
        <v>258</v>
      </c>
      <c r="AW173" s="15" t="s">
        <v>33</v>
      </c>
      <c r="AX173" s="15" t="s">
        <v>86</v>
      </c>
      <c r="AY173" s="180" t="s">
        <v>252</v>
      </c>
    </row>
    <row r="174" spans="1:65" s="2" customFormat="1" ht="24.2" customHeight="1">
      <c r="A174" s="31"/>
      <c r="B174" s="148"/>
      <c r="C174" s="149" t="s">
        <v>325</v>
      </c>
      <c r="D174" s="149" t="s">
        <v>254</v>
      </c>
      <c r="E174" s="150" t="s">
        <v>8035</v>
      </c>
      <c r="F174" s="151" t="s">
        <v>8036</v>
      </c>
      <c r="G174" s="152" t="s">
        <v>465</v>
      </c>
      <c r="H174" s="153">
        <v>318.7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44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7" t="s">
        <v>86</v>
      </c>
      <c r="BK174" s="162">
        <f>ROUND(I174*H174,2)</f>
        <v>0</v>
      </c>
      <c r="BL174" s="17" t="s">
        <v>258</v>
      </c>
      <c r="BM174" s="161" t="s">
        <v>328</v>
      </c>
    </row>
    <row r="175" spans="1:65" s="14" customFormat="1">
      <c r="B175" s="171"/>
      <c r="D175" s="164" t="s">
        <v>282</v>
      </c>
      <c r="E175" s="172" t="s">
        <v>1</v>
      </c>
      <c r="F175" s="173" t="s">
        <v>8121</v>
      </c>
      <c r="H175" s="174">
        <v>318.7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318.7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1.75" customHeight="1">
      <c r="A177" s="31"/>
      <c r="B177" s="148"/>
      <c r="C177" s="149" t="s">
        <v>294</v>
      </c>
      <c r="D177" s="149" t="s">
        <v>254</v>
      </c>
      <c r="E177" s="150" t="s">
        <v>8038</v>
      </c>
      <c r="F177" s="151" t="s">
        <v>8039</v>
      </c>
      <c r="G177" s="152" t="s">
        <v>465</v>
      </c>
      <c r="H177" s="153">
        <v>318.7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335</v>
      </c>
    </row>
    <row r="178" spans="1:65" s="14" customFormat="1">
      <c r="B178" s="171"/>
      <c r="D178" s="164" t="s">
        <v>282</v>
      </c>
      <c r="E178" s="172" t="s">
        <v>1</v>
      </c>
      <c r="F178" s="173" t="s">
        <v>8122</v>
      </c>
      <c r="H178" s="174">
        <v>318.7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5" customFormat="1">
      <c r="B179" s="179"/>
      <c r="D179" s="164" t="s">
        <v>282</v>
      </c>
      <c r="E179" s="180" t="s">
        <v>1</v>
      </c>
      <c r="F179" s="181" t="s">
        <v>286</v>
      </c>
      <c r="H179" s="182">
        <v>318.7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282</v>
      </c>
      <c r="AU179" s="180" t="s">
        <v>88</v>
      </c>
      <c r="AV179" s="15" t="s">
        <v>258</v>
      </c>
      <c r="AW179" s="15" t="s">
        <v>33</v>
      </c>
      <c r="AX179" s="15" t="s">
        <v>86</v>
      </c>
      <c r="AY179" s="180" t="s">
        <v>252</v>
      </c>
    </row>
    <row r="180" spans="1:65" s="2" customFormat="1" ht="16.5" customHeight="1">
      <c r="A180" s="31"/>
      <c r="B180" s="148"/>
      <c r="C180" s="149" t="s">
        <v>338</v>
      </c>
      <c r="D180" s="149" t="s">
        <v>254</v>
      </c>
      <c r="E180" s="150" t="s">
        <v>8047</v>
      </c>
      <c r="F180" s="151" t="s">
        <v>8048</v>
      </c>
      <c r="G180" s="152" t="s">
        <v>280</v>
      </c>
      <c r="H180" s="153">
        <v>5.7370000000000001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44</v>
      </c>
      <c r="O180" s="57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258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258</v>
      </c>
      <c r="BM180" s="161" t="s">
        <v>342</v>
      </c>
    </row>
    <row r="181" spans="1:65" s="14" customFormat="1">
      <c r="B181" s="171"/>
      <c r="D181" s="164" t="s">
        <v>282</v>
      </c>
      <c r="E181" s="172" t="s">
        <v>1</v>
      </c>
      <c r="F181" s="173" t="s">
        <v>8123</v>
      </c>
      <c r="H181" s="174">
        <v>5.7370000000000001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282</v>
      </c>
      <c r="AU181" s="172" t="s">
        <v>88</v>
      </c>
      <c r="AV181" s="14" t="s">
        <v>88</v>
      </c>
      <c r="AW181" s="14" t="s">
        <v>33</v>
      </c>
      <c r="AX181" s="14" t="s">
        <v>79</v>
      </c>
      <c r="AY181" s="172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5.7370000000000001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24.2" customHeight="1">
      <c r="A183" s="31"/>
      <c r="B183" s="148"/>
      <c r="C183" s="149" t="s">
        <v>298</v>
      </c>
      <c r="D183" s="149" t="s">
        <v>254</v>
      </c>
      <c r="E183" s="150" t="s">
        <v>8124</v>
      </c>
      <c r="F183" s="151" t="s">
        <v>8056</v>
      </c>
      <c r="G183" s="152" t="s">
        <v>1198</v>
      </c>
      <c r="H183" s="153">
        <v>1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258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258</v>
      </c>
      <c r="BM183" s="161" t="s">
        <v>348</v>
      </c>
    </row>
    <row r="184" spans="1:65" s="12" customFormat="1" ht="22.9" customHeight="1">
      <c r="B184" s="135"/>
      <c r="D184" s="136" t="s">
        <v>78</v>
      </c>
      <c r="E184" s="146" t="s">
        <v>291</v>
      </c>
      <c r="F184" s="146" t="s">
        <v>471</v>
      </c>
      <c r="I184" s="138"/>
      <c r="J184" s="147">
        <f>BK184</f>
        <v>0</v>
      </c>
      <c r="L184" s="135"/>
      <c r="M184" s="140"/>
      <c r="N184" s="141"/>
      <c r="O184" s="141"/>
      <c r="P184" s="142">
        <f>SUM(P185:P188)</f>
        <v>0</v>
      </c>
      <c r="Q184" s="141"/>
      <c r="R184" s="142">
        <f>SUM(R185:R188)</f>
        <v>0</v>
      </c>
      <c r="S184" s="141"/>
      <c r="T184" s="143">
        <f>SUM(T185:T188)</f>
        <v>0</v>
      </c>
      <c r="AR184" s="136" t="s">
        <v>86</v>
      </c>
      <c r="AT184" s="144" t="s">
        <v>78</v>
      </c>
      <c r="AU184" s="144" t="s">
        <v>86</v>
      </c>
      <c r="AY184" s="136" t="s">
        <v>252</v>
      </c>
      <c r="BK184" s="145">
        <f>SUM(BK185:BK188)</f>
        <v>0</v>
      </c>
    </row>
    <row r="185" spans="1:65" s="2" customFormat="1" ht="24.2" customHeight="1">
      <c r="A185" s="31"/>
      <c r="B185" s="148"/>
      <c r="C185" s="149" t="s">
        <v>7</v>
      </c>
      <c r="D185" s="149" t="s">
        <v>254</v>
      </c>
      <c r="E185" s="150" t="s">
        <v>2713</v>
      </c>
      <c r="F185" s="151" t="s">
        <v>8125</v>
      </c>
      <c r="G185" s="152" t="s">
        <v>280</v>
      </c>
      <c r="H185" s="153">
        <v>47.805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356</v>
      </c>
    </row>
    <row r="186" spans="1:65" s="2" customFormat="1" ht="24.2" customHeight="1">
      <c r="A186" s="31"/>
      <c r="B186" s="148"/>
      <c r="C186" s="149" t="s">
        <v>302</v>
      </c>
      <c r="D186" s="149" t="s">
        <v>254</v>
      </c>
      <c r="E186" s="150" t="s">
        <v>8126</v>
      </c>
      <c r="F186" s="151" t="s">
        <v>8127</v>
      </c>
      <c r="G186" s="152" t="s">
        <v>280</v>
      </c>
      <c r="H186" s="153">
        <v>36.81</v>
      </c>
      <c r="I186" s="154"/>
      <c r="J186" s="155">
        <f>ROUND(I186*H186,2)</f>
        <v>0</v>
      </c>
      <c r="K186" s="156"/>
      <c r="L186" s="32"/>
      <c r="M186" s="157" t="s">
        <v>1</v>
      </c>
      <c r="N186" s="158" t="s">
        <v>44</v>
      </c>
      <c r="O186" s="57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258</v>
      </c>
      <c r="AT186" s="161" t="s">
        <v>254</v>
      </c>
      <c r="AU186" s="161" t="s">
        <v>88</v>
      </c>
      <c r="AY186" s="17" t="s">
        <v>252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258</v>
      </c>
      <c r="BM186" s="161" t="s">
        <v>363</v>
      </c>
    </row>
    <row r="187" spans="1:65" s="2" customFormat="1" ht="33" customHeight="1">
      <c r="A187" s="31"/>
      <c r="B187" s="148"/>
      <c r="C187" s="149" t="s">
        <v>366</v>
      </c>
      <c r="D187" s="149" t="s">
        <v>254</v>
      </c>
      <c r="E187" s="150" t="s">
        <v>8128</v>
      </c>
      <c r="F187" s="151" t="s">
        <v>1229</v>
      </c>
      <c r="G187" s="152" t="s">
        <v>280</v>
      </c>
      <c r="H187" s="153">
        <v>11.68</v>
      </c>
      <c r="I187" s="154"/>
      <c r="J187" s="155">
        <f>ROUND(I187*H187,2)</f>
        <v>0</v>
      </c>
      <c r="K187" s="156"/>
      <c r="L187" s="32"/>
      <c r="M187" s="157" t="s">
        <v>1</v>
      </c>
      <c r="N187" s="158" t="s">
        <v>44</v>
      </c>
      <c r="O187" s="57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258</v>
      </c>
      <c r="AT187" s="161" t="s">
        <v>254</v>
      </c>
      <c r="AU187" s="161" t="s">
        <v>88</v>
      </c>
      <c r="AY187" s="17" t="s">
        <v>252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86</v>
      </c>
      <c r="BK187" s="162">
        <f>ROUND(I187*H187,2)</f>
        <v>0</v>
      </c>
      <c r="BL187" s="17" t="s">
        <v>258</v>
      </c>
      <c r="BM187" s="161" t="s">
        <v>369</v>
      </c>
    </row>
    <row r="188" spans="1:65" s="2" customFormat="1" ht="24.2" customHeight="1">
      <c r="A188" s="31"/>
      <c r="B188" s="148"/>
      <c r="C188" s="149" t="s">
        <v>306</v>
      </c>
      <c r="D188" s="149" t="s">
        <v>254</v>
      </c>
      <c r="E188" s="150" t="s">
        <v>8097</v>
      </c>
      <c r="F188" s="151" t="s">
        <v>8098</v>
      </c>
      <c r="G188" s="152" t="s">
        <v>1198</v>
      </c>
      <c r="H188" s="153">
        <v>1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44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258</v>
      </c>
      <c r="AT188" s="161" t="s">
        <v>254</v>
      </c>
      <c r="AU188" s="161" t="s">
        <v>88</v>
      </c>
      <c r="AY188" s="17" t="s">
        <v>252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258</v>
      </c>
      <c r="BM188" s="161" t="s">
        <v>373</v>
      </c>
    </row>
    <row r="189" spans="1:65" s="12" customFormat="1" ht="22.9" customHeight="1">
      <c r="B189" s="135"/>
      <c r="D189" s="136" t="s">
        <v>78</v>
      </c>
      <c r="E189" s="146" t="s">
        <v>844</v>
      </c>
      <c r="F189" s="146" t="s">
        <v>1292</v>
      </c>
      <c r="I189" s="138"/>
      <c r="J189" s="147">
        <f>BK189</f>
        <v>0</v>
      </c>
      <c r="L189" s="135"/>
      <c r="M189" s="140"/>
      <c r="N189" s="141"/>
      <c r="O189" s="141"/>
      <c r="P189" s="142">
        <f>SUM(P190:P193)</f>
        <v>0</v>
      </c>
      <c r="Q189" s="141"/>
      <c r="R189" s="142">
        <f>SUM(R190:R193)</f>
        <v>0</v>
      </c>
      <c r="S189" s="141"/>
      <c r="T189" s="143">
        <f>SUM(T190:T193)</f>
        <v>0</v>
      </c>
      <c r="AR189" s="136" t="s">
        <v>86</v>
      </c>
      <c r="AT189" s="144" t="s">
        <v>78</v>
      </c>
      <c r="AU189" s="144" t="s">
        <v>86</v>
      </c>
      <c r="AY189" s="136" t="s">
        <v>252</v>
      </c>
      <c r="BK189" s="145">
        <f>SUM(BK190:BK193)</f>
        <v>0</v>
      </c>
    </row>
    <row r="190" spans="1:65" s="2" customFormat="1" ht="24.2" customHeight="1">
      <c r="A190" s="31"/>
      <c r="B190" s="148"/>
      <c r="C190" s="149" t="s">
        <v>375</v>
      </c>
      <c r="D190" s="149" t="s">
        <v>254</v>
      </c>
      <c r="E190" s="150" t="s">
        <v>8099</v>
      </c>
      <c r="F190" s="151" t="s">
        <v>8100</v>
      </c>
      <c r="G190" s="152" t="s">
        <v>341</v>
      </c>
      <c r="H190" s="153">
        <v>5.4329999999999998</v>
      </c>
      <c r="I190" s="154"/>
      <c r="J190" s="155">
        <f>ROUND(I190*H190,2)</f>
        <v>0</v>
      </c>
      <c r="K190" s="156"/>
      <c r="L190" s="32"/>
      <c r="M190" s="157" t="s">
        <v>1</v>
      </c>
      <c r="N190" s="158" t="s">
        <v>44</v>
      </c>
      <c r="O190" s="57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258</v>
      </c>
      <c r="AT190" s="161" t="s">
        <v>254</v>
      </c>
      <c r="AU190" s="161" t="s">
        <v>88</v>
      </c>
      <c r="AY190" s="17" t="s">
        <v>252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86</v>
      </c>
      <c r="BK190" s="162">
        <f>ROUND(I190*H190,2)</f>
        <v>0</v>
      </c>
      <c r="BL190" s="17" t="s">
        <v>258</v>
      </c>
      <c r="BM190" s="161" t="s">
        <v>378</v>
      </c>
    </row>
    <row r="191" spans="1:65" s="2" customFormat="1" ht="21.75" customHeight="1">
      <c r="A191" s="31"/>
      <c r="B191" s="148"/>
      <c r="C191" s="149" t="s">
        <v>311</v>
      </c>
      <c r="D191" s="149" t="s">
        <v>254</v>
      </c>
      <c r="E191" s="150" t="s">
        <v>8101</v>
      </c>
      <c r="F191" s="151" t="s">
        <v>4916</v>
      </c>
      <c r="G191" s="152" t="s">
        <v>257</v>
      </c>
      <c r="H191" s="153">
        <v>5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384</v>
      </c>
    </row>
    <row r="192" spans="1:65" s="14" customFormat="1" ht="33.75">
      <c r="B192" s="171"/>
      <c r="D192" s="164" t="s">
        <v>282</v>
      </c>
      <c r="E192" s="172" t="s">
        <v>1</v>
      </c>
      <c r="F192" s="173" t="s">
        <v>8129</v>
      </c>
      <c r="H192" s="174">
        <v>5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51" s="15" customFormat="1">
      <c r="B193" s="179"/>
      <c r="D193" s="164" t="s">
        <v>282</v>
      </c>
      <c r="E193" s="180" t="s">
        <v>1</v>
      </c>
      <c r="F193" s="181" t="s">
        <v>286</v>
      </c>
      <c r="H193" s="182">
        <v>5</v>
      </c>
      <c r="I193" s="183"/>
      <c r="L193" s="179"/>
      <c r="M193" s="188"/>
      <c r="N193" s="189"/>
      <c r="O193" s="189"/>
      <c r="P193" s="189"/>
      <c r="Q193" s="189"/>
      <c r="R193" s="189"/>
      <c r="S193" s="189"/>
      <c r="T193" s="190"/>
      <c r="AT193" s="180" t="s">
        <v>282</v>
      </c>
      <c r="AU193" s="180" t="s">
        <v>88</v>
      </c>
      <c r="AV193" s="15" t="s">
        <v>258</v>
      </c>
      <c r="AW193" s="15" t="s">
        <v>33</v>
      </c>
      <c r="AX193" s="15" t="s">
        <v>86</v>
      </c>
      <c r="AY193" s="180" t="s">
        <v>252</v>
      </c>
    </row>
    <row r="194" spans="1:51" s="2" customFormat="1" ht="6.95" customHeight="1">
      <c r="A194" s="31"/>
      <c r="B194" s="46"/>
      <c r="C194" s="47"/>
      <c r="D194" s="47"/>
      <c r="E194" s="47"/>
      <c r="F194" s="47"/>
      <c r="G194" s="47"/>
      <c r="H194" s="47"/>
      <c r="I194" s="47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3:K193" xr:uid="{00000000-0009-0000-0000-00001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171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8130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ROUND((SUM(BE122:BE144)),  2)</f>
        <v>0</v>
      </c>
      <c r="G35" s="31"/>
      <c r="H35" s="31"/>
      <c r="I35" s="104">
        <v>0.21</v>
      </c>
      <c r="J35" s="103">
        <f>ROUND(((SUM(BE122:BE144))*I35),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ROUND((SUM(BF122:BF144)),  2)</f>
        <v>0</v>
      </c>
      <c r="G36" s="31"/>
      <c r="H36" s="31"/>
      <c r="I36" s="104">
        <v>0.15</v>
      </c>
      <c r="J36" s="103">
        <f>ROUND(((SUM(BF122:BF144))*I36),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ROUND((SUM(BG122:BG144)),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ROUND((SUM(BH122:BH144)),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ROUND((SUM(BI122:BI144)),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Objekt27 - SO D.1.4.10.1.Venk.vybavení 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8131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Objekt27 - SO D.1.4.10.1.Venk.vybavení I.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3849</v>
      </c>
      <c r="F124" s="146" t="s">
        <v>8132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SUM(P125:P144)</f>
        <v>0</v>
      </c>
      <c r="Q124" s="141"/>
      <c r="R124" s="142">
        <f>SUM(R125:R144)</f>
        <v>0</v>
      </c>
      <c r="S124" s="141"/>
      <c r="T124" s="143">
        <f>SUM(T125:T144)</f>
        <v>0</v>
      </c>
      <c r="AR124" s="136" t="s">
        <v>86</v>
      </c>
      <c r="AT124" s="144" t="s">
        <v>78</v>
      </c>
      <c r="AU124" s="144" t="s">
        <v>86</v>
      </c>
      <c r="AY124" s="136" t="s">
        <v>252</v>
      </c>
      <c r="BK124" s="145">
        <f>SUM(BK125:BK144)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4817</v>
      </c>
      <c r="F125" s="151" t="s">
        <v>8133</v>
      </c>
      <c r="G125" s="152" t="s">
        <v>347</v>
      </c>
      <c r="H125" s="153">
        <v>19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258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258</v>
      </c>
      <c r="BM125" s="161" t="s">
        <v>88</v>
      </c>
    </row>
    <row r="126" spans="1:65" s="14" customFormat="1" ht="22.5">
      <c r="B126" s="171"/>
      <c r="D126" s="164" t="s">
        <v>282</v>
      </c>
      <c r="E126" s="172" t="s">
        <v>1</v>
      </c>
      <c r="F126" s="173" t="s">
        <v>8134</v>
      </c>
      <c r="H126" s="174">
        <v>19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282</v>
      </c>
      <c r="AU126" s="172" t="s">
        <v>88</v>
      </c>
      <c r="AV126" s="14" t="s">
        <v>88</v>
      </c>
      <c r="AW126" s="14" t="s">
        <v>33</v>
      </c>
      <c r="AX126" s="14" t="s">
        <v>79</v>
      </c>
      <c r="AY126" s="172" t="s">
        <v>252</v>
      </c>
    </row>
    <row r="127" spans="1:65" s="13" customFormat="1" ht="33.75">
      <c r="B127" s="163"/>
      <c r="D127" s="164" t="s">
        <v>282</v>
      </c>
      <c r="E127" s="165" t="s">
        <v>1</v>
      </c>
      <c r="F127" s="166" t="s">
        <v>4911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282</v>
      </c>
      <c r="AU127" s="165" t="s">
        <v>88</v>
      </c>
      <c r="AV127" s="13" t="s">
        <v>86</v>
      </c>
      <c r="AW127" s="13" t="s">
        <v>33</v>
      </c>
      <c r="AX127" s="13" t="s">
        <v>79</v>
      </c>
      <c r="AY127" s="165" t="s">
        <v>252</v>
      </c>
    </row>
    <row r="128" spans="1:65" s="13" customFormat="1" ht="33.75">
      <c r="B128" s="163"/>
      <c r="D128" s="164" t="s">
        <v>282</v>
      </c>
      <c r="E128" s="165" t="s">
        <v>1</v>
      </c>
      <c r="F128" s="166" t="s">
        <v>8135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282</v>
      </c>
      <c r="AU128" s="165" t="s">
        <v>88</v>
      </c>
      <c r="AV128" s="13" t="s">
        <v>86</v>
      </c>
      <c r="AW128" s="13" t="s">
        <v>33</v>
      </c>
      <c r="AX128" s="13" t="s">
        <v>79</v>
      </c>
      <c r="AY128" s="165" t="s">
        <v>252</v>
      </c>
    </row>
    <row r="129" spans="1:65" s="15" customFormat="1">
      <c r="B129" s="179"/>
      <c r="D129" s="164" t="s">
        <v>282</v>
      </c>
      <c r="E129" s="180" t="s">
        <v>1</v>
      </c>
      <c r="F129" s="181" t="s">
        <v>286</v>
      </c>
      <c r="H129" s="182">
        <v>19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282</v>
      </c>
      <c r="AU129" s="180" t="s">
        <v>88</v>
      </c>
      <c r="AV129" s="15" t="s">
        <v>258</v>
      </c>
      <c r="AW129" s="15" t="s">
        <v>33</v>
      </c>
      <c r="AX129" s="15" t="s">
        <v>86</v>
      </c>
      <c r="AY129" s="180" t="s">
        <v>252</v>
      </c>
    </row>
    <row r="130" spans="1:65" s="2" customFormat="1" ht="24.2" customHeight="1">
      <c r="A130" s="31"/>
      <c r="B130" s="148"/>
      <c r="C130" s="149" t="s">
        <v>88</v>
      </c>
      <c r="D130" s="149" t="s">
        <v>254</v>
      </c>
      <c r="E130" s="150" t="s">
        <v>4819</v>
      </c>
      <c r="F130" s="151" t="s">
        <v>8136</v>
      </c>
      <c r="G130" s="152" t="s">
        <v>347</v>
      </c>
      <c r="H130" s="153">
        <v>7</v>
      </c>
      <c r="I130" s="154"/>
      <c r="J130" s="155">
        <f>ROUND(I130*H130,2)</f>
        <v>0</v>
      </c>
      <c r="K130" s="156"/>
      <c r="L130" s="32"/>
      <c r="M130" s="157" t="s">
        <v>1</v>
      </c>
      <c r="N130" s="158" t="s">
        <v>44</v>
      </c>
      <c r="O130" s="57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86</v>
      </c>
      <c r="BK130" s="162">
        <f>ROUND(I130*H130,2)</f>
        <v>0</v>
      </c>
      <c r="BL130" s="17" t="s">
        <v>258</v>
      </c>
      <c r="BM130" s="161" t="s">
        <v>258</v>
      </c>
    </row>
    <row r="131" spans="1:65" s="14" customFormat="1" ht="22.5">
      <c r="B131" s="171"/>
      <c r="D131" s="164" t="s">
        <v>282</v>
      </c>
      <c r="E131" s="172" t="s">
        <v>1</v>
      </c>
      <c r="F131" s="173" t="s">
        <v>8137</v>
      </c>
      <c r="H131" s="174">
        <v>7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3" customFormat="1" ht="33.75">
      <c r="B132" s="163"/>
      <c r="D132" s="164" t="s">
        <v>282</v>
      </c>
      <c r="E132" s="165" t="s">
        <v>1</v>
      </c>
      <c r="F132" s="166" t="s">
        <v>4911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282</v>
      </c>
      <c r="AU132" s="165" t="s">
        <v>88</v>
      </c>
      <c r="AV132" s="13" t="s">
        <v>86</v>
      </c>
      <c r="AW132" s="13" t="s">
        <v>33</v>
      </c>
      <c r="AX132" s="13" t="s">
        <v>79</v>
      </c>
      <c r="AY132" s="165" t="s">
        <v>252</v>
      </c>
    </row>
    <row r="133" spans="1:65" s="13" customFormat="1" ht="33.75">
      <c r="B133" s="163"/>
      <c r="D133" s="164" t="s">
        <v>282</v>
      </c>
      <c r="E133" s="165" t="s">
        <v>1</v>
      </c>
      <c r="F133" s="166" t="s">
        <v>8135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282</v>
      </c>
      <c r="AU133" s="165" t="s">
        <v>88</v>
      </c>
      <c r="AV133" s="13" t="s">
        <v>86</v>
      </c>
      <c r="AW133" s="13" t="s">
        <v>33</v>
      </c>
      <c r="AX133" s="13" t="s">
        <v>79</v>
      </c>
      <c r="AY133" s="165" t="s">
        <v>252</v>
      </c>
    </row>
    <row r="134" spans="1:65" s="15" customFormat="1">
      <c r="B134" s="179"/>
      <c r="D134" s="164" t="s">
        <v>282</v>
      </c>
      <c r="E134" s="180" t="s">
        <v>1</v>
      </c>
      <c r="F134" s="181" t="s">
        <v>286</v>
      </c>
      <c r="H134" s="182">
        <v>7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282</v>
      </c>
      <c r="AU134" s="180" t="s">
        <v>88</v>
      </c>
      <c r="AV134" s="15" t="s">
        <v>258</v>
      </c>
      <c r="AW134" s="15" t="s">
        <v>33</v>
      </c>
      <c r="AX134" s="15" t="s">
        <v>86</v>
      </c>
      <c r="AY134" s="180" t="s">
        <v>252</v>
      </c>
    </row>
    <row r="135" spans="1:65" s="2" customFormat="1" ht="24.2" customHeight="1">
      <c r="A135" s="31"/>
      <c r="B135" s="148"/>
      <c r="C135" s="149" t="s">
        <v>262</v>
      </c>
      <c r="D135" s="149" t="s">
        <v>254</v>
      </c>
      <c r="E135" s="150" t="s">
        <v>4821</v>
      </c>
      <c r="F135" s="151" t="s">
        <v>8138</v>
      </c>
      <c r="G135" s="152" t="s">
        <v>347</v>
      </c>
      <c r="H135" s="153">
        <v>28</v>
      </c>
      <c r="I135" s="154"/>
      <c r="J135" s="155">
        <f>ROUND(I135*H135,2)</f>
        <v>0</v>
      </c>
      <c r="K135" s="156"/>
      <c r="L135" s="32"/>
      <c r="M135" s="157" t="s">
        <v>1</v>
      </c>
      <c r="N135" s="158" t="s">
        <v>44</v>
      </c>
      <c r="O135" s="57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7" t="s">
        <v>86</v>
      </c>
      <c r="BK135" s="162">
        <f>ROUND(I135*H135,2)</f>
        <v>0</v>
      </c>
      <c r="BL135" s="17" t="s">
        <v>258</v>
      </c>
      <c r="BM135" s="161" t="s">
        <v>266</v>
      </c>
    </row>
    <row r="136" spans="1:65" s="14" customFormat="1" ht="22.5">
      <c r="B136" s="171"/>
      <c r="D136" s="164" t="s">
        <v>282</v>
      </c>
      <c r="E136" s="172" t="s">
        <v>1</v>
      </c>
      <c r="F136" s="173" t="s">
        <v>8139</v>
      </c>
      <c r="H136" s="174">
        <v>28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282</v>
      </c>
      <c r="AU136" s="172" t="s">
        <v>88</v>
      </c>
      <c r="AV136" s="14" t="s">
        <v>88</v>
      </c>
      <c r="AW136" s="14" t="s">
        <v>33</v>
      </c>
      <c r="AX136" s="14" t="s">
        <v>79</v>
      </c>
      <c r="AY136" s="172" t="s">
        <v>252</v>
      </c>
    </row>
    <row r="137" spans="1:65" s="13" customFormat="1" ht="33.75">
      <c r="B137" s="163"/>
      <c r="D137" s="164" t="s">
        <v>282</v>
      </c>
      <c r="E137" s="165" t="s">
        <v>1</v>
      </c>
      <c r="F137" s="166" t="s">
        <v>4911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282</v>
      </c>
      <c r="AU137" s="165" t="s">
        <v>88</v>
      </c>
      <c r="AV137" s="13" t="s">
        <v>86</v>
      </c>
      <c r="AW137" s="13" t="s">
        <v>33</v>
      </c>
      <c r="AX137" s="13" t="s">
        <v>79</v>
      </c>
      <c r="AY137" s="165" t="s">
        <v>252</v>
      </c>
    </row>
    <row r="138" spans="1:65" s="13" customFormat="1" ht="33.75">
      <c r="B138" s="163"/>
      <c r="D138" s="164" t="s">
        <v>282</v>
      </c>
      <c r="E138" s="165" t="s">
        <v>1</v>
      </c>
      <c r="F138" s="166" t="s">
        <v>8135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5" customFormat="1">
      <c r="B139" s="179"/>
      <c r="D139" s="164" t="s">
        <v>282</v>
      </c>
      <c r="E139" s="180" t="s">
        <v>1</v>
      </c>
      <c r="F139" s="181" t="s">
        <v>286</v>
      </c>
      <c r="H139" s="182">
        <v>28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282</v>
      </c>
      <c r="AU139" s="180" t="s">
        <v>88</v>
      </c>
      <c r="AV139" s="15" t="s">
        <v>258</v>
      </c>
      <c r="AW139" s="15" t="s">
        <v>33</v>
      </c>
      <c r="AX139" s="15" t="s">
        <v>86</v>
      </c>
      <c r="AY139" s="180" t="s">
        <v>252</v>
      </c>
    </row>
    <row r="140" spans="1:65" s="2" customFormat="1" ht="24.2" customHeight="1">
      <c r="A140" s="31"/>
      <c r="B140" s="148"/>
      <c r="C140" s="149" t="s">
        <v>258</v>
      </c>
      <c r="D140" s="149" t="s">
        <v>254</v>
      </c>
      <c r="E140" s="150" t="s">
        <v>4823</v>
      </c>
      <c r="F140" s="151" t="s">
        <v>8140</v>
      </c>
      <c r="G140" s="152" t="s">
        <v>347</v>
      </c>
      <c r="H140" s="153">
        <v>7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44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86</v>
      </c>
      <c r="BK140" s="162">
        <f>ROUND(I140*H140,2)</f>
        <v>0</v>
      </c>
      <c r="BL140" s="17" t="s">
        <v>258</v>
      </c>
      <c r="BM140" s="161" t="s">
        <v>269</v>
      </c>
    </row>
    <row r="141" spans="1:65" s="2" customFormat="1" ht="24.2" customHeight="1">
      <c r="A141" s="31"/>
      <c r="B141" s="148"/>
      <c r="C141" s="149" t="s">
        <v>270</v>
      </c>
      <c r="D141" s="149" t="s">
        <v>254</v>
      </c>
      <c r="E141" s="150" t="s">
        <v>8141</v>
      </c>
      <c r="F141" s="151" t="s">
        <v>8142</v>
      </c>
      <c r="G141" s="152" t="s">
        <v>1727</v>
      </c>
      <c r="H141" s="187"/>
      <c r="I141" s="154"/>
      <c r="J141" s="155">
        <f>ROUND(I141*H141,2)</f>
        <v>0</v>
      </c>
      <c r="K141" s="156"/>
      <c r="L141" s="32"/>
      <c r="M141" s="157" t="s">
        <v>1</v>
      </c>
      <c r="N141" s="158" t="s">
        <v>44</v>
      </c>
      <c r="O141" s="57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86</v>
      </c>
      <c r="BK141" s="162">
        <f>ROUND(I141*H141,2)</f>
        <v>0</v>
      </c>
      <c r="BL141" s="17" t="s">
        <v>258</v>
      </c>
      <c r="BM141" s="161" t="s">
        <v>273</v>
      </c>
    </row>
    <row r="142" spans="1:65" s="2" customFormat="1" ht="16.5" customHeight="1">
      <c r="A142" s="31"/>
      <c r="B142" s="148"/>
      <c r="C142" s="149" t="s">
        <v>266</v>
      </c>
      <c r="D142" s="149" t="s">
        <v>254</v>
      </c>
      <c r="E142" s="150" t="s">
        <v>1313</v>
      </c>
      <c r="F142" s="151" t="s">
        <v>1314</v>
      </c>
      <c r="G142" s="152" t="s">
        <v>257</v>
      </c>
      <c r="H142" s="153">
        <v>8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44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86</v>
      </c>
      <c r="BK142" s="162">
        <f>ROUND(I142*H142,2)</f>
        <v>0</v>
      </c>
      <c r="BL142" s="17" t="s">
        <v>258</v>
      </c>
      <c r="BM142" s="161" t="s">
        <v>276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8143</v>
      </c>
      <c r="H143" s="174">
        <v>8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8</v>
      </c>
      <c r="I144" s="183"/>
      <c r="L144" s="179"/>
      <c r="M144" s="188"/>
      <c r="N144" s="189"/>
      <c r="O144" s="189"/>
      <c r="P144" s="189"/>
      <c r="Q144" s="189"/>
      <c r="R144" s="189"/>
      <c r="S144" s="189"/>
      <c r="T144" s="190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1:K144" xr:uid="{00000000-0009-0000-0000-00001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174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8144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ROUND((SUM(BE122:BE128)),  2)</f>
        <v>0</v>
      </c>
      <c r="G35" s="31"/>
      <c r="H35" s="31"/>
      <c r="I35" s="104">
        <v>0.21</v>
      </c>
      <c r="J35" s="103">
        <f>ROUND(((SUM(BE122:BE128))*I35),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ROUND((SUM(BF122:BF128)),  2)</f>
        <v>0</v>
      </c>
      <c r="G36" s="31"/>
      <c r="H36" s="31"/>
      <c r="I36" s="104">
        <v>0.15</v>
      </c>
      <c r="J36" s="103">
        <f>ROUND(((SUM(BF122:BF128))*I36),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ROUND((SUM(BG122:BG128)),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ROUND((SUM(BH122:BH128)),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ROUND((SUM(BI122:BI128)),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Objekt28 - SO D.1.4.10.1.Venk.vybavení II.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213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8131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1" t="s">
        <v>237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7" t="s">
        <v>16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43" t="str">
        <f>E7</f>
        <v>ZU - rekonstrukce objektu Klatovská 51/ Chodské náměstí 1</v>
      </c>
      <c r="F110" s="244"/>
      <c r="G110" s="244"/>
      <c r="H110" s="244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20"/>
      <c r="C111" s="27" t="s">
        <v>197</v>
      </c>
      <c r="L111" s="20"/>
    </row>
    <row r="112" spans="1:47" s="2" customFormat="1" ht="16.5" customHeight="1">
      <c r="A112" s="31"/>
      <c r="B112" s="32"/>
      <c r="C112" s="31"/>
      <c r="D112" s="31"/>
      <c r="E112" s="243" t="s">
        <v>198</v>
      </c>
      <c r="F112" s="242"/>
      <c r="G112" s="242"/>
      <c r="H112" s="242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199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18" t="str">
        <f>E11</f>
        <v>Objekt28 - SO D.1.4.10.1.Venk.vybavení II.</v>
      </c>
      <c r="F114" s="242"/>
      <c r="G114" s="242"/>
      <c r="H114" s="242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F14</f>
        <v>Plzeň</v>
      </c>
      <c r="G116" s="31"/>
      <c r="H116" s="31"/>
      <c r="I116" s="27" t="s">
        <v>22</v>
      </c>
      <c r="J116" s="54" t="str">
        <f>IF(J14="","",J14)</f>
        <v>17. 11. 2022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24</v>
      </c>
      <c r="D118" s="31"/>
      <c r="E118" s="31"/>
      <c r="F118" s="25" t="str">
        <f>E17</f>
        <v>Západočeská univerzita v Plzni</v>
      </c>
      <c r="G118" s="31"/>
      <c r="H118" s="31"/>
      <c r="I118" s="27" t="s">
        <v>31</v>
      </c>
      <c r="J118" s="29" t="str">
        <f>E23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30</v>
      </c>
      <c r="D119" s="31"/>
      <c r="E119" s="31"/>
      <c r="F119" s="25">
        <f>IF(E20="","",E20)</f>
        <v>0</v>
      </c>
      <c r="G119" s="31"/>
      <c r="H119" s="31"/>
      <c r="I119" s="27" t="s">
        <v>34</v>
      </c>
      <c r="J119" s="29" t="str">
        <f>E26</f>
        <v>BAUING KV, s.r.o.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4"/>
      <c r="B121" s="125"/>
      <c r="C121" s="126" t="s">
        <v>238</v>
      </c>
      <c r="D121" s="127" t="s">
        <v>64</v>
      </c>
      <c r="E121" s="127" t="s">
        <v>60</v>
      </c>
      <c r="F121" s="127" t="s">
        <v>61</v>
      </c>
      <c r="G121" s="127" t="s">
        <v>239</v>
      </c>
      <c r="H121" s="127" t="s">
        <v>240</v>
      </c>
      <c r="I121" s="127" t="s">
        <v>241</v>
      </c>
      <c r="J121" s="128" t="s">
        <v>203</v>
      </c>
      <c r="K121" s="129" t="s">
        <v>242</v>
      </c>
      <c r="L121" s="130"/>
      <c r="M121" s="61" t="s">
        <v>1</v>
      </c>
      <c r="N121" s="62" t="s">
        <v>43</v>
      </c>
      <c r="O121" s="62" t="s">
        <v>243</v>
      </c>
      <c r="P121" s="62" t="s">
        <v>244</v>
      </c>
      <c r="Q121" s="62" t="s">
        <v>245</v>
      </c>
      <c r="R121" s="62" t="s">
        <v>246</v>
      </c>
      <c r="S121" s="62" t="s">
        <v>247</v>
      </c>
      <c r="T121" s="63" t="s">
        <v>248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1"/>
      <c r="B122" s="32"/>
      <c r="C122" s="68" t="s">
        <v>249</v>
      </c>
      <c r="D122" s="31"/>
      <c r="E122" s="31"/>
      <c r="F122" s="31"/>
      <c r="G122" s="31"/>
      <c r="H122" s="31"/>
      <c r="I122" s="31"/>
      <c r="J122" s="131">
        <f>BK122</f>
        <v>0</v>
      </c>
      <c r="K122" s="31"/>
      <c r="L122" s="32"/>
      <c r="M122" s="64"/>
      <c r="N122" s="55"/>
      <c r="O122" s="65"/>
      <c r="P122" s="132">
        <f>P123</f>
        <v>0</v>
      </c>
      <c r="Q122" s="65"/>
      <c r="R122" s="132">
        <f>R123</f>
        <v>0</v>
      </c>
      <c r="S122" s="65"/>
      <c r="T122" s="133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7" t="s">
        <v>78</v>
      </c>
      <c r="AU122" s="17" t="s">
        <v>205</v>
      </c>
      <c r="BK122" s="134">
        <f>BK123</f>
        <v>0</v>
      </c>
    </row>
    <row r="123" spans="1:65" s="12" customFormat="1" ht="25.9" customHeight="1">
      <c r="B123" s="135"/>
      <c r="D123" s="136" t="s">
        <v>78</v>
      </c>
      <c r="E123" s="137" t="s">
        <v>1303</v>
      </c>
      <c r="F123" s="137" t="s">
        <v>1304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88</v>
      </c>
      <c r="AT123" s="144" t="s">
        <v>78</v>
      </c>
      <c r="AU123" s="144" t="s">
        <v>79</v>
      </c>
      <c r="AY123" s="136" t="s">
        <v>252</v>
      </c>
      <c r="BK123" s="145">
        <f>BK124</f>
        <v>0</v>
      </c>
    </row>
    <row r="124" spans="1:65" s="12" customFormat="1" ht="22.9" customHeight="1">
      <c r="B124" s="135"/>
      <c r="D124" s="136" t="s">
        <v>78</v>
      </c>
      <c r="E124" s="146" t="s">
        <v>3849</v>
      </c>
      <c r="F124" s="146" t="s">
        <v>8132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SUM(P125:P128)</f>
        <v>0</v>
      </c>
      <c r="Q124" s="141"/>
      <c r="R124" s="142">
        <f>SUM(R125:R128)</f>
        <v>0</v>
      </c>
      <c r="S124" s="141"/>
      <c r="T124" s="143">
        <f>SUM(T125:T128)</f>
        <v>0</v>
      </c>
      <c r="AR124" s="136" t="s">
        <v>86</v>
      </c>
      <c r="AT124" s="144" t="s">
        <v>78</v>
      </c>
      <c r="AU124" s="144" t="s">
        <v>86</v>
      </c>
      <c r="AY124" s="136" t="s">
        <v>252</v>
      </c>
      <c r="BK124" s="145">
        <f>SUM(BK125:BK128)</f>
        <v>0</v>
      </c>
    </row>
    <row r="125" spans="1:65" s="2" customFormat="1" ht="24.2" customHeight="1">
      <c r="A125" s="31"/>
      <c r="B125" s="148"/>
      <c r="C125" s="149" t="s">
        <v>86</v>
      </c>
      <c r="D125" s="149" t="s">
        <v>254</v>
      </c>
      <c r="E125" s="150" t="s">
        <v>4817</v>
      </c>
      <c r="F125" s="151" t="s">
        <v>8140</v>
      </c>
      <c r="G125" s="152" t="s">
        <v>347</v>
      </c>
      <c r="H125" s="153">
        <v>2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44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258</v>
      </c>
      <c r="AT125" s="161" t="s">
        <v>254</v>
      </c>
      <c r="AU125" s="161" t="s">
        <v>88</v>
      </c>
      <c r="AY125" s="17" t="s">
        <v>252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258</v>
      </c>
      <c r="BM125" s="161" t="s">
        <v>88</v>
      </c>
    </row>
    <row r="126" spans="1:65" s="2" customFormat="1" ht="24.2" customHeight="1">
      <c r="A126" s="31"/>
      <c r="B126" s="148"/>
      <c r="C126" s="149" t="s">
        <v>88</v>
      </c>
      <c r="D126" s="149" t="s">
        <v>254</v>
      </c>
      <c r="E126" s="150" t="s">
        <v>4819</v>
      </c>
      <c r="F126" s="151" t="s">
        <v>8145</v>
      </c>
      <c r="G126" s="152" t="s">
        <v>347</v>
      </c>
      <c r="H126" s="153">
        <v>1</v>
      </c>
      <c r="I126" s="154"/>
      <c r="J126" s="155">
        <f>ROUND(I126*H126,2)</f>
        <v>0</v>
      </c>
      <c r="K126" s="156"/>
      <c r="L126" s="32"/>
      <c r="M126" s="157" t="s">
        <v>1</v>
      </c>
      <c r="N126" s="158" t="s">
        <v>44</v>
      </c>
      <c r="O126" s="57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258</v>
      </c>
      <c r="AT126" s="161" t="s">
        <v>254</v>
      </c>
      <c r="AU126" s="161" t="s">
        <v>88</v>
      </c>
      <c r="AY126" s="17" t="s">
        <v>252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258</v>
      </c>
      <c r="BM126" s="161" t="s">
        <v>258</v>
      </c>
    </row>
    <row r="127" spans="1:65" s="2" customFormat="1" ht="24.2" customHeight="1">
      <c r="A127" s="31"/>
      <c r="B127" s="148"/>
      <c r="C127" s="149" t="s">
        <v>262</v>
      </c>
      <c r="D127" s="149" t="s">
        <v>254</v>
      </c>
      <c r="E127" s="150" t="s">
        <v>8141</v>
      </c>
      <c r="F127" s="151" t="s">
        <v>8142</v>
      </c>
      <c r="G127" s="152" t="s">
        <v>1727</v>
      </c>
      <c r="H127" s="187"/>
      <c r="I127" s="154"/>
      <c r="J127" s="155">
        <f>ROUND(I127*H127,2)</f>
        <v>0</v>
      </c>
      <c r="K127" s="156"/>
      <c r="L127" s="32"/>
      <c r="M127" s="157" t="s">
        <v>1</v>
      </c>
      <c r="N127" s="158" t="s">
        <v>44</v>
      </c>
      <c r="O127" s="57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258</v>
      </c>
      <c r="AT127" s="161" t="s">
        <v>254</v>
      </c>
      <c r="AU127" s="161" t="s">
        <v>88</v>
      </c>
      <c r="AY127" s="17" t="s">
        <v>252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86</v>
      </c>
      <c r="BK127" s="162">
        <f>ROUND(I127*H127,2)</f>
        <v>0</v>
      </c>
      <c r="BL127" s="17" t="s">
        <v>258</v>
      </c>
      <c r="BM127" s="161" t="s">
        <v>266</v>
      </c>
    </row>
    <row r="128" spans="1:65" s="2" customFormat="1" ht="16.5" customHeight="1">
      <c r="A128" s="31"/>
      <c r="B128" s="148"/>
      <c r="C128" s="149" t="s">
        <v>258</v>
      </c>
      <c r="D128" s="149" t="s">
        <v>254</v>
      </c>
      <c r="E128" s="150" t="s">
        <v>1313</v>
      </c>
      <c r="F128" s="151" t="s">
        <v>1314</v>
      </c>
      <c r="G128" s="152" t="s">
        <v>257</v>
      </c>
      <c r="H128" s="153">
        <v>2</v>
      </c>
      <c r="I128" s="154"/>
      <c r="J128" s="155">
        <f>ROUND(I128*H128,2)</f>
        <v>0</v>
      </c>
      <c r="K128" s="156"/>
      <c r="L128" s="32"/>
      <c r="M128" s="191" t="s">
        <v>1</v>
      </c>
      <c r="N128" s="192" t="s">
        <v>44</v>
      </c>
      <c r="O128" s="193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258</v>
      </c>
      <c r="AT128" s="161" t="s">
        <v>254</v>
      </c>
      <c r="AU128" s="161" t="s">
        <v>88</v>
      </c>
      <c r="AY128" s="17" t="s">
        <v>252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258</v>
      </c>
      <c r="BM128" s="161" t="s">
        <v>269</v>
      </c>
    </row>
    <row r="129" spans="1:31" s="2" customFormat="1" ht="6.95" customHeight="1">
      <c r="A129" s="31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autoFilter ref="C121:K128" xr:uid="{00000000-0009-0000-0000-00001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3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177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8146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ROUND(J135,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ROUND((SUM(BE135:BE313)),  2)</f>
        <v>0</v>
      </c>
      <c r="G35" s="31"/>
      <c r="H35" s="31"/>
      <c r="I35" s="104">
        <v>0.21</v>
      </c>
      <c r="J35" s="103">
        <f>ROUND(((SUM(BE135:BE313))*I35),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ROUND((SUM(BF135:BF313)),  2)</f>
        <v>0</v>
      </c>
      <c r="G36" s="31"/>
      <c r="H36" s="31"/>
      <c r="I36" s="104">
        <v>0.15</v>
      </c>
      <c r="J36" s="103">
        <f>ROUND(((SUM(BF135:BF313))*I36),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ROUND((SUM(BG135:BG313)),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ROUND((SUM(BH135:BH313)),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ROUND((SUM(BI135:BI313)),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Objekt29 - SO D.1.4.10.1.Skleník 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J135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1:47" s="10" customFormat="1" ht="19.899999999999999" customHeight="1">
      <c r="B101" s="120"/>
      <c r="D101" s="121" t="s">
        <v>1904</v>
      </c>
      <c r="E101" s="122"/>
      <c r="F101" s="122"/>
      <c r="G101" s="122"/>
      <c r="H101" s="122"/>
      <c r="I101" s="122"/>
      <c r="J101" s="123">
        <f>J161</f>
        <v>0</v>
      </c>
      <c r="L101" s="120"/>
    </row>
    <row r="102" spans="1:47" s="10" customFormat="1" ht="19.899999999999999" customHeight="1">
      <c r="B102" s="120"/>
      <c r="D102" s="121" t="s">
        <v>208</v>
      </c>
      <c r="E102" s="122"/>
      <c r="F102" s="122"/>
      <c r="G102" s="122"/>
      <c r="H102" s="122"/>
      <c r="I102" s="122"/>
      <c r="J102" s="123">
        <f>J170</f>
        <v>0</v>
      </c>
      <c r="L102" s="120"/>
    </row>
    <row r="103" spans="1:47" s="10" customFormat="1" ht="19.899999999999999" customHeight="1">
      <c r="B103" s="120"/>
      <c r="D103" s="121" t="s">
        <v>209</v>
      </c>
      <c r="E103" s="122"/>
      <c r="F103" s="122"/>
      <c r="G103" s="122"/>
      <c r="H103" s="122"/>
      <c r="I103" s="122"/>
      <c r="J103" s="123">
        <f>J196</f>
        <v>0</v>
      </c>
      <c r="L103" s="120"/>
    </row>
    <row r="104" spans="1:47" s="10" customFormat="1" ht="19.899999999999999" customHeight="1">
      <c r="B104" s="120"/>
      <c r="D104" s="121" t="s">
        <v>211</v>
      </c>
      <c r="E104" s="122"/>
      <c r="F104" s="122"/>
      <c r="G104" s="122"/>
      <c r="H104" s="122"/>
      <c r="I104" s="122"/>
      <c r="J104" s="123">
        <f>J200</f>
        <v>0</v>
      </c>
      <c r="L104" s="120"/>
    </row>
    <row r="105" spans="1:47" s="10" customFormat="1" ht="19.899999999999999" customHeight="1">
      <c r="B105" s="120"/>
      <c r="D105" s="121" t="s">
        <v>212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9" customFormat="1" ht="24.95" customHeight="1">
      <c r="B106" s="116"/>
      <c r="D106" s="117" t="s">
        <v>213</v>
      </c>
      <c r="E106" s="118"/>
      <c r="F106" s="118"/>
      <c r="G106" s="118"/>
      <c r="H106" s="118"/>
      <c r="I106" s="118"/>
      <c r="J106" s="119">
        <f>J206</f>
        <v>0</v>
      </c>
      <c r="L106" s="116"/>
    </row>
    <row r="107" spans="1:47" s="10" customFormat="1" ht="19.899999999999999" customHeight="1">
      <c r="B107" s="120"/>
      <c r="D107" s="121" t="s">
        <v>214</v>
      </c>
      <c r="E107" s="122"/>
      <c r="F107" s="122"/>
      <c r="G107" s="122"/>
      <c r="H107" s="122"/>
      <c r="I107" s="122"/>
      <c r="J107" s="123">
        <f>J207</f>
        <v>0</v>
      </c>
      <c r="L107" s="120"/>
    </row>
    <row r="108" spans="1:47" s="10" customFormat="1" ht="19.899999999999999" customHeight="1">
      <c r="B108" s="120"/>
      <c r="D108" s="121" t="s">
        <v>8147</v>
      </c>
      <c r="E108" s="122"/>
      <c r="F108" s="122"/>
      <c r="G108" s="122"/>
      <c r="H108" s="122"/>
      <c r="I108" s="122"/>
      <c r="J108" s="123">
        <f>J220</f>
        <v>0</v>
      </c>
      <c r="L108" s="120"/>
    </row>
    <row r="109" spans="1:47" s="10" customFormat="1" ht="19.899999999999999" customHeight="1">
      <c r="B109" s="120"/>
      <c r="D109" s="121" t="s">
        <v>8148</v>
      </c>
      <c r="E109" s="122"/>
      <c r="F109" s="122"/>
      <c r="G109" s="122"/>
      <c r="H109" s="122"/>
      <c r="I109" s="122"/>
      <c r="J109" s="123">
        <f>J248</f>
        <v>0</v>
      </c>
      <c r="L109" s="120"/>
    </row>
    <row r="110" spans="1:47" s="10" customFormat="1" ht="19.899999999999999" customHeight="1">
      <c r="B110" s="120"/>
      <c r="D110" s="121" t="s">
        <v>8149</v>
      </c>
      <c r="E110" s="122"/>
      <c r="F110" s="122"/>
      <c r="G110" s="122"/>
      <c r="H110" s="122"/>
      <c r="I110" s="122"/>
      <c r="J110" s="123">
        <f>J283</f>
        <v>0</v>
      </c>
      <c r="L110" s="120"/>
    </row>
    <row r="111" spans="1:47" s="10" customFormat="1" ht="19.899999999999999" customHeight="1">
      <c r="B111" s="120"/>
      <c r="D111" s="121" t="s">
        <v>1912</v>
      </c>
      <c r="E111" s="122"/>
      <c r="F111" s="122"/>
      <c r="G111" s="122"/>
      <c r="H111" s="122"/>
      <c r="I111" s="122"/>
      <c r="J111" s="123">
        <f>J293</f>
        <v>0</v>
      </c>
      <c r="L111" s="120"/>
    </row>
    <row r="112" spans="1:47" s="9" customFormat="1" ht="24.95" customHeight="1">
      <c r="B112" s="116"/>
      <c r="D112" s="117" t="s">
        <v>235</v>
      </c>
      <c r="E112" s="118"/>
      <c r="F112" s="118"/>
      <c r="G112" s="118"/>
      <c r="H112" s="118"/>
      <c r="I112" s="118"/>
      <c r="J112" s="119">
        <f>J302</f>
        <v>0</v>
      </c>
      <c r="L112" s="116"/>
    </row>
    <row r="113" spans="1:31" s="10" customFormat="1" ht="19.899999999999999" customHeight="1">
      <c r="B113" s="120"/>
      <c r="D113" s="121" t="s">
        <v>1913</v>
      </c>
      <c r="E113" s="122"/>
      <c r="F113" s="122"/>
      <c r="G113" s="122"/>
      <c r="H113" s="122"/>
      <c r="I113" s="122"/>
      <c r="J113" s="123">
        <f>J303</f>
        <v>0</v>
      </c>
      <c r="L113" s="120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1" t="s">
        <v>237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7" t="s">
        <v>16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3" t="str">
        <f>E7</f>
        <v>ZU - rekonstrukce objektu Klatovská 51/ Chodské náměstí 1</v>
      </c>
      <c r="F123" s="244"/>
      <c r="G123" s="244"/>
      <c r="H123" s="244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>
      <c r="B124" s="20"/>
      <c r="C124" s="27" t="s">
        <v>197</v>
      </c>
      <c r="L124" s="20"/>
    </row>
    <row r="125" spans="1:31" s="2" customFormat="1" ht="16.5" customHeight="1">
      <c r="A125" s="31"/>
      <c r="B125" s="32"/>
      <c r="C125" s="31"/>
      <c r="D125" s="31"/>
      <c r="E125" s="243" t="s">
        <v>198</v>
      </c>
      <c r="F125" s="242"/>
      <c r="G125" s="242"/>
      <c r="H125" s="242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7" t="s">
        <v>199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1"/>
      <c r="D127" s="31"/>
      <c r="E127" s="218" t="str">
        <f>E11</f>
        <v>Objekt29 - SO D.1.4.10.1.Skleník I.</v>
      </c>
      <c r="F127" s="242"/>
      <c r="G127" s="242"/>
      <c r="H127" s="242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7" t="s">
        <v>20</v>
      </c>
      <c r="D129" s="31"/>
      <c r="E129" s="31"/>
      <c r="F129" s="25" t="str">
        <f>F14</f>
        <v>Plzeň</v>
      </c>
      <c r="G129" s="31"/>
      <c r="H129" s="31"/>
      <c r="I129" s="27" t="s">
        <v>22</v>
      </c>
      <c r="J129" s="54" t="str">
        <f>IF(J14="","",J14)</f>
        <v>17. 11. 2022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7" t="s">
        <v>24</v>
      </c>
      <c r="D131" s="31"/>
      <c r="E131" s="31"/>
      <c r="F131" s="25" t="str">
        <f>E17</f>
        <v>Západočeská univerzita v Plzni</v>
      </c>
      <c r="G131" s="31"/>
      <c r="H131" s="31"/>
      <c r="I131" s="27" t="s">
        <v>31</v>
      </c>
      <c r="J131" s="29" t="str">
        <f>E23</f>
        <v xml:space="preserve"> </v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7" t="s">
        <v>30</v>
      </c>
      <c r="D132" s="31"/>
      <c r="E132" s="31"/>
      <c r="F132" s="25">
        <f>IF(E20="","",E20)</f>
        <v>0</v>
      </c>
      <c r="G132" s="31"/>
      <c r="H132" s="31"/>
      <c r="I132" s="27" t="s">
        <v>34</v>
      </c>
      <c r="J132" s="29" t="str">
        <f>E26</f>
        <v>BAUING KV, s.r.o.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24"/>
      <c r="B134" s="125"/>
      <c r="C134" s="126" t="s">
        <v>238</v>
      </c>
      <c r="D134" s="127" t="s">
        <v>64</v>
      </c>
      <c r="E134" s="127" t="s">
        <v>60</v>
      </c>
      <c r="F134" s="127" t="s">
        <v>61</v>
      </c>
      <c r="G134" s="127" t="s">
        <v>239</v>
      </c>
      <c r="H134" s="127" t="s">
        <v>240</v>
      </c>
      <c r="I134" s="127" t="s">
        <v>241</v>
      </c>
      <c r="J134" s="128" t="s">
        <v>203</v>
      </c>
      <c r="K134" s="129" t="s">
        <v>242</v>
      </c>
      <c r="L134" s="130"/>
      <c r="M134" s="61" t="s">
        <v>1</v>
      </c>
      <c r="N134" s="62" t="s">
        <v>43</v>
      </c>
      <c r="O134" s="62" t="s">
        <v>243</v>
      </c>
      <c r="P134" s="62" t="s">
        <v>244</v>
      </c>
      <c r="Q134" s="62" t="s">
        <v>245</v>
      </c>
      <c r="R134" s="62" t="s">
        <v>246</v>
      </c>
      <c r="S134" s="62" t="s">
        <v>247</v>
      </c>
      <c r="T134" s="63" t="s">
        <v>248</v>
      </c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</row>
    <row r="135" spans="1:65" s="2" customFormat="1" ht="22.9" customHeight="1">
      <c r="A135" s="31"/>
      <c r="B135" s="32"/>
      <c r="C135" s="68" t="s">
        <v>249</v>
      </c>
      <c r="D135" s="31"/>
      <c r="E135" s="31"/>
      <c r="F135" s="31"/>
      <c r="G135" s="31"/>
      <c r="H135" s="31"/>
      <c r="I135" s="31"/>
      <c r="J135" s="131">
        <f>BK135</f>
        <v>0</v>
      </c>
      <c r="K135" s="31"/>
      <c r="L135" s="32"/>
      <c r="M135" s="64"/>
      <c r="N135" s="55"/>
      <c r="O135" s="65"/>
      <c r="P135" s="132">
        <f>P136+P206+P302</f>
        <v>0</v>
      </c>
      <c r="Q135" s="65"/>
      <c r="R135" s="132">
        <f>R136+R206+R302</f>
        <v>0</v>
      </c>
      <c r="S135" s="65"/>
      <c r="T135" s="133">
        <f>T136+T206+T302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7" t="s">
        <v>78</v>
      </c>
      <c r="AU135" s="17" t="s">
        <v>205</v>
      </c>
      <c r="BK135" s="134">
        <f>BK136+BK206+BK302</f>
        <v>0</v>
      </c>
    </row>
    <row r="136" spans="1:65" s="12" customFormat="1" ht="25.9" customHeight="1">
      <c r="B136" s="135"/>
      <c r="D136" s="136" t="s">
        <v>78</v>
      </c>
      <c r="E136" s="137" t="s">
        <v>250</v>
      </c>
      <c r="F136" s="137" t="s">
        <v>251</v>
      </c>
      <c r="I136" s="138"/>
      <c r="J136" s="139">
        <f>BK136</f>
        <v>0</v>
      </c>
      <c r="L136" s="135"/>
      <c r="M136" s="140"/>
      <c r="N136" s="141"/>
      <c r="O136" s="141"/>
      <c r="P136" s="142">
        <f>P137+P161+P170+P196+P200+P203</f>
        <v>0</v>
      </c>
      <c r="Q136" s="141"/>
      <c r="R136" s="142">
        <f>R137+R161+R170+R196+R200+R203</f>
        <v>0</v>
      </c>
      <c r="S136" s="141"/>
      <c r="T136" s="143">
        <f>T137+T161+T170+T196+T200+T203</f>
        <v>0</v>
      </c>
      <c r="AR136" s="136" t="s">
        <v>86</v>
      </c>
      <c r="AT136" s="144" t="s">
        <v>78</v>
      </c>
      <c r="AU136" s="144" t="s">
        <v>79</v>
      </c>
      <c r="AY136" s="136" t="s">
        <v>252</v>
      </c>
      <c r="BK136" s="145">
        <f>BK137+BK161+BK170+BK196+BK200+BK203</f>
        <v>0</v>
      </c>
    </row>
    <row r="137" spans="1:65" s="12" customFormat="1" ht="22.9" customHeight="1">
      <c r="B137" s="135"/>
      <c r="D137" s="136" t="s">
        <v>78</v>
      </c>
      <c r="E137" s="146" t="s">
        <v>86</v>
      </c>
      <c r="F137" s="146" t="s">
        <v>253</v>
      </c>
      <c r="I137" s="138"/>
      <c r="J137" s="147">
        <f>BK137</f>
        <v>0</v>
      </c>
      <c r="L137" s="135"/>
      <c r="M137" s="140"/>
      <c r="N137" s="141"/>
      <c r="O137" s="141"/>
      <c r="P137" s="142">
        <f>SUM(P138:P160)</f>
        <v>0</v>
      </c>
      <c r="Q137" s="141"/>
      <c r="R137" s="142">
        <f>SUM(R138:R160)</f>
        <v>0</v>
      </c>
      <c r="S137" s="141"/>
      <c r="T137" s="143">
        <f>SUM(T138:T160)</f>
        <v>0</v>
      </c>
      <c r="AR137" s="136" t="s">
        <v>86</v>
      </c>
      <c r="AT137" s="144" t="s">
        <v>78</v>
      </c>
      <c r="AU137" s="144" t="s">
        <v>86</v>
      </c>
      <c r="AY137" s="136" t="s">
        <v>252</v>
      </c>
      <c r="BK137" s="145">
        <f>SUM(BK138:BK160)</f>
        <v>0</v>
      </c>
    </row>
    <row r="138" spans="1:65" s="2" customFormat="1" ht="24.2" customHeight="1">
      <c r="A138" s="31"/>
      <c r="B138" s="148"/>
      <c r="C138" s="149" t="s">
        <v>86</v>
      </c>
      <c r="D138" s="149" t="s">
        <v>254</v>
      </c>
      <c r="E138" s="150" t="s">
        <v>1914</v>
      </c>
      <c r="F138" s="151" t="s">
        <v>256</v>
      </c>
      <c r="G138" s="152" t="s">
        <v>257</v>
      </c>
      <c r="H138" s="153">
        <v>5</v>
      </c>
      <c r="I138" s="154"/>
      <c r="J138" s="155">
        <f t="shared" ref="J138:J146" si="0"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ref="P138:P146" si="1">O138*H138</f>
        <v>0</v>
      </c>
      <c r="Q138" s="159">
        <v>0</v>
      </c>
      <c r="R138" s="159">
        <f t="shared" ref="R138:R146" si="2">Q138*H138</f>
        <v>0</v>
      </c>
      <c r="S138" s="159">
        <v>0</v>
      </c>
      <c r="T138" s="160">
        <f t="shared" ref="T138:T146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ref="BE138:BE146" si="4">IF(N138="základní",J138,0)</f>
        <v>0</v>
      </c>
      <c r="BF138" s="162">
        <f t="shared" ref="BF138:BF146" si="5">IF(N138="snížená",J138,0)</f>
        <v>0</v>
      </c>
      <c r="BG138" s="162">
        <f t="shared" ref="BG138:BG146" si="6">IF(N138="zákl. přenesená",J138,0)</f>
        <v>0</v>
      </c>
      <c r="BH138" s="162">
        <f t="shared" ref="BH138:BH146" si="7">IF(N138="sníž. přenesená",J138,0)</f>
        <v>0</v>
      </c>
      <c r="BI138" s="162">
        <f t="shared" ref="BI138:BI146" si="8">IF(N138="nulová",J138,0)</f>
        <v>0</v>
      </c>
      <c r="BJ138" s="17" t="s">
        <v>86</v>
      </c>
      <c r="BK138" s="162">
        <f t="shared" ref="BK138:BK146" si="9">ROUND(I138*H138,2)</f>
        <v>0</v>
      </c>
      <c r="BL138" s="17" t="s">
        <v>258</v>
      </c>
      <c r="BM138" s="161" t="s">
        <v>88</v>
      </c>
    </row>
    <row r="139" spans="1:65" s="2" customFormat="1" ht="24.2" customHeight="1">
      <c r="A139" s="31"/>
      <c r="B139" s="148"/>
      <c r="C139" s="149" t="s">
        <v>88</v>
      </c>
      <c r="D139" s="149" t="s">
        <v>254</v>
      </c>
      <c r="E139" s="150" t="s">
        <v>1915</v>
      </c>
      <c r="F139" s="151" t="s">
        <v>260</v>
      </c>
      <c r="G139" s="152" t="s">
        <v>261</v>
      </c>
      <c r="H139" s="153">
        <v>0.5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258</v>
      </c>
    </row>
    <row r="140" spans="1:65" s="2" customFormat="1" ht="24.2" customHeight="1">
      <c r="A140" s="31"/>
      <c r="B140" s="148"/>
      <c r="C140" s="149" t="s">
        <v>262</v>
      </c>
      <c r="D140" s="149" t="s">
        <v>254</v>
      </c>
      <c r="E140" s="150" t="s">
        <v>263</v>
      </c>
      <c r="F140" s="151" t="s">
        <v>264</v>
      </c>
      <c r="G140" s="152" t="s">
        <v>265</v>
      </c>
      <c r="H140" s="153">
        <v>5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44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258</v>
      </c>
      <c r="BM140" s="161" t="s">
        <v>266</v>
      </c>
    </row>
    <row r="141" spans="1:65" s="2" customFormat="1" ht="16.5" customHeight="1">
      <c r="A141" s="31"/>
      <c r="B141" s="148"/>
      <c r="C141" s="149" t="s">
        <v>258</v>
      </c>
      <c r="D141" s="149" t="s">
        <v>254</v>
      </c>
      <c r="E141" s="150" t="s">
        <v>267</v>
      </c>
      <c r="F141" s="151" t="s">
        <v>268</v>
      </c>
      <c r="G141" s="152" t="s">
        <v>265</v>
      </c>
      <c r="H141" s="153">
        <v>5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44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258</v>
      </c>
      <c r="BM141" s="161" t="s">
        <v>269</v>
      </c>
    </row>
    <row r="142" spans="1:65" s="2" customFormat="1" ht="24.2" customHeight="1">
      <c r="A142" s="31"/>
      <c r="B142" s="148"/>
      <c r="C142" s="149" t="s">
        <v>270</v>
      </c>
      <c r="D142" s="149" t="s">
        <v>254</v>
      </c>
      <c r="E142" s="150" t="s">
        <v>271</v>
      </c>
      <c r="F142" s="151" t="s">
        <v>272</v>
      </c>
      <c r="G142" s="152" t="s">
        <v>265</v>
      </c>
      <c r="H142" s="153">
        <v>5</v>
      </c>
      <c r="I142" s="154"/>
      <c r="J142" s="155">
        <f t="shared" si="0"/>
        <v>0</v>
      </c>
      <c r="K142" s="156"/>
      <c r="L142" s="32"/>
      <c r="M142" s="157" t="s">
        <v>1</v>
      </c>
      <c r="N142" s="158" t="s">
        <v>44</v>
      </c>
      <c r="O142" s="57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86</v>
      </c>
      <c r="BK142" s="162">
        <f t="shared" si="9"/>
        <v>0</v>
      </c>
      <c r="BL142" s="17" t="s">
        <v>258</v>
      </c>
      <c r="BM142" s="161" t="s">
        <v>273</v>
      </c>
    </row>
    <row r="143" spans="1:65" s="2" customFormat="1" ht="24.2" customHeight="1">
      <c r="A143" s="31"/>
      <c r="B143" s="148"/>
      <c r="C143" s="149" t="s">
        <v>266</v>
      </c>
      <c r="D143" s="149" t="s">
        <v>254</v>
      </c>
      <c r="E143" s="150" t="s">
        <v>1916</v>
      </c>
      <c r="F143" s="151" t="s">
        <v>1917</v>
      </c>
      <c r="G143" s="152" t="s">
        <v>265</v>
      </c>
      <c r="H143" s="153">
        <v>5</v>
      </c>
      <c r="I143" s="154"/>
      <c r="J143" s="155">
        <f t="shared" si="0"/>
        <v>0</v>
      </c>
      <c r="K143" s="156"/>
      <c r="L143" s="32"/>
      <c r="M143" s="157" t="s">
        <v>1</v>
      </c>
      <c r="N143" s="158" t="s">
        <v>44</v>
      </c>
      <c r="O143" s="57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86</v>
      </c>
      <c r="BK143" s="162">
        <f t="shared" si="9"/>
        <v>0</v>
      </c>
      <c r="BL143" s="17" t="s">
        <v>258</v>
      </c>
      <c r="BM143" s="161" t="s">
        <v>276</v>
      </c>
    </row>
    <row r="144" spans="1:65" s="2" customFormat="1" ht="37.9" customHeight="1">
      <c r="A144" s="31"/>
      <c r="B144" s="148"/>
      <c r="C144" s="149" t="s">
        <v>277</v>
      </c>
      <c r="D144" s="149" t="s">
        <v>254</v>
      </c>
      <c r="E144" s="150" t="s">
        <v>1925</v>
      </c>
      <c r="F144" s="151" t="s">
        <v>1926</v>
      </c>
      <c r="G144" s="152" t="s">
        <v>280</v>
      </c>
      <c r="H144" s="153">
        <v>63.612000000000002</v>
      </c>
      <c r="I144" s="154"/>
      <c r="J144" s="155">
        <f t="shared" si="0"/>
        <v>0</v>
      </c>
      <c r="K144" s="156"/>
      <c r="L144" s="32"/>
      <c r="M144" s="157" t="s">
        <v>1</v>
      </c>
      <c r="N144" s="158" t="s">
        <v>44</v>
      </c>
      <c r="O144" s="57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88</v>
      </c>
      <c r="AY144" s="17" t="s">
        <v>252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86</v>
      </c>
      <c r="BK144" s="162">
        <f t="shared" si="9"/>
        <v>0</v>
      </c>
      <c r="BL144" s="17" t="s">
        <v>258</v>
      </c>
      <c r="BM144" s="161" t="s">
        <v>281</v>
      </c>
    </row>
    <row r="145" spans="1:65" s="2" customFormat="1" ht="33" customHeight="1">
      <c r="A145" s="31"/>
      <c r="B145" s="148"/>
      <c r="C145" s="149" t="s">
        <v>269</v>
      </c>
      <c r="D145" s="149" t="s">
        <v>254</v>
      </c>
      <c r="E145" s="150" t="s">
        <v>309</v>
      </c>
      <c r="F145" s="151" t="s">
        <v>310</v>
      </c>
      <c r="G145" s="152" t="s">
        <v>280</v>
      </c>
      <c r="H145" s="153">
        <v>63.612000000000002</v>
      </c>
      <c r="I145" s="154"/>
      <c r="J145" s="155">
        <f t="shared" si="0"/>
        <v>0</v>
      </c>
      <c r="K145" s="156"/>
      <c r="L145" s="32"/>
      <c r="M145" s="157" t="s">
        <v>1</v>
      </c>
      <c r="N145" s="158" t="s">
        <v>44</v>
      </c>
      <c r="O145" s="57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88</v>
      </c>
      <c r="AY145" s="17" t="s">
        <v>252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86</v>
      </c>
      <c r="BK145" s="162">
        <f t="shared" si="9"/>
        <v>0</v>
      </c>
      <c r="BL145" s="17" t="s">
        <v>258</v>
      </c>
      <c r="BM145" s="161" t="s">
        <v>289</v>
      </c>
    </row>
    <row r="146" spans="1:65" s="2" customFormat="1" ht="24.2" customHeight="1">
      <c r="A146" s="31"/>
      <c r="B146" s="148"/>
      <c r="C146" s="149" t="s">
        <v>291</v>
      </c>
      <c r="D146" s="149" t="s">
        <v>254</v>
      </c>
      <c r="E146" s="150" t="s">
        <v>8150</v>
      </c>
      <c r="F146" s="151" t="s">
        <v>8151</v>
      </c>
      <c r="G146" s="152" t="s">
        <v>465</v>
      </c>
      <c r="H146" s="153">
        <v>59.28</v>
      </c>
      <c r="I146" s="154"/>
      <c r="J146" s="155">
        <f t="shared" si="0"/>
        <v>0</v>
      </c>
      <c r="K146" s="156"/>
      <c r="L146" s="32"/>
      <c r="M146" s="157" t="s">
        <v>1</v>
      </c>
      <c r="N146" s="158" t="s">
        <v>44</v>
      </c>
      <c r="O146" s="57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86</v>
      </c>
      <c r="BK146" s="162">
        <f t="shared" si="9"/>
        <v>0</v>
      </c>
      <c r="BL146" s="17" t="s">
        <v>258</v>
      </c>
      <c r="BM146" s="161" t="s">
        <v>294</v>
      </c>
    </row>
    <row r="147" spans="1:65" s="14" customFormat="1" ht="22.5">
      <c r="B147" s="171"/>
      <c r="D147" s="164" t="s">
        <v>282</v>
      </c>
      <c r="E147" s="172" t="s">
        <v>1</v>
      </c>
      <c r="F147" s="173" t="s">
        <v>8152</v>
      </c>
      <c r="H147" s="174">
        <v>59.28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59.28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16.5" customHeight="1">
      <c r="A149" s="31"/>
      <c r="B149" s="148"/>
      <c r="C149" s="149" t="s">
        <v>273</v>
      </c>
      <c r="D149" s="149" t="s">
        <v>254</v>
      </c>
      <c r="E149" s="150" t="s">
        <v>7672</v>
      </c>
      <c r="F149" s="151" t="s">
        <v>322</v>
      </c>
      <c r="G149" s="152" t="s">
        <v>280</v>
      </c>
      <c r="H149" s="153">
        <v>63.612000000000002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258</v>
      </c>
      <c r="BM149" s="161" t="s">
        <v>298</v>
      </c>
    </row>
    <row r="150" spans="1:65" s="2" customFormat="1" ht="24.2" customHeight="1">
      <c r="A150" s="31"/>
      <c r="B150" s="148"/>
      <c r="C150" s="149" t="s">
        <v>299</v>
      </c>
      <c r="D150" s="149" t="s">
        <v>254</v>
      </c>
      <c r="E150" s="150" t="s">
        <v>8153</v>
      </c>
      <c r="F150" s="151" t="s">
        <v>8154</v>
      </c>
      <c r="G150" s="152" t="s">
        <v>280</v>
      </c>
      <c r="H150" s="153">
        <v>51.46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302</v>
      </c>
    </row>
    <row r="151" spans="1:65" s="14" customFormat="1" ht="22.5">
      <c r="B151" s="171"/>
      <c r="D151" s="164" t="s">
        <v>282</v>
      </c>
      <c r="E151" s="172" t="s">
        <v>1</v>
      </c>
      <c r="F151" s="173" t="s">
        <v>8155</v>
      </c>
      <c r="H151" s="174">
        <v>47.36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4" customFormat="1" ht="22.5">
      <c r="B152" s="171"/>
      <c r="D152" s="164" t="s">
        <v>282</v>
      </c>
      <c r="E152" s="172" t="s">
        <v>1</v>
      </c>
      <c r="F152" s="173" t="s">
        <v>8156</v>
      </c>
      <c r="H152" s="174">
        <v>4.0999999999999996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282</v>
      </c>
      <c r="AU152" s="172" t="s">
        <v>88</v>
      </c>
      <c r="AV152" s="14" t="s">
        <v>88</v>
      </c>
      <c r="AW152" s="14" t="s">
        <v>33</v>
      </c>
      <c r="AX152" s="14" t="s">
        <v>79</v>
      </c>
      <c r="AY152" s="172" t="s">
        <v>252</v>
      </c>
    </row>
    <row r="153" spans="1:65" s="15" customFormat="1">
      <c r="B153" s="179"/>
      <c r="D153" s="164" t="s">
        <v>282</v>
      </c>
      <c r="E153" s="180" t="s">
        <v>1</v>
      </c>
      <c r="F153" s="181" t="s">
        <v>286</v>
      </c>
      <c r="H153" s="182">
        <v>51.46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282</v>
      </c>
      <c r="AU153" s="180" t="s">
        <v>88</v>
      </c>
      <c r="AV153" s="15" t="s">
        <v>258</v>
      </c>
      <c r="AW153" s="15" t="s">
        <v>33</v>
      </c>
      <c r="AX153" s="15" t="s">
        <v>86</v>
      </c>
      <c r="AY153" s="180" t="s">
        <v>252</v>
      </c>
    </row>
    <row r="154" spans="1:65" s="2" customFormat="1" ht="24.2" customHeight="1">
      <c r="A154" s="31"/>
      <c r="B154" s="148"/>
      <c r="C154" s="149" t="s">
        <v>276</v>
      </c>
      <c r="D154" s="149" t="s">
        <v>254</v>
      </c>
      <c r="E154" s="150" t="s">
        <v>8157</v>
      </c>
      <c r="F154" s="151" t="s">
        <v>8158</v>
      </c>
      <c r="G154" s="152" t="s">
        <v>280</v>
      </c>
      <c r="H154" s="153">
        <v>7.758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44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258</v>
      </c>
      <c r="BM154" s="161" t="s">
        <v>306</v>
      </c>
    </row>
    <row r="155" spans="1:65" s="14" customFormat="1" ht="22.5">
      <c r="B155" s="171"/>
      <c r="D155" s="164" t="s">
        <v>282</v>
      </c>
      <c r="E155" s="172" t="s">
        <v>1</v>
      </c>
      <c r="F155" s="173" t="s">
        <v>8159</v>
      </c>
      <c r="H155" s="174">
        <v>4.92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4" customFormat="1">
      <c r="B156" s="171"/>
      <c r="D156" s="164" t="s">
        <v>282</v>
      </c>
      <c r="E156" s="172" t="s">
        <v>1</v>
      </c>
      <c r="F156" s="173" t="s">
        <v>8160</v>
      </c>
      <c r="H156" s="174">
        <v>2.8380000000000001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5" customFormat="1">
      <c r="B157" s="179"/>
      <c r="D157" s="164" t="s">
        <v>282</v>
      </c>
      <c r="E157" s="180" t="s">
        <v>1</v>
      </c>
      <c r="F157" s="181" t="s">
        <v>286</v>
      </c>
      <c r="H157" s="182">
        <v>7.758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282</v>
      </c>
      <c r="AU157" s="180" t="s">
        <v>88</v>
      </c>
      <c r="AV157" s="15" t="s">
        <v>258</v>
      </c>
      <c r="AW157" s="15" t="s">
        <v>33</v>
      </c>
      <c r="AX157" s="15" t="s">
        <v>86</v>
      </c>
      <c r="AY157" s="180" t="s">
        <v>252</v>
      </c>
    </row>
    <row r="158" spans="1:65" s="2" customFormat="1" ht="33" customHeight="1">
      <c r="A158" s="31"/>
      <c r="B158" s="148"/>
      <c r="C158" s="149" t="s">
        <v>308</v>
      </c>
      <c r="D158" s="149" t="s">
        <v>254</v>
      </c>
      <c r="E158" s="150" t="s">
        <v>7887</v>
      </c>
      <c r="F158" s="151" t="s">
        <v>7888</v>
      </c>
      <c r="G158" s="152" t="s">
        <v>465</v>
      </c>
      <c r="H158" s="153">
        <v>53.76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44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258</v>
      </c>
      <c r="BM158" s="161" t="s">
        <v>311</v>
      </c>
    </row>
    <row r="159" spans="1:65" s="14" customFormat="1">
      <c r="B159" s="171"/>
      <c r="D159" s="164" t="s">
        <v>282</v>
      </c>
      <c r="E159" s="172" t="s">
        <v>1</v>
      </c>
      <c r="F159" s="173" t="s">
        <v>8161</v>
      </c>
      <c r="H159" s="174">
        <v>53.76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53.76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12" customFormat="1" ht="22.9" customHeight="1">
      <c r="B161" s="135"/>
      <c r="D161" s="136" t="s">
        <v>78</v>
      </c>
      <c r="E161" s="146" t="s">
        <v>88</v>
      </c>
      <c r="F161" s="146" t="s">
        <v>1967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SUM(P162:P169)</f>
        <v>0</v>
      </c>
      <c r="Q161" s="141"/>
      <c r="R161" s="142">
        <f>SUM(R162:R169)</f>
        <v>0</v>
      </c>
      <c r="S161" s="141"/>
      <c r="T161" s="143">
        <f>SUM(T162:T169)</f>
        <v>0</v>
      </c>
      <c r="AR161" s="136" t="s">
        <v>86</v>
      </c>
      <c r="AT161" s="144" t="s">
        <v>78</v>
      </c>
      <c r="AU161" s="144" t="s">
        <v>86</v>
      </c>
      <c r="AY161" s="136" t="s">
        <v>252</v>
      </c>
      <c r="BK161" s="145">
        <f>SUM(BK162:BK169)</f>
        <v>0</v>
      </c>
    </row>
    <row r="162" spans="1:65" s="2" customFormat="1" ht="24.2" customHeight="1">
      <c r="A162" s="31"/>
      <c r="B162" s="148"/>
      <c r="C162" s="149" t="s">
        <v>281</v>
      </c>
      <c r="D162" s="149" t="s">
        <v>254</v>
      </c>
      <c r="E162" s="150" t="s">
        <v>8162</v>
      </c>
      <c r="F162" s="151" t="s">
        <v>8163</v>
      </c>
      <c r="G162" s="152" t="s">
        <v>280</v>
      </c>
      <c r="H162" s="153">
        <v>17.064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44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258</v>
      </c>
      <c r="AT162" s="161" t="s">
        <v>254</v>
      </c>
      <c r="AU162" s="161" t="s">
        <v>88</v>
      </c>
      <c r="AY162" s="17" t="s">
        <v>252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86</v>
      </c>
      <c r="BK162" s="162">
        <f>ROUND(I162*H162,2)</f>
        <v>0</v>
      </c>
      <c r="BL162" s="17" t="s">
        <v>258</v>
      </c>
      <c r="BM162" s="161" t="s">
        <v>315</v>
      </c>
    </row>
    <row r="163" spans="1:65" s="14" customFormat="1" ht="33.75">
      <c r="B163" s="171"/>
      <c r="D163" s="164" t="s">
        <v>282</v>
      </c>
      <c r="E163" s="172" t="s">
        <v>1</v>
      </c>
      <c r="F163" s="173" t="s">
        <v>8164</v>
      </c>
      <c r="H163" s="174">
        <v>17.064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3" customFormat="1" ht="22.5">
      <c r="B164" s="163"/>
      <c r="D164" s="164" t="s">
        <v>282</v>
      </c>
      <c r="E164" s="165" t="s">
        <v>1</v>
      </c>
      <c r="F164" s="166" t="s">
        <v>8165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282</v>
      </c>
      <c r="AU164" s="165" t="s">
        <v>88</v>
      </c>
      <c r="AV164" s="13" t="s">
        <v>86</v>
      </c>
      <c r="AW164" s="13" t="s">
        <v>33</v>
      </c>
      <c r="AX164" s="13" t="s">
        <v>79</v>
      </c>
      <c r="AY164" s="165" t="s">
        <v>252</v>
      </c>
    </row>
    <row r="165" spans="1:65" s="15" customFormat="1">
      <c r="B165" s="179"/>
      <c r="D165" s="164" t="s">
        <v>282</v>
      </c>
      <c r="E165" s="180" t="s">
        <v>1</v>
      </c>
      <c r="F165" s="181" t="s">
        <v>286</v>
      </c>
      <c r="H165" s="182">
        <v>17.064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282</v>
      </c>
      <c r="AU165" s="180" t="s">
        <v>88</v>
      </c>
      <c r="AV165" s="15" t="s">
        <v>258</v>
      </c>
      <c r="AW165" s="15" t="s">
        <v>33</v>
      </c>
      <c r="AX165" s="15" t="s">
        <v>86</v>
      </c>
      <c r="AY165" s="180" t="s">
        <v>252</v>
      </c>
    </row>
    <row r="166" spans="1:65" s="2" customFormat="1" ht="16.5" customHeight="1">
      <c r="A166" s="31"/>
      <c r="B166" s="148"/>
      <c r="C166" s="149" t="s">
        <v>8</v>
      </c>
      <c r="D166" s="149" t="s">
        <v>254</v>
      </c>
      <c r="E166" s="150" t="s">
        <v>2025</v>
      </c>
      <c r="F166" s="151" t="s">
        <v>2026</v>
      </c>
      <c r="G166" s="152" t="s">
        <v>465</v>
      </c>
      <c r="H166" s="153">
        <v>55.728000000000002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44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258</v>
      </c>
      <c r="BM166" s="161" t="s">
        <v>319</v>
      </c>
    </row>
    <row r="167" spans="1:65" s="14" customFormat="1" ht="22.5">
      <c r="B167" s="171"/>
      <c r="D167" s="164" t="s">
        <v>282</v>
      </c>
      <c r="E167" s="172" t="s">
        <v>1</v>
      </c>
      <c r="F167" s="173" t="s">
        <v>8166</v>
      </c>
      <c r="H167" s="174">
        <v>55.728000000000002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282</v>
      </c>
      <c r="AU167" s="172" t="s">
        <v>88</v>
      </c>
      <c r="AV167" s="14" t="s">
        <v>88</v>
      </c>
      <c r="AW167" s="14" t="s">
        <v>33</v>
      </c>
      <c r="AX167" s="14" t="s">
        <v>79</v>
      </c>
      <c r="AY167" s="172" t="s">
        <v>252</v>
      </c>
    </row>
    <row r="168" spans="1:65" s="15" customFormat="1">
      <c r="B168" s="179"/>
      <c r="D168" s="164" t="s">
        <v>282</v>
      </c>
      <c r="E168" s="180" t="s">
        <v>1</v>
      </c>
      <c r="F168" s="181" t="s">
        <v>286</v>
      </c>
      <c r="H168" s="182">
        <v>55.728000000000002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282</v>
      </c>
      <c r="AU168" s="180" t="s">
        <v>88</v>
      </c>
      <c r="AV168" s="15" t="s">
        <v>258</v>
      </c>
      <c r="AW168" s="15" t="s">
        <v>33</v>
      </c>
      <c r="AX168" s="15" t="s">
        <v>86</v>
      </c>
      <c r="AY168" s="180" t="s">
        <v>252</v>
      </c>
    </row>
    <row r="169" spans="1:65" s="2" customFormat="1" ht="16.5" customHeight="1">
      <c r="A169" s="31"/>
      <c r="B169" s="148"/>
      <c r="C169" s="149" t="s">
        <v>289</v>
      </c>
      <c r="D169" s="149" t="s">
        <v>254</v>
      </c>
      <c r="E169" s="150" t="s">
        <v>2033</v>
      </c>
      <c r="F169" s="151" t="s">
        <v>2034</v>
      </c>
      <c r="G169" s="152" t="s">
        <v>465</v>
      </c>
      <c r="H169" s="153">
        <v>55.728000000000002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44</v>
      </c>
      <c r="O169" s="57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86</v>
      </c>
      <c r="BK169" s="162">
        <f>ROUND(I169*H169,2)</f>
        <v>0</v>
      </c>
      <c r="BL169" s="17" t="s">
        <v>258</v>
      </c>
      <c r="BM169" s="161" t="s">
        <v>323</v>
      </c>
    </row>
    <row r="170" spans="1:65" s="12" customFormat="1" ht="22.9" customHeight="1">
      <c r="B170" s="135"/>
      <c r="D170" s="136" t="s">
        <v>78</v>
      </c>
      <c r="E170" s="146" t="s">
        <v>262</v>
      </c>
      <c r="F170" s="146" t="s">
        <v>344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SUM(P171:P195)</f>
        <v>0</v>
      </c>
      <c r="Q170" s="141"/>
      <c r="R170" s="142">
        <f>SUM(R171:R195)</f>
        <v>0</v>
      </c>
      <c r="S170" s="141"/>
      <c r="T170" s="143">
        <f>SUM(T171:T195)</f>
        <v>0</v>
      </c>
      <c r="AR170" s="136" t="s">
        <v>86</v>
      </c>
      <c r="AT170" s="144" t="s">
        <v>78</v>
      </c>
      <c r="AU170" s="144" t="s">
        <v>86</v>
      </c>
      <c r="AY170" s="136" t="s">
        <v>252</v>
      </c>
      <c r="BK170" s="145">
        <f>SUM(BK171:BK195)</f>
        <v>0</v>
      </c>
    </row>
    <row r="171" spans="1:65" s="2" customFormat="1" ht="24.2" customHeight="1">
      <c r="A171" s="31"/>
      <c r="B171" s="148"/>
      <c r="C171" s="149" t="s">
        <v>325</v>
      </c>
      <c r="D171" s="149" t="s">
        <v>254</v>
      </c>
      <c r="E171" s="150" t="s">
        <v>8167</v>
      </c>
      <c r="F171" s="151" t="s">
        <v>8168</v>
      </c>
      <c r="G171" s="152" t="s">
        <v>465</v>
      </c>
      <c r="H171" s="153">
        <v>79.2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44</v>
      </c>
      <c r="O171" s="57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258</v>
      </c>
      <c r="BM171" s="161" t="s">
        <v>328</v>
      </c>
    </row>
    <row r="172" spans="1:65" s="13" customFormat="1" ht="22.5">
      <c r="B172" s="163"/>
      <c r="D172" s="164" t="s">
        <v>282</v>
      </c>
      <c r="E172" s="165" t="s">
        <v>1</v>
      </c>
      <c r="F172" s="166" t="s">
        <v>8169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282</v>
      </c>
      <c r="AU172" s="165" t="s">
        <v>88</v>
      </c>
      <c r="AV172" s="13" t="s">
        <v>86</v>
      </c>
      <c r="AW172" s="13" t="s">
        <v>33</v>
      </c>
      <c r="AX172" s="13" t="s">
        <v>79</v>
      </c>
      <c r="AY172" s="165" t="s">
        <v>252</v>
      </c>
    </row>
    <row r="173" spans="1:65" s="14" customFormat="1">
      <c r="B173" s="171"/>
      <c r="D173" s="164" t="s">
        <v>282</v>
      </c>
      <c r="E173" s="172" t="s">
        <v>1</v>
      </c>
      <c r="F173" s="173" t="s">
        <v>8170</v>
      </c>
      <c r="H173" s="174">
        <v>79.2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282</v>
      </c>
      <c r="AU173" s="172" t="s">
        <v>88</v>
      </c>
      <c r="AV173" s="14" t="s">
        <v>88</v>
      </c>
      <c r="AW173" s="14" t="s">
        <v>33</v>
      </c>
      <c r="AX173" s="14" t="s">
        <v>79</v>
      </c>
      <c r="AY173" s="172" t="s">
        <v>252</v>
      </c>
    </row>
    <row r="174" spans="1:65" s="13" customFormat="1" ht="22.5">
      <c r="B174" s="163"/>
      <c r="D174" s="164" t="s">
        <v>282</v>
      </c>
      <c r="E174" s="165" t="s">
        <v>1</v>
      </c>
      <c r="F174" s="166" t="s">
        <v>8171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3" customFormat="1" ht="33.75">
      <c r="B175" s="163"/>
      <c r="D175" s="164" t="s">
        <v>282</v>
      </c>
      <c r="E175" s="165" t="s">
        <v>1</v>
      </c>
      <c r="F175" s="166" t="s">
        <v>4911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3" customFormat="1" ht="33.75">
      <c r="B176" s="163"/>
      <c r="D176" s="164" t="s">
        <v>282</v>
      </c>
      <c r="E176" s="165" t="s">
        <v>1</v>
      </c>
      <c r="F176" s="166" t="s">
        <v>8135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282</v>
      </c>
      <c r="AU176" s="165" t="s">
        <v>88</v>
      </c>
      <c r="AV176" s="13" t="s">
        <v>86</v>
      </c>
      <c r="AW176" s="13" t="s">
        <v>33</v>
      </c>
      <c r="AX176" s="13" t="s">
        <v>79</v>
      </c>
      <c r="AY176" s="165" t="s">
        <v>252</v>
      </c>
    </row>
    <row r="177" spans="1:65" s="15" customFormat="1">
      <c r="B177" s="179"/>
      <c r="D177" s="164" t="s">
        <v>282</v>
      </c>
      <c r="E177" s="180" t="s">
        <v>1</v>
      </c>
      <c r="F177" s="181" t="s">
        <v>286</v>
      </c>
      <c r="H177" s="182">
        <v>79.2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282</v>
      </c>
      <c r="AU177" s="180" t="s">
        <v>88</v>
      </c>
      <c r="AV177" s="15" t="s">
        <v>258</v>
      </c>
      <c r="AW177" s="15" t="s">
        <v>33</v>
      </c>
      <c r="AX177" s="15" t="s">
        <v>86</v>
      </c>
      <c r="AY177" s="180" t="s">
        <v>252</v>
      </c>
    </row>
    <row r="178" spans="1:65" s="2" customFormat="1" ht="24.2" customHeight="1">
      <c r="A178" s="31"/>
      <c r="B178" s="148"/>
      <c r="C178" s="149" t="s">
        <v>294</v>
      </c>
      <c r="D178" s="149" t="s">
        <v>254</v>
      </c>
      <c r="E178" s="150" t="s">
        <v>8172</v>
      </c>
      <c r="F178" s="151" t="s">
        <v>8173</v>
      </c>
      <c r="G178" s="152" t="s">
        <v>347</v>
      </c>
      <c r="H178" s="153">
        <v>1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335</v>
      </c>
    </row>
    <row r="179" spans="1:65" s="14" customFormat="1" ht="22.5">
      <c r="B179" s="171"/>
      <c r="D179" s="164" t="s">
        <v>282</v>
      </c>
      <c r="E179" s="172" t="s">
        <v>1</v>
      </c>
      <c r="F179" s="173" t="s">
        <v>8174</v>
      </c>
      <c r="H179" s="174">
        <v>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282</v>
      </c>
      <c r="AU179" s="172" t="s">
        <v>88</v>
      </c>
      <c r="AV179" s="14" t="s">
        <v>88</v>
      </c>
      <c r="AW179" s="14" t="s">
        <v>33</v>
      </c>
      <c r="AX179" s="14" t="s">
        <v>79</v>
      </c>
      <c r="AY179" s="172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1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24.2" customHeight="1">
      <c r="A181" s="31"/>
      <c r="B181" s="148"/>
      <c r="C181" s="149" t="s">
        <v>338</v>
      </c>
      <c r="D181" s="149" t="s">
        <v>254</v>
      </c>
      <c r="E181" s="150" t="s">
        <v>8175</v>
      </c>
      <c r="F181" s="151" t="s">
        <v>8176</v>
      </c>
      <c r="G181" s="152" t="s">
        <v>347</v>
      </c>
      <c r="H181" s="153">
        <v>1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342</v>
      </c>
    </row>
    <row r="182" spans="1:65" s="14" customFormat="1" ht="22.5">
      <c r="B182" s="171"/>
      <c r="D182" s="164" t="s">
        <v>282</v>
      </c>
      <c r="E182" s="172" t="s">
        <v>1</v>
      </c>
      <c r="F182" s="173" t="s">
        <v>8174</v>
      </c>
      <c r="H182" s="174">
        <v>1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5" customFormat="1">
      <c r="B183" s="179"/>
      <c r="D183" s="164" t="s">
        <v>282</v>
      </c>
      <c r="E183" s="180" t="s">
        <v>1</v>
      </c>
      <c r="F183" s="181" t="s">
        <v>286</v>
      </c>
      <c r="H183" s="182">
        <v>1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282</v>
      </c>
      <c r="AU183" s="180" t="s">
        <v>88</v>
      </c>
      <c r="AV183" s="15" t="s">
        <v>258</v>
      </c>
      <c r="AW183" s="15" t="s">
        <v>33</v>
      </c>
      <c r="AX183" s="15" t="s">
        <v>86</v>
      </c>
      <c r="AY183" s="180" t="s">
        <v>252</v>
      </c>
    </row>
    <row r="184" spans="1:65" s="2" customFormat="1" ht="24.2" customHeight="1">
      <c r="A184" s="31"/>
      <c r="B184" s="148"/>
      <c r="C184" s="149" t="s">
        <v>298</v>
      </c>
      <c r="D184" s="149" t="s">
        <v>254</v>
      </c>
      <c r="E184" s="150" t="s">
        <v>8177</v>
      </c>
      <c r="F184" s="151" t="s">
        <v>8178</v>
      </c>
      <c r="G184" s="152" t="s">
        <v>280</v>
      </c>
      <c r="H184" s="153">
        <v>6.6180000000000003</v>
      </c>
      <c r="I184" s="154"/>
      <c r="J184" s="155">
        <f>ROUND(I184*H184,2)</f>
        <v>0</v>
      </c>
      <c r="K184" s="156"/>
      <c r="L184" s="32"/>
      <c r="M184" s="157" t="s">
        <v>1</v>
      </c>
      <c r="N184" s="158" t="s">
        <v>44</v>
      </c>
      <c r="O184" s="57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258</v>
      </c>
      <c r="AT184" s="161" t="s">
        <v>254</v>
      </c>
      <c r="AU184" s="161" t="s">
        <v>88</v>
      </c>
      <c r="AY184" s="17" t="s">
        <v>252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86</v>
      </c>
      <c r="BK184" s="162">
        <f>ROUND(I184*H184,2)</f>
        <v>0</v>
      </c>
      <c r="BL184" s="17" t="s">
        <v>258</v>
      </c>
      <c r="BM184" s="161" t="s">
        <v>348</v>
      </c>
    </row>
    <row r="185" spans="1:65" s="14" customFormat="1" ht="33.75">
      <c r="B185" s="171"/>
      <c r="D185" s="164" t="s">
        <v>282</v>
      </c>
      <c r="E185" s="172" t="s">
        <v>1</v>
      </c>
      <c r="F185" s="173" t="s">
        <v>8179</v>
      </c>
      <c r="H185" s="174">
        <v>6.6180000000000003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1:65" s="13" customFormat="1" ht="33.75">
      <c r="B186" s="163"/>
      <c r="D186" s="164" t="s">
        <v>282</v>
      </c>
      <c r="E186" s="165" t="s">
        <v>1</v>
      </c>
      <c r="F186" s="166" t="s">
        <v>8180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282</v>
      </c>
      <c r="AU186" s="165" t="s">
        <v>88</v>
      </c>
      <c r="AV186" s="13" t="s">
        <v>86</v>
      </c>
      <c r="AW186" s="13" t="s">
        <v>33</v>
      </c>
      <c r="AX186" s="13" t="s">
        <v>79</v>
      </c>
      <c r="AY186" s="165" t="s">
        <v>252</v>
      </c>
    </row>
    <row r="187" spans="1:65" s="15" customFormat="1">
      <c r="B187" s="179"/>
      <c r="D187" s="164" t="s">
        <v>282</v>
      </c>
      <c r="E187" s="180" t="s">
        <v>1</v>
      </c>
      <c r="F187" s="181" t="s">
        <v>286</v>
      </c>
      <c r="H187" s="182">
        <v>6.6180000000000003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282</v>
      </c>
      <c r="AU187" s="180" t="s">
        <v>88</v>
      </c>
      <c r="AV187" s="15" t="s">
        <v>258</v>
      </c>
      <c r="AW187" s="15" t="s">
        <v>33</v>
      </c>
      <c r="AX187" s="15" t="s">
        <v>86</v>
      </c>
      <c r="AY187" s="180" t="s">
        <v>252</v>
      </c>
    </row>
    <row r="188" spans="1:65" s="2" customFormat="1" ht="24.2" customHeight="1">
      <c r="A188" s="31"/>
      <c r="B188" s="148"/>
      <c r="C188" s="149" t="s">
        <v>7</v>
      </c>
      <c r="D188" s="149" t="s">
        <v>254</v>
      </c>
      <c r="E188" s="150" t="s">
        <v>8181</v>
      </c>
      <c r="F188" s="151" t="s">
        <v>2110</v>
      </c>
      <c r="G188" s="152" t="s">
        <v>465</v>
      </c>
      <c r="H188" s="153">
        <v>68.242999999999995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44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258</v>
      </c>
      <c r="AT188" s="161" t="s">
        <v>254</v>
      </c>
      <c r="AU188" s="161" t="s">
        <v>88</v>
      </c>
      <c r="AY188" s="17" t="s">
        <v>252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258</v>
      </c>
      <c r="BM188" s="161" t="s">
        <v>356</v>
      </c>
    </row>
    <row r="189" spans="1:65" s="14" customFormat="1" ht="33.75">
      <c r="B189" s="171"/>
      <c r="D189" s="164" t="s">
        <v>282</v>
      </c>
      <c r="E189" s="172" t="s">
        <v>1</v>
      </c>
      <c r="F189" s="173" t="s">
        <v>8182</v>
      </c>
      <c r="H189" s="174">
        <v>68.242999999999995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282</v>
      </c>
      <c r="AU189" s="172" t="s">
        <v>88</v>
      </c>
      <c r="AV189" s="14" t="s">
        <v>88</v>
      </c>
      <c r="AW189" s="14" t="s">
        <v>33</v>
      </c>
      <c r="AX189" s="14" t="s">
        <v>79</v>
      </c>
      <c r="AY189" s="172" t="s">
        <v>252</v>
      </c>
    </row>
    <row r="190" spans="1:65" s="15" customFormat="1">
      <c r="B190" s="179"/>
      <c r="D190" s="164" t="s">
        <v>282</v>
      </c>
      <c r="E190" s="180" t="s">
        <v>1</v>
      </c>
      <c r="F190" s="181" t="s">
        <v>286</v>
      </c>
      <c r="H190" s="182">
        <v>68.242999999999995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282</v>
      </c>
      <c r="AU190" s="180" t="s">
        <v>88</v>
      </c>
      <c r="AV190" s="15" t="s">
        <v>258</v>
      </c>
      <c r="AW190" s="15" t="s">
        <v>33</v>
      </c>
      <c r="AX190" s="15" t="s">
        <v>86</v>
      </c>
      <c r="AY190" s="180" t="s">
        <v>252</v>
      </c>
    </row>
    <row r="191" spans="1:65" s="2" customFormat="1" ht="24.2" customHeight="1">
      <c r="A191" s="31"/>
      <c r="B191" s="148"/>
      <c r="C191" s="149" t="s">
        <v>302</v>
      </c>
      <c r="D191" s="149" t="s">
        <v>254</v>
      </c>
      <c r="E191" s="150" t="s">
        <v>8183</v>
      </c>
      <c r="F191" s="151" t="s">
        <v>2112</v>
      </c>
      <c r="G191" s="152" t="s">
        <v>465</v>
      </c>
      <c r="H191" s="153">
        <v>68.242999999999995</v>
      </c>
      <c r="I191" s="154"/>
      <c r="J191" s="155">
        <f>ROUND(I191*H191,2)</f>
        <v>0</v>
      </c>
      <c r="K191" s="156"/>
      <c r="L191" s="32"/>
      <c r="M191" s="157" t="s">
        <v>1</v>
      </c>
      <c r="N191" s="158" t="s">
        <v>44</v>
      </c>
      <c r="O191" s="57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363</v>
      </c>
    </row>
    <row r="192" spans="1:65" s="2" customFormat="1" ht="24.2" customHeight="1">
      <c r="A192" s="31"/>
      <c r="B192" s="148"/>
      <c r="C192" s="149" t="s">
        <v>366</v>
      </c>
      <c r="D192" s="149" t="s">
        <v>254</v>
      </c>
      <c r="E192" s="150" t="s">
        <v>8184</v>
      </c>
      <c r="F192" s="151" t="s">
        <v>2114</v>
      </c>
      <c r="G192" s="152" t="s">
        <v>465</v>
      </c>
      <c r="H192" s="153">
        <v>68.242999999999995</v>
      </c>
      <c r="I192" s="154"/>
      <c r="J192" s="155">
        <f>ROUND(I192*H192,2)</f>
        <v>0</v>
      </c>
      <c r="K192" s="156"/>
      <c r="L192" s="32"/>
      <c r="M192" s="157" t="s">
        <v>1</v>
      </c>
      <c r="N192" s="158" t="s">
        <v>44</v>
      </c>
      <c r="O192" s="57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258</v>
      </c>
      <c r="AT192" s="161" t="s">
        <v>254</v>
      </c>
      <c r="AU192" s="161" t="s">
        <v>88</v>
      </c>
      <c r="AY192" s="17" t="s">
        <v>252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86</v>
      </c>
      <c r="BK192" s="162">
        <f>ROUND(I192*H192,2)</f>
        <v>0</v>
      </c>
      <c r="BL192" s="17" t="s">
        <v>258</v>
      </c>
      <c r="BM192" s="161" t="s">
        <v>369</v>
      </c>
    </row>
    <row r="193" spans="1:65" s="2" customFormat="1" ht="16.5" customHeight="1">
      <c r="A193" s="31"/>
      <c r="B193" s="148"/>
      <c r="C193" s="149" t="s">
        <v>306</v>
      </c>
      <c r="D193" s="149" t="s">
        <v>254</v>
      </c>
      <c r="E193" s="150" t="s">
        <v>8185</v>
      </c>
      <c r="F193" s="151" t="s">
        <v>2116</v>
      </c>
      <c r="G193" s="152" t="s">
        <v>341</v>
      </c>
      <c r="H193" s="153">
        <v>0.504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86</v>
      </c>
      <c r="BK193" s="162">
        <f>ROUND(I193*H193,2)</f>
        <v>0</v>
      </c>
      <c r="BL193" s="17" t="s">
        <v>258</v>
      </c>
      <c r="BM193" s="161" t="s">
        <v>373</v>
      </c>
    </row>
    <row r="194" spans="1:65" s="14" customFormat="1" ht="22.5">
      <c r="B194" s="171"/>
      <c r="D194" s="164" t="s">
        <v>282</v>
      </c>
      <c r="E194" s="172" t="s">
        <v>1</v>
      </c>
      <c r="F194" s="173" t="s">
        <v>8186</v>
      </c>
      <c r="H194" s="174">
        <v>0.504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5" customFormat="1">
      <c r="B195" s="179"/>
      <c r="D195" s="164" t="s">
        <v>282</v>
      </c>
      <c r="E195" s="180" t="s">
        <v>1</v>
      </c>
      <c r="F195" s="181" t="s">
        <v>286</v>
      </c>
      <c r="H195" s="182">
        <v>0.504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282</v>
      </c>
      <c r="AU195" s="180" t="s">
        <v>88</v>
      </c>
      <c r="AV195" s="15" t="s">
        <v>258</v>
      </c>
      <c r="AW195" s="15" t="s">
        <v>33</v>
      </c>
      <c r="AX195" s="15" t="s">
        <v>86</v>
      </c>
      <c r="AY195" s="180" t="s">
        <v>252</v>
      </c>
    </row>
    <row r="196" spans="1:65" s="12" customFormat="1" ht="22.9" customHeight="1">
      <c r="B196" s="135"/>
      <c r="D196" s="136" t="s">
        <v>78</v>
      </c>
      <c r="E196" s="146" t="s">
        <v>258</v>
      </c>
      <c r="F196" s="146" t="s">
        <v>457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SUM(P197:P199)</f>
        <v>0</v>
      </c>
      <c r="Q196" s="141"/>
      <c r="R196" s="142">
        <f>SUM(R197:R199)</f>
        <v>0</v>
      </c>
      <c r="S196" s="141"/>
      <c r="T196" s="143">
        <f>SUM(T197:T199)</f>
        <v>0</v>
      </c>
      <c r="AR196" s="136" t="s">
        <v>86</v>
      </c>
      <c r="AT196" s="144" t="s">
        <v>78</v>
      </c>
      <c r="AU196" s="144" t="s">
        <v>86</v>
      </c>
      <c r="AY196" s="136" t="s">
        <v>252</v>
      </c>
      <c r="BK196" s="145">
        <f>SUM(BK197:BK199)</f>
        <v>0</v>
      </c>
    </row>
    <row r="197" spans="1:65" s="2" customFormat="1" ht="24.2" customHeight="1">
      <c r="A197" s="31"/>
      <c r="B197" s="148"/>
      <c r="C197" s="149" t="s">
        <v>375</v>
      </c>
      <c r="D197" s="149" t="s">
        <v>254</v>
      </c>
      <c r="E197" s="150" t="s">
        <v>2364</v>
      </c>
      <c r="F197" s="151" t="s">
        <v>2365</v>
      </c>
      <c r="G197" s="152" t="s">
        <v>465</v>
      </c>
      <c r="H197" s="153">
        <v>27.28</v>
      </c>
      <c r="I197" s="154"/>
      <c r="J197" s="155">
        <f>ROUND(I197*H197,2)</f>
        <v>0</v>
      </c>
      <c r="K197" s="156"/>
      <c r="L197" s="32"/>
      <c r="M197" s="157" t="s">
        <v>1</v>
      </c>
      <c r="N197" s="158" t="s">
        <v>44</v>
      </c>
      <c r="O197" s="57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258</v>
      </c>
      <c r="AT197" s="161" t="s">
        <v>254</v>
      </c>
      <c r="AU197" s="161" t="s">
        <v>88</v>
      </c>
      <c r="AY197" s="17" t="s">
        <v>252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86</v>
      </c>
      <c r="BK197" s="162">
        <f>ROUND(I197*H197,2)</f>
        <v>0</v>
      </c>
      <c r="BL197" s="17" t="s">
        <v>258</v>
      </c>
      <c r="BM197" s="161" t="s">
        <v>378</v>
      </c>
    </row>
    <row r="198" spans="1:65" s="14" customFormat="1" ht="22.5">
      <c r="B198" s="171"/>
      <c r="D198" s="164" t="s">
        <v>282</v>
      </c>
      <c r="E198" s="172" t="s">
        <v>1</v>
      </c>
      <c r="F198" s="173" t="s">
        <v>8187</v>
      </c>
      <c r="H198" s="174">
        <v>27.28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282</v>
      </c>
      <c r="AU198" s="172" t="s">
        <v>88</v>
      </c>
      <c r="AV198" s="14" t="s">
        <v>88</v>
      </c>
      <c r="AW198" s="14" t="s">
        <v>33</v>
      </c>
      <c r="AX198" s="14" t="s">
        <v>79</v>
      </c>
      <c r="AY198" s="172" t="s">
        <v>252</v>
      </c>
    </row>
    <row r="199" spans="1:65" s="15" customFormat="1">
      <c r="B199" s="179"/>
      <c r="D199" s="164" t="s">
        <v>282</v>
      </c>
      <c r="E199" s="180" t="s">
        <v>1</v>
      </c>
      <c r="F199" s="181" t="s">
        <v>286</v>
      </c>
      <c r="H199" s="182">
        <v>27.28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282</v>
      </c>
      <c r="AU199" s="180" t="s">
        <v>88</v>
      </c>
      <c r="AV199" s="15" t="s">
        <v>258</v>
      </c>
      <c r="AW199" s="15" t="s">
        <v>33</v>
      </c>
      <c r="AX199" s="15" t="s">
        <v>86</v>
      </c>
      <c r="AY199" s="180" t="s">
        <v>252</v>
      </c>
    </row>
    <row r="200" spans="1:65" s="12" customFormat="1" ht="22.9" customHeight="1">
      <c r="B200" s="135"/>
      <c r="D200" s="136" t="s">
        <v>78</v>
      </c>
      <c r="E200" s="146" t="s">
        <v>291</v>
      </c>
      <c r="F200" s="146" t="s">
        <v>471</v>
      </c>
      <c r="I200" s="138"/>
      <c r="J200" s="147">
        <f>BK200</f>
        <v>0</v>
      </c>
      <c r="L200" s="135"/>
      <c r="M200" s="140"/>
      <c r="N200" s="141"/>
      <c r="O200" s="141"/>
      <c r="P200" s="142">
        <f>SUM(P201:P202)</f>
        <v>0</v>
      </c>
      <c r="Q200" s="141"/>
      <c r="R200" s="142">
        <f>SUM(R201:R202)</f>
        <v>0</v>
      </c>
      <c r="S200" s="141"/>
      <c r="T200" s="143">
        <f>SUM(T201:T202)</f>
        <v>0</v>
      </c>
      <c r="AR200" s="136" t="s">
        <v>86</v>
      </c>
      <c r="AT200" s="144" t="s">
        <v>78</v>
      </c>
      <c r="AU200" s="144" t="s">
        <v>86</v>
      </c>
      <c r="AY200" s="136" t="s">
        <v>252</v>
      </c>
      <c r="BK200" s="145">
        <f>SUM(BK201:BK202)</f>
        <v>0</v>
      </c>
    </row>
    <row r="201" spans="1:65" s="2" customFormat="1" ht="24.2" customHeight="1">
      <c r="A201" s="31"/>
      <c r="B201" s="148"/>
      <c r="C201" s="149" t="s">
        <v>311</v>
      </c>
      <c r="D201" s="149" t="s">
        <v>254</v>
      </c>
      <c r="E201" s="150" t="s">
        <v>2713</v>
      </c>
      <c r="F201" s="151" t="s">
        <v>1219</v>
      </c>
      <c r="G201" s="152" t="s">
        <v>280</v>
      </c>
      <c r="H201" s="153">
        <v>47.36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44</v>
      </c>
      <c r="O201" s="57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258</v>
      </c>
      <c r="AT201" s="161" t="s">
        <v>254</v>
      </c>
      <c r="AU201" s="161" t="s">
        <v>88</v>
      </c>
      <c r="AY201" s="17" t="s">
        <v>252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7" t="s">
        <v>86</v>
      </c>
      <c r="BK201" s="162">
        <f>ROUND(I201*H201,2)</f>
        <v>0</v>
      </c>
      <c r="BL201" s="17" t="s">
        <v>258</v>
      </c>
      <c r="BM201" s="161" t="s">
        <v>384</v>
      </c>
    </row>
    <row r="202" spans="1:65" s="2" customFormat="1" ht="33" customHeight="1">
      <c r="A202" s="31"/>
      <c r="B202" s="148"/>
      <c r="C202" s="149" t="s">
        <v>386</v>
      </c>
      <c r="D202" s="149" t="s">
        <v>254</v>
      </c>
      <c r="E202" s="150" t="s">
        <v>2720</v>
      </c>
      <c r="F202" s="151" t="s">
        <v>1229</v>
      </c>
      <c r="G202" s="152" t="s">
        <v>280</v>
      </c>
      <c r="H202" s="153">
        <v>16.25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258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258</v>
      </c>
      <c r="BM202" s="161" t="s">
        <v>389</v>
      </c>
    </row>
    <row r="203" spans="1:65" s="12" customFormat="1" ht="22.9" customHeight="1">
      <c r="B203" s="135"/>
      <c r="D203" s="136" t="s">
        <v>78</v>
      </c>
      <c r="E203" s="146" t="s">
        <v>844</v>
      </c>
      <c r="F203" s="146" t="s">
        <v>1292</v>
      </c>
      <c r="I203" s="138"/>
      <c r="J203" s="147">
        <f>BK203</f>
        <v>0</v>
      </c>
      <c r="L203" s="135"/>
      <c r="M203" s="140"/>
      <c r="N203" s="141"/>
      <c r="O203" s="141"/>
      <c r="P203" s="142">
        <f>SUM(P204:P205)</f>
        <v>0</v>
      </c>
      <c r="Q203" s="141"/>
      <c r="R203" s="142">
        <f>SUM(R204:R205)</f>
        <v>0</v>
      </c>
      <c r="S203" s="141"/>
      <c r="T203" s="143">
        <f>SUM(T204:T205)</f>
        <v>0</v>
      </c>
      <c r="AR203" s="136" t="s">
        <v>86</v>
      </c>
      <c r="AT203" s="144" t="s">
        <v>78</v>
      </c>
      <c r="AU203" s="144" t="s">
        <v>86</v>
      </c>
      <c r="AY203" s="136" t="s">
        <v>252</v>
      </c>
      <c r="BK203" s="145">
        <f>SUM(BK204:BK205)</f>
        <v>0</v>
      </c>
    </row>
    <row r="204" spans="1:65" s="2" customFormat="1" ht="24.2" customHeight="1">
      <c r="A204" s="31"/>
      <c r="B204" s="148"/>
      <c r="C204" s="149" t="s">
        <v>315</v>
      </c>
      <c r="D204" s="149" t="s">
        <v>254</v>
      </c>
      <c r="E204" s="150" t="s">
        <v>8099</v>
      </c>
      <c r="F204" s="151" t="s">
        <v>8100</v>
      </c>
      <c r="G204" s="152" t="s">
        <v>341</v>
      </c>
      <c r="H204" s="153">
        <v>69.438999999999993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392</v>
      </c>
    </row>
    <row r="205" spans="1:65" s="2" customFormat="1" ht="21.75" customHeight="1">
      <c r="A205" s="31"/>
      <c r="B205" s="148"/>
      <c r="C205" s="149" t="s">
        <v>393</v>
      </c>
      <c r="D205" s="149" t="s">
        <v>254</v>
      </c>
      <c r="E205" s="150" t="s">
        <v>8101</v>
      </c>
      <c r="F205" s="151" t="s">
        <v>4916</v>
      </c>
      <c r="G205" s="152" t="s">
        <v>257</v>
      </c>
      <c r="H205" s="153">
        <v>20</v>
      </c>
      <c r="I205" s="154"/>
      <c r="J205" s="155">
        <f>ROUND(I205*H205,2)</f>
        <v>0</v>
      </c>
      <c r="K205" s="156"/>
      <c r="L205" s="32"/>
      <c r="M205" s="157" t="s">
        <v>1</v>
      </c>
      <c r="N205" s="158" t="s">
        <v>44</v>
      </c>
      <c r="O205" s="57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258</v>
      </c>
      <c r="AT205" s="161" t="s">
        <v>254</v>
      </c>
      <c r="AU205" s="161" t="s">
        <v>88</v>
      </c>
      <c r="AY205" s="17" t="s">
        <v>252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7" t="s">
        <v>86</v>
      </c>
      <c r="BK205" s="162">
        <f>ROUND(I205*H205,2)</f>
        <v>0</v>
      </c>
      <c r="BL205" s="17" t="s">
        <v>258</v>
      </c>
      <c r="BM205" s="161" t="s">
        <v>396</v>
      </c>
    </row>
    <row r="206" spans="1:65" s="12" customFormat="1" ht="25.9" customHeight="1">
      <c r="B206" s="135"/>
      <c r="D206" s="136" t="s">
        <v>78</v>
      </c>
      <c r="E206" s="137" t="s">
        <v>1303</v>
      </c>
      <c r="F206" s="137" t="s">
        <v>1304</v>
      </c>
      <c r="I206" s="138"/>
      <c r="J206" s="139">
        <f>BK206</f>
        <v>0</v>
      </c>
      <c r="L206" s="135"/>
      <c r="M206" s="140"/>
      <c r="N206" s="141"/>
      <c r="O206" s="141"/>
      <c r="P206" s="142">
        <f>P207+P220+P248+P283+P293</f>
        <v>0</v>
      </c>
      <c r="Q206" s="141"/>
      <c r="R206" s="142">
        <f>R207+R220+R248+R283+R293</f>
        <v>0</v>
      </c>
      <c r="S206" s="141"/>
      <c r="T206" s="143">
        <f>T207+T220+T248+T283+T293</f>
        <v>0</v>
      </c>
      <c r="AR206" s="136" t="s">
        <v>88</v>
      </c>
      <c r="AT206" s="144" t="s">
        <v>78</v>
      </c>
      <c r="AU206" s="144" t="s">
        <v>79</v>
      </c>
      <c r="AY206" s="136" t="s">
        <v>252</v>
      </c>
      <c r="BK206" s="145">
        <f>BK207+BK220+BK248+BK283+BK293</f>
        <v>0</v>
      </c>
    </row>
    <row r="207" spans="1:65" s="12" customFormat="1" ht="22.9" customHeight="1">
      <c r="B207" s="135"/>
      <c r="D207" s="136" t="s">
        <v>78</v>
      </c>
      <c r="E207" s="146" t="s">
        <v>1305</v>
      </c>
      <c r="F207" s="146" t="s">
        <v>1306</v>
      </c>
      <c r="I207" s="138"/>
      <c r="J207" s="147">
        <f>BK207</f>
        <v>0</v>
      </c>
      <c r="L207" s="135"/>
      <c r="M207" s="140"/>
      <c r="N207" s="141"/>
      <c r="O207" s="141"/>
      <c r="P207" s="142">
        <f>SUM(P208:P219)</f>
        <v>0</v>
      </c>
      <c r="Q207" s="141"/>
      <c r="R207" s="142">
        <f>SUM(R208:R219)</f>
        <v>0</v>
      </c>
      <c r="S207" s="141"/>
      <c r="T207" s="143">
        <f>SUM(T208:T219)</f>
        <v>0</v>
      </c>
      <c r="AR207" s="136" t="s">
        <v>88</v>
      </c>
      <c r="AT207" s="144" t="s">
        <v>78</v>
      </c>
      <c r="AU207" s="144" t="s">
        <v>86</v>
      </c>
      <c r="AY207" s="136" t="s">
        <v>252</v>
      </c>
      <c r="BK207" s="145">
        <f>SUM(BK208:BK219)</f>
        <v>0</v>
      </c>
    </row>
    <row r="208" spans="1:65" s="2" customFormat="1" ht="24.2" customHeight="1">
      <c r="A208" s="31"/>
      <c r="B208" s="148"/>
      <c r="C208" s="149" t="s">
        <v>319</v>
      </c>
      <c r="D208" s="149" t="s">
        <v>254</v>
      </c>
      <c r="E208" s="150" t="s">
        <v>8188</v>
      </c>
      <c r="F208" s="151" t="s">
        <v>8189</v>
      </c>
      <c r="G208" s="152" t="s">
        <v>465</v>
      </c>
      <c r="H208" s="153">
        <v>74.569999999999993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44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289</v>
      </c>
      <c r="AT208" s="161" t="s">
        <v>254</v>
      </c>
      <c r="AU208" s="161" t="s">
        <v>88</v>
      </c>
      <c r="AY208" s="17" t="s">
        <v>252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7" t="s">
        <v>86</v>
      </c>
      <c r="BK208" s="162">
        <f>ROUND(I208*H208,2)</f>
        <v>0</v>
      </c>
      <c r="BL208" s="17" t="s">
        <v>289</v>
      </c>
      <c r="BM208" s="161" t="s">
        <v>399</v>
      </c>
    </row>
    <row r="209" spans="1:65" s="13" customFormat="1" ht="22.5">
      <c r="B209" s="163"/>
      <c r="D209" s="164" t="s">
        <v>282</v>
      </c>
      <c r="E209" s="165" t="s">
        <v>1</v>
      </c>
      <c r="F209" s="166" t="s">
        <v>8190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3" customFormat="1" ht="22.5">
      <c r="B210" s="163"/>
      <c r="D210" s="164" t="s">
        <v>282</v>
      </c>
      <c r="E210" s="165" t="s">
        <v>1</v>
      </c>
      <c r="F210" s="166" t="s">
        <v>8191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282</v>
      </c>
      <c r="AU210" s="165" t="s">
        <v>88</v>
      </c>
      <c r="AV210" s="13" t="s">
        <v>86</v>
      </c>
      <c r="AW210" s="13" t="s">
        <v>33</v>
      </c>
      <c r="AX210" s="13" t="s">
        <v>79</v>
      </c>
      <c r="AY210" s="165" t="s">
        <v>252</v>
      </c>
    </row>
    <row r="211" spans="1:65" s="14" customFormat="1" ht="22.5">
      <c r="B211" s="171"/>
      <c r="D211" s="164" t="s">
        <v>282</v>
      </c>
      <c r="E211" s="172" t="s">
        <v>1</v>
      </c>
      <c r="F211" s="173" t="s">
        <v>8192</v>
      </c>
      <c r="H211" s="174">
        <v>74.569999999999993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5" customFormat="1">
      <c r="B212" s="179"/>
      <c r="D212" s="164" t="s">
        <v>282</v>
      </c>
      <c r="E212" s="180" t="s">
        <v>1</v>
      </c>
      <c r="F212" s="181" t="s">
        <v>286</v>
      </c>
      <c r="H212" s="182">
        <v>74.569999999999993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282</v>
      </c>
      <c r="AU212" s="180" t="s">
        <v>88</v>
      </c>
      <c r="AV212" s="15" t="s">
        <v>258</v>
      </c>
      <c r="AW212" s="15" t="s">
        <v>33</v>
      </c>
      <c r="AX212" s="15" t="s">
        <v>86</v>
      </c>
      <c r="AY212" s="180" t="s">
        <v>252</v>
      </c>
    </row>
    <row r="213" spans="1:65" s="2" customFormat="1" ht="24.2" customHeight="1">
      <c r="A213" s="31"/>
      <c r="B213" s="148"/>
      <c r="C213" s="149" t="s">
        <v>400</v>
      </c>
      <c r="D213" s="149" t="s">
        <v>254</v>
      </c>
      <c r="E213" s="150" t="s">
        <v>8193</v>
      </c>
      <c r="F213" s="151" t="s">
        <v>8194</v>
      </c>
      <c r="G213" s="152" t="s">
        <v>465</v>
      </c>
      <c r="H213" s="153">
        <v>16.062999999999999</v>
      </c>
      <c r="I213" s="154"/>
      <c r="J213" s="155">
        <f>ROUND(I213*H213,2)</f>
        <v>0</v>
      </c>
      <c r="K213" s="156"/>
      <c r="L213" s="32"/>
      <c r="M213" s="157" t="s">
        <v>1</v>
      </c>
      <c r="N213" s="158" t="s">
        <v>44</v>
      </c>
      <c r="O213" s="57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289</v>
      </c>
      <c r="AT213" s="161" t="s">
        <v>254</v>
      </c>
      <c r="AU213" s="161" t="s">
        <v>88</v>
      </c>
      <c r="AY213" s="17" t="s">
        <v>252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86</v>
      </c>
      <c r="BK213" s="162">
        <f>ROUND(I213*H213,2)</f>
        <v>0</v>
      </c>
      <c r="BL213" s="17" t="s">
        <v>289</v>
      </c>
      <c r="BM213" s="161" t="s">
        <v>403</v>
      </c>
    </row>
    <row r="214" spans="1:65" s="14" customFormat="1" ht="22.5">
      <c r="B214" s="171"/>
      <c r="D214" s="164" t="s">
        <v>282</v>
      </c>
      <c r="E214" s="172" t="s">
        <v>1</v>
      </c>
      <c r="F214" s="173" t="s">
        <v>8195</v>
      </c>
      <c r="H214" s="174">
        <v>16.062999999999999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16.062999999999999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2" customFormat="1" ht="16.5" customHeight="1">
      <c r="A216" s="31"/>
      <c r="B216" s="148"/>
      <c r="C216" s="149" t="s">
        <v>323</v>
      </c>
      <c r="D216" s="149" t="s">
        <v>254</v>
      </c>
      <c r="E216" s="150" t="s">
        <v>8196</v>
      </c>
      <c r="F216" s="151" t="s">
        <v>2781</v>
      </c>
      <c r="G216" s="152" t="s">
        <v>257</v>
      </c>
      <c r="H216" s="153">
        <v>1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289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289</v>
      </c>
      <c r="BM216" s="161" t="s">
        <v>406</v>
      </c>
    </row>
    <row r="217" spans="1:65" s="14" customFormat="1" ht="22.5">
      <c r="B217" s="171"/>
      <c r="D217" s="164" t="s">
        <v>282</v>
      </c>
      <c r="E217" s="172" t="s">
        <v>1</v>
      </c>
      <c r="F217" s="173" t="s">
        <v>8197</v>
      </c>
      <c r="H217" s="174">
        <v>1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3" customFormat="1">
      <c r="B218" s="163"/>
      <c r="D218" s="164" t="s">
        <v>282</v>
      </c>
      <c r="E218" s="165" t="s">
        <v>1</v>
      </c>
      <c r="F218" s="166" t="s">
        <v>8198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282</v>
      </c>
      <c r="AU218" s="165" t="s">
        <v>88</v>
      </c>
      <c r="AV218" s="13" t="s">
        <v>86</v>
      </c>
      <c r="AW218" s="13" t="s">
        <v>33</v>
      </c>
      <c r="AX218" s="13" t="s">
        <v>79</v>
      </c>
      <c r="AY218" s="165" t="s">
        <v>252</v>
      </c>
    </row>
    <row r="219" spans="1:65" s="15" customFormat="1">
      <c r="B219" s="179"/>
      <c r="D219" s="164" t="s">
        <v>282</v>
      </c>
      <c r="E219" s="180" t="s">
        <v>1</v>
      </c>
      <c r="F219" s="181" t="s">
        <v>286</v>
      </c>
      <c r="H219" s="182">
        <v>1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282</v>
      </c>
      <c r="AU219" s="180" t="s">
        <v>88</v>
      </c>
      <c r="AV219" s="15" t="s">
        <v>258</v>
      </c>
      <c r="AW219" s="15" t="s">
        <v>33</v>
      </c>
      <c r="AX219" s="15" t="s">
        <v>86</v>
      </c>
      <c r="AY219" s="180" t="s">
        <v>252</v>
      </c>
    </row>
    <row r="220" spans="1:65" s="12" customFormat="1" ht="22.9" customHeight="1">
      <c r="B220" s="135"/>
      <c r="D220" s="136" t="s">
        <v>78</v>
      </c>
      <c r="E220" s="146" t="s">
        <v>1338</v>
      </c>
      <c r="F220" s="146" t="s">
        <v>8199</v>
      </c>
      <c r="I220" s="138"/>
      <c r="J220" s="147">
        <f>BK220</f>
        <v>0</v>
      </c>
      <c r="L220" s="135"/>
      <c r="M220" s="140"/>
      <c r="N220" s="141"/>
      <c r="O220" s="141"/>
      <c r="P220" s="142">
        <f>SUM(P221:P247)</f>
        <v>0</v>
      </c>
      <c r="Q220" s="141"/>
      <c r="R220" s="142">
        <f>SUM(R221:R247)</f>
        <v>0</v>
      </c>
      <c r="S220" s="141"/>
      <c r="T220" s="143">
        <f>SUM(T221:T247)</f>
        <v>0</v>
      </c>
      <c r="AR220" s="136" t="s">
        <v>88</v>
      </c>
      <c r="AT220" s="144" t="s">
        <v>78</v>
      </c>
      <c r="AU220" s="144" t="s">
        <v>86</v>
      </c>
      <c r="AY220" s="136" t="s">
        <v>252</v>
      </c>
      <c r="BK220" s="145">
        <f>SUM(BK221:BK247)</f>
        <v>0</v>
      </c>
    </row>
    <row r="221" spans="1:65" s="2" customFormat="1" ht="24.2" customHeight="1">
      <c r="A221" s="31"/>
      <c r="B221" s="148"/>
      <c r="C221" s="149" t="s">
        <v>407</v>
      </c>
      <c r="D221" s="149" t="s">
        <v>254</v>
      </c>
      <c r="E221" s="150" t="s">
        <v>4919</v>
      </c>
      <c r="F221" s="151" t="s">
        <v>8200</v>
      </c>
      <c r="G221" s="152" t="s">
        <v>347</v>
      </c>
      <c r="H221" s="153">
        <v>3</v>
      </c>
      <c r="I221" s="154"/>
      <c r="J221" s="155">
        <f>ROUND(I221*H221,2)</f>
        <v>0</v>
      </c>
      <c r="K221" s="156"/>
      <c r="L221" s="32"/>
      <c r="M221" s="157" t="s">
        <v>1</v>
      </c>
      <c r="N221" s="158" t="s">
        <v>44</v>
      </c>
      <c r="O221" s="57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1" t="s">
        <v>289</v>
      </c>
      <c r="AT221" s="161" t="s">
        <v>254</v>
      </c>
      <c r="AU221" s="161" t="s">
        <v>88</v>
      </c>
      <c r="AY221" s="17" t="s">
        <v>252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7" t="s">
        <v>86</v>
      </c>
      <c r="BK221" s="162">
        <f>ROUND(I221*H221,2)</f>
        <v>0</v>
      </c>
      <c r="BL221" s="17" t="s">
        <v>289</v>
      </c>
      <c r="BM221" s="161" t="s">
        <v>410</v>
      </c>
    </row>
    <row r="222" spans="1:65" s="2" customFormat="1" ht="37.9" customHeight="1">
      <c r="A222" s="31"/>
      <c r="B222" s="148"/>
      <c r="C222" s="149" t="s">
        <v>328</v>
      </c>
      <c r="D222" s="149" t="s">
        <v>254</v>
      </c>
      <c r="E222" s="150" t="s">
        <v>4957</v>
      </c>
      <c r="F222" s="151" t="s">
        <v>8201</v>
      </c>
      <c r="G222" s="152" t="s">
        <v>347</v>
      </c>
      <c r="H222" s="153">
        <v>1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289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289</v>
      </c>
      <c r="BM222" s="161" t="s">
        <v>413</v>
      </c>
    </row>
    <row r="223" spans="1:65" s="2" customFormat="1" ht="24.2" customHeight="1">
      <c r="A223" s="31"/>
      <c r="B223" s="148"/>
      <c r="C223" s="149" t="s">
        <v>414</v>
      </c>
      <c r="D223" s="149" t="s">
        <v>254</v>
      </c>
      <c r="E223" s="150" t="s">
        <v>4960</v>
      </c>
      <c r="F223" s="151" t="s">
        <v>8202</v>
      </c>
      <c r="G223" s="152" t="s">
        <v>347</v>
      </c>
      <c r="H223" s="153">
        <v>1</v>
      </c>
      <c r="I223" s="154"/>
      <c r="J223" s="155">
        <f>ROUND(I223*H223,2)</f>
        <v>0</v>
      </c>
      <c r="K223" s="156"/>
      <c r="L223" s="32"/>
      <c r="M223" s="157" t="s">
        <v>1</v>
      </c>
      <c r="N223" s="158" t="s">
        <v>44</v>
      </c>
      <c r="O223" s="57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1" t="s">
        <v>289</v>
      </c>
      <c r="AT223" s="161" t="s">
        <v>254</v>
      </c>
      <c r="AU223" s="161" t="s">
        <v>88</v>
      </c>
      <c r="AY223" s="17" t="s">
        <v>252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7" t="s">
        <v>86</v>
      </c>
      <c r="BK223" s="162">
        <f>ROUND(I223*H223,2)</f>
        <v>0</v>
      </c>
      <c r="BL223" s="17" t="s">
        <v>289</v>
      </c>
      <c r="BM223" s="161" t="s">
        <v>417</v>
      </c>
    </row>
    <row r="224" spans="1:65" s="14" customFormat="1" ht="22.5">
      <c r="B224" s="171"/>
      <c r="D224" s="164" t="s">
        <v>282</v>
      </c>
      <c r="E224" s="172" t="s">
        <v>1</v>
      </c>
      <c r="F224" s="173" t="s">
        <v>8203</v>
      </c>
      <c r="H224" s="174">
        <v>1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3" customFormat="1" ht="33.75">
      <c r="B225" s="163"/>
      <c r="D225" s="164" t="s">
        <v>282</v>
      </c>
      <c r="E225" s="165" t="s">
        <v>1</v>
      </c>
      <c r="F225" s="166" t="s">
        <v>5154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282</v>
      </c>
      <c r="AU225" s="165" t="s">
        <v>88</v>
      </c>
      <c r="AV225" s="13" t="s">
        <v>86</v>
      </c>
      <c r="AW225" s="13" t="s">
        <v>33</v>
      </c>
      <c r="AX225" s="13" t="s">
        <v>79</v>
      </c>
      <c r="AY225" s="165" t="s">
        <v>252</v>
      </c>
    </row>
    <row r="226" spans="1:65" s="15" customFormat="1">
      <c r="B226" s="179"/>
      <c r="D226" s="164" t="s">
        <v>282</v>
      </c>
      <c r="E226" s="180" t="s">
        <v>1</v>
      </c>
      <c r="F226" s="181" t="s">
        <v>286</v>
      </c>
      <c r="H226" s="182">
        <v>1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282</v>
      </c>
      <c r="AU226" s="180" t="s">
        <v>88</v>
      </c>
      <c r="AV226" s="15" t="s">
        <v>258</v>
      </c>
      <c r="AW226" s="15" t="s">
        <v>33</v>
      </c>
      <c r="AX226" s="15" t="s">
        <v>86</v>
      </c>
      <c r="AY226" s="180" t="s">
        <v>252</v>
      </c>
    </row>
    <row r="227" spans="1:65" s="2" customFormat="1" ht="37.9" customHeight="1">
      <c r="A227" s="31"/>
      <c r="B227" s="148"/>
      <c r="C227" s="149" t="s">
        <v>335</v>
      </c>
      <c r="D227" s="149" t="s">
        <v>254</v>
      </c>
      <c r="E227" s="150" t="s">
        <v>8204</v>
      </c>
      <c r="F227" s="151" t="s">
        <v>8205</v>
      </c>
      <c r="G227" s="152" t="s">
        <v>265</v>
      </c>
      <c r="H227" s="153">
        <v>6.8</v>
      </c>
      <c r="I227" s="154"/>
      <c r="J227" s="155">
        <f>ROUND(I227*H227,2)</f>
        <v>0</v>
      </c>
      <c r="K227" s="156"/>
      <c r="L227" s="32"/>
      <c r="M227" s="157" t="s">
        <v>1</v>
      </c>
      <c r="N227" s="158" t="s">
        <v>44</v>
      </c>
      <c r="O227" s="57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1" t="s">
        <v>289</v>
      </c>
      <c r="AT227" s="161" t="s">
        <v>254</v>
      </c>
      <c r="AU227" s="161" t="s">
        <v>88</v>
      </c>
      <c r="AY227" s="17" t="s">
        <v>252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289</v>
      </c>
      <c r="BM227" s="161" t="s">
        <v>421</v>
      </c>
    </row>
    <row r="228" spans="1:65" s="14" customFormat="1">
      <c r="B228" s="171"/>
      <c r="D228" s="164" t="s">
        <v>282</v>
      </c>
      <c r="E228" s="172" t="s">
        <v>1</v>
      </c>
      <c r="F228" s="173" t="s">
        <v>8206</v>
      </c>
      <c r="H228" s="174">
        <v>6.8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3" customFormat="1" ht="33.75">
      <c r="B229" s="163"/>
      <c r="D229" s="164" t="s">
        <v>282</v>
      </c>
      <c r="E229" s="165" t="s">
        <v>1</v>
      </c>
      <c r="F229" s="166" t="s">
        <v>8207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282</v>
      </c>
      <c r="AU229" s="165" t="s">
        <v>88</v>
      </c>
      <c r="AV229" s="13" t="s">
        <v>86</v>
      </c>
      <c r="AW229" s="13" t="s">
        <v>33</v>
      </c>
      <c r="AX229" s="13" t="s">
        <v>79</v>
      </c>
      <c r="AY229" s="165" t="s">
        <v>252</v>
      </c>
    </row>
    <row r="230" spans="1:65" s="15" customFormat="1">
      <c r="B230" s="179"/>
      <c r="D230" s="164" t="s">
        <v>282</v>
      </c>
      <c r="E230" s="180" t="s">
        <v>1</v>
      </c>
      <c r="F230" s="181" t="s">
        <v>286</v>
      </c>
      <c r="H230" s="182">
        <v>6.8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282</v>
      </c>
      <c r="AU230" s="180" t="s">
        <v>88</v>
      </c>
      <c r="AV230" s="15" t="s">
        <v>258</v>
      </c>
      <c r="AW230" s="15" t="s">
        <v>33</v>
      </c>
      <c r="AX230" s="15" t="s">
        <v>86</v>
      </c>
      <c r="AY230" s="180" t="s">
        <v>252</v>
      </c>
    </row>
    <row r="231" spans="1:65" s="2" customFormat="1" ht="24.2" customHeight="1">
      <c r="A231" s="31"/>
      <c r="B231" s="148"/>
      <c r="C231" s="149" t="s">
        <v>422</v>
      </c>
      <c r="D231" s="149" t="s">
        <v>254</v>
      </c>
      <c r="E231" s="150" t="s">
        <v>8208</v>
      </c>
      <c r="F231" s="151" t="s">
        <v>8209</v>
      </c>
      <c r="G231" s="152" t="s">
        <v>265</v>
      </c>
      <c r="H231" s="153">
        <v>1.5</v>
      </c>
      <c r="I231" s="154"/>
      <c r="J231" s="155">
        <f>ROUND(I231*H231,2)</f>
        <v>0</v>
      </c>
      <c r="K231" s="156"/>
      <c r="L231" s="32"/>
      <c r="M231" s="157" t="s">
        <v>1</v>
      </c>
      <c r="N231" s="158" t="s">
        <v>44</v>
      </c>
      <c r="O231" s="57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1" t="s">
        <v>289</v>
      </c>
      <c r="AT231" s="161" t="s">
        <v>254</v>
      </c>
      <c r="AU231" s="161" t="s">
        <v>88</v>
      </c>
      <c r="AY231" s="17" t="s">
        <v>252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86</v>
      </c>
      <c r="BK231" s="162">
        <f>ROUND(I231*H231,2)</f>
        <v>0</v>
      </c>
      <c r="BL231" s="17" t="s">
        <v>289</v>
      </c>
      <c r="BM231" s="161" t="s">
        <v>425</v>
      </c>
    </row>
    <row r="232" spans="1:65" s="14" customFormat="1" ht="22.5">
      <c r="B232" s="171"/>
      <c r="D232" s="164" t="s">
        <v>282</v>
      </c>
      <c r="E232" s="172" t="s">
        <v>1</v>
      </c>
      <c r="F232" s="173" t="s">
        <v>8210</v>
      </c>
      <c r="H232" s="174">
        <v>1.5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5" customFormat="1">
      <c r="B233" s="179"/>
      <c r="D233" s="164" t="s">
        <v>282</v>
      </c>
      <c r="E233" s="180" t="s">
        <v>1</v>
      </c>
      <c r="F233" s="181" t="s">
        <v>286</v>
      </c>
      <c r="H233" s="182">
        <v>1.5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282</v>
      </c>
      <c r="AU233" s="180" t="s">
        <v>88</v>
      </c>
      <c r="AV233" s="15" t="s">
        <v>258</v>
      </c>
      <c r="AW233" s="15" t="s">
        <v>33</v>
      </c>
      <c r="AX233" s="15" t="s">
        <v>86</v>
      </c>
      <c r="AY233" s="180" t="s">
        <v>252</v>
      </c>
    </row>
    <row r="234" spans="1:65" s="2" customFormat="1" ht="16.5" customHeight="1">
      <c r="A234" s="31"/>
      <c r="B234" s="148"/>
      <c r="C234" s="149" t="s">
        <v>342</v>
      </c>
      <c r="D234" s="149" t="s">
        <v>254</v>
      </c>
      <c r="E234" s="150" t="s">
        <v>8211</v>
      </c>
      <c r="F234" s="151" t="s">
        <v>8212</v>
      </c>
      <c r="G234" s="152" t="s">
        <v>265</v>
      </c>
      <c r="H234" s="153">
        <v>14.3</v>
      </c>
      <c r="I234" s="154"/>
      <c r="J234" s="155">
        <f>ROUND(I234*H234,2)</f>
        <v>0</v>
      </c>
      <c r="K234" s="156"/>
      <c r="L234" s="32"/>
      <c r="M234" s="157" t="s">
        <v>1</v>
      </c>
      <c r="N234" s="158" t="s">
        <v>44</v>
      </c>
      <c r="O234" s="57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1" t="s">
        <v>289</v>
      </c>
      <c r="AT234" s="161" t="s">
        <v>254</v>
      </c>
      <c r="AU234" s="161" t="s">
        <v>88</v>
      </c>
      <c r="AY234" s="17" t="s">
        <v>252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86</v>
      </c>
      <c r="BK234" s="162">
        <f>ROUND(I234*H234,2)</f>
        <v>0</v>
      </c>
      <c r="BL234" s="17" t="s">
        <v>289</v>
      </c>
      <c r="BM234" s="161" t="s">
        <v>428</v>
      </c>
    </row>
    <row r="235" spans="1:65" s="14" customFormat="1">
      <c r="B235" s="171"/>
      <c r="D235" s="164" t="s">
        <v>282</v>
      </c>
      <c r="E235" s="172" t="s">
        <v>1</v>
      </c>
      <c r="F235" s="173" t="s">
        <v>8213</v>
      </c>
      <c r="H235" s="174">
        <v>14.3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3" customFormat="1">
      <c r="B236" s="163"/>
      <c r="D236" s="164" t="s">
        <v>282</v>
      </c>
      <c r="E236" s="165" t="s">
        <v>1</v>
      </c>
      <c r="F236" s="166" t="s">
        <v>4923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5" customFormat="1">
      <c r="B237" s="179"/>
      <c r="D237" s="164" t="s">
        <v>282</v>
      </c>
      <c r="E237" s="180" t="s">
        <v>1</v>
      </c>
      <c r="F237" s="181" t="s">
        <v>286</v>
      </c>
      <c r="H237" s="182">
        <v>14.3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282</v>
      </c>
      <c r="AU237" s="180" t="s">
        <v>88</v>
      </c>
      <c r="AV237" s="15" t="s">
        <v>258</v>
      </c>
      <c r="AW237" s="15" t="s">
        <v>33</v>
      </c>
      <c r="AX237" s="15" t="s">
        <v>86</v>
      </c>
      <c r="AY237" s="180" t="s">
        <v>252</v>
      </c>
    </row>
    <row r="238" spans="1:65" s="2" customFormat="1" ht="24.2" customHeight="1">
      <c r="A238" s="31"/>
      <c r="B238" s="148"/>
      <c r="C238" s="149" t="s">
        <v>429</v>
      </c>
      <c r="D238" s="149" t="s">
        <v>254</v>
      </c>
      <c r="E238" s="150" t="s">
        <v>8214</v>
      </c>
      <c r="F238" s="151" t="s">
        <v>8215</v>
      </c>
      <c r="G238" s="152" t="s">
        <v>265</v>
      </c>
      <c r="H238" s="153">
        <v>11.3</v>
      </c>
      <c r="I238" s="154"/>
      <c r="J238" s="155">
        <f>ROUND(I238*H238,2)</f>
        <v>0</v>
      </c>
      <c r="K238" s="156"/>
      <c r="L238" s="32"/>
      <c r="M238" s="157" t="s">
        <v>1</v>
      </c>
      <c r="N238" s="158" t="s">
        <v>44</v>
      </c>
      <c r="O238" s="57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1" t="s">
        <v>289</v>
      </c>
      <c r="AT238" s="161" t="s">
        <v>254</v>
      </c>
      <c r="AU238" s="161" t="s">
        <v>88</v>
      </c>
      <c r="AY238" s="17" t="s">
        <v>252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86</v>
      </c>
      <c r="BK238" s="162">
        <f>ROUND(I238*H238,2)</f>
        <v>0</v>
      </c>
      <c r="BL238" s="17" t="s">
        <v>289</v>
      </c>
      <c r="BM238" s="161" t="s">
        <v>432</v>
      </c>
    </row>
    <row r="239" spans="1:65" s="14" customFormat="1">
      <c r="B239" s="171"/>
      <c r="D239" s="164" t="s">
        <v>282</v>
      </c>
      <c r="E239" s="172" t="s">
        <v>1</v>
      </c>
      <c r="F239" s="173" t="s">
        <v>8216</v>
      </c>
      <c r="H239" s="174">
        <v>11.3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282</v>
      </c>
      <c r="AU239" s="172" t="s">
        <v>88</v>
      </c>
      <c r="AV239" s="14" t="s">
        <v>88</v>
      </c>
      <c r="AW239" s="14" t="s">
        <v>33</v>
      </c>
      <c r="AX239" s="14" t="s">
        <v>79</v>
      </c>
      <c r="AY239" s="172" t="s">
        <v>252</v>
      </c>
    </row>
    <row r="240" spans="1:65" s="13" customFormat="1" ht="33.75">
      <c r="B240" s="163"/>
      <c r="D240" s="164" t="s">
        <v>282</v>
      </c>
      <c r="E240" s="165" t="s">
        <v>1</v>
      </c>
      <c r="F240" s="166" t="s">
        <v>8217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282</v>
      </c>
      <c r="AU240" s="165" t="s">
        <v>88</v>
      </c>
      <c r="AV240" s="13" t="s">
        <v>86</v>
      </c>
      <c r="AW240" s="13" t="s">
        <v>33</v>
      </c>
      <c r="AX240" s="13" t="s">
        <v>79</v>
      </c>
      <c r="AY240" s="165" t="s">
        <v>252</v>
      </c>
    </row>
    <row r="241" spans="1:65" s="13" customFormat="1" ht="33.75">
      <c r="B241" s="163"/>
      <c r="D241" s="164" t="s">
        <v>282</v>
      </c>
      <c r="E241" s="165" t="s">
        <v>1</v>
      </c>
      <c r="F241" s="166" t="s">
        <v>4911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282</v>
      </c>
      <c r="AU241" s="165" t="s">
        <v>88</v>
      </c>
      <c r="AV241" s="13" t="s">
        <v>86</v>
      </c>
      <c r="AW241" s="13" t="s">
        <v>33</v>
      </c>
      <c r="AX241" s="13" t="s">
        <v>79</v>
      </c>
      <c r="AY241" s="165" t="s">
        <v>252</v>
      </c>
    </row>
    <row r="242" spans="1:65" s="13" customFormat="1" ht="33.75">
      <c r="B242" s="163"/>
      <c r="D242" s="164" t="s">
        <v>282</v>
      </c>
      <c r="E242" s="165" t="s">
        <v>1</v>
      </c>
      <c r="F242" s="166" t="s">
        <v>8135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5" customFormat="1">
      <c r="B243" s="179"/>
      <c r="D243" s="164" t="s">
        <v>282</v>
      </c>
      <c r="E243" s="180" t="s">
        <v>1</v>
      </c>
      <c r="F243" s="181" t="s">
        <v>286</v>
      </c>
      <c r="H243" s="182">
        <v>11.3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282</v>
      </c>
      <c r="AU243" s="180" t="s">
        <v>88</v>
      </c>
      <c r="AV243" s="15" t="s">
        <v>258</v>
      </c>
      <c r="AW243" s="15" t="s">
        <v>33</v>
      </c>
      <c r="AX243" s="15" t="s">
        <v>86</v>
      </c>
      <c r="AY243" s="180" t="s">
        <v>252</v>
      </c>
    </row>
    <row r="244" spans="1:65" s="2" customFormat="1" ht="16.5" customHeight="1">
      <c r="A244" s="31"/>
      <c r="B244" s="148"/>
      <c r="C244" s="149" t="s">
        <v>348</v>
      </c>
      <c r="D244" s="149" t="s">
        <v>254</v>
      </c>
      <c r="E244" s="150" t="s">
        <v>8218</v>
      </c>
      <c r="F244" s="151" t="s">
        <v>8219</v>
      </c>
      <c r="G244" s="152" t="s">
        <v>257</v>
      </c>
      <c r="H244" s="153">
        <v>2</v>
      </c>
      <c r="I244" s="154"/>
      <c r="J244" s="155">
        <f>ROUND(I244*H244,2)</f>
        <v>0</v>
      </c>
      <c r="K244" s="156"/>
      <c r="L244" s="32"/>
      <c r="M244" s="157" t="s">
        <v>1</v>
      </c>
      <c r="N244" s="158" t="s">
        <v>44</v>
      </c>
      <c r="O244" s="57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1" t="s">
        <v>289</v>
      </c>
      <c r="AT244" s="161" t="s">
        <v>254</v>
      </c>
      <c r="AU244" s="161" t="s">
        <v>88</v>
      </c>
      <c r="AY244" s="17" t="s">
        <v>252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7" t="s">
        <v>86</v>
      </c>
      <c r="BK244" s="162">
        <f>ROUND(I244*H244,2)</f>
        <v>0</v>
      </c>
      <c r="BL244" s="17" t="s">
        <v>289</v>
      </c>
      <c r="BM244" s="161" t="s">
        <v>435</v>
      </c>
    </row>
    <row r="245" spans="1:65" s="14" customFormat="1" ht="22.5">
      <c r="B245" s="171"/>
      <c r="D245" s="164" t="s">
        <v>282</v>
      </c>
      <c r="E245" s="172" t="s">
        <v>1</v>
      </c>
      <c r="F245" s="173" t="s">
        <v>8220</v>
      </c>
      <c r="H245" s="174">
        <v>2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282</v>
      </c>
      <c r="AU245" s="172" t="s">
        <v>88</v>
      </c>
      <c r="AV245" s="14" t="s">
        <v>88</v>
      </c>
      <c r="AW245" s="14" t="s">
        <v>33</v>
      </c>
      <c r="AX245" s="14" t="s">
        <v>79</v>
      </c>
      <c r="AY245" s="172" t="s">
        <v>252</v>
      </c>
    </row>
    <row r="246" spans="1:65" s="13" customFormat="1">
      <c r="B246" s="163"/>
      <c r="D246" s="164" t="s">
        <v>282</v>
      </c>
      <c r="E246" s="165" t="s">
        <v>1</v>
      </c>
      <c r="F246" s="166" t="s">
        <v>2831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282</v>
      </c>
      <c r="AU246" s="165" t="s">
        <v>88</v>
      </c>
      <c r="AV246" s="13" t="s">
        <v>86</v>
      </c>
      <c r="AW246" s="13" t="s">
        <v>33</v>
      </c>
      <c r="AX246" s="13" t="s">
        <v>79</v>
      </c>
      <c r="AY246" s="165" t="s">
        <v>252</v>
      </c>
    </row>
    <row r="247" spans="1:65" s="15" customFormat="1">
      <c r="B247" s="179"/>
      <c r="D247" s="164" t="s">
        <v>282</v>
      </c>
      <c r="E247" s="180" t="s">
        <v>1</v>
      </c>
      <c r="F247" s="181" t="s">
        <v>286</v>
      </c>
      <c r="H247" s="182">
        <v>2</v>
      </c>
      <c r="I247" s="183"/>
      <c r="L247" s="179"/>
      <c r="M247" s="184"/>
      <c r="N247" s="185"/>
      <c r="O247" s="185"/>
      <c r="P247" s="185"/>
      <c r="Q247" s="185"/>
      <c r="R247" s="185"/>
      <c r="S247" s="185"/>
      <c r="T247" s="186"/>
      <c r="AT247" s="180" t="s">
        <v>282</v>
      </c>
      <c r="AU247" s="180" t="s">
        <v>88</v>
      </c>
      <c r="AV247" s="15" t="s">
        <v>258</v>
      </c>
      <c r="AW247" s="15" t="s">
        <v>33</v>
      </c>
      <c r="AX247" s="15" t="s">
        <v>86</v>
      </c>
      <c r="AY247" s="180" t="s">
        <v>252</v>
      </c>
    </row>
    <row r="248" spans="1:65" s="12" customFormat="1" ht="22.9" customHeight="1">
      <c r="B248" s="135"/>
      <c r="D248" s="136" t="s">
        <v>78</v>
      </c>
      <c r="E248" s="146" t="s">
        <v>1479</v>
      </c>
      <c r="F248" s="146" t="s">
        <v>8221</v>
      </c>
      <c r="I248" s="138"/>
      <c r="J248" s="147">
        <f>BK248</f>
        <v>0</v>
      </c>
      <c r="L248" s="135"/>
      <c r="M248" s="140"/>
      <c r="N248" s="141"/>
      <c r="O248" s="141"/>
      <c r="P248" s="142">
        <f>SUM(P249:P282)</f>
        <v>0</v>
      </c>
      <c r="Q248" s="141"/>
      <c r="R248" s="142">
        <f>SUM(R249:R282)</f>
        <v>0</v>
      </c>
      <c r="S248" s="141"/>
      <c r="T248" s="143">
        <f>SUM(T249:T282)</f>
        <v>0</v>
      </c>
      <c r="AR248" s="136" t="s">
        <v>88</v>
      </c>
      <c r="AT248" s="144" t="s">
        <v>78</v>
      </c>
      <c r="AU248" s="144" t="s">
        <v>86</v>
      </c>
      <c r="AY248" s="136" t="s">
        <v>252</v>
      </c>
      <c r="BK248" s="145">
        <f>SUM(BK249:BK282)</f>
        <v>0</v>
      </c>
    </row>
    <row r="249" spans="1:65" s="2" customFormat="1" ht="24.2" customHeight="1">
      <c r="A249" s="31"/>
      <c r="B249" s="148"/>
      <c r="C249" s="149" t="s">
        <v>436</v>
      </c>
      <c r="D249" s="149" t="s">
        <v>254</v>
      </c>
      <c r="E249" s="150" t="s">
        <v>6729</v>
      </c>
      <c r="F249" s="151" t="s">
        <v>8222</v>
      </c>
      <c r="G249" s="152" t="s">
        <v>347</v>
      </c>
      <c r="H249" s="153">
        <v>1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289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289</v>
      </c>
      <c r="BM249" s="161" t="s">
        <v>439</v>
      </c>
    </row>
    <row r="250" spans="1:65" s="14" customFormat="1" ht="22.5">
      <c r="B250" s="171"/>
      <c r="D250" s="164" t="s">
        <v>282</v>
      </c>
      <c r="E250" s="172" t="s">
        <v>1</v>
      </c>
      <c r="F250" s="173" t="s">
        <v>8223</v>
      </c>
      <c r="H250" s="174">
        <v>1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282</v>
      </c>
      <c r="AU250" s="172" t="s">
        <v>88</v>
      </c>
      <c r="AV250" s="14" t="s">
        <v>88</v>
      </c>
      <c r="AW250" s="14" t="s">
        <v>33</v>
      </c>
      <c r="AX250" s="14" t="s">
        <v>79</v>
      </c>
      <c r="AY250" s="172" t="s">
        <v>252</v>
      </c>
    </row>
    <row r="251" spans="1:65" s="15" customFormat="1">
      <c r="B251" s="179"/>
      <c r="D251" s="164" t="s">
        <v>282</v>
      </c>
      <c r="E251" s="180" t="s">
        <v>1</v>
      </c>
      <c r="F251" s="181" t="s">
        <v>286</v>
      </c>
      <c r="H251" s="182">
        <v>1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282</v>
      </c>
      <c r="AU251" s="180" t="s">
        <v>88</v>
      </c>
      <c r="AV251" s="15" t="s">
        <v>258</v>
      </c>
      <c r="AW251" s="15" t="s">
        <v>33</v>
      </c>
      <c r="AX251" s="15" t="s">
        <v>86</v>
      </c>
      <c r="AY251" s="180" t="s">
        <v>252</v>
      </c>
    </row>
    <row r="252" spans="1:65" s="2" customFormat="1" ht="24.2" customHeight="1">
      <c r="A252" s="31"/>
      <c r="B252" s="148"/>
      <c r="C252" s="149" t="s">
        <v>356</v>
      </c>
      <c r="D252" s="149" t="s">
        <v>254</v>
      </c>
      <c r="E252" s="150" t="s">
        <v>6732</v>
      </c>
      <c r="F252" s="151" t="s">
        <v>8224</v>
      </c>
      <c r="G252" s="152" t="s">
        <v>347</v>
      </c>
      <c r="H252" s="153">
        <v>2</v>
      </c>
      <c r="I252" s="154"/>
      <c r="J252" s="155">
        <f>ROUND(I252*H252,2)</f>
        <v>0</v>
      </c>
      <c r="K252" s="156"/>
      <c r="L252" s="32"/>
      <c r="M252" s="157" t="s">
        <v>1</v>
      </c>
      <c r="N252" s="158" t="s">
        <v>44</v>
      </c>
      <c r="O252" s="57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1" t="s">
        <v>289</v>
      </c>
      <c r="AT252" s="161" t="s">
        <v>254</v>
      </c>
      <c r="AU252" s="161" t="s">
        <v>88</v>
      </c>
      <c r="AY252" s="17" t="s">
        <v>252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86</v>
      </c>
      <c r="BK252" s="162">
        <f>ROUND(I252*H252,2)</f>
        <v>0</v>
      </c>
      <c r="BL252" s="17" t="s">
        <v>289</v>
      </c>
      <c r="BM252" s="161" t="s">
        <v>442</v>
      </c>
    </row>
    <row r="253" spans="1:65" s="14" customFormat="1" ht="22.5">
      <c r="B253" s="171"/>
      <c r="D253" s="164" t="s">
        <v>282</v>
      </c>
      <c r="E253" s="172" t="s">
        <v>1</v>
      </c>
      <c r="F253" s="173" t="s">
        <v>8225</v>
      </c>
      <c r="H253" s="174">
        <v>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282</v>
      </c>
      <c r="AU253" s="172" t="s">
        <v>88</v>
      </c>
      <c r="AV253" s="14" t="s">
        <v>88</v>
      </c>
      <c r="AW253" s="14" t="s">
        <v>33</v>
      </c>
      <c r="AX253" s="14" t="s">
        <v>79</v>
      </c>
      <c r="AY253" s="172" t="s">
        <v>252</v>
      </c>
    </row>
    <row r="254" spans="1:65" s="15" customFormat="1">
      <c r="B254" s="179"/>
      <c r="D254" s="164" t="s">
        <v>282</v>
      </c>
      <c r="E254" s="180" t="s">
        <v>1</v>
      </c>
      <c r="F254" s="181" t="s">
        <v>286</v>
      </c>
      <c r="H254" s="182">
        <v>2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282</v>
      </c>
      <c r="AU254" s="180" t="s">
        <v>88</v>
      </c>
      <c r="AV254" s="15" t="s">
        <v>258</v>
      </c>
      <c r="AW254" s="15" t="s">
        <v>33</v>
      </c>
      <c r="AX254" s="15" t="s">
        <v>86</v>
      </c>
      <c r="AY254" s="180" t="s">
        <v>252</v>
      </c>
    </row>
    <row r="255" spans="1:65" s="2" customFormat="1" ht="24.2" customHeight="1">
      <c r="A255" s="31"/>
      <c r="B255" s="148"/>
      <c r="C255" s="149" t="s">
        <v>443</v>
      </c>
      <c r="D255" s="149" t="s">
        <v>254</v>
      </c>
      <c r="E255" s="150" t="s">
        <v>6735</v>
      </c>
      <c r="F255" s="151" t="s">
        <v>8226</v>
      </c>
      <c r="G255" s="152" t="s">
        <v>347</v>
      </c>
      <c r="H255" s="153">
        <v>2</v>
      </c>
      <c r="I255" s="154"/>
      <c r="J255" s="155">
        <f>ROUND(I255*H255,2)</f>
        <v>0</v>
      </c>
      <c r="K255" s="156"/>
      <c r="L255" s="32"/>
      <c r="M255" s="157" t="s">
        <v>1</v>
      </c>
      <c r="N255" s="158" t="s">
        <v>44</v>
      </c>
      <c r="O255" s="57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1" t="s">
        <v>289</v>
      </c>
      <c r="AT255" s="161" t="s">
        <v>254</v>
      </c>
      <c r="AU255" s="161" t="s">
        <v>88</v>
      </c>
      <c r="AY255" s="17" t="s">
        <v>252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7" t="s">
        <v>86</v>
      </c>
      <c r="BK255" s="162">
        <f>ROUND(I255*H255,2)</f>
        <v>0</v>
      </c>
      <c r="BL255" s="17" t="s">
        <v>289</v>
      </c>
      <c r="BM255" s="161" t="s">
        <v>446</v>
      </c>
    </row>
    <row r="256" spans="1:65" s="14" customFormat="1" ht="22.5">
      <c r="B256" s="171"/>
      <c r="D256" s="164" t="s">
        <v>282</v>
      </c>
      <c r="E256" s="172" t="s">
        <v>1</v>
      </c>
      <c r="F256" s="173" t="s">
        <v>8227</v>
      </c>
      <c r="H256" s="174">
        <v>2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282</v>
      </c>
      <c r="AU256" s="172" t="s">
        <v>88</v>
      </c>
      <c r="AV256" s="14" t="s">
        <v>88</v>
      </c>
      <c r="AW256" s="14" t="s">
        <v>33</v>
      </c>
      <c r="AX256" s="14" t="s">
        <v>79</v>
      </c>
      <c r="AY256" s="172" t="s">
        <v>252</v>
      </c>
    </row>
    <row r="257" spans="1:65" s="15" customFormat="1">
      <c r="B257" s="179"/>
      <c r="D257" s="164" t="s">
        <v>282</v>
      </c>
      <c r="E257" s="180" t="s">
        <v>1</v>
      </c>
      <c r="F257" s="181" t="s">
        <v>286</v>
      </c>
      <c r="H257" s="182">
        <v>2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282</v>
      </c>
      <c r="AU257" s="180" t="s">
        <v>88</v>
      </c>
      <c r="AV257" s="15" t="s">
        <v>258</v>
      </c>
      <c r="AW257" s="15" t="s">
        <v>33</v>
      </c>
      <c r="AX257" s="15" t="s">
        <v>86</v>
      </c>
      <c r="AY257" s="180" t="s">
        <v>252</v>
      </c>
    </row>
    <row r="258" spans="1:65" s="2" customFormat="1" ht="24.2" customHeight="1">
      <c r="A258" s="31"/>
      <c r="B258" s="148"/>
      <c r="C258" s="149" t="s">
        <v>363</v>
      </c>
      <c r="D258" s="149" t="s">
        <v>254</v>
      </c>
      <c r="E258" s="150" t="s">
        <v>6738</v>
      </c>
      <c r="F258" s="151" t="s">
        <v>7189</v>
      </c>
      <c r="G258" s="152" t="s">
        <v>347</v>
      </c>
      <c r="H258" s="153">
        <v>1</v>
      </c>
      <c r="I258" s="154"/>
      <c r="J258" s="155">
        <f>ROUND(I258*H258,2)</f>
        <v>0</v>
      </c>
      <c r="K258" s="156"/>
      <c r="L258" s="32"/>
      <c r="M258" s="157" t="s">
        <v>1</v>
      </c>
      <c r="N258" s="158" t="s">
        <v>44</v>
      </c>
      <c r="O258" s="57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1" t="s">
        <v>289</v>
      </c>
      <c r="AT258" s="161" t="s">
        <v>254</v>
      </c>
      <c r="AU258" s="161" t="s">
        <v>88</v>
      </c>
      <c r="AY258" s="17" t="s">
        <v>252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7" t="s">
        <v>86</v>
      </c>
      <c r="BK258" s="162">
        <f>ROUND(I258*H258,2)</f>
        <v>0</v>
      </c>
      <c r="BL258" s="17" t="s">
        <v>289</v>
      </c>
      <c r="BM258" s="161" t="s">
        <v>449</v>
      </c>
    </row>
    <row r="259" spans="1:65" s="14" customFormat="1">
      <c r="B259" s="171"/>
      <c r="D259" s="164" t="s">
        <v>282</v>
      </c>
      <c r="E259" s="172" t="s">
        <v>1</v>
      </c>
      <c r="F259" s="173" t="s">
        <v>8228</v>
      </c>
      <c r="H259" s="174">
        <v>1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282</v>
      </c>
      <c r="AU259" s="172" t="s">
        <v>88</v>
      </c>
      <c r="AV259" s="14" t="s">
        <v>88</v>
      </c>
      <c r="AW259" s="14" t="s">
        <v>33</v>
      </c>
      <c r="AX259" s="14" t="s">
        <v>79</v>
      </c>
      <c r="AY259" s="172" t="s">
        <v>252</v>
      </c>
    </row>
    <row r="260" spans="1:65" s="15" customFormat="1">
      <c r="B260" s="179"/>
      <c r="D260" s="164" t="s">
        <v>282</v>
      </c>
      <c r="E260" s="180" t="s">
        <v>1</v>
      </c>
      <c r="F260" s="181" t="s">
        <v>286</v>
      </c>
      <c r="H260" s="182">
        <v>1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282</v>
      </c>
      <c r="AU260" s="180" t="s">
        <v>88</v>
      </c>
      <c r="AV260" s="15" t="s">
        <v>258</v>
      </c>
      <c r="AW260" s="15" t="s">
        <v>33</v>
      </c>
      <c r="AX260" s="15" t="s">
        <v>86</v>
      </c>
      <c r="AY260" s="180" t="s">
        <v>252</v>
      </c>
    </row>
    <row r="261" spans="1:65" s="2" customFormat="1" ht="24.2" customHeight="1">
      <c r="A261" s="31"/>
      <c r="B261" s="148"/>
      <c r="C261" s="149" t="s">
        <v>450</v>
      </c>
      <c r="D261" s="149" t="s">
        <v>254</v>
      </c>
      <c r="E261" s="150" t="s">
        <v>6741</v>
      </c>
      <c r="F261" s="151" t="s">
        <v>8229</v>
      </c>
      <c r="G261" s="152" t="s">
        <v>265</v>
      </c>
      <c r="H261" s="153">
        <v>50</v>
      </c>
      <c r="I261" s="154"/>
      <c r="J261" s="155">
        <f>ROUND(I261*H261,2)</f>
        <v>0</v>
      </c>
      <c r="K261" s="156"/>
      <c r="L261" s="32"/>
      <c r="M261" s="157" t="s">
        <v>1</v>
      </c>
      <c r="N261" s="158" t="s">
        <v>44</v>
      </c>
      <c r="O261" s="57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1" t="s">
        <v>289</v>
      </c>
      <c r="AT261" s="161" t="s">
        <v>254</v>
      </c>
      <c r="AU261" s="161" t="s">
        <v>88</v>
      </c>
      <c r="AY261" s="17" t="s">
        <v>252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7" t="s">
        <v>86</v>
      </c>
      <c r="BK261" s="162">
        <f>ROUND(I261*H261,2)</f>
        <v>0</v>
      </c>
      <c r="BL261" s="17" t="s">
        <v>289</v>
      </c>
      <c r="BM261" s="161" t="s">
        <v>453</v>
      </c>
    </row>
    <row r="262" spans="1:65" s="14" customFormat="1">
      <c r="B262" s="171"/>
      <c r="D262" s="164" t="s">
        <v>282</v>
      </c>
      <c r="E262" s="172" t="s">
        <v>1</v>
      </c>
      <c r="F262" s="173" t="s">
        <v>8230</v>
      </c>
      <c r="H262" s="174">
        <v>50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282</v>
      </c>
      <c r="AU262" s="172" t="s">
        <v>88</v>
      </c>
      <c r="AV262" s="14" t="s">
        <v>88</v>
      </c>
      <c r="AW262" s="14" t="s">
        <v>33</v>
      </c>
      <c r="AX262" s="14" t="s">
        <v>79</v>
      </c>
      <c r="AY262" s="172" t="s">
        <v>252</v>
      </c>
    </row>
    <row r="263" spans="1:65" s="15" customFormat="1">
      <c r="B263" s="179"/>
      <c r="D263" s="164" t="s">
        <v>282</v>
      </c>
      <c r="E263" s="180" t="s">
        <v>1</v>
      </c>
      <c r="F263" s="181" t="s">
        <v>286</v>
      </c>
      <c r="H263" s="182">
        <v>50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282</v>
      </c>
      <c r="AU263" s="180" t="s">
        <v>88</v>
      </c>
      <c r="AV263" s="15" t="s">
        <v>258</v>
      </c>
      <c r="AW263" s="15" t="s">
        <v>33</v>
      </c>
      <c r="AX263" s="15" t="s">
        <v>86</v>
      </c>
      <c r="AY263" s="180" t="s">
        <v>252</v>
      </c>
    </row>
    <row r="264" spans="1:65" s="2" customFormat="1" ht="24.2" customHeight="1">
      <c r="A264" s="31"/>
      <c r="B264" s="148"/>
      <c r="C264" s="149" t="s">
        <v>369</v>
      </c>
      <c r="D264" s="149" t="s">
        <v>254</v>
      </c>
      <c r="E264" s="150" t="s">
        <v>8231</v>
      </c>
      <c r="F264" s="151" t="s">
        <v>8232</v>
      </c>
      <c r="G264" s="152" t="s">
        <v>265</v>
      </c>
      <c r="H264" s="153">
        <v>15</v>
      </c>
      <c r="I264" s="154"/>
      <c r="J264" s="155">
        <f>ROUND(I264*H264,2)</f>
        <v>0</v>
      </c>
      <c r="K264" s="156"/>
      <c r="L264" s="32"/>
      <c r="M264" s="157" t="s">
        <v>1</v>
      </c>
      <c r="N264" s="158" t="s">
        <v>44</v>
      </c>
      <c r="O264" s="57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289</v>
      </c>
      <c r="AT264" s="161" t="s">
        <v>254</v>
      </c>
      <c r="AU264" s="161" t="s">
        <v>88</v>
      </c>
      <c r="AY264" s="17" t="s">
        <v>252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7" t="s">
        <v>86</v>
      </c>
      <c r="BK264" s="162">
        <f>ROUND(I264*H264,2)</f>
        <v>0</v>
      </c>
      <c r="BL264" s="17" t="s">
        <v>289</v>
      </c>
      <c r="BM264" s="161" t="s">
        <v>456</v>
      </c>
    </row>
    <row r="265" spans="1:65" s="14" customFormat="1">
      <c r="B265" s="171"/>
      <c r="D265" s="164" t="s">
        <v>282</v>
      </c>
      <c r="E265" s="172" t="s">
        <v>1</v>
      </c>
      <c r="F265" s="173" t="s">
        <v>8233</v>
      </c>
      <c r="H265" s="174">
        <v>15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282</v>
      </c>
      <c r="AU265" s="172" t="s">
        <v>88</v>
      </c>
      <c r="AV265" s="14" t="s">
        <v>88</v>
      </c>
      <c r="AW265" s="14" t="s">
        <v>33</v>
      </c>
      <c r="AX265" s="14" t="s">
        <v>79</v>
      </c>
      <c r="AY265" s="172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15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24.2" customHeight="1">
      <c r="A267" s="31"/>
      <c r="B267" s="148"/>
      <c r="C267" s="149" t="s">
        <v>458</v>
      </c>
      <c r="D267" s="149" t="s">
        <v>254</v>
      </c>
      <c r="E267" s="150" t="s">
        <v>6744</v>
      </c>
      <c r="F267" s="151" t="s">
        <v>8234</v>
      </c>
      <c r="G267" s="152" t="s">
        <v>265</v>
      </c>
      <c r="H267" s="153">
        <v>50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289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289</v>
      </c>
      <c r="BM267" s="161" t="s">
        <v>461</v>
      </c>
    </row>
    <row r="268" spans="1:65" s="2" customFormat="1" ht="24.2" customHeight="1">
      <c r="A268" s="31"/>
      <c r="B268" s="148"/>
      <c r="C268" s="149" t="s">
        <v>373</v>
      </c>
      <c r="D268" s="149" t="s">
        <v>254</v>
      </c>
      <c r="E268" s="150" t="s">
        <v>6747</v>
      </c>
      <c r="F268" s="151" t="s">
        <v>8235</v>
      </c>
      <c r="G268" s="152" t="s">
        <v>265</v>
      </c>
      <c r="H268" s="153">
        <v>10</v>
      </c>
      <c r="I268" s="154"/>
      <c r="J268" s="155">
        <f>ROUND(I268*H268,2)</f>
        <v>0</v>
      </c>
      <c r="K268" s="156"/>
      <c r="L268" s="32"/>
      <c r="M268" s="157" t="s">
        <v>1</v>
      </c>
      <c r="N268" s="158" t="s">
        <v>44</v>
      </c>
      <c r="O268" s="57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1" t="s">
        <v>289</v>
      </c>
      <c r="AT268" s="161" t="s">
        <v>254</v>
      </c>
      <c r="AU268" s="161" t="s">
        <v>88</v>
      </c>
      <c r="AY268" s="17" t="s">
        <v>252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7" t="s">
        <v>86</v>
      </c>
      <c r="BK268" s="162">
        <f>ROUND(I268*H268,2)</f>
        <v>0</v>
      </c>
      <c r="BL268" s="17" t="s">
        <v>289</v>
      </c>
      <c r="BM268" s="161" t="s">
        <v>466</v>
      </c>
    </row>
    <row r="269" spans="1:65" s="14" customFormat="1">
      <c r="B269" s="171"/>
      <c r="D269" s="164" t="s">
        <v>282</v>
      </c>
      <c r="E269" s="172" t="s">
        <v>1</v>
      </c>
      <c r="F269" s="173" t="s">
        <v>8236</v>
      </c>
      <c r="H269" s="174">
        <v>10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282</v>
      </c>
      <c r="AU269" s="172" t="s">
        <v>88</v>
      </c>
      <c r="AV269" s="14" t="s">
        <v>88</v>
      </c>
      <c r="AW269" s="14" t="s">
        <v>33</v>
      </c>
      <c r="AX269" s="14" t="s">
        <v>79</v>
      </c>
      <c r="AY269" s="172" t="s">
        <v>252</v>
      </c>
    </row>
    <row r="270" spans="1:65" s="15" customFormat="1">
      <c r="B270" s="179"/>
      <c r="D270" s="164" t="s">
        <v>282</v>
      </c>
      <c r="E270" s="180" t="s">
        <v>1</v>
      </c>
      <c r="F270" s="181" t="s">
        <v>286</v>
      </c>
      <c r="H270" s="182">
        <v>10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282</v>
      </c>
      <c r="AU270" s="180" t="s">
        <v>88</v>
      </c>
      <c r="AV270" s="15" t="s">
        <v>258</v>
      </c>
      <c r="AW270" s="15" t="s">
        <v>33</v>
      </c>
      <c r="AX270" s="15" t="s">
        <v>86</v>
      </c>
      <c r="AY270" s="180" t="s">
        <v>252</v>
      </c>
    </row>
    <row r="271" spans="1:65" s="2" customFormat="1" ht="24.2" customHeight="1">
      <c r="A271" s="31"/>
      <c r="B271" s="148"/>
      <c r="C271" s="149" t="s">
        <v>467</v>
      </c>
      <c r="D271" s="149" t="s">
        <v>254</v>
      </c>
      <c r="E271" s="150" t="s">
        <v>6750</v>
      </c>
      <c r="F271" s="151" t="s">
        <v>8237</v>
      </c>
      <c r="G271" s="152" t="s">
        <v>1198</v>
      </c>
      <c r="H271" s="153">
        <v>1</v>
      </c>
      <c r="I271" s="154"/>
      <c r="J271" s="155">
        <f>ROUND(I271*H271,2)</f>
        <v>0</v>
      </c>
      <c r="K271" s="156"/>
      <c r="L271" s="32"/>
      <c r="M271" s="157" t="s">
        <v>1</v>
      </c>
      <c r="N271" s="158" t="s">
        <v>44</v>
      </c>
      <c r="O271" s="57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289</v>
      </c>
      <c r="AT271" s="161" t="s">
        <v>254</v>
      </c>
      <c r="AU271" s="161" t="s">
        <v>88</v>
      </c>
      <c r="AY271" s="17" t="s">
        <v>252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289</v>
      </c>
      <c r="BM271" s="161" t="s">
        <v>470</v>
      </c>
    </row>
    <row r="272" spans="1:65" s="14" customFormat="1" ht="22.5">
      <c r="B272" s="171"/>
      <c r="D272" s="164" t="s">
        <v>282</v>
      </c>
      <c r="E272" s="172" t="s">
        <v>1</v>
      </c>
      <c r="F272" s="173" t="s">
        <v>6782</v>
      </c>
      <c r="H272" s="174">
        <v>1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5" customFormat="1">
      <c r="B273" s="179"/>
      <c r="D273" s="164" t="s">
        <v>282</v>
      </c>
      <c r="E273" s="180" t="s">
        <v>1</v>
      </c>
      <c r="F273" s="181" t="s">
        <v>286</v>
      </c>
      <c r="H273" s="182">
        <v>1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282</v>
      </c>
      <c r="AU273" s="180" t="s">
        <v>88</v>
      </c>
      <c r="AV273" s="15" t="s">
        <v>258</v>
      </c>
      <c r="AW273" s="15" t="s">
        <v>33</v>
      </c>
      <c r="AX273" s="15" t="s">
        <v>86</v>
      </c>
      <c r="AY273" s="180" t="s">
        <v>252</v>
      </c>
    </row>
    <row r="274" spans="1:65" s="2" customFormat="1" ht="24.2" customHeight="1">
      <c r="A274" s="31"/>
      <c r="B274" s="148"/>
      <c r="C274" s="149" t="s">
        <v>378</v>
      </c>
      <c r="D274" s="149" t="s">
        <v>254</v>
      </c>
      <c r="E274" s="150" t="s">
        <v>6752</v>
      </c>
      <c r="F274" s="151" t="s">
        <v>8238</v>
      </c>
      <c r="G274" s="152" t="s">
        <v>347</v>
      </c>
      <c r="H274" s="153">
        <v>4</v>
      </c>
      <c r="I274" s="154"/>
      <c r="J274" s="155">
        <f>ROUND(I274*H274,2)</f>
        <v>0</v>
      </c>
      <c r="K274" s="156"/>
      <c r="L274" s="32"/>
      <c r="M274" s="157" t="s">
        <v>1</v>
      </c>
      <c r="N274" s="158" t="s">
        <v>44</v>
      </c>
      <c r="O274" s="57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1" t="s">
        <v>289</v>
      </c>
      <c r="AT274" s="161" t="s">
        <v>254</v>
      </c>
      <c r="AU274" s="161" t="s">
        <v>88</v>
      </c>
      <c r="AY274" s="17" t="s">
        <v>252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86</v>
      </c>
      <c r="BK274" s="162">
        <f>ROUND(I274*H274,2)</f>
        <v>0</v>
      </c>
      <c r="BL274" s="17" t="s">
        <v>289</v>
      </c>
      <c r="BM274" s="161" t="s">
        <v>474</v>
      </c>
    </row>
    <row r="275" spans="1:65" s="14" customFormat="1">
      <c r="B275" s="171"/>
      <c r="D275" s="164" t="s">
        <v>282</v>
      </c>
      <c r="E275" s="172" t="s">
        <v>1</v>
      </c>
      <c r="F275" s="173" t="s">
        <v>8239</v>
      </c>
      <c r="H275" s="174">
        <v>4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282</v>
      </c>
      <c r="AU275" s="172" t="s">
        <v>88</v>
      </c>
      <c r="AV275" s="14" t="s">
        <v>88</v>
      </c>
      <c r="AW275" s="14" t="s">
        <v>33</v>
      </c>
      <c r="AX275" s="14" t="s">
        <v>79</v>
      </c>
      <c r="AY275" s="172" t="s">
        <v>252</v>
      </c>
    </row>
    <row r="276" spans="1:65" s="15" customFormat="1">
      <c r="B276" s="179"/>
      <c r="D276" s="164" t="s">
        <v>282</v>
      </c>
      <c r="E276" s="180" t="s">
        <v>1</v>
      </c>
      <c r="F276" s="181" t="s">
        <v>286</v>
      </c>
      <c r="H276" s="182">
        <v>4</v>
      </c>
      <c r="I276" s="18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0" t="s">
        <v>282</v>
      </c>
      <c r="AU276" s="180" t="s">
        <v>88</v>
      </c>
      <c r="AV276" s="15" t="s">
        <v>258</v>
      </c>
      <c r="AW276" s="15" t="s">
        <v>33</v>
      </c>
      <c r="AX276" s="15" t="s">
        <v>86</v>
      </c>
      <c r="AY276" s="180" t="s">
        <v>252</v>
      </c>
    </row>
    <row r="277" spans="1:65" s="2" customFormat="1" ht="24.2" customHeight="1">
      <c r="A277" s="31"/>
      <c r="B277" s="148"/>
      <c r="C277" s="149" t="s">
        <v>480</v>
      </c>
      <c r="D277" s="149" t="s">
        <v>254</v>
      </c>
      <c r="E277" s="150" t="s">
        <v>6755</v>
      </c>
      <c r="F277" s="151" t="s">
        <v>8240</v>
      </c>
      <c r="G277" s="152" t="s">
        <v>265</v>
      </c>
      <c r="H277" s="153">
        <v>10</v>
      </c>
      <c r="I277" s="154"/>
      <c r="J277" s="155">
        <f>ROUND(I277*H277,2)</f>
        <v>0</v>
      </c>
      <c r="K277" s="156"/>
      <c r="L277" s="32"/>
      <c r="M277" s="157" t="s">
        <v>1</v>
      </c>
      <c r="N277" s="158" t="s">
        <v>44</v>
      </c>
      <c r="O277" s="57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1" t="s">
        <v>289</v>
      </c>
      <c r="AT277" s="161" t="s">
        <v>254</v>
      </c>
      <c r="AU277" s="161" t="s">
        <v>88</v>
      </c>
      <c r="AY277" s="17" t="s">
        <v>252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7" t="s">
        <v>86</v>
      </c>
      <c r="BK277" s="162">
        <f>ROUND(I277*H277,2)</f>
        <v>0</v>
      </c>
      <c r="BL277" s="17" t="s">
        <v>289</v>
      </c>
      <c r="BM277" s="161" t="s">
        <v>483</v>
      </c>
    </row>
    <row r="278" spans="1:65" s="2" customFormat="1" ht="24.2" customHeight="1">
      <c r="A278" s="31"/>
      <c r="B278" s="148"/>
      <c r="C278" s="149" t="s">
        <v>384</v>
      </c>
      <c r="D278" s="149" t="s">
        <v>254</v>
      </c>
      <c r="E278" s="150" t="s">
        <v>8241</v>
      </c>
      <c r="F278" s="151" t="s">
        <v>8242</v>
      </c>
      <c r="G278" s="152" t="s">
        <v>1727</v>
      </c>
      <c r="H278" s="187"/>
      <c r="I278" s="154"/>
      <c r="J278" s="155">
        <f>ROUND(I278*H278,2)</f>
        <v>0</v>
      </c>
      <c r="K278" s="156"/>
      <c r="L278" s="32"/>
      <c r="M278" s="157" t="s">
        <v>1</v>
      </c>
      <c r="N278" s="158" t="s">
        <v>44</v>
      </c>
      <c r="O278" s="57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61" t="s">
        <v>289</v>
      </c>
      <c r="AT278" s="161" t="s">
        <v>254</v>
      </c>
      <c r="AU278" s="161" t="s">
        <v>88</v>
      </c>
      <c r="AY278" s="17" t="s">
        <v>252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7" t="s">
        <v>86</v>
      </c>
      <c r="BK278" s="162">
        <f>ROUND(I278*H278,2)</f>
        <v>0</v>
      </c>
      <c r="BL278" s="17" t="s">
        <v>289</v>
      </c>
      <c r="BM278" s="161" t="s">
        <v>487</v>
      </c>
    </row>
    <row r="279" spans="1:65" s="2" customFormat="1" ht="16.5" customHeight="1">
      <c r="A279" s="31"/>
      <c r="B279" s="148"/>
      <c r="C279" s="149" t="s">
        <v>488</v>
      </c>
      <c r="D279" s="149" t="s">
        <v>254</v>
      </c>
      <c r="E279" s="150" t="s">
        <v>1508</v>
      </c>
      <c r="F279" s="151" t="s">
        <v>1509</v>
      </c>
      <c r="G279" s="152" t="s">
        <v>257</v>
      </c>
      <c r="H279" s="153">
        <v>2</v>
      </c>
      <c r="I279" s="154"/>
      <c r="J279" s="155">
        <f>ROUND(I279*H279,2)</f>
        <v>0</v>
      </c>
      <c r="K279" s="156"/>
      <c r="L279" s="32"/>
      <c r="M279" s="157" t="s">
        <v>1</v>
      </c>
      <c r="N279" s="158" t="s">
        <v>44</v>
      </c>
      <c r="O279" s="57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1" t="s">
        <v>289</v>
      </c>
      <c r="AT279" s="161" t="s">
        <v>254</v>
      </c>
      <c r="AU279" s="161" t="s">
        <v>88</v>
      </c>
      <c r="AY279" s="17" t="s">
        <v>252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7" t="s">
        <v>86</v>
      </c>
      <c r="BK279" s="162">
        <f>ROUND(I279*H279,2)</f>
        <v>0</v>
      </c>
      <c r="BL279" s="17" t="s">
        <v>289</v>
      </c>
      <c r="BM279" s="161" t="s">
        <v>491</v>
      </c>
    </row>
    <row r="280" spans="1:65" s="14" customFormat="1" ht="22.5">
      <c r="B280" s="171"/>
      <c r="D280" s="164" t="s">
        <v>282</v>
      </c>
      <c r="E280" s="172" t="s">
        <v>1</v>
      </c>
      <c r="F280" s="173" t="s">
        <v>8243</v>
      </c>
      <c r="H280" s="174">
        <v>2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3" customFormat="1">
      <c r="B281" s="163"/>
      <c r="D281" s="164" t="s">
        <v>282</v>
      </c>
      <c r="E281" s="165" t="s">
        <v>1</v>
      </c>
      <c r="F281" s="166" t="s">
        <v>2831</v>
      </c>
      <c r="H281" s="165" t="s">
        <v>1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282</v>
      </c>
      <c r="AU281" s="165" t="s">
        <v>88</v>
      </c>
      <c r="AV281" s="13" t="s">
        <v>86</v>
      </c>
      <c r="AW281" s="13" t="s">
        <v>33</v>
      </c>
      <c r="AX281" s="13" t="s">
        <v>79</v>
      </c>
      <c r="AY281" s="165" t="s">
        <v>252</v>
      </c>
    </row>
    <row r="282" spans="1:65" s="15" customFormat="1">
      <c r="B282" s="179"/>
      <c r="D282" s="164" t="s">
        <v>282</v>
      </c>
      <c r="E282" s="180" t="s">
        <v>1</v>
      </c>
      <c r="F282" s="181" t="s">
        <v>286</v>
      </c>
      <c r="H282" s="182">
        <v>2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282</v>
      </c>
      <c r="AU282" s="180" t="s">
        <v>88</v>
      </c>
      <c r="AV282" s="15" t="s">
        <v>258</v>
      </c>
      <c r="AW282" s="15" t="s">
        <v>33</v>
      </c>
      <c r="AX282" s="15" t="s">
        <v>86</v>
      </c>
      <c r="AY282" s="180" t="s">
        <v>252</v>
      </c>
    </row>
    <row r="283" spans="1:65" s="12" customFormat="1" ht="22.9" customHeight="1">
      <c r="B283" s="135"/>
      <c r="D283" s="136" t="s">
        <v>78</v>
      </c>
      <c r="E283" s="146" t="s">
        <v>1623</v>
      </c>
      <c r="F283" s="146" t="s">
        <v>8244</v>
      </c>
      <c r="I283" s="138"/>
      <c r="J283" s="147">
        <f>BK283</f>
        <v>0</v>
      </c>
      <c r="L283" s="135"/>
      <c r="M283" s="140"/>
      <c r="N283" s="141"/>
      <c r="O283" s="141"/>
      <c r="P283" s="142">
        <f>SUM(P284:P292)</f>
        <v>0</v>
      </c>
      <c r="Q283" s="141"/>
      <c r="R283" s="142">
        <f>SUM(R284:R292)</f>
        <v>0</v>
      </c>
      <c r="S283" s="141"/>
      <c r="T283" s="143">
        <f>SUM(T284:T292)</f>
        <v>0</v>
      </c>
      <c r="AR283" s="136" t="s">
        <v>88</v>
      </c>
      <c r="AT283" s="144" t="s">
        <v>78</v>
      </c>
      <c r="AU283" s="144" t="s">
        <v>86</v>
      </c>
      <c r="AY283" s="136" t="s">
        <v>252</v>
      </c>
      <c r="BK283" s="145">
        <f>SUM(BK284:BK292)</f>
        <v>0</v>
      </c>
    </row>
    <row r="284" spans="1:65" s="2" customFormat="1" ht="24.2" customHeight="1">
      <c r="A284" s="31"/>
      <c r="B284" s="148"/>
      <c r="C284" s="149" t="s">
        <v>389</v>
      </c>
      <c r="D284" s="149" t="s">
        <v>254</v>
      </c>
      <c r="E284" s="150" t="s">
        <v>8245</v>
      </c>
      <c r="F284" s="151" t="s">
        <v>8246</v>
      </c>
      <c r="G284" s="152" t="s">
        <v>1198</v>
      </c>
      <c r="H284" s="153">
        <v>1</v>
      </c>
      <c r="I284" s="154"/>
      <c r="J284" s="155">
        <f>ROUND(I284*H284,2)</f>
        <v>0</v>
      </c>
      <c r="K284" s="156"/>
      <c r="L284" s="32"/>
      <c r="M284" s="157" t="s">
        <v>1</v>
      </c>
      <c r="N284" s="158" t="s">
        <v>44</v>
      </c>
      <c r="O284" s="57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1" t="s">
        <v>289</v>
      </c>
      <c r="AT284" s="161" t="s">
        <v>254</v>
      </c>
      <c r="AU284" s="161" t="s">
        <v>88</v>
      </c>
      <c r="AY284" s="17" t="s">
        <v>252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86</v>
      </c>
      <c r="BK284" s="162">
        <f>ROUND(I284*H284,2)</f>
        <v>0</v>
      </c>
      <c r="BL284" s="17" t="s">
        <v>289</v>
      </c>
      <c r="BM284" s="161" t="s">
        <v>494</v>
      </c>
    </row>
    <row r="285" spans="1:65" s="14" customFormat="1" ht="33.75">
      <c r="B285" s="171"/>
      <c r="D285" s="164" t="s">
        <v>282</v>
      </c>
      <c r="E285" s="172" t="s">
        <v>1</v>
      </c>
      <c r="F285" s="173" t="s">
        <v>8247</v>
      </c>
      <c r="H285" s="174">
        <v>1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282</v>
      </c>
      <c r="AU285" s="172" t="s">
        <v>88</v>
      </c>
      <c r="AV285" s="14" t="s">
        <v>88</v>
      </c>
      <c r="AW285" s="14" t="s">
        <v>33</v>
      </c>
      <c r="AX285" s="14" t="s">
        <v>79</v>
      </c>
      <c r="AY285" s="172" t="s">
        <v>252</v>
      </c>
    </row>
    <row r="286" spans="1:65" s="13" customFormat="1">
      <c r="B286" s="163"/>
      <c r="D286" s="164" t="s">
        <v>282</v>
      </c>
      <c r="E286" s="165" t="s">
        <v>1</v>
      </c>
      <c r="F286" s="166" t="s">
        <v>8248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282</v>
      </c>
      <c r="AU286" s="165" t="s">
        <v>88</v>
      </c>
      <c r="AV286" s="13" t="s">
        <v>86</v>
      </c>
      <c r="AW286" s="13" t="s">
        <v>33</v>
      </c>
      <c r="AX286" s="13" t="s">
        <v>79</v>
      </c>
      <c r="AY286" s="165" t="s">
        <v>252</v>
      </c>
    </row>
    <row r="287" spans="1:65" s="15" customFormat="1">
      <c r="B287" s="179"/>
      <c r="D287" s="164" t="s">
        <v>282</v>
      </c>
      <c r="E287" s="180" t="s">
        <v>1</v>
      </c>
      <c r="F287" s="181" t="s">
        <v>286</v>
      </c>
      <c r="H287" s="182">
        <v>1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282</v>
      </c>
      <c r="AU287" s="180" t="s">
        <v>88</v>
      </c>
      <c r="AV287" s="15" t="s">
        <v>258</v>
      </c>
      <c r="AW287" s="15" t="s">
        <v>33</v>
      </c>
      <c r="AX287" s="15" t="s">
        <v>86</v>
      </c>
      <c r="AY287" s="180" t="s">
        <v>252</v>
      </c>
    </row>
    <row r="288" spans="1:65" s="2" customFormat="1" ht="24.2" customHeight="1">
      <c r="A288" s="31"/>
      <c r="B288" s="148"/>
      <c r="C288" s="149" t="s">
        <v>496</v>
      </c>
      <c r="D288" s="149" t="s">
        <v>254</v>
      </c>
      <c r="E288" s="150" t="s">
        <v>8249</v>
      </c>
      <c r="F288" s="151" t="s">
        <v>8250</v>
      </c>
      <c r="G288" s="152" t="s">
        <v>1727</v>
      </c>
      <c r="H288" s="187"/>
      <c r="I288" s="154"/>
      <c r="J288" s="155">
        <f>ROUND(I288*H288,2)</f>
        <v>0</v>
      </c>
      <c r="K288" s="156"/>
      <c r="L288" s="32"/>
      <c r="M288" s="157" t="s">
        <v>1</v>
      </c>
      <c r="N288" s="158" t="s">
        <v>44</v>
      </c>
      <c r="O288" s="57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1" t="s">
        <v>289</v>
      </c>
      <c r="AT288" s="161" t="s">
        <v>254</v>
      </c>
      <c r="AU288" s="161" t="s">
        <v>88</v>
      </c>
      <c r="AY288" s="17" t="s">
        <v>252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7" t="s">
        <v>86</v>
      </c>
      <c r="BK288" s="162">
        <f>ROUND(I288*H288,2)</f>
        <v>0</v>
      </c>
      <c r="BL288" s="17" t="s">
        <v>289</v>
      </c>
      <c r="BM288" s="161" t="s">
        <v>499</v>
      </c>
    </row>
    <row r="289" spans="1:65" s="2" customFormat="1" ht="16.5" customHeight="1">
      <c r="A289" s="31"/>
      <c r="B289" s="148"/>
      <c r="C289" s="149" t="s">
        <v>392</v>
      </c>
      <c r="D289" s="149" t="s">
        <v>254</v>
      </c>
      <c r="E289" s="150" t="s">
        <v>3204</v>
      </c>
      <c r="F289" s="151" t="s">
        <v>3205</v>
      </c>
      <c r="G289" s="152" t="s">
        <v>257</v>
      </c>
      <c r="H289" s="153">
        <v>2</v>
      </c>
      <c r="I289" s="154"/>
      <c r="J289" s="155">
        <f>ROUND(I289*H289,2)</f>
        <v>0</v>
      </c>
      <c r="K289" s="156"/>
      <c r="L289" s="32"/>
      <c r="M289" s="157" t="s">
        <v>1</v>
      </c>
      <c r="N289" s="158" t="s">
        <v>44</v>
      </c>
      <c r="O289" s="57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1" t="s">
        <v>289</v>
      </c>
      <c r="AT289" s="161" t="s">
        <v>254</v>
      </c>
      <c r="AU289" s="161" t="s">
        <v>88</v>
      </c>
      <c r="AY289" s="17" t="s">
        <v>252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7" t="s">
        <v>86</v>
      </c>
      <c r="BK289" s="162">
        <f>ROUND(I289*H289,2)</f>
        <v>0</v>
      </c>
      <c r="BL289" s="17" t="s">
        <v>289</v>
      </c>
      <c r="BM289" s="161" t="s">
        <v>502</v>
      </c>
    </row>
    <row r="290" spans="1:65" s="14" customFormat="1" ht="22.5">
      <c r="B290" s="171"/>
      <c r="D290" s="164" t="s">
        <v>282</v>
      </c>
      <c r="E290" s="172" t="s">
        <v>1</v>
      </c>
      <c r="F290" s="173" t="s">
        <v>8251</v>
      </c>
      <c r="H290" s="174">
        <v>2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282</v>
      </c>
      <c r="AU290" s="172" t="s">
        <v>88</v>
      </c>
      <c r="AV290" s="14" t="s">
        <v>88</v>
      </c>
      <c r="AW290" s="14" t="s">
        <v>33</v>
      </c>
      <c r="AX290" s="14" t="s">
        <v>79</v>
      </c>
      <c r="AY290" s="172" t="s">
        <v>252</v>
      </c>
    </row>
    <row r="291" spans="1:65" s="13" customFormat="1">
      <c r="B291" s="163"/>
      <c r="D291" s="164" t="s">
        <v>282</v>
      </c>
      <c r="E291" s="165" t="s">
        <v>1</v>
      </c>
      <c r="F291" s="166" t="s">
        <v>2831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282</v>
      </c>
      <c r="AU291" s="165" t="s">
        <v>88</v>
      </c>
      <c r="AV291" s="13" t="s">
        <v>86</v>
      </c>
      <c r="AW291" s="13" t="s">
        <v>33</v>
      </c>
      <c r="AX291" s="13" t="s">
        <v>79</v>
      </c>
      <c r="AY291" s="165" t="s">
        <v>252</v>
      </c>
    </row>
    <row r="292" spans="1:65" s="15" customFormat="1">
      <c r="B292" s="179"/>
      <c r="D292" s="164" t="s">
        <v>282</v>
      </c>
      <c r="E292" s="180" t="s">
        <v>1</v>
      </c>
      <c r="F292" s="181" t="s">
        <v>286</v>
      </c>
      <c r="H292" s="182">
        <v>2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282</v>
      </c>
      <c r="AU292" s="180" t="s">
        <v>88</v>
      </c>
      <c r="AV292" s="15" t="s">
        <v>258</v>
      </c>
      <c r="AW292" s="15" t="s">
        <v>33</v>
      </c>
      <c r="AX292" s="15" t="s">
        <v>86</v>
      </c>
      <c r="AY292" s="180" t="s">
        <v>252</v>
      </c>
    </row>
    <row r="293" spans="1:65" s="12" customFormat="1" ht="22.9" customHeight="1">
      <c r="B293" s="135"/>
      <c r="D293" s="136" t="s">
        <v>78</v>
      </c>
      <c r="E293" s="146" t="s">
        <v>3849</v>
      </c>
      <c r="F293" s="146" t="s">
        <v>3850</v>
      </c>
      <c r="I293" s="138"/>
      <c r="J293" s="147">
        <f>BK293</f>
        <v>0</v>
      </c>
      <c r="L293" s="135"/>
      <c r="M293" s="140"/>
      <c r="N293" s="141"/>
      <c r="O293" s="141"/>
      <c r="P293" s="142">
        <f>SUM(P294:P301)</f>
        <v>0</v>
      </c>
      <c r="Q293" s="141"/>
      <c r="R293" s="142">
        <f>SUM(R294:R301)</f>
        <v>0</v>
      </c>
      <c r="S293" s="141"/>
      <c r="T293" s="143">
        <f>SUM(T294:T301)</f>
        <v>0</v>
      </c>
      <c r="AR293" s="136" t="s">
        <v>86</v>
      </c>
      <c r="AT293" s="144" t="s">
        <v>78</v>
      </c>
      <c r="AU293" s="144" t="s">
        <v>86</v>
      </c>
      <c r="AY293" s="136" t="s">
        <v>252</v>
      </c>
      <c r="BK293" s="145">
        <f>SUM(BK294:BK301)</f>
        <v>0</v>
      </c>
    </row>
    <row r="294" spans="1:65" s="2" customFormat="1" ht="24.2" customHeight="1">
      <c r="A294" s="31"/>
      <c r="B294" s="148"/>
      <c r="C294" s="149" t="s">
        <v>506</v>
      </c>
      <c r="D294" s="149" t="s">
        <v>254</v>
      </c>
      <c r="E294" s="150" t="s">
        <v>3852</v>
      </c>
      <c r="F294" s="151" t="s">
        <v>8252</v>
      </c>
      <c r="G294" s="152" t="s">
        <v>347</v>
      </c>
      <c r="H294" s="153">
        <v>4</v>
      </c>
      <c r="I294" s="154"/>
      <c r="J294" s="155">
        <f>ROUND(I294*H294,2)</f>
        <v>0</v>
      </c>
      <c r="K294" s="156"/>
      <c r="L294" s="32"/>
      <c r="M294" s="157" t="s">
        <v>1</v>
      </c>
      <c r="N294" s="158" t="s">
        <v>44</v>
      </c>
      <c r="O294" s="57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1" t="s">
        <v>258</v>
      </c>
      <c r="AT294" s="161" t="s">
        <v>254</v>
      </c>
      <c r="AU294" s="161" t="s">
        <v>88</v>
      </c>
      <c r="AY294" s="17" t="s">
        <v>252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7" t="s">
        <v>86</v>
      </c>
      <c r="BK294" s="162">
        <f>ROUND(I294*H294,2)</f>
        <v>0</v>
      </c>
      <c r="BL294" s="17" t="s">
        <v>258</v>
      </c>
      <c r="BM294" s="161" t="s">
        <v>509</v>
      </c>
    </row>
    <row r="295" spans="1:65" s="2" customFormat="1" ht="24.2" customHeight="1">
      <c r="A295" s="31"/>
      <c r="B295" s="148"/>
      <c r="C295" s="149" t="s">
        <v>396</v>
      </c>
      <c r="D295" s="149" t="s">
        <v>254</v>
      </c>
      <c r="E295" s="150" t="s">
        <v>3855</v>
      </c>
      <c r="F295" s="151" t="s">
        <v>8253</v>
      </c>
      <c r="G295" s="152" t="s">
        <v>347</v>
      </c>
      <c r="H295" s="153">
        <v>1</v>
      </c>
      <c r="I295" s="154"/>
      <c r="J295" s="155">
        <f>ROUND(I295*H295,2)</f>
        <v>0</v>
      </c>
      <c r="K295" s="156"/>
      <c r="L295" s="32"/>
      <c r="M295" s="157" t="s">
        <v>1</v>
      </c>
      <c r="N295" s="158" t="s">
        <v>44</v>
      </c>
      <c r="O295" s="57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1" t="s">
        <v>258</v>
      </c>
      <c r="AT295" s="161" t="s">
        <v>254</v>
      </c>
      <c r="AU295" s="161" t="s">
        <v>88</v>
      </c>
      <c r="AY295" s="17" t="s">
        <v>252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7" t="s">
        <v>86</v>
      </c>
      <c r="BK295" s="162">
        <f>ROUND(I295*H295,2)</f>
        <v>0</v>
      </c>
      <c r="BL295" s="17" t="s">
        <v>258</v>
      </c>
      <c r="BM295" s="161" t="s">
        <v>513</v>
      </c>
    </row>
    <row r="296" spans="1:65" s="2" customFormat="1" ht="24.2" customHeight="1">
      <c r="A296" s="31"/>
      <c r="B296" s="148"/>
      <c r="C296" s="149" t="s">
        <v>514</v>
      </c>
      <c r="D296" s="149" t="s">
        <v>254</v>
      </c>
      <c r="E296" s="150" t="s">
        <v>3859</v>
      </c>
      <c r="F296" s="151" t="s">
        <v>8254</v>
      </c>
      <c r="G296" s="152" t="s">
        <v>347</v>
      </c>
      <c r="H296" s="153">
        <v>2</v>
      </c>
      <c r="I296" s="154"/>
      <c r="J296" s="155">
        <f>ROUND(I296*H296,2)</f>
        <v>0</v>
      </c>
      <c r="K296" s="156"/>
      <c r="L296" s="32"/>
      <c r="M296" s="157" t="s">
        <v>1</v>
      </c>
      <c r="N296" s="158" t="s">
        <v>44</v>
      </c>
      <c r="O296" s="57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1" t="s">
        <v>258</v>
      </c>
      <c r="AT296" s="161" t="s">
        <v>254</v>
      </c>
      <c r="AU296" s="161" t="s">
        <v>88</v>
      </c>
      <c r="AY296" s="17" t="s">
        <v>252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86</v>
      </c>
      <c r="BK296" s="162">
        <f>ROUND(I296*H296,2)</f>
        <v>0</v>
      </c>
      <c r="BL296" s="17" t="s">
        <v>258</v>
      </c>
      <c r="BM296" s="161" t="s">
        <v>517</v>
      </c>
    </row>
    <row r="297" spans="1:65" s="2" customFormat="1" ht="24.2" customHeight="1">
      <c r="A297" s="31"/>
      <c r="B297" s="148"/>
      <c r="C297" s="149" t="s">
        <v>399</v>
      </c>
      <c r="D297" s="149" t="s">
        <v>254</v>
      </c>
      <c r="E297" s="150" t="s">
        <v>8255</v>
      </c>
      <c r="F297" s="151" t="s">
        <v>8256</v>
      </c>
      <c r="G297" s="152" t="s">
        <v>1727</v>
      </c>
      <c r="H297" s="187"/>
      <c r="I297" s="154"/>
      <c r="J297" s="155">
        <f>ROUND(I297*H297,2)</f>
        <v>0</v>
      </c>
      <c r="K297" s="156"/>
      <c r="L297" s="32"/>
      <c r="M297" s="157" t="s">
        <v>1</v>
      </c>
      <c r="N297" s="158" t="s">
        <v>44</v>
      </c>
      <c r="O297" s="57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1" t="s">
        <v>258</v>
      </c>
      <c r="AT297" s="161" t="s">
        <v>254</v>
      </c>
      <c r="AU297" s="161" t="s">
        <v>88</v>
      </c>
      <c r="AY297" s="17" t="s">
        <v>252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7" t="s">
        <v>86</v>
      </c>
      <c r="BK297" s="162">
        <f>ROUND(I297*H297,2)</f>
        <v>0</v>
      </c>
      <c r="BL297" s="17" t="s">
        <v>258</v>
      </c>
      <c r="BM297" s="161" t="s">
        <v>533</v>
      </c>
    </row>
    <row r="298" spans="1:65" s="2" customFormat="1" ht="16.5" customHeight="1">
      <c r="A298" s="31"/>
      <c r="B298" s="148"/>
      <c r="C298" s="149" t="s">
        <v>536</v>
      </c>
      <c r="D298" s="149" t="s">
        <v>254</v>
      </c>
      <c r="E298" s="150" t="s">
        <v>1313</v>
      </c>
      <c r="F298" s="151" t="s">
        <v>1314</v>
      </c>
      <c r="G298" s="152" t="s">
        <v>257</v>
      </c>
      <c r="H298" s="153">
        <v>1</v>
      </c>
      <c r="I298" s="154"/>
      <c r="J298" s="155">
        <f>ROUND(I298*H298,2)</f>
        <v>0</v>
      </c>
      <c r="K298" s="156"/>
      <c r="L298" s="32"/>
      <c r="M298" s="157" t="s">
        <v>1</v>
      </c>
      <c r="N298" s="158" t="s">
        <v>44</v>
      </c>
      <c r="O298" s="57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1" t="s">
        <v>258</v>
      </c>
      <c r="AT298" s="161" t="s">
        <v>254</v>
      </c>
      <c r="AU298" s="161" t="s">
        <v>88</v>
      </c>
      <c r="AY298" s="17" t="s">
        <v>252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86</v>
      </c>
      <c r="BK298" s="162">
        <f>ROUND(I298*H298,2)</f>
        <v>0</v>
      </c>
      <c r="BL298" s="17" t="s">
        <v>258</v>
      </c>
      <c r="BM298" s="161" t="s">
        <v>539</v>
      </c>
    </row>
    <row r="299" spans="1:65" s="14" customFormat="1" ht="22.5">
      <c r="B299" s="171"/>
      <c r="D299" s="164" t="s">
        <v>282</v>
      </c>
      <c r="E299" s="172" t="s">
        <v>1</v>
      </c>
      <c r="F299" s="173" t="s">
        <v>8257</v>
      </c>
      <c r="H299" s="174">
        <v>1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3" customFormat="1">
      <c r="B300" s="163"/>
      <c r="D300" s="164" t="s">
        <v>282</v>
      </c>
      <c r="E300" s="165" t="s">
        <v>1</v>
      </c>
      <c r="F300" s="166" t="s">
        <v>2831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282</v>
      </c>
      <c r="AU300" s="165" t="s">
        <v>88</v>
      </c>
      <c r="AV300" s="13" t="s">
        <v>86</v>
      </c>
      <c r="AW300" s="13" t="s">
        <v>33</v>
      </c>
      <c r="AX300" s="13" t="s">
        <v>79</v>
      </c>
      <c r="AY300" s="165" t="s">
        <v>252</v>
      </c>
    </row>
    <row r="301" spans="1:65" s="15" customFormat="1">
      <c r="B301" s="179"/>
      <c r="D301" s="164" t="s">
        <v>282</v>
      </c>
      <c r="E301" s="180" t="s">
        <v>1</v>
      </c>
      <c r="F301" s="181" t="s">
        <v>286</v>
      </c>
      <c r="H301" s="182">
        <v>1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282</v>
      </c>
      <c r="AU301" s="180" t="s">
        <v>88</v>
      </c>
      <c r="AV301" s="15" t="s">
        <v>258</v>
      </c>
      <c r="AW301" s="15" t="s">
        <v>33</v>
      </c>
      <c r="AX301" s="15" t="s">
        <v>86</v>
      </c>
      <c r="AY301" s="180" t="s">
        <v>252</v>
      </c>
    </row>
    <row r="302" spans="1:65" s="12" customFormat="1" ht="25.9" customHeight="1">
      <c r="B302" s="135"/>
      <c r="D302" s="136" t="s">
        <v>78</v>
      </c>
      <c r="E302" s="137" t="s">
        <v>1891</v>
      </c>
      <c r="F302" s="137" t="s">
        <v>1892</v>
      </c>
      <c r="I302" s="138"/>
      <c r="J302" s="139">
        <f>BK302</f>
        <v>0</v>
      </c>
      <c r="L302" s="135"/>
      <c r="M302" s="140"/>
      <c r="N302" s="141"/>
      <c r="O302" s="141"/>
      <c r="P302" s="142">
        <f>P303</f>
        <v>0</v>
      </c>
      <c r="Q302" s="141"/>
      <c r="R302" s="142">
        <f>R303</f>
        <v>0</v>
      </c>
      <c r="S302" s="141"/>
      <c r="T302" s="143">
        <f>T303</f>
        <v>0</v>
      </c>
      <c r="AR302" s="136" t="s">
        <v>262</v>
      </c>
      <c r="AT302" s="144" t="s">
        <v>78</v>
      </c>
      <c r="AU302" s="144" t="s">
        <v>79</v>
      </c>
      <c r="AY302" s="136" t="s">
        <v>252</v>
      </c>
      <c r="BK302" s="145">
        <f>BK303</f>
        <v>0</v>
      </c>
    </row>
    <row r="303" spans="1:65" s="12" customFormat="1" ht="22.9" customHeight="1">
      <c r="B303" s="135"/>
      <c r="D303" s="136" t="s">
        <v>78</v>
      </c>
      <c r="E303" s="146" t="s">
        <v>3930</v>
      </c>
      <c r="F303" s="146" t="s">
        <v>3931</v>
      </c>
      <c r="I303" s="138"/>
      <c r="J303" s="147">
        <f>BK303</f>
        <v>0</v>
      </c>
      <c r="L303" s="135"/>
      <c r="M303" s="140"/>
      <c r="N303" s="141"/>
      <c r="O303" s="141"/>
      <c r="P303" s="142">
        <f>SUM(P304:P313)</f>
        <v>0</v>
      </c>
      <c r="Q303" s="141"/>
      <c r="R303" s="142">
        <f>SUM(R304:R313)</f>
        <v>0</v>
      </c>
      <c r="S303" s="141"/>
      <c r="T303" s="143">
        <f>SUM(T304:T313)</f>
        <v>0</v>
      </c>
      <c r="AR303" s="136" t="s">
        <v>262</v>
      </c>
      <c r="AT303" s="144" t="s">
        <v>78</v>
      </c>
      <c r="AU303" s="144" t="s">
        <v>86</v>
      </c>
      <c r="AY303" s="136" t="s">
        <v>252</v>
      </c>
      <c r="BK303" s="145">
        <f>SUM(BK304:BK313)</f>
        <v>0</v>
      </c>
    </row>
    <row r="304" spans="1:65" s="2" customFormat="1" ht="33" customHeight="1">
      <c r="A304" s="31"/>
      <c r="B304" s="148"/>
      <c r="C304" s="149" t="s">
        <v>403</v>
      </c>
      <c r="D304" s="149" t="s">
        <v>254</v>
      </c>
      <c r="E304" s="150" t="s">
        <v>3932</v>
      </c>
      <c r="F304" s="151" t="s">
        <v>8258</v>
      </c>
      <c r="G304" s="152" t="s">
        <v>3934</v>
      </c>
      <c r="H304" s="153">
        <v>950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406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406</v>
      </c>
      <c r="BM304" s="161" t="s">
        <v>550</v>
      </c>
    </row>
    <row r="305" spans="1:65" s="13" customFormat="1">
      <c r="B305" s="163"/>
      <c r="D305" s="164" t="s">
        <v>282</v>
      </c>
      <c r="E305" s="165" t="s">
        <v>1</v>
      </c>
      <c r="F305" s="166" t="s">
        <v>8259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282</v>
      </c>
      <c r="AU305" s="165" t="s">
        <v>88</v>
      </c>
      <c r="AV305" s="13" t="s">
        <v>86</v>
      </c>
      <c r="AW305" s="13" t="s">
        <v>33</v>
      </c>
      <c r="AX305" s="13" t="s">
        <v>79</v>
      </c>
      <c r="AY305" s="165" t="s">
        <v>252</v>
      </c>
    </row>
    <row r="306" spans="1:65" s="13" customFormat="1" ht="33.75">
      <c r="B306" s="163"/>
      <c r="D306" s="164" t="s">
        <v>282</v>
      </c>
      <c r="E306" s="165" t="s">
        <v>1</v>
      </c>
      <c r="F306" s="166" t="s">
        <v>8260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3" customFormat="1" ht="22.5">
      <c r="B307" s="163"/>
      <c r="D307" s="164" t="s">
        <v>282</v>
      </c>
      <c r="E307" s="165" t="s">
        <v>1</v>
      </c>
      <c r="F307" s="166" t="s">
        <v>8261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282</v>
      </c>
      <c r="AU307" s="165" t="s">
        <v>88</v>
      </c>
      <c r="AV307" s="13" t="s">
        <v>86</v>
      </c>
      <c r="AW307" s="13" t="s">
        <v>33</v>
      </c>
      <c r="AX307" s="13" t="s">
        <v>79</v>
      </c>
      <c r="AY307" s="165" t="s">
        <v>252</v>
      </c>
    </row>
    <row r="308" spans="1:65" s="13" customFormat="1" ht="33.75">
      <c r="B308" s="163"/>
      <c r="D308" s="164" t="s">
        <v>282</v>
      </c>
      <c r="E308" s="165" t="s">
        <v>1</v>
      </c>
      <c r="F308" s="166" t="s">
        <v>8262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282</v>
      </c>
      <c r="AU308" s="165" t="s">
        <v>88</v>
      </c>
      <c r="AV308" s="13" t="s">
        <v>86</v>
      </c>
      <c r="AW308" s="13" t="s">
        <v>33</v>
      </c>
      <c r="AX308" s="13" t="s">
        <v>79</v>
      </c>
      <c r="AY308" s="165" t="s">
        <v>252</v>
      </c>
    </row>
    <row r="309" spans="1:65" s="13" customFormat="1" ht="33.75">
      <c r="B309" s="163"/>
      <c r="D309" s="164" t="s">
        <v>282</v>
      </c>
      <c r="E309" s="165" t="s">
        <v>1</v>
      </c>
      <c r="F309" s="166" t="s">
        <v>8263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282</v>
      </c>
      <c r="AU309" s="165" t="s">
        <v>88</v>
      </c>
      <c r="AV309" s="13" t="s">
        <v>86</v>
      </c>
      <c r="AW309" s="13" t="s">
        <v>33</v>
      </c>
      <c r="AX309" s="13" t="s">
        <v>79</v>
      </c>
      <c r="AY309" s="165" t="s">
        <v>252</v>
      </c>
    </row>
    <row r="310" spans="1:65" s="13" customFormat="1" ht="33.75">
      <c r="B310" s="163"/>
      <c r="D310" s="164" t="s">
        <v>282</v>
      </c>
      <c r="E310" s="165" t="s">
        <v>1</v>
      </c>
      <c r="F310" s="166" t="s">
        <v>8264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282</v>
      </c>
      <c r="AU310" s="165" t="s">
        <v>88</v>
      </c>
      <c r="AV310" s="13" t="s">
        <v>86</v>
      </c>
      <c r="AW310" s="13" t="s">
        <v>33</v>
      </c>
      <c r="AX310" s="13" t="s">
        <v>79</v>
      </c>
      <c r="AY310" s="165" t="s">
        <v>252</v>
      </c>
    </row>
    <row r="311" spans="1:65" s="14" customFormat="1">
      <c r="B311" s="171"/>
      <c r="D311" s="164" t="s">
        <v>282</v>
      </c>
      <c r="E311" s="172" t="s">
        <v>1</v>
      </c>
      <c r="F311" s="173" t="s">
        <v>8265</v>
      </c>
      <c r="H311" s="174">
        <v>950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282</v>
      </c>
      <c r="AU311" s="172" t="s">
        <v>88</v>
      </c>
      <c r="AV311" s="14" t="s">
        <v>88</v>
      </c>
      <c r="AW311" s="14" t="s">
        <v>33</v>
      </c>
      <c r="AX311" s="14" t="s">
        <v>79</v>
      </c>
      <c r="AY311" s="172" t="s">
        <v>252</v>
      </c>
    </row>
    <row r="312" spans="1:65" s="15" customFormat="1">
      <c r="B312" s="179"/>
      <c r="D312" s="164" t="s">
        <v>282</v>
      </c>
      <c r="E312" s="180" t="s">
        <v>1</v>
      </c>
      <c r="F312" s="181" t="s">
        <v>286</v>
      </c>
      <c r="H312" s="182">
        <v>950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282</v>
      </c>
      <c r="AU312" s="180" t="s">
        <v>88</v>
      </c>
      <c r="AV312" s="15" t="s">
        <v>258</v>
      </c>
      <c r="AW312" s="15" t="s">
        <v>33</v>
      </c>
      <c r="AX312" s="15" t="s">
        <v>86</v>
      </c>
      <c r="AY312" s="180" t="s">
        <v>252</v>
      </c>
    </row>
    <row r="313" spans="1:65" s="2" customFormat="1" ht="21.75" customHeight="1">
      <c r="A313" s="31"/>
      <c r="B313" s="148"/>
      <c r="C313" s="149" t="s">
        <v>553</v>
      </c>
      <c r="D313" s="149" t="s">
        <v>254</v>
      </c>
      <c r="E313" s="150" t="s">
        <v>8266</v>
      </c>
      <c r="F313" s="151" t="s">
        <v>4009</v>
      </c>
      <c r="G313" s="152" t="s">
        <v>257</v>
      </c>
      <c r="H313" s="153">
        <v>5</v>
      </c>
      <c r="I313" s="154"/>
      <c r="J313" s="155">
        <f>ROUND(I313*H313,2)</f>
        <v>0</v>
      </c>
      <c r="K313" s="156"/>
      <c r="L313" s="32"/>
      <c r="M313" s="191" t="s">
        <v>1</v>
      </c>
      <c r="N313" s="192" t="s">
        <v>44</v>
      </c>
      <c r="O313" s="193"/>
      <c r="P313" s="194">
        <f>O313*H313</f>
        <v>0</v>
      </c>
      <c r="Q313" s="194">
        <v>0</v>
      </c>
      <c r="R313" s="194">
        <f>Q313*H313</f>
        <v>0</v>
      </c>
      <c r="S313" s="194">
        <v>0</v>
      </c>
      <c r="T313" s="195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406</v>
      </c>
      <c r="AT313" s="161" t="s">
        <v>254</v>
      </c>
      <c r="AU313" s="161" t="s">
        <v>88</v>
      </c>
      <c r="AY313" s="17" t="s">
        <v>252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7" t="s">
        <v>86</v>
      </c>
      <c r="BK313" s="162">
        <f>ROUND(I313*H313,2)</f>
        <v>0</v>
      </c>
      <c r="BL313" s="17" t="s">
        <v>406</v>
      </c>
      <c r="BM313" s="161" t="s">
        <v>556</v>
      </c>
    </row>
    <row r="314" spans="1:65" s="2" customFormat="1" ht="6.95" customHeight="1">
      <c r="A314" s="31"/>
      <c r="B314" s="46"/>
      <c r="C314" s="47"/>
      <c r="D314" s="47"/>
      <c r="E314" s="47"/>
      <c r="F314" s="47"/>
      <c r="G314" s="47"/>
      <c r="H314" s="47"/>
      <c r="I314" s="47"/>
      <c r="J314" s="47"/>
      <c r="K314" s="47"/>
      <c r="L314" s="32"/>
      <c r="M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</sheetData>
  <autoFilter ref="C134:K313" xr:uid="{00000000-0009-0000-0000-00001D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1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8267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ROUND((SUM(BE123:BE191)),  2)</f>
        <v>0</v>
      </c>
      <c r="G35" s="31"/>
      <c r="H35" s="31"/>
      <c r="I35" s="104">
        <v>0.21</v>
      </c>
      <c r="J35" s="103">
        <f>ROUND(((SUM(BE123:BE191))*I35),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ROUND((SUM(BF123:BF191)),  2)</f>
        <v>0</v>
      </c>
      <c r="G36" s="31"/>
      <c r="H36" s="31"/>
      <c r="I36" s="104">
        <v>0.15</v>
      </c>
      <c r="J36" s="103">
        <f>ROUND(((SUM(BF123:BF191))*I36),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ROUND((SUM(BG123:BG191)),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ROUND((SUM(BH123:BH191)),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ROUND((SUM(BI123:BI191)),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Objekt30 - SO D.1.4.10.1.Oplocení-Dvůr 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47" s="10" customFormat="1" ht="19.899999999999999" customHeight="1">
      <c r="B100" s="120"/>
      <c r="D100" s="121" t="s">
        <v>208</v>
      </c>
      <c r="E100" s="122"/>
      <c r="F100" s="122"/>
      <c r="G100" s="122"/>
      <c r="H100" s="122"/>
      <c r="I100" s="122"/>
      <c r="J100" s="123">
        <f>J125</f>
        <v>0</v>
      </c>
      <c r="L100" s="120"/>
    </row>
    <row r="101" spans="1:47" s="10" customFormat="1" ht="19.899999999999999" customHeight="1">
      <c r="B101" s="120"/>
      <c r="D101" s="121" t="s">
        <v>212</v>
      </c>
      <c r="E101" s="122"/>
      <c r="F101" s="122"/>
      <c r="G101" s="122"/>
      <c r="H101" s="122"/>
      <c r="I101" s="122"/>
      <c r="J101" s="123">
        <f>J190</f>
        <v>0</v>
      </c>
      <c r="L101" s="120"/>
    </row>
    <row r="102" spans="1:47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1" t="s">
        <v>237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7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43" t="str">
        <f>E7</f>
        <v>ZU - rekonstrukce objektu Klatovská 51/ Chodské náměstí 1</v>
      </c>
      <c r="F111" s="244"/>
      <c r="G111" s="244"/>
      <c r="H111" s="244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20"/>
      <c r="C112" s="27" t="s">
        <v>197</v>
      </c>
      <c r="L112" s="20"/>
    </row>
    <row r="113" spans="1:65" s="2" customFormat="1" ht="16.5" customHeight="1">
      <c r="A113" s="31"/>
      <c r="B113" s="32"/>
      <c r="C113" s="31"/>
      <c r="D113" s="31"/>
      <c r="E113" s="243" t="s">
        <v>198</v>
      </c>
      <c r="F113" s="242"/>
      <c r="G113" s="242"/>
      <c r="H113" s="242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199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18" t="str">
        <f>E11</f>
        <v>Objekt30 - SO D.1.4.10.1.Oplocení-Dvůr I.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1"/>
      <c r="E117" s="31"/>
      <c r="F117" s="25" t="str">
        <f>F14</f>
        <v>Plzeň</v>
      </c>
      <c r="G117" s="31"/>
      <c r="H117" s="31"/>
      <c r="I117" s="27" t="s">
        <v>22</v>
      </c>
      <c r="J117" s="54" t="str">
        <f>IF(J14="","",J14)</f>
        <v>17. 11. 2022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24</v>
      </c>
      <c r="D119" s="31"/>
      <c r="E119" s="31"/>
      <c r="F119" s="25" t="str">
        <f>E17</f>
        <v>Západočeská univerzita v Plzni</v>
      </c>
      <c r="G119" s="31"/>
      <c r="H119" s="31"/>
      <c r="I119" s="27" t="s">
        <v>31</v>
      </c>
      <c r="J119" s="29" t="str">
        <f>E23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30</v>
      </c>
      <c r="D120" s="31"/>
      <c r="E120" s="31"/>
      <c r="F120" s="25">
        <f>IF(E20="","",E20)</f>
        <v>0</v>
      </c>
      <c r="G120" s="31"/>
      <c r="H120" s="31"/>
      <c r="I120" s="27" t="s">
        <v>34</v>
      </c>
      <c r="J120" s="29" t="str">
        <f>E26</f>
        <v>BAUING KV,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4"/>
      <c r="B122" s="125"/>
      <c r="C122" s="126" t="s">
        <v>238</v>
      </c>
      <c r="D122" s="127" t="s">
        <v>64</v>
      </c>
      <c r="E122" s="127" t="s">
        <v>60</v>
      </c>
      <c r="F122" s="127" t="s">
        <v>61</v>
      </c>
      <c r="G122" s="127" t="s">
        <v>239</v>
      </c>
      <c r="H122" s="127" t="s">
        <v>240</v>
      </c>
      <c r="I122" s="127" t="s">
        <v>241</v>
      </c>
      <c r="J122" s="128" t="s">
        <v>203</v>
      </c>
      <c r="K122" s="129" t="s">
        <v>242</v>
      </c>
      <c r="L122" s="130"/>
      <c r="M122" s="61" t="s">
        <v>1</v>
      </c>
      <c r="N122" s="62" t="s">
        <v>43</v>
      </c>
      <c r="O122" s="62" t="s">
        <v>243</v>
      </c>
      <c r="P122" s="62" t="s">
        <v>244</v>
      </c>
      <c r="Q122" s="62" t="s">
        <v>245</v>
      </c>
      <c r="R122" s="62" t="s">
        <v>246</v>
      </c>
      <c r="S122" s="62" t="s">
        <v>247</v>
      </c>
      <c r="T122" s="63" t="s">
        <v>248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>
      <c r="A123" s="31"/>
      <c r="B123" s="32"/>
      <c r="C123" s="68" t="s">
        <v>249</v>
      </c>
      <c r="D123" s="31"/>
      <c r="E123" s="31"/>
      <c r="F123" s="31"/>
      <c r="G123" s="31"/>
      <c r="H123" s="31"/>
      <c r="I123" s="31"/>
      <c r="J123" s="131">
        <f>BK123</f>
        <v>0</v>
      </c>
      <c r="K123" s="31"/>
      <c r="L123" s="32"/>
      <c r="M123" s="64"/>
      <c r="N123" s="55"/>
      <c r="O123" s="65"/>
      <c r="P123" s="132">
        <f>P124</f>
        <v>0</v>
      </c>
      <c r="Q123" s="65"/>
      <c r="R123" s="132">
        <f>R124</f>
        <v>0</v>
      </c>
      <c r="S123" s="65"/>
      <c r="T123" s="133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7" t="s">
        <v>78</v>
      </c>
      <c r="AU123" s="17" t="s">
        <v>205</v>
      </c>
      <c r="BK123" s="134">
        <f>BK124</f>
        <v>0</v>
      </c>
    </row>
    <row r="124" spans="1:65" s="12" customFormat="1" ht="25.9" customHeight="1">
      <c r="B124" s="135"/>
      <c r="D124" s="136" t="s">
        <v>78</v>
      </c>
      <c r="E124" s="137" t="s">
        <v>250</v>
      </c>
      <c r="F124" s="137" t="s">
        <v>251</v>
      </c>
      <c r="I124" s="138"/>
      <c r="J124" s="139">
        <f>BK124</f>
        <v>0</v>
      </c>
      <c r="L124" s="135"/>
      <c r="M124" s="140"/>
      <c r="N124" s="141"/>
      <c r="O124" s="141"/>
      <c r="P124" s="142">
        <f>P125+P190</f>
        <v>0</v>
      </c>
      <c r="Q124" s="141"/>
      <c r="R124" s="142">
        <f>R125+R190</f>
        <v>0</v>
      </c>
      <c r="S124" s="141"/>
      <c r="T124" s="143">
        <f>T125+T190</f>
        <v>0</v>
      </c>
      <c r="AR124" s="136" t="s">
        <v>86</v>
      </c>
      <c r="AT124" s="144" t="s">
        <v>78</v>
      </c>
      <c r="AU124" s="144" t="s">
        <v>79</v>
      </c>
      <c r="AY124" s="136" t="s">
        <v>252</v>
      </c>
      <c r="BK124" s="145">
        <f>BK125+BK190</f>
        <v>0</v>
      </c>
    </row>
    <row r="125" spans="1:65" s="12" customFormat="1" ht="22.9" customHeight="1">
      <c r="B125" s="135"/>
      <c r="D125" s="136" t="s">
        <v>78</v>
      </c>
      <c r="E125" s="146" t="s">
        <v>262</v>
      </c>
      <c r="F125" s="146" t="s">
        <v>344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SUM(P126:P189)</f>
        <v>0</v>
      </c>
      <c r="Q125" s="141"/>
      <c r="R125" s="142">
        <f>SUM(R126:R189)</f>
        <v>0</v>
      </c>
      <c r="S125" s="141"/>
      <c r="T125" s="143">
        <f>SUM(T126:T189)</f>
        <v>0</v>
      </c>
      <c r="AR125" s="136" t="s">
        <v>86</v>
      </c>
      <c r="AT125" s="144" t="s">
        <v>78</v>
      </c>
      <c r="AU125" s="144" t="s">
        <v>86</v>
      </c>
      <c r="AY125" s="136" t="s">
        <v>252</v>
      </c>
      <c r="BK125" s="145">
        <f>SUM(BK126:BK189)</f>
        <v>0</v>
      </c>
    </row>
    <row r="126" spans="1:65" s="2" customFormat="1" ht="24.2" customHeight="1">
      <c r="A126" s="31"/>
      <c r="B126" s="148"/>
      <c r="C126" s="149" t="s">
        <v>86</v>
      </c>
      <c r="D126" s="149" t="s">
        <v>254</v>
      </c>
      <c r="E126" s="150" t="s">
        <v>8268</v>
      </c>
      <c r="F126" s="151" t="s">
        <v>8269</v>
      </c>
      <c r="G126" s="152" t="s">
        <v>347</v>
      </c>
      <c r="H126" s="153">
        <v>1</v>
      </c>
      <c r="I126" s="154"/>
      <c r="J126" s="155">
        <f>ROUND(I126*H126,2)</f>
        <v>0</v>
      </c>
      <c r="K126" s="156"/>
      <c r="L126" s="32"/>
      <c r="M126" s="157" t="s">
        <v>1</v>
      </c>
      <c r="N126" s="158" t="s">
        <v>44</v>
      </c>
      <c r="O126" s="57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258</v>
      </c>
      <c r="AT126" s="161" t="s">
        <v>254</v>
      </c>
      <c r="AU126" s="161" t="s">
        <v>88</v>
      </c>
      <c r="AY126" s="17" t="s">
        <v>252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258</v>
      </c>
      <c r="BM126" s="161" t="s">
        <v>88</v>
      </c>
    </row>
    <row r="127" spans="1:65" s="14" customFormat="1">
      <c r="B127" s="171"/>
      <c r="D127" s="164" t="s">
        <v>282</v>
      </c>
      <c r="E127" s="172" t="s">
        <v>1</v>
      </c>
      <c r="F127" s="173" t="s">
        <v>8270</v>
      </c>
      <c r="H127" s="174">
        <v>1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282</v>
      </c>
      <c r="AU127" s="172" t="s">
        <v>88</v>
      </c>
      <c r="AV127" s="14" t="s">
        <v>88</v>
      </c>
      <c r="AW127" s="14" t="s">
        <v>33</v>
      </c>
      <c r="AX127" s="14" t="s">
        <v>79</v>
      </c>
      <c r="AY127" s="172" t="s">
        <v>252</v>
      </c>
    </row>
    <row r="128" spans="1:65" s="13" customFormat="1" ht="22.5">
      <c r="B128" s="163"/>
      <c r="D128" s="164" t="s">
        <v>282</v>
      </c>
      <c r="E128" s="165" t="s">
        <v>1</v>
      </c>
      <c r="F128" s="166" t="s">
        <v>8271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282</v>
      </c>
      <c r="AU128" s="165" t="s">
        <v>88</v>
      </c>
      <c r="AV128" s="13" t="s">
        <v>86</v>
      </c>
      <c r="AW128" s="13" t="s">
        <v>33</v>
      </c>
      <c r="AX128" s="13" t="s">
        <v>79</v>
      </c>
      <c r="AY128" s="165" t="s">
        <v>252</v>
      </c>
    </row>
    <row r="129" spans="1:65" s="13" customFormat="1" ht="33.75">
      <c r="B129" s="163"/>
      <c r="D129" s="164" t="s">
        <v>282</v>
      </c>
      <c r="E129" s="165" t="s">
        <v>1</v>
      </c>
      <c r="F129" s="166" t="s">
        <v>8272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282</v>
      </c>
      <c r="AU129" s="165" t="s">
        <v>88</v>
      </c>
      <c r="AV129" s="13" t="s">
        <v>86</v>
      </c>
      <c r="AW129" s="13" t="s">
        <v>33</v>
      </c>
      <c r="AX129" s="13" t="s">
        <v>79</v>
      </c>
      <c r="AY129" s="165" t="s">
        <v>252</v>
      </c>
    </row>
    <row r="130" spans="1:65" s="13" customFormat="1" ht="33.75">
      <c r="B130" s="163"/>
      <c r="D130" s="164" t="s">
        <v>282</v>
      </c>
      <c r="E130" s="165" t="s">
        <v>1</v>
      </c>
      <c r="F130" s="166" t="s">
        <v>8273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282</v>
      </c>
      <c r="AU130" s="165" t="s">
        <v>88</v>
      </c>
      <c r="AV130" s="13" t="s">
        <v>86</v>
      </c>
      <c r="AW130" s="13" t="s">
        <v>33</v>
      </c>
      <c r="AX130" s="13" t="s">
        <v>79</v>
      </c>
      <c r="AY130" s="165" t="s">
        <v>252</v>
      </c>
    </row>
    <row r="131" spans="1:65" s="13" customFormat="1">
      <c r="B131" s="163"/>
      <c r="D131" s="164" t="s">
        <v>282</v>
      </c>
      <c r="E131" s="165" t="s">
        <v>1</v>
      </c>
      <c r="F131" s="166" t="s">
        <v>8274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3" customFormat="1" ht="33.75">
      <c r="B132" s="163"/>
      <c r="D132" s="164" t="s">
        <v>282</v>
      </c>
      <c r="E132" s="165" t="s">
        <v>1</v>
      </c>
      <c r="F132" s="166" t="s">
        <v>8275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282</v>
      </c>
      <c r="AU132" s="165" t="s">
        <v>88</v>
      </c>
      <c r="AV132" s="13" t="s">
        <v>86</v>
      </c>
      <c r="AW132" s="13" t="s">
        <v>33</v>
      </c>
      <c r="AX132" s="13" t="s">
        <v>79</v>
      </c>
      <c r="AY132" s="165" t="s">
        <v>252</v>
      </c>
    </row>
    <row r="133" spans="1:65" s="13" customFormat="1" ht="33.75">
      <c r="B133" s="163"/>
      <c r="D133" s="164" t="s">
        <v>282</v>
      </c>
      <c r="E133" s="165" t="s">
        <v>1</v>
      </c>
      <c r="F133" s="166" t="s">
        <v>8276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282</v>
      </c>
      <c r="AU133" s="165" t="s">
        <v>88</v>
      </c>
      <c r="AV133" s="13" t="s">
        <v>86</v>
      </c>
      <c r="AW133" s="13" t="s">
        <v>33</v>
      </c>
      <c r="AX133" s="13" t="s">
        <v>79</v>
      </c>
      <c r="AY133" s="165" t="s">
        <v>252</v>
      </c>
    </row>
    <row r="134" spans="1:65" s="13" customFormat="1" ht="33.75">
      <c r="B134" s="163"/>
      <c r="D134" s="164" t="s">
        <v>282</v>
      </c>
      <c r="E134" s="165" t="s">
        <v>1</v>
      </c>
      <c r="F134" s="166" t="s">
        <v>8277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282</v>
      </c>
      <c r="AU134" s="165" t="s">
        <v>88</v>
      </c>
      <c r="AV134" s="13" t="s">
        <v>86</v>
      </c>
      <c r="AW134" s="13" t="s">
        <v>33</v>
      </c>
      <c r="AX134" s="13" t="s">
        <v>79</v>
      </c>
      <c r="AY134" s="165" t="s">
        <v>252</v>
      </c>
    </row>
    <row r="135" spans="1:65" s="15" customFormat="1">
      <c r="B135" s="179"/>
      <c r="D135" s="164" t="s">
        <v>282</v>
      </c>
      <c r="E135" s="180" t="s">
        <v>1</v>
      </c>
      <c r="F135" s="181" t="s">
        <v>286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282</v>
      </c>
      <c r="AU135" s="180" t="s">
        <v>88</v>
      </c>
      <c r="AV135" s="15" t="s">
        <v>258</v>
      </c>
      <c r="AW135" s="15" t="s">
        <v>33</v>
      </c>
      <c r="AX135" s="15" t="s">
        <v>86</v>
      </c>
      <c r="AY135" s="180" t="s">
        <v>252</v>
      </c>
    </row>
    <row r="136" spans="1:65" s="2" customFormat="1" ht="37.9" customHeight="1">
      <c r="A136" s="31"/>
      <c r="B136" s="148"/>
      <c r="C136" s="149" t="s">
        <v>88</v>
      </c>
      <c r="D136" s="149" t="s">
        <v>254</v>
      </c>
      <c r="E136" s="150" t="s">
        <v>8278</v>
      </c>
      <c r="F136" s="151" t="s">
        <v>8279</v>
      </c>
      <c r="G136" s="152" t="s">
        <v>347</v>
      </c>
      <c r="H136" s="153">
        <v>1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44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86</v>
      </c>
      <c r="BK136" s="162">
        <f>ROUND(I136*H136,2)</f>
        <v>0</v>
      </c>
      <c r="BL136" s="17" t="s">
        <v>258</v>
      </c>
      <c r="BM136" s="161" t="s">
        <v>258</v>
      </c>
    </row>
    <row r="137" spans="1:65" s="14" customFormat="1" ht="22.5">
      <c r="B137" s="171"/>
      <c r="D137" s="164" t="s">
        <v>282</v>
      </c>
      <c r="E137" s="172" t="s">
        <v>1</v>
      </c>
      <c r="F137" s="173" t="s">
        <v>8280</v>
      </c>
      <c r="H137" s="174">
        <v>1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282</v>
      </c>
      <c r="AU137" s="172" t="s">
        <v>88</v>
      </c>
      <c r="AV137" s="14" t="s">
        <v>88</v>
      </c>
      <c r="AW137" s="14" t="s">
        <v>33</v>
      </c>
      <c r="AX137" s="14" t="s">
        <v>79</v>
      </c>
      <c r="AY137" s="172" t="s">
        <v>252</v>
      </c>
    </row>
    <row r="138" spans="1:65" s="13" customFormat="1" ht="33.75">
      <c r="B138" s="163"/>
      <c r="D138" s="164" t="s">
        <v>282</v>
      </c>
      <c r="E138" s="165" t="s">
        <v>1</v>
      </c>
      <c r="F138" s="166" t="s">
        <v>8281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3" customFormat="1" ht="22.5">
      <c r="B139" s="163"/>
      <c r="D139" s="164" t="s">
        <v>282</v>
      </c>
      <c r="E139" s="165" t="s">
        <v>1</v>
      </c>
      <c r="F139" s="166" t="s">
        <v>8282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282</v>
      </c>
      <c r="AU139" s="165" t="s">
        <v>88</v>
      </c>
      <c r="AV139" s="13" t="s">
        <v>86</v>
      </c>
      <c r="AW139" s="13" t="s">
        <v>33</v>
      </c>
      <c r="AX139" s="13" t="s">
        <v>79</v>
      </c>
      <c r="AY139" s="165" t="s">
        <v>252</v>
      </c>
    </row>
    <row r="140" spans="1:65" s="13" customFormat="1" ht="22.5">
      <c r="B140" s="163"/>
      <c r="D140" s="164" t="s">
        <v>282</v>
      </c>
      <c r="E140" s="165" t="s">
        <v>1</v>
      </c>
      <c r="F140" s="166" t="s">
        <v>8283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3" customFormat="1">
      <c r="B141" s="163"/>
      <c r="D141" s="164" t="s">
        <v>282</v>
      </c>
      <c r="E141" s="165" t="s">
        <v>1</v>
      </c>
      <c r="F141" s="166" t="s">
        <v>8284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282</v>
      </c>
      <c r="AU141" s="165" t="s">
        <v>88</v>
      </c>
      <c r="AV141" s="13" t="s">
        <v>86</v>
      </c>
      <c r="AW141" s="13" t="s">
        <v>33</v>
      </c>
      <c r="AX141" s="13" t="s">
        <v>79</v>
      </c>
      <c r="AY141" s="165" t="s">
        <v>252</v>
      </c>
    </row>
    <row r="142" spans="1:65" s="13" customFormat="1" ht="33.75">
      <c r="B142" s="163"/>
      <c r="D142" s="164" t="s">
        <v>282</v>
      </c>
      <c r="E142" s="165" t="s">
        <v>1</v>
      </c>
      <c r="F142" s="166" t="s">
        <v>8275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282</v>
      </c>
      <c r="AU142" s="165" t="s">
        <v>88</v>
      </c>
      <c r="AV142" s="13" t="s">
        <v>86</v>
      </c>
      <c r="AW142" s="13" t="s">
        <v>33</v>
      </c>
      <c r="AX142" s="13" t="s">
        <v>79</v>
      </c>
      <c r="AY142" s="165" t="s">
        <v>252</v>
      </c>
    </row>
    <row r="143" spans="1:65" s="13" customFormat="1" ht="33.75">
      <c r="B143" s="163"/>
      <c r="D143" s="164" t="s">
        <v>282</v>
      </c>
      <c r="E143" s="165" t="s">
        <v>1</v>
      </c>
      <c r="F143" s="166" t="s">
        <v>8276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3" customFormat="1" ht="33.75">
      <c r="B144" s="163"/>
      <c r="D144" s="164" t="s">
        <v>282</v>
      </c>
      <c r="E144" s="165" t="s">
        <v>1</v>
      </c>
      <c r="F144" s="166" t="s">
        <v>8277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282</v>
      </c>
      <c r="AU144" s="165" t="s">
        <v>88</v>
      </c>
      <c r="AV144" s="13" t="s">
        <v>86</v>
      </c>
      <c r="AW144" s="13" t="s">
        <v>33</v>
      </c>
      <c r="AX144" s="13" t="s">
        <v>79</v>
      </c>
      <c r="AY144" s="165" t="s">
        <v>252</v>
      </c>
    </row>
    <row r="145" spans="1:65" s="15" customFormat="1">
      <c r="B145" s="179"/>
      <c r="D145" s="164" t="s">
        <v>282</v>
      </c>
      <c r="E145" s="180" t="s">
        <v>1</v>
      </c>
      <c r="F145" s="181" t="s">
        <v>286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282</v>
      </c>
      <c r="AU145" s="180" t="s">
        <v>88</v>
      </c>
      <c r="AV145" s="15" t="s">
        <v>258</v>
      </c>
      <c r="AW145" s="15" t="s">
        <v>33</v>
      </c>
      <c r="AX145" s="15" t="s">
        <v>86</v>
      </c>
      <c r="AY145" s="180" t="s">
        <v>252</v>
      </c>
    </row>
    <row r="146" spans="1:65" s="2" customFormat="1" ht="37.9" customHeight="1">
      <c r="A146" s="31"/>
      <c r="B146" s="148"/>
      <c r="C146" s="149" t="s">
        <v>262</v>
      </c>
      <c r="D146" s="149" t="s">
        <v>254</v>
      </c>
      <c r="E146" s="150" t="s">
        <v>8285</v>
      </c>
      <c r="F146" s="151" t="s">
        <v>8286</v>
      </c>
      <c r="G146" s="152" t="s">
        <v>347</v>
      </c>
      <c r="H146" s="153">
        <v>1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44</v>
      </c>
      <c r="O146" s="57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258</v>
      </c>
      <c r="BM146" s="161" t="s">
        <v>266</v>
      </c>
    </row>
    <row r="147" spans="1:65" s="14" customFormat="1" ht="22.5">
      <c r="B147" s="171"/>
      <c r="D147" s="164" t="s">
        <v>282</v>
      </c>
      <c r="E147" s="172" t="s">
        <v>1</v>
      </c>
      <c r="F147" s="173" t="s">
        <v>8280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3" customFormat="1" ht="33.75">
      <c r="B148" s="163"/>
      <c r="D148" s="164" t="s">
        <v>282</v>
      </c>
      <c r="E148" s="165" t="s">
        <v>1</v>
      </c>
      <c r="F148" s="166" t="s">
        <v>8287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282</v>
      </c>
      <c r="AU148" s="165" t="s">
        <v>88</v>
      </c>
      <c r="AV148" s="13" t="s">
        <v>86</v>
      </c>
      <c r="AW148" s="13" t="s">
        <v>33</v>
      </c>
      <c r="AX148" s="13" t="s">
        <v>79</v>
      </c>
      <c r="AY148" s="165" t="s">
        <v>252</v>
      </c>
    </row>
    <row r="149" spans="1:65" s="13" customFormat="1" ht="33.75">
      <c r="B149" s="163"/>
      <c r="D149" s="164" t="s">
        <v>282</v>
      </c>
      <c r="E149" s="165" t="s">
        <v>1</v>
      </c>
      <c r="F149" s="166" t="s">
        <v>8288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282</v>
      </c>
      <c r="AU149" s="165" t="s">
        <v>88</v>
      </c>
      <c r="AV149" s="13" t="s">
        <v>86</v>
      </c>
      <c r="AW149" s="13" t="s">
        <v>33</v>
      </c>
      <c r="AX149" s="13" t="s">
        <v>79</v>
      </c>
      <c r="AY149" s="165" t="s">
        <v>252</v>
      </c>
    </row>
    <row r="150" spans="1:65" s="13" customFormat="1" ht="22.5">
      <c r="B150" s="163"/>
      <c r="D150" s="164" t="s">
        <v>282</v>
      </c>
      <c r="E150" s="165" t="s">
        <v>1</v>
      </c>
      <c r="F150" s="166" t="s">
        <v>8289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282</v>
      </c>
      <c r="AU150" s="165" t="s">
        <v>88</v>
      </c>
      <c r="AV150" s="13" t="s">
        <v>86</v>
      </c>
      <c r="AW150" s="13" t="s">
        <v>33</v>
      </c>
      <c r="AX150" s="13" t="s">
        <v>79</v>
      </c>
      <c r="AY150" s="165" t="s">
        <v>252</v>
      </c>
    </row>
    <row r="151" spans="1:65" s="13" customFormat="1" ht="22.5">
      <c r="B151" s="163"/>
      <c r="D151" s="164" t="s">
        <v>282</v>
      </c>
      <c r="E151" s="165" t="s">
        <v>1</v>
      </c>
      <c r="F151" s="166" t="s">
        <v>8283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282</v>
      </c>
      <c r="AU151" s="165" t="s">
        <v>88</v>
      </c>
      <c r="AV151" s="13" t="s">
        <v>86</v>
      </c>
      <c r="AW151" s="13" t="s">
        <v>33</v>
      </c>
      <c r="AX151" s="13" t="s">
        <v>79</v>
      </c>
      <c r="AY151" s="165" t="s">
        <v>252</v>
      </c>
    </row>
    <row r="152" spans="1:65" s="13" customFormat="1">
      <c r="B152" s="163"/>
      <c r="D152" s="164" t="s">
        <v>282</v>
      </c>
      <c r="E152" s="165" t="s">
        <v>1</v>
      </c>
      <c r="F152" s="166" t="s">
        <v>8284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282</v>
      </c>
      <c r="AU152" s="165" t="s">
        <v>88</v>
      </c>
      <c r="AV152" s="13" t="s">
        <v>86</v>
      </c>
      <c r="AW152" s="13" t="s">
        <v>33</v>
      </c>
      <c r="AX152" s="13" t="s">
        <v>79</v>
      </c>
      <c r="AY152" s="165" t="s">
        <v>252</v>
      </c>
    </row>
    <row r="153" spans="1:65" s="13" customFormat="1" ht="33.75">
      <c r="B153" s="163"/>
      <c r="D153" s="164" t="s">
        <v>282</v>
      </c>
      <c r="E153" s="165" t="s">
        <v>1</v>
      </c>
      <c r="F153" s="166" t="s">
        <v>8275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282</v>
      </c>
      <c r="AU153" s="165" t="s">
        <v>88</v>
      </c>
      <c r="AV153" s="13" t="s">
        <v>86</v>
      </c>
      <c r="AW153" s="13" t="s">
        <v>33</v>
      </c>
      <c r="AX153" s="13" t="s">
        <v>79</v>
      </c>
      <c r="AY153" s="165" t="s">
        <v>252</v>
      </c>
    </row>
    <row r="154" spans="1:65" s="13" customFormat="1" ht="33.75">
      <c r="B154" s="163"/>
      <c r="D154" s="164" t="s">
        <v>282</v>
      </c>
      <c r="E154" s="165" t="s">
        <v>1</v>
      </c>
      <c r="F154" s="166" t="s">
        <v>8276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282</v>
      </c>
      <c r="AU154" s="165" t="s">
        <v>88</v>
      </c>
      <c r="AV154" s="13" t="s">
        <v>86</v>
      </c>
      <c r="AW154" s="13" t="s">
        <v>33</v>
      </c>
      <c r="AX154" s="13" t="s">
        <v>79</v>
      </c>
      <c r="AY154" s="165" t="s">
        <v>252</v>
      </c>
    </row>
    <row r="155" spans="1:65" s="13" customFormat="1" ht="33.75">
      <c r="B155" s="163"/>
      <c r="D155" s="164" t="s">
        <v>282</v>
      </c>
      <c r="E155" s="165" t="s">
        <v>1</v>
      </c>
      <c r="F155" s="166" t="s">
        <v>8277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24.2" customHeight="1">
      <c r="A157" s="31"/>
      <c r="B157" s="148"/>
      <c r="C157" s="149" t="s">
        <v>258</v>
      </c>
      <c r="D157" s="149" t="s">
        <v>254</v>
      </c>
      <c r="E157" s="150" t="s">
        <v>8290</v>
      </c>
      <c r="F157" s="151" t="s">
        <v>8291</v>
      </c>
      <c r="G157" s="152" t="s">
        <v>347</v>
      </c>
      <c r="H157" s="153">
        <v>1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258</v>
      </c>
      <c r="BM157" s="161" t="s">
        <v>269</v>
      </c>
    </row>
    <row r="158" spans="1:65" s="14" customFormat="1">
      <c r="B158" s="171"/>
      <c r="D158" s="164" t="s">
        <v>282</v>
      </c>
      <c r="E158" s="172" t="s">
        <v>1</v>
      </c>
      <c r="F158" s="173" t="s">
        <v>8270</v>
      </c>
      <c r="H158" s="174">
        <v>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 ht="33.75">
      <c r="B159" s="163"/>
      <c r="D159" s="164" t="s">
        <v>282</v>
      </c>
      <c r="E159" s="165" t="s">
        <v>1</v>
      </c>
      <c r="F159" s="166" t="s">
        <v>8292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3" customFormat="1" ht="22.5">
      <c r="B160" s="163"/>
      <c r="D160" s="164" t="s">
        <v>282</v>
      </c>
      <c r="E160" s="165" t="s">
        <v>1</v>
      </c>
      <c r="F160" s="166" t="s">
        <v>8293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282</v>
      </c>
      <c r="AU160" s="165" t="s">
        <v>88</v>
      </c>
      <c r="AV160" s="13" t="s">
        <v>86</v>
      </c>
      <c r="AW160" s="13" t="s">
        <v>33</v>
      </c>
      <c r="AX160" s="13" t="s">
        <v>79</v>
      </c>
      <c r="AY160" s="165" t="s">
        <v>252</v>
      </c>
    </row>
    <row r="161" spans="1:65" s="13" customFormat="1" ht="33.75">
      <c r="B161" s="163"/>
      <c r="D161" s="164" t="s">
        <v>282</v>
      </c>
      <c r="E161" s="165" t="s">
        <v>1</v>
      </c>
      <c r="F161" s="166" t="s">
        <v>8275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282</v>
      </c>
      <c r="AU161" s="165" t="s">
        <v>88</v>
      </c>
      <c r="AV161" s="13" t="s">
        <v>86</v>
      </c>
      <c r="AW161" s="13" t="s">
        <v>33</v>
      </c>
      <c r="AX161" s="13" t="s">
        <v>79</v>
      </c>
      <c r="AY161" s="165" t="s">
        <v>252</v>
      </c>
    </row>
    <row r="162" spans="1:65" s="13" customFormat="1" ht="33.75">
      <c r="B162" s="163"/>
      <c r="D162" s="164" t="s">
        <v>282</v>
      </c>
      <c r="E162" s="165" t="s">
        <v>1</v>
      </c>
      <c r="F162" s="166" t="s">
        <v>8276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282</v>
      </c>
      <c r="AU162" s="165" t="s">
        <v>88</v>
      </c>
      <c r="AV162" s="13" t="s">
        <v>86</v>
      </c>
      <c r="AW162" s="13" t="s">
        <v>33</v>
      </c>
      <c r="AX162" s="13" t="s">
        <v>79</v>
      </c>
      <c r="AY162" s="165" t="s">
        <v>252</v>
      </c>
    </row>
    <row r="163" spans="1:65" s="13" customFormat="1" ht="33.75">
      <c r="B163" s="163"/>
      <c r="D163" s="164" t="s">
        <v>282</v>
      </c>
      <c r="E163" s="165" t="s">
        <v>1</v>
      </c>
      <c r="F163" s="166" t="s">
        <v>8277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5" customFormat="1">
      <c r="B164" s="179"/>
      <c r="D164" s="164" t="s">
        <v>282</v>
      </c>
      <c r="E164" s="180" t="s">
        <v>1</v>
      </c>
      <c r="F164" s="181" t="s">
        <v>286</v>
      </c>
      <c r="H164" s="182">
        <v>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282</v>
      </c>
      <c r="AU164" s="180" t="s">
        <v>88</v>
      </c>
      <c r="AV164" s="15" t="s">
        <v>258</v>
      </c>
      <c r="AW164" s="15" t="s">
        <v>33</v>
      </c>
      <c r="AX164" s="15" t="s">
        <v>86</v>
      </c>
      <c r="AY164" s="180" t="s">
        <v>252</v>
      </c>
    </row>
    <row r="165" spans="1:65" s="2" customFormat="1" ht="44.25" customHeight="1">
      <c r="A165" s="31"/>
      <c r="B165" s="148"/>
      <c r="C165" s="149" t="s">
        <v>270</v>
      </c>
      <c r="D165" s="149" t="s">
        <v>254</v>
      </c>
      <c r="E165" s="150" t="s">
        <v>8294</v>
      </c>
      <c r="F165" s="151" t="s">
        <v>8295</v>
      </c>
      <c r="G165" s="152" t="s">
        <v>265</v>
      </c>
      <c r="H165" s="153">
        <v>37.299999999999997</v>
      </c>
      <c r="I165" s="154"/>
      <c r="J165" s="155">
        <f>ROUND(I165*H165,2)</f>
        <v>0</v>
      </c>
      <c r="K165" s="156"/>
      <c r="L165" s="32"/>
      <c r="M165" s="157" t="s">
        <v>1</v>
      </c>
      <c r="N165" s="158" t="s">
        <v>44</v>
      </c>
      <c r="O165" s="57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258</v>
      </c>
      <c r="BM165" s="161" t="s">
        <v>273</v>
      </c>
    </row>
    <row r="166" spans="1:65" s="14" customFormat="1" ht="22.5">
      <c r="B166" s="171"/>
      <c r="D166" s="164" t="s">
        <v>282</v>
      </c>
      <c r="E166" s="172" t="s">
        <v>1</v>
      </c>
      <c r="F166" s="173" t="s">
        <v>8296</v>
      </c>
      <c r="H166" s="174">
        <v>37.299999999999997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3" customFormat="1" ht="33.75">
      <c r="B167" s="163"/>
      <c r="D167" s="164" t="s">
        <v>282</v>
      </c>
      <c r="E167" s="165" t="s">
        <v>1</v>
      </c>
      <c r="F167" s="166" t="s">
        <v>8297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282</v>
      </c>
      <c r="AU167" s="165" t="s">
        <v>88</v>
      </c>
      <c r="AV167" s="13" t="s">
        <v>86</v>
      </c>
      <c r="AW167" s="13" t="s">
        <v>33</v>
      </c>
      <c r="AX167" s="13" t="s">
        <v>79</v>
      </c>
      <c r="AY167" s="165" t="s">
        <v>252</v>
      </c>
    </row>
    <row r="168" spans="1:65" s="13" customFormat="1" ht="33.75">
      <c r="B168" s="163"/>
      <c r="D168" s="164" t="s">
        <v>282</v>
      </c>
      <c r="E168" s="165" t="s">
        <v>1</v>
      </c>
      <c r="F168" s="166" t="s">
        <v>8277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282</v>
      </c>
      <c r="AU168" s="165" t="s">
        <v>88</v>
      </c>
      <c r="AV168" s="13" t="s">
        <v>86</v>
      </c>
      <c r="AW168" s="13" t="s">
        <v>33</v>
      </c>
      <c r="AX168" s="13" t="s">
        <v>79</v>
      </c>
      <c r="AY168" s="165" t="s">
        <v>252</v>
      </c>
    </row>
    <row r="169" spans="1:65" s="13" customFormat="1" ht="33.75">
      <c r="B169" s="163"/>
      <c r="D169" s="164" t="s">
        <v>282</v>
      </c>
      <c r="E169" s="165" t="s">
        <v>1</v>
      </c>
      <c r="F169" s="166" t="s">
        <v>8298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282</v>
      </c>
      <c r="AU169" s="165" t="s">
        <v>88</v>
      </c>
      <c r="AV169" s="13" t="s">
        <v>86</v>
      </c>
      <c r="AW169" s="13" t="s">
        <v>33</v>
      </c>
      <c r="AX169" s="13" t="s">
        <v>79</v>
      </c>
      <c r="AY169" s="165" t="s">
        <v>252</v>
      </c>
    </row>
    <row r="170" spans="1:65" s="13" customFormat="1">
      <c r="B170" s="163"/>
      <c r="D170" s="164" t="s">
        <v>282</v>
      </c>
      <c r="E170" s="165" t="s">
        <v>1</v>
      </c>
      <c r="F170" s="166" t="s">
        <v>8299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282</v>
      </c>
      <c r="AU170" s="165" t="s">
        <v>88</v>
      </c>
      <c r="AV170" s="13" t="s">
        <v>86</v>
      </c>
      <c r="AW170" s="13" t="s">
        <v>33</v>
      </c>
      <c r="AX170" s="13" t="s">
        <v>79</v>
      </c>
      <c r="AY170" s="165" t="s">
        <v>252</v>
      </c>
    </row>
    <row r="171" spans="1:65" s="13" customFormat="1" ht="33.75">
      <c r="B171" s="163"/>
      <c r="D171" s="164" t="s">
        <v>282</v>
      </c>
      <c r="E171" s="165" t="s">
        <v>1</v>
      </c>
      <c r="F171" s="166" t="s">
        <v>8273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282</v>
      </c>
      <c r="AU171" s="165" t="s">
        <v>88</v>
      </c>
      <c r="AV171" s="13" t="s">
        <v>86</v>
      </c>
      <c r="AW171" s="13" t="s">
        <v>33</v>
      </c>
      <c r="AX171" s="13" t="s">
        <v>79</v>
      </c>
      <c r="AY171" s="165" t="s">
        <v>252</v>
      </c>
    </row>
    <row r="172" spans="1:65" s="13" customFormat="1" ht="22.5">
      <c r="B172" s="163"/>
      <c r="D172" s="164" t="s">
        <v>282</v>
      </c>
      <c r="E172" s="165" t="s">
        <v>1</v>
      </c>
      <c r="F172" s="166" t="s">
        <v>8300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282</v>
      </c>
      <c r="AU172" s="165" t="s">
        <v>88</v>
      </c>
      <c r="AV172" s="13" t="s">
        <v>86</v>
      </c>
      <c r="AW172" s="13" t="s">
        <v>33</v>
      </c>
      <c r="AX172" s="13" t="s">
        <v>79</v>
      </c>
      <c r="AY172" s="165" t="s">
        <v>252</v>
      </c>
    </row>
    <row r="173" spans="1:65" s="13" customFormat="1" ht="33.75">
      <c r="B173" s="163"/>
      <c r="D173" s="164" t="s">
        <v>282</v>
      </c>
      <c r="E173" s="165" t="s">
        <v>1</v>
      </c>
      <c r="F173" s="166" t="s">
        <v>8275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282</v>
      </c>
      <c r="AU173" s="165" t="s">
        <v>88</v>
      </c>
      <c r="AV173" s="13" t="s">
        <v>86</v>
      </c>
      <c r="AW173" s="13" t="s">
        <v>33</v>
      </c>
      <c r="AX173" s="13" t="s">
        <v>79</v>
      </c>
      <c r="AY173" s="165" t="s">
        <v>252</v>
      </c>
    </row>
    <row r="174" spans="1:65" s="13" customFormat="1" ht="33.75">
      <c r="B174" s="163"/>
      <c r="D174" s="164" t="s">
        <v>282</v>
      </c>
      <c r="E174" s="165" t="s">
        <v>1</v>
      </c>
      <c r="F174" s="166" t="s">
        <v>8276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3" customFormat="1" ht="33.75">
      <c r="B175" s="163"/>
      <c r="D175" s="164" t="s">
        <v>282</v>
      </c>
      <c r="E175" s="165" t="s">
        <v>1</v>
      </c>
      <c r="F175" s="166" t="s">
        <v>8277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37.299999999999997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44.25" customHeight="1">
      <c r="A177" s="31"/>
      <c r="B177" s="148"/>
      <c r="C177" s="149" t="s">
        <v>266</v>
      </c>
      <c r="D177" s="149" t="s">
        <v>254</v>
      </c>
      <c r="E177" s="150" t="s">
        <v>8301</v>
      </c>
      <c r="F177" s="151" t="s">
        <v>8302</v>
      </c>
      <c r="G177" s="152" t="s">
        <v>265</v>
      </c>
      <c r="H177" s="153">
        <v>29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276</v>
      </c>
    </row>
    <row r="178" spans="1:65" s="14" customFormat="1" ht="22.5">
      <c r="B178" s="171"/>
      <c r="D178" s="164" t="s">
        <v>282</v>
      </c>
      <c r="E178" s="172" t="s">
        <v>1</v>
      </c>
      <c r="F178" s="173" t="s">
        <v>8303</v>
      </c>
      <c r="H178" s="174">
        <v>29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 ht="33.75">
      <c r="B179" s="163"/>
      <c r="D179" s="164" t="s">
        <v>282</v>
      </c>
      <c r="E179" s="165" t="s">
        <v>1</v>
      </c>
      <c r="F179" s="166" t="s">
        <v>8304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3" customFormat="1" ht="33.75">
      <c r="B180" s="163"/>
      <c r="D180" s="164" t="s">
        <v>282</v>
      </c>
      <c r="E180" s="165" t="s">
        <v>1</v>
      </c>
      <c r="F180" s="166" t="s">
        <v>8305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3" customFormat="1" ht="33.75">
      <c r="B181" s="163"/>
      <c r="D181" s="164" t="s">
        <v>282</v>
      </c>
      <c r="E181" s="165" t="s">
        <v>1</v>
      </c>
      <c r="F181" s="166" t="s">
        <v>8306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3" customFormat="1" ht="22.5">
      <c r="B182" s="163"/>
      <c r="D182" s="164" t="s">
        <v>282</v>
      </c>
      <c r="E182" s="165" t="s">
        <v>1</v>
      </c>
      <c r="F182" s="166" t="s">
        <v>8307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282</v>
      </c>
      <c r="AU182" s="165" t="s">
        <v>88</v>
      </c>
      <c r="AV182" s="13" t="s">
        <v>86</v>
      </c>
      <c r="AW182" s="13" t="s">
        <v>33</v>
      </c>
      <c r="AX182" s="13" t="s">
        <v>79</v>
      </c>
      <c r="AY182" s="165" t="s">
        <v>252</v>
      </c>
    </row>
    <row r="183" spans="1:65" s="13" customFormat="1" ht="33.75">
      <c r="B183" s="163"/>
      <c r="D183" s="164" t="s">
        <v>282</v>
      </c>
      <c r="E183" s="165" t="s">
        <v>1</v>
      </c>
      <c r="F183" s="166" t="s">
        <v>8308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3" customFormat="1" ht="22.5">
      <c r="B184" s="163"/>
      <c r="D184" s="164" t="s">
        <v>282</v>
      </c>
      <c r="E184" s="165" t="s">
        <v>1</v>
      </c>
      <c r="F184" s="166" t="s">
        <v>8300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282</v>
      </c>
      <c r="AU184" s="165" t="s">
        <v>88</v>
      </c>
      <c r="AV184" s="13" t="s">
        <v>86</v>
      </c>
      <c r="AW184" s="13" t="s">
        <v>33</v>
      </c>
      <c r="AX184" s="13" t="s">
        <v>79</v>
      </c>
      <c r="AY184" s="165" t="s">
        <v>252</v>
      </c>
    </row>
    <row r="185" spans="1:65" s="13" customFormat="1" ht="33.75">
      <c r="B185" s="163"/>
      <c r="D185" s="164" t="s">
        <v>282</v>
      </c>
      <c r="E185" s="165" t="s">
        <v>1</v>
      </c>
      <c r="F185" s="166" t="s">
        <v>8309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282</v>
      </c>
      <c r="AU185" s="165" t="s">
        <v>88</v>
      </c>
      <c r="AV185" s="13" t="s">
        <v>86</v>
      </c>
      <c r="AW185" s="13" t="s">
        <v>33</v>
      </c>
      <c r="AX185" s="13" t="s">
        <v>79</v>
      </c>
      <c r="AY185" s="165" t="s">
        <v>252</v>
      </c>
    </row>
    <row r="186" spans="1:65" s="13" customFormat="1" ht="33.75">
      <c r="B186" s="163"/>
      <c r="D186" s="164" t="s">
        <v>282</v>
      </c>
      <c r="E186" s="165" t="s">
        <v>1</v>
      </c>
      <c r="F186" s="166" t="s">
        <v>8310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282</v>
      </c>
      <c r="AU186" s="165" t="s">
        <v>88</v>
      </c>
      <c r="AV186" s="13" t="s">
        <v>86</v>
      </c>
      <c r="AW186" s="13" t="s">
        <v>33</v>
      </c>
      <c r="AX186" s="13" t="s">
        <v>79</v>
      </c>
      <c r="AY186" s="165" t="s">
        <v>252</v>
      </c>
    </row>
    <row r="187" spans="1:65" s="13" customFormat="1" ht="22.5">
      <c r="B187" s="163"/>
      <c r="D187" s="164" t="s">
        <v>282</v>
      </c>
      <c r="E187" s="165" t="s">
        <v>1</v>
      </c>
      <c r="F187" s="166" t="s">
        <v>8311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29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44.25" customHeight="1">
      <c r="A189" s="31"/>
      <c r="B189" s="148"/>
      <c r="C189" s="149" t="s">
        <v>277</v>
      </c>
      <c r="D189" s="149" t="s">
        <v>254</v>
      </c>
      <c r="E189" s="150" t="s">
        <v>8312</v>
      </c>
      <c r="F189" s="151" t="s">
        <v>8313</v>
      </c>
      <c r="G189" s="152" t="s">
        <v>265</v>
      </c>
      <c r="H189" s="153">
        <v>5.9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281</v>
      </c>
    </row>
    <row r="190" spans="1:65" s="12" customFormat="1" ht="22.9" customHeight="1">
      <c r="B190" s="135"/>
      <c r="D190" s="136" t="s">
        <v>78</v>
      </c>
      <c r="E190" s="146" t="s">
        <v>844</v>
      </c>
      <c r="F190" s="146" t="s">
        <v>1292</v>
      </c>
      <c r="I190" s="138"/>
      <c r="J190" s="147">
        <f>BK190</f>
        <v>0</v>
      </c>
      <c r="L190" s="135"/>
      <c r="M190" s="140"/>
      <c r="N190" s="141"/>
      <c r="O190" s="141"/>
      <c r="P190" s="142">
        <f>P191</f>
        <v>0</v>
      </c>
      <c r="Q190" s="141"/>
      <c r="R190" s="142">
        <f>R191</f>
        <v>0</v>
      </c>
      <c r="S190" s="141"/>
      <c r="T190" s="143">
        <f>T191</f>
        <v>0</v>
      </c>
      <c r="AR190" s="136" t="s">
        <v>86</v>
      </c>
      <c r="AT190" s="144" t="s">
        <v>78</v>
      </c>
      <c r="AU190" s="144" t="s">
        <v>86</v>
      </c>
      <c r="AY190" s="136" t="s">
        <v>252</v>
      </c>
      <c r="BK190" s="145">
        <f>BK191</f>
        <v>0</v>
      </c>
    </row>
    <row r="191" spans="1:65" s="2" customFormat="1" ht="21.75" customHeight="1">
      <c r="A191" s="31"/>
      <c r="B191" s="148"/>
      <c r="C191" s="149" t="s">
        <v>269</v>
      </c>
      <c r="D191" s="149" t="s">
        <v>254</v>
      </c>
      <c r="E191" s="150" t="s">
        <v>8101</v>
      </c>
      <c r="F191" s="151" t="s">
        <v>4916</v>
      </c>
      <c r="G191" s="152" t="s">
        <v>257</v>
      </c>
      <c r="H191" s="153">
        <v>40</v>
      </c>
      <c r="I191" s="154"/>
      <c r="J191" s="155">
        <f>ROUND(I191*H191,2)</f>
        <v>0</v>
      </c>
      <c r="K191" s="156"/>
      <c r="L191" s="32"/>
      <c r="M191" s="191" t="s">
        <v>1</v>
      </c>
      <c r="N191" s="192" t="s">
        <v>44</v>
      </c>
      <c r="O191" s="193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258</v>
      </c>
      <c r="AT191" s="161" t="s">
        <v>254</v>
      </c>
      <c r="AU191" s="161" t="s">
        <v>88</v>
      </c>
      <c r="AY191" s="17" t="s">
        <v>252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86</v>
      </c>
      <c r="BK191" s="162">
        <f>ROUND(I191*H191,2)</f>
        <v>0</v>
      </c>
      <c r="BL191" s="17" t="s">
        <v>258</v>
      </c>
      <c r="BM191" s="161" t="s">
        <v>289</v>
      </c>
    </row>
    <row r="192" spans="1:65" s="2" customFormat="1" ht="6.95" customHeight="1">
      <c r="A192" s="31"/>
      <c r="B192" s="46"/>
      <c r="C192" s="47"/>
      <c r="D192" s="47"/>
      <c r="E192" s="47"/>
      <c r="F192" s="47"/>
      <c r="G192" s="47"/>
      <c r="H192" s="47"/>
      <c r="I192" s="47"/>
      <c r="J192" s="47"/>
      <c r="K192" s="47"/>
      <c r="L192" s="32"/>
      <c r="M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</sheetData>
  <autoFilter ref="C122:K191" xr:uid="{00000000-0009-0000-0000-00001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8314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ROUND((SUM(BE123:BE163)),  2)</f>
        <v>0</v>
      </c>
      <c r="G35" s="31"/>
      <c r="H35" s="31"/>
      <c r="I35" s="104">
        <v>0.21</v>
      </c>
      <c r="J35" s="103">
        <f>ROUND(((SUM(BE123:BE163))*I35),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ROUND((SUM(BF123:BF163)),  2)</f>
        <v>0</v>
      </c>
      <c r="G36" s="31"/>
      <c r="H36" s="31"/>
      <c r="I36" s="104">
        <v>0.15</v>
      </c>
      <c r="J36" s="103">
        <f>ROUND(((SUM(BF123:BF163))*I36),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ROUND((SUM(BG123:BG163)),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ROUND((SUM(BH123:BH163)),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ROUND((SUM(BI123:BI163)),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Objekt31 - SO D.1.4.10.1.Oplocení-Dvůr II.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47" s="10" customFormat="1" ht="19.899999999999999" customHeight="1">
      <c r="B100" s="120"/>
      <c r="D100" s="121" t="s">
        <v>208</v>
      </c>
      <c r="E100" s="122"/>
      <c r="F100" s="122"/>
      <c r="G100" s="122"/>
      <c r="H100" s="122"/>
      <c r="I100" s="122"/>
      <c r="J100" s="123">
        <f>J125</f>
        <v>0</v>
      </c>
      <c r="L100" s="120"/>
    </row>
    <row r="101" spans="1:47" s="10" customFormat="1" ht="19.899999999999999" customHeight="1">
      <c r="B101" s="120"/>
      <c r="D101" s="121" t="s">
        <v>212</v>
      </c>
      <c r="E101" s="122"/>
      <c r="F101" s="122"/>
      <c r="G101" s="122"/>
      <c r="H101" s="122"/>
      <c r="I101" s="122"/>
      <c r="J101" s="123">
        <f>J162</f>
        <v>0</v>
      </c>
      <c r="L101" s="120"/>
    </row>
    <row r="102" spans="1:47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1" t="s">
        <v>237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7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43" t="str">
        <f>E7</f>
        <v>ZU - rekonstrukce objektu Klatovská 51/ Chodské náměstí 1</v>
      </c>
      <c r="F111" s="244"/>
      <c r="G111" s="244"/>
      <c r="H111" s="244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20"/>
      <c r="C112" s="27" t="s">
        <v>197</v>
      </c>
      <c r="L112" s="20"/>
    </row>
    <row r="113" spans="1:65" s="2" customFormat="1" ht="16.5" customHeight="1">
      <c r="A113" s="31"/>
      <c r="B113" s="32"/>
      <c r="C113" s="31"/>
      <c r="D113" s="31"/>
      <c r="E113" s="243" t="s">
        <v>198</v>
      </c>
      <c r="F113" s="242"/>
      <c r="G113" s="242"/>
      <c r="H113" s="242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199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18" t="str">
        <f>E11</f>
        <v>Objekt31 - SO D.1.4.10.1.Oplocení-Dvůr II.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1"/>
      <c r="E117" s="31"/>
      <c r="F117" s="25" t="str">
        <f>F14</f>
        <v>Plzeň</v>
      </c>
      <c r="G117" s="31"/>
      <c r="H117" s="31"/>
      <c r="I117" s="27" t="s">
        <v>22</v>
      </c>
      <c r="J117" s="54" t="str">
        <f>IF(J14="","",J14)</f>
        <v>17. 11. 2022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24</v>
      </c>
      <c r="D119" s="31"/>
      <c r="E119" s="31"/>
      <c r="F119" s="25" t="str">
        <f>E17</f>
        <v>Západočeská univerzita v Plzni</v>
      </c>
      <c r="G119" s="31"/>
      <c r="H119" s="31"/>
      <c r="I119" s="27" t="s">
        <v>31</v>
      </c>
      <c r="J119" s="29" t="str">
        <f>E23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30</v>
      </c>
      <c r="D120" s="31"/>
      <c r="E120" s="31"/>
      <c r="F120" s="25">
        <f>IF(E20="","",E20)</f>
        <v>0</v>
      </c>
      <c r="G120" s="31"/>
      <c r="H120" s="31"/>
      <c r="I120" s="27" t="s">
        <v>34</v>
      </c>
      <c r="J120" s="29" t="str">
        <f>E26</f>
        <v>BAUING KV,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4"/>
      <c r="B122" s="125"/>
      <c r="C122" s="126" t="s">
        <v>238</v>
      </c>
      <c r="D122" s="127" t="s">
        <v>64</v>
      </c>
      <c r="E122" s="127" t="s">
        <v>60</v>
      </c>
      <c r="F122" s="127" t="s">
        <v>61</v>
      </c>
      <c r="G122" s="127" t="s">
        <v>239</v>
      </c>
      <c r="H122" s="127" t="s">
        <v>240</v>
      </c>
      <c r="I122" s="127" t="s">
        <v>241</v>
      </c>
      <c r="J122" s="128" t="s">
        <v>203</v>
      </c>
      <c r="K122" s="129" t="s">
        <v>242</v>
      </c>
      <c r="L122" s="130"/>
      <c r="M122" s="61" t="s">
        <v>1</v>
      </c>
      <c r="N122" s="62" t="s">
        <v>43</v>
      </c>
      <c r="O122" s="62" t="s">
        <v>243</v>
      </c>
      <c r="P122" s="62" t="s">
        <v>244</v>
      </c>
      <c r="Q122" s="62" t="s">
        <v>245</v>
      </c>
      <c r="R122" s="62" t="s">
        <v>246</v>
      </c>
      <c r="S122" s="62" t="s">
        <v>247</v>
      </c>
      <c r="T122" s="63" t="s">
        <v>248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>
      <c r="A123" s="31"/>
      <c r="B123" s="32"/>
      <c r="C123" s="68" t="s">
        <v>249</v>
      </c>
      <c r="D123" s="31"/>
      <c r="E123" s="31"/>
      <c r="F123" s="31"/>
      <c r="G123" s="31"/>
      <c r="H123" s="31"/>
      <c r="I123" s="31"/>
      <c r="J123" s="131">
        <f>BK123</f>
        <v>0</v>
      </c>
      <c r="K123" s="31"/>
      <c r="L123" s="32"/>
      <c r="M123" s="64"/>
      <c r="N123" s="55"/>
      <c r="O123" s="65"/>
      <c r="P123" s="132">
        <f>P124</f>
        <v>0</v>
      </c>
      <c r="Q123" s="65"/>
      <c r="R123" s="132">
        <f>R124</f>
        <v>0</v>
      </c>
      <c r="S123" s="65"/>
      <c r="T123" s="133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7" t="s">
        <v>78</v>
      </c>
      <c r="AU123" s="17" t="s">
        <v>205</v>
      </c>
      <c r="BK123" s="134">
        <f>BK124</f>
        <v>0</v>
      </c>
    </row>
    <row r="124" spans="1:65" s="12" customFormat="1" ht="25.9" customHeight="1">
      <c r="B124" s="135"/>
      <c r="D124" s="136" t="s">
        <v>78</v>
      </c>
      <c r="E124" s="137" t="s">
        <v>250</v>
      </c>
      <c r="F124" s="137" t="s">
        <v>251</v>
      </c>
      <c r="I124" s="138"/>
      <c r="J124" s="139">
        <f>BK124</f>
        <v>0</v>
      </c>
      <c r="L124" s="135"/>
      <c r="M124" s="140"/>
      <c r="N124" s="141"/>
      <c r="O124" s="141"/>
      <c r="P124" s="142">
        <f>P125+P162</f>
        <v>0</v>
      </c>
      <c r="Q124" s="141"/>
      <c r="R124" s="142">
        <f>R125+R162</f>
        <v>0</v>
      </c>
      <c r="S124" s="141"/>
      <c r="T124" s="143">
        <f>T125+T162</f>
        <v>0</v>
      </c>
      <c r="AR124" s="136" t="s">
        <v>86</v>
      </c>
      <c r="AT124" s="144" t="s">
        <v>78</v>
      </c>
      <c r="AU124" s="144" t="s">
        <v>79</v>
      </c>
      <c r="AY124" s="136" t="s">
        <v>252</v>
      </c>
      <c r="BK124" s="145">
        <f>BK125+BK162</f>
        <v>0</v>
      </c>
    </row>
    <row r="125" spans="1:65" s="12" customFormat="1" ht="22.9" customHeight="1">
      <c r="B125" s="135"/>
      <c r="D125" s="136" t="s">
        <v>78</v>
      </c>
      <c r="E125" s="146" t="s">
        <v>262</v>
      </c>
      <c r="F125" s="146" t="s">
        <v>344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SUM(P126:P161)</f>
        <v>0</v>
      </c>
      <c r="Q125" s="141"/>
      <c r="R125" s="142">
        <f>SUM(R126:R161)</f>
        <v>0</v>
      </c>
      <c r="S125" s="141"/>
      <c r="T125" s="143">
        <f>SUM(T126:T161)</f>
        <v>0</v>
      </c>
      <c r="AR125" s="136" t="s">
        <v>86</v>
      </c>
      <c r="AT125" s="144" t="s">
        <v>78</v>
      </c>
      <c r="AU125" s="144" t="s">
        <v>86</v>
      </c>
      <c r="AY125" s="136" t="s">
        <v>252</v>
      </c>
      <c r="BK125" s="145">
        <f>SUM(BK126:BK161)</f>
        <v>0</v>
      </c>
    </row>
    <row r="126" spans="1:65" s="2" customFormat="1" ht="37.9" customHeight="1">
      <c r="A126" s="31"/>
      <c r="B126" s="148"/>
      <c r="C126" s="149" t="s">
        <v>86</v>
      </c>
      <c r="D126" s="149" t="s">
        <v>254</v>
      </c>
      <c r="E126" s="150" t="s">
        <v>8315</v>
      </c>
      <c r="F126" s="151" t="s">
        <v>8316</v>
      </c>
      <c r="G126" s="152" t="s">
        <v>347</v>
      </c>
      <c r="H126" s="153">
        <v>1</v>
      </c>
      <c r="I126" s="154"/>
      <c r="J126" s="155">
        <f>ROUND(I126*H126,2)</f>
        <v>0</v>
      </c>
      <c r="K126" s="156"/>
      <c r="L126" s="32"/>
      <c r="M126" s="157" t="s">
        <v>1</v>
      </c>
      <c r="N126" s="158" t="s">
        <v>44</v>
      </c>
      <c r="O126" s="57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258</v>
      </c>
      <c r="AT126" s="161" t="s">
        <v>254</v>
      </c>
      <c r="AU126" s="161" t="s">
        <v>88</v>
      </c>
      <c r="AY126" s="17" t="s">
        <v>252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258</v>
      </c>
      <c r="BM126" s="161" t="s">
        <v>88</v>
      </c>
    </row>
    <row r="127" spans="1:65" s="14" customFormat="1">
      <c r="B127" s="171"/>
      <c r="D127" s="164" t="s">
        <v>282</v>
      </c>
      <c r="E127" s="172" t="s">
        <v>1</v>
      </c>
      <c r="F127" s="173" t="s">
        <v>8270</v>
      </c>
      <c r="H127" s="174">
        <v>1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282</v>
      </c>
      <c r="AU127" s="172" t="s">
        <v>88</v>
      </c>
      <c r="AV127" s="14" t="s">
        <v>88</v>
      </c>
      <c r="AW127" s="14" t="s">
        <v>33</v>
      </c>
      <c r="AX127" s="14" t="s">
        <v>79</v>
      </c>
      <c r="AY127" s="172" t="s">
        <v>252</v>
      </c>
    </row>
    <row r="128" spans="1:65" s="13" customFormat="1" ht="33.75">
      <c r="B128" s="163"/>
      <c r="D128" s="164" t="s">
        <v>282</v>
      </c>
      <c r="E128" s="165" t="s">
        <v>1</v>
      </c>
      <c r="F128" s="166" t="s">
        <v>8317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282</v>
      </c>
      <c r="AU128" s="165" t="s">
        <v>88</v>
      </c>
      <c r="AV128" s="13" t="s">
        <v>86</v>
      </c>
      <c r="AW128" s="13" t="s">
        <v>33</v>
      </c>
      <c r="AX128" s="13" t="s">
        <v>79</v>
      </c>
      <c r="AY128" s="165" t="s">
        <v>252</v>
      </c>
    </row>
    <row r="129" spans="1:65" s="13" customFormat="1" ht="33.75">
      <c r="B129" s="163"/>
      <c r="D129" s="164" t="s">
        <v>282</v>
      </c>
      <c r="E129" s="165" t="s">
        <v>1</v>
      </c>
      <c r="F129" s="166" t="s">
        <v>8318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282</v>
      </c>
      <c r="AU129" s="165" t="s">
        <v>88</v>
      </c>
      <c r="AV129" s="13" t="s">
        <v>86</v>
      </c>
      <c r="AW129" s="13" t="s">
        <v>33</v>
      </c>
      <c r="AX129" s="13" t="s">
        <v>79</v>
      </c>
      <c r="AY129" s="165" t="s">
        <v>252</v>
      </c>
    </row>
    <row r="130" spans="1:65" s="13" customFormat="1" ht="22.5">
      <c r="B130" s="163"/>
      <c r="D130" s="164" t="s">
        <v>282</v>
      </c>
      <c r="E130" s="165" t="s">
        <v>1</v>
      </c>
      <c r="F130" s="166" t="s">
        <v>8319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282</v>
      </c>
      <c r="AU130" s="165" t="s">
        <v>88</v>
      </c>
      <c r="AV130" s="13" t="s">
        <v>86</v>
      </c>
      <c r="AW130" s="13" t="s">
        <v>33</v>
      </c>
      <c r="AX130" s="13" t="s">
        <v>79</v>
      </c>
      <c r="AY130" s="165" t="s">
        <v>252</v>
      </c>
    </row>
    <row r="131" spans="1:65" s="13" customFormat="1" ht="33.75">
      <c r="B131" s="163"/>
      <c r="D131" s="164" t="s">
        <v>282</v>
      </c>
      <c r="E131" s="165" t="s">
        <v>1</v>
      </c>
      <c r="F131" s="166" t="s">
        <v>8320</v>
      </c>
      <c r="H131" s="165" t="s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282</v>
      </c>
      <c r="AU131" s="165" t="s">
        <v>88</v>
      </c>
      <c r="AV131" s="13" t="s">
        <v>86</v>
      </c>
      <c r="AW131" s="13" t="s">
        <v>33</v>
      </c>
      <c r="AX131" s="13" t="s">
        <v>79</v>
      </c>
      <c r="AY131" s="165" t="s">
        <v>252</v>
      </c>
    </row>
    <row r="132" spans="1:65" s="13" customFormat="1" ht="22.5">
      <c r="B132" s="163"/>
      <c r="D132" s="164" t="s">
        <v>282</v>
      </c>
      <c r="E132" s="165" t="s">
        <v>1</v>
      </c>
      <c r="F132" s="166" t="s">
        <v>8321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282</v>
      </c>
      <c r="AU132" s="165" t="s">
        <v>88</v>
      </c>
      <c r="AV132" s="13" t="s">
        <v>86</v>
      </c>
      <c r="AW132" s="13" t="s">
        <v>33</v>
      </c>
      <c r="AX132" s="13" t="s">
        <v>79</v>
      </c>
      <c r="AY132" s="165" t="s">
        <v>252</v>
      </c>
    </row>
    <row r="133" spans="1:65" s="13" customFormat="1">
      <c r="B133" s="163"/>
      <c r="D133" s="164" t="s">
        <v>282</v>
      </c>
      <c r="E133" s="165" t="s">
        <v>1</v>
      </c>
      <c r="F133" s="166" t="s">
        <v>8274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282</v>
      </c>
      <c r="AU133" s="165" t="s">
        <v>88</v>
      </c>
      <c r="AV133" s="13" t="s">
        <v>86</v>
      </c>
      <c r="AW133" s="13" t="s">
        <v>33</v>
      </c>
      <c r="AX133" s="13" t="s">
        <v>79</v>
      </c>
      <c r="AY133" s="165" t="s">
        <v>252</v>
      </c>
    </row>
    <row r="134" spans="1:65" s="13" customFormat="1" ht="33.75">
      <c r="B134" s="163"/>
      <c r="D134" s="164" t="s">
        <v>282</v>
      </c>
      <c r="E134" s="165" t="s">
        <v>1</v>
      </c>
      <c r="F134" s="166" t="s">
        <v>8309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282</v>
      </c>
      <c r="AU134" s="165" t="s">
        <v>88</v>
      </c>
      <c r="AV134" s="13" t="s">
        <v>86</v>
      </c>
      <c r="AW134" s="13" t="s">
        <v>33</v>
      </c>
      <c r="AX134" s="13" t="s">
        <v>79</v>
      </c>
      <c r="AY134" s="165" t="s">
        <v>252</v>
      </c>
    </row>
    <row r="135" spans="1:65" s="13" customFormat="1" ht="33.75">
      <c r="B135" s="163"/>
      <c r="D135" s="164" t="s">
        <v>282</v>
      </c>
      <c r="E135" s="165" t="s">
        <v>1</v>
      </c>
      <c r="F135" s="166" t="s">
        <v>8310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282</v>
      </c>
      <c r="AU135" s="165" t="s">
        <v>88</v>
      </c>
      <c r="AV135" s="13" t="s">
        <v>86</v>
      </c>
      <c r="AW135" s="13" t="s">
        <v>33</v>
      </c>
      <c r="AX135" s="13" t="s">
        <v>79</v>
      </c>
      <c r="AY135" s="165" t="s">
        <v>252</v>
      </c>
    </row>
    <row r="136" spans="1:65" s="13" customFormat="1" ht="22.5">
      <c r="B136" s="163"/>
      <c r="D136" s="164" t="s">
        <v>282</v>
      </c>
      <c r="E136" s="165" t="s">
        <v>1</v>
      </c>
      <c r="F136" s="166" t="s">
        <v>8311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282</v>
      </c>
      <c r="AU136" s="165" t="s">
        <v>88</v>
      </c>
      <c r="AV136" s="13" t="s">
        <v>86</v>
      </c>
      <c r="AW136" s="13" t="s">
        <v>33</v>
      </c>
      <c r="AX136" s="13" t="s">
        <v>79</v>
      </c>
      <c r="AY136" s="165" t="s">
        <v>252</v>
      </c>
    </row>
    <row r="137" spans="1:65" s="15" customFormat="1">
      <c r="B137" s="179"/>
      <c r="D137" s="164" t="s">
        <v>282</v>
      </c>
      <c r="E137" s="180" t="s">
        <v>1</v>
      </c>
      <c r="F137" s="181" t="s">
        <v>286</v>
      </c>
      <c r="H137" s="182">
        <v>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282</v>
      </c>
      <c r="AU137" s="180" t="s">
        <v>88</v>
      </c>
      <c r="AV137" s="15" t="s">
        <v>258</v>
      </c>
      <c r="AW137" s="15" t="s">
        <v>33</v>
      </c>
      <c r="AX137" s="15" t="s">
        <v>86</v>
      </c>
      <c r="AY137" s="180" t="s">
        <v>252</v>
      </c>
    </row>
    <row r="138" spans="1:65" s="2" customFormat="1" ht="37.9" customHeight="1">
      <c r="A138" s="31"/>
      <c r="B138" s="148"/>
      <c r="C138" s="149" t="s">
        <v>88</v>
      </c>
      <c r="D138" s="149" t="s">
        <v>254</v>
      </c>
      <c r="E138" s="150" t="s">
        <v>8322</v>
      </c>
      <c r="F138" s="151" t="s">
        <v>8323</v>
      </c>
      <c r="G138" s="152" t="s">
        <v>347</v>
      </c>
      <c r="H138" s="153">
        <v>1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44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258</v>
      </c>
      <c r="BM138" s="161" t="s">
        <v>258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8280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3" customFormat="1" ht="33.75">
      <c r="B140" s="163"/>
      <c r="D140" s="164" t="s">
        <v>282</v>
      </c>
      <c r="E140" s="165" t="s">
        <v>1</v>
      </c>
      <c r="F140" s="166" t="s">
        <v>8317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282</v>
      </c>
      <c r="AU140" s="165" t="s">
        <v>88</v>
      </c>
      <c r="AV140" s="13" t="s">
        <v>86</v>
      </c>
      <c r="AW140" s="13" t="s">
        <v>33</v>
      </c>
      <c r="AX140" s="13" t="s">
        <v>79</v>
      </c>
      <c r="AY140" s="165" t="s">
        <v>252</v>
      </c>
    </row>
    <row r="141" spans="1:65" s="13" customFormat="1" ht="22.5">
      <c r="B141" s="163"/>
      <c r="D141" s="164" t="s">
        <v>282</v>
      </c>
      <c r="E141" s="165" t="s">
        <v>1</v>
      </c>
      <c r="F141" s="166" t="s">
        <v>8324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282</v>
      </c>
      <c r="AU141" s="165" t="s">
        <v>88</v>
      </c>
      <c r="AV141" s="13" t="s">
        <v>86</v>
      </c>
      <c r="AW141" s="13" t="s">
        <v>33</v>
      </c>
      <c r="AX141" s="13" t="s">
        <v>79</v>
      </c>
      <c r="AY141" s="165" t="s">
        <v>252</v>
      </c>
    </row>
    <row r="142" spans="1:65" s="13" customFormat="1" ht="33.75">
      <c r="B142" s="163"/>
      <c r="D142" s="164" t="s">
        <v>282</v>
      </c>
      <c r="E142" s="165" t="s">
        <v>1</v>
      </c>
      <c r="F142" s="166" t="s">
        <v>8325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282</v>
      </c>
      <c r="AU142" s="165" t="s">
        <v>88</v>
      </c>
      <c r="AV142" s="13" t="s">
        <v>86</v>
      </c>
      <c r="AW142" s="13" t="s">
        <v>33</v>
      </c>
      <c r="AX142" s="13" t="s">
        <v>79</v>
      </c>
      <c r="AY142" s="165" t="s">
        <v>252</v>
      </c>
    </row>
    <row r="143" spans="1:65" s="13" customFormat="1" ht="33.75">
      <c r="B143" s="163"/>
      <c r="D143" s="164" t="s">
        <v>282</v>
      </c>
      <c r="E143" s="165" t="s">
        <v>1</v>
      </c>
      <c r="F143" s="166" t="s">
        <v>8326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3" customFormat="1" ht="22.5">
      <c r="B144" s="163"/>
      <c r="D144" s="164" t="s">
        <v>282</v>
      </c>
      <c r="E144" s="165" t="s">
        <v>1</v>
      </c>
      <c r="F144" s="166" t="s">
        <v>8283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282</v>
      </c>
      <c r="AU144" s="165" t="s">
        <v>88</v>
      </c>
      <c r="AV144" s="13" t="s">
        <v>86</v>
      </c>
      <c r="AW144" s="13" t="s">
        <v>33</v>
      </c>
      <c r="AX144" s="13" t="s">
        <v>79</v>
      </c>
      <c r="AY144" s="165" t="s">
        <v>252</v>
      </c>
    </row>
    <row r="145" spans="1:65" s="13" customFormat="1">
      <c r="B145" s="163"/>
      <c r="D145" s="164" t="s">
        <v>282</v>
      </c>
      <c r="E145" s="165" t="s">
        <v>1</v>
      </c>
      <c r="F145" s="166" t="s">
        <v>8284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282</v>
      </c>
      <c r="AU145" s="165" t="s">
        <v>88</v>
      </c>
      <c r="AV145" s="13" t="s">
        <v>86</v>
      </c>
      <c r="AW145" s="13" t="s">
        <v>33</v>
      </c>
      <c r="AX145" s="13" t="s">
        <v>79</v>
      </c>
      <c r="AY145" s="165" t="s">
        <v>252</v>
      </c>
    </row>
    <row r="146" spans="1:65" s="13" customFormat="1" ht="33.75">
      <c r="B146" s="163"/>
      <c r="D146" s="164" t="s">
        <v>282</v>
      </c>
      <c r="E146" s="165" t="s">
        <v>1</v>
      </c>
      <c r="F146" s="166" t="s">
        <v>8309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282</v>
      </c>
      <c r="AU146" s="165" t="s">
        <v>88</v>
      </c>
      <c r="AV146" s="13" t="s">
        <v>86</v>
      </c>
      <c r="AW146" s="13" t="s">
        <v>33</v>
      </c>
      <c r="AX146" s="13" t="s">
        <v>79</v>
      </c>
      <c r="AY146" s="165" t="s">
        <v>252</v>
      </c>
    </row>
    <row r="147" spans="1:65" s="13" customFormat="1" ht="33.75">
      <c r="B147" s="163"/>
      <c r="D147" s="164" t="s">
        <v>282</v>
      </c>
      <c r="E147" s="165" t="s">
        <v>1</v>
      </c>
      <c r="F147" s="166" t="s">
        <v>8310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282</v>
      </c>
      <c r="AU147" s="165" t="s">
        <v>88</v>
      </c>
      <c r="AV147" s="13" t="s">
        <v>86</v>
      </c>
      <c r="AW147" s="13" t="s">
        <v>33</v>
      </c>
      <c r="AX147" s="13" t="s">
        <v>79</v>
      </c>
      <c r="AY147" s="165" t="s">
        <v>252</v>
      </c>
    </row>
    <row r="148" spans="1:65" s="13" customFormat="1" ht="22.5">
      <c r="B148" s="163"/>
      <c r="D148" s="164" t="s">
        <v>282</v>
      </c>
      <c r="E148" s="165" t="s">
        <v>1</v>
      </c>
      <c r="F148" s="166" t="s">
        <v>8311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282</v>
      </c>
      <c r="AU148" s="165" t="s">
        <v>88</v>
      </c>
      <c r="AV148" s="13" t="s">
        <v>86</v>
      </c>
      <c r="AW148" s="13" t="s">
        <v>33</v>
      </c>
      <c r="AX148" s="13" t="s">
        <v>79</v>
      </c>
      <c r="AY148" s="165" t="s">
        <v>252</v>
      </c>
    </row>
    <row r="149" spans="1:65" s="15" customFormat="1">
      <c r="B149" s="179"/>
      <c r="D149" s="164" t="s">
        <v>282</v>
      </c>
      <c r="E149" s="180" t="s">
        <v>1</v>
      </c>
      <c r="F149" s="181" t="s">
        <v>286</v>
      </c>
      <c r="H149" s="182">
        <v>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282</v>
      </c>
      <c r="AU149" s="180" t="s">
        <v>88</v>
      </c>
      <c r="AV149" s="15" t="s">
        <v>258</v>
      </c>
      <c r="AW149" s="15" t="s">
        <v>33</v>
      </c>
      <c r="AX149" s="15" t="s">
        <v>86</v>
      </c>
      <c r="AY149" s="180" t="s">
        <v>252</v>
      </c>
    </row>
    <row r="150" spans="1:65" s="2" customFormat="1" ht="44.25" customHeight="1">
      <c r="A150" s="31"/>
      <c r="B150" s="148"/>
      <c r="C150" s="149" t="s">
        <v>262</v>
      </c>
      <c r="D150" s="149" t="s">
        <v>254</v>
      </c>
      <c r="E150" s="150" t="s">
        <v>8327</v>
      </c>
      <c r="F150" s="151" t="s">
        <v>8302</v>
      </c>
      <c r="G150" s="152" t="s">
        <v>265</v>
      </c>
      <c r="H150" s="153">
        <v>9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44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7" t="s">
        <v>86</v>
      </c>
      <c r="BK150" s="162">
        <f>ROUND(I150*H150,2)</f>
        <v>0</v>
      </c>
      <c r="BL150" s="17" t="s">
        <v>258</v>
      </c>
      <c r="BM150" s="161" t="s">
        <v>266</v>
      </c>
    </row>
    <row r="151" spans="1:65" s="14" customFormat="1" ht="33.75">
      <c r="B151" s="171"/>
      <c r="D151" s="164" t="s">
        <v>282</v>
      </c>
      <c r="E151" s="172" t="s">
        <v>1</v>
      </c>
      <c r="F151" s="173" t="s">
        <v>8328</v>
      </c>
      <c r="H151" s="174">
        <v>9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3" customFormat="1" ht="22.5">
      <c r="B152" s="163"/>
      <c r="D152" s="164" t="s">
        <v>282</v>
      </c>
      <c r="E152" s="165" t="s">
        <v>1</v>
      </c>
      <c r="F152" s="166" t="s">
        <v>8329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282</v>
      </c>
      <c r="AU152" s="165" t="s">
        <v>88</v>
      </c>
      <c r="AV152" s="13" t="s">
        <v>86</v>
      </c>
      <c r="AW152" s="13" t="s">
        <v>33</v>
      </c>
      <c r="AX152" s="13" t="s">
        <v>79</v>
      </c>
      <c r="AY152" s="165" t="s">
        <v>252</v>
      </c>
    </row>
    <row r="153" spans="1:65" s="13" customFormat="1" ht="33.75">
      <c r="B153" s="163"/>
      <c r="D153" s="164" t="s">
        <v>282</v>
      </c>
      <c r="E153" s="165" t="s">
        <v>1</v>
      </c>
      <c r="F153" s="166" t="s">
        <v>8305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282</v>
      </c>
      <c r="AU153" s="165" t="s">
        <v>88</v>
      </c>
      <c r="AV153" s="13" t="s">
        <v>86</v>
      </c>
      <c r="AW153" s="13" t="s">
        <v>33</v>
      </c>
      <c r="AX153" s="13" t="s">
        <v>79</v>
      </c>
      <c r="AY153" s="165" t="s">
        <v>252</v>
      </c>
    </row>
    <row r="154" spans="1:65" s="13" customFormat="1" ht="33.75">
      <c r="B154" s="163"/>
      <c r="D154" s="164" t="s">
        <v>282</v>
      </c>
      <c r="E154" s="165" t="s">
        <v>1</v>
      </c>
      <c r="F154" s="166" t="s">
        <v>8306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282</v>
      </c>
      <c r="AU154" s="165" t="s">
        <v>88</v>
      </c>
      <c r="AV154" s="13" t="s">
        <v>86</v>
      </c>
      <c r="AW154" s="13" t="s">
        <v>33</v>
      </c>
      <c r="AX154" s="13" t="s">
        <v>79</v>
      </c>
      <c r="AY154" s="165" t="s">
        <v>252</v>
      </c>
    </row>
    <row r="155" spans="1:65" s="13" customFormat="1" ht="22.5">
      <c r="B155" s="163"/>
      <c r="D155" s="164" t="s">
        <v>282</v>
      </c>
      <c r="E155" s="165" t="s">
        <v>1</v>
      </c>
      <c r="F155" s="166" t="s">
        <v>8307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3" customFormat="1" ht="33.75">
      <c r="B156" s="163"/>
      <c r="D156" s="164" t="s">
        <v>282</v>
      </c>
      <c r="E156" s="165" t="s">
        <v>1</v>
      </c>
      <c r="F156" s="166" t="s">
        <v>8308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282</v>
      </c>
      <c r="AU156" s="165" t="s">
        <v>88</v>
      </c>
      <c r="AV156" s="13" t="s">
        <v>86</v>
      </c>
      <c r="AW156" s="13" t="s">
        <v>33</v>
      </c>
      <c r="AX156" s="13" t="s">
        <v>79</v>
      </c>
      <c r="AY156" s="165" t="s">
        <v>252</v>
      </c>
    </row>
    <row r="157" spans="1:65" s="13" customFormat="1" ht="22.5">
      <c r="B157" s="163"/>
      <c r="D157" s="164" t="s">
        <v>282</v>
      </c>
      <c r="E157" s="165" t="s">
        <v>1</v>
      </c>
      <c r="F157" s="166" t="s">
        <v>8300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282</v>
      </c>
      <c r="AU157" s="165" t="s">
        <v>88</v>
      </c>
      <c r="AV157" s="13" t="s">
        <v>86</v>
      </c>
      <c r="AW157" s="13" t="s">
        <v>33</v>
      </c>
      <c r="AX157" s="13" t="s">
        <v>79</v>
      </c>
      <c r="AY157" s="165" t="s">
        <v>252</v>
      </c>
    </row>
    <row r="158" spans="1:65" s="13" customFormat="1" ht="33.75">
      <c r="B158" s="163"/>
      <c r="D158" s="164" t="s">
        <v>282</v>
      </c>
      <c r="E158" s="165" t="s">
        <v>1</v>
      </c>
      <c r="F158" s="166" t="s">
        <v>8309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282</v>
      </c>
      <c r="AU158" s="165" t="s">
        <v>88</v>
      </c>
      <c r="AV158" s="13" t="s">
        <v>86</v>
      </c>
      <c r="AW158" s="13" t="s">
        <v>33</v>
      </c>
      <c r="AX158" s="13" t="s">
        <v>79</v>
      </c>
      <c r="AY158" s="165" t="s">
        <v>252</v>
      </c>
    </row>
    <row r="159" spans="1:65" s="13" customFormat="1" ht="33.75">
      <c r="B159" s="163"/>
      <c r="D159" s="164" t="s">
        <v>282</v>
      </c>
      <c r="E159" s="165" t="s">
        <v>1</v>
      </c>
      <c r="F159" s="166" t="s">
        <v>8310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3" customFormat="1" ht="22.5">
      <c r="B160" s="163"/>
      <c r="D160" s="164" t="s">
        <v>282</v>
      </c>
      <c r="E160" s="165" t="s">
        <v>1</v>
      </c>
      <c r="F160" s="166" t="s">
        <v>8311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282</v>
      </c>
      <c r="AU160" s="165" t="s">
        <v>88</v>
      </c>
      <c r="AV160" s="13" t="s">
        <v>86</v>
      </c>
      <c r="AW160" s="13" t="s">
        <v>33</v>
      </c>
      <c r="AX160" s="13" t="s">
        <v>79</v>
      </c>
      <c r="AY160" s="165" t="s">
        <v>252</v>
      </c>
    </row>
    <row r="161" spans="1:65" s="15" customFormat="1">
      <c r="B161" s="179"/>
      <c r="D161" s="164" t="s">
        <v>282</v>
      </c>
      <c r="E161" s="180" t="s">
        <v>1</v>
      </c>
      <c r="F161" s="181" t="s">
        <v>286</v>
      </c>
      <c r="H161" s="182">
        <v>9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282</v>
      </c>
      <c r="AU161" s="180" t="s">
        <v>88</v>
      </c>
      <c r="AV161" s="15" t="s">
        <v>258</v>
      </c>
      <c r="AW161" s="15" t="s">
        <v>33</v>
      </c>
      <c r="AX161" s="15" t="s">
        <v>86</v>
      </c>
      <c r="AY161" s="180" t="s">
        <v>252</v>
      </c>
    </row>
    <row r="162" spans="1:65" s="12" customFormat="1" ht="22.9" customHeight="1">
      <c r="B162" s="135"/>
      <c r="D162" s="136" t="s">
        <v>78</v>
      </c>
      <c r="E162" s="146" t="s">
        <v>844</v>
      </c>
      <c r="F162" s="146" t="s">
        <v>1292</v>
      </c>
      <c r="I162" s="138"/>
      <c r="J162" s="147">
        <f>BK162</f>
        <v>0</v>
      </c>
      <c r="L162" s="135"/>
      <c r="M162" s="140"/>
      <c r="N162" s="141"/>
      <c r="O162" s="141"/>
      <c r="P162" s="142">
        <f>P163</f>
        <v>0</v>
      </c>
      <c r="Q162" s="141"/>
      <c r="R162" s="142">
        <f>R163</f>
        <v>0</v>
      </c>
      <c r="S162" s="141"/>
      <c r="T162" s="143">
        <f>T163</f>
        <v>0</v>
      </c>
      <c r="AR162" s="136" t="s">
        <v>86</v>
      </c>
      <c r="AT162" s="144" t="s">
        <v>78</v>
      </c>
      <c r="AU162" s="144" t="s">
        <v>86</v>
      </c>
      <c r="AY162" s="136" t="s">
        <v>252</v>
      </c>
      <c r="BK162" s="145">
        <f>BK163</f>
        <v>0</v>
      </c>
    </row>
    <row r="163" spans="1:65" s="2" customFormat="1" ht="21.75" customHeight="1">
      <c r="A163" s="31"/>
      <c r="B163" s="148"/>
      <c r="C163" s="149" t="s">
        <v>258</v>
      </c>
      <c r="D163" s="149" t="s">
        <v>254</v>
      </c>
      <c r="E163" s="150" t="s">
        <v>8101</v>
      </c>
      <c r="F163" s="151" t="s">
        <v>4916</v>
      </c>
      <c r="G163" s="152" t="s">
        <v>257</v>
      </c>
      <c r="H163" s="153">
        <v>20</v>
      </c>
      <c r="I163" s="154"/>
      <c r="J163" s="155">
        <f>ROUND(I163*H163,2)</f>
        <v>0</v>
      </c>
      <c r="K163" s="156"/>
      <c r="L163" s="32"/>
      <c r="M163" s="191" t="s">
        <v>1</v>
      </c>
      <c r="N163" s="192" t="s">
        <v>44</v>
      </c>
      <c r="O163" s="193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258</v>
      </c>
      <c r="AT163" s="161" t="s">
        <v>254</v>
      </c>
      <c r="AU163" s="161" t="s">
        <v>88</v>
      </c>
      <c r="AY163" s="17" t="s">
        <v>252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258</v>
      </c>
      <c r="BM163" s="161" t="s">
        <v>269</v>
      </c>
    </row>
    <row r="164" spans="1:65" s="2" customFormat="1" ht="6.95" customHeight="1">
      <c r="A164" s="31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32"/>
      <c r="M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</sheetData>
  <autoFilter ref="C122:K163" xr:uid="{00000000-0009-0000-0000-00001F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8330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ROUND((SUM(BE125:BE180)),  2)</f>
        <v>0</v>
      </c>
      <c r="G35" s="31"/>
      <c r="H35" s="31"/>
      <c r="I35" s="104">
        <v>0.21</v>
      </c>
      <c r="J35" s="103">
        <f>ROUND(((SUM(BE125:BE180))*I35),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ROUND((SUM(BF125:BF180)),  2)</f>
        <v>0</v>
      </c>
      <c r="G36" s="31"/>
      <c r="H36" s="31"/>
      <c r="I36" s="104">
        <v>0.15</v>
      </c>
      <c r="J36" s="103">
        <f>ROUND(((SUM(BF125:BF180))*I36),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ROUND((SUM(BG125:BG180)),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ROUND((SUM(BH125:BH180)),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ROUND((SUM(BI125:BI180)),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Objekt32 - SO D.2.1.Technol.výdeje jídel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8331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8332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8333</v>
      </c>
      <c r="E101" s="122"/>
      <c r="F101" s="122"/>
      <c r="G101" s="122"/>
      <c r="H101" s="122"/>
      <c r="I101" s="122"/>
      <c r="J101" s="123">
        <f>J162</f>
        <v>0</v>
      </c>
      <c r="L101" s="120"/>
    </row>
    <row r="102" spans="1:47" s="10" customFormat="1" ht="19.899999999999999" customHeight="1">
      <c r="B102" s="120"/>
      <c r="D102" s="121" t="s">
        <v>8334</v>
      </c>
      <c r="E102" s="122"/>
      <c r="F102" s="122"/>
      <c r="G102" s="122"/>
      <c r="H102" s="122"/>
      <c r="I102" s="122"/>
      <c r="J102" s="123">
        <f>J175</f>
        <v>0</v>
      </c>
      <c r="L102" s="120"/>
    </row>
    <row r="103" spans="1:47" s="10" customFormat="1" ht="19.899999999999999" customHeight="1">
      <c r="B103" s="120"/>
      <c r="D103" s="121" t="s">
        <v>8335</v>
      </c>
      <c r="E103" s="122"/>
      <c r="F103" s="122"/>
      <c r="G103" s="122"/>
      <c r="H103" s="122"/>
      <c r="I103" s="122"/>
      <c r="J103" s="123">
        <f>J179</f>
        <v>0</v>
      </c>
      <c r="L103" s="120"/>
    </row>
    <row r="104" spans="1:47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47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4.95" customHeight="1">
      <c r="A110" s="31"/>
      <c r="B110" s="32"/>
      <c r="C110" s="21" t="s">
        <v>237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3" t="str">
        <f>E7</f>
        <v>ZU - rekonstrukce objektu Klatovská 51/ Chodské náměstí 1</v>
      </c>
      <c r="F113" s="244"/>
      <c r="G113" s="244"/>
      <c r="H113" s="24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" customFormat="1" ht="12" customHeight="1">
      <c r="B114" s="20"/>
      <c r="C114" s="27" t="s">
        <v>197</v>
      </c>
      <c r="L114" s="20"/>
    </row>
    <row r="115" spans="1:65" s="2" customFormat="1" ht="16.5" customHeight="1">
      <c r="A115" s="31"/>
      <c r="B115" s="32"/>
      <c r="C115" s="31"/>
      <c r="D115" s="31"/>
      <c r="E115" s="243" t="s">
        <v>198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199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18" t="str">
        <f>E11</f>
        <v>Objekt32 - SO D.2.1.Technol.výdeje jídel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7" t="s">
        <v>20</v>
      </c>
      <c r="D119" s="31"/>
      <c r="E119" s="31"/>
      <c r="F119" s="25" t="str">
        <f>F14</f>
        <v>Plzeň</v>
      </c>
      <c r="G119" s="31"/>
      <c r="H119" s="31"/>
      <c r="I119" s="27" t="s">
        <v>22</v>
      </c>
      <c r="J119" s="54" t="str">
        <f>IF(J14="","",J14)</f>
        <v>17. 11. 2022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24</v>
      </c>
      <c r="D121" s="31"/>
      <c r="E121" s="31"/>
      <c r="F121" s="25" t="str">
        <f>E17</f>
        <v>Západočeská univerzita v Plzni</v>
      </c>
      <c r="G121" s="31"/>
      <c r="H121" s="31"/>
      <c r="I121" s="27" t="s">
        <v>31</v>
      </c>
      <c r="J121" s="29" t="str">
        <f>E23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7" t="s">
        <v>30</v>
      </c>
      <c r="D122" s="31"/>
      <c r="E122" s="31"/>
      <c r="F122" s="25">
        <f>IF(E20="","",E20)</f>
        <v>0</v>
      </c>
      <c r="G122" s="31"/>
      <c r="H122" s="31"/>
      <c r="I122" s="27" t="s">
        <v>34</v>
      </c>
      <c r="J122" s="29" t="str">
        <f>E26</f>
        <v>BAUING KV, s.r.o.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4"/>
      <c r="B124" s="125"/>
      <c r="C124" s="126" t="s">
        <v>238</v>
      </c>
      <c r="D124" s="127" t="s">
        <v>64</v>
      </c>
      <c r="E124" s="127" t="s">
        <v>60</v>
      </c>
      <c r="F124" s="127" t="s">
        <v>61</v>
      </c>
      <c r="G124" s="127" t="s">
        <v>239</v>
      </c>
      <c r="H124" s="127" t="s">
        <v>240</v>
      </c>
      <c r="I124" s="127" t="s">
        <v>241</v>
      </c>
      <c r="J124" s="128" t="s">
        <v>203</v>
      </c>
      <c r="K124" s="129" t="s">
        <v>242</v>
      </c>
      <c r="L124" s="130"/>
      <c r="M124" s="61" t="s">
        <v>1</v>
      </c>
      <c r="N124" s="62" t="s">
        <v>43</v>
      </c>
      <c r="O124" s="62" t="s">
        <v>243</v>
      </c>
      <c r="P124" s="62" t="s">
        <v>244</v>
      </c>
      <c r="Q124" s="62" t="s">
        <v>245</v>
      </c>
      <c r="R124" s="62" t="s">
        <v>246</v>
      </c>
      <c r="S124" s="62" t="s">
        <v>247</v>
      </c>
      <c r="T124" s="63" t="s">
        <v>248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1"/>
      <c r="B125" s="32"/>
      <c r="C125" s="68" t="s">
        <v>249</v>
      </c>
      <c r="D125" s="31"/>
      <c r="E125" s="31"/>
      <c r="F125" s="31"/>
      <c r="G125" s="31"/>
      <c r="H125" s="31"/>
      <c r="I125" s="31"/>
      <c r="J125" s="131">
        <f>BK125</f>
        <v>0</v>
      </c>
      <c r="K125" s="31"/>
      <c r="L125" s="32"/>
      <c r="M125" s="64"/>
      <c r="N125" s="55"/>
      <c r="O125" s="65"/>
      <c r="P125" s="132">
        <f>P126</f>
        <v>0</v>
      </c>
      <c r="Q125" s="65"/>
      <c r="R125" s="132">
        <f>R126</f>
        <v>0</v>
      </c>
      <c r="S125" s="65"/>
      <c r="T125" s="133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78</v>
      </c>
      <c r="AU125" s="17" t="s">
        <v>205</v>
      </c>
      <c r="BK125" s="134">
        <f>BK126</f>
        <v>0</v>
      </c>
    </row>
    <row r="126" spans="1:65" s="12" customFormat="1" ht="25.9" customHeight="1">
      <c r="B126" s="135"/>
      <c r="D126" s="136" t="s">
        <v>78</v>
      </c>
      <c r="E126" s="137" t="s">
        <v>5504</v>
      </c>
      <c r="F126" s="137" t="s">
        <v>8336</v>
      </c>
      <c r="I126" s="138"/>
      <c r="J126" s="139">
        <f>BK126</f>
        <v>0</v>
      </c>
      <c r="L126" s="135"/>
      <c r="M126" s="140"/>
      <c r="N126" s="141"/>
      <c r="O126" s="141"/>
      <c r="P126" s="142">
        <f>P127+P162+P175+P179</f>
        <v>0</v>
      </c>
      <c r="Q126" s="141"/>
      <c r="R126" s="142">
        <f>R127+R162+R175+R179</f>
        <v>0</v>
      </c>
      <c r="S126" s="141"/>
      <c r="T126" s="143">
        <f>T127+T162+T175+T179</f>
        <v>0</v>
      </c>
      <c r="AR126" s="136" t="s">
        <v>86</v>
      </c>
      <c r="AT126" s="144" t="s">
        <v>78</v>
      </c>
      <c r="AU126" s="144" t="s">
        <v>79</v>
      </c>
      <c r="AY126" s="136" t="s">
        <v>252</v>
      </c>
      <c r="BK126" s="145">
        <f>BK127+BK162+BK175+BK179</f>
        <v>0</v>
      </c>
    </row>
    <row r="127" spans="1:65" s="12" customFormat="1" ht="22.9" customHeight="1">
      <c r="B127" s="135"/>
      <c r="D127" s="136" t="s">
        <v>78</v>
      </c>
      <c r="E127" s="146" t="s">
        <v>5811</v>
      </c>
      <c r="F127" s="146" t="s">
        <v>8337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SUM(P128:P161)</f>
        <v>0</v>
      </c>
      <c r="Q127" s="141"/>
      <c r="R127" s="142">
        <f>SUM(R128:R161)</f>
        <v>0</v>
      </c>
      <c r="S127" s="141"/>
      <c r="T127" s="143">
        <f>SUM(T128:T161)</f>
        <v>0</v>
      </c>
      <c r="AR127" s="136" t="s">
        <v>86</v>
      </c>
      <c r="AT127" s="144" t="s">
        <v>78</v>
      </c>
      <c r="AU127" s="144" t="s">
        <v>86</v>
      </c>
      <c r="AY127" s="136" t="s">
        <v>252</v>
      </c>
      <c r="BK127" s="145">
        <f>SUM(BK128:BK161)</f>
        <v>0</v>
      </c>
    </row>
    <row r="128" spans="1:65" s="2" customFormat="1" ht="76.349999999999994" customHeight="1">
      <c r="A128" s="31"/>
      <c r="B128" s="148"/>
      <c r="C128" s="149" t="s">
        <v>86</v>
      </c>
      <c r="D128" s="149" t="s">
        <v>254</v>
      </c>
      <c r="E128" s="150" t="s">
        <v>8338</v>
      </c>
      <c r="F128" s="151" t="s">
        <v>8339</v>
      </c>
      <c r="G128" s="152" t="s">
        <v>1</v>
      </c>
      <c r="H128" s="153">
        <v>1</v>
      </c>
      <c r="I128" s="154"/>
      <c r="J128" s="155">
        <f t="shared" ref="J128:J161" si="0">ROUND(I128*H128,2)</f>
        <v>0</v>
      </c>
      <c r="K128" s="156"/>
      <c r="L128" s="32"/>
      <c r="M128" s="157" t="s">
        <v>1</v>
      </c>
      <c r="N128" s="158" t="s">
        <v>44</v>
      </c>
      <c r="O128" s="57"/>
      <c r="P128" s="159">
        <f t="shared" ref="P128:P161" si="1">O128*H128</f>
        <v>0</v>
      </c>
      <c r="Q128" s="159">
        <v>0</v>
      </c>
      <c r="R128" s="159">
        <f t="shared" ref="R128:R161" si="2">Q128*H128</f>
        <v>0</v>
      </c>
      <c r="S128" s="159">
        <v>0</v>
      </c>
      <c r="T128" s="160">
        <f t="shared" ref="T128:T161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258</v>
      </c>
      <c r="AT128" s="161" t="s">
        <v>254</v>
      </c>
      <c r="AU128" s="161" t="s">
        <v>88</v>
      </c>
      <c r="AY128" s="17" t="s">
        <v>252</v>
      </c>
      <c r="BE128" s="162">
        <f t="shared" ref="BE128:BE161" si="4">IF(N128="základní",J128,0)</f>
        <v>0</v>
      </c>
      <c r="BF128" s="162">
        <f t="shared" ref="BF128:BF161" si="5">IF(N128="snížená",J128,0)</f>
        <v>0</v>
      </c>
      <c r="BG128" s="162">
        <f t="shared" ref="BG128:BG161" si="6">IF(N128="zákl. přenesená",J128,0)</f>
        <v>0</v>
      </c>
      <c r="BH128" s="162">
        <f t="shared" ref="BH128:BH161" si="7">IF(N128="sníž. přenesená",J128,0)</f>
        <v>0</v>
      </c>
      <c r="BI128" s="162">
        <f t="shared" ref="BI128:BI161" si="8">IF(N128="nulová",J128,0)</f>
        <v>0</v>
      </c>
      <c r="BJ128" s="17" t="s">
        <v>86</v>
      </c>
      <c r="BK128" s="162">
        <f t="shared" ref="BK128:BK161" si="9">ROUND(I128*H128,2)</f>
        <v>0</v>
      </c>
      <c r="BL128" s="17" t="s">
        <v>258</v>
      </c>
      <c r="BM128" s="161" t="s">
        <v>88</v>
      </c>
    </row>
    <row r="129" spans="1:65" s="2" customFormat="1" ht="66.75" customHeight="1">
      <c r="A129" s="31"/>
      <c r="B129" s="148"/>
      <c r="C129" s="149" t="s">
        <v>79</v>
      </c>
      <c r="D129" s="149" t="s">
        <v>254</v>
      </c>
      <c r="E129" s="150" t="s">
        <v>8340</v>
      </c>
      <c r="F129" s="151" t="s">
        <v>8341</v>
      </c>
      <c r="G129" s="152" t="s">
        <v>1</v>
      </c>
      <c r="H129" s="153">
        <v>1</v>
      </c>
      <c r="I129" s="154"/>
      <c r="J129" s="155">
        <f t="shared" si="0"/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86</v>
      </c>
      <c r="BK129" s="162">
        <f t="shared" si="9"/>
        <v>0</v>
      </c>
      <c r="BL129" s="17" t="s">
        <v>258</v>
      </c>
      <c r="BM129" s="161" t="s">
        <v>258</v>
      </c>
    </row>
    <row r="130" spans="1:65" s="2" customFormat="1" ht="66.75" customHeight="1">
      <c r="A130" s="31"/>
      <c r="B130" s="148"/>
      <c r="C130" s="149" t="s">
        <v>79</v>
      </c>
      <c r="D130" s="149" t="s">
        <v>254</v>
      </c>
      <c r="E130" s="150" t="s">
        <v>8342</v>
      </c>
      <c r="F130" s="151" t="s">
        <v>8343</v>
      </c>
      <c r="G130" s="152" t="s">
        <v>1</v>
      </c>
      <c r="H130" s="153">
        <v>1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88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266</v>
      </c>
    </row>
    <row r="131" spans="1:65" s="2" customFormat="1" ht="66.75" customHeight="1">
      <c r="A131" s="31"/>
      <c r="B131" s="148"/>
      <c r="C131" s="149" t="s">
        <v>79</v>
      </c>
      <c r="D131" s="149" t="s">
        <v>254</v>
      </c>
      <c r="E131" s="150" t="s">
        <v>8344</v>
      </c>
      <c r="F131" s="151" t="s">
        <v>8345</v>
      </c>
      <c r="G131" s="152" t="s">
        <v>1</v>
      </c>
      <c r="H131" s="153">
        <v>1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88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269</v>
      </c>
    </row>
    <row r="132" spans="1:65" s="2" customFormat="1" ht="66.75" customHeight="1">
      <c r="A132" s="31"/>
      <c r="B132" s="148"/>
      <c r="C132" s="149" t="s">
        <v>88</v>
      </c>
      <c r="D132" s="149" t="s">
        <v>254</v>
      </c>
      <c r="E132" s="150" t="s">
        <v>8346</v>
      </c>
      <c r="F132" s="151" t="s">
        <v>8347</v>
      </c>
      <c r="G132" s="152" t="s">
        <v>1</v>
      </c>
      <c r="H132" s="153">
        <v>1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88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273</v>
      </c>
    </row>
    <row r="133" spans="1:65" s="2" customFormat="1" ht="66.75" customHeight="1">
      <c r="A133" s="31"/>
      <c r="B133" s="148"/>
      <c r="C133" s="149" t="s">
        <v>262</v>
      </c>
      <c r="D133" s="149" t="s">
        <v>254</v>
      </c>
      <c r="E133" s="150" t="s">
        <v>8348</v>
      </c>
      <c r="F133" s="151" t="s">
        <v>8349</v>
      </c>
      <c r="G133" s="152" t="s">
        <v>1</v>
      </c>
      <c r="H133" s="153">
        <v>1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276</v>
      </c>
    </row>
    <row r="134" spans="1:65" s="2" customFormat="1" ht="66.75" customHeight="1">
      <c r="A134" s="31"/>
      <c r="B134" s="148"/>
      <c r="C134" s="149" t="s">
        <v>79</v>
      </c>
      <c r="D134" s="149" t="s">
        <v>254</v>
      </c>
      <c r="E134" s="150" t="s">
        <v>8350</v>
      </c>
      <c r="F134" s="151" t="s">
        <v>8351</v>
      </c>
      <c r="G134" s="152" t="s">
        <v>1</v>
      </c>
      <c r="H134" s="153">
        <v>2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281</v>
      </c>
    </row>
    <row r="135" spans="1:65" s="2" customFormat="1" ht="76.349999999999994" customHeight="1">
      <c r="A135" s="31"/>
      <c r="B135" s="148"/>
      <c r="C135" s="149" t="s">
        <v>258</v>
      </c>
      <c r="D135" s="149" t="s">
        <v>254</v>
      </c>
      <c r="E135" s="150" t="s">
        <v>8352</v>
      </c>
      <c r="F135" s="151" t="s">
        <v>8353</v>
      </c>
      <c r="G135" s="152" t="s">
        <v>1</v>
      </c>
      <c r="H135" s="153">
        <v>1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88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289</v>
      </c>
    </row>
    <row r="136" spans="1:65" s="2" customFormat="1" ht="66.75" customHeight="1">
      <c r="A136" s="31"/>
      <c r="B136" s="148"/>
      <c r="C136" s="149" t="s">
        <v>79</v>
      </c>
      <c r="D136" s="149" t="s">
        <v>254</v>
      </c>
      <c r="E136" s="150" t="s">
        <v>8354</v>
      </c>
      <c r="F136" s="151" t="s">
        <v>8355</v>
      </c>
      <c r="G136" s="152" t="s">
        <v>1</v>
      </c>
      <c r="H136" s="153">
        <v>1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294</v>
      </c>
    </row>
    <row r="137" spans="1:65" s="2" customFormat="1" ht="44.25" customHeight="1">
      <c r="A137" s="31"/>
      <c r="B137" s="148"/>
      <c r="C137" s="149" t="s">
        <v>79</v>
      </c>
      <c r="D137" s="149" t="s">
        <v>254</v>
      </c>
      <c r="E137" s="150" t="s">
        <v>8356</v>
      </c>
      <c r="F137" s="151" t="s">
        <v>8357</v>
      </c>
      <c r="G137" s="152" t="s">
        <v>1</v>
      </c>
      <c r="H137" s="153">
        <v>1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298</v>
      </c>
    </row>
    <row r="138" spans="1:65" s="2" customFormat="1" ht="62.65" customHeight="1">
      <c r="A138" s="31"/>
      <c r="B138" s="148"/>
      <c r="C138" s="149" t="s">
        <v>270</v>
      </c>
      <c r="D138" s="149" t="s">
        <v>254</v>
      </c>
      <c r="E138" s="150" t="s">
        <v>8358</v>
      </c>
      <c r="F138" s="151" t="s">
        <v>8359</v>
      </c>
      <c r="G138" s="152" t="s">
        <v>1</v>
      </c>
      <c r="H138" s="153">
        <v>1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88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302</v>
      </c>
    </row>
    <row r="139" spans="1:65" s="2" customFormat="1" ht="66.75" customHeight="1">
      <c r="A139" s="31"/>
      <c r="B139" s="148"/>
      <c r="C139" s="149" t="s">
        <v>266</v>
      </c>
      <c r="D139" s="149" t="s">
        <v>254</v>
      </c>
      <c r="E139" s="150" t="s">
        <v>8360</v>
      </c>
      <c r="F139" s="151" t="s">
        <v>8361</v>
      </c>
      <c r="G139" s="152" t="s">
        <v>1</v>
      </c>
      <c r="H139" s="153">
        <v>1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306</v>
      </c>
    </row>
    <row r="140" spans="1:65" s="2" customFormat="1" ht="55.5" customHeight="1">
      <c r="A140" s="31"/>
      <c r="B140" s="148"/>
      <c r="C140" s="149" t="s">
        <v>277</v>
      </c>
      <c r="D140" s="149" t="s">
        <v>254</v>
      </c>
      <c r="E140" s="150" t="s">
        <v>8362</v>
      </c>
      <c r="F140" s="151" t="s">
        <v>8363</v>
      </c>
      <c r="G140" s="152" t="s">
        <v>1</v>
      </c>
      <c r="H140" s="153">
        <v>1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44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88</v>
      </c>
      <c r="AY140" s="17" t="s">
        <v>252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258</v>
      </c>
      <c r="BM140" s="161" t="s">
        <v>311</v>
      </c>
    </row>
    <row r="141" spans="1:65" s="2" customFormat="1" ht="33" customHeight="1">
      <c r="A141" s="31"/>
      <c r="B141" s="148"/>
      <c r="C141" s="149" t="s">
        <v>79</v>
      </c>
      <c r="D141" s="149" t="s">
        <v>254</v>
      </c>
      <c r="E141" s="150" t="s">
        <v>8364</v>
      </c>
      <c r="F141" s="151" t="s">
        <v>8365</v>
      </c>
      <c r="G141" s="152" t="s">
        <v>1</v>
      </c>
      <c r="H141" s="153">
        <v>1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44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88</v>
      </c>
      <c r="AY141" s="17" t="s">
        <v>252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258</v>
      </c>
      <c r="BM141" s="161" t="s">
        <v>315</v>
      </c>
    </row>
    <row r="142" spans="1:65" s="2" customFormat="1" ht="55.5" customHeight="1">
      <c r="A142" s="31"/>
      <c r="B142" s="148"/>
      <c r="C142" s="149" t="s">
        <v>79</v>
      </c>
      <c r="D142" s="149" t="s">
        <v>254</v>
      </c>
      <c r="E142" s="150" t="s">
        <v>8366</v>
      </c>
      <c r="F142" s="151" t="s">
        <v>8367</v>
      </c>
      <c r="G142" s="152" t="s">
        <v>1</v>
      </c>
      <c r="H142" s="153">
        <v>1</v>
      </c>
      <c r="I142" s="154"/>
      <c r="J142" s="155">
        <f t="shared" si="0"/>
        <v>0</v>
      </c>
      <c r="K142" s="156"/>
      <c r="L142" s="32"/>
      <c r="M142" s="157" t="s">
        <v>1</v>
      </c>
      <c r="N142" s="158" t="s">
        <v>44</v>
      </c>
      <c r="O142" s="57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88</v>
      </c>
      <c r="AY142" s="17" t="s">
        <v>252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86</v>
      </c>
      <c r="BK142" s="162">
        <f t="shared" si="9"/>
        <v>0</v>
      </c>
      <c r="BL142" s="17" t="s">
        <v>258</v>
      </c>
      <c r="BM142" s="161" t="s">
        <v>319</v>
      </c>
    </row>
    <row r="143" spans="1:65" s="2" customFormat="1" ht="66.75" customHeight="1">
      <c r="A143" s="31"/>
      <c r="B143" s="148"/>
      <c r="C143" s="149" t="s">
        <v>269</v>
      </c>
      <c r="D143" s="149" t="s">
        <v>254</v>
      </c>
      <c r="E143" s="150" t="s">
        <v>8368</v>
      </c>
      <c r="F143" s="151" t="s">
        <v>8369</v>
      </c>
      <c r="G143" s="152" t="s">
        <v>1</v>
      </c>
      <c r="H143" s="153">
        <v>2</v>
      </c>
      <c r="I143" s="154"/>
      <c r="J143" s="155">
        <f t="shared" si="0"/>
        <v>0</v>
      </c>
      <c r="K143" s="156"/>
      <c r="L143" s="32"/>
      <c r="M143" s="157" t="s">
        <v>1</v>
      </c>
      <c r="N143" s="158" t="s">
        <v>44</v>
      </c>
      <c r="O143" s="57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88</v>
      </c>
      <c r="AY143" s="17" t="s">
        <v>252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86</v>
      </c>
      <c r="BK143" s="162">
        <f t="shared" si="9"/>
        <v>0</v>
      </c>
      <c r="BL143" s="17" t="s">
        <v>258</v>
      </c>
      <c r="BM143" s="161" t="s">
        <v>323</v>
      </c>
    </row>
    <row r="144" spans="1:65" s="2" customFormat="1" ht="76.349999999999994" customHeight="1">
      <c r="A144" s="31"/>
      <c r="B144" s="148"/>
      <c r="C144" s="149" t="s">
        <v>291</v>
      </c>
      <c r="D144" s="149" t="s">
        <v>254</v>
      </c>
      <c r="E144" s="150" t="s">
        <v>8370</v>
      </c>
      <c r="F144" s="151" t="s">
        <v>8371</v>
      </c>
      <c r="G144" s="152" t="s">
        <v>1</v>
      </c>
      <c r="H144" s="153">
        <v>1</v>
      </c>
      <c r="I144" s="154"/>
      <c r="J144" s="155">
        <f t="shared" si="0"/>
        <v>0</v>
      </c>
      <c r="K144" s="156"/>
      <c r="L144" s="32"/>
      <c r="M144" s="157" t="s">
        <v>1</v>
      </c>
      <c r="N144" s="158" t="s">
        <v>44</v>
      </c>
      <c r="O144" s="57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88</v>
      </c>
      <c r="AY144" s="17" t="s">
        <v>252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86</v>
      </c>
      <c r="BK144" s="162">
        <f t="shared" si="9"/>
        <v>0</v>
      </c>
      <c r="BL144" s="17" t="s">
        <v>258</v>
      </c>
      <c r="BM144" s="161" t="s">
        <v>328</v>
      </c>
    </row>
    <row r="145" spans="1:65" s="2" customFormat="1" ht="37.9" customHeight="1">
      <c r="A145" s="31"/>
      <c r="B145" s="148"/>
      <c r="C145" s="149" t="s">
        <v>273</v>
      </c>
      <c r="D145" s="149" t="s">
        <v>254</v>
      </c>
      <c r="E145" s="150" t="s">
        <v>8372</v>
      </c>
      <c r="F145" s="151" t="s">
        <v>8373</v>
      </c>
      <c r="G145" s="152" t="s">
        <v>1</v>
      </c>
      <c r="H145" s="153">
        <v>1</v>
      </c>
      <c r="I145" s="154"/>
      <c r="J145" s="155">
        <f t="shared" si="0"/>
        <v>0</v>
      </c>
      <c r="K145" s="156"/>
      <c r="L145" s="32"/>
      <c r="M145" s="157" t="s">
        <v>1</v>
      </c>
      <c r="N145" s="158" t="s">
        <v>44</v>
      </c>
      <c r="O145" s="57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88</v>
      </c>
      <c r="AY145" s="17" t="s">
        <v>252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86</v>
      </c>
      <c r="BK145" s="162">
        <f t="shared" si="9"/>
        <v>0</v>
      </c>
      <c r="BL145" s="17" t="s">
        <v>258</v>
      </c>
      <c r="BM145" s="161" t="s">
        <v>335</v>
      </c>
    </row>
    <row r="146" spans="1:65" s="2" customFormat="1" ht="44.25" customHeight="1">
      <c r="A146" s="31"/>
      <c r="B146" s="148"/>
      <c r="C146" s="149" t="s">
        <v>79</v>
      </c>
      <c r="D146" s="149" t="s">
        <v>254</v>
      </c>
      <c r="E146" s="150" t="s">
        <v>8374</v>
      </c>
      <c r="F146" s="151" t="s">
        <v>8375</v>
      </c>
      <c r="G146" s="152" t="s">
        <v>1</v>
      </c>
      <c r="H146" s="153">
        <v>1</v>
      </c>
      <c r="I146" s="154"/>
      <c r="J146" s="155">
        <f t="shared" si="0"/>
        <v>0</v>
      </c>
      <c r="K146" s="156"/>
      <c r="L146" s="32"/>
      <c r="M146" s="157" t="s">
        <v>1</v>
      </c>
      <c r="N146" s="158" t="s">
        <v>44</v>
      </c>
      <c r="O146" s="57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88</v>
      </c>
      <c r="AY146" s="17" t="s">
        <v>252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86</v>
      </c>
      <c r="BK146" s="162">
        <f t="shared" si="9"/>
        <v>0</v>
      </c>
      <c r="BL146" s="17" t="s">
        <v>258</v>
      </c>
      <c r="BM146" s="161" t="s">
        <v>342</v>
      </c>
    </row>
    <row r="147" spans="1:65" s="2" customFormat="1" ht="66.75" customHeight="1">
      <c r="A147" s="31"/>
      <c r="B147" s="148"/>
      <c r="C147" s="149" t="s">
        <v>79</v>
      </c>
      <c r="D147" s="149" t="s">
        <v>254</v>
      </c>
      <c r="E147" s="150" t="s">
        <v>8376</v>
      </c>
      <c r="F147" s="151" t="s">
        <v>8377</v>
      </c>
      <c r="G147" s="152" t="s">
        <v>1</v>
      </c>
      <c r="H147" s="153">
        <v>1</v>
      </c>
      <c r="I147" s="154"/>
      <c r="J147" s="155">
        <f t="shared" si="0"/>
        <v>0</v>
      </c>
      <c r="K147" s="156"/>
      <c r="L147" s="32"/>
      <c r="M147" s="157" t="s">
        <v>1</v>
      </c>
      <c r="N147" s="158" t="s">
        <v>44</v>
      </c>
      <c r="O147" s="57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88</v>
      </c>
      <c r="AY147" s="17" t="s">
        <v>252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86</v>
      </c>
      <c r="BK147" s="162">
        <f t="shared" si="9"/>
        <v>0</v>
      </c>
      <c r="BL147" s="17" t="s">
        <v>258</v>
      </c>
      <c r="BM147" s="161" t="s">
        <v>348</v>
      </c>
    </row>
    <row r="148" spans="1:65" s="2" customFormat="1" ht="76.349999999999994" customHeight="1">
      <c r="A148" s="31"/>
      <c r="B148" s="148"/>
      <c r="C148" s="149" t="s">
        <v>299</v>
      </c>
      <c r="D148" s="149" t="s">
        <v>254</v>
      </c>
      <c r="E148" s="150" t="s">
        <v>8378</v>
      </c>
      <c r="F148" s="151" t="s">
        <v>8379</v>
      </c>
      <c r="G148" s="152" t="s">
        <v>1</v>
      </c>
      <c r="H148" s="153">
        <v>1</v>
      </c>
      <c r="I148" s="154"/>
      <c r="J148" s="155">
        <f t="shared" si="0"/>
        <v>0</v>
      </c>
      <c r="K148" s="156"/>
      <c r="L148" s="32"/>
      <c r="M148" s="157" t="s">
        <v>1</v>
      </c>
      <c r="N148" s="158" t="s">
        <v>44</v>
      </c>
      <c r="O148" s="57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258</v>
      </c>
      <c r="AT148" s="161" t="s">
        <v>254</v>
      </c>
      <c r="AU148" s="161" t="s">
        <v>88</v>
      </c>
      <c r="AY148" s="17" t="s">
        <v>252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86</v>
      </c>
      <c r="BK148" s="162">
        <f t="shared" si="9"/>
        <v>0</v>
      </c>
      <c r="BL148" s="17" t="s">
        <v>258</v>
      </c>
      <c r="BM148" s="161" t="s">
        <v>356</v>
      </c>
    </row>
    <row r="149" spans="1:65" s="2" customFormat="1" ht="66.75" customHeight="1">
      <c r="A149" s="31"/>
      <c r="B149" s="148"/>
      <c r="C149" s="149" t="s">
        <v>276</v>
      </c>
      <c r="D149" s="149" t="s">
        <v>254</v>
      </c>
      <c r="E149" s="150" t="s">
        <v>8380</v>
      </c>
      <c r="F149" s="151" t="s">
        <v>8381</v>
      </c>
      <c r="G149" s="152" t="s">
        <v>1</v>
      </c>
      <c r="H149" s="153">
        <v>2</v>
      </c>
      <c r="I149" s="154"/>
      <c r="J149" s="155">
        <f t="shared" si="0"/>
        <v>0</v>
      </c>
      <c r="K149" s="156"/>
      <c r="L149" s="32"/>
      <c r="M149" s="157" t="s">
        <v>1</v>
      </c>
      <c r="N149" s="158" t="s">
        <v>44</v>
      </c>
      <c r="O149" s="57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88</v>
      </c>
      <c r="AY149" s="17" t="s">
        <v>252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86</v>
      </c>
      <c r="BK149" s="162">
        <f t="shared" si="9"/>
        <v>0</v>
      </c>
      <c r="BL149" s="17" t="s">
        <v>258</v>
      </c>
      <c r="BM149" s="161" t="s">
        <v>363</v>
      </c>
    </row>
    <row r="150" spans="1:65" s="2" customFormat="1" ht="66.75" customHeight="1">
      <c r="A150" s="31"/>
      <c r="B150" s="148"/>
      <c r="C150" s="149" t="s">
        <v>308</v>
      </c>
      <c r="D150" s="149" t="s">
        <v>254</v>
      </c>
      <c r="E150" s="150" t="s">
        <v>8382</v>
      </c>
      <c r="F150" s="151" t="s">
        <v>8383</v>
      </c>
      <c r="G150" s="152" t="s">
        <v>1</v>
      </c>
      <c r="H150" s="153">
        <v>3</v>
      </c>
      <c r="I150" s="154"/>
      <c r="J150" s="155">
        <f t="shared" si="0"/>
        <v>0</v>
      </c>
      <c r="K150" s="156"/>
      <c r="L150" s="32"/>
      <c r="M150" s="157" t="s">
        <v>1</v>
      </c>
      <c r="N150" s="158" t="s">
        <v>44</v>
      </c>
      <c r="O150" s="57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88</v>
      </c>
      <c r="AY150" s="17" t="s">
        <v>252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86</v>
      </c>
      <c r="BK150" s="162">
        <f t="shared" si="9"/>
        <v>0</v>
      </c>
      <c r="BL150" s="17" t="s">
        <v>258</v>
      </c>
      <c r="BM150" s="161" t="s">
        <v>369</v>
      </c>
    </row>
    <row r="151" spans="1:65" s="2" customFormat="1" ht="37.9" customHeight="1">
      <c r="A151" s="31"/>
      <c r="B151" s="148"/>
      <c r="C151" s="149" t="s">
        <v>281</v>
      </c>
      <c r="D151" s="149" t="s">
        <v>254</v>
      </c>
      <c r="E151" s="150" t="s">
        <v>8384</v>
      </c>
      <c r="F151" s="151" t="s">
        <v>8385</v>
      </c>
      <c r="G151" s="152" t="s">
        <v>1</v>
      </c>
      <c r="H151" s="153">
        <v>1</v>
      </c>
      <c r="I151" s="154"/>
      <c r="J151" s="155">
        <f t="shared" si="0"/>
        <v>0</v>
      </c>
      <c r="K151" s="156"/>
      <c r="L151" s="32"/>
      <c r="M151" s="157" t="s">
        <v>1</v>
      </c>
      <c r="N151" s="158" t="s">
        <v>44</v>
      </c>
      <c r="O151" s="57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88</v>
      </c>
      <c r="AY151" s="17" t="s">
        <v>252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7" t="s">
        <v>86</v>
      </c>
      <c r="BK151" s="162">
        <f t="shared" si="9"/>
        <v>0</v>
      </c>
      <c r="BL151" s="17" t="s">
        <v>258</v>
      </c>
      <c r="BM151" s="161" t="s">
        <v>373</v>
      </c>
    </row>
    <row r="152" spans="1:65" s="2" customFormat="1" ht="33" customHeight="1">
      <c r="A152" s="31"/>
      <c r="B152" s="148"/>
      <c r="C152" s="149" t="s">
        <v>79</v>
      </c>
      <c r="D152" s="149" t="s">
        <v>254</v>
      </c>
      <c r="E152" s="150" t="s">
        <v>8364</v>
      </c>
      <c r="F152" s="151" t="s">
        <v>8365</v>
      </c>
      <c r="G152" s="152" t="s">
        <v>1</v>
      </c>
      <c r="H152" s="153">
        <v>1</v>
      </c>
      <c r="I152" s="154"/>
      <c r="J152" s="155">
        <f t="shared" si="0"/>
        <v>0</v>
      </c>
      <c r="K152" s="156"/>
      <c r="L152" s="32"/>
      <c r="M152" s="157" t="s">
        <v>1</v>
      </c>
      <c r="N152" s="158" t="s">
        <v>44</v>
      </c>
      <c r="O152" s="57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7" t="s">
        <v>86</v>
      </c>
      <c r="BK152" s="162">
        <f t="shared" si="9"/>
        <v>0</v>
      </c>
      <c r="BL152" s="17" t="s">
        <v>258</v>
      </c>
      <c r="BM152" s="161" t="s">
        <v>378</v>
      </c>
    </row>
    <row r="153" spans="1:65" s="2" customFormat="1" ht="49.15" customHeight="1">
      <c r="A153" s="31"/>
      <c r="B153" s="148"/>
      <c r="C153" s="149" t="s">
        <v>8</v>
      </c>
      <c r="D153" s="149" t="s">
        <v>254</v>
      </c>
      <c r="E153" s="150" t="s">
        <v>8386</v>
      </c>
      <c r="F153" s="151" t="s">
        <v>8387</v>
      </c>
      <c r="G153" s="152" t="s">
        <v>1</v>
      </c>
      <c r="H153" s="153">
        <v>1</v>
      </c>
      <c r="I153" s="154"/>
      <c r="J153" s="155">
        <f t="shared" si="0"/>
        <v>0</v>
      </c>
      <c r="K153" s="156"/>
      <c r="L153" s="32"/>
      <c r="M153" s="157" t="s">
        <v>1</v>
      </c>
      <c r="N153" s="158" t="s">
        <v>44</v>
      </c>
      <c r="O153" s="57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7" t="s">
        <v>86</v>
      </c>
      <c r="BK153" s="162">
        <f t="shared" si="9"/>
        <v>0</v>
      </c>
      <c r="BL153" s="17" t="s">
        <v>258</v>
      </c>
      <c r="BM153" s="161" t="s">
        <v>384</v>
      </c>
    </row>
    <row r="154" spans="1:65" s="2" customFormat="1" ht="37.9" customHeight="1">
      <c r="A154" s="31"/>
      <c r="B154" s="148"/>
      <c r="C154" s="149" t="s">
        <v>289</v>
      </c>
      <c r="D154" s="149" t="s">
        <v>254</v>
      </c>
      <c r="E154" s="150" t="s">
        <v>8384</v>
      </c>
      <c r="F154" s="151" t="s">
        <v>8385</v>
      </c>
      <c r="G154" s="152" t="s">
        <v>1</v>
      </c>
      <c r="H154" s="153">
        <v>1</v>
      </c>
      <c r="I154" s="154"/>
      <c r="J154" s="155">
        <f t="shared" si="0"/>
        <v>0</v>
      </c>
      <c r="K154" s="156"/>
      <c r="L154" s="32"/>
      <c r="M154" s="157" t="s">
        <v>1</v>
      </c>
      <c r="N154" s="158" t="s">
        <v>44</v>
      </c>
      <c r="O154" s="57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258</v>
      </c>
      <c r="AT154" s="161" t="s">
        <v>254</v>
      </c>
      <c r="AU154" s="161" t="s">
        <v>88</v>
      </c>
      <c r="AY154" s="17" t="s">
        <v>252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7" t="s">
        <v>86</v>
      </c>
      <c r="BK154" s="162">
        <f t="shared" si="9"/>
        <v>0</v>
      </c>
      <c r="BL154" s="17" t="s">
        <v>258</v>
      </c>
      <c r="BM154" s="161" t="s">
        <v>389</v>
      </c>
    </row>
    <row r="155" spans="1:65" s="2" customFormat="1" ht="33" customHeight="1">
      <c r="A155" s="31"/>
      <c r="B155" s="148"/>
      <c r="C155" s="149" t="s">
        <v>79</v>
      </c>
      <c r="D155" s="149" t="s">
        <v>254</v>
      </c>
      <c r="E155" s="150" t="s">
        <v>8364</v>
      </c>
      <c r="F155" s="151" t="s">
        <v>8365</v>
      </c>
      <c r="G155" s="152" t="s">
        <v>1</v>
      </c>
      <c r="H155" s="153">
        <v>1</v>
      </c>
      <c r="I155" s="154"/>
      <c r="J155" s="155">
        <f t="shared" si="0"/>
        <v>0</v>
      </c>
      <c r="K155" s="156"/>
      <c r="L155" s="32"/>
      <c r="M155" s="157" t="s">
        <v>1</v>
      </c>
      <c r="N155" s="158" t="s">
        <v>44</v>
      </c>
      <c r="O155" s="57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258</v>
      </c>
      <c r="AT155" s="161" t="s">
        <v>254</v>
      </c>
      <c r="AU155" s="161" t="s">
        <v>88</v>
      </c>
      <c r="AY155" s="17" t="s">
        <v>252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7" t="s">
        <v>86</v>
      </c>
      <c r="BK155" s="162">
        <f t="shared" si="9"/>
        <v>0</v>
      </c>
      <c r="BL155" s="17" t="s">
        <v>258</v>
      </c>
      <c r="BM155" s="161" t="s">
        <v>392</v>
      </c>
    </row>
    <row r="156" spans="1:65" s="2" customFormat="1" ht="62.65" customHeight="1">
      <c r="A156" s="31"/>
      <c r="B156" s="148"/>
      <c r="C156" s="149" t="s">
        <v>79</v>
      </c>
      <c r="D156" s="149" t="s">
        <v>254</v>
      </c>
      <c r="E156" s="150" t="s">
        <v>8388</v>
      </c>
      <c r="F156" s="151" t="s">
        <v>8389</v>
      </c>
      <c r="G156" s="152" t="s">
        <v>1</v>
      </c>
      <c r="H156" s="153">
        <v>1</v>
      </c>
      <c r="I156" s="154"/>
      <c r="J156" s="155">
        <f t="shared" si="0"/>
        <v>0</v>
      </c>
      <c r="K156" s="156"/>
      <c r="L156" s="32"/>
      <c r="M156" s="157" t="s">
        <v>1</v>
      </c>
      <c r="N156" s="158" t="s">
        <v>44</v>
      </c>
      <c r="O156" s="57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258</v>
      </c>
      <c r="AT156" s="161" t="s">
        <v>254</v>
      </c>
      <c r="AU156" s="161" t="s">
        <v>88</v>
      </c>
      <c r="AY156" s="17" t="s">
        <v>252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7" t="s">
        <v>86</v>
      </c>
      <c r="BK156" s="162">
        <f t="shared" si="9"/>
        <v>0</v>
      </c>
      <c r="BL156" s="17" t="s">
        <v>258</v>
      </c>
      <c r="BM156" s="161" t="s">
        <v>396</v>
      </c>
    </row>
    <row r="157" spans="1:65" s="2" customFormat="1" ht="66.75" customHeight="1">
      <c r="A157" s="31"/>
      <c r="B157" s="148"/>
      <c r="C157" s="149" t="s">
        <v>325</v>
      </c>
      <c r="D157" s="149" t="s">
        <v>254</v>
      </c>
      <c r="E157" s="150" t="s">
        <v>8390</v>
      </c>
      <c r="F157" s="151" t="s">
        <v>8391</v>
      </c>
      <c r="G157" s="152" t="s">
        <v>1</v>
      </c>
      <c r="H157" s="153">
        <v>1</v>
      </c>
      <c r="I157" s="154"/>
      <c r="J157" s="155">
        <f t="shared" si="0"/>
        <v>0</v>
      </c>
      <c r="K157" s="156"/>
      <c r="L157" s="32"/>
      <c r="M157" s="157" t="s">
        <v>1</v>
      </c>
      <c r="N157" s="158" t="s">
        <v>44</v>
      </c>
      <c r="O157" s="57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7" t="s">
        <v>86</v>
      </c>
      <c r="BK157" s="162">
        <f t="shared" si="9"/>
        <v>0</v>
      </c>
      <c r="BL157" s="17" t="s">
        <v>258</v>
      </c>
      <c r="BM157" s="161" t="s">
        <v>399</v>
      </c>
    </row>
    <row r="158" spans="1:65" s="2" customFormat="1" ht="24.2" customHeight="1">
      <c r="A158" s="31"/>
      <c r="B158" s="148"/>
      <c r="C158" s="149" t="s">
        <v>79</v>
      </c>
      <c r="D158" s="149" t="s">
        <v>254</v>
      </c>
      <c r="E158" s="150" t="s">
        <v>8392</v>
      </c>
      <c r="F158" s="151" t="s">
        <v>8393</v>
      </c>
      <c r="G158" s="152" t="s">
        <v>1</v>
      </c>
      <c r="H158" s="153">
        <v>1</v>
      </c>
      <c r="I158" s="154"/>
      <c r="J158" s="155">
        <f t="shared" si="0"/>
        <v>0</v>
      </c>
      <c r="K158" s="156"/>
      <c r="L158" s="32"/>
      <c r="M158" s="157" t="s">
        <v>1</v>
      </c>
      <c r="N158" s="158" t="s">
        <v>44</v>
      </c>
      <c r="O158" s="57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258</v>
      </c>
      <c r="AT158" s="161" t="s">
        <v>254</v>
      </c>
      <c r="AU158" s="161" t="s">
        <v>88</v>
      </c>
      <c r="AY158" s="17" t="s">
        <v>252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7" t="s">
        <v>86</v>
      </c>
      <c r="BK158" s="162">
        <f t="shared" si="9"/>
        <v>0</v>
      </c>
      <c r="BL158" s="17" t="s">
        <v>258</v>
      </c>
      <c r="BM158" s="161" t="s">
        <v>403</v>
      </c>
    </row>
    <row r="159" spans="1:65" s="2" customFormat="1" ht="76.349999999999994" customHeight="1">
      <c r="A159" s="31"/>
      <c r="B159" s="148"/>
      <c r="C159" s="149" t="s">
        <v>79</v>
      </c>
      <c r="D159" s="149" t="s">
        <v>254</v>
      </c>
      <c r="E159" s="150" t="s">
        <v>8394</v>
      </c>
      <c r="F159" s="151" t="s">
        <v>8395</v>
      </c>
      <c r="G159" s="152" t="s">
        <v>1</v>
      </c>
      <c r="H159" s="153">
        <v>1</v>
      </c>
      <c r="I159" s="154"/>
      <c r="J159" s="155">
        <f t="shared" si="0"/>
        <v>0</v>
      </c>
      <c r="K159" s="156"/>
      <c r="L159" s="32"/>
      <c r="M159" s="157" t="s">
        <v>1</v>
      </c>
      <c r="N159" s="158" t="s">
        <v>44</v>
      </c>
      <c r="O159" s="57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258</v>
      </c>
      <c r="AT159" s="161" t="s">
        <v>254</v>
      </c>
      <c r="AU159" s="161" t="s">
        <v>88</v>
      </c>
      <c r="AY159" s="17" t="s">
        <v>252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7" t="s">
        <v>86</v>
      </c>
      <c r="BK159" s="162">
        <f t="shared" si="9"/>
        <v>0</v>
      </c>
      <c r="BL159" s="17" t="s">
        <v>258</v>
      </c>
      <c r="BM159" s="161" t="s">
        <v>406</v>
      </c>
    </row>
    <row r="160" spans="1:65" s="2" customFormat="1" ht="16.5" customHeight="1">
      <c r="A160" s="31"/>
      <c r="B160" s="148"/>
      <c r="C160" s="149" t="s">
        <v>79</v>
      </c>
      <c r="D160" s="149" t="s">
        <v>254</v>
      </c>
      <c r="E160" s="150" t="s">
        <v>8396</v>
      </c>
      <c r="F160" s="151" t="s">
        <v>8397</v>
      </c>
      <c r="G160" s="152" t="s">
        <v>1</v>
      </c>
      <c r="H160" s="153">
        <v>1</v>
      </c>
      <c r="I160" s="154"/>
      <c r="J160" s="155">
        <f t="shared" si="0"/>
        <v>0</v>
      </c>
      <c r="K160" s="156"/>
      <c r="L160" s="32"/>
      <c r="M160" s="157" t="s">
        <v>1</v>
      </c>
      <c r="N160" s="158" t="s">
        <v>44</v>
      </c>
      <c r="O160" s="57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258</v>
      </c>
      <c r="AT160" s="161" t="s">
        <v>254</v>
      </c>
      <c r="AU160" s="161" t="s">
        <v>88</v>
      </c>
      <c r="AY160" s="17" t="s">
        <v>252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7" t="s">
        <v>86</v>
      </c>
      <c r="BK160" s="162">
        <f t="shared" si="9"/>
        <v>0</v>
      </c>
      <c r="BL160" s="17" t="s">
        <v>258</v>
      </c>
      <c r="BM160" s="161" t="s">
        <v>410</v>
      </c>
    </row>
    <row r="161" spans="1:65" s="2" customFormat="1" ht="66.75" customHeight="1">
      <c r="A161" s="31"/>
      <c r="B161" s="148"/>
      <c r="C161" s="149" t="s">
        <v>79</v>
      </c>
      <c r="D161" s="149" t="s">
        <v>254</v>
      </c>
      <c r="E161" s="150" t="s">
        <v>8398</v>
      </c>
      <c r="F161" s="151" t="s">
        <v>8399</v>
      </c>
      <c r="G161" s="152" t="s">
        <v>1</v>
      </c>
      <c r="H161" s="153">
        <v>1</v>
      </c>
      <c r="I161" s="154"/>
      <c r="J161" s="155">
        <f t="shared" si="0"/>
        <v>0</v>
      </c>
      <c r="K161" s="156"/>
      <c r="L161" s="32"/>
      <c r="M161" s="157" t="s">
        <v>1</v>
      </c>
      <c r="N161" s="158" t="s">
        <v>44</v>
      </c>
      <c r="O161" s="57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7" t="s">
        <v>86</v>
      </c>
      <c r="BK161" s="162">
        <f t="shared" si="9"/>
        <v>0</v>
      </c>
      <c r="BL161" s="17" t="s">
        <v>258</v>
      </c>
      <c r="BM161" s="161" t="s">
        <v>413</v>
      </c>
    </row>
    <row r="162" spans="1:65" s="12" customFormat="1" ht="22.9" customHeight="1">
      <c r="B162" s="135"/>
      <c r="D162" s="136" t="s">
        <v>78</v>
      </c>
      <c r="E162" s="146" t="s">
        <v>5982</v>
      </c>
      <c r="F162" s="146" t="s">
        <v>8400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SUM(P163:P174)</f>
        <v>0</v>
      </c>
      <c r="Q162" s="141"/>
      <c r="R162" s="142">
        <f>SUM(R163:R174)</f>
        <v>0</v>
      </c>
      <c r="S162" s="141"/>
      <c r="T162" s="143">
        <f>SUM(T163:T174)</f>
        <v>0</v>
      </c>
      <c r="AR162" s="136" t="s">
        <v>86</v>
      </c>
      <c r="AT162" s="144" t="s">
        <v>78</v>
      </c>
      <c r="AU162" s="144" t="s">
        <v>86</v>
      </c>
      <c r="AY162" s="136" t="s">
        <v>252</v>
      </c>
      <c r="BK162" s="145">
        <f>SUM(BK163:BK174)</f>
        <v>0</v>
      </c>
    </row>
    <row r="163" spans="1:65" s="2" customFormat="1" ht="33" customHeight="1">
      <c r="A163" s="31"/>
      <c r="B163" s="148"/>
      <c r="C163" s="149" t="s">
        <v>294</v>
      </c>
      <c r="D163" s="149" t="s">
        <v>254</v>
      </c>
      <c r="E163" s="150" t="s">
        <v>8401</v>
      </c>
      <c r="F163" s="151" t="s">
        <v>8402</v>
      </c>
      <c r="G163" s="152" t="s">
        <v>1</v>
      </c>
      <c r="H163" s="153">
        <v>1</v>
      </c>
      <c r="I163" s="154"/>
      <c r="J163" s="155">
        <f t="shared" ref="J163:J174" si="10">ROUND(I163*H163,2)</f>
        <v>0</v>
      </c>
      <c r="K163" s="156"/>
      <c r="L163" s="32"/>
      <c r="M163" s="157" t="s">
        <v>1</v>
      </c>
      <c r="N163" s="158" t="s">
        <v>44</v>
      </c>
      <c r="O163" s="57"/>
      <c r="P163" s="159">
        <f t="shared" ref="P163:P174" si="11">O163*H163</f>
        <v>0</v>
      </c>
      <c r="Q163" s="159">
        <v>0</v>
      </c>
      <c r="R163" s="159">
        <f t="shared" ref="R163:R174" si="12">Q163*H163</f>
        <v>0</v>
      </c>
      <c r="S163" s="159">
        <v>0</v>
      </c>
      <c r="T163" s="160">
        <f t="shared" ref="T163:T174" si="13"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258</v>
      </c>
      <c r="AT163" s="161" t="s">
        <v>254</v>
      </c>
      <c r="AU163" s="161" t="s">
        <v>88</v>
      </c>
      <c r="AY163" s="17" t="s">
        <v>252</v>
      </c>
      <c r="BE163" s="162">
        <f t="shared" ref="BE163:BE174" si="14">IF(N163="základní",J163,0)</f>
        <v>0</v>
      </c>
      <c r="BF163" s="162">
        <f t="shared" ref="BF163:BF174" si="15">IF(N163="snížená",J163,0)</f>
        <v>0</v>
      </c>
      <c r="BG163" s="162">
        <f t="shared" ref="BG163:BG174" si="16">IF(N163="zákl. přenesená",J163,0)</f>
        <v>0</v>
      </c>
      <c r="BH163" s="162">
        <f t="shared" ref="BH163:BH174" si="17">IF(N163="sníž. přenesená",J163,0)</f>
        <v>0</v>
      </c>
      <c r="BI163" s="162">
        <f t="shared" ref="BI163:BI174" si="18">IF(N163="nulová",J163,0)</f>
        <v>0</v>
      </c>
      <c r="BJ163" s="17" t="s">
        <v>86</v>
      </c>
      <c r="BK163" s="162">
        <f t="shared" ref="BK163:BK174" si="19">ROUND(I163*H163,2)</f>
        <v>0</v>
      </c>
      <c r="BL163" s="17" t="s">
        <v>258</v>
      </c>
      <c r="BM163" s="161" t="s">
        <v>417</v>
      </c>
    </row>
    <row r="164" spans="1:65" s="2" customFormat="1" ht="21.75" customHeight="1">
      <c r="A164" s="31"/>
      <c r="B164" s="148"/>
      <c r="C164" s="149" t="s">
        <v>338</v>
      </c>
      <c r="D164" s="149" t="s">
        <v>254</v>
      </c>
      <c r="E164" s="150" t="s">
        <v>8403</v>
      </c>
      <c r="F164" s="151" t="s">
        <v>8404</v>
      </c>
      <c r="G164" s="152" t="s">
        <v>1</v>
      </c>
      <c r="H164" s="153">
        <v>1</v>
      </c>
      <c r="I164" s="154"/>
      <c r="J164" s="155">
        <f t="shared" si="10"/>
        <v>0</v>
      </c>
      <c r="K164" s="156"/>
      <c r="L164" s="32"/>
      <c r="M164" s="157" t="s">
        <v>1</v>
      </c>
      <c r="N164" s="158" t="s">
        <v>44</v>
      </c>
      <c r="O164" s="57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258</v>
      </c>
      <c r="AT164" s="161" t="s">
        <v>254</v>
      </c>
      <c r="AU164" s="161" t="s">
        <v>88</v>
      </c>
      <c r="AY164" s="17" t="s">
        <v>252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7" t="s">
        <v>86</v>
      </c>
      <c r="BK164" s="162">
        <f t="shared" si="19"/>
        <v>0</v>
      </c>
      <c r="BL164" s="17" t="s">
        <v>258</v>
      </c>
      <c r="BM164" s="161" t="s">
        <v>421</v>
      </c>
    </row>
    <row r="165" spans="1:65" s="2" customFormat="1" ht="24.2" customHeight="1">
      <c r="A165" s="31"/>
      <c r="B165" s="148"/>
      <c r="C165" s="149" t="s">
        <v>298</v>
      </c>
      <c r="D165" s="149" t="s">
        <v>254</v>
      </c>
      <c r="E165" s="150" t="s">
        <v>8405</v>
      </c>
      <c r="F165" s="151" t="s">
        <v>8406</v>
      </c>
      <c r="G165" s="152" t="s">
        <v>1</v>
      </c>
      <c r="H165" s="153">
        <v>1</v>
      </c>
      <c r="I165" s="154"/>
      <c r="J165" s="155">
        <f t="shared" si="10"/>
        <v>0</v>
      </c>
      <c r="K165" s="156"/>
      <c r="L165" s="32"/>
      <c r="M165" s="157" t="s">
        <v>1</v>
      </c>
      <c r="N165" s="158" t="s">
        <v>44</v>
      </c>
      <c r="O165" s="57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258</v>
      </c>
      <c r="AT165" s="161" t="s">
        <v>254</v>
      </c>
      <c r="AU165" s="161" t="s">
        <v>88</v>
      </c>
      <c r="AY165" s="17" t="s">
        <v>252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7" t="s">
        <v>86</v>
      </c>
      <c r="BK165" s="162">
        <f t="shared" si="19"/>
        <v>0</v>
      </c>
      <c r="BL165" s="17" t="s">
        <v>258</v>
      </c>
      <c r="BM165" s="161" t="s">
        <v>425</v>
      </c>
    </row>
    <row r="166" spans="1:65" s="2" customFormat="1" ht="66.75" customHeight="1">
      <c r="A166" s="31"/>
      <c r="B166" s="148"/>
      <c r="C166" s="149" t="s">
        <v>79</v>
      </c>
      <c r="D166" s="149" t="s">
        <v>254</v>
      </c>
      <c r="E166" s="150" t="s">
        <v>8407</v>
      </c>
      <c r="F166" s="151" t="s">
        <v>8408</v>
      </c>
      <c r="G166" s="152" t="s">
        <v>1</v>
      </c>
      <c r="H166" s="153">
        <v>1</v>
      </c>
      <c r="I166" s="154"/>
      <c r="J166" s="155">
        <f t="shared" si="10"/>
        <v>0</v>
      </c>
      <c r="K166" s="156"/>
      <c r="L166" s="32"/>
      <c r="M166" s="157" t="s">
        <v>1</v>
      </c>
      <c r="N166" s="158" t="s">
        <v>44</v>
      </c>
      <c r="O166" s="57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258</v>
      </c>
      <c r="AT166" s="161" t="s">
        <v>254</v>
      </c>
      <c r="AU166" s="161" t="s">
        <v>88</v>
      </c>
      <c r="AY166" s="17" t="s">
        <v>252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7" t="s">
        <v>86</v>
      </c>
      <c r="BK166" s="162">
        <f t="shared" si="19"/>
        <v>0</v>
      </c>
      <c r="BL166" s="17" t="s">
        <v>258</v>
      </c>
      <c r="BM166" s="161" t="s">
        <v>428</v>
      </c>
    </row>
    <row r="167" spans="1:65" s="2" customFormat="1" ht="24.2" customHeight="1">
      <c r="A167" s="31"/>
      <c r="B167" s="148"/>
      <c r="C167" s="149" t="s">
        <v>7</v>
      </c>
      <c r="D167" s="149" t="s">
        <v>254</v>
      </c>
      <c r="E167" s="150" t="s">
        <v>8409</v>
      </c>
      <c r="F167" s="151" t="s">
        <v>8410</v>
      </c>
      <c r="G167" s="152" t="s">
        <v>1</v>
      </c>
      <c r="H167" s="153">
        <v>1</v>
      </c>
      <c r="I167" s="154"/>
      <c r="J167" s="155">
        <f t="shared" si="10"/>
        <v>0</v>
      </c>
      <c r="K167" s="156"/>
      <c r="L167" s="32"/>
      <c r="M167" s="157" t="s">
        <v>1</v>
      </c>
      <c r="N167" s="158" t="s">
        <v>44</v>
      </c>
      <c r="O167" s="57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7" t="s">
        <v>86</v>
      </c>
      <c r="BK167" s="162">
        <f t="shared" si="19"/>
        <v>0</v>
      </c>
      <c r="BL167" s="17" t="s">
        <v>258</v>
      </c>
      <c r="BM167" s="161" t="s">
        <v>432</v>
      </c>
    </row>
    <row r="168" spans="1:65" s="2" customFormat="1" ht="66.75" customHeight="1">
      <c r="A168" s="31"/>
      <c r="B168" s="148"/>
      <c r="C168" s="149" t="s">
        <v>302</v>
      </c>
      <c r="D168" s="149" t="s">
        <v>254</v>
      </c>
      <c r="E168" s="150" t="s">
        <v>8411</v>
      </c>
      <c r="F168" s="151" t="s">
        <v>8412</v>
      </c>
      <c r="G168" s="152" t="s">
        <v>1</v>
      </c>
      <c r="H168" s="153">
        <v>1</v>
      </c>
      <c r="I168" s="154"/>
      <c r="J168" s="155">
        <f t="shared" si="10"/>
        <v>0</v>
      </c>
      <c r="K168" s="156"/>
      <c r="L168" s="32"/>
      <c r="M168" s="157" t="s">
        <v>1</v>
      </c>
      <c r="N168" s="158" t="s">
        <v>44</v>
      </c>
      <c r="O168" s="57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7" t="s">
        <v>86</v>
      </c>
      <c r="BK168" s="162">
        <f t="shared" si="19"/>
        <v>0</v>
      </c>
      <c r="BL168" s="17" t="s">
        <v>258</v>
      </c>
      <c r="BM168" s="161" t="s">
        <v>435</v>
      </c>
    </row>
    <row r="169" spans="1:65" s="2" customFormat="1" ht="66.75" customHeight="1">
      <c r="A169" s="31"/>
      <c r="B169" s="148"/>
      <c r="C169" s="149" t="s">
        <v>79</v>
      </c>
      <c r="D169" s="149" t="s">
        <v>254</v>
      </c>
      <c r="E169" s="150" t="s">
        <v>8413</v>
      </c>
      <c r="F169" s="151" t="s">
        <v>8414</v>
      </c>
      <c r="G169" s="152" t="s">
        <v>1</v>
      </c>
      <c r="H169" s="153">
        <v>1</v>
      </c>
      <c r="I169" s="154"/>
      <c r="J169" s="155">
        <f t="shared" si="10"/>
        <v>0</v>
      </c>
      <c r="K169" s="156"/>
      <c r="L169" s="32"/>
      <c r="M169" s="157" t="s">
        <v>1</v>
      </c>
      <c r="N169" s="158" t="s">
        <v>44</v>
      </c>
      <c r="O169" s="57"/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7" t="s">
        <v>86</v>
      </c>
      <c r="BK169" s="162">
        <f t="shared" si="19"/>
        <v>0</v>
      </c>
      <c r="BL169" s="17" t="s">
        <v>258</v>
      </c>
      <c r="BM169" s="161" t="s">
        <v>439</v>
      </c>
    </row>
    <row r="170" spans="1:65" s="2" customFormat="1" ht="37.9" customHeight="1">
      <c r="A170" s="31"/>
      <c r="B170" s="148"/>
      <c r="C170" s="149" t="s">
        <v>366</v>
      </c>
      <c r="D170" s="149" t="s">
        <v>254</v>
      </c>
      <c r="E170" s="150" t="s">
        <v>8415</v>
      </c>
      <c r="F170" s="151" t="s">
        <v>8416</v>
      </c>
      <c r="G170" s="152" t="s">
        <v>1</v>
      </c>
      <c r="H170" s="153">
        <v>1</v>
      </c>
      <c r="I170" s="154"/>
      <c r="J170" s="155">
        <f t="shared" si="10"/>
        <v>0</v>
      </c>
      <c r="K170" s="156"/>
      <c r="L170" s="32"/>
      <c r="M170" s="157" t="s">
        <v>1</v>
      </c>
      <c r="N170" s="158" t="s">
        <v>44</v>
      </c>
      <c r="O170" s="57"/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258</v>
      </c>
      <c r="AT170" s="161" t="s">
        <v>254</v>
      </c>
      <c r="AU170" s="161" t="s">
        <v>88</v>
      </c>
      <c r="AY170" s="17" t="s">
        <v>252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7" t="s">
        <v>86</v>
      </c>
      <c r="BK170" s="162">
        <f t="shared" si="19"/>
        <v>0</v>
      </c>
      <c r="BL170" s="17" t="s">
        <v>258</v>
      </c>
      <c r="BM170" s="161" t="s">
        <v>442</v>
      </c>
    </row>
    <row r="171" spans="1:65" s="2" customFormat="1" ht="66.75" customHeight="1">
      <c r="A171" s="31"/>
      <c r="B171" s="148"/>
      <c r="C171" s="149" t="s">
        <v>79</v>
      </c>
      <c r="D171" s="149" t="s">
        <v>254</v>
      </c>
      <c r="E171" s="150" t="s">
        <v>8407</v>
      </c>
      <c r="F171" s="151" t="s">
        <v>8408</v>
      </c>
      <c r="G171" s="152" t="s">
        <v>1</v>
      </c>
      <c r="H171" s="153">
        <v>1</v>
      </c>
      <c r="I171" s="154"/>
      <c r="J171" s="155">
        <f t="shared" si="10"/>
        <v>0</v>
      </c>
      <c r="K171" s="156"/>
      <c r="L171" s="32"/>
      <c r="M171" s="157" t="s">
        <v>1</v>
      </c>
      <c r="N171" s="158" t="s">
        <v>44</v>
      </c>
      <c r="O171" s="57"/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7" t="s">
        <v>86</v>
      </c>
      <c r="BK171" s="162">
        <f t="shared" si="19"/>
        <v>0</v>
      </c>
      <c r="BL171" s="17" t="s">
        <v>258</v>
      </c>
      <c r="BM171" s="161" t="s">
        <v>446</v>
      </c>
    </row>
    <row r="172" spans="1:65" s="2" customFormat="1" ht="24.2" customHeight="1">
      <c r="A172" s="31"/>
      <c r="B172" s="148"/>
      <c r="C172" s="149" t="s">
        <v>79</v>
      </c>
      <c r="D172" s="149" t="s">
        <v>254</v>
      </c>
      <c r="E172" s="150" t="s">
        <v>8417</v>
      </c>
      <c r="F172" s="151" t="s">
        <v>8418</v>
      </c>
      <c r="G172" s="152" t="s">
        <v>1</v>
      </c>
      <c r="H172" s="153">
        <v>1</v>
      </c>
      <c r="I172" s="154"/>
      <c r="J172" s="155">
        <f t="shared" si="10"/>
        <v>0</v>
      </c>
      <c r="K172" s="156"/>
      <c r="L172" s="32"/>
      <c r="M172" s="157" t="s">
        <v>1</v>
      </c>
      <c r="N172" s="158" t="s">
        <v>44</v>
      </c>
      <c r="O172" s="57"/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7" t="s">
        <v>86</v>
      </c>
      <c r="BK172" s="162">
        <f t="shared" si="19"/>
        <v>0</v>
      </c>
      <c r="BL172" s="17" t="s">
        <v>258</v>
      </c>
      <c r="BM172" s="161" t="s">
        <v>449</v>
      </c>
    </row>
    <row r="173" spans="1:65" s="2" customFormat="1" ht="16.5" customHeight="1">
      <c r="A173" s="31"/>
      <c r="B173" s="148"/>
      <c r="C173" s="149" t="s">
        <v>306</v>
      </c>
      <c r="D173" s="149" t="s">
        <v>254</v>
      </c>
      <c r="E173" s="150" t="s">
        <v>8419</v>
      </c>
      <c r="F173" s="151" t="s">
        <v>8420</v>
      </c>
      <c r="G173" s="152" t="s">
        <v>1</v>
      </c>
      <c r="H173" s="153">
        <v>2</v>
      </c>
      <c r="I173" s="154"/>
      <c r="J173" s="155">
        <f t="shared" si="10"/>
        <v>0</v>
      </c>
      <c r="K173" s="156"/>
      <c r="L173" s="32"/>
      <c r="M173" s="157" t="s">
        <v>1</v>
      </c>
      <c r="N173" s="158" t="s">
        <v>44</v>
      </c>
      <c r="O173" s="57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258</v>
      </c>
      <c r="AT173" s="161" t="s">
        <v>254</v>
      </c>
      <c r="AU173" s="161" t="s">
        <v>88</v>
      </c>
      <c r="AY173" s="17" t="s">
        <v>252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7" t="s">
        <v>86</v>
      </c>
      <c r="BK173" s="162">
        <f t="shared" si="19"/>
        <v>0</v>
      </c>
      <c r="BL173" s="17" t="s">
        <v>258</v>
      </c>
      <c r="BM173" s="161" t="s">
        <v>453</v>
      </c>
    </row>
    <row r="174" spans="1:65" s="2" customFormat="1" ht="33" customHeight="1">
      <c r="A174" s="31"/>
      <c r="B174" s="148"/>
      <c r="C174" s="149" t="s">
        <v>375</v>
      </c>
      <c r="D174" s="149" t="s">
        <v>254</v>
      </c>
      <c r="E174" s="150" t="s">
        <v>8421</v>
      </c>
      <c r="F174" s="151" t="s">
        <v>8422</v>
      </c>
      <c r="G174" s="152" t="s">
        <v>1</v>
      </c>
      <c r="H174" s="153">
        <v>4</v>
      </c>
      <c r="I174" s="154"/>
      <c r="J174" s="155">
        <f t="shared" si="10"/>
        <v>0</v>
      </c>
      <c r="K174" s="156"/>
      <c r="L174" s="32"/>
      <c r="M174" s="157" t="s">
        <v>1</v>
      </c>
      <c r="N174" s="158" t="s">
        <v>44</v>
      </c>
      <c r="O174" s="57"/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258</v>
      </c>
      <c r="AT174" s="161" t="s">
        <v>254</v>
      </c>
      <c r="AU174" s="161" t="s">
        <v>88</v>
      </c>
      <c r="AY174" s="17" t="s">
        <v>252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7" t="s">
        <v>86</v>
      </c>
      <c r="BK174" s="162">
        <f t="shared" si="19"/>
        <v>0</v>
      </c>
      <c r="BL174" s="17" t="s">
        <v>258</v>
      </c>
      <c r="BM174" s="161" t="s">
        <v>456</v>
      </c>
    </row>
    <row r="175" spans="1:65" s="12" customFormat="1" ht="22.9" customHeight="1">
      <c r="B175" s="135"/>
      <c r="D175" s="136" t="s">
        <v>78</v>
      </c>
      <c r="E175" s="146" t="s">
        <v>6848</v>
      </c>
      <c r="F175" s="146" t="s">
        <v>8423</v>
      </c>
      <c r="I175" s="138"/>
      <c r="J175" s="147">
        <f>BK175</f>
        <v>0</v>
      </c>
      <c r="L175" s="135"/>
      <c r="M175" s="140"/>
      <c r="N175" s="141"/>
      <c r="O175" s="141"/>
      <c r="P175" s="142">
        <f>SUM(P176:P178)</f>
        <v>0</v>
      </c>
      <c r="Q175" s="141"/>
      <c r="R175" s="142">
        <f>SUM(R176:R178)</f>
        <v>0</v>
      </c>
      <c r="S175" s="141"/>
      <c r="T175" s="143">
        <f>SUM(T176:T178)</f>
        <v>0</v>
      </c>
      <c r="AR175" s="136" t="s">
        <v>86</v>
      </c>
      <c r="AT175" s="144" t="s">
        <v>78</v>
      </c>
      <c r="AU175" s="144" t="s">
        <v>86</v>
      </c>
      <c r="AY175" s="136" t="s">
        <v>252</v>
      </c>
      <c r="BK175" s="145">
        <f>SUM(BK176:BK178)</f>
        <v>0</v>
      </c>
    </row>
    <row r="176" spans="1:65" s="2" customFormat="1" ht="66.75" customHeight="1">
      <c r="A176" s="31"/>
      <c r="B176" s="148"/>
      <c r="C176" s="149" t="s">
        <v>311</v>
      </c>
      <c r="D176" s="149" t="s">
        <v>254</v>
      </c>
      <c r="E176" s="150" t="s">
        <v>8424</v>
      </c>
      <c r="F176" s="151" t="s">
        <v>8425</v>
      </c>
      <c r="G176" s="152" t="s">
        <v>1</v>
      </c>
      <c r="H176" s="153">
        <v>1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44</v>
      </c>
      <c r="O176" s="57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258</v>
      </c>
      <c r="AT176" s="161" t="s">
        <v>254</v>
      </c>
      <c r="AU176" s="161" t="s">
        <v>88</v>
      </c>
      <c r="AY176" s="17" t="s">
        <v>252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86</v>
      </c>
      <c r="BK176" s="162">
        <f>ROUND(I176*H176,2)</f>
        <v>0</v>
      </c>
      <c r="BL176" s="17" t="s">
        <v>258</v>
      </c>
      <c r="BM176" s="161" t="s">
        <v>461</v>
      </c>
    </row>
    <row r="177" spans="1:65" s="2" customFormat="1" ht="66.75" customHeight="1">
      <c r="A177" s="31"/>
      <c r="B177" s="148"/>
      <c r="C177" s="149" t="s">
        <v>386</v>
      </c>
      <c r="D177" s="149" t="s">
        <v>254</v>
      </c>
      <c r="E177" s="150" t="s">
        <v>8426</v>
      </c>
      <c r="F177" s="151" t="s">
        <v>8427</v>
      </c>
      <c r="G177" s="152" t="s">
        <v>1</v>
      </c>
      <c r="H177" s="153">
        <v>2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466</v>
      </c>
    </row>
    <row r="178" spans="1:65" s="2" customFormat="1" ht="37.9" customHeight="1">
      <c r="A178" s="31"/>
      <c r="B178" s="148"/>
      <c r="C178" s="149" t="s">
        <v>315</v>
      </c>
      <c r="D178" s="149" t="s">
        <v>254</v>
      </c>
      <c r="E178" s="150" t="s">
        <v>8428</v>
      </c>
      <c r="F178" s="151" t="s">
        <v>8429</v>
      </c>
      <c r="G178" s="152" t="s">
        <v>1</v>
      </c>
      <c r="H178" s="153">
        <v>3</v>
      </c>
      <c r="I178" s="154"/>
      <c r="J178" s="155">
        <f>ROUND(I178*H178,2)</f>
        <v>0</v>
      </c>
      <c r="K178" s="156"/>
      <c r="L178" s="32"/>
      <c r="M178" s="157" t="s">
        <v>1</v>
      </c>
      <c r="N178" s="158" t="s">
        <v>44</v>
      </c>
      <c r="O178" s="57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258</v>
      </c>
      <c r="AT178" s="161" t="s">
        <v>254</v>
      </c>
      <c r="AU178" s="161" t="s">
        <v>88</v>
      </c>
      <c r="AY178" s="17" t="s">
        <v>252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258</v>
      </c>
      <c r="BM178" s="161" t="s">
        <v>470</v>
      </c>
    </row>
    <row r="179" spans="1:65" s="12" customFormat="1" ht="22.9" customHeight="1">
      <c r="B179" s="135"/>
      <c r="D179" s="136" t="s">
        <v>78</v>
      </c>
      <c r="E179" s="146" t="s">
        <v>6864</v>
      </c>
      <c r="F179" s="146" t="s">
        <v>1</v>
      </c>
      <c r="I179" s="138"/>
      <c r="J179" s="147">
        <f>BK179</f>
        <v>0</v>
      </c>
      <c r="L179" s="135"/>
      <c r="M179" s="140"/>
      <c r="N179" s="141"/>
      <c r="O179" s="141"/>
      <c r="P179" s="142">
        <f>P180</f>
        <v>0</v>
      </c>
      <c r="Q179" s="141"/>
      <c r="R179" s="142">
        <f>R180</f>
        <v>0</v>
      </c>
      <c r="S179" s="141"/>
      <c r="T179" s="143">
        <f>T180</f>
        <v>0</v>
      </c>
      <c r="AR179" s="136" t="s">
        <v>86</v>
      </c>
      <c r="AT179" s="144" t="s">
        <v>78</v>
      </c>
      <c r="AU179" s="144" t="s">
        <v>86</v>
      </c>
      <c r="AY179" s="136" t="s">
        <v>252</v>
      </c>
      <c r="BK179" s="145">
        <f>BK180</f>
        <v>0</v>
      </c>
    </row>
    <row r="180" spans="1:65" s="2" customFormat="1" ht="66.75" customHeight="1">
      <c r="A180" s="31"/>
      <c r="B180" s="148"/>
      <c r="C180" s="149" t="s">
        <v>393</v>
      </c>
      <c r="D180" s="149" t="s">
        <v>254</v>
      </c>
      <c r="E180" s="150" t="s">
        <v>8424</v>
      </c>
      <c r="F180" s="151" t="s">
        <v>8425</v>
      </c>
      <c r="G180" s="152" t="s">
        <v>1</v>
      </c>
      <c r="H180" s="153">
        <v>1</v>
      </c>
      <c r="I180" s="154"/>
      <c r="J180" s="155">
        <f>ROUND(I180*H180,2)</f>
        <v>0</v>
      </c>
      <c r="K180" s="156"/>
      <c r="L180" s="32"/>
      <c r="M180" s="191" t="s">
        <v>1</v>
      </c>
      <c r="N180" s="192" t="s">
        <v>44</v>
      </c>
      <c r="O180" s="193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258</v>
      </c>
      <c r="AT180" s="161" t="s">
        <v>254</v>
      </c>
      <c r="AU180" s="161" t="s">
        <v>88</v>
      </c>
      <c r="AY180" s="17" t="s">
        <v>252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86</v>
      </c>
      <c r="BK180" s="162">
        <f>ROUND(I180*H180,2)</f>
        <v>0</v>
      </c>
      <c r="BL180" s="17" t="s">
        <v>258</v>
      </c>
      <c r="BM180" s="161" t="s">
        <v>474</v>
      </c>
    </row>
    <row r="181" spans="1:65" s="2" customFormat="1" ht="6.95" customHeight="1">
      <c r="A181" s="31"/>
      <c r="B181" s="46"/>
      <c r="C181" s="47"/>
      <c r="D181" s="47"/>
      <c r="E181" s="47"/>
      <c r="F181" s="47"/>
      <c r="G181" s="47"/>
      <c r="H181" s="47"/>
      <c r="I181" s="47"/>
      <c r="J181" s="47"/>
      <c r="K181" s="47"/>
      <c r="L181" s="32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autoFilter ref="C124:K180" xr:uid="{00000000-0009-0000-0000-00002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4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8430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ROUND((SUM(BE125:BE451)),  2)</f>
        <v>0</v>
      </c>
      <c r="G35" s="31"/>
      <c r="H35" s="31"/>
      <c r="I35" s="104">
        <v>0.21</v>
      </c>
      <c r="J35" s="103">
        <f>ROUND(((SUM(BE125:BE451))*I35),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ROUND((SUM(BF125:BF451)),  2)</f>
        <v>0</v>
      </c>
      <c r="G36" s="31"/>
      <c r="H36" s="31"/>
      <c r="I36" s="104">
        <v>0.15</v>
      </c>
      <c r="J36" s="103">
        <f>ROUND(((SUM(BF125:BF451))*I36),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ROUND((SUM(BG125:BG451)),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ROUND((SUM(BH125:BH451)),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ROUND((SUM(BI125:BI451)),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Objekt33 - SO ZPaK mimo areál-Dvůr 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7826</v>
      </c>
      <c r="E101" s="122"/>
      <c r="F101" s="122"/>
      <c r="G101" s="122"/>
      <c r="H101" s="122"/>
      <c r="I101" s="122"/>
      <c r="J101" s="123">
        <f>J271</f>
        <v>0</v>
      </c>
      <c r="L101" s="120"/>
    </row>
    <row r="102" spans="1:47" s="10" customFormat="1" ht="19.899999999999999" customHeight="1">
      <c r="B102" s="120"/>
      <c r="D102" s="121" t="s">
        <v>211</v>
      </c>
      <c r="E102" s="122"/>
      <c r="F102" s="122"/>
      <c r="G102" s="122"/>
      <c r="H102" s="122"/>
      <c r="I102" s="122"/>
      <c r="J102" s="123">
        <f>J340</f>
        <v>0</v>
      </c>
      <c r="L102" s="120"/>
    </row>
    <row r="103" spans="1:47" s="10" customFormat="1" ht="19.899999999999999" customHeight="1">
      <c r="B103" s="120"/>
      <c r="D103" s="121" t="s">
        <v>212</v>
      </c>
      <c r="E103" s="122"/>
      <c r="F103" s="122"/>
      <c r="G103" s="122"/>
      <c r="H103" s="122"/>
      <c r="I103" s="122"/>
      <c r="J103" s="123">
        <f>J446</f>
        <v>0</v>
      </c>
      <c r="L103" s="120"/>
    </row>
    <row r="104" spans="1:47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47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4.95" customHeight="1">
      <c r="A110" s="31"/>
      <c r="B110" s="32"/>
      <c r="C110" s="21" t="s">
        <v>237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3" t="str">
        <f>E7</f>
        <v>ZU - rekonstrukce objektu Klatovská 51/ Chodské náměstí 1</v>
      </c>
      <c r="F113" s="244"/>
      <c r="G113" s="244"/>
      <c r="H113" s="24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" customFormat="1" ht="12" customHeight="1">
      <c r="B114" s="20"/>
      <c r="C114" s="27" t="s">
        <v>197</v>
      </c>
      <c r="L114" s="20"/>
    </row>
    <row r="115" spans="1:65" s="2" customFormat="1" ht="16.5" customHeight="1">
      <c r="A115" s="31"/>
      <c r="B115" s="32"/>
      <c r="C115" s="31"/>
      <c r="D115" s="31"/>
      <c r="E115" s="243" t="s">
        <v>198</v>
      </c>
      <c r="F115" s="242"/>
      <c r="G115" s="242"/>
      <c r="H115" s="24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199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18" t="str">
        <f>E11</f>
        <v>Objekt33 - SO ZPaK mimo areál-Dvůr I.</v>
      </c>
      <c r="F117" s="242"/>
      <c r="G117" s="242"/>
      <c r="H117" s="242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7" t="s">
        <v>20</v>
      </c>
      <c r="D119" s="31"/>
      <c r="E119" s="31"/>
      <c r="F119" s="25" t="str">
        <f>F14</f>
        <v>Plzeň</v>
      </c>
      <c r="G119" s="31"/>
      <c r="H119" s="31"/>
      <c r="I119" s="27" t="s">
        <v>22</v>
      </c>
      <c r="J119" s="54" t="str">
        <f>IF(J14="","",J14)</f>
        <v>17. 11. 2022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24</v>
      </c>
      <c r="D121" s="31"/>
      <c r="E121" s="31"/>
      <c r="F121" s="25" t="str">
        <f>E17</f>
        <v>Západočeská univerzita v Plzni</v>
      </c>
      <c r="G121" s="31"/>
      <c r="H121" s="31"/>
      <c r="I121" s="27" t="s">
        <v>31</v>
      </c>
      <c r="J121" s="29" t="str">
        <f>E23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7" t="s">
        <v>30</v>
      </c>
      <c r="D122" s="31"/>
      <c r="E122" s="31"/>
      <c r="F122" s="25">
        <f>IF(E20="","",E20)</f>
        <v>0</v>
      </c>
      <c r="G122" s="31"/>
      <c r="H122" s="31"/>
      <c r="I122" s="27" t="s">
        <v>34</v>
      </c>
      <c r="J122" s="29" t="str">
        <f>E26</f>
        <v>BAUING KV, s.r.o.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4"/>
      <c r="B124" s="125"/>
      <c r="C124" s="126" t="s">
        <v>238</v>
      </c>
      <c r="D124" s="127" t="s">
        <v>64</v>
      </c>
      <c r="E124" s="127" t="s">
        <v>60</v>
      </c>
      <c r="F124" s="127" t="s">
        <v>61</v>
      </c>
      <c r="G124" s="127" t="s">
        <v>239</v>
      </c>
      <c r="H124" s="127" t="s">
        <v>240</v>
      </c>
      <c r="I124" s="127" t="s">
        <v>241</v>
      </c>
      <c r="J124" s="128" t="s">
        <v>203</v>
      </c>
      <c r="K124" s="129" t="s">
        <v>242</v>
      </c>
      <c r="L124" s="130"/>
      <c r="M124" s="61" t="s">
        <v>1</v>
      </c>
      <c r="N124" s="62" t="s">
        <v>43</v>
      </c>
      <c r="O124" s="62" t="s">
        <v>243</v>
      </c>
      <c r="P124" s="62" t="s">
        <v>244</v>
      </c>
      <c r="Q124" s="62" t="s">
        <v>245</v>
      </c>
      <c r="R124" s="62" t="s">
        <v>246</v>
      </c>
      <c r="S124" s="62" t="s">
        <v>247</v>
      </c>
      <c r="T124" s="63" t="s">
        <v>248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1"/>
      <c r="B125" s="32"/>
      <c r="C125" s="68" t="s">
        <v>249</v>
      </c>
      <c r="D125" s="31"/>
      <c r="E125" s="31"/>
      <c r="F125" s="31"/>
      <c r="G125" s="31"/>
      <c r="H125" s="31"/>
      <c r="I125" s="31"/>
      <c r="J125" s="131">
        <f>BK125</f>
        <v>0</v>
      </c>
      <c r="K125" s="31"/>
      <c r="L125" s="32"/>
      <c r="M125" s="64"/>
      <c r="N125" s="55"/>
      <c r="O125" s="65"/>
      <c r="P125" s="132">
        <f>P126</f>
        <v>0</v>
      </c>
      <c r="Q125" s="65"/>
      <c r="R125" s="132">
        <f>R126</f>
        <v>0</v>
      </c>
      <c r="S125" s="65"/>
      <c r="T125" s="133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78</v>
      </c>
      <c r="AU125" s="17" t="s">
        <v>205</v>
      </c>
      <c r="BK125" s="134">
        <f>BK126</f>
        <v>0</v>
      </c>
    </row>
    <row r="126" spans="1:65" s="12" customFormat="1" ht="25.9" customHeight="1">
      <c r="B126" s="135"/>
      <c r="D126" s="136" t="s">
        <v>78</v>
      </c>
      <c r="E126" s="137" t="s">
        <v>250</v>
      </c>
      <c r="F126" s="137" t="s">
        <v>251</v>
      </c>
      <c r="I126" s="138"/>
      <c r="J126" s="139">
        <f>BK126</f>
        <v>0</v>
      </c>
      <c r="L126" s="135"/>
      <c r="M126" s="140"/>
      <c r="N126" s="141"/>
      <c r="O126" s="141"/>
      <c r="P126" s="142">
        <f>P127+P271+P340+P446</f>
        <v>0</v>
      </c>
      <c r="Q126" s="141"/>
      <c r="R126" s="142">
        <f>R127+R271+R340+R446</f>
        <v>0</v>
      </c>
      <c r="S126" s="141"/>
      <c r="T126" s="143">
        <f>T127+T271+T340+T446</f>
        <v>0</v>
      </c>
      <c r="AR126" s="136" t="s">
        <v>86</v>
      </c>
      <c r="AT126" s="144" t="s">
        <v>78</v>
      </c>
      <c r="AU126" s="144" t="s">
        <v>79</v>
      </c>
      <c r="AY126" s="136" t="s">
        <v>252</v>
      </c>
      <c r="BK126" s="145">
        <f>BK127+BK271+BK340+BK446</f>
        <v>0</v>
      </c>
    </row>
    <row r="127" spans="1:65" s="12" customFormat="1" ht="22.9" customHeight="1">
      <c r="B127" s="135"/>
      <c r="D127" s="136" t="s">
        <v>78</v>
      </c>
      <c r="E127" s="146" t="s">
        <v>86</v>
      </c>
      <c r="F127" s="146" t="s">
        <v>253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SUM(P128:P270)</f>
        <v>0</v>
      </c>
      <c r="Q127" s="141"/>
      <c r="R127" s="142">
        <f>SUM(R128:R270)</f>
        <v>0</v>
      </c>
      <c r="S127" s="141"/>
      <c r="T127" s="143">
        <f>SUM(T128:T270)</f>
        <v>0</v>
      </c>
      <c r="AR127" s="136" t="s">
        <v>86</v>
      </c>
      <c r="AT127" s="144" t="s">
        <v>78</v>
      </c>
      <c r="AU127" s="144" t="s">
        <v>86</v>
      </c>
      <c r="AY127" s="136" t="s">
        <v>252</v>
      </c>
      <c r="BK127" s="145">
        <f>SUM(BK128:BK270)</f>
        <v>0</v>
      </c>
    </row>
    <row r="128" spans="1:65" s="2" customFormat="1" ht="24.2" customHeight="1">
      <c r="A128" s="31"/>
      <c r="B128" s="148"/>
      <c r="C128" s="149" t="s">
        <v>86</v>
      </c>
      <c r="D128" s="149" t="s">
        <v>254</v>
      </c>
      <c r="E128" s="150" t="s">
        <v>8431</v>
      </c>
      <c r="F128" s="151" t="s">
        <v>8432</v>
      </c>
      <c r="G128" s="152" t="s">
        <v>465</v>
      </c>
      <c r="H128" s="153">
        <v>146.44999999999999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44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258</v>
      </c>
      <c r="AT128" s="161" t="s">
        <v>254</v>
      </c>
      <c r="AU128" s="161" t="s">
        <v>88</v>
      </c>
      <c r="AY128" s="17" t="s">
        <v>252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258</v>
      </c>
      <c r="BM128" s="161" t="s">
        <v>88</v>
      </c>
    </row>
    <row r="129" spans="1:65" s="14" customFormat="1" ht="22.5">
      <c r="B129" s="171"/>
      <c r="D129" s="164" t="s">
        <v>282</v>
      </c>
      <c r="E129" s="172" t="s">
        <v>1</v>
      </c>
      <c r="F129" s="173" t="s">
        <v>8433</v>
      </c>
      <c r="H129" s="174">
        <v>104.75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282</v>
      </c>
      <c r="AU129" s="172" t="s">
        <v>88</v>
      </c>
      <c r="AV129" s="14" t="s">
        <v>88</v>
      </c>
      <c r="AW129" s="14" t="s">
        <v>33</v>
      </c>
      <c r="AX129" s="14" t="s">
        <v>79</v>
      </c>
      <c r="AY129" s="172" t="s">
        <v>252</v>
      </c>
    </row>
    <row r="130" spans="1:65" s="14" customFormat="1">
      <c r="B130" s="171"/>
      <c r="D130" s="164" t="s">
        <v>282</v>
      </c>
      <c r="E130" s="172" t="s">
        <v>1</v>
      </c>
      <c r="F130" s="173" t="s">
        <v>8434</v>
      </c>
      <c r="H130" s="174">
        <v>31.05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4" customFormat="1">
      <c r="B131" s="171"/>
      <c r="D131" s="164" t="s">
        <v>282</v>
      </c>
      <c r="E131" s="172" t="s">
        <v>1</v>
      </c>
      <c r="F131" s="173" t="s">
        <v>8435</v>
      </c>
      <c r="H131" s="174">
        <v>10.65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5" customFormat="1">
      <c r="B132" s="179"/>
      <c r="D132" s="164" t="s">
        <v>282</v>
      </c>
      <c r="E132" s="180" t="s">
        <v>1</v>
      </c>
      <c r="F132" s="181" t="s">
        <v>286</v>
      </c>
      <c r="H132" s="182">
        <v>146.45000000000002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282</v>
      </c>
      <c r="AU132" s="180" t="s">
        <v>88</v>
      </c>
      <c r="AV132" s="15" t="s">
        <v>258</v>
      </c>
      <c r="AW132" s="15" t="s">
        <v>33</v>
      </c>
      <c r="AX132" s="15" t="s">
        <v>86</v>
      </c>
      <c r="AY132" s="180" t="s">
        <v>252</v>
      </c>
    </row>
    <row r="133" spans="1:65" s="2" customFormat="1" ht="24.2" customHeight="1">
      <c r="A133" s="31"/>
      <c r="B133" s="148"/>
      <c r="C133" s="149" t="s">
        <v>88</v>
      </c>
      <c r="D133" s="149" t="s">
        <v>254</v>
      </c>
      <c r="E133" s="150" t="s">
        <v>8436</v>
      </c>
      <c r="F133" s="151" t="s">
        <v>8437</v>
      </c>
      <c r="G133" s="152" t="s">
        <v>465</v>
      </c>
      <c r="H133" s="153">
        <v>360.25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44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88</v>
      </c>
      <c r="AY133" s="17" t="s">
        <v>252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258</v>
      </c>
      <c r="BM133" s="161" t="s">
        <v>258</v>
      </c>
    </row>
    <row r="134" spans="1:65" s="14" customFormat="1" ht="22.5">
      <c r="B134" s="171"/>
      <c r="D134" s="164" t="s">
        <v>282</v>
      </c>
      <c r="E134" s="172" t="s">
        <v>1</v>
      </c>
      <c r="F134" s="173" t="s">
        <v>8438</v>
      </c>
      <c r="H134" s="174">
        <v>360.25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282</v>
      </c>
      <c r="AU134" s="172" t="s">
        <v>88</v>
      </c>
      <c r="AV134" s="14" t="s">
        <v>88</v>
      </c>
      <c r="AW134" s="14" t="s">
        <v>33</v>
      </c>
      <c r="AX134" s="14" t="s">
        <v>79</v>
      </c>
      <c r="AY134" s="172" t="s">
        <v>252</v>
      </c>
    </row>
    <row r="135" spans="1:65" s="15" customFormat="1">
      <c r="B135" s="179"/>
      <c r="D135" s="164" t="s">
        <v>282</v>
      </c>
      <c r="E135" s="180" t="s">
        <v>1</v>
      </c>
      <c r="F135" s="181" t="s">
        <v>286</v>
      </c>
      <c r="H135" s="182">
        <v>360.25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282</v>
      </c>
      <c r="AU135" s="180" t="s">
        <v>88</v>
      </c>
      <c r="AV135" s="15" t="s">
        <v>258</v>
      </c>
      <c r="AW135" s="15" t="s">
        <v>33</v>
      </c>
      <c r="AX135" s="15" t="s">
        <v>86</v>
      </c>
      <c r="AY135" s="180" t="s">
        <v>252</v>
      </c>
    </row>
    <row r="136" spans="1:65" s="2" customFormat="1" ht="24.2" customHeight="1">
      <c r="A136" s="31"/>
      <c r="B136" s="148"/>
      <c r="C136" s="149" t="s">
        <v>262</v>
      </c>
      <c r="D136" s="149" t="s">
        <v>254</v>
      </c>
      <c r="E136" s="150" t="s">
        <v>8439</v>
      </c>
      <c r="F136" s="151" t="s">
        <v>8440</v>
      </c>
      <c r="G136" s="152" t="s">
        <v>465</v>
      </c>
      <c r="H136" s="153">
        <v>27.8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44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88</v>
      </c>
      <c r="AY136" s="17" t="s">
        <v>252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86</v>
      </c>
      <c r="BK136" s="162">
        <f>ROUND(I136*H136,2)</f>
        <v>0</v>
      </c>
      <c r="BL136" s="17" t="s">
        <v>258</v>
      </c>
      <c r="BM136" s="161" t="s">
        <v>266</v>
      </c>
    </row>
    <row r="137" spans="1:65" s="14" customFormat="1" ht="22.5">
      <c r="B137" s="171"/>
      <c r="D137" s="164" t="s">
        <v>282</v>
      </c>
      <c r="E137" s="172" t="s">
        <v>1</v>
      </c>
      <c r="F137" s="173" t="s">
        <v>8441</v>
      </c>
      <c r="H137" s="174">
        <v>27.8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282</v>
      </c>
      <c r="AU137" s="172" t="s">
        <v>88</v>
      </c>
      <c r="AV137" s="14" t="s">
        <v>88</v>
      </c>
      <c r="AW137" s="14" t="s">
        <v>33</v>
      </c>
      <c r="AX137" s="14" t="s">
        <v>79</v>
      </c>
      <c r="AY137" s="172" t="s">
        <v>252</v>
      </c>
    </row>
    <row r="138" spans="1:65" s="15" customFormat="1">
      <c r="B138" s="179"/>
      <c r="D138" s="164" t="s">
        <v>282</v>
      </c>
      <c r="E138" s="180" t="s">
        <v>1</v>
      </c>
      <c r="F138" s="181" t="s">
        <v>286</v>
      </c>
      <c r="H138" s="182">
        <v>27.8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282</v>
      </c>
      <c r="AU138" s="180" t="s">
        <v>88</v>
      </c>
      <c r="AV138" s="15" t="s">
        <v>258</v>
      </c>
      <c r="AW138" s="15" t="s">
        <v>33</v>
      </c>
      <c r="AX138" s="15" t="s">
        <v>86</v>
      </c>
      <c r="AY138" s="180" t="s">
        <v>252</v>
      </c>
    </row>
    <row r="139" spans="1:65" s="2" customFormat="1" ht="37.9" customHeight="1">
      <c r="A139" s="31"/>
      <c r="B139" s="148"/>
      <c r="C139" s="149" t="s">
        <v>258</v>
      </c>
      <c r="D139" s="149" t="s">
        <v>254</v>
      </c>
      <c r="E139" s="150" t="s">
        <v>8442</v>
      </c>
      <c r="F139" s="151" t="s">
        <v>8443</v>
      </c>
      <c r="G139" s="152" t="s">
        <v>465</v>
      </c>
      <c r="H139" s="153">
        <v>104.75</v>
      </c>
      <c r="I139" s="154"/>
      <c r="J139" s="155">
        <f>ROUND(I139*H139,2)</f>
        <v>0</v>
      </c>
      <c r="K139" s="156"/>
      <c r="L139" s="32"/>
      <c r="M139" s="157" t="s">
        <v>1</v>
      </c>
      <c r="N139" s="158" t="s">
        <v>44</v>
      </c>
      <c r="O139" s="57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88</v>
      </c>
      <c r="AY139" s="17" t="s">
        <v>252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7" t="s">
        <v>86</v>
      </c>
      <c r="BK139" s="162">
        <f>ROUND(I139*H139,2)</f>
        <v>0</v>
      </c>
      <c r="BL139" s="17" t="s">
        <v>258</v>
      </c>
      <c r="BM139" s="161" t="s">
        <v>269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8444</v>
      </c>
      <c r="H140" s="174">
        <v>104.75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3" customFormat="1" ht="22.5">
      <c r="B141" s="163"/>
      <c r="D141" s="164" t="s">
        <v>282</v>
      </c>
      <c r="E141" s="165" t="s">
        <v>1</v>
      </c>
      <c r="F141" s="166" t="s">
        <v>8445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282</v>
      </c>
      <c r="AU141" s="165" t="s">
        <v>88</v>
      </c>
      <c r="AV141" s="13" t="s">
        <v>86</v>
      </c>
      <c r="AW141" s="13" t="s">
        <v>33</v>
      </c>
      <c r="AX141" s="13" t="s">
        <v>79</v>
      </c>
      <c r="AY141" s="165" t="s">
        <v>252</v>
      </c>
    </row>
    <row r="142" spans="1:65" s="13" customFormat="1" ht="33.75">
      <c r="B142" s="163"/>
      <c r="D142" s="164" t="s">
        <v>282</v>
      </c>
      <c r="E142" s="165" t="s">
        <v>1</v>
      </c>
      <c r="F142" s="166" t="s">
        <v>8446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282</v>
      </c>
      <c r="AU142" s="165" t="s">
        <v>88</v>
      </c>
      <c r="AV142" s="13" t="s">
        <v>86</v>
      </c>
      <c r="AW142" s="13" t="s">
        <v>33</v>
      </c>
      <c r="AX142" s="13" t="s">
        <v>79</v>
      </c>
      <c r="AY142" s="165" t="s">
        <v>252</v>
      </c>
    </row>
    <row r="143" spans="1:65" s="13" customFormat="1" ht="33.75">
      <c r="B143" s="163"/>
      <c r="D143" s="164" t="s">
        <v>282</v>
      </c>
      <c r="E143" s="165" t="s">
        <v>1</v>
      </c>
      <c r="F143" s="166" t="s">
        <v>8447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282</v>
      </c>
      <c r="AU143" s="165" t="s">
        <v>88</v>
      </c>
      <c r="AV143" s="13" t="s">
        <v>86</v>
      </c>
      <c r="AW143" s="13" t="s">
        <v>33</v>
      </c>
      <c r="AX143" s="13" t="s">
        <v>79</v>
      </c>
      <c r="AY143" s="165" t="s">
        <v>252</v>
      </c>
    </row>
    <row r="144" spans="1:65" s="13" customFormat="1">
      <c r="B144" s="163"/>
      <c r="D144" s="164" t="s">
        <v>282</v>
      </c>
      <c r="E144" s="165" t="s">
        <v>1</v>
      </c>
      <c r="F144" s="166" t="s">
        <v>8448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282</v>
      </c>
      <c r="AU144" s="165" t="s">
        <v>88</v>
      </c>
      <c r="AV144" s="13" t="s">
        <v>86</v>
      </c>
      <c r="AW144" s="13" t="s">
        <v>33</v>
      </c>
      <c r="AX144" s="13" t="s">
        <v>79</v>
      </c>
      <c r="AY144" s="165" t="s">
        <v>252</v>
      </c>
    </row>
    <row r="145" spans="1:65" s="13" customFormat="1">
      <c r="B145" s="163"/>
      <c r="D145" s="164" t="s">
        <v>282</v>
      </c>
      <c r="E145" s="165" t="s">
        <v>1</v>
      </c>
      <c r="F145" s="166" t="s">
        <v>8449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282</v>
      </c>
      <c r="AU145" s="165" t="s">
        <v>88</v>
      </c>
      <c r="AV145" s="13" t="s">
        <v>86</v>
      </c>
      <c r="AW145" s="13" t="s">
        <v>33</v>
      </c>
      <c r="AX145" s="13" t="s">
        <v>79</v>
      </c>
      <c r="AY145" s="165" t="s">
        <v>252</v>
      </c>
    </row>
    <row r="146" spans="1:65" s="13" customFormat="1" ht="22.5">
      <c r="B146" s="163"/>
      <c r="D146" s="164" t="s">
        <v>282</v>
      </c>
      <c r="E146" s="165" t="s">
        <v>1</v>
      </c>
      <c r="F146" s="166" t="s">
        <v>8450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282</v>
      </c>
      <c r="AU146" s="165" t="s">
        <v>88</v>
      </c>
      <c r="AV146" s="13" t="s">
        <v>86</v>
      </c>
      <c r="AW146" s="13" t="s">
        <v>33</v>
      </c>
      <c r="AX146" s="13" t="s">
        <v>79</v>
      </c>
      <c r="AY146" s="165" t="s">
        <v>252</v>
      </c>
    </row>
    <row r="147" spans="1:65" s="15" customFormat="1">
      <c r="B147" s="179"/>
      <c r="D147" s="164" t="s">
        <v>282</v>
      </c>
      <c r="E147" s="180" t="s">
        <v>1</v>
      </c>
      <c r="F147" s="181" t="s">
        <v>286</v>
      </c>
      <c r="H147" s="182">
        <v>104.75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282</v>
      </c>
      <c r="AU147" s="180" t="s">
        <v>88</v>
      </c>
      <c r="AV147" s="15" t="s">
        <v>258</v>
      </c>
      <c r="AW147" s="15" t="s">
        <v>33</v>
      </c>
      <c r="AX147" s="15" t="s">
        <v>86</v>
      </c>
      <c r="AY147" s="180" t="s">
        <v>252</v>
      </c>
    </row>
    <row r="148" spans="1:65" s="2" customFormat="1" ht="24.2" customHeight="1">
      <c r="A148" s="31"/>
      <c r="B148" s="148"/>
      <c r="C148" s="149" t="s">
        <v>270</v>
      </c>
      <c r="D148" s="149" t="s">
        <v>254</v>
      </c>
      <c r="E148" s="150" t="s">
        <v>8451</v>
      </c>
      <c r="F148" s="151" t="s">
        <v>8452</v>
      </c>
      <c r="G148" s="152" t="s">
        <v>465</v>
      </c>
      <c r="H148" s="153">
        <v>1.9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44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258</v>
      </c>
      <c r="AT148" s="161" t="s">
        <v>254</v>
      </c>
      <c r="AU148" s="161" t="s">
        <v>88</v>
      </c>
      <c r="AY148" s="17" t="s">
        <v>252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7" t="s">
        <v>86</v>
      </c>
      <c r="BK148" s="162">
        <f>ROUND(I148*H148,2)</f>
        <v>0</v>
      </c>
      <c r="BL148" s="17" t="s">
        <v>258</v>
      </c>
      <c r="BM148" s="161" t="s">
        <v>273</v>
      </c>
    </row>
    <row r="149" spans="1:65" s="13" customFormat="1">
      <c r="B149" s="163"/>
      <c r="D149" s="164" t="s">
        <v>282</v>
      </c>
      <c r="E149" s="165" t="s">
        <v>1</v>
      </c>
      <c r="F149" s="166" t="s">
        <v>8453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282</v>
      </c>
      <c r="AU149" s="165" t="s">
        <v>88</v>
      </c>
      <c r="AV149" s="13" t="s">
        <v>86</v>
      </c>
      <c r="AW149" s="13" t="s">
        <v>33</v>
      </c>
      <c r="AX149" s="13" t="s">
        <v>79</v>
      </c>
      <c r="AY149" s="165" t="s">
        <v>252</v>
      </c>
    </row>
    <row r="150" spans="1:65" s="14" customFormat="1">
      <c r="B150" s="171"/>
      <c r="D150" s="164" t="s">
        <v>282</v>
      </c>
      <c r="E150" s="172" t="s">
        <v>1</v>
      </c>
      <c r="F150" s="173" t="s">
        <v>8454</v>
      </c>
      <c r="H150" s="174">
        <v>1.9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282</v>
      </c>
      <c r="AU150" s="172" t="s">
        <v>88</v>
      </c>
      <c r="AV150" s="14" t="s">
        <v>88</v>
      </c>
      <c r="AW150" s="14" t="s">
        <v>33</v>
      </c>
      <c r="AX150" s="14" t="s">
        <v>79</v>
      </c>
      <c r="AY150" s="172" t="s">
        <v>252</v>
      </c>
    </row>
    <row r="151" spans="1:65" s="15" customFormat="1">
      <c r="B151" s="179"/>
      <c r="D151" s="164" t="s">
        <v>282</v>
      </c>
      <c r="E151" s="180" t="s">
        <v>1</v>
      </c>
      <c r="F151" s="181" t="s">
        <v>286</v>
      </c>
      <c r="H151" s="182">
        <v>1.9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282</v>
      </c>
      <c r="AU151" s="180" t="s">
        <v>88</v>
      </c>
      <c r="AV151" s="15" t="s">
        <v>258</v>
      </c>
      <c r="AW151" s="15" t="s">
        <v>33</v>
      </c>
      <c r="AX151" s="15" t="s">
        <v>86</v>
      </c>
      <c r="AY151" s="180" t="s">
        <v>252</v>
      </c>
    </row>
    <row r="152" spans="1:65" s="2" customFormat="1" ht="24.2" customHeight="1">
      <c r="A152" s="31"/>
      <c r="B152" s="148"/>
      <c r="C152" s="149" t="s">
        <v>266</v>
      </c>
      <c r="D152" s="149" t="s">
        <v>254</v>
      </c>
      <c r="E152" s="150" t="s">
        <v>8455</v>
      </c>
      <c r="F152" s="151" t="s">
        <v>8456</v>
      </c>
      <c r="G152" s="152" t="s">
        <v>465</v>
      </c>
      <c r="H152" s="153">
        <v>565.54999999999995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44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88</v>
      </c>
      <c r="AY152" s="17" t="s">
        <v>252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258</v>
      </c>
      <c r="BM152" s="161" t="s">
        <v>276</v>
      </c>
    </row>
    <row r="153" spans="1:65" s="13" customFormat="1" ht="22.5">
      <c r="B153" s="163"/>
      <c r="D153" s="164" t="s">
        <v>282</v>
      </c>
      <c r="E153" s="165" t="s">
        <v>1</v>
      </c>
      <c r="F153" s="166" t="s">
        <v>8457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282</v>
      </c>
      <c r="AU153" s="165" t="s">
        <v>88</v>
      </c>
      <c r="AV153" s="13" t="s">
        <v>86</v>
      </c>
      <c r="AW153" s="13" t="s">
        <v>33</v>
      </c>
      <c r="AX153" s="13" t="s">
        <v>79</v>
      </c>
      <c r="AY153" s="165" t="s">
        <v>252</v>
      </c>
    </row>
    <row r="154" spans="1:65" s="14" customFormat="1" ht="22.5">
      <c r="B154" s="171"/>
      <c r="D154" s="164" t="s">
        <v>282</v>
      </c>
      <c r="E154" s="172" t="s">
        <v>1</v>
      </c>
      <c r="F154" s="173" t="s">
        <v>8458</v>
      </c>
      <c r="H154" s="174">
        <v>104.75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4" customFormat="1" ht="22.5">
      <c r="B155" s="171"/>
      <c r="D155" s="164" t="s">
        <v>282</v>
      </c>
      <c r="E155" s="172" t="s">
        <v>1</v>
      </c>
      <c r="F155" s="173" t="s">
        <v>8459</v>
      </c>
      <c r="H155" s="174">
        <v>31.05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282</v>
      </c>
      <c r="AU155" s="172" t="s">
        <v>88</v>
      </c>
      <c r="AV155" s="14" t="s">
        <v>88</v>
      </c>
      <c r="AW155" s="14" t="s">
        <v>33</v>
      </c>
      <c r="AX155" s="14" t="s">
        <v>79</v>
      </c>
      <c r="AY155" s="172" t="s">
        <v>252</v>
      </c>
    </row>
    <row r="156" spans="1:65" s="14" customFormat="1">
      <c r="B156" s="171"/>
      <c r="D156" s="164" t="s">
        <v>282</v>
      </c>
      <c r="E156" s="172" t="s">
        <v>1</v>
      </c>
      <c r="F156" s="173" t="s">
        <v>8460</v>
      </c>
      <c r="H156" s="174">
        <v>10.65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282</v>
      </c>
      <c r="AU156" s="172" t="s">
        <v>88</v>
      </c>
      <c r="AV156" s="14" t="s">
        <v>88</v>
      </c>
      <c r="AW156" s="14" t="s">
        <v>33</v>
      </c>
      <c r="AX156" s="14" t="s">
        <v>79</v>
      </c>
      <c r="AY156" s="172" t="s">
        <v>252</v>
      </c>
    </row>
    <row r="157" spans="1:65" s="14" customFormat="1" ht="22.5">
      <c r="B157" s="171"/>
      <c r="D157" s="164" t="s">
        <v>282</v>
      </c>
      <c r="E157" s="172" t="s">
        <v>1</v>
      </c>
      <c r="F157" s="173" t="s">
        <v>8461</v>
      </c>
      <c r="H157" s="174">
        <v>360.25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282</v>
      </c>
      <c r="AU157" s="172" t="s">
        <v>88</v>
      </c>
      <c r="AV157" s="14" t="s">
        <v>88</v>
      </c>
      <c r="AW157" s="14" t="s">
        <v>33</v>
      </c>
      <c r="AX157" s="14" t="s">
        <v>79</v>
      </c>
      <c r="AY157" s="172" t="s">
        <v>252</v>
      </c>
    </row>
    <row r="158" spans="1:65" s="14" customFormat="1">
      <c r="B158" s="171"/>
      <c r="D158" s="164" t="s">
        <v>282</v>
      </c>
      <c r="E158" s="172" t="s">
        <v>1</v>
      </c>
      <c r="F158" s="173" t="s">
        <v>8462</v>
      </c>
      <c r="H158" s="174">
        <v>27.8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4" customFormat="1" ht="22.5">
      <c r="B159" s="171"/>
      <c r="D159" s="164" t="s">
        <v>282</v>
      </c>
      <c r="E159" s="172" t="s">
        <v>1</v>
      </c>
      <c r="F159" s="173" t="s">
        <v>8463</v>
      </c>
      <c r="H159" s="174">
        <v>31.05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282</v>
      </c>
      <c r="AU159" s="172" t="s">
        <v>88</v>
      </c>
      <c r="AV159" s="14" t="s">
        <v>88</v>
      </c>
      <c r="AW159" s="14" t="s">
        <v>33</v>
      </c>
      <c r="AX159" s="14" t="s">
        <v>79</v>
      </c>
      <c r="AY159" s="172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565.54999999999995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277</v>
      </c>
      <c r="D161" s="149" t="s">
        <v>254</v>
      </c>
      <c r="E161" s="150" t="s">
        <v>8464</v>
      </c>
      <c r="F161" s="151" t="s">
        <v>8465</v>
      </c>
      <c r="G161" s="152" t="s">
        <v>465</v>
      </c>
      <c r="H161" s="153">
        <v>491.25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281</v>
      </c>
    </row>
    <row r="162" spans="1:65" s="13" customFormat="1">
      <c r="B162" s="163"/>
      <c r="D162" s="164" t="s">
        <v>282</v>
      </c>
      <c r="E162" s="165" t="s">
        <v>1</v>
      </c>
      <c r="F162" s="166" t="s">
        <v>8466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282</v>
      </c>
      <c r="AU162" s="165" t="s">
        <v>88</v>
      </c>
      <c r="AV162" s="13" t="s">
        <v>86</v>
      </c>
      <c r="AW162" s="13" t="s">
        <v>33</v>
      </c>
      <c r="AX162" s="13" t="s">
        <v>79</v>
      </c>
      <c r="AY162" s="165" t="s">
        <v>252</v>
      </c>
    </row>
    <row r="163" spans="1:65" s="14" customFormat="1" ht="22.5">
      <c r="B163" s="171"/>
      <c r="D163" s="164" t="s">
        <v>282</v>
      </c>
      <c r="E163" s="172" t="s">
        <v>1</v>
      </c>
      <c r="F163" s="173" t="s">
        <v>8467</v>
      </c>
      <c r="H163" s="174">
        <v>18.399999999999999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282</v>
      </c>
      <c r="AU163" s="172" t="s">
        <v>88</v>
      </c>
      <c r="AV163" s="14" t="s">
        <v>88</v>
      </c>
      <c r="AW163" s="14" t="s">
        <v>33</v>
      </c>
      <c r="AX163" s="14" t="s">
        <v>79</v>
      </c>
      <c r="AY163" s="172" t="s">
        <v>252</v>
      </c>
    </row>
    <row r="164" spans="1:65" s="14" customFormat="1" ht="22.5">
      <c r="B164" s="171"/>
      <c r="D164" s="164" t="s">
        <v>282</v>
      </c>
      <c r="E164" s="172" t="s">
        <v>1</v>
      </c>
      <c r="F164" s="173" t="s">
        <v>8468</v>
      </c>
      <c r="H164" s="174">
        <v>295.39999999999998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282</v>
      </c>
      <c r="AU164" s="172" t="s">
        <v>88</v>
      </c>
      <c r="AV164" s="14" t="s">
        <v>88</v>
      </c>
      <c r="AW164" s="14" t="s">
        <v>33</v>
      </c>
      <c r="AX164" s="14" t="s">
        <v>79</v>
      </c>
      <c r="AY164" s="172" t="s">
        <v>252</v>
      </c>
    </row>
    <row r="165" spans="1:65" s="13" customFormat="1">
      <c r="B165" s="163"/>
      <c r="D165" s="164" t="s">
        <v>282</v>
      </c>
      <c r="E165" s="165" t="s">
        <v>1</v>
      </c>
      <c r="F165" s="166" t="s">
        <v>8469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4" customFormat="1" ht="33.75">
      <c r="B166" s="171"/>
      <c r="D166" s="164" t="s">
        <v>282</v>
      </c>
      <c r="E166" s="172" t="s">
        <v>1</v>
      </c>
      <c r="F166" s="173" t="s">
        <v>8470</v>
      </c>
      <c r="H166" s="174">
        <v>177.45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282</v>
      </c>
      <c r="AU166" s="172" t="s">
        <v>88</v>
      </c>
      <c r="AV166" s="14" t="s">
        <v>88</v>
      </c>
      <c r="AW166" s="14" t="s">
        <v>33</v>
      </c>
      <c r="AX166" s="14" t="s">
        <v>79</v>
      </c>
      <c r="AY166" s="172" t="s">
        <v>252</v>
      </c>
    </row>
    <row r="167" spans="1:65" s="15" customFormat="1">
      <c r="B167" s="179"/>
      <c r="D167" s="164" t="s">
        <v>282</v>
      </c>
      <c r="E167" s="180" t="s">
        <v>1</v>
      </c>
      <c r="F167" s="181" t="s">
        <v>286</v>
      </c>
      <c r="H167" s="182">
        <v>491.24999999999994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282</v>
      </c>
      <c r="AU167" s="180" t="s">
        <v>88</v>
      </c>
      <c r="AV167" s="15" t="s">
        <v>258</v>
      </c>
      <c r="AW167" s="15" t="s">
        <v>33</v>
      </c>
      <c r="AX167" s="15" t="s">
        <v>86</v>
      </c>
      <c r="AY167" s="180" t="s">
        <v>252</v>
      </c>
    </row>
    <row r="168" spans="1:65" s="2" customFormat="1" ht="16.5" customHeight="1">
      <c r="A168" s="31"/>
      <c r="B168" s="148"/>
      <c r="C168" s="149" t="s">
        <v>269</v>
      </c>
      <c r="D168" s="149" t="s">
        <v>254</v>
      </c>
      <c r="E168" s="150" t="s">
        <v>8471</v>
      </c>
      <c r="F168" s="151" t="s">
        <v>8472</v>
      </c>
      <c r="G168" s="152" t="s">
        <v>465</v>
      </c>
      <c r="H168" s="153">
        <v>313.8</v>
      </c>
      <c r="I168" s="154"/>
      <c r="J168" s="155">
        <f>ROUND(I168*H168,2)</f>
        <v>0</v>
      </c>
      <c r="K168" s="156"/>
      <c r="L168" s="32"/>
      <c r="M168" s="157" t="s">
        <v>1</v>
      </c>
      <c r="N168" s="158" t="s">
        <v>44</v>
      </c>
      <c r="O168" s="57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258</v>
      </c>
      <c r="BM168" s="161" t="s">
        <v>289</v>
      </c>
    </row>
    <row r="169" spans="1:65" s="13" customFormat="1">
      <c r="B169" s="163"/>
      <c r="D169" s="164" t="s">
        <v>282</v>
      </c>
      <c r="E169" s="165" t="s">
        <v>1</v>
      </c>
      <c r="F169" s="166" t="s">
        <v>8473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282</v>
      </c>
      <c r="AU169" s="165" t="s">
        <v>88</v>
      </c>
      <c r="AV169" s="13" t="s">
        <v>86</v>
      </c>
      <c r="AW169" s="13" t="s">
        <v>33</v>
      </c>
      <c r="AX169" s="13" t="s">
        <v>79</v>
      </c>
      <c r="AY169" s="165" t="s">
        <v>252</v>
      </c>
    </row>
    <row r="170" spans="1:65" s="14" customFormat="1">
      <c r="B170" s="171"/>
      <c r="D170" s="164" t="s">
        <v>282</v>
      </c>
      <c r="E170" s="172" t="s">
        <v>1</v>
      </c>
      <c r="F170" s="173" t="s">
        <v>8474</v>
      </c>
      <c r="H170" s="174">
        <v>18.399999999999999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282</v>
      </c>
      <c r="AU170" s="172" t="s">
        <v>88</v>
      </c>
      <c r="AV170" s="14" t="s">
        <v>88</v>
      </c>
      <c r="AW170" s="14" t="s">
        <v>33</v>
      </c>
      <c r="AX170" s="14" t="s">
        <v>79</v>
      </c>
      <c r="AY170" s="172" t="s">
        <v>252</v>
      </c>
    </row>
    <row r="171" spans="1:65" s="14" customFormat="1">
      <c r="B171" s="171"/>
      <c r="D171" s="164" t="s">
        <v>282</v>
      </c>
      <c r="E171" s="172" t="s">
        <v>1</v>
      </c>
      <c r="F171" s="173" t="s">
        <v>8475</v>
      </c>
      <c r="H171" s="174">
        <v>295.39999999999998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282</v>
      </c>
      <c r="AU171" s="172" t="s">
        <v>88</v>
      </c>
      <c r="AV171" s="14" t="s">
        <v>88</v>
      </c>
      <c r="AW171" s="14" t="s">
        <v>33</v>
      </c>
      <c r="AX171" s="14" t="s">
        <v>79</v>
      </c>
      <c r="AY171" s="172" t="s">
        <v>252</v>
      </c>
    </row>
    <row r="172" spans="1:65" s="15" customFormat="1">
      <c r="B172" s="179"/>
      <c r="D172" s="164" t="s">
        <v>282</v>
      </c>
      <c r="E172" s="180" t="s">
        <v>1</v>
      </c>
      <c r="F172" s="181" t="s">
        <v>286</v>
      </c>
      <c r="H172" s="182">
        <v>313.79999999999995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282</v>
      </c>
      <c r="AU172" s="180" t="s">
        <v>88</v>
      </c>
      <c r="AV172" s="15" t="s">
        <v>258</v>
      </c>
      <c r="AW172" s="15" t="s">
        <v>33</v>
      </c>
      <c r="AX172" s="15" t="s">
        <v>86</v>
      </c>
      <c r="AY172" s="180" t="s">
        <v>252</v>
      </c>
    </row>
    <row r="173" spans="1:65" s="2" customFormat="1" ht="24.2" customHeight="1">
      <c r="A173" s="31"/>
      <c r="B173" s="148"/>
      <c r="C173" s="149" t="s">
        <v>291</v>
      </c>
      <c r="D173" s="149" t="s">
        <v>254</v>
      </c>
      <c r="E173" s="150" t="s">
        <v>8476</v>
      </c>
      <c r="F173" s="151" t="s">
        <v>8477</v>
      </c>
      <c r="G173" s="152" t="s">
        <v>465</v>
      </c>
      <c r="H173" s="153">
        <v>177.45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44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258</v>
      </c>
      <c r="AT173" s="161" t="s">
        <v>254</v>
      </c>
      <c r="AU173" s="161" t="s">
        <v>88</v>
      </c>
      <c r="AY173" s="17" t="s">
        <v>252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86</v>
      </c>
      <c r="BK173" s="162">
        <f>ROUND(I173*H173,2)</f>
        <v>0</v>
      </c>
      <c r="BL173" s="17" t="s">
        <v>258</v>
      </c>
      <c r="BM173" s="161" t="s">
        <v>294</v>
      </c>
    </row>
    <row r="174" spans="1:65" s="13" customFormat="1">
      <c r="B174" s="163"/>
      <c r="D174" s="164" t="s">
        <v>282</v>
      </c>
      <c r="E174" s="165" t="s">
        <v>1</v>
      </c>
      <c r="F174" s="166" t="s">
        <v>8478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282</v>
      </c>
      <c r="AU174" s="165" t="s">
        <v>88</v>
      </c>
      <c r="AV174" s="13" t="s">
        <v>86</v>
      </c>
      <c r="AW174" s="13" t="s">
        <v>33</v>
      </c>
      <c r="AX174" s="13" t="s">
        <v>79</v>
      </c>
      <c r="AY174" s="165" t="s">
        <v>252</v>
      </c>
    </row>
    <row r="175" spans="1:65" s="14" customFormat="1" ht="33.75">
      <c r="B175" s="171"/>
      <c r="D175" s="164" t="s">
        <v>282</v>
      </c>
      <c r="E175" s="172" t="s">
        <v>1</v>
      </c>
      <c r="F175" s="173" t="s">
        <v>8479</v>
      </c>
      <c r="H175" s="174">
        <v>177.45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282</v>
      </c>
      <c r="AU175" s="172" t="s">
        <v>88</v>
      </c>
      <c r="AV175" s="14" t="s">
        <v>88</v>
      </c>
      <c r="AW175" s="14" t="s">
        <v>33</v>
      </c>
      <c r="AX175" s="14" t="s">
        <v>79</v>
      </c>
      <c r="AY175" s="172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177.45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16.5" customHeight="1">
      <c r="A177" s="31"/>
      <c r="B177" s="148"/>
      <c r="C177" s="149" t="s">
        <v>273</v>
      </c>
      <c r="D177" s="149" t="s">
        <v>254</v>
      </c>
      <c r="E177" s="150" t="s">
        <v>8480</v>
      </c>
      <c r="F177" s="151" t="s">
        <v>8481</v>
      </c>
      <c r="G177" s="152" t="s">
        <v>265</v>
      </c>
      <c r="H177" s="153">
        <v>9.1999999999999993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298</v>
      </c>
    </row>
    <row r="178" spans="1:65" s="14" customFormat="1" ht="22.5">
      <c r="B178" s="171"/>
      <c r="D178" s="164" t="s">
        <v>282</v>
      </c>
      <c r="E178" s="172" t="s">
        <v>1</v>
      </c>
      <c r="F178" s="173" t="s">
        <v>8482</v>
      </c>
      <c r="H178" s="174">
        <v>9.1999999999999993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>
      <c r="B179" s="163"/>
      <c r="D179" s="164" t="s">
        <v>282</v>
      </c>
      <c r="E179" s="165" t="s">
        <v>1</v>
      </c>
      <c r="F179" s="166" t="s">
        <v>8483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5" customFormat="1">
      <c r="B180" s="179"/>
      <c r="D180" s="164" t="s">
        <v>282</v>
      </c>
      <c r="E180" s="180" t="s">
        <v>1</v>
      </c>
      <c r="F180" s="181" t="s">
        <v>286</v>
      </c>
      <c r="H180" s="182">
        <v>9.1999999999999993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282</v>
      </c>
      <c r="AU180" s="180" t="s">
        <v>88</v>
      </c>
      <c r="AV180" s="15" t="s">
        <v>258</v>
      </c>
      <c r="AW180" s="15" t="s">
        <v>33</v>
      </c>
      <c r="AX180" s="15" t="s">
        <v>86</v>
      </c>
      <c r="AY180" s="180" t="s">
        <v>252</v>
      </c>
    </row>
    <row r="181" spans="1:65" s="2" customFormat="1" ht="16.5" customHeight="1">
      <c r="A181" s="31"/>
      <c r="B181" s="148"/>
      <c r="C181" s="149" t="s">
        <v>299</v>
      </c>
      <c r="D181" s="149" t="s">
        <v>254</v>
      </c>
      <c r="E181" s="150" t="s">
        <v>8484</v>
      </c>
      <c r="F181" s="151" t="s">
        <v>8485</v>
      </c>
      <c r="G181" s="152" t="s">
        <v>265</v>
      </c>
      <c r="H181" s="153">
        <v>2.5499999999999998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44</v>
      </c>
      <c r="O181" s="57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258</v>
      </c>
      <c r="AT181" s="161" t="s">
        <v>254</v>
      </c>
      <c r="AU181" s="161" t="s">
        <v>88</v>
      </c>
      <c r="AY181" s="17" t="s">
        <v>252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86</v>
      </c>
      <c r="BK181" s="162">
        <f>ROUND(I181*H181,2)</f>
        <v>0</v>
      </c>
      <c r="BL181" s="17" t="s">
        <v>258</v>
      </c>
      <c r="BM181" s="161" t="s">
        <v>302</v>
      </c>
    </row>
    <row r="182" spans="1:65" s="14" customFormat="1" ht="22.5">
      <c r="B182" s="171"/>
      <c r="D182" s="164" t="s">
        <v>282</v>
      </c>
      <c r="E182" s="172" t="s">
        <v>1</v>
      </c>
      <c r="F182" s="173" t="s">
        <v>8486</v>
      </c>
      <c r="H182" s="174">
        <v>2.5499999999999998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282</v>
      </c>
      <c r="AU182" s="172" t="s">
        <v>88</v>
      </c>
      <c r="AV182" s="14" t="s">
        <v>88</v>
      </c>
      <c r="AW182" s="14" t="s">
        <v>33</v>
      </c>
      <c r="AX182" s="14" t="s">
        <v>79</v>
      </c>
      <c r="AY182" s="172" t="s">
        <v>252</v>
      </c>
    </row>
    <row r="183" spans="1:65" s="13" customFormat="1">
      <c r="B183" s="163"/>
      <c r="D183" s="164" t="s">
        <v>282</v>
      </c>
      <c r="E183" s="165" t="s">
        <v>1</v>
      </c>
      <c r="F183" s="166" t="s">
        <v>8483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282</v>
      </c>
      <c r="AU183" s="165" t="s">
        <v>88</v>
      </c>
      <c r="AV183" s="13" t="s">
        <v>86</v>
      </c>
      <c r="AW183" s="13" t="s">
        <v>33</v>
      </c>
      <c r="AX183" s="13" t="s">
        <v>79</v>
      </c>
      <c r="AY183" s="165" t="s">
        <v>252</v>
      </c>
    </row>
    <row r="184" spans="1:65" s="15" customFormat="1">
      <c r="B184" s="179"/>
      <c r="D184" s="164" t="s">
        <v>282</v>
      </c>
      <c r="E184" s="180" t="s">
        <v>1</v>
      </c>
      <c r="F184" s="181" t="s">
        <v>286</v>
      </c>
      <c r="H184" s="182">
        <v>2.5499999999999998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282</v>
      </c>
      <c r="AU184" s="180" t="s">
        <v>88</v>
      </c>
      <c r="AV184" s="15" t="s">
        <v>258</v>
      </c>
      <c r="AW184" s="15" t="s">
        <v>33</v>
      </c>
      <c r="AX184" s="15" t="s">
        <v>86</v>
      </c>
      <c r="AY184" s="180" t="s">
        <v>252</v>
      </c>
    </row>
    <row r="185" spans="1:65" s="2" customFormat="1" ht="16.5" customHeight="1">
      <c r="A185" s="31"/>
      <c r="B185" s="148"/>
      <c r="C185" s="149" t="s">
        <v>276</v>
      </c>
      <c r="D185" s="149" t="s">
        <v>254</v>
      </c>
      <c r="E185" s="150" t="s">
        <v>8487</v>
      </c>
      <c r="F185" s="151" t="s">
        <v>8488</v>
      </c>
      <c r="G185" s="152" t="s">
        <v>265</v>
      </c>
      <c r="H185" s="153">
        <v>1.8</v>
      </c>
      <c r="I185" s="154"/>
      <c r="J185" s="155">
        <f>ROUND(I185*H185,2)</f>
        <v>0</v>
      </c>
      <c r="K185" s="156"/>
      <c r="L185" s="32"/>
      <c r="M185" s="157" t="s">
        <v>1</v>
      </c>
      <c r="N185" s="158" t="s">
        <v>44</v>
      </c>
      <c r="O185" s="57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258</v>
      </c>
      <c r="AT185" s="161" t="s">
        <v>254</v>
      </c>
      <c r="AU185" s="161" t="s">
        <v>88</v>
      </c>
      <c r="AY185" s="17" t="s">
        <v>252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258</v>
      </c>
      <c r="BM185" s="161" t="s">
        <v>306</v>
      </c>
    </row>
    <row r="186" spans="1:65" s="14" customFormat="1">
      <c r="B186" s="171"/>
      <c r="D186" s="164" t="s">
        <v>282</v>
      </c>
      <c r="E186" s="172" t="s">
        <v>1</v>
      </c>
      <c r="F186" s="173" t="s">
        <v>8489</v>
      </c>
      <c r="H186" s="174">
        <v>1.8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282</v>
      </c>
      <c r="AU186" s="172" t="s">
        <v>88</v>
      </c>
      <c r="AV186" s="14" t="s">
        <v>88</v>
      </c>
      <c r="AW186" s="14" t="s">
        <v>33</v>
      </c>
      <c r="AX186" s="14" t="s">
        <v>79</v>
      </c>
      <c r="AY186" s="172" t="s">
        <v>252</v>
      </c>
    </row>
    <row r="187" spans="1:65" s="13" customFormat="1">
      <c r="B187" s="163"/>
      <c r="D187" s="164" t="s">
        <v>282</v>
      </c>
      <c r="E187" s="165" t="s">
        <v>1</v>
      </c>
      <c r="F187" s="166" t="s">
        <v>8483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1.8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16.5" customHeight="1">
      <c r="A189" s="31"/>
      <c r="B189" s="148"/>
      <c r="C189" s="149" t="s">
        <v>308</v>
      </c>
      <c r="D189" s="149" t="s">
        <v>254</v>
      </c>
      <c r="E189" s="150" t="s">
        <v>8490</v>
      </c>
      <c r="F189" s="151" t="s">
        <v>8491</v>
      </c>
      <c r="G189" s="152" t="s">
        <v>265</v>
      </c>
      <c r="H189" s="153">
        <v>274.60000000000002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311</v>
      </c>
    </row>
    <row r="190" spans="1:65" s="14" customFormat="1" ht="33.75">
      <c r="B190" s="171"/>
      <c r="D190" s="164" t="s">
        <v>282</v>
      </c>
      <c r="E190" s="172" t="s">
        <v>1</v>
      </c>
      <c r="F190" s="173" t="s">
        <v>8492</v>
      </c>
      <c r="H190" s="174">
        <v>274.60000000000002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282</v>
      </c>
      <c r="AU190" s="172" t="s">
        <v>88</v>
      </c>
      <c r="AV190" s="14" t="s">
        <v>88</v>
      </c>
      <c r="AW190" s="14" t="s">
        <v>33</v>
      </c>
      <c r="AX190" s="14" t="s">
        <v>79</v>
      </c>
      <c r="AY190" s="172" t="s">
        <v>252</v>
      </c>
    </row>
    <row r="191" spans="1:65" s="13" customFormat="1">
      <c r="B191" s="163"/>
      <c r="D191" s="164" t="s">
        <v>282</v>
      </c>
      <c r="E191" s="165" t="s">
        <v>1</v>
      </c>
      <c r="F191" s="166" t="s">
        <v>8483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5" customFormat="1">
      <c r="B192" s="179"/>
      <c r="D192" s="164" t="s">
        <v>282</v>
      </c>
      <c r="E192" s="180" t="s">
        <v>1</v>
      </c>
      <c r="F192" s="181" t="s">
        <v>286</v>
      </c>
      <c r="H192" s="182">
        <v>274.60000000000002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282</v>
      </c>
      <c r="AU192" s="180" t="s">
        <v>88</v>
      </c>
      <c r="AV192" s="15" t="s">
        <v>258</v>
      </c>
      <c r="AW192" s="15" t="s">
        <v>33</v>
      </c>
      <c r="AX192" s="15" t="s">
        <v>86</v>
      </c>
      <c r="AY192" s="180" t="s">
        <v>252</v>
      </c>
    </row>
    <row r="193" spans="1:65" s="2" customFormat="1" ht="24.2" customHeight="1">
      <c r="A193" s="31"/>
      <c r="B193" s="148"/>
      <c r="C193" s="149" t="s">
        <v>281</v>
      </c>
      <c r="D193" s="149" t="s">
        <v>254</v>
      </c>
      <c r="E193" s="150" t="s">
        <v>255</v>
      </c>
      <c r="F193" s="151" t="s">
        <v>256</v>
      </c>
      <c r="G193" s="152" t="s">
        <v>257</v>
      </c>
      <c r="H193" s="153">
        <v>120</v>
      </c>
      <c r="I193" s="154"/>
      <c r="J193" s="155">
        <f t="shared" ref="J193:J199" si="0">ROUND(I193*H193,2)</f>
        <v>0</v>
      </c>
      <c r="K193" s="156"/>
      <c r="L193" s="32"/>
      <c r="M193" s="157" t="s">
        <v>1</v>
      </c>
      <c r="N193" s="158" t="s">
        <v>44</v>
      </c>
      <c r="O193" s="57"/>
      <c r="P193" s="159">
        <f t="shared" ref="P193:P199" si="1">O193*H193</f>
        <v>0</v>
      </c>
      <c r="Q193" s="159">
        <v>0</v>
      </c>
      <c r="R193" s="159">
        <f t="shared" ref="R193:R199" si="2">Q193*H193</f>
        <v>0</v>
      </c>
      <c r="S193" s="159">
        <v>0</v>
      </c>
      <c r="T193" s="160">
        <f t="shared" ref="T193:T199" si="3"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258</v>
      </c>
      <c r="AT193" s="161" t="s">
        <v>254</v>
      </c>
      <c r="AU193" s="161" t="s">
        <v>88</v>
      </c>
      <c r="AY193" s="17" t="s">
        <v>252</v>
      </c>
      <c r="BE193" s="162">
        <f t="shared" ref="BE193:BE199" si="4">IF(N193="základní",J193,0)</f>
        <v>0</v>
      </c>
      <c r="BF193" s="162">
        <f t="shared" ref="BF193:BF199" si="5">IF(N193="snížená",J193,0)</f>
        <v>0</v>
      </c>
      <c r="BG193" s="162">
        <f t="shared" ref="BG193:BG199" si="6">IF(N193="zákl. přenesená",J193,0)</f>
        <v>0</v>
      </c>
      <c r="BH193" s="162">
        <f t="shared" ref="BH193:BH199" si="7">IF(N193="sníž. přenesená",J193,0)</f>
        <v>0</v>
      </c>
      <c r="BI193" s="162">
        <f t="shared" ref="BI193:BI199" si="8">IF(N193="nulová",J193,0)</f>
        <v>0</v>
      </c>
      <c r="BJ193" s="17" t="s">
        <v>86</v>
      </c>
      <c r="BK193" s="162">
        <f t="shared" ref="BK193:BK199" si="9">ROUND(I193*H193,2)</f>
        <v>0</v>
      </c>
      <c r="BL193" s="17" t="s">
        <v>258</v>
      </c>
      <c r="BM193" s="161" t="s">
        <v>315</v>
      </c>
    </row>
    <row r="194" spans="1:65" s="2" customFormat="1" ht="24.2" customHeight="1">
      <c r="A194" s="31"/>
      <c r="B194" s="148"/>
      <c r="C194" s="149" t="s">
        <v>8</v>
      </c>
      <c r="D194" s="149" t="s">
        <v>254</v>
      </c>
      <c r="E194" s="150" t="s">
        <v>259</v>
      </c>
      <c r="F194" s="151" t="s">
        <v>260</v>
      </c>
      <c r="G194" s="152" t="s">
        <v>261</v>
      </c>
      <c r="H194" s="153">
        <v>15</v>
      </c>
      <c r="I194" s="154"/>
      <c r="J194" s="155">
        <f t="shared" si="0"/>
        <v>0</v>
      </c>
      <c r="K194" s="156"/>
      <c r="L194" s="32"/>
      <c r="M194" s="157" t="s">
        <v>1</v>
      </c>
      <c r="N194" s="158" t="s">
        <v>44</v>
      </c>
      <c r="O194" s="57"/>
      <c r="P194" s="159">
        <f t="shared" si="1"/>
        <v>0</v>
      </c>
      <c r="Q194" s="159">
        <v>0</v>
      </c>
      <c r="R194" s="159">
        <f t="shared" si="2"/>
        <v>0</v>
      </c>
      <c r="S194" s="159">
        <v>0</v>
      </c>
      <c r="T194" s="160">
        <f t="shared" si="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1" t="s">
        <v>258</v>
      </c>
      <c r="AT194" s="161" t="s">
        <v>254</v>
      </c>
      <c r="AU194" s="161" t="s">
        <v>88</v>
      </c>
      <c r="AY194" s="17" t="s">
        <v>252</v>
      </c>
      <c r="BE194" s="162">
        <f t="shared" si="4"/>
        <v>0</v>
      </c>
      <c r="BF194" s="162">
        <f t="shared" si="5"/>
        <v>0</v>
      </c>
      <c r="BG194" s="162">
        <f t="shared" si="6"/>
        <v>0</v>
      </c>
      <c r="BH194" s="162">
        <f t="shared" si="7"/>
        <v>0</v>
      </c>
      <c r="BI194" s="162">
        <f t="shared" si="8"/>
        <v>0</v>
      </c>
      <c r="BJ194" s="17" t="s">
        <v>86</v>
      </c>
      <c r="BK194" s="162">
        <f t="shared" si="9"/>
        <v>0</v>
      </c>
      <c r="BL194" s="17" t="s">
        <v>258</v>
      </c>
      <c r="BM194" s="161" t="s">
        <v>319</v>
      </c>
    </row>
    <row r="195" spans="1:65" s="2" customFormat="1" ht="24.2" customHeight="1">
      <c r="A195" s="31"/>
      <c r="B195" s="148"/>
      <c r="C195" s="149" t="s">
        <v>289</v>
      </c>
      <c r="D195" s="149" t="s">
        <v>254</v>
      </c>
      <c r="E195" s="150" t="s">
        <v>263</v>
      </c>
      <c r="F195" s="151" t="s">
        <v>264</v>
      </c>
      <c r="G195" s="152" t="s">
        <v>265</v>
      </c>
      <c r="H195" s="153">
        <v>10</v>
      </c>
      <c r="I195" s="154"/>
      <c r="J195" s="155">
        <f t="shared" si="0"/>
        <v>0</v>
      </c>
      <c r="K195" s="156"/>
      <c r="L195" s="32"/>
      <c r="M195" s="157" t="s">
        <v>1</v>
      </c>
      <c r="N195" s="158" t="s">
        <v>44</v>
      </c>
      <c r="O195" s="57"/>
      <c r="P195" s="159">
        <f t="shared" si="1"/>
        <v>0</v>
      </c>
      <c r="Q195" s="159">
        <v>0</v>
      </c>
      <c r="R195" s="159">
        <f t="shared" si="2"/>
        <v>0</v>
      </c>
      <c r="S195" s="159">
        <v>0</v>
      </c>
      <c r="T195" s="160">
        <f t="shared" si="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258</v>
      </c>
      <c r="AT195" s="161" t="s">
        <v>254</v>
      </c>
      <c r="AU195" s="161" t="s">
        <v>88</v>
      </c>
      <c r="AY195" s="17" t="s">
        <v>252</v>
      </c>
      <c r="BE195" s="162">
        <f t="shared" si="4"/>
        <v>0</v>
      </c>
      <c r="BF195" s="162">
        <f t="shared" si="5"/>
        <v>0</v>
      </c>
      <c r="BG195" s="162">
        <f t="shared" si="6"/>
        <v>0</v>
      </c>
      <c r="BH195" s="162">
        <f t="shared" si="7"/>
        <v>0</v>
      </c>
      <c r="BI195" s="162">
        <f t="shared" si="8"/>
        <v>0</v>
      </c>
      <c r="BJ195" s="17" t="s">
        <v>86</v>
      </c>
      <c r="BK195" s="162">
        <f t="shared" si="9"/>
        <v>0</v>
      </c>
      <c r="BL195" s="17" t="s">
        <v>258</v>
      </c>
      <c r="BM195" s="161" t="s">
        <v>323</v>
      </c>
    </row>
    <row r="196" spans="1:65" s="2" customFormat="1" ht="16.5" customHeight="1">
      <c r="A196" s="31"/>
      <c r="B196" s="148"/>
      <c r="C196" s="149" t="s">
        <v>325</v>
      </c>
      <c r="D196" s="149" t="s">
        <v>254</v>
      </c>
      <c r="E196" s="150" t="s">
        <v>267</v>
      </c>
      <c r="F196" s="151" t="s">
        <v>268</v>
      </c>
      <c r="G196" s="152" t="s">
        <v>265</v>
      </c>
      <c r="H196" s="153">
        <v>10</v>
      </c>
      <c r="I196" s="154"/>
      <c r="J196" s="155">
        <f t="shared" si="0"/>
        <v>0</v>
      </c>
      <c r="K196" s="156"/>
      <c r="L196" s="32"/>
      <c r="M196" s="157" t="s">
        <v>1</v>
      </c>
      <c r="N196" s="158" t="s">
        <v>44</v>
      </c>
      <c r="O196" s="57"/>
      <c r="P196" s="159">
        <f t="shared" si="1"/>
        <v>0</v>
      </c>
      <c r="Q196" s="159">
        <v>0</v>
      </c>
      <c r="R196" s="159">
        <f t="shared" si="2"/>
        <v>0</v>
      </c>
      <c r="S196" s="159">
        <v>0</v>
      </c>
      <c r="T196" s="160">
        <f t="shared" si="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258</v>
      </c>
      <c r="AT196" s="161" t="s">
        <v>254</v>
      </c>
      <c r="AU196" s="161" t="s">
        <v>88</v>
      </c>
      <c r="AY196" s="17" t="s">
        <v>252</v>
      </c>
      <c r="BE196" s="162">
        <f t="shared" si="4"/>
        <v>0</v>
      </c>
      <c r="BF196" s="162">
        <f t="shared" si="5"/>
        <v>0</v>
      </c>
      <c r="BG196" s="162">
        <f t="shared" si="6"/>
        <v>0</v>
      </c>
      <c r="BH196" s="162">
        <f t="shared" si="7"/>
        <v>0</v>
      </c>
      <c r="BI196" s="162">
        <f t="shared" si="8"/>
        <v>0</v>
      </c>
      <c r="BJ196" s="17" t="s">
        <v>86</v>
      </c>
      <c r="BK196" s="162">
        <f t="shared" si="9"/>
        <v>0</v>
      </c>
      <c r="BL196" s="17" t="s">
        <v>258</v>
      </c>
      <c r="BM196" s="161" t="s">
        <v>328</v>
      </c>
    </row>
    <row r="197" spans="1:65" s="2" customFormat="1" ht="24.2" customHeight="1">
      <c r="A197" s="31"/>
      <c r="B197" s="148"/>
      <c r="C197" s="149" t="s">
        <v>294</v>
      </c>
      <c r="D197" s="149" t="s">
        <v>254</v>
      </c>
      <c r="E197" s="150" t="s">
        <v>271</v>
      </c>
      <c r="F197" s="151" t="s">
        <v>272</v>
      </c>
      <c r="G197" s="152" t="s">
        <v>265</v>
      </c>
      <c r="H197" s="153">
        <v>10</v>
      </c>
      <c r="I197" s="154"/>
      <c r="J197" s="155">
        <f t="shared" si="0"/>
        <v>0</v>
      </c>
      <c r="K197" s="156"/>
      <c r="L197" s="32"/>
      <c r="M197" s="157" t="s">
        <v>1</v>
      </c>
      <c r="N197" s="158" t="s">
        <v>44</v>
      </c>
      <c r="O197" s="57"/>
      <c r="P197" s="159">
        <f t="shared" si="1"/>
        <v>0</v>
      </c>
      <c r="Q197" s="159">
        <v>0</v>
      </c>
      <c r="R197" s="159">
        <f t="shared" si="2"/>
        <v>0</v>
      </c>
      <c r="S197" s="159">
        <v>0</v>
      </c>
      <c r="T197" s="160">
        <f t="shared" si="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1" t="s">
        <v>258</v>
      </c>
      <c r="AT197" s="161" t="s">
        <v>254</v>
      </c>
      <c r="AU197" s="161" t="s">
        <v>88</v>
      </c>
      <c r="AY197" s="17" t="s">
        <v>252</v>
      </c>
      <c r="BE197" s="162">
        <f t="shared" si="4"/>
        <v>0</v>
      </c>
      <c r="BF197" s="162">
        <f t="shared" si="5"/>
        <v>0</v>
      </c>
      <c r="BG197" s="162">
        <f t="shared" si="6"/>
        <v>0</v>
      </c>
      <c r="BH197" s="162">
        <f t="shared" si="7"/>
        <v>0</v>
      </c>
      <c r="BI197" s="162">
        <f t="shared" si="8"/>
        <v>0</v>
      </c>
      <c r="BJ197" s="17" t="s">
        <v>86</v>
      </c>
      <c r="BK197" s="162">
        <f t="shared" si="9"/>
        <v>0</v>
      </c>
      <c r="BL197" s="17" t="s">
        <v>258</v>
      </c>
      <c r="BM197" s="161" t="s">
        <v>335</v>
      </c>
    </row>
    <row r="198" spans="1:65" s="2" customFormat="1" ht="24.2" customHeight="1">
      <c r="A198" s="31"/>
      <c r="B198" s="148"/>
      <c r="C198" s="149" t="s">
        <v>338</v>
      </c>
      <c r="D198" s="149" t="s">
        <v>254</v>
      </c>
      <c r="E198" s="150" t="s">
        <v>1916</v>
      </c>
      <c r="F198" s="151" t="s">
        <v>1917</v>
      </c>
      <c r="G198" s="152" t="s">
        <v>265</v>
      </c>
      <c r="H198" s="153">
        <v>30</v>
      </c>
      <c r="I198" s="154"/>
      <c r="J198" s="155">
        <f t="shared" si="0"/>
        <v>0</v>
      </c>
      <c r="K198" s="156"/>
      <c r="L198" s="32"/>
      <c r="M198" s="157" t="s">
        <v>1</v>
      </c>
      <c r="N198" s="158" t="s">
        <v>44</v>
      </c>
      <c r="O198" s="57"/>
      <c r="P198" s="159">
        <f t="shared" si="1"/>
        <v>0</v>
      </c>
      <c r="Q198" s="159">
        <v>0</v>
      </c>
      <c r="R198" s="159">
        <f t="shared" si="2"/>
        <v>0</v>
      </c>
      <c r="S198" s="159">
        <v>0</v>
      </c>
      <c r="T198" s="160">
        <f t="shared" si="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258</v>
      </c>
      <c r="AT198" s="161" t="s">
        <v>254</v>
      </c>
      <c r="AU198" s="161" t="s">
        <v>88</v>
      </c>
      <c r="AY198" s="17" t="s">
        <v>252</v>
      </c>
      <c r="BE198" s="162">
        <f t="shared" si="4"/>
        <v>0</v>
      </c>
      <c r="BF198" s="162">
        <f t="shared" si="5"/>
        <v>0</v>
      </c>
      <c r="BG198" s="162">
        <f t="shared" si="6"/>
        <v>0</v>
      </c>
      <c r="BH198" s="162">
        <f t="shared" si="7"/>
        <v>0</v>
      </c>
      <c r="BI198" s="162">
        <f t="shared" si="8"/>
        <v>0</v>
      </c>
      <c r="BJ198" s="17" t="s">
        <v>86</v>
      </c>
      <c r="BK198" s="162">
        <f t="shared" si="9"/>
        <v>0</v>
      </c>
      <c r="BL198" s="17" t="s">
        <v>258</v>
      </c>
      <c r="BM198" s="161" t="s">
        <v>342</v>
      </c>
    </row>
    <row r="199" spans="1:65" s="2" customFormat="1" ht="37.9" customHeight="1">
      <c r="A199" s="31"/>
      <c r="B199" s="148"/>
      <c r="C199" s="149" t="s">
        <v>298</v>
      </c>
      <c r="D199" s="149" t="s">
        <v>254</v>
      </c>
      <c r="E199" s="150" t="s">
        <v>5249</v>
      </c>
      <c r="F199" s="151" t="s">
        <v>8493</v>
      </c>
      <c r="G199" s="152" t="s">
        <v>1198</v>
      </c>
      <c r="H199" s="153">
        <v>1</v>
      </c>
      <c r="I199" s="154"/>
      <c r="J199" s="155">
        <f t="shared" si="0"/>
        <v>0</v>
      </c>
      <c r="K199" s="156"/>
      <c r="L199" s="32"/>
      <c r="M199" s="157" t="s">
        <v>1</v>
      </c>
      <c r="N199" s="158" t="s">
        <v>44</v>
      </c>
      <c r="O199" s="57"/>
      <c r="P199" s="159">
        <f t="shared" si="1"/>
        <v>0</v>
      </c>
      <c r="Q199" s="159">
        <v>0</v>
      </c>
      <c r="R199" s="159">
        <f t="shared" si="2"/>
        <v>0</v>
      </c>
      <c r="S199" s="159">
        <v>0</v>
      </c>
      <c r="T199" s="160">
        <f t="shared" si="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258</v>
      </c>
      <c r="AT199" s="161" t="s">
        <v>254</v>
      </c>
      <c r="AU199" s="161" t="s">
        <v>88</v>
      </c>
      <c r="AY199" s="17" t="s">
        <v>252</v>
      </c>
      <c r="BE199" s="162">
        <f t="shared" si="4"/>
        <v>0</v>
      </c>
      <c r="BF199" s="162">
        <f t="shared" si="5"/>
        <v>0</v>
      </c>
      <c r="BG199" s="162">
        <f t="shared" si="6"/>
        <v>0</v>
      </c>
      <c r="BH199" s="162">
        <f t="shared" si="7"/>
        <v>0</v>
      </c>
      <c r="BI199" s="162">
        <f t="shared" si="8"/>
        <v>0</v>
      </c>
      <c r="BJ199" s="17" t="s">
        <v>86</v>
      </c>
      <c r="BK199" s="162">
        <f t="shared" si="9"/>
        <v>0</v>
      </c>
      <c r="BL199" s="17" t="s">
        <v>258</v>
      </c>
      <c r="BM199" s="161" t="s">
        <v>348</v>
      </c>
    </row>
    <row r="200" spans="1:65" s="14" customFormat="1" ht="33.75">
      <c r="B200" s="171"/>
      <c r="D200" s="164" t="s">
        <v>282</v>
      </c>
      <c r="E200" s="172" t="s">
        <v>1</v>
      </c>
      <c r="F200" s="173" t="s">
        <v>8494</v>
      </c>
      <c r="H200" s="174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3" customFormat="1" ht="22.5">
      <c r="B201" s="163"/>
      <c r="D201" s="164" t="s">
        <v>282</v>
      </c>
      <c r="E201" s="165" t="s">
        <v>1</v>
      </c>
      <c r="F201" s="166" t="s">
        <v>8495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282</v>
      </c>
      <c r="AU201" s="165" t="s">
        <v>88</v>
      </c>
      <c r="AV201" s="13" t="s">
        <v>86</v>
      </c>
      <c r="AW201" s="13" t="s">
        <v>33</v>
      </c>
      <c r="AX201" s="13" t="s">
        <v>79</v>
      </c>
      <c r="AY201" s="165" t="s">
        <v>252</v>
      </c>
    </row>
    <row r="202" spans="1:65" s="13" customFormat="1" ht="33.75">
      <c r="B202" s="163"/>
      <c r="D202" s="164" t="s">
        <v>282</v>
      </c>
      <c r="E202" s="165" t="s">
        <v>1</v>
      </c>
      <c r="F202" s="166" t="s">
        <v>8496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282</v>
      </c>
      <c r="AU202" s="165" t="s">
        <v>88</v>
      </c>
      <c r="AV202" s="13" t="s">
        <v>86</v>
      </c>
      <c r="AW202" s="13" t="s">
        <v>33</v>
      </c>
      <c r="AX202" s="13" t="s">
        <v>79</v>
      </c>
      <c r="AY202" s="165" t="s">
        <v>252</v>
      </c>
    </row>
    <row r="203" spans="1:65" s="15" customFormat="1">
      <c r="B203" s="179"/>
      <c r="D203" s="164" t="s">
        <v>282</v>
      </c>
      <c r="E203" s="180" t="s">
        <v>1</v>
      </c>
      <c r="F203" s="181" t="s">
        <v>286</v>
      </c>
      <c r="H203" s="182">
        <v>1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282</v>
      </c>
      <c r="AU203" s="180" t="s">
        <v>88</v>
      </c>
      <c r="AV203" s="15" t="s">
        <v>258</v>
      </c>
      <c r="AW203" s="15" t="s">
        <v>33</v>
      </c>
      <c r="AX203" s="15" t="s">
        <v>86</v>
      </c>
      <c r="AY203" s="180" t="s">
        <v>252</v>
      </c>
    </row>
    <row r="204" spans="1:65" s="2" customFormat="1" ht="24.2" customHeight="1">
      <c r="A204" s="31"/>
      <c r="B204" s="148"/>
      <c r="C204" s="149" t="s">
        <v>7</v>
      </c>
      <c r="D204" s="149" t="s">
        <v>254</v>
      </c>
      <c r="E204" s="150" t="s">
        <v>8497</v>
      </c>
      <c r="F204" s="151" t="s">
        <v>8498</v>
      </c>
      <c r="G204" s="152" t="s">
        <v>1198</v>
      </c>
      <c r="H204" s="153">
        <v>1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44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258</v>
      </c>
      <c r="AT204" s="161" t="s">
        <v>254</v>
      </c>
      <c r="AU204" s="161" t="s">
        <v>88</v>
      </c>
      <c r="AY204" s="17" t="s">
        <v>252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258</v>
      </c>
      <c r="BM204" s="161" t="s">
        <v>356</v>
      </c>
    </row>
    <row r="205" spans="1:65" s="14" customFormat="1" ht="33.75">
      <c r="B205" s="171"/>
      <c r="D205" s="164" t="s">
        <v>282</v>
      </c>
      <c r="E205" s="172" t="s">
        <v>1</v>
      </c>
      <c r="F205" s="173" t="s">
        <v>8499</v>
      </c>
      <c r="H205" s="174">
        <v>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282</v>
      </c>
      <c r="AU205" s="172" t="s">
        <v>88</v>
      </c>
      <c r="AV205" s="14" t="s">
        <v>88</v>
      </c>
      <c r="AW205" s="14" t="s">
        <v>33</v>
      </c>
      <c r="AX205" s="14" t="s">
        <v>79</v>
      </c>
      <c r="AY205" s="172" t="s">
        <v>252</v>
      </c>
    </row>
    <row r="206" spans="1:65" s="13" customFormat="1" ht="33.75">
      <c r="B206" s="163"/>
      <c r="D206" s="164" t="s">
        <v>282</v>
      </c>
      <c r="E206" s="165" t="s">
        <v>1</v>
      </c>
      <c r="F206" s="166" t="s">
        <v>8500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282</v>
      </c>
      <c r="AU206" s="165" t="s">
        <v>88</v>
      </c>
      <c r="AV206" s="13" t="s">
        <v>86</v>
      </c>
      <c r="AW206" s="13" t="s">
        <v>33</v>
      </c>
      <c r="AX206" s="13" t="s">
        <v>79</v>
      </c>
      <c r="AY206" s="165" t="s">
        <v>252</v>
      </c>
    </row>
    <row r="207" spans="1:65" s="13" customFormat="1" ht="22.5">
      <c r="B207" s="163"/>
      <c r="D207" s="164" t="s">
        <v>282</v>
      </c>
      <c r="E207" s="165" t="s">
        <v>1</v>
      </c>
      <c r="F207" s="166" t="s">
        <v>8501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282</v>
      </c>
      <c r="AU207" s="165" t="s">
        <v>88</v>
      </c>
      <c r="AV207" s="13" t="s">
        <v>86</v>
      </c>
      <c r="AW207" s="13" t="s">
        <v>33</v>
      </c>
      <c r="AX207" s="13" t="s">
        <v>79</v>
      </c>
      <c r="AY207" s="165" t="s">
        <v>252</v>
      </c>
    </row>
    <row r="208" spans="1:65" s="13" customFormat="1" ht="33.75">
      <c r="B208" s="163"/>
      <c r="D208" s="164" t="s">
        <v>282</v>
      </c>
      <c r="E208" s="165" t="s">
        <v>1</v>
      </c>
      <c r="F208" s="166" t="s">
        <v>8447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282</v>
      </c>
      <c r="AU208" s="165" t="s">
        <v>88</v>
      </c>
      <c r="AV208" s="13" t="s">
        <v>86</v>
      </c>
      <c r="AW208" s="13" t="s">
        <v>33</v>
      </c>
      <c r="AX208" s="13" t="s">
        <v>79</v>
      </c>
      <c r="AY208" s="165" t="s">
        <v>252</v>
      </c>
    </row>
    <row r="209" spans="1:65" s="13" customFormat="1" ht="22.5">
      <c r="B209" s="163"/>
      <c r="D209" s="164" t="s">
        <v>282</v>
      </c>
      <c r="E209" s="165" t="s">
        <v>1</v>
      </c>
      <c r="F209" s="166" t="s">
        <v>8502</v>
      </c>
      <c r="H209" s="165" t="s">
        <v>1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282</v>
      </c>
      <c r="AU209" s="165" t="s">
        <v>88</v>
      </c>
      <c r="AV209" s="13" t="s">
        <v>86</v>
      </c>
      <c r="AW209" s="13" t="s">
        <v>33</v>
      </c>
      <c r="AX209" s="13" t="s">
        <v>79</v>
      </c>
      <c r="AY209" s="165" t="s">
        <v>252</v>
      </c>
    </row>
    <row r="210" spans="1:65" s="15" customFormat="1">
      <c r="B210" s="179"/>
      <c r="D210" s="164" t="s">
        <v>282</v>
      </c>
      <c r="E210" s="180" t="s">
        <v>1</v>
      </c>
      <c r="F210" s="181" t="s">
        <v>286</v>
      </c>
      <c r="H210" s="182">
        <v>1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282</v>
      </c>
      <c r="AU210" s="180" t="s">
        <v>88</v>
      </c>
      <c r="AV210" s="15" t="s">
        <v>258</v>
      </c>
      <c r="AW210" s="15" t="s">
        <v>33</v>
      </c>
      <c r="AX210" s="15" t="s">
        <v>86</v>
      </c>
      <c r="AY210" s="180" t="s">
        <v>252</v>
      </c>
    </row>
    <row r="211" spans="1:65" s="2" customFormat="1" ht="44.25" customHeight="1">
      <c r="A211" s="31"/>
      <c r="B211" s="148"/>
      <c r="C211" s="149" t="s">
        <v>302</v>
      </c>
      <c r="D211" s="149" t="s">
        <v>254</v>
      </c>
      <c r="E211" s="150" t="s">
        <v>8503</v>
      </c>
      <c r="F211" s="151" t="s">
        <v>8504</v>
      </c>
      <c r="G211" s="152" t="s">
        <v>1198</v>
      </c>
      <c r="H211" s="153">
        <v>1</v>
      </c>
      <c r="I211" s="154"/>
      <c r="J211" s="155">
        <f>ROUND(I211*H211,2)</f>
        <v>0</v>
      </c>
      <c r="K211" s="156"/>
      <c r="L211" s="32"/>
      <c r="M211" s="157" t="s">
        <v>1</v>
      </c>
      <c r="N211" s="158" t="s">
        <v>44</v>
      </c>
      <c r="O211" s="57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1" t="s">
        <v>258</v>
      </c>
      <c r="AT211" s="161" t="s">
        <v>254</v>
      </c>
      <c r="AU211" s="161" t="s">
        <v>88</v>
      </c>
      <c r="AY211" s="17" t="s">
        <v>252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7" t="s">
        <v>86</v>
      </c>
      <c r="BK211" s="162">
        <f>ROUND(I211*H211,2)</f>
        <v>0</v>
      </c>
      <c r="BL211" s="17" t="s">
        <v>258</v>
      </c>
      <c r="BM211" s="161" t="s">
        <v>363</v>
      </c>
    </row>
    <row r="212" spans="1:65" s="2" customFormat="1" ht="24.2" customHeight="1">
      <c r="A212" s="31"/>
      <c r="B212" s="148"/>
      <c r="C212" s="149" t="s">
        <v>366</v>
      </c>
      <c r="D212" s="149" t="s">
        <v>254</v>
      </c>
      <c r="E212" s="150" t="s">
        <v>8505</v>
      </c>
      <c r="F212" s="151" t="s">
        <v>8506</v>
      </c>
      <c r="G212" s="152" t="s">
        <v>347</v>
      </c>
      <c r="H212" s="153">
        <v>1</v>
      </c>
      <c r="I212" s="154"/>
      <c r="J212" s="155">
        <f>ROUND(I212*H212,2)</f>
        <v>0</v>
      </c>
      <c r="K212" s="156"/>
      <c r="L212" s="32"/>
      <c r="M212" s="157" t="s">
        <v>1</v>
      </c>
      <c r="N212" s="158" t="s">
        <v>44</v>
      </c>
      <c r="O212" s="57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1" t="s">
        <v>258</v>
      </c>
      <c r="AT212" s="161" t="s">
        <v>254</v>
      </c>
      <c r="AU212" s="161" t="s">
        <v>88</v>
      </c>
      <c r="AY212" s="17" t="s">
        <v>252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86</v>
      </c>
      <c r="BK212" s="162">
        <f>ROUND(I212*H212,2)</f>
        <v>0</v>
      </c>
      <c r="BL212" s="17" t="s">
        <v>258</v>
      </c>
      <c r="BM212" s="161" t="s">
        <v>369</v>
      </c>
    </row>
    <row r="213" spans="1:65" s="14" customFormat="1" ht="22.5">
      <c r="B213" s="171"/>
      <c r="D213" s="164" t="s">
        <v>282</v>
      </c>
      <c r="E213" s="172" t="s">
        <v>1</v>
      </c>
      <c r="F213" s="173" t="s">
        <v>8507</v>
      </c>
      <c r="H213" s="174">
        <v>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3" customFormat="1" ht="33.75">
      <c r="B214" s="163"/>
      <c r="D214" s="164" t="s">
        <v>282</v>
      </c>
      <c r="E214" s="165" t="s">
        <v>1</v>
      </c>
      <c r="F214" s="166" t="s">
        <v>8508</v>
      </c>
      <c r="H214" s="165" t="s">
        <v>1</v>
      </c>
      <c r="I214" s="167"/>
      <c r="L214" s="163"/>
      <c r="M214" s="168"/>
      <c r="N214" s="169"/>
      <c r="O214" s="169"/>
      <c r="P214" s="169"/>
      <c r="Q214" s="169"/>
      <c r="R214" s="169"/>
      <c r="S214" s="169"/>
      <c r="T214" s="170"/>
      <c r="AT214" s="165" t="s">
        <v>282</v>
      </c>
      <c r="AU214" s="165" t="s">
        <v>88</v>
      </c>
      <c r="AV214" s="13" t="s">
        <v>86</v>
      </c>
      <c r="AW214" s="13" t="s">
        <v>33</v>
      </c>
      <c r="AX214" s="13" t="s">
        <v>79</v>
      </c>
      <c r="AY214" s="165" t="s">
        <v>252</v>
      </c>
    </row>
    <row r="215" spans="1:65" s="13" customFormat="1" ht="33.75">
      <c r="B215" s="163"/>
      <c r="D215" s="164" t="s">
        <v>282</v>
      </c>
      <c r="E215" s="165" t="s">
        <v>1</v>
      </c>
      <c r="F215" s="166" t="s">
        <v>4911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282</v>
      </c>
      <c r="AU215" s="165" t="s">
        <v>88</v>
      </c>
      <c r="AV215" s="13" t="s">
        <v>86</v>
      </c>
      <c r="AW215" s="13" t="s">
        <v>33</v>
      </c>
      <c r="AX215" s="13" t="s">
        <v>79</v>
      </c>
      <c r="AY215" s="165" t="s">
        <v>252</v>
      </c>
    </row>
    <row r="216" spans="1:65" s="13" customFormat="1" ht="33.75">
      <c r="B216" s="163"/>
      <c r="D216" s="164" t="s">
        <v>282</v>
      </c>
      <c r="E216" s="165" t="s">
        <v>1</v>
      </c>
      <c r="F216" s="166" t="s">
        <v>8509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282</v>
      </c>
      <c r="AU216" s="165" t="s">
        <v>88</v>
      </c>
      <c r="AV216" s="13" t="s">
        <v>86</v>
      </c>
      <c r="AW216" s="13" t="s">
        <v>33</v>
      </c>
      <c r="AX216" s="13" t="s">
        <v>79</v>
      </c>
      <c r="AY216" s="165" t="s">
        <v>252</v>
      </c>
    </row>
    <row r="217" spans="1:65" s="15" customFormat="1">
      <c r="B217" s="179"/>
      <c r="D217" s="164" t="s">
        <v>282</v>
      </c>
      <c r="E217" s="180" t="s">
        <v>1</v>
      </c>
      <c r="F217" s="181" t="s">
        <v>286</v>
      </c>
      <c r="H217" s="182">
        <v>1</v>
      </c>
      <c r="I217" s="183"/>
      <c r="L217" s="179"/>
      <c r="M217" s="184"/>
      <c r="N217" s="185"/>
      <c r="O217" s="185"/>
      <c r="P217" s="185"/>
      <c r="Q217" s="185"/>
      <c r="R217" s="185"/>
      <c r="S217" s="185"/>
      <c r="T217" s="186"/>
      <c r="AT217" s="180" t="s">
        <v>282</v>
      </c>
      <c r="AU217" s="180" t="s">
        <v>88</v>
      </c>
      <c r="AV217" s="15" t="s">
        <v>258</v>
      </c>
      <c r="AW217" s="15" t="s">
        <v>33</v>
      </c>
      <c r="AX217" s="15" t="s">
        <v>86</v>
      </c>
      <c r="AY217" s="180" t="s">
        <v>252</v>
      </c>
    </row>
    <row r="218" spans="1:65" s="2" customFormat="1" ht="24.2" customHeight="1">
      <c r="A218" s="31"/>
      <c r="B218" s="148"/>
      <c r="C218" s="149" t="s">
        <v>306</v>
      </c>
      <c r="D218" s="149" t="s">
        <v>254</v>
      </c>
      <c r="E218" s="150" t="s">
        <v>8510</v>
      </c>
      <c r="F218" s="151" t="s">
        <v>8511</v>
      </c>
      <c r="G218" s="152" t="s">
        <v>347</v>
      </c>
      <c r="H218" s="153">
        <v>4</v>
      </c>
      <c r="I218" s="154"/>
      <c r="J218" s="155">
        <f>ROUND(I218*H218,2)</f>
        <v>0</v>
      </c>
      <c r="K218" s="156"/>
      <c r="L218" s="32"/>
      <c r="M218" s="157" t="s">
        <v>1</v>
      </c>
      <c r="N218" s="158" t="s">
        <v>44</v>
      </c>
      <c r="O218" s="57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258</v>
      </c>
      <c r="AT218" s="161" t="s">
        <v>254</v>
      </c>
      <c r="AU218" s="161" t="s">
        <v>88</v>
      </c>
      <c r="AY218" s="17" t="s">
        <v>252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86</v>
      </c>
      <c r="BK218" s="162">
        <f>ROUND(I218*H218,2)</f>
        <v>0</v>
      </c>
      <c r="BL218" s="17" t="s">
        <v>258</v>
      </c>
      <c r="BM218" s="161" t="s">
        <v>373</v>
      </c>
    </row>
    <row r="219" spans="1:65" s="14" customFormat="1">
      <c r="B219" s="171"/>
      <c r="D219" s="164" t="s">
        <v>282</v>
      </c>
      <c r="E219" s="172" t="s">
        <v>1</v>
      </c>
      <c r="F219" s="173" t="s">
        <v>8512</v>
      </c>
      <c r="H219" s="174">
        <v>4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282</v>
      </c>
      <c r="AU219" s="172" t="s">
        <v>88</v>
      </c>
      <c r="AV219" s="14" t="s">
        <v>88</v>
      </c>
      <c r="AW219" s="14" t="s">
        <v>33</v>
      </c>
      <c r="AX219" s="14" t="s">
        <v>79</v>
      </c>
      <c r="AY219" s="172" t="s">
        <v>252</v>
      </c>
    </row>
    <row r="220" spans="1:65" s="13" customFormat="1" ht="33.75">
      <c r="B220" s="163"/>
      <c r="D220" s="164" t="s">
        <v>282</v>
      </c>
      <c r="E220" s="165" t="s">
        <v>1</v>
      </c>
      <c r="F220" s="166" t="s">
        <v>8513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282</v>
      </c>
      <c r="AU220" s="165" t="s">
        <v>88</v>
      </c>
      <c r="AV220" s="13" t="s">
        <v>86</v>
      </c>
      <c r="AW220" s="13" t="s">
        <v>33</v>
      </c>
      <c r="AX220" s="13" t="s">
        <v>79</v>
      </c>
      <c r="AY220" s="165" t="s">
        <v>252</v>
      </c>
    </row>
    <row r="221" spans="1:65" s="13" customFormat="1" ht="33.75">
      <c r="B221" s="163"/>
      <c r="D221" s="164" t="s">
        <v>282</v>
      </c>
      <c r="E221" s="165" t="s">
        <v>1</v>
      </c>
      <c r="F221" s="166" t="s">
        <v>4911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282</v>
      </c>
      <c r="AU221" s="165" t="s">
        <v>88</v>
      </c>
      <c r="AV221" s="13" t="s">
        <v>86</v>
      </c>
      <c r="AW221" s="13" t="s">
        <v>33</v>
      </c>
      <c r="AX221" s="13" t="s">
        <v>79</v>
      </c>
      <c r="AY221" s="165" t="s">
        <v>252</v>
      </c>
    </row>
    <row r="222" spans="1:65" s="13" customFormat="1" ht="33.75">
      <c r="B222" s="163"/>
      <c r="D222" s="164" t="s">
        <v>282</v>
      </c>
      <c r="E222" s="165" t="s">
        <v>1</v>
      </c>
      <c r="F222" s="166" t="s">
        <v>4912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282</v>
      </c>
      <c r="AU222" s="165" t="s">
        <v>88</v>
      </c>
      <c r="AV222" s="13" t="s">
        <v>86</v>
      </c>
      <c r="AW222" s="13" t="s">
        <v>33</v>
      </c>
      <c r="AX222" s="13" t="s">
        <v>79</v>
      </c>
      <c r="AY222" s="165" t="s">
        <v>252</v>
      </c>
    </row>
    <row r="223" spans="1:65" s="15" customFormat="1">
      <c r="B223" s="179"/>
      <c r="D223" s="164" t="s">
        <v>282</v>
      </c>
      <c r="E223" s="180" t="s">
        <v>1</v>
      </c>
      <c r="F223" s="181" t="s">
        <v>286</v>
      </c>
      <c r="H223" s="182">
        <v>4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282</v>
      </c>
      <c r="AU223" s="180" t="s">
        <v>88</v>
      </c>
      <c r="AV223" s="15" t="s">
        <v>258</v>
      </c>
      <c r="AW223" s="15" t="s">
        <v>33</v>
      </c>
      <c r="AX223" s="15" t="s">
        <v>86</v>
      </c>
      <c r="AY223" s="180" t="s">
        <v>252</v>
      </c>
    </row>
    <row r="224" spans="1:65" s="2" customFormat="1" ht="24.2" customHeight="1">
      <c r="A224" s="31"/>
      <c r="B224" s="148"/>
      <c r="C224" s="149" t="s">
        <v>375</v>
      </c>
      <c r="D224" s="149" t="s">
        <v>254</v>
      </c>
      <c r="E224" s="150" t="s">
        <v>8514</v>
      </c>
      <c r="F224" s="151" t="s">
        <v>8515</v>
      </c>
      <c r="G224" s="152" t="s">
        <v>280</v>
      </c>
      <c r="H224" s="153">
        <v>214.65199999999999</v>
      </c>
      <c r="I224" s="154"/>
      <c r="J224" s="155">
        <f>ROUND(I224*H224,2)</f>
        <v>0</v>
      </c>
      <c r="K224" s="156"/>
      <c r="L224" s="32"/>
      <c r="M224" s="157" t="s">
        <v>1</v>
      </c>
      <c r="N224" s="158" t="s">
        <v>44</v>
      </c>
      <c r="O224" s="57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1" t="s">
        <v>258</v>
      </c>
      <c r="AT224" s="161" t="s">
        <v>254</v>
      </c>
      <c r="AU224" s="161" t="s">
        <v>88</v>
      </c>
      <c r="AY224" s="17" t="s">
        <v>252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86</v>
      </c>
      <c r="BK224" s="162">
        <f>ROUND(I224*H224,2)</f>
        <v>0</v>
      </c>
      <c r="BL224" s="17" t="s">
        <v>258</v>
      </c>
      <c r="BM224" s="161" t="s">
        <v>378</v>
      </c>
    </row>
    <row r="225" spans="1:65" s="2" customFormat="1" ht="33" customHeight="1">
      <c r="A225" s="31"/>
      <c r="B225" s="148"/>
      <c r="C225" s="149" t="s">
        <v>311</v>
      </c>
      <c r="D225" s="149" t="s">
        <v>254</v>
      </c>
      <c r="E225" s="150" t="s">
        <v>8516</v>
      </c>
      <c r="F225" s="151" t="s">
        <v>8517</v>
      </c>
      <c r="G225" s="152" t="s">
        <v>280</v>
      </c>
      <c r="H225" s="153">
        <v>398.63900000000001</v>
      </c>
      <c r="I225" s="154"/>
      <c r="J225" s="155">
        <f>ROUND(I225*H225,2)</f>
        <v>0</v>
      </c>
      <c r="K225" s="156"/>
      <c r="L225" s="32"/>
      <c r="M225" s="157" t="s">
        <v>1</v>
      </c>
      <c r="N225" s="158" t="s">
        <v>44</v>
      </c>
      <c r="O225" s="57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1" t="s">
        <v>258</v>
      </c>
      <c r="AT225" s="161" t="s">
        <v>254</v>
      </c>
      <c r="AU225" s="161" t="s">
        <v>88</v>
      </c>
      <c r="AY225" s="17" t="s">
        <v>252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258</v>
      </c>
      <c r="BM225" s="161" t="s">
        <v>384</v>
      </c>
    </row>
    <row r="226" spans="1:65" s="13" customFormat="1" ht="22.5">
      <c r="B226" s="163"/>
      <c r="D226" s="164" t="s">
        <v>282</v>
      </c>
      <c r="E226" s="165" t="s">
        <v>1</v>
      </c>
      <c r="F226" s="166" t="s">
        <v>8518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4" customFormat="1" ht="22.5">
      <c r="B227" s="171"/>
      <c r="D227" s="164" t="s">
        <v>282</v>
      </c>
      <c r="E227" s="172" t="s">
        <v>1</v>
      </c>
      <c r="F227" s="173" t="s">
        <v>8519</v>
      </c>
      <c r="H227" s="174">
        <v>22.702999999999999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282</v>
      </c>
      <c r="AU227" s="172" t="s">
        <v>88</v>
      </c>
      <c r="AV227" s="14" t="s">
        <v>88</v>
      </c>
      <c r="AW227" s="14" t="s">
        <v>33</v>
      </c>
      <c r="AX227" s="14" t="s">
        <v>79</v>
      </c>
      <c r="AY227" s="172" t="s">
        <v>252</v>
      </c>
    </row>
    <row r="228" spans="1:65" s="14" customFormat="1" ht="22.5">
      <c r="B228" s="171"/>
      <c r="D228" s="164" t="s">
        <v>282</v>
      </c>
      <c r="E228" s="172" t="s">
        <v>1</v>
      </c>
      <c r="F228" s="173" t="s">
        <v>8520</v>
      </c>
      <c r="H228" s="174">
        <v>45.457999999999998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282</v>
      </c>
      <c r="AU228" s="172" t="s">
        <v>88</v>
      </c>
      <c r="AV228" s="14" t="s">
        <v>88</v>
      </c>
      <c r="AW228" s="14" t="s">
        <v>33</v>
      </c>
      <c r="AX228" s="14" t="s">
        <v>79</v>
      </c>
      <c r="AY228" s="172" t="s">
        <v>252</v>
      </c>
    </row>
    <row r="229" spans="1:65" s="14" customFormat="1" ht="22.5">
      <c r="B229" s="171"/>
      <c r="D229" s="164" t="s">
        <v>282</v>
      </c>
      <c r="E229" s="172" t="s">
        <v>1</v>
      </c>
      <c r="F229" s="173" t="s">
        <v>8521</v>
      </c>
      <c r="H229" s="174">
        <v>58.923000000000002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282</v>
      </c>
      <c r="AU229" s="172" t="s">
        <v>88</v>
      </c>
      <c r="AV229" s="14" t="s">
        <v>88</v>
      </c>
      <c r="AW229" s="14" t="s">
        <v>33</v>
      </c>
      <c r="AX229" s="14" t="s">
        <v>79</v>
      </c>
      <c r="AY229" s="172" t="s">
        <v>252</v>
      </c>
    </row>
    <row r="230" spans="1:65" s="14" customFormat="1" ht="22.5">
      <c r="B230" s="171"/>
      <c r="D230" s="164" t="s">
        <v>282</v>
      </c>
      <c r="E230" s="172" t="s">
        <v>1</v>
      </c>
      <c r="F230" s="173" t="s">
        <v>8522</v>
      </c>
      <c r="H230" s="174">
        <v>13.425000000000001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282</v>
      </c>
      <c r="AU230" s="172" t="s">
        <v>88</v>
      </c>
      <c r="AV230" s="14" t="s">
        <v>88</v>
      </c>
      <c r="AW230" s="14" t="s">
        <v>33</v>
      </c>
      <c r="AX230" s="14" t="s">
        <v>79</v>
      </c>
      <c r="AY230" s="172" t="s">
        <v>252</v>
      </c>
    </row>
    <row r="231" spans="1:65" s="14" customFormat="1" ht="22.5">
      <c r="B231" s="171"/>
      <c r="D231" s="164" t="s">
        <v>282</v>
      </c>
      <c r="E231" s="172" t="s">
        <v>1</v>
      </c>
      <c r="F231" s="173" t="s">
        <v>8523</v>
      </c>
      <c r="H231" s="174">
        <v>16.341000000000001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282</v>
      </c>
      <c r="AU231" s="172" t="s">
        <v>88</v>
      </c>
      <c r="AV231" s="14" t="s">
        <v>88</v>
      </c>
      <c r="AW231" s="14" t="s">
        <v>33</v>
      </c>
      <c r="AX231" s="14" t="s">
        <v>79</v>
      </c>
      <c r="AY231" s="172" t="s">
        <v>252</v>
      </c>
    </row>
    <row r="232" spans="1:65" s="14" customFormat="1" ht="22.5">
      <c r="B232" s="171"/>
      <c r="D232" s="164" t="s">
        <v>282</v>
      </c>
      <c r="E232" s="172" t="s">
        <v>1</v>
      </c>
      <c r="F232" s="173" t="s">
        <v>8524</v>
      </c>
      <c r="H232" s="174">
        <v>48.003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282</v>
      </c>
      <c r="AU232" s="172" t="s">
        <v>88</v>
      </c>
      <c r="AV232" s="14" t="s">
        <v>88</v>
      </c>
      <c r="AW232" s="14" t="s">
        <v>33</v>
      </c>
      <c r="AX232" s="14" t="s">
        <v>79</v>
      </c>
      <c r="AY232" s="172" t="s">
        <v>252</v>
      </c>
    </row>
    <row r="233" spans="1:65" s="14" customFormat="1" ht="22.5">
      <c r="B233" s="171"/>
      <c r="D233" s="164" t="s">
        <v>282</v>
      </c>
      <c r="E233" s="172" t="s">
        <v>1</v>
      </c>
      <c r="F233" s="173" t="s">
        <v>8525</v>
      </c>
      <c r="H233" s="174">
        <v>5.9320000000000004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282</v>
      </c>
      <c r="AU233" s="172" t="s">
        <v>88</v>
      </c>
      <c r="AV233" s="14" t="s">
        <v>88</v>
      </c>
      <c r="AW233" s="14" t="s">
        <v>33</v>
      </c>
      <c r="AX233" s="14" t="s">
        <v>79</v>
      </c>
      <c r="AY233" s="172" t="s">
        <v>252</v>
      </c>
    </row>
    <row r="234" spans="1:65" s="14" customFormat="1" ht="22.5">
      <c r="B234" s="171"/>
      <c r="D234" s="164" t="s">
        <v>282</v>
      </c>
      <c r="E234" s="172" t="s">
        <v>1</v>
      </c>
      <c r="F234" s="173" t="s">
        <v>8526</v>
      </c>
      <c r="H234" s="174">
        <v>8.8539999999999992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282</v>
      </c>
      <c r="AU234" s="172" t="s">
        <v>88</v>
      </c>
      <c r="AV234" s="14" t="s">
        <v>88</v>
      </c>
      <c r="AW234" s="14" t="s">
        <v>33</v>
      </c>
      <c r="AX234" s="14" t="s">
        <v>79</v>
      </c>
      <c r="AY234" s="172" t="s">
        <v>252</v>
      </c>
    </row>
    <row r="235" spans="1:65" s="14" customFormat="1" ht="22.5">
      <c r="B235" s="171"/>
      <c r="D235" s="164" t="s">
        <v>282</v>
      </c>
      <c r="E235" s="172" t="s">
        <v>1</v>
      </c>
      <c r="F235" s="173" t="s">
        <v>8527</v>
      </c>
      <c r="H235" s="174">
        <v>179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3" customFormat="1">
      <c r="B236" s="163"/>
      <c r="D236" s="164" t="s">
        <v>282</v>
      </c>
      <c r="E236" s="165" t="s">
        <v>1</v>
      </c>
      <c r="F236" s="166" t="s">
        <v>8107</v>
      </c>
      <c r="H236" s="165" t="s">
        <v>1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282</v>
      </c>
      <c r="AU236" s="165" t="s">
        <v>88</v>
      </c>
      <c r="AV236" s="13" t="s">
        <v>86</v>
      </c>
      <c r="AW236" s="13" t="s">
        <v>33</v>
      </c>
      <c r="AX236" s="13" t="s">
        <v>79</v>
      </c>
      <c r="AY236" s="165" t="s">
        <v>252</v>
      </c>
    </row>
    <row r="237" spans="1:65" s="15" customFormat="1">
      <c r="B237" s="179"/>
      <c r="D237" s="164" t="s">
        <v>282</v>
      </c>
      <c r="E237" s="180" t="s">
        <v>1</v>
      </c>
      <c r="F237" s="181" t="s">
        <v>286</v>
      </c>
      <c r="H237" s="182">
        <v>398.63900000000001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282</v>
      </c>
      <c r="AU237" s="180" t="s">
        <v>88</v>
      </c>
      <c r="AV237" s="15" t="s">
        <v>258</v>
      </c>
      <c r="AW237" s="15" t="s">
        <v>33</v>
      </c>
      <c r="AX237" s="15" t="s">
        <v>86</v>
      </c>
      <c r="AY237" s="180" t="s">
        <v>252</v>
      </c>
    </row>
    <row r="238" spans="1:65" s="2" customFormat="1" ht="24.2" customHeight="1">
      <c r="A238" s="31"/>
      <c r="B238" s="148"/>
      <c r="C238" s="149" t="s">
        <v>386</v>
      </c>
      <c r="D238" s="149" t="s">
        <v>254</v>
      </c>
      <c r="E238" s="150" t="s">
        <v>8528</v>
      </c>
      <c r="F238" s="151" t="s">
        <v>8529</v>
      </c>
      <c r="G238" s="152" t="s">
        <v>280</v>
      </c>
      <c r="H238" s="153">
        <v>30.664999999999999</v>
      </c>
      <c r="I238" s="154"/>
      <c r="J238" s="155">
        <f>ROUND(I238*H238,2)</f>
        <v>0</v>
      </c>
      <c r="K238" s="156"/>
      <c r="L238" s="32"/>
      <c r="M238" s="157" t="s">
        <v>1</v>
      </c>
      <c r="N238" s="158" t="s">
        <v>44</v>
      </c>
      <c r="O238" s="57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1" t="s">
        <v>258</v>
      </c>
      <c r="AT238" s="161" t="s">
        <v>254</v>
      </c>
      <c r="AU238" s="161" t="s">
        <v>88</v>
      </c>
      <c r="AY238" s="17" t="s">
        <v>252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86</v>
      </c>
      <c r="BK238" s="162">
        <f>ROUND(I238*H238,2)</f>
        <v>0</v>
      </c>
      <c r="BL238" s="17" t="s">
        <v>258</v>
      </c>
      <c r="BM238" s="161" t="s">
        <v>389</v>
      </c>
    </row>
    <row r="239" spans="1:65" s="14" customFormat="1">
      <c r="B239" s="171"/>
      <c r="D239" s="164" t="s">
        <v>282</v>
      </c>
      <c r="E239" s="172" t="s">
        <v>1</v>
      </c>
      <c r="F239" s="173" t="s">
        <v>8530</v>
      </c>
      <c r="H239" s="174">
        <v>30.664999999999999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282</v>
      </c>
      <c r="AU239" s="172" t="s">
        <v>88</v>
      </c>
      <c r="AV239" s="14" t="s">
        <v>88</v>
      </c>
      <c r="AW239" s="14" t="s">
        <v>33</v>
      </c>
      <c r="AX239" s="14" t="s">
        <v>79</v>
      </c>
      <c r="AY239" s="172" t="s">
        <v>252</v>
      </c>
    </row>
    <row r="240" spans="1:65" s="15" customFormat="1">
      <c r="B240" s="179"/>
      <c r="D240" s="164" t="s">
        <v>282</v>
      </c>
      <c r="E240" s="180" t="s">
        <v>1</v>
      </c>
      <c r="F240" s="181" t="s">
        <v>286</v>
      </c>
      <c r="H240" s="182">
        <v>30.664999999999999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282</v>
      </c>
      <c r="AU240" s="180" t="s">
        <v>88</v>
      </c>
      <c r="AV240" s="15" t="s">
        <v>258</v>
      </c>
      <c r="AW240" s="15" t="s">
        <v>33</v>
      </c>
      <c r="AX240" s="15" t="s">
        <v>86</v>
      </c>
      <c r="AY240" s="180" t="s">
        <v>252</v>
      </c>
    </row>
    <row r="241" spans="1:65" s="2" customFormat="1" ht="24.2" customHeight="1">
      <c r="A241" s="31"/>
      <c r="B241" s="148"/>
      <c r="C241" s="149" t="s">
        <v>315</v>
      </c>
      <c r="D241" s="149" t="s">
        <v>254</v>
      </c>
      <c r="E241" s="150" t="s">
        <v>8150</v>
      </c>
      <c r="F241" s="151" t="s">
        <v>8151</v>
      </c>
      <c r="G241" s="152" t="s">
        <v>465</v>
      </c>
      <c r="H241" s="153">
        <v>1039.75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258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258</v>
      </c>
      <c r="BM241" s="161" t="s">
        <v>392</v>
      </c>
    </row>
    <row r="242" spans="1:65" s="14" customFormat="1" ht="22.5">
      <c r="B242" s="171"/>
      <c r="D242" s="164" t="s">
        <v>282</v>
      </c>
      <c r="E242" s="172" t="s">
        <v>1</v>
      </c>
      <c r="F242" s="173" t="s">
        <v>8531</v>
      </c>
      <c r="H242" s="174">
        <v>94.4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282</v>
      </c>
      <c r="AU242" s="172" t="s">
        <v>88</v>
      </c>
      <c r="AV242" s="14" t="s">
        <v>88</v>
      </c>
      <c r="AW242" s="14" t="s">
        <v>33</v>
      </c>
      <c r="AX242" s="14" t="s">
        <v>79</v>
      </c>
      <c r="AY242" s="172" t="s">
        <v>252</v>
      </c>
    </row>
    <row r="243" spans="1:65" s="14" customFormat="1" ht="22.5">
      <c r="B243" s="171"/>
      <c r="D243" s="164" t="s">
        <v>282</v>
      </c>
      <c r="E243" s="172" t="s">
        <v>1</v>
      </c>
      <c r="F243" s="173" t="s">
        <v>8532</v>
      </c>
      <c r="H243" s="174">
        <v>148.80000000000001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282</v>
      </c>
      <c r="AU243" s="172" t="s">
        <v>88</v>
      </c>
      <c r="AV243" s="14" t="s">
        <v>88</v>
      </c>
      <c r="AW243" s="14" t="s">
        <v>33</v>
      </c>
      <c r="AX243" s="14" t="s">
        <v>79</v>
      </c>
      <c r="AY243" s="172" t="s">
        <v>252</v>
      </c>
    </row>
    <row r="244" spans="1:65" s="14" customFormat="1" ht="22.5">
      <c r="B244" s="171"/>
      <c r="D244" s="164" t="s">
        <v>282</v>
      </c>
      <c r="E244" s="172" t="s">
        <v>1</v>
      </c>
      <c r="F244" s="173" t="s">
        <v>8533</v>
      </c>
      <c r="H244" s="174">
        <v>245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282</v>
      </c>
      <c r="AU244" s="172" t="s">
        <v>88</v>
      </c>
      <c r="AV244" s="14" t="s">
        <v>88</v>
      </c>
      <c r="AW244" s="14" t="s">
        <v>33</v>
      </c>
      <c r="AX244" s="14" t="s">
        <v>79</v>
      </c>
      <c r="AY244" s="172" t="s">
        <v>252</v>
      </c>
    </row>
    <row r="245" spans="1:65" s="14" customFormat="1" ht="22.5">
      <c r="B245" s="171"/>
      <c r="D245" s="164" t="s">
        <v>282</v>
      </c>
      <c r="E245" s="172" t="s">
        <v>1</v>
      </c>
      <c r="F245" s="173" t="s">
        <v>8534</v>
      </c>
      <c r="H245" s="174">
        <v>89.8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282</v>
      </c>
      <c r="AU245" s="172" t="s">
        <v>88</v>
      </c>
      <c r="AV245" s="14" t="s">
        <v>88</v>
      </c>
      <c r="AW245" s="14" t="s">
        <v>33</v>
      </c>
      <c r="AX245" s="14" t="s">
        <v>79</v>
      </c>
      <c r="AY245" s="172" t="s">
        <v>252</v>
      </c>
    </row>
    <row r="246" spans="1:65" s="14" customFormat="1" ht="22.5">
      <c r="B246" s="171"/>
      <c r="D246" s="164" t="s">
        <v>282</v>
      </c>
      <c r="E246" s="172" t="s">
        <v>1</v>
      </c>
      <c r="F246" s="173" t="s">
        <v>8535</v>
      </c>
      <c r="H246" s="174">
        <v>104.75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4" customFormat="1" ht="22.5">
      <c r="B247" s="171"/>
      <c r="D247" s="164" t="s">
        <v>282</v>
      </c>
      <c r="E247" s="172" t="s">
        <v>1</v>
      </c>
      <c r="F247" s="173" t="s">
        <v>8536</v>
      </c>
      <c r="H247" s="174">
        <v>295.39999999999998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282</v>
      </c>
      <c r="AU247" s="172" t="s">
        <v>88</v>
      </c>
      <c r="AV247" s="14" t="s">
        <v>88</v>
      </c>
      <c r="AW247" s="14" t="s">
        <v>33</v>
      </c>
      <c r="AX247" s="14" t="s">
        <v>79</v>
      </c>
      <c r="AY247" s="172" t="s">
        <v>252</v>
      </c>
    </row>
    <row r="248" spans="1:65" s="14" customFormat="1" ht="22.5">
      <c r="B248" s="171"/>
      <c r="D248" s="164" t="s">
        <v>282</v>
      </c>
      <c r="E248" s="172" t="s">
        <v>1</v>
      </c>
      <c r="F248" s="173" t="s">
        <v>8537</v>
      </c>
      <c r="H248" s="174">
        <v>33.799999999999997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282</v>
      </c>
      <c r="AU248" s="172" t="s">
        <v>88</v>
      </c>
      <c r="AV248" s="14" t="s">
        <v>88</v>
      </c>
      <c r="AW248" s="14" t="s">
        <v>33</v>
      </c>
      <c r="AX248" s="14" t="s">
        <v>79</v>
      </c>
      <c r="AY248" s="172" t="s">
        <v>252</v>
      </c>
    </row>
    <row r="249" spans="1:65" s="14" customFormat="1" ht="22.5">
      <c r="B249" s="171"/>
      <c r="D249" s="164" t="s">
        <v>282</v>
      </c>
      <c r="E249" s="172" t="s">
        <v>1</v>
      </c>
      <c r="F249" s="173" t="s">
        <v>8538</v>
      </c>
      <c r="H249" s="174">
        <v>27.8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282</v>
      </c>
      <c r="AU249" s="172" t="s">
        <v>88</v>
      </c>
      <c r="AV249" s="14" t="s">
        <v>88</v>
      </c>
      <c r="AW249" s="14" t="s">
        <v>33</v>
      </c>
      <c r="AX249" s="14" t="s">
        <v>79</v>
      </c>
      <c r="AY249" s="172" t="s">
        <v>252</v>
      </c>
    </row>
    <row r="250" spans="1:65" s="15" customFormat="1">
      <c r="B250" s="179"/>
      <c r="D250" s="164" t="s">
        <v>282</v>
      </c>
      <c r="E250" s="180" t="s">
        <v>1</v>
      </c>
      <c r="F250" s="181" t="s">
        <v>286</v>
      </c>
      <c r="H250" s="182">
        <v>1039.75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282</v>
      </c>
      <c r="AU250" s="180" t="s">
        <v>88</v>
      </c>
      <c r="AV250" s="15" t="s">
        <v>258</v>
      </c>
      <c r="AW250" s="15" t="s">
        <v>33</v>
      </c>
      <c r="AX250" s="15" t="s">
        <v>86</v>
      </c>
      <c r="AY250" s="180" t="s">
        <v>252</v>
      </c>
    </row>
    <row r="251" spans="1:65" s="2" customFormat="1" ht="44.25" customHeight="1">
      <c r="A251" s="31"/>
      <c r="B251" s="148"/>
      <c r="C251" s="149" t="s">
        <v>393</v>
      </c>
      <c r="D251" s="149" t="s">
        <v>254</v>
      </c>
      <c r="E251" s="150" t="s">
        <v>8539</v>
      </c>
      <c r="F251" s="151" t="s">
        <v>8540</v>
      </c>
      <c r="G251" s="152" t="s">
        <v>465</v>
      </c>
      <c r="H251" s="153">
        <v>0.5</v>
      </c>
      <c r="I251" s="154"/>
      <c r="J251" s="155">
        <f>ROUND(I251*H251,2)</f>
        <v>0</v>
      </c>
      <c r="K251" s="156"/>
      <c r="L251" s="32"/>
      <c r="M251" s="157" t="s">
        <v>1</v>
      </c>
      <c r="N251" s="158" t="s">
        <v>44</v>
      </c>
      <c r="O251" s="57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1" t="s">
        <v>258</v>
      </c>
      <c r="AT251" s="161" t="s">
        <v>254</v>
      </c>
      <c r="AU251" s="161" t="s">
        <v>88</v>
      </c>
      <c r="AY251" s="17" t="s">
        <v>252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86</v>
      </c>
      <c r="BK251" s="162">
        <f>ROUND(I251*H251,2)</f>
        <v>0</v>
      </c>
      <c r="BL251" s="17" t="s">
        <v>258</v>
      </c>
      <c r="BM251" s="161" t="s">
        <v>396</v>
      </c>
    </row>
    <row r="252" spans="1:65" s="14" customFormat="1" ht="22.5">
      <c r="B252" s="171"/>
      <c r="D252" s="164" t="s">
        <v>282</v>
      </c>
      <c r="E252" s="172" t="s">
        <v>1</v>
      </c>
      <c r="F252" s="173" t="s">
        <v>8541</v>
      </c>
      <c r="H252" s="174">
        <v>0.5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282</v>
      </c>
      <c r="AU252" s="172" t="s">
        <v>88</v>
      </c>
      <c r="AV252" s="14" t="s">
        <v>88</v>
      </c>
      <c r="AW252" s="14" t="s">
        <v>33</v>
      </c>
      <c r="AX252" s="14" t="s">
        <v>79</v>
      </c>
      <c r="AY252" s="172" t="s">
        <v>252</v>
      </c>
    </row>
    <row r="253" spans="1:65" s="13" customFormat="1" ht="33.75">
      <c r="B253" s="163"/>
      <c r="D253" s="164" t="s">
        <v>282</v>
      </c>
      <c r="E253" s="165" t="s">
        <v>1</v>
      </c>
      <c r="F253" s="166" t="s">
        <v>8542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282</v>
      </c>
      <c r="AU253" s="165" t="s">
        <v>88</v>
      </c>
      <c r="AV253" s="13" t="s">
        <v>86</v>
      </c>
      <c r="AW253" s="13" t="s">
        <v>33</v>
      </c>
      <c r="AX253" s="13" t="s">
        <v>79</v>
      </c>
      <c r="AY253" s="165" t="s">
        <v>252</v>
      </c>
    </row>
    <row r="254" spans="1:65" s="13" customFormat="1" ht="33.75">
      <c r="B254" s="163"/>
      <c r="D254" s="164" t="s">
        <v>282</v>
      </c>
      <c r="E254" s="165" t="s">
        <v>1</v>
      </c>
      <c r="F254" s="166" t="s">
        <v>8543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282</v>
      </c>
      <c r="AU254" s="165" t="s">
        <v>88</v>
      </c>
      <c r="AV254" s="13" t="s">
        <v>86</v>
      </c>
      <c r="AW254" s="13" t="s">
        <v>33</v>
      </c>
      <c r="AX254" s="13" t="s">
        <v>79</v>
      </c>
      <c r="AY254" s="165" t="s">
        <v>252</v>
      </c>
    </row>
    <row r="255" spans="1:65" s="15" customFormat="1">
      <c r="B255" s="179"/>
      <c r="D255" s="164" t="s">
        <v>282</v>
      </c>
      <c r="E255" s="180" t="s">
        <v>1</v>
      </c>
      <c r="F255" s="181" t="s">
        <v>286</v>
      </c>
      <c r="H255" s="182">
        <v>0.5</v>
      </c>
      <c r="I255" s="183"/>
      <c r="L255" s="179"/>
      <c r="M255" s="184"/>
      <c r="N255" s="185"/>
      <c r="O255" s="185"/>
      <c r="P255" s="185"/>
      <c r="Q255" s="185"/>
      <c r="R255" s="185"/>
      <c r="S255" s="185"/>
      <c r="T255" s="186"/>
      <c r="AT255" s="180" t="s">
        <v>282</v>
      </c>
      <c r="AU255" s="180" t="s">
        <v>88</v>
      </c>
      <c r="AV255" s="15" t="s">
        <v>258</v>
      </c>
      <c r="AW255" s="15" t="s">
        <v>33</v>
      </c>
      <c r="AX255" s="15" t="s">
        <v>86</v>
      </c>
      <c r="AY255" s="180" t="s">
        <v>252</v>
      </c>
    </row>
    <row r="256" spans="1:65" s="2" customFormat="1" ht="33" customHeight="1">
      <c r="A256" s="31"/>
      <c r="B256" s="148"/>
      <c r="C256" s="149" t="s">
        <v>319</v>
      </c>
      <c r="D256" s="149" t="s">
        <v>254</v>
      </c>
      <c r="E256" s="150" t="s">
        <v>8544</v>
      </c>
      <c r="F256" s="151" t="s">
        <v>8545</v>
      </c>
      <c r="G256" s="152" t="s">
        <v>465</v>
      </c>
      <c r="H256" s="153">
        <v>75.849999999999994</v>
      </c>
      <c r="I256" s="154"/>
      <c r="J256" s="155">
        <f>ROUND(I256*H256,2)</f>
        <v>0</v>
      </c>
      <c r="K256" s="156"/>
      <c r="L256" s="32"/>
      <c r="M256" s="157" t="s">
        <v>1</v>
      </c>
      <c r="N256" s="158" t="s">
        <v>44</v>
      </c>
      <c r="O256" s="57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1" t="s">
        <v>258</v>
      </c>
      <c r="AT256" s="161" t="s">
        <v>254</v>
      </c>
      <c r="AU256" s="161" t="s">
        <v>88</v>
      </c>
      <c r="AY256" s="17" t="s">
        <v>252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7" t="s">
        <v>86</v>
      </c>
      <c r="BK256" s="162">
        <f>ROUND(I256*H256,2)</f>
        <v>0</v>
      </c>
      <c r="BL256" s="17" t="s">
        <v>258</v>
      </c>
      <c r="BM256" s="161" t="s">
        <v>399</v>
      </c>
    </row>
    <row r="257" spans="1:65" s="14" customFormat="1" ht="22.5">
      <c r="B257" s="171"/>
      <c r="D257" s="164" t="s">
        <v>282</v>
      </c>
      <c r="E257" s="172" t="s">
        <v>1</v>
      </c>
      <c r="F257" s="173" t="s">
        <v>8546</v>
      </c>
      <c r="H257" s="174">
        <v>75.849999999999994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282</v>
      </c>
      <c r="AU257" s="172" t="s">
        <v>88</v>
      </c>
      <c r="AV257" s="14" t="s">
        <v>88</v>
      </c>
      <c r="AW257" s="14" t="s">
        <v>33</v>
      </c>
      <c r="AX257" s="14" t="s">
        <v>79</v>
      </c>
      <c r="AY257" s="172" t="s">
        <v>252</v>
      </c>
    </row>
    <row r="258" spans="1:65" s="13" customFormat="1" ht="33.75">
      <c r="B258" s="163"/>
      <c r="D258" s="164" t="s">
        <v>282</v>
      </c>
      <c r="E258" s="165" t="s">
        <v>1</v>
      </c>
      <c r="F258" s="166" t="s">
        <v>8542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282</v>
      </c>
      <c r="AU258" s="165" t="s">
        <v>88</v>
      </c>
      <c r="AV258" s="13" t="s">
        <v>86</v>
      </c>
      <c r="AW258" s="13" t="s">
        <v>33</v>
      </c>
      <c r="AX258" s="13" t="s">
        <v>79</v>
      </c>
      <c r="AY258" s="165" t="s">
        <v>252</v>
      </c>
    </row>
    <row r="259" spans="1:65" s="13" customFormat="1" ht="33.75">
      <c r="B259" s="163"/>
      <c r="D259" s="164" t="s">
        <v>282</v>
      </c>
      <c r="E259" s="165" t="s">
        <v>1</v>
      </c>
      <c r="F259" s="166" t="s">
        <v>8543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3" customFormat="1" ht="33.75">
      <c r="B260" s="163"/>
      <c r="D260" s="164" t="s">
        <v>282</v>
      </c>
      <c r="E260" s="165" t="s">
        <v>1</v>
      </c>
      <c r="F260" s="166" t="s">
        <v>8547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3" customFormat="1" ht="33.75">
      <c r="B261" s="163"/>
      <c r="D261" s="164" t="s">
        <v>282</v>
      </c>
      <c r="E261" s="165" t="s">
        <v>1</v>
      </c>
      <c r="F261" s="166" t="s">
        <v>8548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3" customFormat="1" ht="33.75">
      <c r="B262" s="163"/>
      <c r="D262" s="164" t="s">
        <v>282</v>
      </c>
      <c r="E262" s="165" t="s">
        <v>1</v>
      </c>
      <c r="F262" s="166" t="s">
        <v>8549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282</v>
      </c>
      <c r="AU262" s="165" t="s">
        <v>88</v>
      </c>
      <c r="AV262" s="13" t="s">
        <v>86</v>
      </c>
      <c r="AW262" s="13" t="s">
        <v>33</v>
      </c>
      <c r="AX262" s="13" t="s">
        <v>79</v>
      </c>
      <c r="AY262" s="165" t="s">
        <v>252</v>
      </c>
    </row>
    <row r="263" spans="1:65" s="13" customFormat="1" ht="33.75">
      <c r="B263" s="163"/>
      <c r="D263" s="164" t="s">
        <v>282</v>
      </c>
      <c r="E263" s="165" t="s">
        <v>1</v>
      </c>
      <c r="F263" s="166" t="s">
        <v>8309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282</v>
      </c>
      <c r="AU263" s="165" t="s">
        <v>88</v>
      </c>
      <c r="AV263" s="13" t="s">
        <v>86</v>
      </c>
      <c r="AW263" s="13" t="s">
        <v>33</v>
      </c>
      <c r="AX263" s="13" t="s">
        <v>79</v>
      </c>
      <c r="AY263" s="165" t="s">
        <v>252</v>
      </c>
    </row>
    <row r="264" spans="1:65" s="13" customFormat="1" ht="33.75">
      <c r="B264" s="163"/>
      <c r="D264" s="164" t="s">
        <v>282</v>
      </c>
      <c r="E264" s="165" t="s">
        <v>1</v>
      </c>
      <c r="F264" s="166" t="s">
        <v>8447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282</v>
      </c>
      <c r="AU264" s="165" t="s">
        <v>88</v>
      </c>
      <c r="AV264" s="13" t="s">
        <v>86</v>
      </c>
      <c r="AW264" s="13" t="s">
        <v>33</v>
      </c>
      <c r="AX264" s="13" t="s">
        <v>79</v>
      </c>
      <c r="AY264" s="165" t="s">
        <v>252</v>
      </c>
    </row>
    <row r="265" spans="1:65" s="13" customFormat="1" ht="22.5">
      <c r="B265" s="163"/>
      <c r="D265" s="164" t="s">
        <v>282</v>
      </c>
      <c r="E265" s="165" t="s">
        <v>1</v>
      </c>
      <c r="F265" s="166" t="s">
        <v>8311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282</v>
      </c>
      <c r="AU265" s="165" t="s">
        <v>88</v>
      </c>
      <c r="AV265" s="13" t="s">
        <v>86</v>
      </c>
      <c r="AW265" s="13" t="s">
        <v>33</v>
      </c>
      <c r="AX265" s="13" t="s">
        <v>79</v>
      </c>
      <c r="AY265" s="165" t="s">
        <v>252</v>
      </c>
    </row>
    <row r="266" spans="1:65" s="15" customFormat="1">
      <c r="B266" s="179"/>
      <c r="D266" s="164" t="s">
        <v>282</v>
      </c>
      <c r="E266" s="180" t="s">
        <v>1</v>
      </c>
      <c r="F266" s="181" t="s">
        <v>286</v>
      </c>
      <c r="H266" s="182">
        <v>75.849999999999994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282</v>
      </c>
      <c r="AU266" s="180" t="s">
        <v>88</v>
      </c>
      <c r="AV266" s="15" t="s">
        <v>258</v>
      </c>
      <c r="AW266" s="15" t="s">
        <v>33</v>
      </c>
      <c r="AX266" s="15" t="s">
        <v>86</v>
      </c>
      <c r="AY266" s="180" t="s">
        <v>252</v>
      </c>
    </row>
    <row r="267" spans="1:65" s="2" customFormat="1" ht="33" customHeight="1">
      <c r="A267" s="31"/>
      <c r="B267" s="148"/>
      <c r="C267" s="149" t="s">
        <v>400</v>
      </c>
      <c r="D267" s="149" t="s">
        <v>254</v>
      </c>
      <c r="E267" s="150" t="s">
        <v>8550</v>
      </c>
      <c r="F267" s="151" t="s">
        <v>7888</v>
      </c>
      <c r="G267" s="152" t="s">
        <v>465</v>
      </c>
      <c r="H267" s="153">
        <v>1039.75</v>
      </c>
      <c r="I267" s="154"/>
      <c r="J267" s="155">
        <f>ROUND(I267*H267,2)</f>
        <v>0</v>
      </c>
      <c r="K267" s="156"/>
      <c r="L267" s="32"/>
      <c r="M267" s="157" t="s">
        <v>1</v>
      </c>
      <c r="N267" s="158" t="s">
        <v>44</v>
      </c>
      <c r="O267" s="57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258</v>
      </c>
      <c r="AT267" s="161" t="s">
        <v>254</v>
      </c>
      <c r="AU267" s="161" t="s">
        <v>88</v>
      </c>
      <c r="AY267" s="17" t="s">
        <v>252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7" t="s">
        <v>86</v>
      </c>
      <c r="BK267" s="162">
        <f>ROUND(I267*H267,2)</f>
        <v>0</v>
      </c>
      <c r="BL267" s="17" t="s">
        <v>258</v>
      </c>
      <c r="BM267" s="161" t="s">
        <v>403</v>
      </c>
    </row>
    <row r="268" spans="1:65" s="14" customFormat="1" ht="22.5">
      <c r="B268" s="171"/>
      <c r="D268" s="164" t="s">
        <v>282</v>
      </c>
      <c r="E268" s="172" t="s">
        <v>1</v>
      </c>
      <c r="F268" s="173" t="s">
        <v>8551</v>
      </c>
      <c r="H268" s="174">
        <v>1039.75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282</v>
      </c>
      <c r="AU268" s="172" t="s">
        <v>88</v>
      </c>
      <c r="AV268" s="14" t="s">
        <v>88</v>
      </c>
      <c r="AW268" s="14" t="s">
        <v>33</v>
      </c>
      <c r="AX268" s="14" t="s">
        <v>79</v>
      </c>
      <c r="AY268" s="172" t="s">
        <v>252</v>
      </c>
    </row>
    <row r="269" spans="1:65" s="15" customFormat="1">
      <c r="B269" s="179"/>
      <c r="D269" s="164" t="s">
        <v>282</v>
      </c>
      <c r="E269" s="180" t="s">
        <v>1</v>
      </c>
      <c r="F269" s="181" t="s">
        <v>286</v>
      </c>
      <c r="H269" s="182">
        <v>1039.75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282</v>
      </c>
      <c r="AU269" s="180" t="s">
        <v>88</v>
      </c>
      <c r="AV269" s="15" t="s">
        <v>258</v>
      </c>
      <c r="AW269" s="15" t="s">
        <v>33</v>
      </c>
      <c r="AX269" s="15" t="s">
        <v>86</v>
      </c>
      <c r="AY269" s="180" t="s">
        <v>252</v>
      </c>
    </row>
    <row r="270" spans="1:65" s="2" customFormat="1" ht="33" customHeight="1">
      <c r="A270" s="31"/>
      <c r="B270" s="148"/>
      <c r="C270" s="149" t="s">
        <v>323</v>
      </c>
      <c r="D270" s="149" t="s">
        <v>254</v>
      </c>
      <c r="E270" s="150" t="s">
        <v>8552</v>
      </c>
      <c r="F270" s="151" t="s">
        <v>1229</v>
      </c>
      <c r="G270" s="152" t="s">
        <v>280</v>
      </c>
      <c r="H270" s="153">
        <v>613.29</v>
      </c>
      <c r="I270" s="154"/>
      <c r="J270" s="155">
        <f>ROUND(I270*H270,2)</f>
        <v>0</v>
      </c>
      <c r="K270" s="156"/>
      <c r="L270" s="32"/>
      <c r="M270" s="157" t="s">
        <v>1</v>
      </c>
      <c r="N270" s="158" t="s">
        <v>44</v>
      </c>
      <c r="O270" s="57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1" t="s">
        <v>258</v>
      </c>
      <c r="AT270" s="161" t="s">
        <v>254</v>
      </c>
      <c r="AU270" s="161" t="s">
        <v>88</v>
      </c>
      <c r="AY270" s="17" t="s">
        <v>252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7" t="s">
        <v>86</v>
      </c>
      <c r="BK270" s="162">
        <f>ROUND(I270*H270,2)</f>
        <v>0</v>
      </c>
      <c r="BL270" s="17" t="s">
        <v>258</v>
      </c>
      <c r="BM270" s="161" t="s">
        <v>406</v>
      </c>
    </row>
    <row r="271" spans="1:65" s="12" customFormat="1" ht="22.9" customHeight="1">
      <c r="B271" s="135"/>
      <c r="D271" s="136" t="s">
        <v>78</v>
      </c>
      <c r="E271" s="146" t="s">
        <v>270</v>
      </c>
      <c r="F271" s="146" t="s">
        <v>8057</v>
      </c>
      <c r="I271" s="138"/>
      <c r="J271" s="147">
        <f>BK271</f>
        <v>0</v>
      </c>
      <c r="L271" s="135"/>
      <c r="M271" s="140"/>
      <c r="N271" s="141"/>
      <c r="O271" s="141"/>
      <c r="P271" s="142">
        <f>SUM(P272:P339)</f>
        <v>0</v>
      </c>
      <c r="Q271" s="141"/>
      <c r="R271" s="142">
        <f>SUM(R272:R339)</f>
        <v>0</v>
      </c>
      <c r="S271" s="141"/>
      <c r="T271" s="143">
        <f>SUM(T272:T339)</f>
        <v>0</v>
      </c>
      <c r="AR271" s="136" t="s">
        <v>86</v>
      </c>
      <c r="AT271" s="144" t="s">
        <v>78</v>
      </c>
      <c r="AU271" s="144" t="s">
        <v>86</v>
      </c>
      <c r="AY271" s="136" t="s">
        <v>252</v>
      </c>
      <c r="BK271" s="145">
        <f>SUM(BK272:BK339)</f>
        <v>0</v>
      </c>
    </row>
    <row r="272" spans="1:65" s="2" customFormat="1" ht="24.2" customHeight="1">
      <c r="A272" s="31"/>
      <c r="B272" s="148"/>
      <c r="C272" s="149" t="s">
        <v>328</v>
      </c>
      <c r="D272" s="149" t="s">
        <v>254</v>
      </c>
      <c r="E272" s="150" t="s">
        <v>8553</v>
      </c>
      <c r="F272" s="151" t="s">
        <v>8554</v>
      </c>
      <c r="G272" s="152" t="s">
        <v>465</v>
      </c>
      <c r="H272" s="153">
        <v>94.4</v>
      </c>
      <c r="I272" s="154"/>
      <c r="J272" s="155">
        <f>ROUND(I272*H272,2)</f>
        <v>0</v>
      </c>
      <c r="K272" s="156"/>
      <c r="L272" s="32"/>
      <c r="M272" s="157" t="s">
        <v>1</v>
      </c>
      <c r="N272" s="158" t="s">
        <v>44</v>
      </c>
      <c r="O272" s="57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1" t="s">
        <v>258</v>
      </c>
      <c r="AT272" s="161" t="s">
        <v>254</v>
      </c>
      <c r="AU272" s="161" t="s">
        <v>88</v>
      </c>
      <c r="AY272" s="17" t="s">
        <v>252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86</v>
      </c>
      <c r="BK272" s="162">
        <f>ROUND(I272*H272,2)</f>
        <v>0</v>
      </c>
      <c r="BL272" s="17" t="s">
        <v>258</v>
      </c>
      <c r="BM272" s="161" t="s">
        <v>410</v>
      </c>
    </row>
    <row r="273" spans="1:65" s="2" customFormat="1" ht="33" customHeight="1">
      <c r="A273" s="31"/>
      <c r="B273" s="148"/>
      <c r="C273" s="149" t="s">
        <v>414</v>
      </c>
      <c r="D273" s="149" t="s">
        <v>254</v>
      </c>
      <c r="E273" s="150" t="s">
        <v>8555</v>
      </c>
      <c r="F273" s="151" t="s">
        <v>8556</v>
      </c>
      <c r="G273" s="152" t="s">
        <v>465</v>
      </c>
      <c r="H273" s="153">
        <v>148.80000000000001</v>
      </c>
      <c r="I273" s="154"/>
      <c r="J273" s="155">
        <f>ROUND(I273*H273,2)</f>
        <v>0</v>
      </c>
      <c r="K273" s="156"/>
      <c r="L273" s="32"/>
      <c r="M273" s="157" t="s">
        <v>1</v>
      </c>
      <c r="N273" s="158" t="s">
        <v>44</v>
      </c>
      <c r="O273" s="57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1" t="s">
        <v>258</v>
      </c>
      <c r="AT273" s="161" t="s">
        <v>254</v>
      </c>
      <c r="AU273" s="161" t="s">
        <v>88</v>
      </c>
      <c r="AY273" s="17" t="s">
        <v>252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7" t="s">
        <v>86</v>
      </c>
      <c r="BK273" s="162">
        <f>ROUND(I273*H273,2)</f>
        <v>0</v>
      </c>
      <c r="BL273" s="17" t="s">
        <v>258</v>
      </c>
      <c r="BM273" s="161" t="s">
        <v>413</v>
      </c>
    </row>
    <row r="274" spans="1:65" s="2" customFormat="1" ht="24.2" customHeight="1">
      <c r="A274" s="31"/>
      <c r="B274" s="148"/>
      <c r="C274" s="149" t="s">
        <v>335</v>
      </c>
      <c r="D274" s="149" t="s">
        <v>254</v>
      </c>
      <c r="E274" s="150" t="s">
        <v>8557</v>
      </c>
      <c r="F274" s="151" t="s">
        <v>8558</v>
      </c>
      <c r="G274" s="152" t="s">
        <v>465</v>
      </c>
      <c r="H274" s="153">
        <v>245</v>
      </c>
      <c r="I274" s="154"/>
      <c r="J274" s="155">
        <f>ROUND(I274*H274,2)</f>
        <v>0</v>
      </c>
      <c r="K274" s="156"/>
      <c r="L274" s="32"/>
      <c r="M274" s="157" t="s">
        <v>1</v>
      </c>
      <c r="N274" s="158" t="s">
        <v>44</v>
      </c>
      <c r="O274" s="57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1" t="s">
        <v>258</v>
      </c>
      <c r="AT274" s="161" t="s">
        <v>254</v>
      </c>
      <c r="AU274" s="161" t="s">
        <v>88</v>
      </c>
      <c r="AY274" s="17" t="s">
        <v>252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7" t="s">
        <v>86</v>
      </c>
      <c r="BK274" s="162">
        <f>ROUND(I274*H274,2)</f>
        <v>0</v>
      </c>
      <c r="BL274" s="17" t="s">
        <v>258</v>
      </c>
      <c r="BM274" s="161" t="s">
        <v>417</v>
      </c>
    </row>
    <row r="275" spans="1:65" s="13" customFormat="1">
      <c r="B275" s="163"/>
      <c r="D275" s="164" t="s">
        <v>282</v>
      </c>
      <c r="E275" s="165" t="s">
        <v>1</v>
      </c>
      <c r="F275" s="166" t="s">
        <v>8559</v>
      </c>
      <c r="H275" s="165" t="s">
        <v>1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5" t="s">
        <v>282</v>
      </c>
      <c r="AU275" s="165" t="s">
        <v>88</v>
      </c>
      <c r="AV275" s="13" t="s">
        <v>86</v>
      </c>
      <c r="AW275" s="13" t="s">
        <v>33</v>
      </c>
      <c r="AX275" s="13" t="s">
        <v>79</v>
      </c>
      <c r="AY275" s="165" t="s">
        <v>252</v>
      </c>
    </row>
    <row r="276" spans="1:65" s="13" customFormat="1">
      <c r="B276" s="163"/>
      <c r="D276" s="164" t="s">
        <v>282</v>
      </c>
      <c r="E276" s="165" t="s">
        <v>1</v>
      </c>
      <c r="F276" s="166" t="s">
        <v>8560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282</v>
      </c>
      <c r="AU276" s="165" t="s">
        <v>88</v>
      </c>
      <c r="AV276" s="13" t="s">
        <v>86</v>
      </c>
      <c r="AW276" s="13" t="s">
        <v>33</v>
      </c>
      <c r="AX276" s="13" t="s">
        <v>79</v>
      </c>
      <c r="AY276" s="165" t="s">
        <v>252</v>
      </c>
    </row>
    <row r="277" spans="1:65" s="13" customFormat="1" ht="22.5">
      <c r="B277" s="163"/>
      <c r="D277" s="164" t="s">
        <v>282</v>
      </c>
      <c r="E277" s="165" t="s">
        <v>1</v>
      </c>
      <c r="F277" s="166" t="s">
        <v>8561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282</v>
      </c>
      <c r="AU277" s="165" t="s">
        <v>88</v>
      </c>
      <c r="AV277" s="13" t="s">
        <v>86</v>
      </c>
      <c r="AW277" s="13" t="s">
        <v>33</v>
      </c>
      <c r="AX277" s="13" t="s">
        <v>79</v>
      </c>
      <c r="AY277" s="165" t="s">
        <v>252</v>
      </c>
    </row>
    <row r="278" spans="1:65" s="13" customFormat="1" ht="22.5">
      <c r="B278" s="163"/>
      <c r="D278" s="164" t="s">
        <v>282</v>
      </c>
      <c r="E278" s="165" t="s">
        <v>1</v>
      </c>
      <c r="F278" s="166" t="s">
        <v>8562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282</v>
      </c>
      <c r="AU278" s="165" t="s">
        <v>88</v>
      </c>
      <c r="AV278" s="13" t="s">
        <v>86</v>
      </c>
      <c r="AW278" s="13" t="s">
        <v>33</v>
      </c>
      <c r="AX278" s="13" t="s">
        <v>79</v>
      </c>
      <c r="AY278" s="165" t="s">
        <v>252</v>
      </c>
    </row>
    <row r="279" spans="1:65" s="14" customFormat="1">
      <c r="B279" s="171"/>
      <c r="D279" s="164" t="s">
        <v>282</v>
      </c>
      <c r="E279" s="172" t="s">
        <v>1</v>
      </c>
      <c r="F279" s="173" t="s">
        <v>8563</v>
      </c>
      <c r="H279" s="174">
        <v>245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282</v>
      </c>
      <c r="AU279" s="172" t="s">
        <v>88</v>
      </c>
      <c r="AV279" s="14" t="s">
        <v>88</v>
      </c>
      <c r="AW279" s="14" t="s">
        <v>33</v>
      </c>
      <c r="AX279" s="14" t="s">
        <v>79</v>
      </c>
      <c r="AY279" s="172" t="s">
        <v>252</v>
      </c>
    </row>
    <row r="280" spans="1:65" s="13" customFormat="1" ht="22.5">
      <c r="B280" s="163"/>
      <c r="D280" s="164" t="s">
        <v>282</v>
      </c>
      <c r="E280" s="165" t="s">
        <v>1</v>
      </c>
      <c r="F280" s="166" t="s">
        <v>8564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282</v>
      </c>
      <c r="AU280" s="165" t="s">
        <v>88</v>
      </c>
      <c r="AV280" s="13" t="s">
        <v>86</v>
      </c>
      <c r="AW280" s="13" t="s">
        <v>33</v>
      </c>
      <c r="AX280" s="13" t="s">
        <v>79</v>
      </c>
      <c r="AY280" s="165" t="s">
        <v>252</v>
      </c>
    </row>
    <row r="281" spans="1:65" s="15" customFormat="1">
      <c r="B281" s="179"/>
      <c r="D281" s="164" t="s">
        <v>282</v>
      </c>
      <c r="E281" s="180" t="s">
        <v>1</v>
      </c>
      <c r="F281" s="181" t="s">
        <v>286</v>
      </c>
      <c r="H281" s="182">
        <v>245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282</v>
      </c>
      <c r="AU281" s="180" t="s">
        <v>88</v>
      </c>
      <c r="AV281" s="15" t="s">
        <v>258</v>
      </c>
      <c r="AW281" s="15" t="s">
        <v>33</v>
      </c>
      <c r="AX281" s="15" t="s">
        <v>86</v>
      </c>
      <c r="AY281" s="180" t="s">
        <v>252</v>
      </c>
    </row>
    <row r="282" spans="1:65" s="2" customFormat="1" ht="24.2" customHeight="1">
      <c r="A282" s="31"/>
      <c r="B282" s="148"/>
      <c r="C282" s="149" t="s">
        <v>422</v>
      </c>
      <c r="D282" s="149" t="s">
        <v>254</v>
      </c>
      <c r="E282" s="150" t="s">
        <v>8565</v>
      </c>
      <c r="F282" s="151" t="s">
        <v>8566</v>
      </c>
      <c r="G282" s="152" t="s">
        <v>465</v>
      </c>
      <c r="H282" s="153">
        <v>89.8</v>
      </c>
      <c r="I282" s="154"/>
      <c r="J282" s="155">
        <f>ROUND(I282*H282,2)</f>
        <v>0</v>
      </c>
      <c r="K282" s="156"/>
      <c r="L282" s="32"/>
      <c r="M282" s="157" t="s">
        <v>1</v>
      </c>
      <c r="N282" s="158" t="s">
        <v>44</v>
      </c>
      <c r="O282" s="57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1" t="s">
        <v>258</v>
      </c>
      <c r="AT282" s="161" t="s">
        <v>254</v>
      </c>
      <c r="AU282" s="161" t="s">
        <v>88</v>
      </c>
      <c r="AY282" s="17" t="s">
        <v>252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7" t="s">
        <v>86</v>
      </c>
      <c r="BK282" s="162">
        <f>ROUND(I282*H282,2)</f>
        <v>0</v>
      </c>
      <c r="BL282" s="17" t="s">
        <v>258</v>
      </c>
      <c r="BM282" s="161" t="s">
        <v>421</v>
      </c>
    </row>
    <row r="283" spans="1:65" s="13" customFormat="1">
      <c r="B283" s="163"/>
      <c r="D283" s="164" t="s">
        <v>282</v>
      </c>
      <c r="E283" s="165" t="s">
        <v>1</v>
      </c>
      <c r="F283" s="166" t="s">
        <v>8559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282</v>
      </c>
      <c r="AU283" s="165" t="s">
        <v>88</v>
      </c>
      <c r="AV283" s="13" t="s">
        <v>86</v>
      </c>
      <c r="AW283" s="13" t="s">
        <v>33</v>
      </c>
      <c r="AX283" s="13" t="s">
        <v>79</v>
      </c>
      <c r="AY283" s="165" t="s">
        <v>252</v>
      </c>
    </row>
    <row r="284" spans="1:65" s="13" customFormat="1">
      <c r="B284" s="163"/>
      <c r="D284" s="164" t="s">
        <v>282</v>
      </c>
      <c r="E284" s="165" t="s">
        <v>1</v>
      </c>
      <c r="F284" s="166" t="s">
        <v>8567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282</v>
      </c>
      <c r="AU284" s="165" t="s">
        <v>88</v>
      </c>
      <c r="AV284" s="13" t="s">
        <v>86</v>
      </c>
      <c r="AW284" s="13" t="s">
        <v>33</v>
      </c>
      <c r="AX284" s="13" t="s">
        <v>79</v>
      </c>
      <c r="AY284" s="165" t="s">
        <v>252</v>
      </c>
    </row>
    <row r="285" spans="1:65" s="13" customFormat="1" ht="22.5">
      <c r="B285" s="163"/>
      <c r="D285" s="164" t="s">
        <v>282</v>
      </c>
      <c r="E285" s="165" t="s">
        <v>1</v>
      </c>
      <c r="F285" s="166" t="s">
        <v>8568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282</v>
      </c>
      <c r="AU285" s="165" t="s">
        <v>88</v>
      </c>
      <c r="AV285" s="13" t="s">
        <v>86</v>
      </c>
      <c r="AW285" s="13" t="s">
        <v>33</v>
      </c>
      <c r="AX285" s="13" t="s">
        <v>79</v>
      </c>
      <c r="AY285" s="165" t="s">
        <v>252</v>
      </c>
    </row>
    <row r="286" spans="1:65" s="13" customFormat="1" ht="22.5">
      <c r="B286" s="163"/>
      <c r="D286" s="164" t="s">
        <v>282</v>
      </c>
      <c r="E286" s="165" t="s">
        <v>1</v>
      </c>
      <c r="F286" s="166" t="s">
        <v>8569</v>
      </c>
      <c r="H286" s="165" t="s">
        <v>1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282</v>
      </c>
      <c r="AU286" s="165" t="s">
        <v>88</v>
      </c>
      <c r="AV286" s="13" t="s">
        <v>86</v>
      </c>
      <c r="AW286" s="13" t="s">
        <v>33</v>
      </c>
      <c r="AX286" s="13" t="s">
        <v>79</v>
      </c>
      <c r="AY286" s="165" t="s">
        <v>252</v>
      </c>
    </row>
    <row r="287" spans="1:65" s="13" customFormat="1" ht="22.5">
      <c r="B287" s="163"/>
      <c r="D287" s="164" t="s">
        <v>282</v>
      </c>
      <c r="E287" s="165" t="s">
        <v>1</v>
      </c>
      <c r="F287" s="166" t="s">
        <v>8570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282</v>
      </c>
      <c r="AU287" s="165" t="s">
        <v>88</v>
      </c>
      <c r="AV287" s="13" t="s">
        <v>86</v>
      </c>
      <c r="AW287" s="13" t="s">
        <v>33</v>
      </c>
      <c r="AX287" s="13" t="s">
        <v>79</v>
      </c>
      <c r="AY287" s="165" t="s">
        <v>252</v>
      </c>
    </row>
    <row r="288" spans="1:65" s="14" customFormat="1" ht="22.5">
      <c r="B288" s="171"/>
      <c r="D288" s="164" t="s">
        <v>282</v>
      </c>
      <c r="E288" s="172" t="s">
        <v>1</v>
      </c>
      <c r="F288" s="173" t="s">
        <v>8571</v>
      </c>
      <c r="H288" s="174">
        <v>89.8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3" customFormat="1" ht="22.5">
      <c r="B289" s="163"/>
      <c r="D289" s="164" t="s">
        <v>282</v>
      </c>
      <c r="E289" s="165" t="s">
        <v>1</v>
      </c>
      <c r="F289" s="166" t="s">
        <v>8564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282</v>
      </c>
      <c r="AU289" s="165" t="s">
        <v>88</v>
      </c>
      <c r="AV289" s="13" t="s">
        <v>86</v>
      </c>
      <c r="AW289" s="13" t="s">
        <v>33</v>
      </c>
      <c r="AX289" s="13" t="s">
        <v>79</v>
      </c>
      <c r="AY289" s="165" t="s">
        <v>252</v>
      </c>
    </row>
    <row r="290" spans="1:65" s="15" customFormat="1">
      <c r="B290" s="179"/>
      <c r="D290" s="164" t="s">
        <v>282</v>
      </c>
      <c r="E290" s="180" t="s">
        <v>1</v>
      </c>
      <c r="F290" s="181" t="s">
        <v>286</v>
      </c>
      <c r="H290" s="182">
        <v>89.8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282</v>
      </c>
      <c r="AU290" s="180" t="s">
        <v>88</v>
      </c>
      <c r="AV290" s="15" t="s">
        <v>258</v>
      </c>
      <c r="AW290" s="15" t="s">
        <v>33</v>
      </c>
      <c r="AX290" s="15" t="s">
        <v>86</v>
      </c>
      <c r="AY290" s="180" t="s">
        <v>252</v>
      </c>
    </row>
    <row r="291" spans="1:65" s="2" customFormat="1" ht="24.2" customHeight="1">
      <c r="A291" s="31"/>
      <c r="B291" s="148"/>
      <c r="C291" s="149" t="s">
        <v>342</v>
      </c>
      <c r="D291" s="149" t="s">
        <v>254</v>
      </c>
      <c r="E291" s="150" t="s">
        <v>8572</v>
      </c>
      <c r="F291" s="151" t="s">
        <v>8573</v>
      </c>
      <c r="G291" s="152" t="s">
        <v>465</v>
      </c>
      <c r="H291" s="153">
        <v>104.75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258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258</v>
      </c>
      <c r="BM291" s="161" t="s">
        <v>425</v>
      </c>
    </row>
    <row r="292" spans="1:65" s="13" customFormat="1">
      <c r="B292" s="163"/>
      <c r="D292" s="164" t="s">
        <v>282</v>
      </c>
      <c r="E292" s="165" t="s">
        <v>1</v>
      </c>
      <c r="F292" s="166" t="s">
        <v>8559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282</v>
      </c>
      <c r="AU292" s="165" t="s">
        <v>88</v>
      </c>
      <c r="AV292" s="13" t="s">
        <v>86</v>
      </c>
      <c r="AW292" s="13" t="s">
        <v>33</v>
      </c>
      <c r="AX292" s="13" t="s">
        <v>79</v>
      </c>
      <c r="AY292" s="165" t="s">
        <v>252</v>
      </c>
    </row>
    <row r="293" spans="1:65" s="13" customFormat="1">
      <c r="B293" s="163"/>
      <c r="D293" s="164" t="s">
        <v>282</v>
      </c>
      <c r="E293" s="165" t="s">
        <v>1</v>
      </c>
      <c r="F293" s="166" t="s">
        <v>8574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282</v>
      </c>
      <c r="AU293" s="165" t="s">
        <v>88</v>
      </c>
      <c r="AV293" s="13" t="s">
        <v>86</v>
      </c>
      <c r="AW293" s="13" t="s">
        <v>33</v>
      </c>
      <c r="AX293" s="13" t="s">
        <v>79</v>
      </c>
      <c r="AY293" s="165" t="s">
        <v>252</v>
      </c>
    </row>
    <row r="294" spans="1:65" s="13" customFormat="1">
      <c r="B294" s="163"/>
      <c r="D294" s="164" t="s">
        <v>282</v>
      </c>
      <c r="E294" s="165" t="s">
        <v>1</v>
      </c>
      <c r="F294" s="166" t="s">
        <v>8575</v>
      </c>
      <c r="H294" s="165" t="s">
        <v>1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5" t="s">
        <v>282</v>
      </c>
      <c r="AU294" s="165" t="s">
        <v>88</v>
      </c>
      <c r="AV294" s="13" t="s">
        <v>86</v>
      </c>
      <c r="AW294" s="13" t="s">
        <v>33</v>
      </c>
      <c r="AX294" s="13" t="s">
        <v>79</v>
      </c>
      <c r="AY294" s="165" t="s">
        <v>252</v>
      </c>
    </row>
    <row r="295" spans="1:65" s="13" customFormat="1" ht="22.5">
      <c r="B295" s="163"/>
      <c r="D295" s="164" t="s">
        <v>282</v>
      </c>
      <c r="E295" s="165" t="s">
        <v>1</v>
      </c>
      <c r="F295" s="166" t="s">
        <v>8576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282</v>
      </c>
      <c r="AU295" s="165" t="s">
        <v>88</v>
      </c>
      <c r="AV295" s="13" t="s">
        <v>86</v>
      </c>
      <c r="AW295" s="13" t="s">
        <v>33</v>
      </c>
      <c r="AX295" s="13" t="s">
        <v>79</v>
      </c>
      <c r="AY295" s="165" t="s">
        <v>252</v>
      </c>
    </row>
    <row r="296" spans="1:65" s="13" customFormat="1" ht="22.5">
      <c r="B296" s="163"/>
      <c r="D296" s="164" t="s">
        <v>282</v>
      </c>
      <c r="E296" s="165" t="s">
        <v>1</v>
      </c>
      <c r="F296" s="166" t="s">
        <v>8577</v>
      </c>
      <c r="H296" s="165" t="s">
        <v>1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282</v>
      </c>
      <c r="AU296" s="165" t="s">
        <v>88</v>
      </c>
      <c r="AV296" s="13" t="s">
        <v>86</v>
      </c>
      <c r="AW296" s="13" t="s">
        <v>33</v>
      </c>
      <c r="AX296" s="13" t="s">
        <v>79</v>
      </c>
      <c r="AY296" s="165" t="s">
        <v>252</v>
      </c>
    </row>
    <row r="297" spans="1:65" s="14" customFormat="1" ht="22.5">
      <c r="B297" s="171"/>
      <c r="D297" s="164" t="s">
        <v>282</v>
      </c>
      <c r="E297" s="172" t="s">
        <v>1</v>
      </c>
      <c r="F297" s="173" t="s">
        <v>8578</v>
      </c>
      <c r="H297" s="174">
        <v>104.75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282</v>
      </c>
      <c r="AU297" s="172" t="s">
        <v>88</v>
      </c>
      <c r="AV297" s="14" t="s">
        <v>88</v>
      </c>
      <c r="AW297" s="14" t="s">
        <v>33</v>
      </c>
      <c r="AX297" s="14" t="s">
        <v>79</v>
      </c>
      <c r="AY297" s="172" t="s">
        <v>252</v>
      </c>
    </row>
    <row r="298" spans="1:65" s="13" customFormat="1" ht="22.5">
      <c r="B298" s="163"/>
      <c r="D298" s="164" t="s">
        <v>282</v>
      </c>
      <c r="E298" s="165" t="s">
        <v>1</v>
      </c>
      <c r="F298" s="166" t="s">
        <v>8564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282</v>
      </c>
      <c r="AU298" s="165" t="s">
        <v>88</v>
      </c>
      <c r="AV298" s="13" t="s">
        <v>86</v>
      </c>
      <c r="AW298" s="13" t="s">
        <v>33</v>
      </c>
      <c r="AX298" s="13" t="s">
        <v>79</v>
      </c>
      <c r="AY298" s="165" t="s">
        <v>252</v>
      </c>
    </row>
    <row r="299" spans="1:65" s="15" customFormat="1">
      <c r="B299" s="179"/>
      <c r="D299" s="164" t="s">
        <v>282</v>
      </c>
      <c r="E299" s="180" t="s">
        <v>1</v>
      </c>
      <c r="F299" s="181" t="s">
        <v>286</v>
      </c>
      <c r="H299" s="182">
        <v>104.75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282</v>
      </c>
      <c r="AU299" s="180" t="s">
        <v>88</v>
      </c>
      <c r="AV299" s="15" t="s">
        <v>258</v>
      </c>
      <c r="AW299" s="15" t="s">
        <v>33</v>
      </c>
      <c r="AX299" s="15" t="s">
        <v>86</v>
      </c>
      <c r="AY299" s="180" t="s">
        <v>252</v>
      </c>
    </row>
    <row r="300" spans="1:65" s="2" customFormat="1" ht="24.2" customHeight="1">
      <c r="A300" s="31"/>
      <c r="B300" s="148"/>
      <c r="C300" s="149" t="s">
        <v>429</v>
      </c>
      <c r="D300" s="149" t="s">
        <v>254</v>
      </c>
      <c r="E300" s="150" t="s">
        <v>8579</v>
      </c>
      <c r="F300" s="151" t="s">
        <v>8580</v>
      </c>
      <c r="G300" s="152" t="s">
        <v>465</v>
      </c>
      <c r="H300" s="153">
        <v>295.39999999999998</v>
      </c>
      <c r="I300" s="154"/>
      <c r="J300" s="155">
        <f>ROUND(I300*H300,2)</f>
        <v>0</v>
      </c>
      <c r="K300" s="156"/>
      <c r="L300" s="32"/>
      <c r="M300" s="157" t="s">
        <v>1</v>
      </c>
      <c r="N300" s="158" t="s">
        <v>44</v>
      </c>
      <c r="O300" s="57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1" t="s">
        <v>258</v>
      </c>
      <c r="AT300" s="161" t="s">
        <v>254</v>
      </c>
      <c r="AU300" s="161" t="s">
        <v>88</v>
      </c>
      <c r="AY300" s="17" t="s">
        <v>252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7" t="s">
        <v>86</v>
      </c>
      <c r="BK300" s="162">
        <f>ROUND(I300*H300,2)</f>
        <v>0</v>
      </c>
      <c r="BL300" s="17" t="s">
        <v>258</v>
      </c>
      <c r="BM300" s="161" t="s">
        <v>428</v>
      </c>
    </row>
    <row r="301" spans="1:65" s="13" customFormat="1">
      <c r="B301" s="163"/>
      <c r="D301" s="164" t="s">
        <v>282</v>
      </c>
      <c r="E301" s="165" t="s">
        <v>1</v>
      </c>
      <c r="F301" s="166" t="s">
        <v>8559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282</v>
      </c>
      <c r="AU301" s="165" t="s">
        <v>88</v>
      </c>
      <c r="AV301" s="13" t="s">
        <v>86</v>
      </c>
      <c r="AW301" s="13" t="s">
        <v>33</v>
      </c>
      <c r="AX301" s="13" t="s">
        <v>79</v>
      </c>
      <c r="AY301" s="165" t="s">
        <v>252</v>
      </c>
    </row>
    <row r="302" spans="1:65" s="13" customFormat="1" ht="22.5">
      <c r="B302" s="163"/>
      <c r="D302" s="164" t="s">
        <v>282</v>
      </c>
      <c r="E302" s="165" t="s">
        <v>1</v>
      </c>
      <c r="F302" s="166" t="s">
        <v>8581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282</v>
      </c>
      <c r="AU302" s="165" t="s">
        <v>88</v>
      </c>
      <c r="AV302" s="13" t="s">
        <v>86</v>
      </c>
      <c r="AW302" s="13" t="s">
        <v>33</v>
      </c>
      <c r="AX302" s="13" t="s">
        <v>79</v>
      </c>
      <c r="AY302" s="165" t="s">
        <v>252</v>
      </c>
    </row>
    <row r="303" spans="1:65" s="13" customFormat="1">
      <c r="B303" s="163"/>
      <c r="D303" s="164" t="s">
        <v>282</v>
      </c>
      <c r="E303" s="165" t="s">
        <v>1</v>
      </c>
      <c r="F303" s="166" t="s">
        <v>8582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282</v>
      </c>
      <c r="AU303" s="165" t="s">
        <v>88</v>
      </c>
      <c r="AV303" s="13" t="s">
        <v>86</v>
      </c>
      <c r="AW303" s="13" t="s">
        <v>33</v>
      </c>
      <c r="AX303" s="13" t="s">
        <v>79</v>
      </c>
      <c r="AY303" s="165" t="s">
        <v>252</v>
      </c>
    </row>
    <row r="304" spans="1:65" s="13" customFormat="1" ht="22.5">
      <c r="B304" s="163"/>
      <c r="D304" s="164" t="s">
        <v>282</v>
      </c>
      <c r="E304" s="165" t="s">
        <v>1</v>
      </c>
      <c r="F304" s="166" t="s">
        <v>8583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282</v>
      </c>
      <c r="AU304" s="165" t="s">
        <v>88</v>
      </c>
      <c r="AV304" s="13" t="s">
        <v>86</v>
      </c>
      <c r="AW304" s="13" t="s">
        <v>33</v>
      </c>
      <c r="AX304" s="13" t="s">
        <v>79</v>
      </c>
      <c r="AY304" s="165" t="s">
        <v>252</v>
      </c>
    </row>
    <row r="305" spans="1:65" s="13" customFormat="1">
      <c r="B305" s="163"/>
      <c r="D305" s="164" t="s">
        <v>282</v>
      </c>
      <c r="E305" s="165" t="s">
        <v>1</v>
      </c>
      <c r="F305" s="166" t="s">
        <v>8582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282</v>
      </c>
      <c r="AU305" s="165" t="s">
        <v>88</v>
      </c>
      <c r="AV305" s="13" t="s">
        <v>86</v>
      </c>
      <c r="AW305" s="13" t="s">
        <v>33</v>
      </c>
      <c r="AX305" s="13" t="s">
        <v>79</v>
      </c>
      <c r="AY305" s="165" t="s">
        <v>252</v>
      </c>
    </row>
    <row r="306" spans="1:65" s="13" customFormat="1" ht="22.5">
      <c r="B306" s="163"/>
      <c r="D306" s="164" t="s">
        <v>282</v>
      </c>
      <c r="E306" s="165" t="s">
        <v>1</v>
      </c>
      <c r="F306" s="166" t="s">
        <v>8584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4" customFormat="1">
      <c r="B307" s="171"/>
      <c r="D307" s="164" t="s">
        <v>282</v>
      </c>
      <c r="E307" s="172" t="s">
        <v>1</v>
      </c>
      <c r="F307" s="173" t="s">
        <v>8585</v>
      </c>
      <c r="H307" s="174">
        <v>295.39999999999998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282</v>
      </c>
      <c r="AU307" s="172" t="s">
        <v>88</v>
      </c>
      <c r="AV307" s="14" t="s">
        <v>88</v>
      </c>
      <c r="AW307" s="14" t="s">
        <v>33</v>
      </c>
      <c r="AX307" s="14" t="s">
        <v>79</v>
      </c>
      <c r="AY307" s="172" t="s">
        <v>252</v>
      </c>
    </row>
    <row r="308" spans="1:65" s="13" customFormat="1" ht="22.5">
      <c r="B308" s="163"/>
      <c r="D308" s="164" t="s">
        <v>282</v>
      </c>
      <c r="E308" s="165" t="s">
        <v>1</v>
      </c>
      <c r="F308" s="166" t="s">
        <v>8564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282</v>
      </c>
      <c r="AU308" s="165" t="s">
        <v>88</v>
      </c>
      <c r="AV308" s="13" t="s">
        <v>86</v>
      </c>
      <c r="AW308" s="13" t="s">
        <v>33</v>
      </c>
      <c r="AX308" s="13" t="s">
        <v>79</v>
      </c>
      <c r="AY308" s="165" t="s">
        <v>252</v>
      </c>
    </row>
    <row r="309" spans="1:65" s="15" customFormat="1">
      <c r="B309" s="179"/>
      <c r="D309" s="164" t="s">
        <v>282</v>
      </c>
      <c r="E309" s="180" t="s">
        <v>1</v>
      </c>
      <c r="F309" s="181" t="s">
        <v>286</v>
      </c>
      <c r="H309" s="182">
        <v>295.39999999999998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282</v>
      </c>
      <c r="AU309" s="180" t="s">
        <v>88</v>
      </c>
      <c r="AV309" s="15" t="s">
        <v>258</v>
      </c>
      <c r="AW309" s="15" t="s">
        <v>33</v>
      </c>
      <c r="AX309" s="15" t="s">
        <v>86</v>
      </c>
      <c r="AY309" s="180" t="s">
        <v>252</v>
      </c>
    </row>
    <row r="310" spans="1:65" s="2" customFormat="1" ht="24.2" customHeight="1">
      <c r="A310" s="31"/>
      <c r="B310" s="148"/>
      <c r="C310" s="149" t="s">
        <v>348</v>
      </c>
      <c r="D310" s="149" t="s">
        <v>254</v>
      </c>
      <c r="E310" s="150" t="s">
        <v>8586</v>
      </c>
      <c r="F310" s="151" t="s">
        <v>8587</v>
      </c>
      <c r="G310" s="152" t="s">
        <v>465</v>
      </c>
      <c r="H310" s="153">
        <v>33.799999999999997</v>
      </c>
      <c r="I310" s="154"/>
      <c r="J310" s="155">
        <f>ROUND(I310*H310,2)</f>
        <v>0</v>
      </c>
      <c r="K310" s="156"/>
      <c r="L310" s="32"/>
      <c r="M310" s="157" t="s">
        <v>1</v>
      </c>
      <c r="N310" s="158" t="s">
        <v>44</v>
      </c>
      <c r="O310" s="57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1" t="s">
        <v>258</v>
      </c>
      <c r="AT310" s="161" t="s">
        <v>254</v>
      </c>
      <c r="AU310" s="161" t="s">
        <v>88</v>
      </c>
      <c r="AY310" s="17" t="s">
        <v>252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7" t="s">
        <v>86</v>
      </c>
      <c r="BK310" s="162">
        <f>ROUND(I310*H310,2)</f>
        <v>0</v>
      </c>
      <c r="BL310" s="17" t="s">
        <v>258</v>
      </c>
      <c r="BM310" s="161" t="s">
        <v>432</v>
      </c>
    </row>
    <row r="311" spans="1:65" s="13" customFormat="1">
      <c r="B311" s="163"/>
      <c r="D311" s="164" t="s">
        <v>282</v>
      </c>
      <c r="E311" s="165" t="s">
        <v>1</v>
      </c>
      <c r="F311" s="166" t="s">
        <v>8559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3" customFormat="1" ht="33.75">
      <c r="B312" s="163"/>
      <c r="D312" s="164" t="s">
        <v>282</v>
      </c>
      <c r="E312" s="165" t="s">
        <v>1</v>
      </c>
      <c r="F312" s="166" t="s">
        <v>8588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282</v>
      </c>
      <c r="AU312" s="165" t="s">
        <v>88</v>
      </c>
      <c r="AV312" s="13" t="s">
        <v>86</v>
      </c>
      <c r="AW312" s="13" t="s">
        <v>33</v>
      </c>
      <c r="AX312" s="13" t="s">
        <v>79</v>
      </c>
      <c r="AY312" s="165" t="s">
        <v>252</v>
      </c>
    </row>
    <row r="313" spans="1:65" s="13" customFormat="1" ht="22.5">
      <c r="B313" s="163"/>
      <c r="D313" s="164" t="s">
        <v>282</v>
      </c>
      <c r="E313" s="165" t="s">
        <v>1</v>
      </c>
      <c r="F313" s="166" t="s">
        <v>8589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282</v>
      </c>
      <c r="AU313" s="165" t="s">
        <v>88</v>
      </c>
      <c r="AV313" s="13" t="s">
        <v>86</v>
      </c>
      <c r="AW313" s="13" t="s">
        <v>33</v>
      </c>
      <c r="AX313" s="13" t="s">
        <v>79</v>
      </c>
      <c r="AY313" s="165" t="s">
        <v>252</v>
      </c>
    </row>
    <row r="314" spans="1:65" s="13" customFormat="1">
      <c r="B314" s="163"/>
      <c r="D314" s="164" t="s">
        <v>282</v>
      </c>
      <c r="E314" s="165" t="s">
        <v>1</v>
      </c>
      <c r="F314" s="166" t="s">
        <v>8590</v>
      </c>
      <c r="H314" s="165" t="s">
        <v>1</v>
      </c>
      <c r="I314" s="167"/>
      <c r="L314" s="163"/>
      <c r="M314" s="168"/>
      <c r="N314" s="169"/>
      <c r="O314" s="169"/>
      <c r="P314" s="169"/>
      <c r="Q314" s="169"/>
      <c r="R314" s="169"/>
      <c r="S314" s="169"/>
      <c r="T314" s="170"/>
      <c r="AT314" s="165" t="s">
        <v>282</v>
      </c>
      <c r="AU314" s="165" t="s">
        <v>88</v>
      </c>
      <c r="AV314" s="13" t="s">
        <v>86</v>
      </c>
      <c r="AW314" s="13" t="s">
        <v>33</v>
      </c>
      <c r="AX314" s="13" t="s">
        <v>79</v>
      </c>
      <c r="AY314" s="165" t="s">
        <v>252</v>
      </c>
    </row>
    <row r="315" spans="1:65" s="14" customFormat="1">
      <c r="B315" s="171"/>
      <c r="D315" s="164" t="s">
        <v>282</v>
      </c>
      <c r="E315" s="172" t="s">
        <v>1</v>
      </c>
      <c r="F315" s="173" t="s">
        <v>8591</v>
      </c>
      <c r="H315" s="174">
        <v>33.799999999999997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282</v>
      </c>
      <c r="AU315" s="172" t="s">
        <v>88</v>
      </c>
      <c r="AV315" s="14" t="s">
        <v>88</v>
      </c>
      <c r="AW315" s="14" t="s">
        <v>33</v>
      </c>
      <c r="AX315" s="14" t="s">
        <v>79</v>
      </c>
      <c r="AY315" s="172" t="s">
        <v>252</v>
      </c>
    </row>
    <row r="316" spans="1:65" s="13" customFormat="1">
      <c r="B316" s="163"/>
      <c r="D316" s="164" t="s">
        <v>282</v>
      </c>
      <c r="E316" s="165" t="s">
        <v>1</v>
      </c>
      <c r="F316" s="166" t="s">
        <v>8592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282</v>
      </c>
      <c r="AU316" s="165" t="s">
        <v>88</v>
      </c>
      <c r="AV316" s="13" t="s">
        <v>86</v>
      </c>
      <c r="AW316" s="13" t="s">
        <v>33</v>
      </c>
      <c r="AX316" s="13" t="s">
        <v>79</v>
      </c>
      <c r="AY316" s="165" t="s">
        <v>252</v>
      </c>
    </row>
    <row r="317" spans="1:65" s="15" customFormat="1">
      <c r="B317" s="179"/>
      <c r="D317" s="164" t="s">
        <v>282</v>
      </c>
      <c r="E317" s="180" t="s">
        <v>1</v>
      </c>
      <c r="F317" s="181" t="s">
        <v>286</v>
      </c>
      <c r="H317" s="182">
        <v>33.799999999999997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282</v>
      </c>
      <c r="AU317" s="180" t="s">
        <v>88</v>
      </c>
      <c r="AV317" s="15" t="s">
        <v>258</v>
      </c>
      <c r="AW317" s="15" t="s">
        <v>33</v>
      </c>
      <c r="AX317" s="15" t="s">
        <v>86</v>
      </c>
      <c r="AY317" s="180" t="s">
        <v>252</v>
      </c>
    </row>
    <row r="318" spans="1:65" s="2" customFormat="1" ht="33" customHeight="1">
      <c r="A318" s="31"/>
      <c r="B318" s="148"/>
      <c r="C318" s="149" t="s">
        <v>436</v>
      </c>
      <c r="D318" s="149" t="s">
        <v>254</v>
      </c>
      <c r="E318" s="150" t="s">
        <v>8593</v>
      </c>
      <c r="F318" s="151" t="s">
        <v>8594</v>
      </c>
      <c r="G318" s="152" t="s">
        <v>465</v>
      </c>
      <c r="H318" s="153">
        <v>27.8</v>
      </c>
      <c r="I318" s="154"/>
      <c r="J318" s="155">
        <f>ROUND(I318*H318,2)</f>
        <v>0</v>
      </c>
      <c r="K318" s="156"/>
      <c r="L318" s="32"/>
      <c r="M318" s="157" t="s">
        <v>1</v>
      </c>
      <c r="N318" s="158" t="s">
        <v>44</v>
      </c>
      <c r="O318" s="57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1" t="s">
        <v>258</v>
      </c>
      <c r="AT318" s="161" t="s">
        <v>254</v>
      </c>
      <c r="AU318" s="161" t="s">
        <v>88</v>
      </c>
      <c r="AY318" s="17" t="s">
        <v>252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86</v>
      </c>
      <c r="BK318" s="162">
        <f>ROUND(I318*H318,2)</f>
        <v>0</v>
      </c>
      <c r="BL318" s="17" t="s">
        <v>258</v>
      </c>
      <c r="BM318" s="161" t="s">
        <v>435</v>
      </c>
    </row>
    <row r="319" spans="1:65" s="13" customFormat="1">
      <c r="B319" s="163"/>
      <c r="D319" s="164" t="s">
        <v>282</v>
      </c>
      <c r="E319" s="165" t="s">
        <v>1</v>
      </c>
      <c r="F319" s="166" t="s">
        <v>8559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282</v>
      </c>
      <c r="AU319" s="165" t="s">
        <v>88</v>
      </c>
      <c r="AV319" s="13" t="s">
        <v>86</v>
      </c>
      <c r="AW319" s="13" t="s">
        <v>33</v>
      </c>
      <c r="AX319" s="13" t="s">
        <v>79</v>
      </c>
      <c r="AY319" s="165" t="s">
        <v>252</v>
      </c>
    </row>
    <row r="320" spans="1:65" s="13" customFormat="1" ht="22.5">
      <c r="B320" s="163"/>
      <c r="D320" s="164" t="s">
        <v>282</v>
      </c>
      <c r="E320" s="165" t="s">
        <v>1</v>
      </c>
      <c r="F320" s="166" t="s">
        <v>8595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3" customFormat="1">
      <c r="B321" s="163"/>
      <c r="D321" s="164" t="s">
        <v>282</v>
      </c>
      <c r="E321" s="165" t="s">
        <v>1</v>
      </c>
      <c r="F321" s="166" t="s">
        <v>8596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282</v>
      </c>
      <c r="AU321" s="165" t="s">
        <v>88</v>
      </c>
      <c r="AV321" s="13" t="s">
        <v>86</v>
      </c>
      <c r="AW321" s="13" t="s">
        <v>33</v>
      </c>
      <c r="AX321" s="13" t="s">
        <v>79</v>
      </c>
      <c r="AY321" s="165" t="s">
        <v>252</v>
      </c>
    </row>
    <row r="322" spans="1:65" s="13" customFormat="1" ht="22.5">
      <c r="B322" s="163"/>
      <c r="D322" s="164" t="s">
        <v>282</v>
      </c>
      <c r="E322" s="165" t="s">
        <v>1</v>
      </c>
      <c r="F322" s="166" t="s">
        <v>8597</v>
      </c>
      <c r="H322" s="165" t="s">
        <v>1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282</v>
      </c>
      <c r="AU322" s="165" t="s">
        <v>88</v>
      </c>
      <c r="AV322" s="13" t="s">
        <v>86</v>
      </c>
      <c r="AW322" s="13" t="s">
        <v>33</v>
      </c>
      <c r="AX322" s="13" t="s">
        <v>79</v>
      </c>
      <c r="AY322" s="165" t="s">
        <v>252</v>
      </c>
    </row>
    <row r="323" spans="1:65" s="13" customFormat="1" ht="22.5">
      <c r="B323" s="163"/>
      <c r="D323" s="164" t="s">
        <v>282</v>
      </c>
      <c r="E323" s="165" t="s">
        <v>1</v>
      </c>
      <c r="F323" s="166" t="s">
        <v>8598</v>
      </c>
      <c r="H323" s="165" t="s">
        <v>1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282</v>
      </c>
      <c r="AU323" s="165" t="s">
        <v>88</v>
      </c>
      <c r="AV323" s="13" t="s">
        <v>86</v>
      </c>
      <c r="AW323" s="13" t="s">
        <v>33</v>
      </c>
      <c r="AX323" s="13" t="s">
        <v>79</v>
      </c>
      <c r="AY323" s="165" t="s">
        <v>252</v>
      </c>
    </row>
    <row r="324" spans="1:65" s="13" customFormat="1" ht="22.5">
      <c r="B324" s="163"/>
      <c r="D324" s="164" t="s">
        <v>282</v>
      </c>
      <c r="E324" s="165" t="s">
        <v>1</v>
      </c>
      <c r="F324" s="166" t="s">
        <v>8599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282</v>
      </c>
      <c r="AU324" s="165" t="s">
        <v>88</v>
      </c>
      <c r="AV324" s="13" t="s">
        <v>86</v>
      </c>
      <c r="AW324" s="13" t="s">
        <v>33</v>
      </c>
      <c r="AX324" s="13" t="s">
        <v>79</v>
      </c>
      <c r="AY324" s="165" t="s">
        <v>252</v>
      </c>
    </row>
    <row r="325" spans="1:65" s="14" customFormat="1">
      <c r="B325" s="171"/>
      <c r="D325" s="164" t="s">
        <v>282</v>
      </c>
      <c r="E325" s="172" t="s">
        <v>1</v>
      </c>
      <c r="F325" s="173" t="s">
        <v>8600</v>
      </c>
      <c r="H325" s="174">
        <v>27.8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282</v>
      </c>
      <c r="AU325" s="172" t="s">
        <v>88</v>
      </c>
      <c r="AV325" s="14" t="s">
        <v>88</v>
      </c>
      <c r="AW325" s="14" t="s">
        <v>33</v>
      </c>
      <c r="AX325" s="14" t="s">
        <v>79</v>
      </c>
      <c r="AY325" s="172" t="s">
        <v>252</v>
      </c>
    </row>
    <row r="326" spans="1:65" s="13" customFormat="1" ht="22.5">
      <c r="B326" s="163"/>
      <c r="D326" s="164" t="s">
        <v>282</v>
      </c>
      <c r="E326" s="165" t="s">
        <v>1</v>
      </c>
      <c r="F326" s="166" t="s">
        <v>8564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282</v>
      </c>
      <c r="AU326" s="165" t="s">
        <v>88</v>
      </c>
      <c r="AV326" s="13" t="s">
        <v>86</v>
      </c>
      <c r="AW326" s="13" t="s">
        <v>33</v>
      </c>
      <c r="AX326" s="13" t="s">
        <v>79</v>
      </c>
      <c r="AY326" s="165" t="s">
        <v>252</v>
      </c>
    </row>
    <row r="327" spans="1:65" s="15" customFormat="1">
      <c r="B327" s="179"/>
      <c r="D327" s="164" t="s">
        <v>282</v>
      </c>
      <c r="E327" s="180" t="s">
        <v>1</v>
      </c>
      <c r="F327" s="181" t="s">
        <v>286</v>
      </c>
      <c r="H327" s="182">
        <v>27.8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282</v>
      </c>
      <c r="AU327" s="180" t="s">
        <v>88</v>
      </c>
      <c r="AV327" s="15" t="s">
        <v>258</v>
      </c>
      <c r="AW327" s="15" t="s">
        <v>33</v>
      </c>
      <c r="AX327" s="15" t="s">
        <v>86</v>
      </c>
      <c r="AY327" s="180" t="s">
        <v>252</v>
      </c>
    </row>
    <row r="328" spans="1:65" s="2" customFormat="1" ht="24.2" customHeight="1">
      <c r="A328" s="31"/>
      <c r="B328" s="148"/>
      <c r="C328" s="149" t="s">
        <v>356</v>
      </c>
      <c r="D328" s="149" t="s">
        <v>254</v>
      </c>
      <c r="E328" s="150" t="s">
        <v>8601</v>
      </c>
      <c r="F328" s="151" t="s">
        <v>8602</v>
      </c>
      <c r="G328" s="152" t="s">
        <v>465</v>
      </c>
      <c r="H328" s="153">
        <v>949.95</v>
      </c>
      <c r="I328" s="154"/>
      <c r="J328" s="155">
        <f>ROUND(I328*H328,2)</f>
        <v>0</v>
      </c>
      <c r="K328" s="156"/>
      <c r="L328" s="32"/>
      <c r="M328" s="157" t="s">
        <v>1</v>
      </c>
      <c r="N328" s="158" t="s">
        <v>44</v>
      </c>
      <c r="O328" s="57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1" t="s">
        <v>258</v>
      </c>
      <c r="AT328" s="161" t="s">
        <v>254</v>
      </c>
      <c r="AU328" s="161" t="s">
        <v>88</v>
      </c>
      <c r="AY328" s="17" t="s">
        <v>252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86</v>
      </c>
      <c r="BK328" s="162">
        <f>ROUND(I328*H328,2)</f>
        <v>0</v>
      </c>
      <c r="BL328" s="17" t="s">
        <v>258</v>
      </c>
      <c r="BM328" s="161" t="s">
        <v>439</v>
      </c>
    </row>
    <row r="329" spans="1:65" s="13" customFormat="1">
      <c r="B329" s="163"/>
      <c r="D329" s="164" t="s">
        <v>282</v>
      </c>
      <c r="E329" s="165" t="s">
        <v>1</v>
      </c>
      <c r="F329" s="166" t="s">
        <v>8603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282</v>
      </c>
      <c r="AU329" s="165" t="s">
        <v>88</v>
      </c>
      <c r="AV329" s="13" t="s">
        <v>86</v>
      </c>
      <c r="AW329" s="13" t="s">
        <v>33</v>
      </c>
      <c r="AX329" s="13" t="s">
        <v>79</v>
      </c>
      <c r="AY329" s="165" t="s">
        <v>252</v>
      </c>
    </row>
    <row r="330" spans="1:65" s="13" customFormat="1">
      <c r="B330" s="163"/>
      <c r="D330" s="164" t="s">
        <v>282</v>
      </c>
      <c r="E330" s="165" t="s">
        <v>1</v>
      </c>
      <c r="F330" s="166" t="s">
        <v>8604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282</v>
      </c>
      <c r="AU330" s="165" t="s">
        <v>88</v>
      </c>
      <c r="AV330" s="13" t="s">
        <v>86</v>
      </c>
      <c r="AW330" s="13" t="s">
        <v>33</v>
      </c>
      <c r="AX330" s="13" t="s">
        <v>79</v>
      </c>
      <c r="AY330" s="165" t="s">
        <v>252</v>
      </c>
    </row>
    <row r="331" spans="1:65" s="13" customFormat="1">
      <c r="B331" s="163"/>
      <c r="D331" s="164" t="s">
        <v>282</v>
      </c>
      <c r="E331" s="165" t="s">
        <v>1</v>
      </c>
      <c r="F331" s="166" t="s">
        <v>8605</v>
      </c>
      <c r="H331" s="165" t="s">
        <v>1</v>
      </c>
      <c r="I331" s="167"/>
      <c r="L331" s="163"/>
      <c r="M331" s="168"/>
      <c r="N331" s="169"/>
      <c r="O331" s="169"/>
      <c r="P331" s="169"/>
      <c r="Q331" s="169"/>
      <c r="R331" s="169"/>
      <c r="S331" s="169"/>
      <c r="T331" s="170"/>
      <c r="AT331" s="165" t="s">
        <v>282</v>
      </c>
      <c r="AU331" s="165" t="s">
        <v>88</v>
      </c>
      <c r="AV331" s="13" t="s">
        <v>86</v>
      </c>
      <c r="AW331" s="13" t="s">
        <v>33</v>
      </c>
      <c r="AX331" s="13" t="s">
        <v>79</v>
      </c>
      <c r="AY331" s="165" t="s">
        <v>252</v>
      </c>
    </row>
    <row r="332" spans="1:65" s="14" customFormat="1">
      <c r="B332" s="171"/>
      <c r="D332" s="164" t="s">
        <v>282</v>
      </c>
      <c r="E332" s="172" t="s">
        <v>1</v>
      </c>
      <c r="F332" s="173" t="s">
        <v>8606</v>
      </c>
      <c r="H332" s="174">
        <v>94.4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4" customFormat="1">
      <c r="B333" s="171"/>
      <c r="D333" s="164" t="s">
        <v>282</v>
      </c>
      <c r="E333" s="172" t="s">
        <v>1</v>
      </c>
      <c r="F333" s="173" t="s">
        <v>8607</v>
      </c>
      <c r="H333" s="174">
        <v>148.80000000000001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282</v>
      </c>
      <c r="AU333" s="172" t="s">
        <v>88</v>
      </c>
      <c r="AV333" s="14" t="s">
        <v>88</v>
      </c>
      <c r="AW333" s="14" t="s">
        <v>33</v>
      </c>
      <c r="AX333" s="14" t="s">
        <v>79</v>
      </c>
      <c r="AY333" s="172" t="s">
        <v>252</v>
      </c>
    </row>
    <row r="334" spans="1:65" s="14" customFormat="1">
      <c r="B334" s="171"/>
      <c r="D334" s="164" t="s">
        <v>282</v>
      </c>
      <c r="E334" s="172" t="s">
        <v>1</v>
      </c>
      <c r="F334" s="173" t="s">
        <v>8608</v>
      </c>
      <c r="H334" s="174">
        <v>245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282</v>
      </c>
      <c r="AU334" s="172" t="s">
        <v>88</v>
      </c>
      <c r="AV334" s="14" t="s">
        <v>88</v>
      </c>
      <c r="AW334" s="14" t="s">
        <v>33</v>
      </c>
      <c r="AX334" s="14" t="s">
        <v>79</v>
      </c>
      <c r="AY334" s="172" t="s">
        <v>252</v>
      </c>
    </row>
    <row r="335" spans="1:65" s="14" customFormat="1" ht="22.5">
      <c r="B335" s="171"/>
      <c r="D335" s="164" t="s">
        <v>282</v>
      </c>
      <c r="E335" s="172" t="s">
        <v>1</v>
      </c>
      <c r="F335" s="173" t="s">
        <v>8609</v>
      </c>
      <c r="H335" s="174">
        <v>104.75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282</v>
      </c>
      <c r="AU335" s="172" t="s">
        <v>88</v>
      </c>
      <c r="AV335" s="14" t="s">
        <v>88</v>
      </c>
      <c r="AW335" s="14" t="s">
        <v>33</v>
      </c>
      <c r="AX335" s="14" t="s">
        <v>79</v>
      </c>
      <c r="AY335" s="172" t="s">
        <v>252</v>
      </c>
    </row>
    <row r="336" spans="1:65" s="14" customFormat="1">
      <c r="B336" s="171"/>
      <c r="D336" s="164" t="s">
        <v>282</v>
      </c>
      <c r="E336" s="172" t="s">
        <v>1</v>
      </c>
      <c r="F336" s="173" t="s">
        <v>8610</v>
      </c>
      <c r="H336" s="174">
        <v>295.39999999999998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282</v>
      </c>
      <c r="AU336" s="172" t="s">
        <v>88</v>
      </c>
      <c r="AV336" s="14" t="s">
        <v>88</v>
      </c>
      <c r="AW336" s="14" t="s">
        <v>33</v>
      </c>
      <c r="AX336" s="14" t="s">
        <v>79</v>
      </c>
      <c r="AY336" s="172" t="s">
        <v>252</v>
      </c>
    </row>
    <row r="337" spans="1:65" s="14" customFormat="1" ht="22.5">
      <c r="B337" s="171"/>
      <c r="D337" s="164" t="s">
        <v>282</v>
      </c>
      <c r="E337" s="172" t="s">
        <v>1</v>
      </c>
      <c r="F337" s="173" t="s">
        <v>8611</v>
      </c>
      <c r="H337" s="174">
        <v>33.799999999999997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282</v>
      </c>
      <c r="AU337" s="172" t="s">
        <v>88</v>
      </c>
      <c r="AV337" s="14" t="s">
        <v>88</v>
      </c>
      <c r="AW337" s="14" t="s">
        <v>33</v>
      </c>
      <c r="AX337" s="14" t="s">
        <v>79</v>
      </c>
      <c r="AY337" s="172" t="s">
        <v>252</v>
      </c>
    </row>
    <row r="338" spans="1:65" s="14" customFormat="1" ht="22.5">
      <c r="B338" s="171"/>
      <c r="D338" s="164" t="s">
        <v>282</v>
      </c>
      <c r="E338" s="172" t="s">
        <v>1</v>
      </c>
      <c r="F338" s="173" t="s">
        <v>8612</v>
      </c>
      <c r="H338" s="174">
        <v>27.8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282</v>
      </c>
      <c r="AU338" s="172" t="s">
        <v>88</v>
      </c>
      <c r="AV338" s="14" t="s">
        <v>88</v>
      </c>
      <c r="AW338" s="14" t="s">
        <v>33</v>
      </c>
      <c r="AX338" s="14" t="s">
        <v>79</v>
      </c>
      <c r="AY338" s="172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949.94999999999993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12" customFormat="1" ht="22.9" customHeight="1">
      <c r="B340" s="135"/>
      <c r="D340" s="136" t="s">
        <v>78</v>
      </c>
      <c r="E340" s="146" t="s">
        <v>291</v>
      </c>
      <c r="F340" s="146" t="s">
        <v>471</v>
      </c>
      <c r="I340" s="138"/>
      <c r="J340" s="147">
        <f>BK340</f>
        <v>0</v>
      </c>
      <c r="L340" s="135"/>
      <c r="M340" s="140"/>
      <c r="N340" s="141"/>
      <c r="O340" s="141"/>
      <c r="P340" s="142">
        <f>SUM(P341:P445)</f>
        <v>0</v>
      </c>
      <c r="Q340" s="141"/>
      <c r="R340" s="142">
        <f>SUM(R341:R445)</f>
        <v>0</v>
      </c>
      <c r="S340" s="141"/>
      <c r="T340" s="143">
        <f>SUM(T341:T445)</f>
        <v>0</v>
      </c>
      <c r="AR340" s="136" t="s">
        <v>86</v>
      </c>
      <c r="AT340" s="144" t="s">
        <v>78</v>
      </c>
      <c r="AU340" s="144" t="s">
        <v>86</v>
      </c>
      <c r="AY340" s="136" t="s">
        <v>252</v>
      </c>
      <c r="BK340" s="145">
        <f>SUM(BK341:BK445)</f>
        <v>0</v>
      </c>
    </row>
    <row r="341" spans="1:65" s="2" customFormat="1" ht="24.2" customHeight="1">
      <c r="A341" s="31"/>
      <c r="B341" s="148"/>
      <c r="C341" s="149" t="s">
        <v>443</v>
      </c>
      <c r="D341" s="149" t="s">
        <v>254</v>
      </c>
      <c r="E341" s="150" t="s">
        <v>8613</v>
      </c>
      <c r="F341" s="151" t="s">
        <v>8614</v>
      </c>
      <c r="G341" s="152" t="s">
        <v>265</v>
      </c>
      <c r="H341" s="153">
        <v>1.8</v>
      </c>
      <c r="I341" s="154"/>
      <c r="J341" s="155">
        <f>ROUND(I341*H341,2)</f>
        <v>0</v>
      </c>
      <c r="K341" s="156"/>
      <c r="L341" s="32"/>
      <c r="M341" s="157" t="s">
        <v>1</v>
      </c>
      <c r="N341" s="158" t="s">
        <v>44</v>
      </c>
      <c r="O341" s="57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61" t="s">
        <v>258</v>
      </c>
      <c r="AT341" s="161" t="s">
        <v>254</v>
      </c>
      <c r="AU341" s="161" t="s">
        <v>88</v>
      </c>
      <c r="AY341" s="17" t="s">
        <v>252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86</v>
      </c>
      <c r="BK341" s="162">
        <f>ROUND(I341*H341,2)</f>
        <v>0</v>
      </c>
      <c r="BL341" s="17" t="s">
        <v>258</v>
      </c>
      <c r="BM341" s="161" t="s">
        <v>442</v>
      </c>
    </row>
    <row r="342" spans="1:65" s="14" customFormat="1" ht="22.5">
      <c r="B342" s="171"/>
      <c r="D342" s="164" t="s">
        <v>282</v>
      </c>
      <c r="E342" s="172" t="s">
        <v>1</v>
      </c>
      <c r="F342" s="173" t="s">
        <v>8615</v>
      </c>
      <c r="H342" s="174">
        <v>1.8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282</v>
      </c>
      <c r="AU342" s="172" t="s">
        <v>88</v>
      </c>
      <c r="AV342" s="14" t="s">
        <v>88</v>
      </c>
      <c r="AW342" s="14" t="s">
        <v>33</v>
      </c>
      <c r="AX342" s="14" t="s">
        <v>79</v>
      </c>
      <c r="AY342" s="172" t="s">
        <v>252</v>
      </c>
    </row>
    <row r="343" spans="1:65" s="15" customFormat="1">
      <c r="B343" s="179"/>
      <c r="D343" s="164" t="s">
        <v>282</v>
      </c>
      <c r="E343" s="180" t="s">
        <v>1</v>
      </c>
      <c r="F343" s="181" t="s">
        <v>286</v>
      </c>
      <c r="H343" s="182">
        <v>1.8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282</v>
      </c>
      <c r="AU343" s="180" t="s">
        <v>88</v>
      </c>
      <c r="AV343" s="15" t="s">
        <v>258</v>
      </c>
      <c r="AW343" s="15" t="s">
        <v>33</v>
      </c>
      <c r="AX343" s="15" t="s">
        <v>86</v>
      </c>
      <c r="AY343" s="180" t="s">
        <v>252</v>
      </c>
    </row>
    <row r="344" spans="1:65" s="2" customFormat="1" ht="33" customHeight="1">
      <c r="A344" s="31"/>
      <c r="B344" s="148"/>
      <c r="C344" s="149" t="s">
        <v>363</v>
      </c>
      <c r="D344" s="149" t="s">
        <v>254</v>
      </c>
      <c r="E344" s="150" t="s">
        <v>8616</v>
      </c>
      <c r="F344" s="151" t="s">
        <v>8617</v>
      </c>
      <c r="G344" s="152" t="s">
        <v>265</v>
      </c>
      <c r="H344" s="153">
        <v>41.95</v>
      </c>
      <c r="I344" s="154"/>
      <c r="J344" s="155">
        <f>ROUND(I344*H344,2)</f>
        <v>0</v>
      </c>
      <c r="K344" s="156"/>
      <c r="L344" s="32"/>
      <c r="M344" s="157" t="s">
        <v>1</v>
      </c>
      <c r="N344" s="158" t="s">
        <v>44</v>
      </c>
      <c r="O344" s="57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1" t="s">
        <v>258</v>
      </c>
      <c r="AT344" s="161" t="s">
        <v>254</v>
      </c>
      <c r="AU344" s="161" t="s">
        <v>88</v>
      </c>
      <c r="AY344" s="17" t="s">
        <v>252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86</v>
      </c>
      <c r="BK344" s="162">
        <f>ROUND(I344*H344,2)</f>
        <v>0</v>
      </c>
      <c r="BL344" s="17" t="s">
        <v>258</v>
      </c>
      <c r="BM344" s="161" t="s">
        <v>446</v>
      </c>
    </row>
    <row r="345" spans="1:65" s="14" customFormat="1" ht="22.5">
      <c r="B345" s="171"/>
      <c r="D345" s="164" t="s">
        <v>282</v>
      </c>
      <c r="E345" s="172" t="s">
        <v>1</v>
      </c>
      <c r="F345" s="173" t="s">
        <v>8618</v>
      </c>
      <c r="H345" s="174">
        <v>41.95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282</v>
      </c>
      <c r="AU345" s="172" t="s">
        <v>88</v>
      </c>
      <c r="AV345" s="14" t="s">
        <v>88</v>
      </c>
      <c r="AW345" s="14" t="s">
        <v>33</v>
      </c>
      <c r="AX345" s="14" t="s">
        <v>79</v>
      </c>
      <c r="AY345" s="172" t="s">
        <v>252</v>
      </c>
    </row>
    <row r="346" spans="1:65" s="15" customFormat="1">
      <c r="B346" s="179"/>
      <c r="D346" s="164" t="s">
        <v>282</v>
      </c>
      <c r="E346" s="180" t="s">
        <v>1</v>
      </c>
      <c r="F346" s="181" t="s">
        <v>286</v>
      </c>
      <c r="H346" s="182">
        <v>41.95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282</v>
      </c>
      <c r="AU346" s="180" t="s">
        <v>88</v>
      </c>
      <c r="AV346" s="15" t="s">
        <v>258</v>
      </c>
      <c r="AW346" s="15" t="s">
        <v>33</v>
      </c>
      <c r="AX346" s="15" t="s">
        <v>86</v>
      </c>
      <c r="AY346" s="180" t="s">
        <v>252</v>
      </c>
    </row>
    <row r="347" spans="1:65" s="2" customFormat="1" ht="16.5" customHeight="1">
      <c r="A347" s="31"/>
      <c r="B347" s="148"/>
      <c r="C347" s="149" t="s">
        <v>450</v>
      </c>
      <c r="D347" s="149" t="s">
        <v>254</v>
      </c>
      <c r="E347" s="150" t="s">
        <v>8619</v>
      </c>
      <c r="F347" s="151" t="s">
        <v>8620</v>
      </c>
      <c r="G347" s="152" t="s">
        <v>265</v>
      </c>
      <c r="H347" s="153">
        <v>44.048000000000002</v>
      </c>
      <c r="I347" s="154"/>
      <c r="J347" s="155">
        <f>ROUND(I347*H347,2)</f>
        <v>0</v>
      </c>
      <c r="K347" s="156"/>
      <c r="L347" s="32"/>
      <c r="M347" s="157" t="s">
        <v>1</v>
      </c>
      <c r="N347" s="158" t="s">
        <v>44</v>
      </c>
      <c r="O347" s="57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61" t="s">
        <v>258</v>
      </c>
      <c r="AT347" s="161" t="s">
        <v>254</v>
      </c>
      <c r="AU347" s="161" t="s">
        <v>88</v>
      </c>
      <c r="AY347" s="17" t="s">
        <v>252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7" t="s">
        <v>86</v>
      </c>
      <c r="BK347" s="162">
        <f>ROUND(I347*H347,2)</f>
        <v>0</v>
      </c>
      <c r="BL347" s="17" t="s">
        <v>258</v>
      </c>
      <c r="BM347" s="161" t="s">
        <v>449</v>
      </c>
    </row>
    <row r="348" spans="1:65" s="14" customFormat="1">
      <c r="B348" s="171"/>
      <c r="D348" s="164" t="s">
        <v>282</v>
      </c>
      <c r="E348" s="172" t="s">
        <v>1</v>
      </c>
      <c r="F348" s="173" t="s">
        <v>8621</v>
      </c>
      <c r="H348" s="174">
        <v>44.048000000000002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282</v>
      </c>
      <c r="AU348" s="172" t="s">
        <v>88</v>
      </c>
      <c r="AV348" s="14" t="s">
        <v>88</v>
      </c>
      <c r="AW348" s="14" t="s">
        <v>33</v>
      </c>
      <c r="AX348" s="14" t="s">
        <v>79</v>
      </c>
      <c r="AY348" s="172" t="s">
        <v>252</v>
      </c>
    </row>
    <row r="349" spans="1:65" s="13" customFormat="1" ht="22.5">
      <c r="B349" s="163"/>
      <c r="D349" s="164" t="s">
        <v>282</v>
      </c>
      <c r="E349" s="165" t="s">
        <v>1</v>
      </c>
      <c r="F349" s="166" t="s">
        <v>8622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282</v>
      </c>
      <c r="AU349" s="165" t="s">
        <v>88</v>
      </c>
      <c r="AV349" s="13" t="s">
        <v>86</v>
      </c>
      <c r="AW349" s="13" t="s">
        <v>33</v>
      </c>
      <c r="AX349" s="13" t="s">
        <v>79</v>
      </c>
      <c r="AY349" s="165" t="s">
        <v>252</v>
      </c>
    </row>
    <row r="350" spans="1:65" s="15" customFormat="1">
      <c r="B350" s="179"/>
      <c r="D350" s="164" t="s">
        <v>282</v>
      </c>
      <c r="E350" s="180" t="s">
        <v>1</v>
      </c>
      <c r="F350" s="181" t="s">
        <v>286</v>
      </c>
      <c r="H350" s="182">
        <v>44.048000000000002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282</v>
      </c>
      <c r="AU350" s="180" t="s">
        <v>88</v>
      </c>
      <c r="AV350" s="15" t="s">
        <v>258</v>
      </c>
      <c r="AW350" s="15" t="s">
        <v>33</v>
      </c>
      <c r="AX350" s="15" t="s">
        <v>86</v>
      </c>
      <c r="AY350" s="180" t="s">
        <v>252</v>
      </c>
    </row>
    <row r="351" spans="1:65" s="2" customFormat="1" ht="33" customHeight="1">
      <c r="A351" s="31"/>
      <c r="B351" s="148"/>
      <c r="C351" s="149" t="s">
        <v>369</v>
      </c>
      <c r="D351" s="149" t="s">
        <v>254</v>
      </c>
      <c r="E351" s="150" t="s">
        <v>8623</v>
      </c>
      <c r="F351" s="151" t="s">
        <v>8624</v>
      </c>
      <c r="G351" s="152" t="s">
        <v>265</v>
      </c>
      <c r="H351" s="153">
        <v>9.1999999999999993</v>
      </c>
      <c r="I351" s="154"/>
      <c r="J351" s="155">
        <f>ROUND(I351*H351,2)</f>
        <v>0</v>
      </c>
      <c r="K351" s="156"/>
      <c r="L351" s="32"/>
      <c r="M351" s="157" t="s">
        <v>1</v>
      </c>
      <c r="N351" s="158" t="s">
        <v>44</v>
      </c>
      <c r="O351" s="57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1" t="s">
        <v>258</v>
      </c>
      <c r="AT351" s="161" t="s">
        <v>254</v>
      </c>
      <c r="AU351" s="161" t="s">
        <v>88</v>
      </c>
      <c r="AY351" s="17" t="s">
        <v>252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7" t="s">
        <v>86</v>
      </c>
      <c r="BK351" s="162">
        <f>ROUND(I351*H351,2)</f>
        <v>0</v>
      </c>
      <c r="BL351" s="17" t="s">
        <v>258</v>
      </c>
      <c r="BM351" s="161" t="s">
        <v>453</v>
      </c>
    </row>
    <row r="352" spans="1:65" s="14" customFormat="1">
      <c r="B352" s="171"/>
      <c r="D352" s="164" t="s">
        <v>282</v>
      </c>
      <c r="E352" s="172" t="s">
        <v>1</v>
      </c>
      <c r="F352" s="173" t="s">
        <v>8625</v>
      </c>
      <c r="H352" s="174">
        <v>9.1999999999999993</v>
      </c>
      <c r="I352" s="175"/>
      <c r="L352" s="171"/>
      <c r="M352" s="176"/>
      <c r="N352" s="177"/>
      <c r="O352" s="177"/>
      <c r="P352" s="177"/>
      <c r="Q352" s="177"/>
      <c r="R352" s="177"/>
      <c r="S352" s="177"/>
      <c r="T352" s="178"/>
      <c r="AT352" s="172" t="s">
        <v>282</v>
      </c>
      <c r="AU352" s="172" t="s">
        <v>88</v>
      </c>
      <c r="AV352" s="14" t="s">
        <v>88</v>
      </c>
      <c r="AW352" s="14" t="s">
        <v>33</v>
      </c>
      <c r="AX352" s="14" t="s">
        <v>79</v>
      </c>
      <c r="AY352" s="172" t="s">
        <v>252</v>
      </c>
    </row>
    <row r="353" spans="1:65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9.1999999999999993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65" s="2" customFormat="1" ht="24.2" customHeight="1">
      <c r="A354" s="31"/>
      <c r="B354" s="148"/>
      <c r="C354" s="149" t="s">
        <v>458</v>
      </c>
      <c r="D354" s="149" t="s">
        <v>254</v>
      </c>
      <c r="E354" s="150" t="s">
        <v>8626</v>
      </c>
      <c r="F354" s="151" t="s">
        <v>8627</v>
      </c>
      <c r="G354" s="152" t="s">
        <v>265</v>
      </c>
      <c r="H354" s="153">
        <v>1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258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258</v>
      </c>
      <c r="BM354" s="161" t="s">
        <v>456</v>
      </c>
    </row>
    <row r="355" spans="1:65" s="14" customFormat="1">
      <c r="B355" s="171"/>
      <c r="D355" s="164" t="s">
        <v>282</v>
      </c>
      <c r="E355" s="172" t="s">
        <v>1</v>
      </c>
      <c r="F355" s="173" t="s">
        <v>8628</v>
      </c>
      <c r="H355" s="174">
        <v>1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282</v>
      </c>
      <c r="AU355" s="172" t="s">
        <v>88</v>
      </c>
      <c r="AV355" s="14" t="s">
        <v>88</v>
      </c>
      <c r="AW355" s="14" t="s">
        <v>33</v>
      </c>
      <c r="AX355" s="14" t="s">
        <v>79</v>
      </c>
      <c r="AY355" s="172" t="s">
        <v>252</v>
      </c>
    </row>
    <row r="356" spans="1:65" s="15" customFormat="1">
      <c r="B356" s="179"/>
      <c r="D356" s="164" t="s">
        <v>282</v>
      </c>
      <c r="E356" s="180" t="s">
        <v>1</v>
      </c>
      <c r="F356" s="181" t="s">
        <v>286</v>
      </c>
      <c r="H356" s="182">
        <v>1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282</v>
      </c>
      <c r="AU356" s="180" t="s">
        <v>88</v>
      </c>
      <c r="AV356" s="15" t="s">
        <v>258</v>
      </c>
      <c r="AW356" s="15" t="s">
        <v>33</v>
      </c>
      <c r="AX356" s="15" t="s">
        <v>86</v>
      </c>
      <c r="AY356" s="180" t="s">
        <v>252</v>
      </c>
    </row>
    <row r="357" spans="1:65" s="2" customFormat="1" ht="33" customHeight="1">
      <c r="A357" s="31"/>
      <c r="B357" s="148"/>
      <c r="C357" s="149" t="s">
        <v>373</v>
      </c>
      <c r="D357" s="149" t="s">
        <v>254</v>
      </c>
      <c r="E357" s="150" t="s">
        <v>8629</v>
      </c>
      <c r="F357" s="151" t="s">
        <v>8630</v>
      </c>
      <c r="G357" s="152" t="s">
        <v>265</v>
      </c>
      <c r="H357" s="153">
        <v>8.3000000000000007</v>
      </c>
      <c r="I357" s="154"/>
      <c r="J357" s="155">
        <f>ROUND(I357*H357,2)</f>
        <v>0</v>
      </c>
      <c r="K357" s="156"/>
      <c r="L357" s="32"/>
      <c r="M357" s="157" t="s">
        <v>1</v>
      </c>
      <c r="N357" s="158" t="s">
        <v>44</v>
      </c>
      <c r="O357" s="57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61" t="s">
        <v>258</v>
      </c>
      <c r="AT357" s="161" t="s">
        <v>254</v>
      </c>
      <c r="AU357" s="161" t="s">
        <v>88</v>
      </c>
      <c r="AY357" s="17" t="s">
        <v>252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86</v>
      </c>
      <c r="BK357" s="162">
        <f>ROUND(I357*H357,2)</f>
        <v>0</v>
      </c>
      <c r="BL357" s="17" t="s">
        <v>258</v>
      </c>
      <c r="BM357" s="161" t="s">
        <v>461</v>
      </c>
    </row>
    <row r="358" spans="1:65" s="14" customFormat="1" ht="22.5">
      <c r="B358" s="171"/>
      <c r="D358" s="164" t="s">
        <v>282</v>
      </c>
      <c r="E358" s="172" t="s">
        <v>1</v>
      </c>
      <c r="F358" s="173" t="s">
        <v>8631</v>
      </c>
      <c r="H358" s="174">
        <v>8.3000000000000007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282</v>
      </c>
      <c r="AU358" s="172" t="s">
        <v>88</v>
      </c>
      <c r="AV358" s="14" t="s">
        <v>88</v>
      </c>
      <c r="AW358" s="14" t="s">
        <v>33</v>
      </c>
      <c r="AX358" s="14" t="s">
        <v>79</v>
      </c>
      <c r="AY358" s="172" t="s">
        <v>252</v>
      </c>
    </row>
    <row r="359" spans="1:65" s="15" customFormat="1">
      <c r="B359" s="179"/>
      <c r="D359" s="164" t="s">
        <v>282</v>
      </c>
      <c r="E359" s="180" t="s">
        <v>1</v>
      </c>
      <c r="F359" s="181" t="s">
        <v>286</v>
      </c>
      <c r="H359" s="182">
        <v>8.3000000000000007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282</v>
      </c>
      <c r="AU359" s="180" t="s">
        <v>88</v>
      </c>
      <c r="AV359" s="15" t="s">
        <v>258</v>
      </c>
      <c r="AW359" s="15" t="s">
        <v>33</v>
      </c>
      <c r="AX359" s="15" t="s">
        <v>86</v>
      </c>
      <c r="AY359" s="180" t="s">
        <v>252</v>
      </c>
    </row>
    <row r="360" spans="1:65" s="2" customFormat="1" ht="16.5" customHeight="1">
      <c r="A360" s="31"/>
      <c r="B360" s="148"/>
      <c r="C360" s="149" t="s">
        <v>467</v>
      </c>
      <c r="D360" s="149" t="s">
        <v>254</v>
      </c>
      <c r="E360" s="150" t="s">
        <v>8632</v>
      </c>
      <c r="F360" s="151" t="s">
        <v>8633</v>
      </c>
      <c r="G360" s="152" t="s">
        <v>265</v>
      </c>
      <c r="H360" s="153">
        <v>8.7149999999999999</v>
      </c>
      <c r="I360" s="154"/>
      <c r="J360" s="155">
        <f>ROUND(I360*H360,2)</f>
        <v>0</v>
      </c>
      <c r="K360" s="156"/>
      <c r="L360" s="32"/>
      <c r="M360" s="157" t="s">
        <v>1</v>
      </c>
      <c r="N360" s="158" t="s">
        <v>44</v>
      </c>
      <c r="O360" s="57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1" t="s">
        <v>258</v>
      </c>
      <c r="AT360" s="161" t="s">
        <v>254</v>
      </c>
      <c r="AU360" s="161" t="s">
        <v>88</v>
      </c>
      <c r="AY360" s="17" t="s">
        <v>252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7" t="s">
        <v>86</v>
      </c>
      <c r="BK360" s="162">
        <f>ROUND(I360*H360,2)</f>
        <v>0</v>
      </c>
      <c r="BL360" s="17" t="s">
        <v>258</v>
      </c>
      <c r="BM360" s="161" t="s">
        <v>466</v>
      </c>
    </row>
    <row r="361" spans="1:65" s="14" customFormat="1" ht="22.5">
      <c r="B361" s="171"/>
      <c r="D361" s="164" t="s">
        <v>282</v>
      </c>
      <c r="E361" s="172" t="s">
        <v>1</v>
      </c>
      <c r="F361" s="173" t="s">
        <v>8634</v>
      </c>
      <c r="H361" s="174">
        <v>8.7149999999999999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282</v>
      </c>
      <c r="AU361" s="172" t="s">
        <v>88</v>
      </c>
      <c r="AV361" s="14" t="s">
        <v>88</v>
      </c>
      <c r="AW361" s="14" t="s">
        <v>33</v>
      </c>
      <c r="AX361" s="14" t="s">
        <v>79</v>
      </c>
      <c r="AY361" s="172" t="s">
        <v>252</v>
      </c>
    </row>
    <row r="362" spans="1:65" s="15" customFormat="1">
      <c r="B362" s="179"/>
      <c r="D362" s="164" t="s">
        <v>282</v>
      </c>
      <c r="E362" s="180" t="s">
        <v>1</v>
      </c>
      <c r="F362" s="181" t="s">
        <v>286</v>
      </c>
      <c r="H362" s="182">
        <v>8.7149999999999999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282</v>
      </c>
      <c r="AU362" s="180" t="s">
        <v>88</v>
      </c>
      <c r="AV362" s="15" t="s">
        <v>258</v>
      </c>
      <c r="AW362" s="15" t="s">
        <v>33</v>
      </c>
      <c r="AX362" s="15" t="s">
        <v>86</v>
      </c>
      <c r="AY362" s="180" t="s">
        <v>252</v>
      </c>
    </row>
    <row r="363" spans="1:65" s="2" customFormat="1" ht="37.9" customHeight="1">
      <c r="A363" s="31"/>
      <c r="B363" s="148"/>
      <c r="C363" s="149" t="s">
        <v>378</v>
      </c>
      <c r="D363" s="149" t="s">
        <v>254</v>
      </c>
      <c r="E363" s="150" t="s">
        <v>8068</v>
      </c>
      <c r="F363" s="151" t="s">
        <v>8069</v>
      </c>
      <c r="G363" s="152" t="s">
        <v>265</v>
      </c>
      <c r="H363" s="153">
        <v>375.05</v>
      </c>
      <c r="I363" s="154"/>
      <c r="J363" s="155">
        <f>ROUND(I363*H363,2)</f>
        <v>0</v>
      </c>
      <c r="K363" s="156"/>
      <c r="L363" s="32"/>
      <c r="M363" s="157" t="s">
        <v>1</v>
      </c>
      <c r="N363" s="158" t="s">
        <v>44</v>
      </c>
      <c r="O363" s="57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1" t="s">
        <v>258</v>
      </c>
      <c r="AT363" s="161" t="s">
        <v>254</v>
      </c>
      <c r="AU363" s="161" t="s">
        <v>88</v>
      </c>
      <c r="AY363" s="17" t="s">
        <v>252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258</v>
      </c>
      <c r="BM363" s="161" t="s">
        <v>470</v>
      </c>
    </row>
    <row r="364" spans="1:65" s="2" customFormat="1" ht="16.5" customHeight="1">
      <c r="A364" s="31"/>
      <c r="B364" s="148"/>
      <c r="C364" s="149" t="s">
        <v>480</v>
      </c>
      <c r="D364" s="149" t="s">
        <v>254</v>
      </c>
      <c r="E364" s="150" t="s">
        <v>8071</v>
      </c>
      <c r="F364" s="151" t="s">
        <v>8072</v>
      </c>
      <c r="G364" s="152" t="s">
        <v>265</v>
      </c>
      <c r="H364" s="153">
        <v>393.803</v>
      </c>
      <c r="I364" s="154"/>
      <c r="J364" s="155">
        <f>ROUND(I364*H364,2)</f>
        <v>0</v>
      </c>
      <c r="K364" s="156"/>
      <c r="L364" s="32"/>
      <c r="M364" s="157" t="s">
        <v>1</v>
      </c>
      <c r="N364" s="158" t="s">
        <v>44</v>
      </c>
      <c r="O364" s="57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61" t="s">
        <v>258</v>
      </c>
      <c r="AT364" s="161" t="s">
        <v>254</v>
      </c>
      <c r="AU364" s="161" t="s">
        <v>88</v>
      </c>
      <c r="AY364" s="17" t="s">
        <v>252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7" t="s">
        <v>86</v>
      </c>
      <c r="BK364" s="162">
        <f>ROUND(I364*H364,2)</f>
        <v>0</v>
      </c>
      <c r="BL364" s="17" t="s">
        <v>258</v>
      </c>
      <c r="BM364" s="161" t="s">
        <v>474</v>
      </c>
    </row>
    <row r="365" spans="1:65" s="14" customFormat="1" ht="45">
      <c r="B365" s="171"/>
      <c r="D365" s="164" t="s">
        <v>282</v>
      </c>
      <c r="E365" s="172" t="s">
        <v>1</v>
      </c>
      <c r="F365" s="173" t="s">
        <v>8635</v>
      </c>
      <c r="H365" s="174">
        <v>393.803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282</v>
      </c>
      <c r="AU365" s="172" t="s">
        <v>88</v>
      </c>
      <c r="AV365" s="14" t="s">
        <v>88</v>
      </c>
      <c r="AW365" s="14" t="s">
        <v>33</v>
      </c>
      <c r="AX365" s="14" t="s">
        <v>79</v>
      </c>
      <c r="AY365" s="172" t="s">
        <v>252</v>
      </c>
    </row>
    <row r="366" spans="1:65" s="15" customFormat="1">
      <c r="B366" s="179"/>
      <c r="D366" s="164" t="s">
        <v>282</v>
      </c>
      <c r="E366" s="180" t="s">
        <v>1</v>
      </c>
      <c r="F366" s="181" t="s">
        <v>286</v>
      </c>
      <c r="H366" s="182">
        <v>393.803</v>
      </c>
      <c r="I366" s="183"/>
      <c r="L366" s="179"/>
      <c r="M366" s="184"/>
      <c r="N366" s="185"/>
      <c r="O366" s="185"/>
      <c r="P366" s="185"/>
      <c r="Q366" s="185"/>
      <c r="R366" s="185"/>
      <c r="S366" s="185"/>
      <c r="T366" s="186"/>
      <c r="AT366" s="180" t="s">
        <v>282</v>
      </c>
      <c r="AU366" s="180" t="s">
        <v>88</v>
      </c>
      <c r="AV366" s="15" t="s">
        <v>258</v>
      </c>
      <c r="AW366" s="15" t="s">
        <v>33</v>
      </c>
      <c r="AX366" s="15" t="s">
        <v>86</v>
      </c>
      <c r="AY366" s="180" t="s">
        <v>252</v>
      </c>
    </row>
    <row r="367" spans="1:65" s="2" customFormat="1" ht="24.2" customHeight="1">
      <c r="A367" s="31"/>
      <c r="B367" s="148"/>
      <c r="C367" s="149" t="s">
        <v>384</v>
      </c>
      <c r="D367" s="149" t="s">
        <v>254</v>
      </c>
      <c r="E367" s="150" t="s">
        <v>8636</v>
      </c>
      <c r="F367" s="151" t="s">
        <v>8637</v>
      </c>
      <c r="G367" s="152" t="s">
        <v>265</v>
      </c>
      <c r="H367" s="153">
        <v>17.899999999999999</v>
      </c>
      <c r="I367" s="154"/>
      <c r="J367" s="155">
        <f>ROUND(I367*H367,2)</f>
        <v>0</v>
      </c>
      <c r="K367" s="156"/>
      <c r="L367" s="32"/>
      <c r="M367" s="157" t="s">
        <v>1</v>
      </c>
      <c r="N367" s="158" t="s">
        <v>44</v>
      </c>
      <c r="O367" s="57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61" t="s">
        <v>258</v>
      </c>
      <c r="AT367" s="161" t="s">
        <v>254</v>
      </c>
      <c r="AU367" s="161" t="s">
        <v>88</v>
      </c>
      <c r="AY367" s="17" t="s">
        <v>252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7" t="s">
        <v>86</v>
      </c>
      <c r="BK367" s="162">
        <f>ROUND(I367*H367,2)</f>
        <v>0</v>
      </c>
      <c r="BL367" s="17" t="s">
        <v>258</v>
      </c>
      <c r="BM367" s="161" t="s">
        <v>483</v>
      </c>
    </row>
    <row r="368" spans="1:65" s="14" customFormat="1" ht="22.5">
      <c r="B368" s="171"/>
      <c r="D368" s="164" t="s">
        <v>282</v>
      </c>
      <c r="E368" s="172" t="s">
        <v>1</v>
      </c>
      <c r="F368" s="173" t="s">
        <v>8638</v>
      </c>
      <c r="H368" s="174">
        <v>17.899999999999999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282</v>
      </c>
      <c r="AU368" s="172" t="s">
        <v>88</v>
      </c>
      <c r="AV368" s="14" t="s">
        <v>88</v>
      </c>
      <c r="AW368" s="14" t="s">
        <v>33</v>
      </c>
      <c r="AX368" s="14" t="s">
        <v>79</v>
      </c>
      <c r="AY368" s="172" t="s">
        <v>252</v>
      </c>
    </row>
    <row r="369" spans="1:65" s="15" customFormat="1">
      <c r="B369" s="179"/>
      <c r="D369" s="164" t="s">
        <v>282</v>
      </c>
      <c r="E369" s="180" t="s">
        <v>1</v>
      </c>
      <c r="F369" s="181" t="s">
        <v>286</v>
      </c>
      <c r="H369" s="182">
        <v>17.899999999999999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282</v>
      </c>
      <c r="AU369" s="180" t="s">
        <v>88</v>
      </c>
      <c r="AV369" s="15" t="s">
        <v>258</v>
      </c>
      <c r="AW369" s="15" t="s">
        <v>33</v>
      </c>
      <c r="AX369" s="15" t="s">
        <v>86</v>
      </c>
      <c r="AY369" s="180" t="s">
        <v>252</v>
      </c>
    </row>
    <row r="370" spans="1:65" s="2" customFormat="1" ht="16.5" customHeight="1">
      <c r="A370" s="31"/>
      <c r="B370" s="148"/>
      <c r="C370" s="149" t="s">
        <v>488</v>
      </c>
      <c r="D370" s="149" t="s">
        <v>254</v>
      </c>
      <c r="E370" s="150" t="s">
        <v>8639</v>
      </c>
      <c r="F370" s="151" t="s">
        <v>8640</v>
      </c>
      <c r="G370" s="152" t="s">
        <v>265</v>
      </c>
      <c r="H370" s="153">
        <v>18.795000000000002</v>
      </c>
      <c r="I370" s="154"/>
      <c r="J370" s="155">
        <f>ROUND(I370*H370,2)</f>
        <v>0</v>
      </c>
      <c r="K370" s="156"/>
      <c r="L370" s="32"/>
      <c r="M370" s="157" t="s">
        <v>1</v>
      </c>
      <c r="N370" s="158" t="s">
        <v>44</v>
      </c>
      <c r="O370" s="57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61" t="s">
        <v>258</v>
      </c>
      <c r="AT370" s="161" t="s">
        <v>254</v>
      </c>
      <c r="AU370" s="161" t="s">
        <v>88</v>
      </c>
      <c r="AY370" s="17" t="s">
        <v>252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7" t="s">
        <v>86</v>
      </c>
      <c r="BK370" s="162">
        <f>ROUND(I370*H370,2)</f>
        <v>0</v>
      </c>
      <c r="BL370" s="17" t="s">
        <v>258</v>
      </c>
      <c r="BM370" s="161" t="s">
        <v>487</v>
      </c>
    </row>
    <row r="371" spans="1:65" s="14" customFormat="1">
      <c r="B371" s="171"/>
      <c r="D371" s="164" t="s">
        <v>282</v>
      </c>
      <c r="E371" s="172" t="s">
        <v>1</v>
      </c>
      <c r="F371" s="173" t="s">
        <v>8641</v>
      </c>
      <c r="H371" s="174">
        <v>18.795000000000002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282</v>
      </c>
      <c r="AU371" s="172" t="s">
        <v>88</v>
      </c>
      <c r="AV371" s="14" t="s">
        <v>88</v>
      </c>
      <c r="AW371" s="14" t="s">
        <v>33</v>
      </c>
      <c r="AX371" s="14" t="s">
        <v>79</v>
      </c>
      <c r="AY371" s="172" t="s">
        <v>252</v>
      </c>
    </row>
    <row r="372" spans="1:65" s="15" customFormat="1">
      <c r="B372" s="179"/>
      <c r="D372" s="164" t="s">
        <v>282</v>
      </c>
      <c r="E372" s="180" t="s">
        <v>1</v>
      </c>
      <c r="F372" s="181" t="s">
        <v>286</v>
      </c>
      <c r="H372" s="182">
        <v>18.795000000000002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282</v>
      </c>
      <c r="AU372" s="180" t="s">
        <v>88</v>
      </c>
      <c r="AV372" s="15" t="s">
        <v>258</v>
      </c>
      <c r="AW372" s="15" t="s">
        <v>33</v>
      </c>
      <c r="AX372" s="15" t="s">
        <v>86</v>
      </c>
      <c r="AY372" s="180" t="s">
        <v>252</v>
      </c>
    </row>
    <row r="373" spans="1:65" s="2" customFormat="1" ht="37.9" customHeight="1">
      <c r="A373" s="31"/>
      <c r="B373" s="148"/>
      <c r="C373" s="149" t="s">
        <v>389</v>
      </c>
      <c r="D373" s="149" t="s">
        <v>254</v>
      </c>
      <c r="E373" s="150" t="s">
        <v>8642</v>
      </c>
      <c r="F373" s="151" t="s">
        <v>8643</v>
      </c>
      <c r="G373" s="152" t="s">
        <v>465</v>
      </c>
      <c r="H373" s="153">
        <v>78.83</v>
      </c>
      <c r="I373" s="154"/>
      <c r="J373" s="155">
        <f>ROUND(I373*H373,2)</f>
        <v>0</v>
      </c>
      <c r="K373" s="156"/>
      <c r="L373" s="32"/>
      <c r="M373" s="157" t="s">
        <v>1</v>
      </c>
      <c r="N373" s="158" t="s">
        <v>44</v>
      </c>
      <c r="O373" s="57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61" t="s">
        <v>258</v>
      </c>
      <c r="AT373" s="161" t="s">
        <v>254</v>
      </c>
      <c r="AU373" s="161" t="s">
        <v>88</v>
      </c>
      <c r="AY373" s="17" t="s">
        <v>252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7" t="s">
        <v>86</v>
      </c>
      <c r="BK373" s="162">
        <f>ROUND(I373*H373,2)</f>
        <v>0</v>
      </c>
      <c r="BL373" s="17" t="s">
        <v>258</v>
      </c>
      <c r="BM373" s="161" t="s">
        <v>491</v>
      </c>
    </row>
    <row r="374" spans="1:65" s="14" customFormat="1" ht="22.5">
      <c r="B374" s="171"/>
      <c r="D374" s="164" t="s">
        <v>282</v>
      </c>
      <c r="E374" s="172" t="s">
        <v>1</v>
      </c>
      <c r="F374" s="173" t="s">
        <v>8644</v>
      </c>
      <c r="H374" s="174">
        <v>78.83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282</v>
      </c>
      <c r="AU374" s="172" t="s">
        <v>88</v>
      </c>
      <c r="AV374" s="14" t="s">
        <v>88</v>
      </c>
      <c r="AW374" s="14" t="s">
        <v>33</v>
      </c>
      <c r="AX374" s="14" t="s">
        <v>79</v>
      </c>
      <c r="AY374" s="172" t="s">
        <v>252</v>
      </c>
    </row>
    <row r="375" spans="1:65" s="13" customFormat="1" ht="33.75">
      <c r="B375" s="163"/>
      <c r="D375" s="164" t="s">
        <v>282</v>
      </c>
      <c r="E375" s="165" t="s">
        <v>1</v>
      </c>
      <c r="F375" s="166" t="s">
        <v>8645</v>
      </c>
      <c r="H375" s="165" t="s">
        <v>1</v>
      </c>
      <c r="I375" s="167"/>
      <c r="L375" s="163"/>
      <c r="M375" s="168"/>
      <c r="N375" s="169"/>
      <c r="O375" s="169"/>
      <c r="P375" s="169"/>
      <c r="Q375" s="169"/>
      <c r="R375" s="169"/>
      <c r="S375" s="169"/>
      <c r="T375" s="170"/>
      <c r="AT375" s="165" t="s">
        <v>282</v>
      </c>
      <c r="AU375" s="165" t="s">
        <v>88</v>
      </c>
      <c r="AV375" s="13" t="s">
        <v>86</v>
      </c>
      <c r="AW375" s="13" t="s">
        <v>33</v>
      </c>
      <c r="AX375" s="13" t="s">
        <v>79</v>
      </c>
      <c r="AY375" s="165" t="s">
        <v>252</v>
      </c>
    </row>
    <row r="376" spans="1:65" s="13" customFormat="1" ht="33.75">
      <c r="B376" s="163"/>
      <c r="D376" s="164" t="s">
        <v>282</v>
      </c>
      <c r="E376" s="165" t="s">
        <v>1</v>
      </c>
      <c r="F376" s="166" t="s">
        <v>8646</v>
      </c>
      <c r="H376" s="165" t="s">
        <v>1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282</v>
      </c>
      <c r="AU376" s="165" t="s">
        <v>88</v>
      </c>
      <c r="AV376" s="13" t="s">
        <v>86</v>
      </c>
      <c r="AW376" s="13" t="s">
        <v>33</v>
      </c>
      <c r="AX376" s="13" t="s">
        <v>79</v>
      </c>
      <c r="AY376" s="165" t="s">
        <v>252</v>
      </c>
    </row>
    <row r="377" spans="1:65" s="13" customFormat="1">
      <c r="B377" s="163"/>
      <c r="D377" s="164" t="s">
        <v>282</v>
      </c>
      <c r="E377" s="165" t="s">
        <v>1</v>
      </c>
      <c r="F377" s="166" t="s">
        <v>8647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282</v>
      </c>
      <c r="AU377" s="165" t="s">
        <v>88</v>
      </c>
      <c r="AV377" s="13" t="s">
        <v>86</v>
      </c>
      <c r="AW377" s="13" t="s">
        <v>33</v>
      </c>
      <c r="AX377" s="13" t="s">
        <v>79</v>
      </c>
      <c r="AY377" s="165" t="s">
        <v>252</v>
      </c>
    </row>
    <row r="378" spans="1:65" s="13" customFormat="1" ht="33.75">
      <c r="B378" s="163"/>
      <c r="D378" s="164" t="s">
        <v>282</v>
      </c>
      <c r="E378" s="165" t="s">
        <v>1</v>
      </c>
      <c r="F378" s="166" t="s">
        <v>8309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282</v>
      </c>
      <c r="AU378" s="165" t="s">
        <v>88</v>
      </c>
      <c r="AV378" s="13" t="s">
        <v>86</v>
      </c>
      <c r="AW378" s="13" t="s">
        <v>33</v>
      </c>
      <c r="AX378" s="13" t="s">
        <v>79</v>
      </c>
      <c r="AY378" s="165" t="s">
        <v>252</v>
      </c>
    </row>
    <row r="379" spans="1:65" s="13" customFormat="1" ht="33.75">
      <c r="B379" s="163"/>
      <c r="D379" s="164" t="s">
        <v>282</v>
      </c>
      <c r="E379" s="165" t="s">
        <v>1</v>
      </c>
      <c r="F379" s="166" t="s">
        <v>8447</v>
      </c>
      <c r="H379" s="165" t="s">
        <v>1</v>
      </c>
      <c r="I379" s="167"/>
      <c r="L379" s="163"/>
      <c r="M379" s="168"/>
      <c r="N379" s="169"/>
      <c r="O379" s="169"/>
      <c r="P379" s="169"/>
      <c r="Q379" s="169"/>
      <c r="R379" s="169"/>
      <c r="S379" s="169"/>
      <c r="T379" s="170"/>
      <c r="AT379" s="165" t="s">
        <v>282</v>
      </c>
      <c r="AU379" s="165" t="s">
        <v>88</v>
      </c>
      <c r="AV379" s="13" t="s">
        <v>86</v>
      </c>
      <c r="AW379" s="13" t="s">
        <v>33</v>
      </c>
      <c r="AX379" s="13" t="s">
        <v>79</v>
      </c>
      <c r="AY379" s="165" t="s">
        <v>252</v>
      </c>
    </row>
    <row r="380" spans="1:65" s="13" customFormat="1" ht="22.5">
      <c r="B380" s="163"/>
      <c r="D380" s="164" t="s">
        <v>282</v>
      </c>
      <c r="E380" s="165" t="s">
        <v>1</v>
      </c>
      <c r="F380" s="166" t="s">
        <v>8311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282</v>
      </c>
      <c r="AU380" s="165" t="s">
        <v>88</v>
      </c>
      <c r="AV380" s="13" t="s">
        <v>86</v>
      </c>
      <c r="AW380" s="13" t="s">
        <v>33</v>
      </c>
      <c r="AX380" s="13" t="s">
        <v>79</v>
      </c>
      <c r="AY380" s="165" t="s">
        <v>252</v>
      </c>
    </row>
    <row r="381" spans="1:65" s="15" customFormat="1">
      <c r="B381" s="179"/>
      <c r="D381" s="164" t="s">
        <v>282</v>
      </c>
      <c r="E381" s="180" t="s">
        <v>1</v>
      </c>
      <c r="F381" s="181" t="s">
        <v>286</v>
      </c>
      <c r="H381" s="182">
        <v>78.83</v>
      </c>
      <c r="I381" s="183"/>
      <c r="L381" s="179"/>
      <c r="M381" s="184"/>
      <c r="N381" s="185"/>
      <c r="O381" s="185"/>
      <c r="P381" s="185"/>
      <c r="Q381" s="185"/>
      <c r="R381" s="185"/>
      <c r="S381" s="185"/>
      <c r="T381" s="186"/>
      <c r="AT381" s="180" t="s">
        <v>282</v>
      </c>
      <c r="AU381" s="180" t="s">
        <v>88</v>
      </c>
      <c r="AV381" s="15" t="s">
        <v>258</v>
      </c>
      <c r="AW381" s="15" t="s">
        <v>33</v>
      </c>
      <c r="AX381" s="15" t="s">
        <v>86</v>
      </c>
      <c r="AY381" s="180" t="s">
        <v>252</v>
      </c>
    </row>
    <row r="382" spans="1:65" s="2" customFormat="1" ht="24.2" customHeight="1">
      <c r="A382" s="31"/>
      <c r="B382" s="148"/>
      <c r="C382" s="149" t="s">
        <v>496</v>
      </c>
      <c r="D382" s="149" t="s">
        <v>254</v>
      </c>
      <c r="E382" s="150" t="s">
        <v>8648</v>
      </c>
      <c r="F382" s="151" t="s">
        <v>8649</v>
      </c>
      <c r="G382" s="152" t="s">
        <v>465</v>
      </c>
      <c r="H382" s="153">
        <v>15.35</v>
      </c>
      <c r="I382" s="154"/>
      <c r="J382" s="155">
        <f>ROUND(I382*H382,2)</f>
        <v>0</v>
      </c>
      <c r="K382" s="156"/>
      <c r="L382" s="32"/>
      <c r="M382" s="157" t="s">
        <v>1</v>
      </c>
      <c r="N382" s="158" t="s">
        <v>44</v>
      </c>
      <c r="O382" s="57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61" t="s">
        <v>258</v>
      </c>
      <c r="AT382" s="161" t="s">
        <v>254</v>
      </c>
      <c r="AU382" s="161" t="s">
        <v>88</v>
      </c>
      <c r="AY382" s="17" t="s">
        <v>252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7" t="s">
        <v>86</v>
      </c>
      <c r="BK382" s="162">
        <f>ROUND(I382*H382,2)</f>
        <v>0</v>
      </c>
      <c r="BL382" s="17" t="s">
        <v>258</v>
      </c>
      <c r="BM382" s="161" t="s">
        <v>494</v>
      </c>
    </row>
    <row r="383" spans="1:65" s="14" customFormat="1" ht="22.5">
      <c r="B383" s="171"/>
      <c r="D383" s="164" t="s">
        <v>282</v>
      </c>
      <c r="E383" s="172" t="s">
        <v>1</v>
      </c>
      <c r="F383" s="173" t="s">
        <v>8650</v>
      </c>
      <c r="H383" s="174">
        <v>15.35</v>
      </c>
      <c r="I383" s="175"/>
      <c r="L383" s="171"/>
      <c r="M383" s="176"/>
      <c r="N383" s="177"/>
      <c r="O383" s="177"/>
      <c r="P383" s="177"/>
      <c r="Q383" s="177"/>
      <c r="R383" s="177"/>
      <c r="S383" s="177"/>
      <c r="T383" s="178"/>
      <c r="AT383" s="172" t="s">
        <v>282</v>
      </c>
      <c r="AU383" s="172" t="s">
        <v>88</v>
      </c>
      <c r="AV383" s="14" t="s">
        <v>88</v>
      </c>
      <c r="AW383" s="14" t="s">
        <v>33</v>
      </c>
      <c r="AX383" s="14" t="s">
        <v>79</v>
      </c>
      <c r="AY383" s="172" t="s">
        <v>252</v>
      </c>
    </row>
    <row r="384" spans="1:65" s="13" customFormat="1" ht="33.75">
      <c r="B384" s="163"/>
      <c r="D384" s="164" t="s">
        <v>282</v>
      </c>
      <c r="E384" s="165" t="s">
        <v>1</v>
      </c>
      <c r="F384" s="166" t="s">
        <v>8651</v>
      </c>
      <c r="H384" s="165" t="s">
        <v>1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5" t="s">
        <v>282</v>
      </c>
      <c r="AU384" s="165" t="s">
        <v>88</v>
      </c>
      <c r="AV384" s="13" t="s">
        <v>86</v>
      </c>
      <c r="AW384" s="13" t="s">
        <v>33</v>
      </c>
      <c r="AX384" s="13" t="s">
        <v>79</v>
      </c>
      <c r="AY384" s="165" t="s">
        <v>252</v>
      </c>
    </row>
    <row r="385" spans="1:65" s="13" customFormat="1">
      <c r="B385" s="163"/>
      <c r="D385" s="164" t="s">
        <v>282</v>
      </c>
      <c r="E385" s="165" t="s">
        <v>1</v>
      </c>
      <c r="F385" s="166" t="s">
        <v>8652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282</v>
      </c>
      <c r="AU385" s="165" t="s">
        <v>88</v>
      </c>
      <c r="AV385" s="13" t="s">
        <v>86</v>
      </c>
      <c r="AW385" s="13" t="s">
        <v>33</v>
      </c>
      <c r="AX385" s="13" t="s">
        <v>79</v>
      </c>
      <c r="AY385" s="165" t="s">
        <v>252</v>
      </c>
    </row>
    <row r="386" spans="1:65" s="13" customFormat="1" ht="33.75">
      <c r="B386" s="163"/>
      <c r="D386" s="164" t="s">
        <v>282</v>
      </c>
      <c r="E386" s="165" t="s">
        <v>1</v>
      </c>
      <c r="F386" s="166" t="s">
        <v>8309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282</v>
      </c>
      <c r="AU386" s="165" t="s">
        <v>88</v>
      </c>
      <c r="AV386" s="13" t="s">
        <v>86</v>
      </c>
      <c r="AW386" s="13" t="s">
        <v>33</v>
      </c>
      <c r="AX386" s="13" t="s">
        <v>79</v>
      </c>
      <c r="AY386" s="165" t="s">
        <v>252</v>
      </c>
    </row>
    <row r="387" spans="1:65" s="13" customFormat="1" ht="33.75">
      <c r="B387" s="163"/>
      <c r="D387" s="164" t="s">
        <v>282</v>
      </c>
      <c r="E387" s="165" t="s">
        <v>1</v>
      </c>
      <c r="F387" s="166" t="s">
        <v>8447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282</v>
      </c>
      <c r="AU387" s="165" t="s">
        <v>88</v>
      </c>
      <c r="AV387" s="13" t="s">
        <v>86</v>
      </c>
      <c r="AW387" s="13" t="s">
        <v>33</v>
      </c>
      <c r="AX387" s="13" t="s">
        <v>79</v>
      </c>
      <c r="AY387" s="165" t="s">
        <v>252</v>
      </c>
    </row>
    <row r="388" spans="1:65" s="13" customFormat="1" ht="22.5">
      <c r="B388" s="163"/>
      <c r="D388" s="164" t="s">
        <v>282</v>
      </c>
      <c r="E388" s="165" t="s">
        <v>1</v>
      </c>
      <c r="F388" s="166" t="s">
        <v>8311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282</v>
      </c>
      <c r="AU388" s="165" t="s">
        <v>88</v>
      </c>
      <c r="AV388" s="13" t="s">
        <v>86</v>
      </c>
      <c r="AW388" s="13" t="s">
        <v>33</v>
      </c>
      <c r="AX388" s="13" t="s">
        <v>79</v>
      </c>
      <c r="AY388" s="165" t="s">
        <v>252</v>
      </c>
    </row>
    <row r="389" spans="1:65" s="15" customFormat="1">
      <c r="B389" s="179"/>
      <c r="D389" s="164" t="s">
        <v>282</v>
      </c>
      <c r="E389" s="180" t="s">
        <v>1</v>
      </c>
      <c r="F389" s="181" t="s">
        <v>286</v>
      </c>
      <c r="H389" s="182">
        <v>15.35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282</v>
      </c>
      <c r="AU389" s="180" t="s">
        <v>88</v>
      </c>
      <c r="AV389" s="15" t="s">
        <v>258</v>
      </c>
      <c r="AW389" s="15" t="s">
        <v>33</v>
      </c>
      <c r="AX389" s="15" t="s">
        <v>86</v>
      </c>
      <c r="AY389" s="180" t="s">
        <v>252</v>
      </c>
    </row>
    <row r="390" spans="1:65" s="2" customFormat="1" ht="24.2" customHeight="1">
      <c r="A390" s="31"/>
      <c r="B390" s="148"/>
      <c r="C390" s="149" t="s">
        <v>392</v>
      </c>
      <c r="D390" s="149" t="s">
        <v>254</v>
      </c>
      <c r="E390" s="150" t="s">
        <v>8653</v>
      </c>
      <c r="F390" s="151" t="s">
        <v>8654</v>
      </c>
      <c r="G390" s="152" t="s">
        <v>465</v>
      </c>
      <c r="H390" s="153">
        <v>17.2</v>
      </c>
      <c r="I390" s="154"/>
      <c r="J390" s="155">
        <f>ROUND(I390*H390,2)</f>
        <v>0</v>
      </c>
      <c r="K390" s="156"/>
      <c r="L390" s="32"/>
      <c r="M390" s="157" t="s">
        <v>1</v>
      </c>
      <c r="N390" s="158" t="s">
        <v>44</v>
      </c>
      <c r="O390" s="57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61" t="s">
        <v>258</v>
      </c>
      <c r="AT390" s="161" t="s">
        <v>254</v>
      </c>
      <c r="AU390" s="161" t="s">
        <v>88</v>
      </c>
      <c r="AY390" s="17" t="s">
        <v>252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7" t="s">
        <v>86</v>
      </c>
      <c r="BK390" s="162">
        <f>ROUND(I390*H390,2)</f>
        <v>0</v>
      </c>
      <c r="BL390" s="17" t="s">
        <v>258</v>
      </c>
      <c r="BM390" s="161" t="s">
        <v>499</v>
      </c>
    </row>
    <row r="391" spans="1:65" s="13" customFormat="1" ht="22.5">
      <c r="B391" s="163"/>
      <c r="D391" s="164" t="s">
        <v>282</v>
      </c>
      <c r="E391" s="165" t="s">
        <v>1</v>
      </c>
      <c r="F391" s="166" t="s">
        <v>8655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282</v>
      </c>
      <c r="AU391" s="165" t="s">
        <v>88</v>
      </c>
      <c r="AV391" s="13" t="s">
        <v>86</v>
      </c>
      <c r="AW391" s="13" t="s">
        <v>33</v>
      </c>
      <c r="AX391" s="13" t="s">
        <v>79</v>
      </c>
      <c r="AY391" s="165" t="s">
        <v>252</v>
      </c>
    </row>
    <row r="392" spans="1:65" s="14" customFormat="1" ht="22.5">
      <c r="B392" s="171"/>
      <c r="D392" s="164" t="s">
        <v>282</v>
      </c>
      <c r="E392" s="172" t="s">
        <v>1</v>
      </c>
      <c r="F392" s="173" t="s">
        <v>8656</v>
      </c>
      <c r="H392" s="174">
        <v>6.55</v>
      </c>
      <c r="I392" s="175"/>
      <c r="L392" s="171"/>
      <c r="M392" s="176"/>
      <c r="N392" s="177"/>
      <c r="O392" s="177"/>
      <c r="P392" s="177"/>
      <c r="Q392" s="177"/>
      <c r="R392" s="177"/>
      <c r="S392" s="177"/>
      <c r="T392" s="178"/>
      <c r="AT392" s="172" t="s">
        <v>282</v>
      </c>
      <c r="AU392" s="172" t="s">
        <v>88</v>
      </c>
      <c r="AV392" s="14" t="s">
        <v>88</v>
      </c>
      <c r="AW392" s="14" t="s">
        <v>33</v>
      </c>
      <c r="AX392" s="14" t="s">
        <v>79</v>
      </c>
      <c r="AY392" s="172" t="s">
        <v>252</v>
      </c>
    </row>
    <row r="393" spans="1:65" s="14" customFormat="1" ht="22.5">
      <c r="B393" s="171"/>
      <c r="D393" s="164" t="s">
        <v>282</v>
      </c>
      <c r="E393" s="172" t="s">
        <v>1</v>
      </c>
      <c r="F393" s="173" t="s">
        <v>8657</v>
      </c>
      <c r="H393" s="174">
        <v>10.65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282</v>
      </c>
      <c r="AU393" s="172" t="s">
        <v>88</v>
      </c>
      <c r="AV393" s="14" t="s">
        <v>88</v>
      </c>
      <c r="AW393" s="14" t="s">
        <v>33</v>
      </c>
      <c r="AX393" s="14" t="s">
        <v>79</v>
      </c>
      <c r="AY393" s="172" t="s">
        <v>252</v>
      </c>
    </row>
    <row r="394" spans="1:65" s="13" customFormat="1" ht="33.75">
      <c r="B394" s="163"/>
      <c r="D394" s="164" t="s">
        <v>282</v>
      </c>
      <c r="E394" s="165" t="s">
        <v>1</v>
      </c>
      <c r="F394" s="166" t="s">
        <v>8658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282</v>
      </c>
      <c r="AU394" s="165" t="s">
        <v>88</v>
      </c>
      <c r="AV394" s="13" t="s">
        <v>86</v>
      </c>
      <c r="AW394" s="13" t="s">
        <v>33</v>
      </c>
      <c r="AX394" s="13" t="s">
        <v>79</v>
      </c>
      <c r="AY394" s="165" t="s">
        <v>252</v>
      </c>
    </row>
    <row r="395" spans="1:65" s="13" customFormat="1">
      <c r="B395" s="163"/>
      <c r="D395" s="164" t="s">
        <v>282</v>
      </c>
      <c r="E395" s="165" t="s">
        <v>1</v>
      </c>
      <c r="F395" s="166" t="s">
        <v>8652</v>
      </c>
      <c r="H395" s="165" t="s">
        <v>1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282</v>
      </c>
      <c r="AU395" s="165" t="s">
        <v>88</v>
      </c>
      <c r="AV395" s="13" t="s">
        <v>86</v>
      </c>
      <c r="AW395" s="13" t="s">
        <v>33</v>
      </c>
      <c r="AX395" s="13" t="s">
        <v>79</v>
      </c>
      <c r="AY395" s="165" t="s">
        <v>252</v>
      </c>
    </row>
    <row r="396" spans="1:65" s="15" customFormat="1">
      <c r="B396" s="179"/>
      <c r="D396" s="164" t="s">
        <v>282</v>
      </c>
      <c r="E396" s="180" t="s">
        <v>1</v>
      </c>
      <c r="F396" s="181" t="s">
        <v>286</v>
      </c>
      <c r="H396" s="182">
        <v>17.2</v>
      </c>
      <c r="I396" s="183"/>
      <c r="L396" s="179"/>
      <c r="M396" s="184"/>
      <c r="N396" s="185"/>
      <c r="O396" s="185"/>
      <c r="P396" s="185"/>
      <c r="Q396" s="185"/>
      <c r="R396" s="185"/>
      <c r="S396" s="185"/>
      <c r="T396" s="186"/>
      <c r="AT396" s="180" t="s">
        <v>282</v>
      </c>
      <c r="AU396" s="180" t="s">
        <v>88</v>
      </c>
      <c r="AV396" s="15" t="s">
        <v>258</v>
      </c>
      <c r="AW396" s="15" t="s">
        <v>33</v>
      </c>
      <c r="AX396" s="15" t="s">
        <v>86</v>
      </c>
      <c r="AY396" s="180" t="s">
        <v>252</v>
      </c>
    </row>
    <row r="397" spans="1:65" s="2" customFormat="1" ht="24.2" customHeight="1">
      <c r="A397" s="31"/>
      <c r="B397" s="148"/>
      <c r="C397" s="149" t="s">
        <v>506</v>
      </c>
      <c r="D397" s="149" t="s">
        <v>254</v>
      </c>
      <c r="E397" s="150" t="s">
        <v>8659</v>
      </c>
      <c r="F397" s="151" t="s">
        <v>8660</v>
      </c>
      <c r="G397" s="152" t="s">
        <v>465</v>
      </c>
      <c r="H397" s="153">
        <v>1.2</v>
      </c>
      <c r="I397" s="154"/>
      <c r="J397" s="155">
        <f>ROUND(I397*H397,2)</f>
        <v>0</v>
      </c>
      <c r="K397" s="156"/>
      <c r="L397" s="32"/>
      <c r="M397" s="157" t="s">
        <v>1</v>
      </c>
      <c r="N397" s="158" t="s">
        <v>44</v>
      </c>
      <c r="O397" s="57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61" t="s">
        <v>258</v>
      </c>
      <c r="AT397" s="161" t="s">
        <v>254</v>
      </c>
      <c r="AU397" s="161" t="s">
        <v>88</v>
      </c>
      <c r="AY397" s="17" t="s">
        <v>252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7" t="s">
        <v>86</v>
      </c>
      <c r="BK397" s="162">
        <f>ROUND(I397*H397,2)</f>
        <v>0</v>
      </c>
      <c r="BL397" s="17" t="s">
        <v>258</v>
      </c>
      <c r="BM397" s="161" t="s">
        <v>502</v>
      </c>
    </row>
    <row r="398" spans="1:65" s="14" customFormat="1" ht="22.5">
      <c r="B398" s="171"/>
      <c r="D398" s="164" t="s">
        <v>282</v>
      </c>
      <c r="E398" s="172" t="s">
        <v>1</v>
      </c>
      <c r="F398" s="173" t="s">
        <v>8661</v>
      </c>
      <c r="H398" s="174">
        <v>1.2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282</v>
      </c>
      <c r="AU398" s="172" t="s">
        <v>88</v>
      </c>
      <c r="AV398" s="14" t="s">
        <v>88</v>
      </c>
      <c r="AW398" s="14" t="s">
        <v>33</v>
      </c>
      <c r="AX398" s="14" t="s">
        <v>79</v>
      </c>
      <c r="AY398" s="172" t="s">
        <v>252</v>
      </c>
    </row>
    <row r="399" spans="1:65" s="13" customFormat="1" ht="33.75">
      <c r="B399" s="163"/>
      <c r="D399" s="164" t="s">
        <v>282</v>
      </c>
      <c r="E399" s="165" t="s">
        <v>1</v>
      </c>
      <c r="F399" s="166" t="s">
        <v>8658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282</v>
      </c>
      <c r="AU399" s="165" t="s">
        <v>88</v>
      </c>
      <c r="AV399" s="13" t="s">
        <v>86</v>
      </c>
      <c r="AW399" s="13" t="s">
        <v>33</v>
      </c>
      <c r="AX399" s="13" t="s">
        <v>79</v>
      </c>
      <c r="AY399" s="165" t="s">
        <v>252</v>
      </c>
    </row>
    <row r="400" spans="1:65" s="13" customFormat="1">
      <c r="B400" s="163"/>
      <c r="D400" s="164" t="s">
        <v>282</v>
      </c>
      <c r="E400" s="165" t="s">
        <v>1</v>
      </c>
      <c r="F400" s="166" t="s">
        <v>8652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282</v>
      </c>
      <c r="AU400" s="165" t="s">
        <v>88</v>
      </c>
      <c r="AV400" s="13" t="s">
        <v>86</v>
      </c>
      <c r="AW400" s="13" t="s">
        <v>33</v>
      </c>
      <c r="AX400" s="13" t="s">
        <v>79</v>
      </c>
      <c r="AY400" s="165" t="s">
        <v>252</v>
      </c>
    </row>
    <row r="401" spans="1:65" s="15" customFormat="1">
      <c r="B401" s="179"/>
      <c r="D401" s="164" t="s">
        <v>282</v>
      </c>
      <c r="E401" s="180" t="s">
        <v>1</v>
      </c>
      <c r="F401" s="181" t="s">
        <v>286</v>
      </c>
      <c r="H401" s="182">
        <v>1.2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282</v>
      </c>
      <c r="AU401" s="180" t="s">
        <v>88</v>
      </c>
      <c r="AV401" s="15" t="s">
        <v>258</v>
      </c>
      <c r="AW401" s="15" t="s">
        <v>33</v>
      </c>
      <c r="AX401" s="15" t="s">
        <v>86</v>
      </c>
      <c r="AY401" s="180" t="s">
        <v>252</v>
      </c>
    </row>
    <row r="402" spans="1:65" s="2" customFormat="1" ht="37.9" customHeight="1">
      <c r="A402" s="31"/>
      <c r="B402" s="148"/>
      <c r="C402" s="149" t="s">
        <v>396</v>
      </c>
      <c r="D402" s="149" t="s">
        <v>254</v>
      </c>
      <c r="E402" s="150" t="s">
        <v>8662</v>
      </c>
      <c r="F402" s="151" t="s">
        <v>8663</v>
      </c>
      <c r="G402" s="152" t="s">
        <v>265</v>
      </c>
      <c r="H402" s="153">
        <v>59.95</v>
      </c>
      <c r="I402" s="154"/>
      <c r="J402" s="155">
        <f>ROUND(I402*H402,2)</f>
        <v>0</v>
      </c>
      <c r="K402" s="156"/>
      <c r="L402" s="32"/>
      <c r="M402" s="157" t="s">
        <v>1</v>
      </c>
      <c r="N402" s="158" t="s">
        <v>44</v>
      </c>
      <c r="O402" s="57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61" t="s">
        <v>258</v>
      </c>
      <c r="AT402" s="161" t="s">
        <v>254</v>
      </c>
      <c r="AU402" s="161" t="s">
        <v>88</v>
      </c>
      <c r="AY402" s="17" t="s">
        <v>252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7" t="s">
        <v>86</v>
      </c>
      <c r="BK402" s="162">
        <f>ROUND(I402*H402,2)</f>
        <v>0</v>
      </c>
      <c r="BL402" s="17" t="s">
        <v>258</v>
      </c>
      <c r="BM402" s="161" t="s">
        <v>509</v>
      </c>
    </row>
    <row r="403" spans="1:65" s="14" customFormat="1" ht="22.5">
      <c r="B403" s="171"/>
      <c r="D403" s="164" t="s">
        <v>282</v>
      </c>
      <c r="E403" s="172" t="s">
        <v>1</v>
      </c>
      <c r="F403" s="173" t="s">
        <v>8664</v>
      </c>
      <c r="H403" s="174">
        <v>59.95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282</v>
      </c>
      <c r="AU403" s="172" t="s">
        <v>88</v>
      </c>
      <c r="AV403" s="14" t="s">
        <v>88</v>
      </c>
      <c r="AW403" s="14" t="s">
        <v>33</v>
      </c>
      <c r="AX403" s="14" t="s">
        <v>79</v>
      </c>
      <c r="AY403" s="172" t="s">
        <v>252</v>
      </c>
    </row>
    <row r="404" spans="1:65" s="13" customFormat="1" ht="33.75">
      <c r="B404" s="163"/>
      <c r="D404" s="164" t="s">
        <v>282</v>
      </c>
      <c r="E404" s="165" t="s">
        <v>1</v>
      </c>
      <c r="F404" s="166" t="s">
        <v>8665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282</v>
      </c>
      <c r="AU404" s="165" t="s">
        <v>88</v>
      </c>
      <c r="AV404" s="13" t="s">
        <v>86</v>
      </c>
      <c r="AW404" s="13" t="s">
        <v>33</v>
      </c>
      <c r="AX404" s="13" t="s">
        <v>79</v>
      </c>
      <c r="AY404" s="165" t="s">
        <v>252</v>
      </c>
    </row>
    <row r="405" spans="1:65" s="13" customFormat="1" ht="33.75">
      <c r="B405" s="163"/>
      <c r="D405" s="164" t="s">
        <v>282</v>
      </c>
      <c r="E405" s="165" t="s">
        <v>1</v>
      </c>
      <c r="F405" s="166" t="s">
        <v>8309</v>
      </c>
      <c r="H405" s="165" t="s">
        <v>1</v>
      </c>
      <c r="I405" s="167"/>
      <c r="L405" s="163"/>
      <c r="M405" s="168"/>
      <c r="N405" s="169"/>
      <c r="O405" s="169"/>
      <c r="P405" s="169"/>
      <c r="Q405" s="169"/>
      <c r="R405" s="169"/>
      <c r="S405" s="169"/>
      <c r="T405" s="170"/>
      <c r="AT405" s="165" t="s">
        <v>282</v>
      </c>
      <c r="AU405" s="165" t="s">
        <v>88</v>
      </c>
      <c r="AV405" s="13" t="s">
        <v>86</v>
      </c>
      <c r="AW405" s="13" t="s">
        <v>33</v>
      </c>
      <c r="AX405" s="13" t="s">
        <v>79</v>
      </c>
      <c r="AY405" s="165" t="s">
        <v>252</v>
      </c>
    </row>
    <row r="406" spans="1:65" s="13" customFormat="1" ht="33.75">
      <c r="B406" s="163"/>
      <c r="D406" s="164" t="s">
        <v>282</v>
      </c>
      <c r="E406" s="165" t="s">
        <v>1</v>
      </c>
      <c r="F406" s="166" t="s">
        <v>8447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282</v>
      </c>
      <c r="AU406" s="165" t="s">
        <v>88</v>
      </c>
      <c r="AV406" s="13" t="s">
        <v>86</v>
      </c>
      <c r="AW406" s="13" t="s">
        <v>33</v>
      </c>
      <c r="AX406" s="13" t="s">
        <v>79</v>
      </c>
      <c r="AY406" s="165" t="s">
        <v>252</v>
      </c>
    </row>
    <row r="407" spans="1:65" s="13" customFormat="1" ht="22.5">
      <c r="B407" s="163"/>
      <c r="D407" s="164" t="s">
        <v>282</v>
      </c>
      <c r="E407" s="165" t="s">
        <v>1</v>
      </c>
      <c r="F407" s="166" t="s">
        <v>8311</v>
      </c>
      <c r="H407" s="165" t="s">
        <v>1</v>
      </c>
      <c r="I407" s="167"/>
      <c r="L407" s="163"/>
      <c r="M407" s="168"/>
      <c r="N407" s="169"/>
      <c r="O407" s="169"/>
      <c r="P407" s="169"/>
      <c r="Q407" s="169"/>
      <c r="R407" s="169"/>
      <c r="S407" s="169"/>
      <c r="T407" s="170"/>
      <c r="AT407" s="165" t="s">
        <v>282</v>
      </c>
      <c r="AU407" s="165" t="s">
        <v>88</v>
      </c>
      <c r="AV407" s="13" t="s">
        <v>86</v>
      </c>
      <c r="AW407" s="13" t="s">
        <v>33</v>
      </c>
      <c r="AX407" s="13" t="s">
        <v>79</v>
      </c>
      <c r="AY407" s="165" t="s">
        <v>252</v>
      </c>
    </row>
    <row r="408" spans="1:65" s="15" customFormat="1">
      <c r="B408" s="179"/>
      <c r="D408" s="164" t="s">
        <v>282</v>
      </c>
      <c r="E408" s="180" t="s">
        <v>1</v>
      </c>
      <c r="F408" s="181" t="s">
        <v>286</v>
      </c>
      <c r="H408" s="182">
        <v>59.95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282</v>
      </c>
      <c r="AU408" s="180" t="s">
        <v>88</v>
      </c>
      <c r="AV408" s="15" t="s">
        <v>258</v>
      </c>
      <c r="AW408" s="15" t="s">
        <v>33</v>
      </c>
      <c r="AX408" s="15" t="s">
        <v>86</v>
      </c>
      <c r="AY408" s="180" t="s">
        <v>252</v>
      </c>
    </row>
    <row r="409" spans="1:65" s="2" customFormat="1" ht="37.9" customHeight="1">
      <c r="A409" s="31"/>
      <c r="B409" s="148"/>
      <c r="C409" s="149" t="s">
        <v>514</v>
      </c>
      <c r="D409" s="149" t="s">
        <v>254</v>
      </c>
      <c r="E409" s="150" t="s">
        <v>8666</v>
      </c>
      <c r="F409" s="151" t="s">
        <v>8667</v>
      </c>
      <c r="G409" s="152" t="s">
        <v>265</v>
      </c>
      <c r="H409" s="153">
        <v>146.35</v>
      </c>
      <c r="I409" s="154"/>
      <c r="J409" s="155">
        <f>ROUND(I409*H409,2)</f>
        <v>0</v>
      </c>
      <c r="K409" s="156"/>
      <c r="L409" s="32"/>
      <c r="M409" s="157" t="s">
        <v>1</v>
      </c>
      <c r="N409" s="158" t="s">
        <v>44</v>
      </c>
      <c r="O409" s="57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61" t="s">
        <v>258</v>
      </c>
      <c r="AT409" s="161" t="s">
        <v>254</v>
      </c>
      <c r="AU409" s="161" t="s">
        <v>88</v>
      </c>
      <c r="AY409" s="17" t="s">
        <v>252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7" t="s">
        <v>86</v>
      </c>
      <c r="BK409" s="162">
        <f>ROUND(I409*H409,2)</f>
        <v>0</v>
      </c>
      <c r="BL409" s="17" t="s">
        <v>258</v>
      </c>
      <c r="BM409" s="161" t="s">
        <v>513</v>
      </c>
    </row>
    <row r="410" spans="1:65" s="14" customFormat="1" ht="22.5">
      <c r="B410" s="171"/>
      <c r="D410" s="164" t="s">
        <v>282</v>
      </c>
      <c r="E410" s="172" t="s">
        <v>1</v>
      </c>
      <c r="F410" s="173" t="s">
        <v>8668</v>
      </c>
      <c r="H410" s="174">
        <v>146.35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282</v>
      </c>
      <c r="AU410" s="172" t="s">
        <v>88</v>
      </c>
      <c r="AV410" s="14" t="s">
        <v>88</v>
      </c>
      <c r="AW410" s="14" t="s">
        <v>33</v>
      </c>
      <c r="AX410" s="14" t="s">
        <v>79</v>
      </c>
      <c r="AY410" s="172" t="s">
        <v>252</v>
      </c>
    </row>
    <row r="411" spans="1:65" s="13" customFormat="1" ht="33.75">
      <c r="B411" s="163"/>
      <c r="D411" s="164" t="s">
        <v>282</v>
      </c>
      <c r="E411" s="165" t="s">
        <v>1</v>
      </c>
      <c r="F411" s="166" t="s">
        <v>8669</v>
      </c>
      <c r="H411" s="165" t="s">
        <v>1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5" t="s">
        <v>282</v>
      </c>
      <c r="AU411" s="165" t="s">
        <v>88</v>
      </c>
      <c r="AV411" s="13" t="s">
        <v>86</v>
      </c>
      <c r="AW411" s="13" t="s">
        <v>33</v>
      </c>
      <c r="AX411" s="13" t="s">
        <v>79</v>
      </c>
      <c r="AY411" s="165" t="s">
        <v>252</v>
      </c>
    </row>
    <row r="412" spans="1:65" s="13" customFormat="1" ht="33.75">
      <c r="B412" s="163"/>
      <c r="D412" s="164" t="s">
        <v>282</v>
      </c>
      <c r="E412" s="165" t="s">
        <v>1</v>
      </c>
      <c r="F412" s="166" t="s">
        <v>8309</v>
      </c>
      <c r="H412" s="165" t="s">
        <v>1</v>
      </c>
      <c r="I412" s="167"/>
      <c r="L412" s="163"/>
      <c r="M412" s="168"/>
      <c r="N412" s="169"/>
      <c r="O412" s="169"/>
      <c r="P412" s="169"/>
      <c r="Q412" s="169"/>
      <c r="R412" s="169"/>
      <c r="S412" s="169"/>
      <c r="T412" s="170"/>
      <c r="AT412" s="165" t="s">
        <v>282</v>
      </c>
      <c r="AU412" s="165" t="s">
        <v>88</v>
      </c>
      <c r="AV412" s="13" t="s">
        <v>86</v>
      </c>
      <c r="AW412" s="13" t="s">
        <v>33</v>
      </c>
      <c r="AX412" s="13" t="s">
        <v>79</v>
      </c>
      <c r="AY412" s="165" t="s">
        <v>252</v>
      </c>
    </row>
    <row r="413" spans="1:65" s="13" customFormat="1" ht="33.75">
      <c r="B413" s="163"/>
      <c r="D413" s="164" t="s">
        <v>282</v>
      </c>
      <c r="E413" s="165" t="s">
        <v>1</v>
      </c>
      <c r="F413" s="166" t="s">
        <v>8447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282</v>
      </c>
      <c r="AU413" s="165" t="s">
        <v>88</v>
      </c>
      <c r="AV413" s="13" t="s">
        <v>86</v>
      </c>
      <c r="AW413" s="13" t="s">
        <v>33</v>
      </c>
      <c r="AX413" s="13" t="s">
        <v>79</v>
      </c>
      <c r="AY413" s="165" t="s">
        <v>252</v>
      </c>
    </row>
    <row r="414" spans="1:65" s="13" customFormat="1" ht="22.5">
      <c r="B414" s="163"/>
      <c r="D414" s="164" t="s">
        <v>282</v>
      </c>
      <c r="E414" s="165" t="s">
        <v>1</v>
      </c>
      <c r="F414" s="166" t="s">
        <v>8311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282</v>
      </c>
      <c r="AU414" s="165" t="s">
        <v>88</v>
      </c>
      <c r="AV414" s="13" t="s">
        <v>86</v>
      </c>
      <c r="AW414" s="13" t="s">
        <v>33</v>
      </c>
      <c r="AX414" s="13" t="s">
        <v>79</v>
      </c>
      <c r="AY414" s="165" t="s">
        <v>252</v>
      </c>
    </row>
    <row r="415" spans="1:65" s="15" customFormat="1">
      <c r="B415" s="179"/>
      <c r="D415" s="164" t="s">
        <v>282</v>
      </c>
      <c r="E415" s="180" t="s">
        <v>1</v>
      </c>
      <c r="F415" s="181" t="s">
        <v>286</v>
      </c>
      <c r="H415" s="182">
        <v>146.35</v>
      </c>
      <c r="I415" s="183"/>
      <c r="L415" s="179"/>
      <c r="M415" s="184"/>
      <c r="N415" s="185"/>
      <c r="O415" s="185"/>
      <c r="P415" s="185"/>
      <c r="Q415" s="185"/>
      <c r="R415" s="185"/>
      <c r="S415" s="185"/>
      <c r="T415" s="186"/>
      <c r="AT415" s="180" t="s">
        <v>282</v>
      </c>
      <c r="AU415" s="180" t="s">
        <v>88</v>
      </c>
      <c r="AV415" s="15" t="s">
        <v>258</v>
      </c>
      <c r="AW415" s="15" t="s">
        <v>33</v>
      </c>
      <c r="AX415" s="15" t="s">
        <v>86</v>
      </c>
      <c r="AY415" s="180" t="s">
        <v>252</v>
      </c>
    </row>
    <row r="416" spans="1:65" s="2" customFormat="1" ht="24.2" customHeight="1">
      <c r="A416" s="31"/>
      <c r="B416" s="148"/>
      <c r="C416" s="149" t="s">
        <v>399</v>
      </c>
      <c r="D416" s="149" t="s">
        <v>254</v>
      </c>
      <c r="E416" s="150" t="s">
        <v>8670</v>
      </c>
      <c r="F416" s="151" t="s">
        <v>8671</v>
      </c>
      <c r="G416" s="152" t="s">
        <v>347</v>
      </c>
      <c r="H416" s="153">
        <v>1</v>
      </c>
      <c r="I416" s="154"/>
      <c r="J416" s="155">
        <f>ROUND(I416*H416,2)</f>
        <v>0</v>
      </c>
      <c r="K416" s="156"/>
      <c r="L416" s="32"/>
      <c r="M416" s="157" t="s">
        <v>1</v>
      </c>
      <c r="N416" s="158" t="s">
        <v>44</v>
      </c>
      <c r="O416" s="57"/>
      <c r="P416" s="159">
        <f>O416*H416</f>
        <v>0</v>
      </c>
      <c r="Q416" s="159">
        <v>0</v>
      </c>
      <c r="R416" s="159">
        <f>Q416*H416</f>
        <v>0</v>
      </c>
      <c r="S416" s="159">
        <v>0</v>
      </c>
      <c r="T416" s="160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61" t="s">
        <v>258</v>
      </c>
      <c r="AT416" s="161" t="s">
        <v>254</v>
      </c>
      <c r="AU416" s="161" t="s">
        <v>88</v>
      </c>
      <c r="AY416" s="17" t="s">
        <v>252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7" t="s">
        <v>86</v>
      </c>
      <c r="BK416" s="162">
        <f>ROUND(I416*H416,2)</f>
        <v>0</v>
      </c>
      <c r="BL416" s="17" t="s">
        <v>258</v>
      </c>
      <c r="BM416" s="161" t="s">
        <v>517</v>
      </c>
    </row>
    <row r="417" spans="1:65" s="14" customFormat="1" ht="22.5">
      <c r="B417" s="171"/>
      <c r="D417" s="164" t="s">
        <v>282</v>
      </c>
      <c r="E417" s="172" t="s">
        <v>1</v>
      </c>
      <c r="F417" s="173" t="s">
        <v>8672</v>
      </c>
      <c r="H417" s="174">
        <v>1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282</v>
      </c>
      <c r="AU417" s="172" t="s">
        <v>88</v>
      </c>
      <c r="AV417" s="14" t="s">
        <v>88</v>
      </c>
      <c r="AW417" s="14" t="s">
        <v>33</v>
      </c>
      <c r="AX417" s="14" t="s">
        <v>79</v>
      </c>
      <c r="AY417" s="172" t="s">
        <v>252</v>
      </c>
    </row>
    <row r="418" spans="1:65" s="13" customFormat="1" ht="33.75">
      <c r="B418" s="163"/>
      <c r="D418" s="164" t="s">
        <v>282</v>
      </c>
      <c r="E418" s="165" t="s">
        <v>1</v>
      </c>
      <c r="F418" s="166" t="s">
        <v>8673</v>
      </c>
      <c r="H418" s="165" t="s">
        <v>1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282</v>
      </c>
      <c r="AU418" s="165" t="s">
        <v>88</v>
      </c>
      <c r="AV418" s="13" t="s">
        <v>86</v>
      </c>
      <c r="AW418" s="13" t="s">
        <v>33</v>
      </c>
      <c r="AX418" s="13" t="s">
        <v>79</v>
      </c>
      <c r="AY418" s="165" t="s">
        <v>252</v>
      </c>
    </row>
    <row r="419" spans="1:65" s="13" customFormat="1">
      <c r="B419" s="163"/>
      <c r="D419" s="164" t="s">
        <v>282</v>
      </c>
      <c r="E419" s="165" t="s">
        <v>1</v>
      </c>
      <c r="F419" s="166" t="s">
        <v>8674</v>
      </c>
      <c r="H419" s="165" t="s">
        <v>1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282</v>
      </c>
      <c r="AU419" s="165" t="s">
        <v>88</v>
      </c>
      <c r="AV419" s="13" t="s">
        <v>86</v>
      </c>
      <c r="AW419" s="13" t="s">
        <v>33</v>
      </c>
      <c r="AX419" s="13" t="s">
        <v>79</v>
      </c>
      <c r="AY419" s="165" t="s">
        <v>252</v>
      </c>
    </row>
    <row r="420" spans="1:65" s="13" customFormat="1" ht="33.75">
      <c r="B420" s="163"/>
      <c r="D420" s="164" t="s">
        <v>282</v>
      </c>
      <c r="E420" s="165" t="s">
        <v>1</v>
      </c>
      <c r="F420" s="166" t="s">
        <v>8309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282</v>
      </c>
      <c r="AU420" s="165" t="s">
        <v>88</v>
      </c>
      <c r="AV420" s="13" t="s">
        <v>86</v>
      </c>
      <c r="AW420" s="13" t="s">
        <v>33</v>
      </c>
      <c r="AX420" s="13" t="s">
        <v>79</v>
      </c>
      <c r="AY420" s="165" t="s">
        <v>252</v>
      </c>
    </row>
    <row r="421" spans="1:65" s="13" customFormat="1" ht="33.75">
      <c r="B421" s="163"/>
      <c r="D421" s="164" t="s">
        <v>282</v>
      </c>
      <c r="E421" s="165" t="s">
        <v>1</v>
      </c>
      <c r="F421" s="166" t="s">
        <v>8447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282</v>
      </c>
      <c r="AU421" s="165" t="s">
        <v>88</v>
      </c>
      <c r="AV421" s="13" t="s">
        <v>86</v>
      </c>
      <c r="AW421" s="13" t="s">
        <v>33</v>
      </c>
      <c r="AX421" s="13" t="s">
        <v>79</v>
      </c>
      <c r="AY421" s="165" t="s">
        <v>252</v>
      </c>
    </row>
    <row r="422" spans="1:65" s="13" customFormat="1" ht="22.5">
      <c r="B422" s="163"/>
      <c r="D422" s="164" t="s">
        <v>282</v>
      </c>
      <c r="E422" s="165" t="s">
        <v>1</v>
      </c>
      <c r="F422" s="166" t="s">
        <v>8311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282</v>
      </c>
      <c r="AU422" s="165" t="s">
        <v>88</v>
      </c>
      <c r="AV422" s="13" t="s">
        <v>86</v>
      </c>
      <c r="AW422" s="13" t="s">
        <v>33</v>
      </c>
      <c r="AX422" s="13" t="s">
        <v>79</v>
      </c>
      <c r="AY422" s="165" t="s">
        <v>252</v>
      </c>
    </row>
    <row r="423" spans="1:65" s="15" customFormat="1">
      <c r="B423" s="179"/>
      <c r="D423" s="164" t="s">
        <v>282</v>
      </c>
      <c r="E423" s="180" t="s">
        <v>1</v>
      </c>
      <c r="F423" s="181" t="s">
        <v>286</v>
      </c>
      <c r="H423" s="182">
        <v>1</v>
      </c>
      <c r="I423" s="183"/>
      <c r="L423" s="179"/>
      <c r="M423" s="184"/>
      <c r="N423" s="185"/>
      <c r="O423" s="185"/>
      <c r="P423" s="185"/>
      <c r="Q423" s="185"/>
      <c r="R423" s="185"/>
      <c r="S423" s="185"/>
      <c r="T423" s="186"/>
      <c r="AT423" s="180" t="s">
        <v>282</v>
      </c>
      <c r="AU423" s="180" t="s">
        <v>88</v>
      </c>
      <c r="AV423" s="15" t="s">
        <v>258</v>
      </c>
      <c r="AW423" s="15" t="s">
        <v>33</v>
      </c>
      <c r="AX423" s="15" t="s">
        <v>86</v>
      </c>
      <c r="AY423" s="180" t="s">
        <v>252</v>
      </c>
    </row>
    <row r="424" spans="1:65" s="2" customFormat="1" ht="24.2" customHeight="1">
      <c r="A424" s="31"/>
      <c r="B424" s="148"/>
      <c r="C424" s="149" t="s">
        <v>536</v>
      </c>
      <c r="D424" s="149" t="s">
        <v>254</v>
      </c>
      <c r="E424" s="150" t="s">
        <v>8675</v>
      </c>
      <c r="F424" s="151" t="s">
        <v>8676</v>
      </c>
      <c r="G424" s="152" t="s">
        <v>265</v>
      </c>
      <c r="H424" s="153">
        <v>6</v>
      </c>
      <c r="I424" s="154"/>
      <c r="J424" s="155">
        <f>ROUND(I424*H424,2)</f>
        <v>0</v>
      </c>
      <c r="K424" s="156"/>
      <c r="L424" s="32"/>
      <c r="M424" s="157" t="s">
        <v>1</v>
      </c>
      <c r="N424" s="158" t="s">
        <v>44</v>
      </c>
      <c r="O424" s="57"/>
      <c r="P424" s="159">
        <f>O424*H424</f>
        <v>0</v>
      </c>
      <c r="Q424" s="159">
        <v>0</v>
      </c>
      <c r="R424" s="159">
        <f>Q424*H424</f>
        <v>0</v>
      </c>
      <c r="S424" s="159">
        <v>0</v>
      </c>
      <c r="T424" s="160">
        <f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61" t="s">
        <v>258</v>
      </c>
      <c r="AT424" s="161" t="s">
        <v>254</v>
      </c>
      <c r="AU424" s="161" t="s">
        <v>88</v>
      </c>
      <c r="AY424" s="17" t="s">
        <v>252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7" t="s">
        <v>86</v>
      </c>
      <c r="BK424" s="162">
        <f>ROUND(I424*H424,2)</f>
        <v>0</v>
      </c>
      <c r="BL424" s="17" t="s">
        <v>258</v>
      </c>
      <c r="BM424" s="161" t="s">
        <v>533</v>
      </c>
    </row>
    <row r="425" spans="1:65" s="14" customFormat="1" ht="33.75">
      <c r="B425" s="171"/>
      <c r="D425" s="164" t="s">
        <v>282</v>
      </c>
      <c r="E425" s="172" t="s">
        <v>1</v>
      </c>
      <c r="F425" s="173" t="s">
        <v>8677</v>
      </c>
      <c r="H425" s="174">
        <v>6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282</v>
      </c>
      <c r="AU425" s="172" t="s">
        <v>88</v>
      </c>
      <c r="AV425" s="14" t="s">
        <v>88</v>
      </c>
      <c r="AW425" s="14" t="s">
        <v>33</v>
      </c>
      <c r="AX425" s="14" t="s">
        <v>79</v>
      </c>
      <c r="AY425" s="172" t="s">
        <v>252</v>
      </c>
    </row>
    <row r="426" spans="1:65" s="13" customFormat="1" ht="33.75">
      <c r="B426" s="163"/>
      <c r="D426" s="164" t="s">
        <v>282</v>
      </c>
      <c r="E426" s="165" t="s">
        <v>1</v>
      </c>
      <c r="F426" s="166" t="s">
        <v>8678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282</v>
      </c>
      <c r="AU426" s="165" t="s">
        <v>88</v>
      </c>
      <c r="AV426" s="13" t="s">
        <v>86</v>
      </c>
      <c r="AW426" s="13" t="s">
        <v>33</v>
      </c>
      <c r="AX426" s="13" t="s">
        <v>79</v>
      </c>
      <c r="AY426" s="165" t="s">
        <v>252</v>
      </c>
    </row>
    <row r="427" spans="1:65" s="13" customFormat="1" ht="33.75">
      <c r="B427" s="163"/>
      <c r="D427" s="164" t="s">
        <v>282</v>
      </c>
      <c r="E427" s="165" t="s">
        <v>1</v>
      </c>
      <c r="F427" s="166" t="s">
        <v>8679</v>
      </c>
      <c r="H427" s="165" t="s">
        <v>1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5" t="s">
        <v>282</v>
      </c>
      <c r="AU427" s="165" t="s">
        <v>88</v>
      </c>
      <c r="AV427" s="13" t="s">
        <v>86</v>
      </c>
      <c r="AW427" s="13" t="s">
        <v>33</v>
      </c>
      <c r="AX427" s="13" t="s">
        <v>79</v>
      </c>
      <c r="AY427" s="165" t="s">
        <v>252</v>
      </c>
    </row>
    <row r="428" spans="1:65" s="13" customFormat="1" ht="33.75">
      <c r="B428" s="163"/>
      <c r="D428" s="164" t="s">
        <v>282</v>
      </c>
      <c r="E428" s="165" t="s">
        <v>1</v>
      </c>
      <c r="F428" s="166" t="s">
        <v>8680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282</v>
      </c>
      <c r="AU428" s="165" t="s">
        <v>88</v>
      </c>
      <c r="AV428" s="13" t="s">
        <v>86</v>
      </c>
      <c r="AW428" s="13" t="s">
        <v>33</v>
      </c>
      <c r="AX428" s="13" t="s">
        <v>79</v>
      </c>
      <c r="AY428" s="165" t="s">
        <v>252</v>
      </c>
    </row>
    <row r="429" spans="1:65" s="13" customFormat="1" ht="33.75">
      <c r="B429" s="163"/>
      <c r="D429" s="164" t="s">
        <v>282</v>
      </c>
      <c r="E429" s="165" t="s">
        <v>1</v>
      </c>
      <c r="F429" s="166" t="s">
        <v>8309</v>
      </c>
      <c r="H429" s="165" t="s">
        <v>1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5" t="s">
        <v>282</v>
      </c>
      <c r="AU429" s="165" t="s">
        <v>88</v>
      </c>
      <c r="AV429" s="13" t="s">
        <v>86</v>
      </c>
      <c r="AW429" s="13" t="s">
        <v>33</v>
      </c>
      <c r="AX429" s="13" t="s">
        <v>79</v>
      </c>
      <c r="AY429" s="165" t="s">
        <v>252</v>
      </c>
    </row>
    <row r="430" spans="1:65" s="13" customFormat="1" ht="33.75">
      <c r="B430" s="163"/>
      <c r="D430" s="164" t="s">
        <v>282</v>
      </c>
      <c r="E430" s="165" t="s">
        <v>1</v>
      </c>
      <c r="F430" s="166" t="s">
        <v>8447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282</v>
      </c>
      <c r="AU430" s="165" t="s">
        <v>88</v>
      </c>
      <c r="AV430" s="13" t="s">
        <v>86</v>
      </c>
      <c r="AW430" s="13" t="s">
        <v>33</v>
      </c>
      <c r="AX430" s="13" t="s">
        <v>79</v>
      </c>
      <c r="AY430" s="165" t="s">
        <v>252</v>
      </c>
    </row>
    <row r="431" spans="1:65" s="13" customFormat="1" ht="22.5">
      <c r="B431" s="163"/>
      <c r="D431" s="164" t="s">
        <v>282</v>
      </c>
      <c r="E431" s="165" t="s">
        <v>1</v>
      </c>
      <c r="F431" s="166" t="s">
        <v>8311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282</v>
      </c>
      <c r="AU431" s="165" t="s">
        <v>88</v>
      </c>
      <c r="AV431" s="13" t="s">
        <v>86</v>
      </c>
      <c r="AW431" s="13" t="s">
        <v>33</v>
      </c>
      <c r="AX431" s="13" t="s">
        <v>79</v>
      </c>
      <c r="AY431" s="165" t="s">
        <v>252</v>
      </c>
    </row>
    <row r="432" spans="1:65" s="15" customFormat="1">
      <c r="B432" s="179"/>
      <c r="D432" s="164" t="s">
        <v>282</v>
      </c>
      <c r="E432" s="180" t="s">
        <v>1</v>
      </c>
      <c r="F432" s="181" t="s">
        <v>286</v>
      </c>
      <c r="H432" s="182">
        <v>6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282</v>
      </c>
      <c r="AU432" s="180" t="s">
        <v>88</v>
      </c>
      <c r="AV432" s="15" t="s">
        <v>258</v>
      </c>
      <c r="AW432" s="15" t="s">
        <v>33</v>
      </c>
      <c r="AX432" s="15" t="s">
        <v>86</v>
      </c>
      <c r="AY432" s="180" t="s">
        <v>252</v>
      </c>
    </row>
    <row r="433" spans="1:65" s="2" customFormat="1" ht="21.75" customHeight="1">
      <c r="A433" s="31"/>
      <c r="B433" s="148"/>
      <c r="C433" s="149" t="s">
        <v>403</v>
      </c>
      <c r="D433" s="149" t="s">
        <v>254</v>
      </c>
      <c r="E433" s="150" t="s">
        <v>8681</v>
      </c>
      <c r="F433" s="151" t="s">
        <v>8682</v>
      </c>
      <c r="G433" s="152" t="s">
        <v>265</v>
      </c>
      <c r="H433" s="153">
        <v>9.1999999999999993</v>
      </c>
      <c r="I433" s="154"/>
      <c r="J433" s="155">
        <f>ROUND(I433*H433,2)</f>
        <v>0</v>
      </c>
      <c r="K433" s="156"/>
      <c r="L433" s="32"/>
      <c r="M433" s="157" t="s">
        <v>1</v>
      </c>
      <c r="N433" s="158" t="s">
        <v>44</v>
      </c>
      <c r="O433" s="57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61" t="s">
        <v>258</v>
      </c>
      <c r="AT433" s="161" t="s">
        <v>254</v>
      </c>
      <c r="AU433" s="161" t="s">
        <v>88</v>
      </c>
      <c r="AY433" s="17" t="s">
        <v>252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7" t="s">
        <v>86</v>
      </c>
      <c r="BK433" s="162">
        <f>ROUND(I433*H433,2)</f>
        <v>0</v>
      </c>
      <c r="BL433" s="17" t="s">
        <v>258</v>
      </c>
      <c r="BM433" s="161" t="s">
        <v>539</v>
      </c>
    </row>
    <row r="434" spans="1:65" s="14" customFormat="1">
      <c r="B434" s="171"/>
      <c r="D434" s="164" t="s">
        <v>282</v>
      </c>
      <c r="E434" s="172" t="s">
        <v>1</v>
      </c>
      <c r="F434" s="173" t="s">
        <v>8683</v>
      </c>
      <c r="H434" s="174">
        <v>9.1999999999999993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282</v>
      </c>
      <c r="AU434" s="172" t="s">
        <v>88</v>
      </c>
      <c r="AV434" s="14" t="s">
        <v>88</v>
      </c>
      <c r="AW434" s="14" t="s">
        <v>33</v>
      </c>
      <c r="AX434" s="14" t="s">
        <v>79</v>
      </c>
      <c r="AY434" s="172" t="s">
        <v>252</v>
      </c>
    </row>
    <row r="435" spans="1:65" s="15" customFormat="1">
      <c r="B435" s="179"/>
      <c r="D435" s="164" t="s">
        <v>282</v>
      </c>
      <c r="E435" s="180" t="s">
        <v>1</v>
      </c>
      <c r="F435" s="181" t="s">
        <v>286</v>
      </c>
      <c r="H435" s="182">
        <v>9.1999999999999993</v>
      </c>
      <c r="I435" s="183"/>
      <c r="L435" s="179"/>
      <c r="M435" s="184"/>
      <c r="N435" s="185"/>
      <c r="O435" s="185"/>
      <c r="P435" s="185"/>
      <c r="Q435" s="185"/>
      <c r="R435" s="185"/>
      <c r="S435" s="185"/>
      <c r="T435" s="186"/>
      <c r="AT435" s="180" t="s">
        <v>282</v>
      </c>
      <c r="AU435" s="180" t="s">
        <v>88</v>
      </c>
      <c r="AV435" s="15" t="s">
        <v>258</v>
      </c>
      <c r="AW435" s="15" t="s">
        <v>33</v>
      </c>
      <c r="AX435" s="15" t="s">
        <v>86</v>
      </c>
      <c r="AY435" s="180" t="s">
        <v>252</v>
      </c>
    </row>
    <row r="436" spans="1:65" s="2" customFormat="1" ht="24.2" customHeight="1">
      <c r="A436" s="31"/>
      <c r="B436" s="148"/>
      <c r="C436" s="149" t="s">
        <v>553</v>
      </c>
      <c r="D436" s="149" t="s">
        <v>254</v>
      </c>
      <c r="E436" s="150" t="s">
        <v>8684</v>
      </c>
      <c r="F436" s="151" t="s">
        <v>8685</v>
      </c>
      <c r="G436" s="152" t="s">
        <v>465</v>
      </c>
      <c r="H436" s="153">
        <v>104.75</v>
      </c>
      <c r="I436" s="154"/>
      <c r="J436" s="155">
        <f>ROUND(I436*H436,2)</f>
        <v>0</v>
      </c>
      <c r="K436" s="156"/>
      <c r="L436" s="32"/>
      <c r="M436" s="157" t="s">
        <v>1</v>
      </c>
      <c r="N436" s="158" t="s">
        <v>44</v>
      </c>
      <c r="O436" s="57"/>
      <c r="P436" s="159">
        <f>O436*H436</f>
        <v>0</v>
      </c>
      <c r="Q436" s="159">
        <v>0</v>
      </c>
      <c r="R436" s="159">
        <f>Q436*H436</f>
        <v>0</v>
      </c>
      <c r="S436" s="159">
        <v>0</v>
      </c>
      <c r="T436" s="160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61" t="s">
        <v>258</v>
      </c>
      <c r="AT436" s="161" t="s">
        <v>254</v>
      </c>
      <c r="AU436" s="161" t="s">
        <v>88</v>
      </c>
      <c r="AY436" s="17" t="s">
        <v>252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7" t="s">
        <v>86</v>
      </c>
      <c r="BK436" s="162">
        <f>ROUND(I436*H436,2)</f>
        <v>0</v>
      </c>
      <c r="BL436" s="17" t="s">
        <v>258</v>
      </c>
      <c r="BM436" s="161" t="s">
        <v>550</v>
      </c>
    </row>
    <row r="437" spans="1:65" s="14" customFormat="1">
      <c r="B437" s="171"/>
      <c r="D437" s="164" t="s">
        <v>282</v>
      </c>
      <c r="E437" s="172" t="s">
        <v>1</v>
      </c>
      <c r="F437" s="173" t="s">
        <v>8686</v>
      </c>
      <c r="H437" s="174">
        <v>104.75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282</v>
      </c>
      <c r="AU437" s="172" t="s">
        <v>88</v>
      </c>
      <c r="AV437" s="14" t="s">
        <v>88</v>
      </c>
      <c r="AW437" s="14" t="s">
        <v>33</v>
      </c>
      <c r="AX437" s="14" t="s">
        <v>79</v>
      </c>
      <c r="AY437" s="172" t="s">
        <v>252</v>
      </c>
    </row>
    <row r="438" spans="1:65" s="15" customFormat="1">
      <c r="B438" s="179"/>
      <c r="D438" s="164" t="s">
        <v>282</v>
      </c>
      <c r="E438" s="180" t="s">
        <v>1</v>
      </c>
      <c r="F438" s="181" t="s">
        <v>286</v>
      </c>
      <c r="H438" s="182">
        <v>104.75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282</v>
      </c>
      <c r="AU438" s="180" t="s">
        <v>88</v>
      </c>
      <c r="AV438" s="15" t="s">
        <v>258</v>
      </c>
      <c r="AW438" s="15" t="s">
        <v>33</v>
      </c>
      <c r="AX438" s="15" t="s">
        <v>86</v>
      </c>
      <c r="AY438" s="180" t="s">
        <v>252</v>
      </c>
    </row>
    <row r="439" spans="1:65" s="2" customFormat="1" ht="24.2" customHeight="1">
      <c r="A439" s="31"/>
      <c r="B439" s="148"/>
      <c r="C439" s="149" t="s">
        <v>406</v>
      </c>
      <c r="D439" s="149" t="s">
        <v>254</v>
      </c>
      <c r="E439" s="150" t="s">
        <v>8687</v>
      </c>
      <c r="F439" s="151" t="s">
        <v>8688</v>
      </c>
      <c r="G439" s="152" t="s">
        <v>465</v>
      </c>
      <c r="H439" s="153">
        <v>28.07</v>
      </c>
      <c r="I439" s="154"/>
      <c r="J439" s="155">
        <f>ROUND(I439*H439,2)</f>
        <v>0</v>
      </c>
      <c r="K439" s="156"/>
      <c r="L439" s="32"/>
      <c r="M439" s="157" t="s">
        <v>1</v>
      </c>
      <c r="N439" s="158" t="s">
        <v>44</v>
      </c>
      <c r="O439" s="57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61" t="s">
        <v>258</v>
      </c>
      <c r="AT439" s="161" t="s">
        <v>254</v>
      </c>
      <c r="AU439" s="161" t="s">
        <v>88</v>
      </c>
      <c r="AY439" s="17" t="s">
        <v>252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7" t="s">
        <v>86</v>
      </c>
      <c r="BK439" s="162">
        <f>ROUND(I439*H439,2)</f>
        <v>0</v>
      </c>
      <c r="BL439" s="17" t="s">
        <v>258</v>
      </c>
      <c r="BM439" s="161" t="s">
        <v>556</v>
      </c>
    </row>
    <row r="440" spans="1:65" s="14" customFormat="1" ht="22.5">
      <c r="B440" s="171"/>
      <c r="D440" s="164" t="s">
        <v>282</v>
      </c>
      <c r="E440" s="172" t="s">
        <v>1</v>
      </c>
      <c r="F440" s="173" t="s">
        <v>8689</v>
      </c>
      <c r="H440" s="174">
        <v>0.27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282</v>
      </c>
      <c r="AU440" s="172" t="s">
        <v>88</v>
      </c>
      <c r="AV440" s="14" t="s">
        <v>88</v>
      </c>
      <c r="AW440" s="14" t="s">
        <v>33</v>
      </c>
      <c r="AX440" s="14" t="s">
        <v>79</v>
      </c>
      <c r="AY440" s="172" t="s">
        <v>252</v>
      </c>
    </row>
    <row r="441" spans="1:65" s="14" customFormat="1" ht="22.5">
      <c r="B441" s="171"/>
      <c r="D441" s="164" t="s">
        <v>282</v>
      </c>
      <c r="E441" s="172" t="s">
        <v>1</v>
      </c>
      <c r="F441" s="173" t="s">
        <v>8690</v>
      </c>
      <c r="H441" s="174">
        <v>27.8</v>
      </c>
      <c r="I441" s="175"/>
      <c r="L441" s="171"/>
      <c r="M441" s="176"/>
      <c r="N441" s="177"/>
      <c r="O441" s="177"/>
      <c r="P441" s="177"/>
      <c r="Q441" s="177"/>
      <c r="R441" s="177"/>
      <c r="S441" s="177"/>
      <c r="T441" s="178"/>
      <c r="AT441" s="172" t="s">
        <v>282</v>
      </c>
      <c r="AU441" s="172" t="s">
        <v>88</v>
      </c>
      <c r="AV441" s="14" t="s">
        <v>88</v>
      </c>
      <c r="AW441" s="14" t="s">
        <v>33</v>
      </c>
      <c r="AX441" s="14" t="s">
        <v>79</v>
      </c>
      <c r="AY441" s="172" t="s">
        <v>252</v>
      </c>
    </row>
    <row r="442" spans="1:65" s="15" customFormat="1">
      <c r="B442" s="179"/>
      <c r="D442" s="164" t="s">
        <v>282</v>
      </c>
      <c r="E442" s="180" t="s">
        <v>1</v>
      </c>
      <c r="F442" s="181" t="s">
        <v>286</v>
      </c>
      <c r="H442" s="182">
        <v>28.07</v>
      </c>
      <c r="I442" s="183"/>
      <c r="L442" s="179"/>
      <c r="M442" s="184"/>
      <c r="N442" s="185"/>
      <c r="O442" s="185"/>
      <c r="P442" s="185"/>
      <c r="Q442" s="185"/>
      <c r="R442" s="185"/>
      <c r="S442" s="185"/>
      <c r="T442" s="186"/>
      <c r="AT442" s="180" t="s">
        <v>282</v>
      </c>
      <c r="AU442" s="180" t="s">
        <v>88</v>
      </c>
      <c r="AV442" s="15" t="s">
        <v>258</v>
      </c>
      <c r="AW442" s="15" t="s">
        <v>33</v>
      </c>
      <c r="AX442" s="15" t="s">
        <v>86</v>
      </c>
      <c r="AY442" s="180" t="s">
        <v>252</v>
      </c>
    </row>
    <row r="443" spans="1:65" s="2" customFormat="1" ht="24.2" customHeight="1">
      <c r="A443" s="31"/>
      <c r="B443" s="148"/>
      <c r="C443" s="149" t="s">
        <v>563</v>
      </c>
      <c r="D443" s="149" t="s">
        <v>254</v>
      </c>
      <c r="E443" s="150" t="s">
        <v>8691</v>
      </c>
      <c r="F443" s="151" t="s">
        <v>8692</v>
      </c>
      <c r="G443" s="152" t="s">
        <v>341</v>
      </c>
      <c r="H443" s="153">
        <v>380.73</v>
      </c>
      <c r="I443" s="154"/>
      <c r="J443" s="155">
        <f>ROUND(I443*H443,2)</f>
        <v>0</v>
      </c>
      <c r="K443" s="156"/>
      <c r="L443" s="32"/>
      <c r="M443" s="157" t="s">
        <v>1</v>
      </c>
      <c r="N443" s="158" t="s">
        <v>44</v>
      </c>
      <c r="O443" s="57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61" t="s">
        <v>258</v>
      </c>
      <c r="AT443" s="161" t="s">
        <v>254</v>
      </c>
      <c r="AU443" s="161" t="s">
        <v>88</v>
      </c>
      <c r="AY443" s="17" t="s">
        <v>252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7" t="s">
        <v>86</v>
      </c>
      <c r="BK443" s="162">
        <f>ROUND(I443*H443,2)</f>
        <v>0</v>
      </c>
      <c r="BL443" s="17" t="s">
        <v>258</v>
      </c>
      <c r="BM443" s="161" t="s">
        <v>561</v>
      </c>
    </row>
    <row r="444" spans="1:65" s="2" customFormat="1" ht="24.2" customHeight="1">
      <c r="A444" s="31"/>
      <c r="B444" s="148"/>
      <c r="C444" s="149" t="s">
        <v>410</v>
      </c>
      <c r="D444" s="149" t="s">
        <v>254</v>
      </c>
      <c r="E444" s="150" t="s">
        <v>8693</v>
      </c>
      <c r="F444" s="151" t="s">
        <v>8694</v>
      </c>
      <c r="G444" s="152" t="s">
        <v>341</v>
      </c>
      <c r="H444" s="153">
        <v>99.161000000000001</v>
      </c>
      <c r="I444" s="154"/>
      <c r="J444" s="155">
        <f>ROUND(I444*H444,2)</f>
        <v>0</v>
      </c>
      <c r="K444" s="156"/>
      <c r="L444" s="32"/>
      <c r="M444" s="157" t="s">
        <v>1</v>
      </c>
      <c r="N444" s="158" t="s">
        <v>44</v>
      </c>
      <c r="O444" s="57"/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61" t="s">
        <v>258</v>
      </c>
      <c r="AT444" s="161" t="s">
        <v>254</v>
      </c>
      <c r="AU444" s="161" t="s">
        <v>88</v>
      </c>
      <c r="AY444" s="17" t="s">
        <v>252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7" t="s">
        <v>86</v>
      </c>
      <c r="BK444" s="162">
        <f>ROUND(I444*H444,2)</f>
        <v>0</v>
      </c>
      <c r="BL444" s="17" t="s">
        <v>258</v>
      </c>
      <c r="BM444" s="161" t="s">
        <v>566</v>
      </c>
    </row>
    <row r="445" spans="1:65" s="2" customFormat="1" ht="24.2" customHeight="1">
      <c r="A445" s="31"/>
      <c r="B445" s="148"/>
      <c r="C445" s="149" t="s">
        <v>579</v>
      </c>
      <c r="D445" s="149" t="s">
        <v>254</v>
      </c>
      <c r="E445" s="150" t="s">
        <v>8695</v>
      </c>
      <c r="F445" s="151" t="s">
        <v>8696</v>
      </c>
      <c r="G445" s="152" t="s">
        <v>341</v>
      </c>
      <c r="H445" s="153">
        <v>230.47499999999999</v>
      </c>
      <c r="I445" s="154"/>
      <c r="J445" s="155">
        <f>ROUND(I445*H445,2)</f>
        <v>0</v>
      </c>
      <c r="K445" s="156"/>
      <c r="L445" s="32"/>
      <c r="M445" s="157" t="s">
        <v>1</v>
      </c>
      <c r="N445" s="158" t="s">
        <v>44</v>
      </c>
      <c r="O445" s="57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61" t="s">
        <v>258</v>
      </c>
      <c r="AT445" s="161" t="s">
        <v>254</v>
      </c>
      <c r="AU445" s="161" t="s">
        <v>88</v>
      </c>
      <c r="AY445" s="17" t="s">
        <v>252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7" t="s">
        <v>86</v>
      </c>
      <c r="BK445" s="162">
        <f>ROUND(I445*H445,2)</f>
        <v>0</v>
      </c>
      <c r="BL445" s="17" t="s">
        <v>258</v>
      </c>
      <c r="BM445" s="161" t="s">
        <v>574</v>
      </c>
    </row>
    <row r="446" spans="1:65" s="12" customFormat="1" ht="22.9" customHeight="1">
      <c r="B446" s="135"/>
      <c r="D446" s="136" t="s">
        <v>78</v>
      </c>
      <c r="E446" s="146" t="s">
        <v>844</v>
      </c>
      <c r="F446" s="146" t="s">
        <v>1292</v>
      </c>
      <c r="I446" s="138"/>
      <c r="J446" s="147">
        <f>BK446</f>
        <v>0</v>
      </c>
      <c r="L446" s="135"/>
      <c r="M446" s="140"/>
      <c r="N446" s="141"/>
      <c r="O446" s="141"/>
      <c r="P446" s="142">
        <f>SUM(P447:P451)</f>
        <v>0</v>
      </c>
      <c r="Q446" s="141"/>
      <c r="R446" s="142">
        <f>SUM(R447:R451)</f>
        <v>0</v>
      </c>
      <c r="S446" s="141"/>
      <c r="T446" s="143">
        <f>SUM(T447:T451)</f>
        <v>0</v>
      </c>
      <c r="AR446" s="136" t="s">
        <v>86</v>
      </c>
      <c r="AT446" s="144" t="s">
        <v>78</v>
      </c>
      <c r="AU446" s="144" t="s">
        <v>86</v>
      </c>
      <c r="AY446" s="136" t="s">
        <v>252</v>
      </c>
      <c r="BK446" s="145">
        <f>SUM(BK447:BK451)</f>
        <v>0</v>
      </c>
    </row>
    <row r="447" spans="1:65" s="2" customFormat="1" ht="24.2" customHeight="1">
      <c r="A447" s="31"/>
      <c r="B447" s="148"/>
      <c r="C447" s="149" t="s">
        <v>413</v>
      </c>
      <c r="D447" s="149" t="s">
        <v>254</v>
      </c>
      <c r="E447" s="150" t="s">
        <v>8697</v>
      </c>
      <c r="F447" s="151" t="s">
        <v>8698</v>
      </c>
      <c r="G447" s="152" t="s">
        <v>341</v>
      </c>
      <c r="H447" s="153">
        <v>1145.0409999999999</v>
      </c>
      <c r="I447" s="154"/>
      <c r="J447" s="155">
        <f>ROUND(I447*H447,2)</f>
        <v>0</v>
      </c>
      <c r="K447" s="156"/>
      <c r="L447" s="32"/>
      <c r="M447" s="157" t="s">
        <v>1</v>
      </c>
      <c r="N447" s="158" t="s">
        <v>44</v>
      </c>
      <c r="O447" s="57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61" t="s">
        <v>258</v>
      </c>
      <c r="AT447" s="161" t="s">
        <v>254</v>
      </c>
      <c r="AU447" s="161" t="s">
        <v>88</v>
      </c>
      <c r="AY447" s="17" t="s">
        <v>252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7" t="s">
        <v>86</v>
      </c>
      <c r="BK447" s="162">
        <f>ROUND(I447*H447,2)</f>
        <v>0</v>
      </c>
      <c r="BL447" s="17" t="s">
        <v>258</v>
      </c>
      <c r="BM447" s="161" t="s">
        <v>582</v>
      </c>
    </row>
    <row r="448" spans="1:65" s="2" customFormat="1" ht="33" customHeight="1">
      <c r="A448" s="31"/>
      <c r="B448" s="148"/>
      <c r="C448" s="149" t="s">
        <v>591</v>
      </c>
      <c r="D448" s="149" t="s">
        <v>254</v>
      </c>
      <c r="E448" s="150" t="s">
        <v>8699</v>
      </c>
      <c r="F448" s="151" t="s">
        <v>8700</v>
      </c>
      <c r="G448" s="152" t="s">
        <v>341</v>
      </c>
      <c r="H448" s="153">
        <v>431.81400000000002</v>
      </c>
      <c r="I448" s="154"/>
      <c r="J448" s="155">
        <f>ROUND(I448*H448,2)</f>
        <v>0</v>
      </c>
      <c r="K448" s="156"/>
      <c r="L448" s="32"/>
      <c r="M448" s="157" t="s">
        <v>1</v>
      </c>
      <c r="N448" s="158" t="s">
        <v>44</v>
      </c>
      <c r="O448" s="57"/>
      <c r="P448" s="159">
        <f>O448*H448</f>
        <v>0</v>
      </c>
      <c r="Q448" s="159">
        <v>0</v>
      </c>
      <c r="R448" s="159">
        <f>Q448*H448</f>
        <v>0</v>
      </c>
      <c r="S448" s="159">
        <v>0</v>
      </c>
      <c r="T448" s="160">
        <f>S448*H448</f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61" t="s">
        <v>258</v>
      </c>
      <c r="AT448" s="161" t="s">
        <v>254</v>
      </c>
      <c r="AU448" s="161" t="s">
        <v>88</v>
      </c>
      <c r="AY448" s="17" t="s">
        <v>252</v>
      </c>
      <c r="BE448" s="162">
        <f>IF(N448="základní",J448,0)</f>
        <v>0</v>
      </c>
      <c r="BF448" s="162">
        <f>IF(N448="snížená",J448,0)</f>
        <v>0</v>
      </c>
      <c r="BG448" s="162">
        <f>IF(N448="zákl. přenesená",J448,0)</f>
        <v>0</v>
      </c>
      <c r="BH448" s="162">
        <f>IF(N448="sníž. přenesená",J448,0)</f>
        <v>0</v>
      </c>
      <c r="BI448" s="162">
        <f>IF(N448="nulová",J448,0)</f>
        <v>0</v>
      </c>
      <c r="BJ448" s="17" t="s">
        <v>86</v>
      </c>
      <c r="BK448" s="162">
        <f>ROUND(I448*H448,2)</f>
        <v>0</v>
      </c>
      <c r="BL448" s="17" t="s">
        <v>258</v>
      </c>
      <c r="BM448" s="161" t="s">
        <v>586</v>
      </c>
    </row>
    <row r="449" spans="1:65" s="2" customFormat="1" ht="21.75" customHeight="1">
      <c r="A449" s="31"/>
      <c r="B449" s="148"/>
      <c r="C449" s="149" t="s">
        <v>417</v>
      </c>
      <c r="D449" s="149" t="s">
        <v>254</v>
      </c>
      <c r="E449" s="150" t="s">
        <v>4915</v>
      </c>
      <c r="F449" s="151" t="s">
        <v>4916</v>
      </c>
      <c r="G449" s="152" t="s">
        <v>257</v>
      </c>
      <c r="H449" s="153">
        <v>30</v>
      </c>
      <c r="I449" s="154"/>
      <c r="J449" s="155">
        <f>ROUND(I449*H449,2)</f>
        <v>0</v>
      </c>
      <c r="K449" s="156"/>
      <c r="L449" s="32"/>
      <c r="M449" s="157" t="s">
        <v>1</v>
      </c>
      <c r="N449" s="158" t="s">
        <v>44</v>
      </c>
      <c r="O449" s="57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61" t="s">
        <v>258</v>
      </c>
      <c r="AT449" s="161" t="s">
        <v>254</v>
      </c>
      <c r="AU449" s="161" t="s">
        <v>88</v>
      </c>
      <c r="AY449" s="17" t="s">
        <v>252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86</v>
      </c>
      <c r="BK449" s="162">
        <f>ROUND(I449*H449,2)</f>
        <v>0</v>
      </c>
      <c r="BL449" s="17" t="s">
        <v>258</v>
      </c>
      <c r="BM449" s="161" t="s">
        <v>594</v>
      </c>
    </row>
    <row r="450" spans="1:65" s="14" customFormat="1" ht="33.75">
      <c r="B450" s="171"/>
      <c r="D450" s="164" t="s">
        <v>282</v>
      </c>
      <c r="E450" s="172" t="s">
        <v>1</v>
      </c>
      <c r="F450" s="173" t="s">
        <v>8701</v>
      </c>
      <c r="H450" s="174">
        <v>30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282</v>
      </c>
      <c r="AU450" s="172" t="s">
        <v>88</v>
      </c>
      <c r="AV450" s="14" t="s">
        <v>88</v>
      </c>
      <c r="AW450" s="14" t="s">
        <v>33</v>
      </c>
      <c r="AX450" s="14" t="s">
        <v>79</v>
      </c>
      <c r="AY450" s="172" t="s">
        <v>252</v>
      </c>
    </row>
    <row r="451" spans="1:65" s="15" customFormat="1">
      <c r="B451" s="179"/>
      <c r="D451" s="164" t="s">
        <v>282</v>
      </c>
      <c r="E451" s="180" t="s">
        <v>1</v>
      </c>
      <c r="F451" s="181" t="s">
        <v>286</v>
      </c>
      <c r="H451" s="182">
        <v>30</v>
      </c>
      <c r="I451" s="183"/>
      <c r="L451" s="179"/>
      <c r="M451" s="188"/>
      <c r="N451" s="189"/>
      <c r="O451" s="189"/>
      <c r="P451" s="189"/>
      <c r="Q451" s="189"/>
      <c r="R451" s="189"/>
      <c r="S451" s="189"/>
      <c r="T451" s="190"/>
      <c r="AT451" s="180" t="s">
        <v>282</v>
      </c>
      <c r="AU451" s="180" t="s">
        <v>88</v>
      </c>
      <c r="AV451" s="15" t="s">
        <v>258</v>
      </c>
      <c r="AW451" s="15" t="s">
        <v>33</v>
      </c>
      <c r="AX451" s="15" t="s">
        <v>86</v>
      </c>
      <c r="AY451" s="180" t="s">
        <v>252</v>
      </c>
    </row>
    <row r="452" spans="1:65" s="2" customFormat="1" ht="6.95" customHeight="1">
      <c r="A452" s="31"/>
      <c r="B452" s="46"/>
      <c r="C452" s="47"/>
      <c r="D452" s="47"/>
      <c r="E452" s="47"/>
      <c r="F452" s="47"/>
      <c r="G452" s="47"/>
      <c r="H452" s="47"/>
      <c r="I452" s="47"/>
      <c r="J452" s="47"/>
      <c r="K452" s="47"/>
      <c r="L452" s="32"/>
      <c r="M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</row>
  </sheetData>
  <autoFilter ref="C124:K451" xr:uid="{00000000-0009-0000-0000-00002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3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8702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ROUND((SUM(BE126:BE363)),  2)</f>
        <v>0</v>
      </c>
      <c r="G35" s="31"/>
      <c r="H35" s="31"/>
      <c r="I35" s="104">
        <v>0.21</v>
      </c>
      <c r="J35" s="103">
        <f>ROUND(((SUM(BE126:BE363))*I35),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ROUND((SUM(BF126:BF363)),  2)</f>
        <v>0</v>
      </c>
      <c r="G36" s="31"/>
      <c r="H36" s="31"/>
      <c r="I36" s="104">
        <v>0.15</v>
      </c>
      <c r="J36" s="103">
        <f>ROUND(((SUM(BF126:BF363))*I36),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ROUND((SUM(BG126:BG363)),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ROUND((SUM(BH126:BH363)),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ROUND((SUM(BI126:BI363)),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Objekt34 - SO ZPaK Dvůr-ul.Stehlíkova II.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206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207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10" customFormat="1" ht="19.899999999999999" customHeight="1">
      <c r="B101" s="120"/>
      <c r="D101" s="121" t="s">
        <v>208</v>
      </c>
      <c r="E101" s="122"/>
      <c r="F101" s="122"/>
      <c r="G101" s="122"/>
      <c r="H101" s="122"/>
      <c r="I101" s="122"/>
      <c r="J101" s="123">
        <f>J233</f>
        <v>0</v>
      </c>
      <c r="L101" s="120"/>
    </row>
    <row r="102" spans="1:47" s="10" customFormat="1" ht="19.899999999999999" customHeight="1">
      <c r="B102" s="120"/>
      <c r="D102" s="121" t="s">
        <v>7826</v>
      </c>
      <c r="E102" s="122"/>
      <c r="F102" s="122"/>
      <c r="G102" s="122"/>
      <c r="H102" s="122"/>
      <c r="I102" s="122"/>
      <c r="J102" s="123">
        <f>J240</f>
        <v>0</v>
      </c>
      <c r="L102" s="120"/>
    </row>
    <row r="103" spans="1:47" s="10" customFormat="1" ht="19.899999999999999" customHeight="1">
      <c r="B103" s="120"/>
      <c r="D103" s="121" t="s">
        <v>211</v>
      </c>
      <c r="E103" s="122"/>
      <c r="F103" s="122"/>
      <c r="G103" s="122"/>
      <c r="H103" s="122"/>
      <c r="I103" s="122"/>
      <c r="J103" s="123">
        <f>J283</f>
        <v>0</v>
      </c>
      <c r="L103" s="120"/>
    </row>
    <row r="104" spans="1:47" s="10" customFormat="1" ht="19.899999999999999" customHeight="1">
      <c r="B104" s="120"/>
      <c r="D104" s="121" t="s">
        <v>212</v>
      </c>
      <c r="E104" s="122"/>
      <c r="F104" s="122"/>
      <c r="G104" s="122"/>
      <c r="H104" s="122"/>
      <c r="I104" s="122"/>
      <c r="J104" s="123">
        <f>J356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1" t="s">
        <v>237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7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43" t="str">
        <f>E7</f>
        <v>ZU - rekonstrukce objektu Klatovská 51/ Chodské náměstí 1</v>
      </c>
      <c r="F114" s="244"/>
      <c r="G114" s="244"/>
      <c r="H114" s="244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20"/>
      <c r="C115" s="27" t="s">
        <v>197</v>
      </c>
      <c r="L115" s="20"/>
    </row>
    <row r="116" spans="1:63" s="2" customFormat="1" ht="16.5" customHeight="1">
      <c r="A116" s="31"/>
      <c r="B116" s="32"/>
      <c r="C116" s="31"/>
      <c r="D116" s="31"/>
      <c r="E116" s="243" t="s">
        <v>198</v>
      </c>
      <c r="F116" s="242"/>
      <c r="G116" s="242"/>
      <c r="H116" s="242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7" t="s">
        <v>199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8" t="str">
        <f>E11</f>
        <v>Objekt34 - SO ZPaK Dvůr-ul.Stehlíkova II.</v>
      </c>
      <c r="F118" s="242"/>
      <c r="G118" s="242"/>
      <c r="H118" s="242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7" t="s">
        <v>20</v>
      </c>
      <c r="D120" s="31"/>
      <c r="E120" s="31"/>
      <c r="F120" s="25" t="str">
        <f>F14</f>
        <v>Plzeň</v>
      </c>
      <c r="G120" s="31"/>
      <c r="H120" s="31"/>
      <c r="I120" s="27" t="s">
        <v>22</v>
      </c>
      <c r="J120" s="54" t="str">
        <f>IF(J14="","",J14)</f>
        <v>17. 11. 2022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7" t="s">
        <v>24</v>
      </c>
      <c r="D122" s="31"/>
      <c r="E122" s="31"/>
      <c r="F122" s="25" t="str">
        <f>E17</f>
        <v>Západočeská univerzita v Plzni</v>
      </c>
      <c r="G122" s="31"/>
      <c r="H122" s="31"/>
      <c r="I122" s="27" t="s">
        <v>31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7" t="s">
        <v>30</v>
      </c>
      <c r="D123" s="31"/>
      <c r="E123" s="31"/>
      <c r="F123" s="25">
        <f>IF(E20="","",E20)</f>
        <v>0</v>
      </c>
      <c r="G123" s="31"/>
      <c r="H123" s="31"/>
      <c r="I123" s="27" t="s">
        <v>34</v>
      </c>
      <c r="J123" s="29" t="str">
        <f>E26</f>
        <v>BAUING KV,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238</v>
      </c>
      <c r="D125" s="127" t="s">
        <v>64</v>
      </c>
      <c r="E125" s="127" t="s">
        <v>60</v>
      </c>
      <c r="F125" s="127" t="s">
        <v>61</v>
      </c>
      <c r="G125" s="127" t="s">
        <v>239</v>
      </c>
      <c r="H125" s="127" t="s">
        <v>240</v>
      </c>
      <c r="I125" s="127" t="s">
        <v>241</v>
      </c>
      <c r="J125" s="128" t="s">
        <v>203</v>
      </c>
      <c r="K125" s="129" t="s">
        <v>242</v>
      </c>
      <c r="L125" s="130"/>
      <c r="M125" s="61" t="s">
        <v>1</v>
      </c>
      <c r="N125" s="62" t="s">
        <v>43</v>
      </c>
      <c r="O125" s="62" t="s">
        <v>243</v>
      </c>
      <c r="P125" s="62" t="s">
        <v>244</v>
      </c>
      <c r="Q125" s="62" t="s">
        <v>245</v>
      </c>
      <c r="R125" s="62" t="s">
        <v>246</v>
      </c>
      <c r="S125" s="62" t="s">
        <v>247</v>
      </c>
      <c r="T125" s="63" t="s">
        <v>248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249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</f>
        <v>0</v>
      </c>
      <c r="Q126" s="65"/>
      <c r="R126" s="132">
        <f>R127</f>
        <v>0</v>
      </c>
      <c r="S126" s="65"/>
      <c r="T126" s="133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78</v>
      </c>
      <c r="AU126" s="17" t="s">
        <v>205</v>
      </c>
      <c r="BK126" s="134">
        <f>BK127</f>
        <v>0</v>
      </c>
    </row>
    <row r="127" spans="1:63" s="12" customFormat="1" ht="25.9" customHeight="1">
      <c r="B127" s="135"/>
      <c r="D127" s="136" t="s">
        <v>78</v>
      </c>
      <c r="E127" s="137" t="s">
        <v>250</v>
      </c>
      <c r="F127" s="137" t="s">
        <v>251</v>
      </c>
      <c r="I127" s="138"/>
      <c r="J127" s="139">
        <f>BK127</f>
        <v>0</v>
      </c>
      <c r="L127" s="135"/>
      <c r="M127" s="140"/>
      <c r="N127" s="141"/>
      <c r="O127" s="141"/>
      <c r="P127" s="142">
        <f>P128+P233+P240+P283+P356</f>
        <v>0</v>
      </c>
      <c r="Q127" s="141"/>
      <c r="R127" s="142">
        <f>R128+R233+R240+R283+R356</f>
        <v>0</v>
      </c>
      <c r="S127" s="141"/>
      <c r="T127" s="143">
        <f>T128+T233+T240+T283+T356</f>
        <v>0</v>
      </c>
      <c r="AR127" s="136" t="s">
        <v>86</v>
      </c>
      <c r="AT127" s="144" t="s">
        <v>78</v>
      </c>
      <c r="AU127" s="144" t="s">
        <v>79</v>
      </c>
      <c r="AY127" s="136" t="s">
        <v>252</v>
      </c>
      <c r="BK127" s="145">
        <f>BK128+BK233+BK240+BK283+BK356</f>
        <v>0</v>
      </c>
    </row>
    <row r="128" spans="1:63" s="12" customFormat="1" ht="22.9" customHeight="1">
      <c r="B128" s="135"/>
      <c r="D128" s="136" t="s">
        <v>78</v>
      </c>
      <c r="E128" s="146" t="s">
        <v>86</v>
      </c>
      <c r="F128" s="146" t="s">
        <v>253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SUM(P129:P232)</f>
        <v>0</v>
      </c>
      <c r="Q128" s="141"/>
      <c r="R128" s="142">
        <f>SUM(R129:R232)</f>
        <v>0</v>
      </c>
      <c r="S128" s="141"/>
      <c r="T128" s="143">
        <f>SUM(T129:T232)</f>
        <v>0</v>
      </c>
      <c r="AR128" s="136" t="s">
        <v>86</v>
      </c>
      <c r="AT128" s="144" t="s">
        <v>78</v>
      </c>
      <c r="AU128" s="144" t="s">
        <v>86</v>
      </c>
      <c r="AY128" s="136" t="s">
        <v>252</v>
      </c>
      <c r="BK128" s="145">
        <f>SUM(BK129:BK232)</f>
        <v>0</v>
      </c>
    </row>
    <row r="129" spans="1:65" s="2" customFormat="1" ht="24.2" customHeight="1">
      <c r="A129" s="31"/>
      <c r="B129" s="148"/>
      <c r="C129" s="149" t="s">
        <v>86</v>
      </c>
      <c r="D129" s="149" t="s">
        <v>254</v>
      </c>
      <c r="E129" s="150" t="s">
        <v>8431</v>
      </c>
      <c r="F129" s="151" t="s">
        <v>8432</v>
      </c>
      <c r="G129" s="152" t="s">
        <v>465</v>
      </c>
      <c r="H129" s="153">
        <v>177.8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44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88</v>
      </c>
      <c r="AY129" s="17" t="s">
        <v>252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258</v>
      </c>
      <c r="BM129" s="161" t="s">
        <v>88</v>
      </c>
    </row>
    <row r="130" spans="1:65" s="14" customFormat="1" ht="22.5">
      <c r="B130" s="171"/>
      <c r="D130" s="164" t="s">
        <v>282</v>
      </c>
      <c r="E130" s="172" t="s">
        <v>1</v>
      </c>
      <c r="F130" s="173" t="s">
        <v>8703</v>
      </c>
      <c r="H130" s="174">
        <v>110.9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282</v>
      </c>
      <c r="AU130" s="172" t="s">
        <v>88</v>
      </c>
      <c r="AV130" s="14" t="s">
        <v>88</v>
      </c>
      <c r="AW130" s="14" t="s">
        <v>33</v>
      </c>
      <c r="AX130" s="14" t="s">
        <v>79</v>
      </c>
      <c r="AY130" s="172" t="s">
        <v>252</v>
      </c>
    </row>
    <row r="131" spans="1:65" s="14" customFormat="1">
      <c r="B131" s="171"/>
      <c r="D131" s="164" t="s">
        <v>282</v>
      </c>
      <c r="E131" s="172" t="s">
        <v>1</v>
      </c>
      <c r="F131" s="173" t="s">
        <v>8704</v>
      </c>
      <c r="H131" s="174">
        <v>3.75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282</v>
      </c>
      <c r="AU131" s="172" t="s">
        <v>88</v>
      </c>
      <c r="AV131" s="14" t="s">
        <v>88</v>
      </c>
      <c r="AW131" s="14" t="s">
        <v>33</v>
      </c>
      <c r="AX131" s="14" t="s">
        <v>79</v>
      </c>
      <c r="AY131" s="172" t="s">
        <v>252</v>
      </c>
    </row>
    <row r="132" spans="1:65" s="14" customFormat="1">
      <c r="B132" s="171"/>
      <c r="D132" s="164" t="s">
        <v>282</v>
      </c>
      <c r="E132" s="172" t="s">
        <v>1</v>
      </c>
      <c r="F132" s="173" t="s">
        <v>8705</v>
      </c>
      <c r="H132" s="174">
        <v>63.15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282</v>
      </c>
      <c r="AU132" s="172" t="s">
        <v>88</v>
      </c>
      <c r="AV132" s="14" t="s">
        <v>88</v>
      </c>
      <c r="AW132" s="14" t="s">
        <v>33</v>
      </c>
      <c r="AX132" s="14" t="s">
        <v>79</v>
      </c>
      <c r="AY132" s="172" t="s">
        <v>252</v>
      </c>
    </row>
    <row r="133" spans="1:65" s="15" customFormat="1">
      <c r="B133" s="179"/>
      <c r="D133" s="164" t="s">
        <v>282</v>
      </c>
      <c r="E133" s="180" t="s">
        <v>1</v>
      </c>
      <c r="F133" s="181" t="s">
        <v>286</v>
      </c>
      <c r="H133" s="182">
        <v>177.8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282</v>
      </c>
      <c r="AU133" s="180" t="s">
        <v>88</v>
      </c>
      <c r="AV133" s="15" t="s">
        <v>258</v>
      </c>
      <c r="AW133" s="15" t="s">
        <v>33</v>
      </c>
      <c r="AX133" s="15" t="s">
        <v>86</v>
      </c>
      <c r="AY133" s="180" t="s">
        <v>252</v>
      </c>
    </row>
    <row r="134" spans="1:65" s="2" customFormat="1" ht="24.2" customHeight="1">
      <c r="A134" s="31"/>
      <c r="B134" s="148"/>
      <c r="C134" s="149" t="s">
        <v>88</v>
      </c>
      <c r="D134" s="149" t="s">
        <v>254</v>
      </c>
      <c r="E134" s="150" t="s">
        <v>8436</v>
      </c>
      <c r="F134" s="151" t="s">
        <v>8437</v>
      </c>
      <c r="G134" s="152" t="s">
        <v>465</v>
      </c>
      <c r="H134" s="153">
        <v>12.25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44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88</v>
      </c>
      <c r="AY134" s="17" t="s">
        <v>252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258</v>
      </c>
      <c r="BM134" s="161" t="s">
        <v>258</v>
      </c>
    </row>
    <row r="135" spans="1:65" s="14" customFormat="1">
      <c r="B135" s="171"/>
      <c r="D135" s="164" t="s">
        <v>282</v>
      </c>
      <c r="E135" s="172" t="s">
        <v>1</v>
      </c>
      <c r="F135" s="173" t="s">
        <v>8706</v>
      </c>
      <c r="H135" s="174">
        <v>12.25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282</v>
      </c>
      <c r="AU135" s="172" t="s">
        <v>88</v>
      </c>
      <c r="AV135" s="14" t="s">
        <v>88</v>
      </c>
      <c r="AW135" s="14" t="s">
        <v>33</v>
      </c>
      <c r="AX135" s="14" t="s">
        <v>79</v>
      </c>
      <c r="AY135" s="172" t="s">
        <v>252</v>
      </c>
    </row>
    <row r="136" spans="1:65" s="15" customFormat="1">
      <c r="B136" s="179"/>
      <c r="D136" s="164" t="s">
        <v>282</v>
      </c>
      <c r="E136" s="180" t="s">
        <v>1</v>
      </c>
      <c r="F136" s="181" t="s">
        <v>286</v>
      </c>
      <c r="H136" s="182">
        <v>12.25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282</v>
      </c>
      <c r="AU136" s="180" t="s">
        <v>88</v>
      </c>
      <c r="AV136" s="15" t="s">
        <v>258</v>
      </c>
      <c r="AW136" s="15" t="s">
        <v>33</v>
      </c>
      <c r="AX136" s="15" t="s">
        <v>86</v>
      </c>
      <c r="AY136" s="180" t="s">
        <v>252</v>
      </c>
    </row>
    <row r="137" spans="1:65" s="2" customFormat="1" ht="24.2" customHeight="1">
      <c r="A137" s="31"/>
      <c r="B137" s="148"/>
      <c r="C137" s="149" t="s">
        <v>262</v>
      </c>
      <c r="D137" s="149" t="s">
        <v>254</v>
      </c>
      <c r="E137" s="150" t="s">
        <v>8455</v>
      </c>
      <c r="F137" s="151" t="s">
        <v>8456</v>
      </c>
      <c r="G137" s="152" t="s">
        <v>465</v>
      </c>
      <c r="H137" s="153">
        <v>372.5</v>
      </c>
      <c r="I137" s="154"/>
      <c r="J137" s="155">
        <f>ROUND(I137*H137,2)</f>
        <v>0</v>
      </c>
      <c r="K137" s="156"/>
      <c r="L137" s="32"/>
      <c r="M137" s="157" t="s">
        <v>1</v>
      </c>
      <c r="N137" s="158" t="s">
        <v>44</v>
      </c>
      <c r="O137" s="57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88</v>
      </c>
      <c r="AY137" s="17" t="s">
        <v>252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258</v>
      </c>
      <c r="BM137" s="161" t="s">
        <v>266</v>
      </c>
    </row>
    <row r="138" spans="1:65" s="13" customFormat="1" ht="22.5">
      <c r="B138" s="163"/>
      <c r="D138" s="164" t="s">
        <v>282</v>
      </c>
      <c r="E138" s="165" t="s">
        <v>1</v>
      </c>
      <c r="F138" s="166" t="s">
        <v>8457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282</v>
      </c>
      <c r="AU138" s="165" t="s">
        <v>88</v>
      </c>
      <c r="AV138" s="13" t="s">
        <v>86</v>
      </c>
      <c r="AW138" s="13" t="s">
        <v>33</v>
      </c>
      <c r="AX138" s="13" t="s">
        <v>79</v>
      </c>
      <c r="AY138" s="165" t="s">
        <v>252</v>
      </c>
    </row>
    <row r="139" spans="1:65" s="14" customFormat="1" ht="22.5">
      <c r="B139" s="171"/>
      <c r="D139" s="164" t="s">
        <v>282</v>
      </c>
      <c r="E139" s="172" t="s">
        <v>1</v>
      </c>
      <c r="F139" s="173" t="s">
        <v>8707</v>
      </c>
      <c r="H139" s="174">
        <v>110.9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282</v>
      </c>
      <c r="AU139" s="172" t="s">
        <v>88</v>
      </c>
      <c r="AV139" s="14" t="s">
        <v>88</v>
      </c>
      <c r="AW139" s="14" t="s">
        <v>33</v>
      </c>
      <c r="AX139" s="14" t="s">
        <v>79</v>
      </c>
      <c r="AY139" s="172" t="s">
        <v>252</v>
      </c>
    </row>
    <row r="140" spans="1:65" s="14" customFormat="1" ht="22.5">
      <c r="B140" s="171"/>
      <c r="D140" s="164" t="s">
        <v>282</v>
      </c>
      <c r="E140" s="172" t="s">
        <v>1</v>
      </c>
      <c r="F140" s="173" t="s">
        <v>8708</v>
      </c>
      <c r="H140" s="174">
        <v>3.75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282</v>
      </c>
      <c r="AU140" s="172" t="s">
        <v>88</v>
      </c>
      <c r="AV140" s="14" t="s">
        <v>88</v>
      </c>
      <c r="AW140" s="14" t="s">
        <v>33</v>
      </c>
      <c r="AX140" s="14" t="s">
        <v>79</v>
      </c>
      <c r="AY140" s="172" t="s">
        <v>252</v>
      </c>
    </row>
    <row r="141" spans="1:65" s="14" customFormat="1" ht="22.5">
      <c r="B141" s="171"/>
      <c r="D141" s="164" t="s">
        <v>282</v>
      </c>
      <c r="E141" s="172" t="s">
        <v>1</v>
      </c>
      <c r="F141" s="173" t="s">
        <v>8709</v>
      </c>
      <c r="H141" s="174">
        <v>63.15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282</v>
      </c>
      <c r="AU141" s="172" t="s">
        <v>88</v>
      </c>
      <c r="AV141" s="14" t="s">
        <v>88</v>
      </c>
      <c r="AW141" s="14" t="s">
        <v>33</v>
      </c>
      <c r="AX141" s="14" t="s">
        <v>79</v>
      </c>
      <c r="AY141" s="172" t="s">
        <v>252</v>
      </c>
    </row>
    <row r="142" spans="1:65" s="14" customFormat="1">
      <c r="B142" s="171"/>
      <c r="D142" s="164" t="s">
        <v>282</v>
      </c>
      <c r="E142" s="172" t="s">
        <v>1</v>
      </c>
      <c r="F142" s="173" t="s">
        <v>8710</v>
      </c>
      <c r="H142" s="174">
        <v>12.25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282</v>
      </c>
      <c r="AU142" s="172" t="s">
        <v>88</v>
      </c>
      <c r="AV142" s="14" t="s">
        <v>88</v>
      </c>
      <c r="AW142" s="14" t="s">
        <v>33</v>
      </c>
      <c r="AX142" s="14" t="s">
        <v>79</v>
      </c>
      <c r="AY142" s="172" t="s">
        <v>252</v>
      </c>
    </row>
    <row r="143" spans="1:65" s="14" customFormat="1" ht="22.5">
      <c r="B143" s="171"/>
      <c r="D143" s="164" t="s">
        <v>282</v>
      </c>
      <c r="E143" s="172" t="s">
        <v>1</v>
      </c>
      <c r="F143" s="173" t="s">
        <v>8711</v>
      </c>
      <c r="H143" s="174">
        <v>182.45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282</v>
      </c>
      <c r="AU143" s="172" t="s">
        <v>88</v>
      </c>
      <c r="AV143" s="14" t="s">
        <v>88</v>
      </c>
      <c r="AW143" s="14" t="s">
        <v>33</v>
      </c>
      <c r="AX143" s="14" t="s">
        <v>79</v>
      </c>
      <c r="AY143" s="172" t="s">
        <v>252</v>
      </c>
    </row>
    <row r="144" spans="1:65" s="15" customFormat="1">
      <c r="B144" s="179"/>
      <c r="D144" s="164" t="s">
        <v>282</v>
      </c>
      <c r="E144" s="180" t="s">
        <v>1</v>
      </c>
      <c r="F144" s="181" t="s">
        <v>286</v>
      </c>
      <c r="H144" s="182">
        <v>372.5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282</v>
      </c>
      <c r="AU144" s="180" t="s">
        <v>88</v>
      </c>
      <c r="AV144" s="15" t="s">
        <v>258</v>
      </c>
      <c r="AW144" s="15" t="s">
        <v>33</v>
      </c>
      <c r="AX144" s="15" t="s">
        <v>86</v>
      </c>
      <c r="AY144" s="180" t="s">
        <v>252</v>
      </c>
    </row>
    <row r="145" spans="1:65" s="2" customFormat="1" ht="24.2" customHeight="1">
      <c r="A145" s="31"/>
      <c r="B145" s="148"/>
      <c r="C145" s="149" t="s">
        <v>258</v>
      </c>
      <c r="D145" s="149" t="s">
        <v>254</v>
      </c>
      <c r="E145" s="150" t="s">
        <v>8464</v>
      </c>
      <c r="F145" s="151" t="s">
        <v>8465</v>
      </c>
      <c r="G145" s="152" t="s">
        <v>465</v>
      </c>
      <c r="H145" s="153">
        <v>30.55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44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88</v>
      </c>
      <c r="AY145" s="17" t="s">
        <v>252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258</v>
      </c>
      <c r="BM145" s="161" t="s">
        <v>269</v>
      </c>
    </row>
    <row r="146" spans="1:65" s="13" customFormat="1">
      <c r="B146" s="163"/>
      <c r="D146" s="164" t="s">
        <v>282</v>
      </c>
      <c r="E146" s="165" t="s">
        <v>1</v>
      </c>
      <c r="F146" s="166" t="s">
        <v>8469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282</v>
      </c>
      <c r="AU146" s="165" t="s">
        <v>88</v>
      </c>
      <c r="AV146" s="13" t="s">
        <v>86</v>
      </c>
      <c r="AW146" s="13" t="s">
        <v>33</v>
      </c>
      <c r="AX146" s="13" t="s">
        <v>79</v>
      </c>
      <c r="AY146" s="165" t="s">
        <v>252</v>
      </c>
    </row>
    <row r="147" spans="1:65" s="14" customFormat="1" ht="22.5">
      <c r="B147" s="171"/>
      <c r="D147" s="164" t="s">
        <v>282</v>
      </c>
      <c r="E147" s="172" t="s">
        <v>1</v>
      </c>
      <c r="F147" s="173" t="s">
        <v>8712</v>
      </c>
      <c r="H147" s="174">
        <v>30.55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282</v>
      </c>
      <c r="AU147" s="172" t="s">
        <v>88</v>
      </c>
      <c r="AV147" s="14" t="s">
        <v>88</v>
      </c>
      <c r="AW147" s="14" t="s">
        <v>33</v>
      </c>
      <c r="AX147" s="14" t="s">
        <v>79</v>
      </c>
      <c r="AY147" s="172" t="s">
        <v>252</v>
      </c>
    </row>
    <row r="148" spans="1:65" s="15" customFormat="1">
      <c r="B148" s="179"/>
      <c r="D148" s="164" t="s">
        <v>282</v>
      </c>
      <c r="E148" s="180" t="s">
        <v>1</v>
      </c>
      <c r="F148" s="181" t="s">
        <v>286</v>
      </c>
      <c r="H148" s="182">
        <v>30.55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282</v>
      </c>
      <c r="AU148" s="180" t="s">
        <v>88</v>
      </c>
      <c r="AV148" s="15" t="s">
        <v>258</v>
      </c>
      <c r="AW148" s="15" t="s">
        <v>33</v>
      </c>
      <c r="AX148" s="15" t="s">
        <v>86</v>
      </c>
      <c r="AY148" s="180" t="s">
        <v>252</v>
      </c>
    </row>
    <row r="149" spans="1:65" s="2" customFormat="1" ht="24.2" customHeight="1">
      <c r="A149" s="31"/>
      <c r="B149" s="148"/>
      <c r="C149" s="149" t="s">
        <v>270</v>
      </c>
      <c r="D149" s="149" t="s">
        <v>254</v>
      </c>
      <c r="E149" s="150" t="s">
        <v>8476</v>
      </c>
      <c r="F149" s="151" t="s">
        <v>8477</v>
      </c>
      <c r="G149" s="152" t="s">
        <v>465</v>
      </c>
      <c r="H149" s="153">
        <v>30.55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44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88</v>
      </c>
      <c r="AY149" s="17" t="s">
        <v>252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258</v>
      </c>
      <c r="BM149" s="161" t="s">
        <v>273</v>
      </c>
    </row>
    <row r="150" spans="1:65" s="13" customFormat="1">
      <c r="B150" s="163"/>
      <c r="D150" s="164" t="s">
        <v>282</v>
      </c>
      <c r="E150" s="165" t="s">
        <v>1</v>
      </c>
      <c r="F150" s="166" t="s">
        <v>8478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282</v>
      </c>
      <c r="AU150" s="165" t="s">
        <v>88</v>
      </c>
      <c r="AV150" s="13" t="s">
        <v>86</v>
      </c>
      <c r="AW150" s="13" t="s">
        <v>33</v>
      </c>
      <c r="AX150" s="13" t="s">
        <v>79</v>
      </c>
      <c r="AY150" s="165" t="s">
        <v>252</v>
      </c>
    </row>
    <row r="151" spans="1:65" s="14" customFormat="1">
      <c r="B151" s="171"/>
      <c r="D151" s="164" t="s">
        <v>282</v>
      </c>
      <c r="E151" s="172" t="s">
        <v>1</v>
      </c>
      <c r="F151" s="173" t="s">
        <v>8713</v>
      </c>
      <c r="H151" s="174">
        <v>30.55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282</v>
      </c>
      <c r="AU151" s="172" t="s">
        <v>88</v>
      </c>
      <c r="AV151" s="14" t="s">
        <v>88</v>
      </c>
      <c r="AW151" s="14" t="s">
        <v>33</v>
      </c>
      <c r="AX151" s="14" t="s">
        <v>79</v>
      </c>
      <c r="AY151" s="172" t="s">
        <v>252</v>
      </c>
    </row>
    <row r="152" spans="1:65" s="15" customFormat="1">
      <c r="B152" s="179"/>
      <c r="D152" s="164" t="s">
        <v>282</v>
      </c>
      <c r="E152" s="180" t="s">
        <v>1</v>
      </c>
      <c r="F152" s="181" t="s">
        <v>286</v>
      </c>
      <c r="H152" s="182">
        <v>30.55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282</v>
      </c>
      <c r="AU152" s="180" t="s">
        <v>88</v>
      </c>
      <c r="AV152" s="15" t="s">
        <v>258</v>
      </c>
      <c r="AW152" s="15" t="s">
        <v>33</v>
      </c>
      <c r="AX152" s="15" t="s">
        <v>86</v>
      </c>
      <c r="AY152" s="180" t="s">
        <v>252</v>
      </c>
    </row>
    <row r="153" spans="1:65" s="2" customFormat="1" ht="16.5" customHeight="1">
      <c r="A153" s="31"/>
      <c r="B153" s="148"/>
      <c r="C153" s="149" t="s">
        <v>266</v>
      </c>
      <c r="D153" s="149" t="s">
        <v>254</v>
      </c>
      <c r="E153" s="150" t="s">
        <v>8484</v>
      </c>
      <c r="F153" s="151" t="s">
        <v>8485</v>
      </c>
      <c r="G153" s="152" t="s">
        <v>265</v>
      </c>
      <c r="H153" s="153">
        <v>11.3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44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258</v>
      </c>
      <c r="AT153" s="161" t="s">
        <v>254</v>
      </c>
      <c r="AU153" s="161" t="s">
        <v>88</v>
      </c>
      <c r="AY153" s="17" t="s">
        <v>252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258</v>
      </c>
      <c r="BM153" s="161" t="s">
        <v>276</v>
      </c>
    </row>
    <row r="154" spans="1:65" s="14" customFormat="1">
      <c r="B154" s="171"/>
      <c r="D154" s="164" t="s">
        <v>282</v>
      </c>
      <c r="E154" s="172" t="s">
        <v>1</v>
      </c>
      <c r="F154" s="173" t="s">
        <v>8714</v>
      </c>
      <c r="H154" s="174">
        <v>11.3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282</v>
      </c>
      <c r="AU154" s="172" t="s">
        <v>88</v>
      </c>
      <c r="AV154" s="14" t="s">
        <v>88</v>
      </c>
      <c r="AW154" s="14" t="s">
        <v>33</v>
      </c>
      <c r="AX154" s="14" t="s">
        <v>79</v>
      </c>
      <c r="AY154" s="172" t="s">
        <v>252</v>
      </c>
    </row>
    <row r="155" spans="1:65" s="13" customFormat="1">
      <c r="B155" s="163"/>
      <c r="D155" s="164" t="s">
        <v>282</v>
      </c>
      <c r="E155" s="165" t="s">
        <v>1</v>
      </c>
      <c r="F155" s="166" t="s">
        <v>8483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282</v>
      </c>
      <c r="AU155" s="165" t="s">
        <v>88</v>
      </c>
      <c r="AV155" s="13" t="s">
        <v>86</v>
      </c>
      <c r="AW155" s="13" t="s">
        <v>33</v>
      </c>
      <c r="AX155" s="13" t="s">
        <v>79</v>
      </c>
      <c r="AY155" s="165" t="s">
        <v>252</v>
      </c>
    </row>
    <row r="156" spans="1:65" s="15" customFormat="1">
      <c r="B156" s="179"/>
      <c r="D156" s="164" t="s">
        <v>282</v>
      </c>
      <c r="E156" s="180" t="s">
        <v>1</v>
      </c>
      <c r="F156" s="181" t="s">
        <v>286</v>
      </c>
      <c r="H156" s="182">
        <v>11.3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282</v>
      </c>
      <c r="AU156" s="180" t="s">
        <v>88</v>
      </c>
      <c r="AV156" s="15" t="s">
        <v>258</v>
      </c>
      <c r="AW156" s="15" t="s">
        <v>33</v>
      </c>
      <c r="AX156" s="15" t="s">
        <v>86</v>
      </c>
      <c r="AY156" s="180" t="s">
        <v>252</v>
      </c>
    </row>
    <row r="157" spans="1:65" s="2" customFormat="1" ht="16.5" customHeight="1">
      <c r="A157" s="31"/>
      <c r="B157" s="148"/>
      <c r="C157" s="149" t="s">
        <v>277</v>
      </c>
      <c r="D157" s="149" t="s">
        <v>254</v>
      </c>
      <c r="E157" s="150" t="s">
        <v>8490</v>
      </c>
      <c r="F157" s="151" t="s">
        <v>8491</v>
      </c>
      <c r="G157" s="152" t="s">
        <v>265</v>
      </c>
      <c r="H157" s="153">
        <v>27.05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44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258</v>
      </c>
      <c r="AT157" s="161" t="s">
        <v>254</v>
      </c>
      <c r="AU157" s="161" t="s">
        <v>88</v>
      </c>
      <c r="AY157" s="17" t="s">
        <v>252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258</v>
      </c>
      <c r="BM157" s="161" t="s">
        <v>281</v>
      </c>
    </row>
    <row r="158" spans="1:65" s="14" customFormat="1">
      <c r="B158" s="171"/>
      <c r="D158" s="164" t="s">
        <v>282</v>
      </c>
      <c r="E158" s="172" t="s">
        <v>1</v>
      </c>
      <c r="F158" s="173" t="s">
        <v>8715</v>
      </c>
      <c r="H158" s="174">
        <v>27.05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282</v>
      </c>
      <c r="AU158" s="172" t="s">
        <v>88</v>
      </c>
      <c r="AV158" s="14" t="s">
        <v>88</v>
      </c>
      <c r="AW158" s="14" t="s">
        <v>33</v>
      </c>
      <c r="AX158" s="14" t="s">
        <v>79</v>
      </c>
      <c r="AY158" s="172" t="s">
        <v>252</v>
      </c>
    </row>
    <row r="159" spans="1:65" s="13" customFormat="1">
      <c r="B159" s="163"/>
      <c r="D159" s="164" t="s">
        <v>282</v>
      </c>
      <c r="E159" s="165" t="s">
        <v>1</v>
      </c>
      <c r="F159" s="166" t="s">
        <v>8483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282</v>
      </c>
      <c r="AU159" s="165" t="s">
        <v>88</v>
      </c>
      <c r="AV159" s="13" t="s">
        <v>86</v>
      </c>
      <c r="AW159" s="13" t="s">
        <v>33</v>
      </c>
      <c r="AX159" s="13" t="s">
        <v>79</v>
      </c>
      <c r="AY159" s="165" t="s">
        <v>252</v>
      </c>
    </row>
    <row r="160" spans="1:65" s="15" customFormat="1">
      <c r="B160" s="179"/>
      <c r="D160" s="164" t="s">
        <v>282</v>
      </c>
      <c r="E160" s="180" t="s">
        <v>1</v>
      </c>
      <c r="F160" s="181" t="s">
        <v>286</v>
      </c>
      <c r="H160" s="182">
        <v>27.05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282</v>
      </c>
      <c r="AU160" s="180" t="s">
        <v>88</v>
      </c>
      <c r="AV160" s="15" t="s">
        <v>258</v>
      </c>
      <c r="AW160" s="15" t="s">
        <v>33</v>
      </c>
      <c r="AX160" s="15" t="s">
        <v>86</v>
      </c>
      <c r="AY160" s="180" t="s">
        <v>252</v>
      </c>
    </row>
    <row r="161" spans="1:65" s="2" customFormat="1" ht="24.2" customHeight="1">
      <c r="A161" s="31"/>
      <c r="B161" s="148"/>
      <c r="C161" s="149" t="s">
        <v>269</v>
      </c>
      <c r="D161" s="149" t="s">
        <v>254</v>
      </c>
      <c r="E161" s="150" t="s">
        <v>8716</v>
      </c>
      <c r="F161" s="151" t="s">
        <v>8717</v>
      </c>
      <c r="G161" s="152" t="s">
        <v>347</v>
      </c>
      <c r="H161" s="153">
        <v>3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44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258</v>
      </c>
      <c r="AT161" s="161" t="s">
        <v>254</v>
      </c>
      <c r="AU161" s="161" t="s">
        <v>88</v>
      </c>
      <c r="AY161" s="17" t="s">
        <v>252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258</v>
      </c>
      <c r="BM161" s="161" t="s">
        <v>289</v>
      </c>
    </row>
    <row r="162" spans="1:65" s="14" customFormat="1">
      <c r="B162" s="171"/>
      <c r="D162" s="164" t="s">
        <v>282</v>
      </c>
      <c r="E162" s="172" t="s">
        <v>1</v>
      </c>
      <c r="F162" s="173" t="s">
        <v>8718</v>
      </c>
      <c r="H162" s="174">
        <v>3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282</v>
      </c>
      <c r="AU162" s="172" t="s">
        <v>88</v>
      </c>
      <c r="AV162" s="14" t="s">
        <v>88</v>
      </c>
      <c r="AW162" s="14" t="s">
        <v>33</v>
      </c>
      <c r="AX162" s="14" t="s">
        <v>79</v>
      </c>
      <c r="AY162" s="172" t="s">
        <v>252</v>
      </c>
    </row>
    <row r="163" spans="1:65" s="13" customFormat="1">
      <c r="B163" s="163"/>
      <c r="D163" s="164" t="s">
        <v>282</v>
      </c>
      <c r="E163" s="165" t="s">
        <v>1</v>
      </c>
      <c r="F163" s="166" t="s">
        <v>8719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282</v>
      </c>
      <c r="AU163" s="165" t="s">
        <v>88</v>
      </c>
      <c r="AV163" s="13" t="s">
        <v>86</v>
      </c>
      <c r="AW163" s="13" t="s">
        <v>33</v>
      </c>
      <c r="AX163" s="13" t="s">
        <v>79</v>
      </c>
      <c r="AY163" s="165" t="s">
        <v>252</v>
      </c>
    </row>
    <row r="164" spans="1:65" s="13" customFormat="1" ht="33.75">
      <c r="B164" s="163"/>
      <c r="D164" s="164" t="s">
        <v>282</v>
      </c>
      <c r="E164" s="165" t="s">
        <v>1</v>
      </c>
      <c r="F164" s="166" t="s">
        <v>4911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282</v>
      </c>
      <c r="AU164" s="165" t="s">
        <v>88</v>
      </c>
      <c r="AV164" s="13" t="s">
        <v>86</v>
      </c>
      <c r="AW164" s="13" t="s">
        <v>33</v>
      </c>
      <c r="AX164" s="13" t="s">
        <v>79</v>
      </c>
      <c r="AY164" s="165" t="s">
        <v>252</v>
      </c>
    </row>
    <row r="165" spans="1:65" s="13" customFormat="1" ht="33.75">
      <c r="B165" s="163"/>
      <c r="D165" s="164" t="s">
        <v>282</v>
      </c>
      <c r="E165" s="165" t="s">
        <v>1</v>
      </c>
      <c r="F165" s="166" t="s">
        <v>8720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282</v>
      </c>
      <c r="AU165" s="165" t="s">
        <v>88</v>
      </c>
      <c r="AV165" s="13" t="s">
        <v>86</v>
      </c>
      <c r="AW165" s="13" t="s">
        <v>33</v>
      </c>
      <c r="AX165" s="13" t="s">
        <v>79</v>
      </c>
      <c r="AY165" s="165" t="s">
        <v>252</v>
      </c>
    </row>
    <row r="166" spans="1:65" s="15" customFormat="1">
      <c r="B166" s="179"/>
      <c r="D166" s="164" t="s">
        <v>282</v>
      </c>
      <c r="E166" s="180" t="s">
        <v>1</v>
      </c>
      <c r="F166" s="181" t="s">
        <v>286</v>
      </c>
      <c r="H166" s="182">
        <v>3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282</v>
      </c>
      <c r="AU166" s="180" t="s">
        <v>88</v>
      </c>
      <c r="AV166" s="15" t="s">
        <v>258</v>
      </c>
      <c r="AW166" s="15" t="s">
        <v>33</v>
      </c>
      <c r="AX166" s="15" t="s">
        <v>86</v>
      </c>
      <c r="AY166" s="180" t="s">
        <v>252</v>
      </c>
    </row>
    <row r="167" spans="1:65" s="2" customFormat="1" ht="24.2" customHeight="1">
      <c r="A167" s="31"/>
      <c r="B167" s="148"/>
      <c r="C167" s="149" t="s">
        <v>291</v>
      </c>
      <c r="D167" s="149" t="s">
        <v>254</v>
      </c>
      <c r="E167" s="150" t="s">
        <v>255</v>
      </c>
      <c r="F167" s="151" t="s">
        <v>256</v>
      </c>
      <c r="G167" s="152" t="s">
        <v>257</v>
      </c>
      <c r="H167" s="153">
        <v>40</v>
      </c>
      <c r="I167" s="154"/>
      <c r="J167" s="155">
        <f t="shared" ref="J167:J173" si="0">ROUND(I167*H167,2)</f>
        <v>0</v>
      </c>
      <c r="K167" s="156"/>
      <c r="L167" s="32"/>
      <c r="M167" s="157" t="s">
        <v>1</v>
      </c>
      <c r="N167" s="158" t="s">
        <v>44</v>
      </c>
      <c r="O167" s="57"/>
      <c r="P167" s="159">
        <f t="shared" ref="P167:P173" si="1">O167*H167</f>
        <v>0</v>
      </c>
      <c r="Q167" s="159">
        <v>0</v>
      </c>
      <c r="R167" s="159">
        <f t="shared" ref="R167:R173" si="2">Q167*H167</f>
        <v>0</v>
      </c>
      <c r="S167" s="159">
        <v>0</v>
      </c>
      <c r="T167" s="160">
        <f t="shared" ref="T167:T173" si="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258</v>
      </c>
      <c r="AT167" s="161" t="s">
        <v>254</v>
      </c>
      <c r="AU167" s="161" t="s">
        <v>88</v>
      </c>
      <c r="AY167" s="17" t="s">
        <v>252</v>
      </c>
      <c r="BE167" s="162">
        <f t="shared" ref="BE167:BE173" si="4">IF(N167="základní",J167,0)</f>
        <v>0</v>
      </c>
      <c r="BF167" s="162">
        <f t="shared" ref="BF167:BF173" si="5">IF(N167="snížená",J167,0)</f>
        <v>0</v>
      </c>
      <c r="BG167" s="162">
        <f t="shared" ref="BG167:BG173" si="6">IF(N167="zákl. přenesená",J167,0)</f>
        <v>0</v>
      </c>
      <c r="BH167" s="162">
        <f t="shared" ref="BH167:BH173" si="7">IF(N167="sníž. přenesená",J167,0)</f>
        <v>0</v>
      </c>
      <c r="BI167" s="162">
        <f t="shared" ref="BI167:BI173" si="8">IF(N167="nulová",J167,0)</f>
        <v>0</v>
      </c>
      <c r="BJ167" s="17" t="s">
        <v>86</v>
      </c>
      <c r="BK167" s="162">
        <f t="shared" ref="BK167:BK173" si="9">ROUND(I167*H167,2)</f>
        <v>0</v>
      </c>
      <c r="BL167" s="17" t="s">
        <v>258</v>
      </c>
      <c r="BM167" s="161" t="s">
        <v>294</v>
      </c>
    </row>
    <row r="168" spans="1:65" s="2" customFormat="1" ht="24.2" customHeight="1">
      <c r="A168" s="31"/>
      <c r="B168" s="148"/>
      <c r="C168" s="149" t="s">
        <v>273</v>
      </c>
      <c r="D168" s="149" t="s">
        <v>254</v>
      </c>
      <c r="E168" s="150" t="s">
        <v>259</v>
      </c>
      <c r="F168" s="151" t="s">
        <v>260</v>
      </c>
      <c r="G168" s="152" t="s">
        <v>261</v>
      </c>
      <c r="H168" s="153">
        <v>5</v>
      </c>
      <c r="I168" s="154"/>
      <c r="J168" s="155">
        <f t="shared" si="0"/>
        <v>0</v>
      </c>
      <c r="K168" s="156"/>
      <c r="L168" s="32"/>
      <c r="M168" s="157" t="s">
        <v>1</v>
      </c>
      <c r="N168" s="158" t="s">
        <v>44</v>
      </c>
      <c r="O168" s="57"/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258</v>
      </c>
      <c r="AT168" s="161" t="s">
        <v>254</v>
      </c>
      <c r="AU168" s="161" t="s">
        <v>88</v>
      </c>
      <c r="AY168" s="17" t="s">
        <v>252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7" t="s">
        <v>86</v>
      </c>
      <c r="BK168" s="162">
        <f t="shared" si="9"/>
        <v>0</v>
      </c>
      <c r="BL168" s="17" t="s">
        <v>258</v>
      </c>
      <c r="BM168" s="161" t="s">
        <v>298</v>
      </c>
    </row>
    <row r="169" spans="1:65" s="2" customFormat="1" ht="24.2" customHeight="1">
      <c r="A169" s="31"/>
      <c r="B169" s="148"/>
      <c r="C169" s="149" t="s">
        <v>299</v>
      </c>
      <c r="D169" s="149" t="s">
        <v>254</v>
      </c>
      <c r="E169" s="150" t="s">
        <v>263</v>
      </c>
      <c r="F169" s="151" t="s">
        <v>264</v>
      </c>
      <c r="G169" s="152" t="s">
        <v>265</v>
      </c>
      <c r="H169" s="153">
        <v>5</v>
      </c>
      <c r="I169" s="154"/>
      <c r="J169" s="155">
        <f t="shared" si="0"/>
        <v>0</v>
      </c>
      <c r="K169" s="156"/>
      <c r="L169" s="32"/>
      <c r="M169" s="157" t="s">
        <v>1</v>
      </c>
      <c r="N169" s="158" t="s">
        <v>44</v>
      </c>
      <c r="O169" s="57"/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258</v>
      </c>
      <c r="AT169" s="161" t="s">
        <v>254</v>
      </c>
      <c r="AU169" s="161" t="s">
        <v>88</v>
      </c>
      <c r="AY169" s="17" t="s">
        <v>252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7" t="s">
        <v>86</v>
      </c>
      <c r="BK169" s="162">
        <f t="shared" si="9"/>
        <v>0</v>
      </c>
      <c r="BL169" s="17" t="s">
        <v>258</v>
      </c>
      <c r="BM169" s="161" t="s">
        <v>302</v>
      </c>
    </row>
    <row r="170" spans="1:65" s="2" customFormat="1" ht="16.5" customHeight="1">
      <c r="A170" s="31"/>
      <c r="B170" s="148"/>
      <c r="C170" s="149" t="s">
        <v>276</v>
      </c>
      <c r="D170" s="149" t="s">
        <v>254</v>
      </c>
      <c r="E170" s="150" t="s">
        <v>267</v>
      </c>
      <c r="F170" s="151" t="s">
        <v>268</v>
      </c>
      <c r="G170" s="152" t="s">
        <v>265</v>
      </c>
      <c r="H170" s="153">
        <v>5</v>
      </c>
      <c r="I170" s="154"/>
      <c r="J170" s="155">
        <f t="shared" si="0"/>
        <v>0</v>
      </c>
      <c r="K170" s="156"/>
      <c r="L170" s="32"/>
      <c r="M170" s="157" t="s">
        <v>1</v>
      </c>
      <c r="N170" s="158" t="s">
        <v>44</v>
      </c>
      <c r="O170" s="57"/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258</v>
      </c>
      <c r="AT170" s="161" t="s">
        <v>254</v>
      </c>
      <c r="AU170" s="161" t="s">
        <v>88</v>
      </c>
      <c r="AY170" s="17" t="s">
        <v>252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7" t="s">
        <v>86</v>
      </c>
      <c r="BK170" s="162">
        <f t="shared" si="9"/>
        <v>0</v>
      </c>
      <c r="BL170" s="17" t="s">
        <v>258</v>
      </c>
      <c r="BM170" s="161" t="s">
        <v>306</v>
      </c>
    </row>
    <row r="171" spans="1:65" s="2" customFormat="1" ht="24.2" customHeight="1">
      <c r="A171" s="31"/>
      <c r="B171" s="148"/>
      <c r="C171" s="149" t="s">
        <v>308</v>
      </c>
      <c r="D171" s="149" t="s">
        <v>254</v>
      </c>
      <c r="E171" s="150" t="s">
        <v>271</v>
      </c>
      <c r="F171" s="151" t="s">
        <v>272</v>
      </c>
      <c r="G171" s="152" t="s">
        <v>265</v>
      </c>
      <c r="H171" s="153">
        <v>5</v>
      </c>
      <c r="I171" s="154"/>
      <c r="J171" s="155">
        <f t="shared" si="0"/>
        <v>0</v>
      </c>
      <c r="K171" s="156"/>
      <c r="L171" s="32"/>
      <c r="M171" s="157" t="s">
        <v>1</v>
      </c>
      <c r="N171" s="158" t="s">
        <v>44</v>
      </c>
      <c r="O171" s="57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258</v>
      </c>
      <c r="AT171" s="161" t="s">
        <v>254</v>
      </c>
      <c r="AU171" s="161" t="s">
        <v>88</v>
      </c>
      <c r="AY171" s="17" t="s">
        <v>252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7" t="s">
        <v>86</v>
      </c>
      <c r="BK171" s="162">
        <f t="shared" si="9"/>
        <v>0</v>
      </c>
      <c r="BL171" s="17" t="s">
        <v>258</v>
      </c>
      <c r="BM171" s="161" t="s">
        <v>311</v>
      </c>
    </row>
    <row r="172" spans="1:65" s="2" customFormat="1" ht="24.2" customHeight="1">
      <c r="A172" s="31"/>
      <c r="B172" s="148"/>
      <c r="C172" s="149" t="s">
        <v>281</v>
      </c>
      <c r="D172" s="149" t="s">
        <v>254</v>
      </c>
      <c r="E172" s="150" t="s">
        <v>1916</v>
      </c>
      <c r="F172" s="151" t="s">
        <v>1917</v>
      </c>
      <c r="G172" s="152" t="s">
        <v>265</v>
      </c>
      <c r="H172" s="153">
        <v>15</v>
      </c>
      <c r="I172" s="154"/>
      <c r="J172" s="155">
        <f t="shared" si="0"/>
        <v>0</v>
      </c>
      <c r="K172" s="156"/>
      <c r="L172" s="32"/>
      <c r="M172" s="157" t="s">
        <v>1</v>
      </c>
      <c r="N172" s="158" t="s">
        <v>44</v>
      </c>
      <c r="O172" s="57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258</v>
      </c>
      <c r="AT172" s="161" t="s">
        <v>254</v>
      </c>
      <c r="AU172" s="161" t="s">
        <v>88</v>
      </c>
      <c r="AY172" s="17" t="s">
        <v>252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7" t="s">
        <v>86</v>
      </c>
      <c r="BK172" s="162">
        <f t="shared" si="9"/>
        <v>0</v>
      </c>
      <c r="BL172" s="17" t="s">
        <v>258</v>
      </c>
      <c r="BM172" s="161" t="s">
        <v>315</v>
      </c>
    </row>
    <row r="173" spans="1:65" s="2" customFormat="1" ht="44.25" customHeight="1">
      <c r="A173" s="31"/>
      <c r="B173" s="148"/>
      <c r="C173" s="149" t="s">
        <v>8</v>
      </c>
      <c r="D173" s="149" t="s">
        <v>254</v>
      </c>
      <c r="E173" s="150" t="s">
        <v>5249</v>
      </c>
      <c r="F173" s="151" t="s">
        <v>8721</v>
      </c>
      <c r="G173" s="152" t="s">
        <v>1198</v>
      </c>
      <c r="H173" s="153">
        <v>1</v>
      </c>
      <c r="I173" s="154"/>
      <c r="J173" s="155">
        <f t="shared" si="0"/>
        <v>0</v>
      </c>
      <c r="K173" s="156"/>
      <c r="L173" s="32"/>
      <c r="M173" s="157" t="s">
        <v>1</v>
      </c>
      <c r="N173" s="158" t="s">
        <v>44</v>
      </c>
      <c r="O173" s="57"/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258</v>
      </c>
      <c r="AT173" s="161" t="s">
        <v>254</v>
      </c>
      <c r="AU173" s="161" t="s">
        <v>88</v>
      </c>
      <c r="AY173" s="17" t="s">
        <v>252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7" t="s">
        <v>86</v>
      </c>
      <c r="BK173" s="162">
        <f t="shared" si="9"/>
        <v>0</v>
      </c>
      <c r="BL173" s="17" t="s">
        <v>258</v>
      </c>
      <c r="BM173" s="161" t="s">
        <v>319</v>
      </c>
    </row>
    <row r="174" spans="1:65" s="14" customFormat="1" ht="33.75">
      <c r="B174" s="171"/>
      <c r="D174" s="164" t="s">
        <v>282</v>
      </c>
      <c r="E174" s="172" t="s">
        <v>1</v>
      </c>
      <c r="F174" s="173" t="s">
        <v>8494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282</v>
      </c>
      <c r="AU174" s="172" t="s">
        <v>88</v>
      </c>
      <c r="AV174" s="14" t="s">
        <v>88</v>
      </c>
      <c r="AW174" s="14" t="s">
        <v>33</v>
      </c>
      <c r="AX174" s="14" t="s">
        <v>79</v>
      </c>
      <c r="AY174" s="172" t="s">
        <v>252</v>
      </c>
    </row>
    <row r="175" spans="1:65" s="13" customFormat="1" ht="33.75">
      <c r="B175" s="163"/>
      <c r="D175" s="164" t="s">
        <v>282</v>
      </c>
      <c r="E175" s="165" t="s">
        <v>1</v>
      </c>
      <c r="F175" s="166" t="s">
        <v>8722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282</v>
      </c>
      <c r="AU175" s="165" t="s">
        <v>88</v>
      </c>
      <c r="AV175" s="13" t="s">
        <v>86</v>
      </c>
      <c r="AW175" s="13" t="s">
        <v>33</v>
      </c>
      <c r="AX175" s="13" t="s">
        <v>79</v>
      </c>
      <c r="AY175" s="165" t="s">
        <v>252</v>
      </c>
    </row>
    <row r="176" spans="1:65" s="15" customFormat="1">
      <c r="B176" s="179"/>
      <c r="D176" s="164" t="s">
        <v>282</v>
      </c>
      <c r="E176" s="180" t="s">
        <v>1</v>
      </c>
      <c r="F176" s="181" t="s">
        <v>286</v>
      </c>
      <c r="H176" s="182">
        <v>1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282</v>
      </c>
      <c r="AU176" s="180" t="s">
        <v>88</v>
      </c>
      <c r="AV176" s="15" t="s">
        <v>258</v>
      </c>
      <c r="AW176" s="15" t="s">
        <v>33</v>
      </c>
      <c r="AX176" s="15" t="s">
        <v>86</v>
      </c>
      <c r="AY176" s="180" t="s">
        <v>252</v>
      </c>
    </row>
    <row r="177" spans="1:65" s="2" customFormat="1" ht="24.2" customHeight="1">
      <c r="A177" s="31"/>
      <c r="B177" s="148"/>
      <c r="C177" s="149" t="s">
        <v>289</v>
      </c>
      <c r="D177" s="149" t="s">
        <v>254</v>
      </c>
      <c r="E177" s="150" t="s">
        <v>8497</v>
      </c>
      <c r="F177" s="151" t="s">
        <v>8498</v>
      </c>
      <c r="G177" s="152" t="s">
        <v>1198</v>
      </c>
      <c r="H177" s="153">
        <v>1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44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258</v>
      </c>
      <c r="AT177" s="161" t="s">
        <v>254</v>
      </c>
      <c r="AU177" s="161" t="s">
        <v>88</v>
      </c>
      <c r="AY177" s="17" t="s">
        <v>252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258</v>
      </c>
      <c r="BM177" s="161" t="s">
        <v>323</v>
      </c>
    </row>
    <row r="178" spans="1:65" s="14" customFormat="1" ht="33.75">
      <c r="B178" s="171"/>
      <c r="D178" s="164" t="s">
        <v>282</v>
      </c>
      <c r="E178" s="172" t="s">
        <v>1</v>
      </c>
      <c r="F178" s="173" t="s">
        <v>8499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282</v>
      </c>
      <c r="AU178" s="172" t="s">
        <v>88</v>
      </c>
      <c r="AV178" s="14" t="s">
        <v>88</v>
      </c>
      <c r="AW178" s="14" t="s">
        <v>33</v>
      </c>
      <c r="AX178" s="14" t="s">
        <v>79</v>
      </c>
      <c r="AY178" s="172" t="s">
        <v>252</v>
      </c>
    </row>
    <row r="179" spans="1:65" s="13" customFormat="1" ht="33.75">
      <c r="B179" s="163"/>
      <c r="D179" s="164" t="s">
        <v>282</v>
      </c>
      <c r="E179" s="165" t="s">
        <v>1</v>
      </c>
      <c r="F179" s="166" t="s">
        <v>8500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282</v>
      </c>
      <c r="AU179" s="165" t="s">
        <v>88</v>
      </c>
      <c r="AV179" s="13" t="s">
        <v>86</v>
      </c>
      <c r="AW179" s="13" t="s">
        <v>33</v>
      </c>
      <c r="AX179" s="13" t="s">
        <v>79</v>
      </c>
      <c r="AY179" s="165" t="s">
        <v>252</v>
      </c>
    </row>
    <row r="180" spans="1:65" s="13" customFormat="1" ht="33.75">
      <c r="B180" s="163"/>
      <c r="D180" s="164" t="s">
        <v>282</v>
      </c>
      <c r="E180" s="165" t="s">
        <v>1</v>
      </c>
      <c r="F180" s="166" t="s">
        <v>4911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282</v>
      </c>
      <c r="AU180" s="165" t="s">
        <v>88</v>
      </c>
      <c r="AV180" s="13" t="s">
        <v>86</v>
      </c>
      <c r="AW180" s="13" t="s">
        <v>33</v>
      </c>
      <c r="AX180" s="13" t="s">
        <v>79</v>
      </c>
      <c r="AY180" s="165" t="s">
        <v>252</v>
      </c>
    </row>
    <row r="181" spans="1:65" s="13" customFormat="1" ht="33.75">
      <c r="B181" s="163"/>
      <c r="D181" s="164" t="s">
        <v>282</v>
      </c>
      <c r="E181" s="165" t="s">
        <v>1</v>
      </c>
      <c r="F181" s="166" t="s">
        <v>8720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282</v>
      </c>
      <c r="AU181" s="165" t="s">
        <v>88</v>
      </c>
      <c r="AV181" s="13" t="s">
        <v>86</v>
      </c>
      <c r="AW181" s="13" t="s">
        <v>33</v>
      </c>
      <c r="AX181" s="13" t="s">
        <v>79</v>
      </c>
      <c r="AY181" s="165" t="s">
        <v>252</v>
      </c>
    </row>
    <row r="182" spans="1:65" s="15" customFormat="1">
      <c r="B182" s="179"/>
      <c r="D182" s="164" t="s">
        <v>282</v>
      </c>
      <c r="E182" s="180" t="s">
        <v>1</v>
      </c>
      <c r="F182" s="181" t="s">
        <v>286</v>
      </c>
      <c r="H182" s="182">
        <v>1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282</v>
      </c>
      <c r="AU182" s="180" t="s">
        <v>88</v>
      </c>
      <c r="AV182" s="15" t="s">
        <v>258</v>
      </c>
      <c r="AW182" s="15" t="s">
        <v>33</v>
      </c>
      <c r="AX182" s="15" t="s">
        <v>86</v>
      </c>
      <c r="AY182" s="180" t="s">
        <v>252</v>
      </c>
    </row>
    <row r="183" spans="1:65" s="2" customFormat="1" ht="44.25" customHeight="1">
      <c r="A183" s="31"/>
      <c r="B183" s="148"/>
      <c r="C183" s="149" t="s">
        <v>325</v>
      </c>
      <c r="D183" s="149" t="s">
        <v>254</v>
      </c>
      <c r="E183" s="150" t="s">
        <v>8503</v>
      </c>
      <c r="F183" s="151" t="s">
        <v>8504</v>
      </c>
      <c r="G183" s="152" t="s">
        <v>1198</v>
      </c>
      <c r="H183" s="153">
        <v>1</v>
      </c>
      <c r="I183" s="154"/>
      <c r="J183" s="155">
        <f>ROUND(I183*H183,2)</f>
        <v>0</v>
      </c>
      <c r="K183" s="156"/>
      <c r="L183" s="32"/>
      <c r="M183" s="157" t="s">
        <v>1</v>
      </c>
      <c r="N183" s="158" t="s">
        <v>44</v>
      </c>
      <c r="O183" s="57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258</v>
      </c>
      <c r="AT183" s="161" t="s">
        <v>254</v>
      </c>
      <c r="AU183" s="161" t="s">
        <v>88</v>
      </c>
      <c r="AY183" s="17" t="s">
        <v>252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86</v>
      </c>
      <c r="BK183" s="162">
        <f>ROUND(I183*H183,2)</f>
        <v>0</v>
      </c>
      <c r="BL183" s="17" t="s">
        <v>258</v>
      </c>
      <c r="BM183" s="161" t="s">
        <v>328</v>
      </c>
    </row>
    <row r="184" spans="1:65" s="2" customFormat="1" ht="24.2" customHeight="1">
      <c r="A184" s="31"/>
      <c r="B184" s="148"/>
      <c r="C184" s="149" t="s">
        <v>294</v>
      </c>
      <c r="D184" s="149" t="s">
        <v>254</v>
      </c>
      <c r="E184" s="150" t="s">
        <v>8505</v>
      </c>
      <c r="F184" s="151" t="s">
        <v>8723</v>
      </c>
      <c r="G184" s="152" t="s">
        <v>347</v>
      </c>
      <c r="H184" s="153">
        <v>4</v>
      </c>
      <c r="I184" s="154"/>
      <c r="J184" s="155">
        <f>ROUND(I184*H184,2)</f>
        <v>0</v>
      </c>
      <c r="K184" s="156"/>
      <c r="L184" s="32"/>
      <c r="M184" s="157" t="s">
        <v>1</v>
      </c>
      <c r="N184" s="158" t="s">
        <v>44</v>
      </c>
      <c r="O184" s="57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258</v>
      </c>
      <c r="AT184" s="161" t="s">
        <v>254</v>
      </c>
      <c r="AU184" s="161" t="s">
        <v>88</v>
      </c>
      <c r="AY184" s="17" t="s">
        <v>252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86</v>
      </c>
      <c r="BK184" s="162">
        <f>ROUND(I184*H184,2)</f>
        <v>0</v>
      </c>
      <c r="BL184" s="17" t="s">
        <v>258</v>
      </c>
      <c r="BM184" s="161" t="s">
        <v>335</v>
      </c>
    </row>
    <row r="185" spans="1:65" s="14" customFormat="1" ht="22.5">
      <c r="B185" s="171"/>
      <c r="D185" s="164" t="s">
        <v>282</v>
      </c>
      <c r="E185" s="172" t="s">
        <v>1</v>
      </c>
      <c r="F185" s="173" t="s">
        <v>8724</v>
      </c>
      <c r="H185" s="174">
        <v>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282</v>
      </c>
      <c r="AU185" s="172" t="s">
        <v>88</v>
      </c>
      <c r="AV185" s="14" t="s">
        <v>88</v>
      </c>
      <c r="AW185" s="14" t="s">
        <v>33</v>
      </c>
      <c r="AX185" s="14" t="s">
        <v>79</v>
      </c>
      <c r="AY185" s="172" t="s">
        <v>252</v>
      </c>
    </row>
    <row r="186" spans="1:65" s="13" customFormat="1" ht="22.5">
      <c r="B186" s="163"/>
      <c r="D186" s="164" t="s">
        <v>282</v>
      </c>
      <c r="E186" s="165" t="s">
        <v>1</v>
      </c>
      <c r="F186" s="166" t="s">
        <v>8725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282</v>
      </c>
      <c r="AU186" s="165" t="s">
        <v>88</v>
      </c>
      <c r="AV186" s="13" t="s">
        <v>86</v>
      </c>
      <c r="AW186" s="13" t="s">
        <v>33</v>
      </c>
      <c r="AX186" s="13" t="s">
        <v>79</v>
      </c>
      <c r="AY186" s="165" t="s">
        <v>252</v>
      </c>
    </row>
    <row r="187" spans="1:65" s="13" customFormat="1" ht="33.75">
      <c r="B187" s="163"/>
      <c r="D187" s="164" t="s">
        <v>282</v>
      </c>
      <c r="E187" s="165" t="s">
        <v>1</v>
      </c>
      <c r="F187" s="166" t="s">
        <v>8726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282</v>
      </c>
      <c r="AU187" s="165" t="s">
        <v>88</v>
      </c>
      <c r="AV187" s="13" t="s">
        <v>86</v>
      </c>
      <c r="AW187" s="13" t="s">
        <v>33</v>
      </c>
      <c r="AX187" s="13" t="s">
        <v>79</v>
      </c>
      <c r="AY187" s="165" t="s">
        <v>252</v>
      </c>
    </row>
    <row r="188" spans="1:65" s="15" customFormat="1">
      <c r="B188" s="179"/>
      <c r="D188" s="164" t="s">
        <v>282</v>
      </c>
      <c r="E188" s="180" t="s">
        <v>1</v>
      </c>
      <c r="F188" s="181" t="s">
        <v>286</v>
      </c>
      <c r="H188" s="182">
        <v>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282</v>
      </c>
      <c r="AU188" s="180" t="s">
        <v>88</v>
      </c>
      <c r="AV188" s="15" t="s">
        <v>258</v>
      </c>
      <c r="AW188" s="15" t="s">
        <v>33</v>
      </c>
      <c r="AX188" s="15" t="s">
        <v>86</v>
      </c>
      <c r="AY188" s="180" t="s">
        <v>252</v>
      </c>
    </row>
    <row r="189" spans="1:65" s="2" customFormat="1" ht="24.2" customHeight="1">
      <c r="A189" s="31"/>
      <c r="B189" s="148"/>
      <c r="C189" s="149" t="s">
        <v>338</v>
      </c>
      <c r="D189" s="149" t="s">
        <v>254</v>
      </c>
      <c r="E189" s="150" t="s">
        <v>8514</v>
      </c>
      <c r="F189" s="151" t="s">
        <v>8515</v>
      </c>
      <c r="G189" s="152" t="s">
        <v>280</v>
      </c>
      <c r="H189" s="153">
        <v>99.866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44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258</v>
      </c>
      <c r="AT189" s="161" t="s">
        <v>254</v>
      </c>
      <c r="AU189" s="161" t="s">
        <v>88</v>
      </c>
      <c r="AY189" s="17" t="s">
        <v>252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86</v>
      </c>
      <c r="BK189" s="162">
        <f>ROUND(I189*H189,2)</f>
        <v>0</v>
      </c>
      <c r="BL189" s="17" t="s">
        <v>258</v>
      </c>
      <c r="BM189" s="161" t="s">
        <v>342</v>
      </c>
    </row>
    <row r="190" spans="1:65" s="2" customFormat="1" ht="33" customHeight="1">
      <c r="A190" s="31"/>
      <c r="B190" s="148"/>
      <c r="C190" s="149" t="s">
        <v>298</v>
      </c>
      <c r="D190" s="149" t="s">
        <v>254</v>
      </c>
      <c r="E190" s="150" t="s">
        <v>8516</v>
      </c>
      <c r="F190" s="151" t="s">
        <v>8517</v>
      </c>
      <c r="G190" s="152" t="s">
        <v>280</v>
      </c>
      <c r="H190" s="153">
        <v>185.46600000000001</v>
      </c>
      <c r="I190" s="154"/>
      <c r="J190" s="155">
        <f>ROUND(I190*H190,2)</f>
        <v>0</v>
      </c>
      <c r="K190" s="156"/>
      <c r="L190" s="32"/>
      <c r="M190" s="157" t="s">
        <v>1</v>
      </c>
      <c r="N190" s="158" t="s">
        <v>44</v>
      </c>
      <c r="O190" s="57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258</v>
      </c>
      <c r="AT190" s="161" t="s">
        <v>254</v>
      </c>
      <c r="AU190" s="161" t="s">
        <v>88</v>
      </c>
      <c r="AY190" s="17" t="s">
        <v>252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86</v>
      </c>
      <c r="BK190" s="162">
        <f>ROUND(I190*H190,2)</f>
        <v>0</v>
      </c>
      <c r="BL190" s="17" t="s">
        <v>258</v>
      </c>
      <c r="BM190" s="161" t="s">
        <v>348</v>
      </c>
    </row>
    <row r="191" spans="1:65" s="13" customFormat="1" ht="22.5">
      <c r="B191" s="163"/>
      <c r="D191" s="164" t="s">
        <v>282</v>
      </c>
      <c r="E191" s="165" t="s">
        <v>1</v>
      </c>
      <c r="F191" s="166" t="s">
        <v>8518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282</v>
      </c>
      <c r="AU191" s="165" t="s">
        <v>88</v>
      </c>
      <c r="AV191" s="13" t="s">
        <v>86</v>
      </c>
      <c r="AW191" s="13" t="s">
        <v>33</v>
      </c>
      <c r="AX191" s="13" t="s">
        <v>79</v>
      </c>
      <c r="AY191" s="165" t="s">
        <v>252</v>
      </c>
    </row>
    <row r="192" spans="1:65" s="14" customFormat="1" ht="22.5">
      <c r="B192" s="171"/>
      <c r="D192" s="164" t="s">
        <v>282</v>
      </c>
      <c r="E192" s="172" t="s">
        <v>1</v>
      </c>
      <c r="F192" s="173" t="s">
        <v>8727</v>
      </c>
      <c r="H192" s="174">
        <v>64.694999999999993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282</v>
      </c>
      <c r="AU192" s="172" t="s">
        <v>88</v>
      </c>
      <c r="AV192" s="14" t="s">
        <v>88</v>
      </c>
      <c r="AW192" s="14" t="s">
        <v>33</v>
      </c>
      <c r="AX192" s="14" t="s">
        <v>79</v>
      </c>
      <c r="AY192" s="172" t="s">
        <v>252</v>
      </c>
    </row>
    <row r="193" spans="1:65" s="14" customFormat="1" ht="22.5">
      <c r="B193" s="171"/>
      <c r="D193" s="164" t="s">
        <v>282</v>
      </c>
      <c r="E193" s="172" t="s">
        <v>1</v>
      </c>
      <c r="F193" s="173" t="s">
        <v>8728</v>
      </c>
      <c r="H193" s="174">
        <v>11.029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282</v>
      </c>
      <c r="AU193" s="172" t="s">
        <v>88</v>
      </c>
      <c r="AV193" s="14" t="s">
        <v>88</v>
      </c>
      <c r="AW193" s="14" t="s">
        <v>33</v>
      </c>
      <c r="AX193" s="14" t="s">
        <v>79</v>
      </c>
      <c r="AY193" s="172" t="s">
        <v>252</v>
      </c>
    </row>
    <row r="194" spans="1:65" s="14" customFormat="1" ht="22.5">
      <c r="B194" s="171"/>
      <c r="D194" s="164" t="s">
        <v>282</v>
      </c>
      <c r="E194" s="172" t="s">
        <v>1</v>
      </c>
      <c r="F194" s="173" t="s">
        <v>8729</v>
      </c>
      <c r="H194" s="174">
        <v>4.5750000000000002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282</v>
      </c>
      <c r="AU194" s="172" t="s">
        <v>88</v>
      </c>
      <c r="AV194" s="14" t="s">
        <v>88</v>
      </c>
      <c r="AW194" s="14" t="s">
        <v>33</v>
      </c>
      <c r="AX194" s="14" t="s">
        <v>79</v>
      </c>
      <c r="AY194" s="172" t="s">
        <v>252</v>
      </c>
    </row>
    <row r="195" spans="1:65" s="14" customFormat="1" ht="22.5">
      <c r="B195" s="171"/>
      <c r="D195" s="164" t="s">
        <v>282</v>
      </c>
      <c r="E195" s="172" t="s">
        <v>1</v>
      </c>
      <c r="F195" s="173" t="s">
        <v>8730</v>
      </c>
      <c r="H195" s="174">
        <v>17.3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282</v>
      </c>
      <c r="AU195" s="172" t="s">
        <v>88</v>
      </c>
      <c r="AV195" s="14" t="s">
        <v>88</v>
      </c>
      <c r="AW195" s="14" t="s">
        <v>33</v>
      </c>
      <c r="AX195" s="14" t="s">
        <v>79</v>
      </c>
      <c r="AY195" s="172" t="s">
        <v>252</v>
      </c>
    </row>
    <row r="196" spans="1:65" s="14" customFormat="1" ht="22.5">
      <c r="B196" s="171"/>
      <c r="D196" s="164" t="s">
        <v>282</v>
      </c>
      <c r="E196" s="172" t="s">
        <v>1</v>
      </c>
      <c r="F196" s="173" t="s">
        <v>8731</v>
      </c>
      <c r="H196" s="174">
        <v>87.867000000000004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282</v>
      </c>
      <c r="AU196" s="172" t="s">
        <v>88</v>
      </c>
      <c r="AV196" s="14" t="s">
        <v>88</v>
      </c>
      <c r="AW196" s="14" t="s">
        <v>33</v>
      </c>
      <c r="AX196" s="14" t="s">
        <v>79</v>
      </c>
      <c r="AY196" s="172" t="s">
        <v>252</v>
      </c>
    </row>
    <row r="197" spans="1:65" s="13" customFormat="1">
      <c r="B197" s="163"/>
      <c r="D197" s="164" t="s">
        <v>282</v>
      </c>
      <c r="E197" s="165" t="s">
        <v>1</v>
      </c>
      <c r="F197" s="166" t="s">
        <v>8107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282</v>
      </c>
      <c r="AU197" s="165" t="s">
        <v>88</v>
      </c>
      <c r="AV197" s="13" t="s">
        <v>86</v>
      </c>
      <c r="AW197" s="13" t="s">
        <v>33</v>
      </c>
      <c r="AX197" s="13" t="s">
        <v>79</v>
      </c>
      <c r="AY197" s="165" t="s">
        <v>252</v>
      </c>
    </row>
    <row r="198" spans="1:65" s="15" customFormat="1">
      <c r="B198" s="179"/>
      <c r="D198" s="164" t="s">
        <v>282</v>
      </c>
      <c r="E198" s="180" t="s">
        <v>1</v>
      </c>
      <c r="F198" s="181" t="s">
        <v>286</v>
      </c>
      <c r="H198" s="182">
        <v>185.46600000000001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282</v>
      </c>
      <c r="AU198" s="180" t="s">
        <v>88</v>
      </c>
      <c r="AV198" s="15" t="s">
        <v>258</v>
      </c>
      <c r="AW198" s="15" t="s">
        <v>33</v>
      </c>
      <c r="AX198" s="15" t="s">
        <v>86</v>
      </c>
      <c r="AY198" s="180" t="s">
        <v>252</v>
      </c>
    </row>
    <row r="199" spans="1:65" s="2" customFormat="1" ht="24.2" customHeight="1">
      <c r="A199" s="31"/>
      <c r="B199" s="148"/>
      <c r="C199" s="149" t="s">
        <v>7</v>
      </c>
      <c r="D199" s="149" t="s">
        <v>254</v>
      </c>
      <c r="E199" s="150" t="s">
        <v>8528</v>
      </c>
      <c r="F199" s="151" t="s">
        <v>8529</v>
      </c>
      <c r="G199" s="152" t="s">
        <v>280</v>
      </c>
      <c r="H199" s="153">
        <v>14.266999999999999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44</v>
      </c>
      <c r="O199" s="57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258</v>
      </c>
      <c r="AT199" s="161" t="s">
        <v>254</v>
      </c>
      <c r="AU199" s="161" t="s">
        <v>88</v>
      </c>
      <c r="AY199" s="17" t="s">
        <v>252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86</v>
      </c>
      <c r="BK199" s="162">
        <f>ROUND(I199*H199,2)</f>
        <v>0</v>
      </c>
      <c r="BL199" s="17" t="s">
        <v>258</v>
      </c>
      <c r="BM199" s="161" t="s">
        <v>356</v>
      </c>
    </row>
    <row r="200" spans="1:65" s="14" customFormat="1">
      <c r="B200" s="171"/>
      <c r="D200" s="164" t="s">
        <v>282</v>
      </c>
      <c r="E200" s="172" t="s">
        <v>1</v>
      </c>
      <c r="F200" s="173" t="s">
        <v>8732</v>
      </c>
      <c r="H200" s="174">
        <v>14.266999999999999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282</v>
      </c>
      <c r="AU200" s="172" t="s">
        <v>88</v>
      </c>
      <c r="AV200" s="14" t="s">
        <v>88</v>
      </c>
      <c r="AW200" s="14" t="s">
        <v>33</v>
      </c>
      <c r="AX200" s="14" t="s">
        <v>79</v>
      </c>
      <c r="AY200" s="172" t="s">
        <v>252</v>
      </c>
    </row>
    <row r="201" spans="1:65" s="15" customFormat="1">
      <c r="B201" s="179"/>
      <c r="D201" s="164" t="s">
        <v>282</v>
      </c>
      <c r="E201" s="180" t="s">
        <v>1</v>
      </c>
      <c r="F201" s="181" t="s">
        <v>286</v>
      </c>
      <c r="H201" s="182">
        <v>14.266999999999999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282</v>
      </c>
      <c r="AU201" s="180" t="s">
        <v>88</v>
      </c>
      <c r="AV201" s="15" t="s">
        <v>258</v>
      </c>
      <c r="AW201" s="15" t="s">
        <v>33</v>
      </c>
      <c r="AX201" s="15" t="s">
        <v>86</v>
      </c>
      <c r="AY201" s="180" t="s">
        <v>252</v>
      </c>
    </row>
    <row r="202" spans="1:65" s="2" customFormat="1" ht="33" customHeight="1">
      <c r="A202" s="31"/>
      <c r="B202" s="148"/>
      <c r="C202" s="149" t="s">
        <v>302</v>
      </c>
      <c r="D202" s="149" t="s">
        <v>254</v>
      </c>
      <c r="E202" s="150" t="s">
        <v>7336</v>
      </c>
      <c r="F202" s="151" t="s">
        <v>7337</v>
      </c>
      <c r="G202" s="152" t="s">
        <v>280</v>
      </c>
      <c r="H202" s="153">
        <v>2.1</v>
      </c>
      <c r="I202" s="154"/>
      <c r="J202" s="155">
        <f>ROUND(I202*H202,2)</f>
        <v>0</v>
      </c>
      <c r="K202" s="156"/>
      <c r="L202" s="32"/>
      <c r="M202" s="157" t="s">
        <v>1</v>
      </c>
      <c r="N202" s="158" t="s">
        <v>44</v>
      </c>
      <c r="O202" s="57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1" t="s">
        <v>258</v>
      </c>
      <c r="AT202" s="161" t="s">
        <v>254</v>
      </c>
      <c r="AU202" s="161" t="s">
        <v>88</v>
      </c>
      <c r="AY202" s="17" t="s">
        <v>252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86</v>
      </c>
      <c r="BK202" s="162">
        <f>ROUND(I202*H202,2)</f>
        <v>0</v>
      </c>
      <c r="BL202" s="17" t="s">
        <v>258</v>
      </c>
      <c r="BM202" s="161" t="s">
        <v>363</v>
      </c>
    </row>
    <row r="203" spans="1:65" s="14" customFormat="1">
      <c r="B203" s="171"/>
      <c r="D203" s="164" t="s">
        <v>282</v>
      </c>
      <c r="E203" s="172" t="s">
        <v>1</v>
      </c>
      <c r="F203" s="173" t="s">
        <v>8733</v>
      </c>
      <c r="H203" s="174">
        <v>2.1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282</v>
      </c>
      <c r="AU203" s="172" t="s">
        <v>88</v>
      </c>
      <c r="AV203" s="14" t="s">
        <v>88</v>
      </c>
      <c r="AW203" s="14" t="s">
        <v>33</v>
      </c>
      <c r="AX203" s="14" t="s">
        <v>79</v>
      </c>
      <c r="AY203" s="172" t="s">
        <v>252</v>
      </c>
    </row>
    <row r="204" spans="1:65" s="13" customFormat="1" ht="33.75">
      <c r="B204" s="163"/>
      <c r="D204" s="164" t="s">
        <v>282</v>
      </c>
      <c r="E204" s="165" t="s">
        <v>1</v>
      </c>
      <c r="F204" s="166" t="s">
        <v>8106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282</v>
      </c>
      <c r="AU204" s="165" t="s">
        <v>88</v>
      </c>
      <c r="AV204" s="13" t="s">
        <v>86</v>
      </c>
      <c r="AW204" s="13" t="s">
        <v>33</v>
      </c>
      <c r="AX204" s="13" t="s">
        <v>79</v>
      </c>
      <c r="AY204" s="165" t="s">
        <v>252</v>
      </c>
    </row>
    <row r="205" spans="1:65" s="13" customFormat="1">
      <c r="B205" s="163"/>
      <c r="D205" s="164" t="s">
        <v>282</v>
      </c>
      <c r="E205" s="165" t="s">
        <v>1</v>
      </c>
      <c r="F205" s="166" t="s">
        <v>8107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282</v>
      </c>
      <c r="AU205" s="165" t="s">
        <v>88</v>
      </c>
      <c r="AV205" s="13" t="s">
        <v>86</v>
      </c>
      <c r="AW205" s="13" t="s">
        <v>33</v>
      </c>
      <c r="AX205" s="13" t="s">
        <v>79</v>
      </c>
      <c r="AY205" s="165" t="s">
        <v>252</v>
      </c>
    </row>
    <row r="206" spans="1:65" s="15" customFormat="1">
      <c r="B206" s="179"/>
      <c r="D206" s="164" t="s">
        <v>282</v>
      </c>
      <c r="E206" s="180" t="s">
        <v>1</v>
      </c>
      <c r="F206" s="181" t="s">
        <v>286</v>
      </c>
      <c r="H206" s="182">
        <v>2.1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282</v>
      </c>
      <c r="AU206" s="180" t="s">
        <v>88</v>
      </c>
      <c r="AV206" s="15" t="s">
        <v>258</v>
      </c>
      <c r="AW206" s="15" t="s">
        <v>33</v>
      </c>
      <c r="AX206" s="15" t="s">
        <v>86</v>
      </c>
      <c r="AY206" s="180" t="s">
        <v>252</v>
      </c>
    </row>
    <row r="207" spans="1:65" s="2" customFormat="1" ht="24.2" customHeight="1">
      <c r="A207" s="31"/>
      <c r="B207" s="148"/>
      <c r="C207" s="149" t="s">
        <v>366</v>
      </c>
      <c r="D207" s="149" t="s">
        <v>254</v>
      </c>
      <c r="E207" s="150" t="s">
        <v>292</v>
      </c>
      <c r="F207" s="151" t="s">
        <v>293</v>
      </c>
      <c r="G207" s="152" t="s">
        <v>280</v>
      </c>
      <c r="H207" s="153">
        <v>0.105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44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258</v>
      </c>
      <c r="AT207" s="161" t="s">
        <v>254</v>
      </c>
      <c r="AU207" s="161" t="s">
        <v>88</v>
      </c>
      <c r="AY207" s="17" t="s">
        <v>252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86</v>
      </c>
      <c r="BK207" s="162">
        <f>ROUND(I207*H207,2)</f>
        <v>0</v>
      </c>
      <c r="BL207" s="17" t="s">
        <v>258</v>
      </c>
      <c r="BM207" s="161" t="s">
        <v>369</v>
      </c>
    </row>
    <row r="208" spans="1:65" s="14" customFormat="1">
      <c r="B208" s="171"/>
      <c r="D208" s="164" t="s">
        <v>282</v>
      </c>
      <c r="E208" s="172" t="s">
        <v>1</v>
      </c>
      <c r="F208" s="173" t="s">
        <v>8734</v>
      </c>
      <c r="H208" s="174">
        <v>0.105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282</v>
      </c>
      <c r="AU208" s="172" t="s">
        <v>88</v>
      </c>
      <c r="AV208" s="14" t="s">
        <v>88</v>
      </c>
      <c r="AW208" s="14" t="s">
        <v>33</v>
      </c>
      <c r="AX208" s="14" t="s">
        <v>79</v>
      </c>
      <c r="AY208" s="172" t="s">
        <v>252</v>
      </c>
    </row>
    <row r="209" spans="1:65" s="15" customFormat="1">
      <c r="B209" s="179"/>
      <c r="D209" s="164" t="s">
        <v>282</v>
      </c>
      <c r="E209" s="180" t="s">
        <v>1</v>
      </c>
      <c r="F209" s="181" t="s">
        <v>286</v>
      </c>
      <c r="H209" s="182">
        <v>0.105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282</v>
      </c>
      <c r="AU209" s="180" t="s">
        <v>88</v>
      </c>
      <c r="AV209" s="15" t="s">
        <v>258</v>
      </c>
      <c r="AW209" s="15" t="s">
        <v>33</v>
      </c>
      <c r="AX209" s="15" t="s">
        <v>86</v>
      </c>
      <c r="AY209" s="180" t="s">
        <v>252</v>
      </c>
    </row>
    <row r="210" spans="1:65" s="2" customFormat="1" ht="24.2" customHeight="1">
      <c r="A210" s="31"/>
      <c r="B210" s="148"/>
      <c r="C210" s="149" t="s">
        <v>306</v>
      </c>
      <c r="D210" s="149" t="s">
        <v>254</v>
      </c>
      <c r="E210" s="150" t="s">
        <v>8150</v>
      </c>
      <c r="F210" s="151" t="s">
        <v>8151</v>
      </c>
      <c r="G210" s="152" t="s">
        <v>465</v>
      </c>
      <c r="H210" s="153">
        <v>481.2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44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258</v>
      </c>
      <c r="AT210" s="161" t="s">
        <v>254</v>
      </c>
      <c r="AU210" s="161" t="s">
        <v>88</v>
      </c>
      <c r="AY210" s="17" t="s">
        <v>252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7" t="s">
        <v>86</v>
      </c>
      <c r="BK210" s="162">
        <f>ROUND(I210*H210,2)</f>
        <v>0</v>
      </c>
      <c r="BL210" s="17" t="s">
        <v>258</v>
      </c>
      <c r="BM210" s="161" t="s">
        <v>373</v>
      </c>
    </row>
    <row r="211" spans="1:65" s="14" customFormat="1" ht="22.5">
      <c r="B211" s="171"/>
      <c r="D211" s="164" t="s">
        <v>282</v>
      </c>
      <c r="E211" s="172" t="s">
        <v>1</v>
      </c>
      <c r="F211" s="173" t="s">
        <v>8735</v>
      </c>
      <c r="H211" s="174">
        <v>269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282</v>
      </c>
      <c r="AU211" s="172" t="s">
        <v>88</v>
      </c>
      <c r="AV211" s="14" t="s">
        <v>88</v>
      </c>
      <c r="AW211" s="14" t="s">
        <v>33</v>
      </c>
      <c r="AX211" s="14" t="s">
        <v>79</v>
      </c>
      <c r="AY211" s="172" t="s">
        <v>252</v>
      </c>
    </row>
    <row r="212" spans="1:65" s="14" customFormat="1" ht="22.5">
      <c r="B212" s="171"/>
      <c r="D212" s="164" t="s">
        <v>282</v>
      </c>
      <c r="E212" s="172" t="s">
        <v>1</v>
      </c>
      <c r="F212" s="173" t="s">
        <v>8736</v>
      </c>
      <c r="H212" s="174">
        <v>70.7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282</v>
      </c>
      <c r="AU212" s="172" t="s">
        <v>88</v>
      </c>
      <c r="AV212" s="14" t="s">
        <v>88</v>
      </c>
      <c r="AW212" s="14" t="s">
        <v>33</v>
      </c>
      <c r="AX212" s="14" t="s">
        <v>79</v>
      </c>
      <c r="AY212" s="172" t="s">
        <v>252</v>
      </c>
    </row>
    <row r="213" spans="1:65" s="14" customFormat="1" ht="22.5">
      <c r="B213" s="171"/>
      <c r="D213" s="164" t="s">
        <v>282</v>
      </c>
      <c r="E213" s="172" t="s">
        <v>1</v>
      </c>
      <c r="F213" s="173" t="s">
        <v>8737</v>
      </c>
      <c r="H213" s="174">
        <v>30.6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282</v>
      </c>
      <c r="AU213" s="172" t="s">
        <v>88</v>
      </c>
      <c r="AV213" s="14" t="s">
        <v>88</v>
      </c>
      <c r="AW213" s="14" t="s">
        <v>33</v>
      </c>
      <c r="AX213" s="14" t="s">
        <v>79</v>
      </c>
      <c r="AY213" s="172" t="s">
        <v>252</v>
      </c>
    </row>
    <row r="214" spans="1:65" s="14" customFormat="1" ht="22.5">
      <c r="B214" s="171"/>
      <c r="D214" s="164" t="s">
        <v>282</v>
      </c>
      <c r="E214" s="172" t="s">
        <v>1</v>
      </c>
      <c r="F214" s="173" t="s">
        <v>8738</v>
      </c>
      <c r="H214" s="174">
        <v>110.9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282</v>
      </c>
      <c r="AU214" s="172" t="s">
        <v>88</v>
      </c>
      <c r="AV214" s="14" t="s">
        <v>88</v>
      </c>
      <c r="AW214" s="14" t="s">
        <v>33</v>
      </c>
      <c r="AX214" s="14" t="s">
        <v>79</v>
      </c>
      <c r="AY214" s="172" t="s">
        <v>252</v>
      </c>
    </row>
    <row r="215" spans="1:65" s="15" customFormat="1">
      <c r="B215" s="179"/>
      <c r="D215" s="164" t="s">
        <v>282</v>
      </c>
      <c r="E215" s="180" t="s">
        <v>1</v>
      </c>
      <c r="F215" s="181" t="s">
        <v>286</v>
      </c>
      <c r="H215" s="182">
        <v>481.20000000000005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282</v>
      </c>
      <c r="AU215" s="180" t="s">
        <v>88</v>
      </c>
      <c r="AV215" s="15" t="s">
        <v>258</v>
      </c>
      <c r="AW215" s="15" t="s">
        <v>33</v>
      </c>
      <c r="AX215" s="15" t="s">
        <v>86</v>
      </c>
      <c r="AY215" s="180" t="s">
        <v>252</v>
      </c>
    </row>
    <row r="216" spans="1:65" s="2" customFormat="1" ht="24.2" customHeight="1">
      <c r="A216" s="31"/>
      <c r="B216" s="148"/>
      <c r="C216" s="149" t="s">
        <v>375</v>
      </c>
      <c r="D216" s="149" t="s">
        <v>254</v>
      </c>
      <c r="E216" s="150" t="s">
        <v>326</v>
      </c>
      <c r="F216" s="151" t="s">
        <v>327</v>
      </c>
      <c r="G216" s="152" t="s">
        <v>280</v>
      </c>
      <c r="H216" s="153">
        <v>1.82</v>
      </c>
      <c r="I216" s="154"/>
      <c r="J216" s="155">
        <f>ROUND(I216*H216,2)</f>
        <v>0</v>
      </c>
      <c r="K216" s="156"/>
      <c r="L216" s="32"/>
      <c r="M216" s="157" t="s">
        <v>1</v>
      </c>
      <c r="N216" s="158" t="s">
        <v>44</v>
      </c>
      <c r="O216" s="57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258</v>
      </c>
      <c r="AT216" s="161" t="s">
        <v>254</v>
      </c>
      <c r="AU216" s="161" t="s">
        <v>88</v>
      </c>
      <c r="AY216" s="17" t="s">
        <v>252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86</v>
      </c>
      <c r="BK216" s="162">
        <f>ROUND(I216*H216,2)</f>
        <v>0</v>
      </c>
      <c r="BL216" s="17" t="s">
        <v>258</v>
      </c>
      <c r="BM216" s="161" t="s">
        <v>378</v>
      </c>
    </row>
    <row r="217" spans="1:65" s="14" customFormat="1" ht="22.5">
      <c r="B217" s="171"/>
      <c r="D217" s="164" t="s">
        <v>282</v>
      </c>
      <c r="E217" s="172" t="s">
        <v>1</v>
      </c>
      <c r="F217" s="173" t="s">
        <v>8739</v>
      </c>
      <c r="H217" s="174">
        <v>1.82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282</v>
      </c>
      <c r="AU217" s="172" t="s">
        <v>88</v>
      </c>
      <c r="AV217" s="14" t="s">
        <v>88</v>
      </c>
      <c r="AW217" s="14" t="s">
        <v>33</v>
      </c>
      <c r="AX217" s="14" t="s">
        <v>79</v>
      </c>
      <c r="AY217" s="172" t="s">
        <v>252</v>
      </c>
    </row>
    <row r="218" spans="1:65" s="15" customFormat="1">
      <c r="B218" s="179"/>
      <c r="D218" s="164" t="s">
        <v>282</v>
      </c>
      <c r="E218" s="180" t="s">
        <v>1</v>
      </c>
      <c r="F218" s="181" t="s">
        <v>286</v>
      </c>
      <c r="H218" s="182">
        <v>1.82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282</v>
      </c>
      <c r="AU218" s="180" t="s">
        <v>88</v>
      </c>
      <c r="AV218" s="15" t="s">
        <v>258</v>
      </c>
      <c r="AW218" s="15" t="s">
        <v>33</v>
      </c>
      <c r="AX218" s="15" t="s">
        <v>86</v>
      </c>
      <c r="AY218" s="180" t="s">
        <v>252</v>
      </c>
    </row>
    <row r="219" spans="1:65" s="2" customFormat="1" ht="33" customHeight="1">
      <c r="A219" s="31"/>
      <c r="B219" s="148"/>
      <c r="C219" s="149" t="s">
        <v>311</v>
      </c>
      <c r="D219" s="149" t="s">
        <v>254</v>
      </c>
      <c r="E219" s="150" t="s">
        <v>8740</v>
      </c>
      <c r="F219" s="151" t="s">
        <v>8110</v>
      </c>
      <c r="G219" s="152" t="s">
        <v>465</v>
      </c>
      <c r="H219" s="153">
        <v>481.2</v>
      </c>
      <c r="I219" s="154"/>
      <c r="J219" s="155">
        <f>ROUND(I219*H219,2)</f>
        <v>0</v>
      </c>
      <c r="K219" s="156"/>
      <c r="L219" s="32"/>
      <c r="M219" s="157" t="s">
        <v>1</v>
      </c>
      <c r="N219" s="158" t="s">
        <v>44</v>
      </c>
      <c r="O219" s="57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1" t="s">
        <v>258</v>
      </c>
      <c r="AT219" s="161" t="s">
        <v>254</v>
      </c>
      <c r="AU219" s="161" t="s">
        <v>88</v>
      </c>
      <c r="AY219" s="17" t="s">
        <v>252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7" t="s">
        <v>86</v>
      </c>
      <c r="BK219" s="162">
        <f>ROUND(I219*H219,2)</f>
        <v>0</v>
      </c>
      <c r="BL219" s="17" t="s">
        <v>258</v>
      </c>
      <c r="BM219" s="161" t="s">
        <v>384</v>
      </c>
    </row>
    <row r="220" spans="1:65" s="14" customFormat="1" ht="22.5">
      <c r="B220" s="171"/>
      <c r="D220" s="164" t="s">
        <v>282</v>
      </c>
      <c r="E220" s="172" t="s">
        <v>1</v>
      </c>
      <c r="F220" s="173" t="s">
        <v>8741</v>
      </c>
      <c r="H220" s="174">
        <v>481.2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282</v>
      </c>
      <c r="AU220" s="172" t="s">
        <v>88</v>
      </c>
      <c r="AV220" s="14" t="s">
        <v>88</v>
      </c>
      <c r="AW220" s="14" t="s">
        <v>33</v>
      </c>
      <c r="AX220" s="14" t="s">
        <v>79</v>
      </c>
      <c r="AY220" s="172" t="s">
        <v>252</v>
      </c>
    </row>
    <row r="221" spans="1:65" s="15" customFormat="1">
      <c r="B221" s="179"/>
      <c r="D221" s="164" t="s">
        <v>282</v>
      </c>
      <c r="E221" s="180" t="s">
        <v>1</v>
      </c>
      <c r="F221" s="181" t="s">
        <v>286</v>
      </c>
      <c r="H221" s="182">
        <v>481.2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282</v>
      </c>
      <c r="AU221" s="180" t="s">
        <v>88</v>
      </c>
      <c r="AV221" s="15" t="s">
        <v>258</v>
      </c>
      <c r="AW221" s="15" t="s">
        <v>33</v>
      </c>
      <c r="AX221" s="15" t="s">
        <v>86</v>
      </c>
      <c r="AY221" s="180" t="s">
        <v>252</v>
      </c>
    </row>
    <row r="222" spans="1:65" s="2" customFormat="1" ht="33" customHeight="1">
      <c r="A222" s="31"/>
      <c r="B222" s="148"/>
      <c r="C222" s="149" t="s">
        <v>386</v>
      </c>
      <c r="D222" s="149" t="s">
        <v>254</v>
      </c>
      <c r="E222" s="150" t="s">
        <v>8552</v>
      </c>
      <c r="F222" s="151" t="s">
        <v>1229</v>
      </c>
      <c r="G222" s="152" t="s">
        <v>280</v>
      </c>
      <c r="H222" s="153">
        <v>285.62</v>
      </c>
      <c r="I222" s="154"/>
      <c r="J222" s="155">
        <f>ROUND(I222*H222,2)</f>
        <v>0</v>
      </c>
      <c r="K222" s="156"/>
      <c r="L222" s="32"/>
      <c r="M222" s="157" t="s">
        <v>1</v>
      </c>
      <c r="N222" s="158" t="s">
        <v>44</v>
      </c>
      <c r="O222" s="57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1" t="s">
        <v>258</v>
      </c>
      <c r="AT222" s="161" t="s">
        <v>254</v>
      </c>
      <c r="AU222" s="161" t="s">
        <v>88</v>
      </c>
      <c r="AY222" s="17" t="s">
        <v>252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86</v>
      </c>
      <c r="BK222" s="162">
        <f>ROUND(I222*H222,2)</f>
        <v>0</v>
      </c>
      <c r="BL222" s="17" t="s">
        <v>258</v>
      </c>
      <c r="BM222" s="161" t="s">
        <v>389</v>
      </c>
    </row>
    <row r="223" spans="1:65" s="14" customFormat="1" ht="22.5">
      <c r="B223" s="171"/>
      <c r="D223" s="164" t="s">
        <v>282</v>
      </c>
      <c r="E223" s="172" t="s">
        <v>1</v>
      </c>
      <c r="F223" s="173" t="s">
        <v>8742</v>
      </c>
      <c r="H223" s="174">
        <v>285.33999999999997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282</v>
      </c>
      <c r="AU223" s="172" t="s">
        <v>88</v>
      </c>
      <c r="AV223" s="14" t="s">
        <v>88</v>
      </c>
      <c r="AW223" s="14" t="s">
        <v>33</v>
      </c>
      <c r="AX223" s="14" t="s">
        <v>79</v>
      </c>
      <c r="AY223" s="172" t="s">
        <v>252</v>
      </c>
    </row>
    <row r="224" spans="1:65" s="14" customFormat="1" ht="22.5">
      <c r="B224" s="171"/>
      <c r="D224" s="164" t="s">
        <v>282</v>
      </c>
      <c r="E224" s="172" t="s">
        <v>1</v>
      </c>
      <c r="F224" s="173" t="s">
        <v>8743</v>
      </c>
      <c r="H224" s="174">
        <v>0.28000000000000003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282</v>
      </c>
      <c r="AU224" s="172" t="s">
        <v>88</v>
      </c>
      <c r="AV224" s="14" t="s">
        <v>88</v>
      </c>
      <c r="AW224" s="14" t="s">
        <v>33</v>
      </c>
      <c r="AX224" s="14" t="s">
        <v>79</v>
      </c>
      <c r="AY224" s="172" t="s">
        <v>252</v>
      </c>
    </row>
    <row r="225" spans="1:65" s="13" customFormat="1" ht="22.5">
      <c r="B225" s="163"/>
      <c r="D225" s="164" t="s">
        <v>282</v>
      </c>
      <c r="E225" s="165" t="s">
        <v>1</v>
      </c>
      <c r="F225" s="166" t="s">
        <v>8744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282</v>
      </c>
      <c r="AU225" s="165" t="s">
        <v>88</v>
      </c>
      <c r="AV225" s="13" t="s">
        <v>86</v>
      </c>
      <c r="AW225" s="13" t="s">
        <v>33</v>
      </c>
      <c r="AX225" s="13" t="s">
        <v>79</v>
      </c>
      <c r="AY225" s="165" t="s">
        <v>252</v>
      </c>
    </row>
    <row r="226" spans="1:65" s="13" customFormat="1" ht="22.5">
      <c r="B226" s="163"/>
      <c r="D226" s="164" t="s">
        <v>282</v>
      </c>
      <c r="E226" s="165" t="s">
        <v>1</v>
      </c>
      <c r="F226" s="166" t="s">
        <v>8093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282</v>
      </c>
      <c r="AU226" s="165" t="s">
        <v>88</v>
      </c>
      <c r="AV226" s="13" t="s">
        <v>86</v>
      </c>
      <c r="AW226" s="13" t="s">
        <v>33</v>
      </c>
      <c r="AX226" s="13" t="s">
        <v>79</v>
      </c>
      <c r="AY226" s="165" t="s">
        <v>252</v>
      </c>
    </row>
    <row r="227" spans="1:65" s="13" customFormat="1" ht="33.75">
      <c r="B227" s="163"/>
      <c r="D227" s="164" t="s">
        <v>282</v>
      </c>
      <c r="E227" s="165" t="s">
        <v>1</v>
      </c>
      <c r="F227" s="166" t="s">
        <v>8745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282</v>
      </c>
      <c r="AU227" s="165" t="s">
        <v>88</v>
      </c>
      <c r="AV227" s="13" t="s">
        <v>86</v>
      </c>
      <c r="AW227" s="13" t="s">
        <v>33</v>
      </c>
      <c r="AX227" s="13" t="s">
        <v>79</v>
      </c>
      <c r="AY227" s="165" t="s">
        <v>252</v>
      </c>
    </row>
    <row r="228" spans="1:65" s="13" customFormat="1">
      <c r="B228" s="163"/>
      <c r="D228" s="164" t="s">
        <v>282</v>
      </c>
      <c r="E228" s="165" t="s">
        <v>1</v>
      </c>
      <c r="F228" s="166" t="s">
        <v>8095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282</v>
      </c>
      <c r="AU228" s="165" t="s">
        <v>88</v>
      </c>
      <c r="AV228" s="13" t="s">
        <v>86</v>
      </c>
      <c r="AW228" s="13" t="s">
        <v>33</v>
      </c>
      <c r="AX228" s="13" t="s">
        <v>79</v>
      </c>
      <c r="AY228" s="165" t="s">
        <v>252</v>
      </c>
    </row>
    <row r="229" spans="1:65" s="13" customFormat="1" ht="22.5">
      <c r="B229" s="163"/>
      <c r="D229" s="164" t="s">
        <v>282</v>
      </c>
      <c r="E229" s="165" t="s">
        <v>1</v>
      </c>
      <c r="F229" s="166" t="s">
        <v>8096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282</v>
      </c>
      <c r="AU229" s="165" t="s">
        <v>88</v>
      </c>
      <c r="AV229" s="13" t="s">
        <v>86</v>
      </c>
      <c r="AW229" s="13" t="s">
        <v>33</v>
      </c>
      <c r="AX229" s="13" t="s">
        <v>79</v>
      </c>
      <c r="AY229" s="165" t="s">
        <v>252</v>
      </c>
    </row>
    <row r="230" spans="1:65" s="13" customFormat="1" ht="33.75">
      <c r="B230" s="163"/>
      <c r="D230" s="164" t="s">
        <v>282</v>
      </c>
      <c r="E230" s="165" t="s">
        <v>1</v>
      </c>
      <c r="F230" s="166" t="s">
        <v>4911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282</v>
      </c>
      <c r="AU230" s="165" t="s">
        <v>88</v>
      </c>
      <c r="AV230" s="13" t="s">
        <v>86</v>
      </c>
      <c r="AW230" s="13" t="s">
        <v>33</v>
      </c>
      <c r="AX230" s="13" t="s">
        <v>79</v>
      </c>
      <c r="AY230" s="165" t="s">
        <v>252</v>
      </c>
    </row>
    <row r="231" spans="1:65" s="13" customFormat="1" ht="33.75">
      <c r="B231" s="163"/>
      <c r="D231" s="164" t="s">
        <v>282</v>
      </c>
      <c r="E231" s="165" t="s">
        <v>1</v>
      </c>
      <c r="F231" s="166" t="s">
        <v>8746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282</v>
      </c>
      <c r="AU231" s="165" t="s">
        <v>88</v>
      </c>
      <c r="AV231" s="13" t="s">
        <v>86</v>
      </c>
      <c r="AW231" s="13" t="s">
        <v>33</v>
      </c>
      <c r="AX231" s="13" t="s">
        <v>79</v>
      </c>
      <c r="AY231" s="165" t="s">
        <v>252</v>
      </c>
    </row>
    <row r="232" spans="1:65" s="15" customFormat="1">
      <c r="B232" s="179"/>
      <c r="D232" s="164" t="s">
        <v>282</v>
      </c>
      <c r="E232" s="180" t="s">
        <v>1</v>
      </c>
      <c r="F232" s="181" t="s">
        <v>286</v>
      </c>
      <c r="H232" s="182">
        <v>285.61999999999995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282</v>
      </c>
      <c r="AU232" s="180" t="s">
        <v>88</v>
      </c>
      <c r="AV232" s="15" t="s">
        <v>258</v>
      </c>
      <c r="AW232" s="15" t="s">
        <v>33</v>
      </c>
      <c r="AX232" s="15" t="s">
        <v>86</v>
      </c>
      <c r="AY232" s="180" t="s">
        <v>252</v>
      </c>
    </row>
    <row r="233" spans="1:65" s="12" customFormat="1" ht="22.9" customHeight="1">
      <c r="B233" s="135"/>
      <c r="D233" s="136" t="s">
        <v>78</v>
      </c>
      <c r="E233" s="146" t="s">
        <v>262</v>
      </c>
      <c r="F233" s="146" t="s">
        <v>344</v>
      </c>
      <c r="I233" s="138"/>
      <c r="J233" s="147">
        <f>BK233</f>
        <v>0</v>
      </c>
      <c r="L233" s="135"/>
      <c r="M233" s="140"/>
      <c r="N233" s="141"/>
      <c r="O233" s="141"/>
      <c r="P233" s="142">
        <f>SUM(P234:P239)</f>
        <v>0</v>
      </c>
      <c r="Q233" s="141"/>
      <c r="R233" s="142">
        <f>SUM(R234:R239)</f>
        <v>0</v>
      </c>
      <c r="S233" s="141"/>
      <c r="T233" s="143">
        <f>SUM(T234:T239)</f>
        <v>0</v>
      </c>
      <c r="AR233" s="136" t="s">
        <v>86</v>
      </c>
      <c r="AT233" s="144" t="s">
        <v>78</v>
      </c>
      <c r="AU233" s="144" t="s">
        <v>86</v>
      </c>
      <c r="AY233" s="136" t="s">
        <v>252</v>
      </c>
      <c r="BK233" s="145">
        <f>SUM(BK234:BK239)</f>
        <v>0</v>
      </c>
    </row>
    <row r="234" spans="1:65" s="2" customFormat="1" ht="24.2" customHeight="1">
      <c r="A234" s="31"/>
      <c r="B234" s="148"/>
      <c r="C234" s="149" t="s">
        <v>315</v>
      </c>
      <c r="D234" s="149" t="s">
        <v>254</v>
      </c>
      <c r="E234" s="150" t="s">
        <v>8747</v>
      </c>
      <c r="F234" s="151" t="s">
        <v>8748</v>
      </c>
      <c r="G234" s="152" t="s">
        <v>265</v>
      </c>
      <c r="H234" s="153">
        <v>7</v>
      </c>
      <c r="I234" s="154"/>
      <c r="J234" s="155">
        <f>ROUND(I234*H234,2)</f>
        <v>0</v>
      </c>
      <c r="K234" s="156"/>
      <c r="L234" s="32"/>
      <c r="M234" s="157" t="s">
        <v>1</v>
      </c>
      <c r="N234" s="158" t="s">
        <v>44</v>
      </c>
      <c r="O234" s="57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1" t="s">
        <v>258</v>
      </c>
      <c r="AT234" s="161" t="s">
        <v>254</v>
      </c>
      <c r="AU234" s="161" t="s">
        <v>88</v>
      </c>
      <c r="AY234" s="17" t="s">
        <v>252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7" t="s">
        <v>86</v>
      </c>
      <c r="BK234" s="162">
        <f>ROUND(I234*H234,2)</f>
        <v>0</v>
      </c>
      <c r="BL234" s="17" t="s">
        <v>258</v>
      </c>
      <c r="BM234" s="161" t="s">
        <v>392</v>
      </c>
    </row>
    <row r="235" spans="1:65" s="14" customFormat="1" ht="22.5">
      <c r="B235" s="171"/>
      <c r="D235" s="164" t="s">
        <v>282</v>
      </c>
      <c r="E235" s="172" t="s">
        <v>1</v>
      </c>
      <c r="F235" s="173" t="s">
        <v>8749</v>
      </c>
      <c r="H235" s="174">
        <v>7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282</v>
      </c>
      <c r="AU235" s="172" t="s">
        <v>88</v>
      </c>
      <c r="AV235" s="14" t="s">
        <v>88</v>
      </c>
      <c r="AW235" s="14" t="s">
        <v>33</v>
      </c>
      <c r="AX235" s="14" t="s">
        <v>79</v>
      </c>
      <c r="AY235" s="172" t="s">
        <v>252</v>
      </c>
    </row>
    <row r="236" spans="1:65" s="15" customFormat="1">
      <c r="B236" s="179"/>
      <c r="D236" s="164" t="s">
        <v>282</v>
      </c>
      <c r="E236" s="180" t="s">
        <v>1</v>
      </c>
      <c r="F236" s="181" t="s">
        <v>286</v>
      </c>
      <c r="H236" s="182">
        <v>7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282</v>
      </c>
      <c r="AU236" s="180" t="s">
        <v>88</v>
      </c>
      <c r="AV236" s="15" t="s">
        <v>258</v>
      </c>
      <c r="AW236" s="15" t="s">
        <v>33</v>
      </c>
      <c r="AX236" s="15" t="s">
        <v>86</v>
      </c>
      <c r="AY236" s="180" t="s">
        <v>252</v>
      </c>
    </row>
    <row r="237" spans="1:65" s="2" customFormat="1" ht="24.2" customHeight="1">
      <c r="A237" s="31"/>
      <c r="B237" s="148"/>
      <c r="C237" s="149" t="s">
        <v>393</v>
      </c>
      <c r="D237" s="149" t="s">
        <v>254</v>
      </c>
      <c r="E237" s="150" t="s">
        <v>8750</v>
      </c>
      <c r="F237" s="151" t="s">
        <v>8751</v>
      </c>
      <c r="G237" s="152" t="s">
        <v>347</v>
      </c>
      <c r="H237" s="153">
        <v>42</v>
      </c>
      <c r="I237" s="154"/>
      <c r="J237" s="155">
        <f>ROUND(I237*H237,2)</f>
        <v>0</v>
      </c>
      <c r="K237" s="156"/>
      <c r="L237" s="32"/>
      <c r="M237" s="157" t="s">
        <v>1</v>
      </c>
      <c r="N237" s="158" t="s">
        <v>44</v>
      </c>
      <c r="O237" s="57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1" t="s">
        <v>258</v>
      </c>
      <c r="AT237" s="161" t="s">
        <v>254</v>
      </c>
      <c r="AU237" s="161" t="s">
        <v>88</v>
      </c>
      <c r="AY237" s="17" t="s">
        <v>252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258</v>
      </c>
      <c r="BM237" s="161" t="s">
        <v>396</v>
      </c>
    </row>
    <row r="238" spans="1:65" s="14" customFormat="1">
      <c r="B238" s="171"/>
      <c r="D238" s="164" t="s">
        <v>282</v>
      </c>
      <c r="E238" s="172" t="s">
        <v>1</v>
      </c>
      <c r="F238" s="173" t="s">
        <v>8752</v>
      </c>
      <c r="H238" s="174">
        <v>42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282</v>
      </c>
      <c r="AU238" s="172" t="s">
        <v>88</v>
      </c>
      <c r="AV238" s="14" t="s">
        <v>88</v>
      </c>
      <c r="AW238" s="14" t="s">
        <v>33</v>
      </c>
      <c r="AX238" s="14" t="s">
        <v>79</v>
      </c>
      <c r="AY238" s="172" t="s">
        <v>252</v>
      </c>
    </row>
    <row r="239" spans="1:65" s="15" customFormat="1">
      <c r="B239" s="179"/>
      <c r="D239" s="164" t="s">
        <v>282</v>
      </c>
      <c r="E239" s="180" t="s">
        <v>1</v>
      </c>
      <c r="F239" s="181" t="s">
        <v>286</v>
      </c>
      <c r="H239" s="182">
        <v>42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282</v>
      </c>
      <c r="AU239" s="180" t="s">
        <v>88</v>
      </c>
      <c r="AV239" s="15" t="s">
        <v>258</v>
      </c>
      <c r="AW239" s="15" t="s">
        <v>33</v>
      </c>
      <c r="AX239" s="15" t="s">
        <v>86</v>
      </c>
      <c r="AY239" s="180" t="s">
        <v>252</v>
      </c>
    </row>
    <row r="240" spans="1:65" s="12" customFormat="1" ht="22.9" customHeight="1">
      <c r="B240" s="135"/>
      <c r="D240" s="136" t="s">
        <v>78</v>
      </c>
      <c r="E240" s="146" t="s">
        <v>270</v>
      </c>
      <c r="F240" s="146" t="s">
        <v>8057</v>
      </c>
      <c r="I240" s="138"/>
      <c r="J240" s="147">
        <f>BK240</f>
        <v>0</v>
      </c>
      <c r="L240" s="135"/>
      <c r="M240" s="140"/>
      <c r="N240" s="141"/>
      <c r="O240" s="141"/>
      <c r="P240" s="142">
        <f>SUM(P241:P282)</f>
        <v>0</v>
      </c>
      <c r="Q240" s="141"/>
      <c r="R240" s="142">
        <f>SUM(R241:R282)</f>
        <v>0</v>
      </c>
      <c r="S240" s="141"/>
      <c r="T240" s="143">
        <f>SUM(T241:T282)</f>
        <v>0</v>
      </c>
      <c r="AR240" s="136" t="s">
        <v>86</v>
      </c>
      <c r="AT240" s="144" t="s">
        <v>78</v>
      </c>
      <c r="AU240" s="144" t="s">
        <v>86</v>
      </c>
      <c r="AY240" s="136" t="s">
        <v>252</v>
      </c>
      <c r="BK240" s="145">
        <f>SUM(BK241:BK282)</f>
        <v>0</v>
      </c>
    </row>
    <row r="241" spans="1:65" s="2" customFormat="1" ht="24.2" customHeight="1">
      <c r="A241" s="31"/>
      <c r="B241" s="148"/>
      <c r="C241" s="149" t="s">
        <v>319</v>
      </c>
      <c r="D241" s="149" t="s">
        <v>254</v>
      </c>
      <c r="E241" s="150" t="s">
        <v>8553</v>
      </c>
      <c r="F241" s="151" t="s">
        <v>8558</v>
      </c>
      <c r="G241" s="152" t="s">
        <v>465</v>
      </c>
      <c r="H241" s="153">
        <v>269</v>
      </c>
      <c r="I241" s="154"/>
      <c r="J241" s="155">
        <f>ROUND(I241*H241,2)</f>
        <v>0</v>
      </c>
      <c r="K241" s="156"/>
      <c r="L241" s="32"/>
      <c r="M241" s="157" t="s">
        <v>1</v>
      </c>
      <c r="N241" s="158" t="s">
        <v>44</v>
      </c>
      <c r="O241" s="57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1" t="s">
        <v>258</v>
      </c>
      <c r="AT241" s="161" t="s">
        <v>254</v>
      </c>
      <c r="AU241" s="161" t="s">
        <v>88</v>
      </c>
      <c r="AY241" s="17" t="s">
        <v>252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86</v>
      </c>
      <c r="BK241" s="162">
        <f>ROUND(I241*H241,2)</f>
        <v>0</v>
      </c>
      <c r="BL241" s="17" t="s">
        <v>258</v>
      </c>
      <c r="BM241" s="161" t="s">
        <v>399</v>
      </c>
    </row>
    <row r="242" spans="1:65" s="13" customFormat="1">
      <c r="B242" s="163"/>
      <c r="D242" s="164" t="s">
        <v>282</v>
      </c>
      <c r="E242" s="165" t="s">
        <v>1</v>
      </c>
      <c r="F242" s="166" t="s">
        <v>8559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282</v>
      </c>
      <c r="AU242" s="165" t="s">
        <v>88</v>
      </c>
      <c r="AV242" s="13" t="s">
        <v>86</v>
      </c>
      <c r="AW242" s="13" t="s">
        <v>33</v>
      </c>
      <c r="AX242" s="13" t="s">
        <v>79</v>
      </c>
      <c r="AY242" s="165" t="s">
        <v>252</v>
      </c>
    </row>
    <row r="243" spans="1:65" s="13" customFormat="1">
      <c r="B243" s="163"/>
      <c r="D243" s="164" t="s">
        <v>282</v>
      </c>
      <c r="E243" s="165" t="s">
        <v>1</v>
      </c>
      <c r="F243" s="166" t="s">
        <v>8753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282</v>
      </c>
      <c r="AU243" s="165" t="s">
        <v>88</v>
      </c>
      <c r="AV243" s="13" t="s">
        <v>86</v>
      </c>
      <c r="AW243" s="13" t="s">
        <v>33</v>
      </c>
      <c r="AX243" s="13" t="s">
        <v>79</v>
      </c>
      <c r="AY243" s="165" t="s">
        <v>252</v>
      </c>
    </row>
    <row r="244" spans="1:65" s="13" customFormat="1" ht="22.5">
      <c r="B244" s="163"/>
      <c r="D244" s="164" t="s">
        <v>282</v>
      </c>
      <c r="E244" s="165" t="s">
        <v>1</v>
      </c>
      <c r="F244" s="166" t="s">
        <v>8754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282</v>
      </c>
      <c r="AU244" s="165" t="s">
        <v>88</v>
      </c>
      <c r="AV244" s="13" t="s">
        <v>86</v>
      </c>
      <c r="AW244" s="13" t="s">
        <v>33</v>
      </c>
      <c r="AX244" s="13" t="s">
        <v>79</v>
      </c>
      <c r="AY244" s="165" t="s">
        <v>252</v>
      </c>
    </row>
    <row r="245" spans="1:65" s="13" customFormat="1" ht="22.5">
      <c r="B245" s="163"/>
      <c r="D245" s="164" t="s">
        <v>282</v>
      </c>
      <c r="E245" s="165" t="s">
        <v>1</v>
      </c>
      <c r="F245" s="166" t="s">
        <v>8755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282</v>
      </c>
      <c r="AU245" s="165" t="s">
        <v>88</v>
      </c>
      <c r="AV245" s="13" t="s">
        <v>86</v>
      </c>
      <c r="AW245" s="13" t="s">
        <v>33</v>
      </c>
      <c r="AX245" s="13" t="s">
        <v>79</v>
      </c>
      <c r="AY245" s="165" t="s">
        <v>252</v>
      </c>
    </row>
    <row r="246" spans="1:65" s="14" customFormat="1">
      <c r="B246" s="171"/>
      <c r="D246" s="164" t="s">
        <v>282</v>
      </c>
      <c r="E246" s="172" t="s">
        <v>1</v>
      </c>
      <c r="F246" s="173" t="s">
        <v>8756</v>
      </c>
      <c r="H246" s="174">
        <v>269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282</v>
      </c>
      <c r="AU246" s="172" t="s">
        <v>88</v>
      </c>
      <c r="AV246" s="14" t="s">
        <v>88</v>
      </c>
      <c r="AW246" s="14" t="s">
        <v>33</v>
      </c>
      <c r="AX246" s="14" t="s">
        <v>79</v>
      </c>
      <c r="AY246" s="172" t="s">
        <v>252</v>
      </c>
    </row>
    <row r="247" spans="1:65" s="13" customFormat="1" ht="22.5">
      <c r="B247" s="163"/>
      <c r="D247" s="164" t="s">
        <v>282</v>
      </c>
      <c r="E247" s="165" t="s">
        <v>1</v>
      </c>
      <c r="F247" s="166" t="s">
        <v>8564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282</v>
      </c>
      <c r="AU247" s="165" t="s">
        <v>88</v>
      </c>
      <c r="AV247" s="13" t="s">
        <v>86</v>
      </c>
      <c r="AW247" s="13" t="s">
        <v>33</v>
      </c>
      <c r="AX247" s="13" t="s">
        <v>79</v>
      </c>
      <c r="AY247" s="165" t="s">
        <v>252</v>
      </c>
    </row>
    <row r="248" spans="1:65" s="15" customFormat="1">
      <c r="B248" s="179"/>
      <c r="D248" s="164" t="s">
        <v>282</v>
      </c>
      <c r="E248" s="180" t="s">
        <v>1</v>
      </c>
      <c r="F248" s="181" t="s">
        <v>286</v>
      </c>
      <c r="H248" s="182">
        <v>269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282</v>
      </c>
      <c r="AU248" s="180" t="s">
        <v>88</v>
      </c>
      <c r="AV248" s="15" t="s">
        <v>258</v>
      </c>
      <c r="AW248" s="15" t="s">
        <v>33</v>
      </c>
      <c r="AX248" s="15" t="s">
        <v>86</v>
      </c>
      <c r="AY248" s="180" t="s">
        <v>252</v>
      </c>
    </row>
    <row r="249" spans="1:65" s="2" customFormat="1" ht="24.2" customHeight="1">
      <c r="A249" s="31"/>
      <c r="B249" s="148"/>
      <c r="C249" s="149" t="s">
        <v>400</v>
      </c>
      <c r="D249" s="149" t="s">
        <v>254</v>
      </c>
      <c r="E249" s="150" t="s">
        <v>8555</v>
      </c>
      <c r="F249" s="151" t="s">
        <v>8757</v>
      </c>
      <c r="G249" s="152" t="s">
        <v>465</v>
      </c>
      <c r="H249" s="153">
        <v>70.7</v>
      </c>
      <c r="I249" s="154"/>
      <c r="J249" s="155">
        <f>ROUND(I249*H249,2)</f>
        <v>0</v>
      </c>
      <c r="K249" s="156"/>
      <c r="L249" s="32"/>
      <c r="M249" s="157" t="s">
        <v>1</v>
      </c>
      <c r="N249" s="158" t="s">
        <v>44</v>
      </c>
      <c r="O249" s="57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1" t="s">
        <v>258</v>
      </c>
      <c r="AT249" s="161" t="s">
        <v>254</v>
      </c>
      <c r="AU249" s="161" t="s">
        <v>88</v>
      </c>
      <c r="AY249" s="17" t="s">
        <v>252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258</v>
      </c>
      <c r="BM249" s="161" t="s">
        <v>403</v>
      </c>
    </row>
    <row r="250" spans="1:65" s="13" customFormat="1">
      <c r="B250" s="163"/>
      <c r="D250" s="164" t="s">
        <v>282</v>
      </c>
      <c r="E250" s="165" t="s">
        <v>1</v>
      </c>
      <c r="F250" s="166" t="s">
        <v>8559</v>
      </c>
      <c r="H250" s="165" t="s">
        <v>1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282</v>
      </c>
      <c r="AU250" s="165" t="s">
        <v>88</v>
      </c>
      <c r="AV250" s="13" t="s">
        <v>86</v>
      </c>
      <c r="AW250" s="13" t="s">
        <v>33</v>
      </c>
      <c r="AX250" s="13" t="s">
        <v>79</v>
      </c>
      <c r="AY250" s="165" t="s">
        <v>252</v>
      </c>
    </row>
    <row r="251" spans="1:65" s="13" customFormat="1">
      <c r="B251" s="163"/>
      <c r="D251" s="164" t="s">
        <v>282</v>
      </c>
      <c r="E251" s="165" t="s">
        <v>1</v>
      </c>
      <c r="F251" s="166" t="s">
        <v>8758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282</v>
      </c>
      <c r="AU251" s="165" t="s">
        <v>88</v>
      </c>
      <c r="AV251" s="13" t="s">
        <v>86</v>
      </c>
      <c r="AW251" s="13" t="s">
        <v>33</v>
      </c>
      <c r="AX251" s="13" t="s">
        <v>79</v>
      </c>
      <c r="AY251" s="165" t="s">
        <v>252</v>
      </c>
    </row>
    <row r="252" spans="1:65" s="13" customFormat="1" ht="22.5">
      <c r="B252" s="163"/>
      <c r="D252" s="164" t="s">
        <v>282</v>
      </c>
      <c r="E252" s="165" t="s">
        <v>1</v>
      </c>
      <c r="F252" s="166" t="s">
        <v>8759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282</v>
      </c>
      <c r="AU252" s="165" t="s">
        <v>88</v>
      </c>
      <c r="AV252" s="13" t="s">
        <v>86</v>
      </c>
      <c r="AW252" s="13" t="s">
        <v>33</v>
      </c>
      <c r="AX252" s="13" t="s">
        <v>79</v>
      </c>
      <c r="AY252" s="165" t="s">
        <v>252</v>
      </c>
    </row>
    <row r="253" spans="1:65" s="13" customFormat="1" ht="22.5">
      <c r="B253" s="163"/>
      <c r="D253" s="164" t="s">
        <v>282</v>
      </c>
      <c r="E253" s="165" t="s">
        <v>1</v>
      </c>
      <c r="F253" s="166" t="s">
        <v>8760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282</v>
      </c>
      <c r="AU253" s="165" t="s">
        <v>88</v>
      </c>
      <c r="AV253" s="13" t="s">
        <v>86</v>
      </c>
      <c r="AW253" s="13" t="s">
        <v>33</v>
      </c>
      <c r="AX253" s="13" t="s">
        <v>79</v>
      </c>
      <c r="AY253" s="165" t="s">
        <v>252</v>
      </c>
    </row>
    <row r="254" spans="1:65" s="14" customFormat="1">
      <c r="B254" s="171"/>
      <c r="D254" s="164" t="s">
        <v>282</v>
      </c>
      <c r="E254" s="172" t="s">
        <v>1</v>
      </c>
      <c r="F254" s="173" t="s">
        <v>8761</v>
      </c>
      <c r="H254" s="174">
        <v>70.7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282</v>
      </c>
      <c r="AU254" s="172" t="s">
        <v>88</v>
      </c>
      <c r="AV254" s="14" t="s">
        <v>88</v>
      </c>
      <c r="AW254" s="14" t="s">
        <v>33</v>
      </c>
      <c r="AX254" s="14" t="s">
        <v>79</v>
      </c>
      <c r="AY254" s="172" t="s">
        <v>252</v>
      </c>
    </row>
    <row r="255" spans="1:65" s="13" customFormat="1" ht="22.5">
      <c r="B255" s="163"/>
      <c r="D255" s="164" t="s">
        <v>282</v>
      </c>
      <c r="E255" s="165" t="s">
        <v>1</v>
      </c>
      <c r="F255" s="166" t="s">
        <v>8564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282</v>
      </c>
      <c r="AU255" s="165" t="s">
        <v>88</v>
      </c>
      <c r="AV255" s="13" t="s">
        <v>86</v>
      </c>
      <c r="AW255" s="13" t="s">
        <v>33</v>
      </c>
      <c r="AX255" s="13" t="s">
        <v>79</v>
      </c>
      <c r="AY255" s="165" t="s">
        <v>252</v>
      </c>
    </row>
    <row r="256" spans="1:65" s="15" customFormat="1">
      <c r="B256" s="179"/>
      <c r="D256" s="164" t="s">
        <v>282</v>
      </c>
      <c r="E256" s="180" t="s">
        <v>1</v>
      </c>
      <c r="F256" s="181" t="s">
        <v>286</v>
      </c>
      <c r="H256" s="182">
        <v>70.7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282</v>
      </c>
      <c r="AU256" s="180" t="s">
        <v>88</v>
      </c>
      <c r="AV256" s="15" t="s">
        <v>258</v>
      </c>
      <c r="AW256" s="15" t="s">
        <v>33</v>
      </c>
      <c r="AX256" s="15" t="s">
        <v>86</v>
      </c>
      <c r="AY256" s="180" t="s">
        <v>252</v>
      </c>
    </row>
    <row r="257" spans="1:65" s="2" customFormat="1" ht="24.2" customHeight="1">
      <c r="A257" s="31"/>
      <c r="B257" s="148"/>
      <c r="C257" s="149" t="s">
        <v>323</v>
      </c>
      <c r="D257" s="149" t="s">
        <v>254</v>
      </c>
      <c r="E257" s="150" t="s">
        <v>8557</v>
      </c>
      <c r="F257" s="151" t="s">
        <v>8566</v>
      </c>
      <c r="G257" s="152" t="s">
        <v>465</v>
      </c>
      <c r="H257" s="153">
        <v>30.6</v>
      </c>
      <c r="I257" s="154"/>
      <c r="J257" s="155">
        <f>ROUND(I257*H257,2)</f>
        <v>0</v>
      </c>
      <c r="K257" s="156"/>
      <c r="L257" s="32"/>
      <c r="M257" s="157" t="s">
        <v>1</v>
      </c>
      <c r="N257" s="158" t="s">
        <v>44</v>
      </c>
      <c r="O257" s="57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1" t="s">
        <v>258</v>
      </c>
      <c r="AT257" s="161" t="s">
        <v>254</v>
      </c>
      <c r="AU257" s="161" t="s">
        <v>88</v>
      </c>
      <c r="AY257" s="17" t="s">
        <v>252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258</v>
      </c>
      <c r="BM257" s="161" t="s">
        <v>406</v>
      </c>
    </row>
    <row r="258" spans="1:65" s="13" customFormat="1">
      <c r="B258" s="163"/>
      <c r="D258" s="164" t="s">
        <v>282</v>
      </c>
      <c r="E258" s="165" t="s">
        <v>1</v>
      </c>
      <c r="F258" s="166" t="s">
        <v>8559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282</v>
      </c>
      <c r="AU258" s="165" t="s">
        <v>88</v>
      </c>
      <c r="AV258" s="13" t="s">
        <v>86</v>
      </c>
      <c r="AW258" s="13" t="s">
        <v>33</v>
      </c>
      <c r="AX258" s="13" t="s">
        <v>79</v>
      </c>
      <c r="AY258" s="165" t="s">
        <v>252</v>
      </c>
    </row>
    <row r="259" spans="1:65" s="13" customFormat="1">
      <c r="B259" s="163"/>
      <c r="D259" s="164" t="s">
        <v>282</v>
      </c>
      <c r="E259" s="165" t="s">
        <v>1</v>
      </c>
      <c r="F259" s="166" t="s">
        <v>8762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282</v>
      </c>
      <c r="AU259" s="165" t="s">
        <v>88</v>
      </c>
      <c r="AV259" s="13" t="s">
        <v>86</v>
      </c>
      <c r="AW259" s="13" t="s">
        <v>33</v>
      </c>
      <c r="AX259" s="13" t="s">
        <v>79</v>
      </c>
      <c r="AY259" s="165" t="s">
        <v>252</v>
      </c>
    </row>
    <row r="260" spans="1:65" s="13" customFormat="1" ht="22.5">
      <c r="B260" s="163"/>
      <c r="D260" s="164" t="s">
        <v>282</v>
      </c>
      <c r="E260" s="165" t="s">
        <v>1</v>
      </c>
      <c r="F260" s="166" t="s">
        <v>8763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282</v>
      </c>
      <c r="AU260" s="165" t="s">
        <v>88</v>
      </c>
      <c r="AV260" s="13" t="s">
        <v>86</v>
      </c>
      <c r="AW260" s="13" t="s">
        <v>33</v>
      </c>
      <c r="AX260" s="13" t="s">
        <v>79</v>
      </c>
      <c r="AY260" s="165" t="s">
        <v>252</v>
      </c>
    </row>
    <row r="261" spans="1:65" s="13" customFormat="1" ht="22.5">
      <c r="B261" s="163"/>
      <c r="D261" s="164" t="s">
        <v>282</v>
      </c>
      <c r="E261" s="165" t="s">
        <v>1</v>
      </c>
      <c r="F261" s="166" t="s">
        <v>8764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282</v>
      </c>
      <c r="AU261" s="165" t="s">
        <v>88</v>
      </c>
      <c r="AV261" s="13" t="s">
        <v>86</v>
      </c>
      <c r="AW261" s="13" t="s">
        <v>33</v>
      </c>
      <c r="AX261" s="13" t="s">
        <v>79</v>
      </c>
      <c r="AY261" s="165" t="s">
        <v>252</v>
      </c>
    </row>
    <row r="262" spans="1:65" s="13" customFormat="1" ht="22.5">
      <c r="B262" s="163"/>
      <c r="D262" s="164" t="s">
        <v>282</v>
      </c>
      <c r="E262" s="165" t="s">
        <v>1</v>
      </c>
      <c r="F262" s="166" t="s">
        <v>8765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282</v>
      </c>
      <c r="AU262" s="165" t="s">
        <v>88</v>
      </c>
      <c r="AV262" s="13" t="s">
        <v>86</v>
      </c>
      <c r="AW262" s="13" t="s">
        <v>33</v>
      </c>
      <c r="AX262" s="13" t="s">
        <v>79</v>
      </c>
      <c r="AY262" s="165" t="s">
        <v>252</v>
      </c>
    </row>
    <row r="263" spans="1:65" s="14" customFormat="1">
      <c r="B263" s="171"/>
      <c r="D263" s="164" t="s">
        <v>282</v>
      </c>
      <c r="E263" s="172" t="s">
        <v>1</v>
      </c>
      <c r="F263" s="173" t="s">
        <v>8766</v>
      </c>
      <c r="H263" s="174">
        <v>30.6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282</v>
      </c>
      <c r="AU263" s="172" t="s">
        <v>88</v>
      </c>
      <c r="AV263" s="14" t="s">
        <v>88</v>
      </c>
      <c r="AW263" s="14" t="s">
        <v>33</v>
      </c>
      <c r="AX263" s="14" t="s">
        <v>79</v>
      </c>
      <c r="AY263" s="172" t="s">
        <v>252</v>
      </c>
    </row>
    <row r="264" spans="1:65" s="13" customFormat="1" ht="22.5">
      <c r="B264" s="163"/>
      <c r="D264" s="164" t="s">
        <v>282</v>
      </c>
      <c r="E264" s="165" t="s">
        <v>1</v>
      </c>
      <c r="F264" s="166" t="s">
        <v>8564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282</v>
      </c>
      <c r="AU264" s="165" t="s">
        <v>88</v>
      </c>
      <c r="AV264" s="13" t="s">
        <v>86</v>
      </c>
      <c r="AW264" s="13" t="s">
        <v>33</v>
      </c>
      <c r="AX264" s="13" t="s">
        <v>79</v>
      </c>
      <c r="AY264" s="165" t="s">
        <v>252</v>
      </c>
    </row>
    <row r="265" spans="1:65" s="15" customFormat="1">
      <c r="B265" s="179"/>
      <c r="D265" s="164" t="s">
        <v>282</v>
      </c>
      <c r="E265" s="180" t="s">
        <v>1</v>
      </c>
      <c r="F265" s="181" t="s">
        <v>286</v>
      </c>
      <c r="H265" s="182">
        <v>30.6</v>
      </c>
      <c r="I265" s="18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0" t="s">
        <v>282</v>
      </c>
      <c r="AU265" s="180" t="s">
        <v>88</v>
      </c>
      <c r="AV265" s="15" t="s">
        <v>258</v>
      </c>
      <c r="AW265" s="15" t="s">
        <v>33</v>
      </c>
      <c r="AX265" s="15" t="s">
        <v>86</v>
      </c>
      <c r="AY265" s="180" t="s">
        <v>252</v>
      </c>
    </row>
    <row r="266" spans="1:65" s="2" customFormat="1" ht="33" customHeight="1">
      <c r="A266" s="31"/>
      <c r="B266" s="148"/>
      <c r="C266" s="149" t="s">
        <v>407</v>
      </c>
      <c r="D266" s="149" t="s">
        <v>254</v>
      </c>
      <c r="E266" s="150" t="s">
        <v>8565</v>
      </c>
      <c r="F266" s="151" t="s">
        <v>8767</v>
      </c>
      <c r="G266" s="152" t="s">
        <v>465</v>
      </c>
      <c r="H266" s="153">
        <v>110.9</v>
      </c>
      <c r="I266" s="154"/>
      <c r="J266" s="155">
        <f>ROUND(I266*H266,2)</f>
        <v>0</v>
      </c>
      <c r="K266" s="156"/>
      <c r="L266" s="32"/>
      <c r="M266" s="157" t="s">
        <v>1</v>
      </c>
      <c r="N266" s="158" t="s">
        <v>44</v>
      </c>
      <c r="O266" s="57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1" t="s">
        <v>258</v>
      </c>
      <c r="AT266" s="161" t="s">
        <v>254</v>
      </c>
      <c r="AU266" s="161" t="s">
        <v>88</v>
      </c>
      <c r="AY266" s="17" t="s">
        <v>252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86</v>
      </c>
      <c r="BK266" s="162">
        <f>ROUND(I266*H266,2)</f>
        <v>0</v>
      </c>
      <c r="BL266" s="17" t="s">
        <v>258</v>
      </c>
      <c r="BM266" s="161" t="s">
        <v>410</v>
      </c>
    </row>
    <row r="267" spans="1:65" s="13" customFormat="1">
      <c r="B267" s="163"/>
      <c r="D267" s="164" t="s">
        <v>282</v>
      </c>
      <c r="E267" s="165" t="s">
        <v>1</v>
      </c>
      <c r="F267" s="166" t="s">
        <v>8559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282</v>
      </c>
      <c r="AU267" s="165" t="s">
        <v>88</v>
      </c>
      <c r="AV267" s="13" t="s">
        <v>86</v>
      </c>
      <c r="AW267" s="13" t="s">
        <v>33</v>
      </c>
      <c r="AX267" s="13" t="s">
        <v>79</v>
      </c>
      <c r="AY267" s="165" t="s">
        <v>252</v>
      </c>
    </row>
    <row r="268" spans="1:65" s="13" customFormat="1">
      <c r="B268" s="163"/>
      <c r="D268" s="164" t="s">
        <v>282</v>
      </c>
      <c r="E268" s="165" t="s">
        <v>1</v>
      </c>
      <c r="F268" s="166" t="s">
        <v>8768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282</v>
      </c>
      <c r="AU268" s="165" t="s">
        <v>88</v>
      </c>
      <c r="AV268" s="13" t="s">
        <v>86</v>
      </c>
      <c r="AW268" s="13" t="s">
        <v>33</v>
      </c>
      <c r="AX268" s="13" t="s">
        <v>79</v>
      </c>
      <c r="AY268" s="165" t="s">
        <v>252</v>
      </c>
    </row>
    <row r="269" spans="1:65" s="13" customFormat="1">
      <c r="B269" s="163"/>
      <c r="D269" s="164" t="s">
        <v>282</v>
      </c>
      <c r="E269" s="165" t="s">
        <v>1</v>
      </c>
      <c r="F269" s="166" t="s">
        <v>8769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282</v>
      </c>
      <c r="AU269" s="165" t="s">
        <v>88</v>
      </c>
      <c r="AV269" s="13" t="s">
        <v>86</v>
      </c>
      <c r="AW269" s="13" t="s">
        <v>33</v>
      </c>
      <c r="AX269" s="13" t="s">
        <v>79</v>
      </c>
      <c r="AY269" s="165" t="s">
        <v>252</v>
      </c>
    </row>
    <row r="270" spans="1:65" s="13" customFormat="1" ht="22.5">
      <c r="B270" s="163"/>
      <c r="D270" s="164" t="s">
        <v>282</v>
      </c>
      <c r="E270" s="165" t="s">
        <v>1</v>
      </c>
      <c r="F270" s="166" t="s">
        <v>8770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282</v>
      </c>
      <c r="AU270" s="165" t="s">
        <v>88</v>
      </c>
      <c r="AV270" s="13" t="s">
        <v>86</v>
      </c>
      <c r="AW270" s="13" t="s">
        <v>33</v>
      </c>
      <c r="AX270" s="13" t="s">
        <v>79</v>
      </c>
      <c r="AY270" s="165" t="s">
        <v>252</v>
      </c>
    </row>
    <row r="271" spans="1:65" s="13" customFormat="1" ht="22.5">
      <c r="B271" s="163"/>
      <c r="D271" s="164" t="s">
        <v>282</v>
      </c>
      <c r="E271" s="165" t="s">
        <v>1</v>
      </c>
      <c r="F271" s="166" t="s">
        <v>8771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282</v>
      </c>
      <c r="AU271" s="165" t="s">
        <v>88</v>
      </c>
      <c r="AV271" s="13" t="s">
        <v>86</v>
      </c>
      <c r="AW271" s="13" t="s">
        <v>33</v>
      </c>
      <c r="AX271" s="13" t="s">
        <v>79</v>
      </c>
      <c r="AY271" s="165" t="s">
        <v>252</v>
      </c>
    </row>
    <row r="272" spans="1:65" s="14" customFormat="1" ht="22.5">
      <c r="B272" s="171"/>
      <c r="D272" s="164" t="s">
        <v>282</v>
      </c>
      <c r="E272" s="172" t="s">
        <v>1</v>
      </c>
      <c r="F272" s="173" t="s">
        <v>8772</v>
      </c>
      <c r="H272" s="174">
        <v>110.9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282</v>
      </c>
      <c r="AU272" s="172" t="s">
        <v>88</v>
      </c>
      <c r="AV272" s="14" t="s">
        <v>88</v>
      </c>
      <c r="AW272" s="14" t="s">
        <v>33</v>
      </c>
      <c r="AX272" s="14" t="s">
        <v>79</v>
      </c>
      <c r="AY272" s="172" t="s">
        <v>252</v>
      </c>
    </row>
    <row r="273" spans="1:65" s="13" customFormat="1" ht="22.5">
      <c r="B273" s="163"/>
      <c r="D273" s="164" t="s">
        <v>282</v>
      </c>
      <c r="E273" s="165" t="s">
        <v>1</v>
      </c>
      <c r="F273" s="166" t="s">
        <v>8564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282</v>
      </c>
      <c r="AU273" s="165" t="s">
        <v>88</v>
      </c>
      <c r="AV273" s="13" t="s">
        <v>86</v>
      </c>
      <c r="AW273" s="13" t="s">
        <v>33</v>
      </c>
      <c r="AX273" s="13" t="s">
        <v>79</v>
      </c>
      <c r="AY273" s="165" t="s">
        <v>252</v>
      </c>
    </row>
    <row r="274" spans="1:65" s="15" customFormat="1">
      <c r="B274" s="179"/>
      <c r="D274" s="164" t="s">
        <v>282</v>
      </c>
      <c r="E274" s="180" t="s">
        <v>1</v>
      </c>
      <c r="F274" s="181" t="s">
        <v>286</v>
      </c>
      <c r="H274" s="182">
        <v>110.9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282</v>
      </c>
      <c r="AU274" s="180" t="s">
        <v>88</v>
      </c>
      <c r="AV274" s="15" t="s">
        <v>258</v>
      </c>
      <c r="AW274" s="15" t="s">
        <v>33</v>
      </c>
      <c r="AX274" s="15" t="s">
        <v>86</v>
      </c>
      <c r="AY274" s="180" t="s">
        <v>252</v>
      </c>
    </row>
    <row r="275" spans="1:65" s="2" customFormat="1" ht="24.2" customHeight="1">
      <c r="A275" s="31"/>
      <c r="B275" s="148"/>
      <c r="C275" s="149" t="s">
        <v>328</v>
      </c>
      <c r="D275" s="149" t="s">
        <v>254</v>
      </c>
      <c r="E275" s="150" t="s">
        <v>8572</v>
      </c>
      <c r="F275" s="151" t="s">
        <v>8602</v>
      </c>
      <c r="G275" s="152" t="s">
        <v>465</v>
      </c>
      <c r="H275" s="153">
        <v>450.6</v>
      </c>
      <c r="I275" s="154"/>
      <c r="J275" s="155">
        <f>ROUND(I275*H275,2)</f>
        <v>0</v>
      </c>
      <c r="K275" s="156"/>
      <c r="L275" s="32"/>
      <c r="M275" s="157" t="s">
        <v>1</v>
      </c>
      <c r="N275" s="158" t="s">
        <v>44</v>
      </c>
      <c r="O275" s="57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1" t="s">
        <v>258</v>
      </c>
      <c r="AT275" s="161" t="s">
        <v>254</v>
      </c>
      <c r="AU275" s="161" t="s">
        <v>88</v>
      </c>
      <c r="AY275" s="17" t="s">
        <v>252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86</v>
      </c>
      <c r="BK275" s="162">
        <f>ROUND(I275*H275,2)</f>
        <v>0</v>
      </c>
      <c r="BL275" s="17" t="s">
        <v>258</v>
      </c>
      <c r="BM275" s="161" t="s">
        <v>413</v>
      </c>
    </row>
    <row r="276" spans="1:65" s="13" customFormat="1">
      <c r="B276" s="163"/>
      <c r="D276" s="164" t="s">
        <v>282</v>
      </c>
      <c r="E276" s="165" t="s">
        <v>1</v>
      </c>
      <c r="F276" s="166" t="s">
        <v>8603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282</v>
      </c>
      <c r="AU276" s="165" t="s">
        <v>88</v>
      </c>
      <c r="AV276" s="13" t="s">
        <v>86</v>
      </c>
      <c r="AW276" s="13" t="s">
        <v>33</v>
      </c>
      <c r="AX276" s="13" t="s">
        <v>79</v>
      </c>
      <c r="AY276" s="165" t="s">
        <v>252</v>
      </c>
    </row>
    <row r="277" spans="1:65" s="13" customFormat="1">
      <c r="B277" s="163"/>
      <c r="D277" s="164" t="s">
        <v>282</v>
      </c>
      <c r="E277" s="165" t="s">
        <v>1</v>
      </c>
      <c r="F277" s="166" t="s">
        <v>8773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282</v>
      </c>
      <c r="AU277" s="165" t="s">
        <v>88</v>
      </c>
      <c r="AV277" s="13" t="s">
        <v>86</v>
      </c>
      <c r="AW277" s="13" t="s">
        <v>33</v>
      </c>
      <c r="AX277" s="13" t="s">
        <v>79</v>
      </c>
      <c r="AY277" s="165" t="s">
        <v>252</v>
      </c>
    </row>
    <row r="278" spans="1:65" s="13" customFormat="1">
      <c r="B278" s="163"/>
      <c r="D278" s="164" t="s">
        <v>282</v>
      </c>
      <c r="E278" s="165" t="s">
        <v>1</v>
      </c>
      <c r="F278" s="166" t="s">
        <v>8774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282</v>
      </c>
      <c r="AU278" s="165" t="s">
        <v>88</v>
      </c>
      <c r="AV278" s="13" t="s">
        <v>86</v>
      </c>
      <c r="AW278" s="13" t="s">
        <v>33</v>
      </c>
      <c r="AX278" s="13" t="s">
        <v>79</v>
      </c>
      <c r="AY278" s="165" t="s">
        <v>252</v>
      </c>
    </row>
    <row r="279" spans="1:65" s="14" customFormat="1">
      <c r="B279" s="171"/>
      <c r="D279" s="164" t="s">
        <v>282</v>
      </c>
      <c r="E279" s="172" t="s">
        <v>1</v>
      </c>
      <c r="F279" s="173" t="s">
        <v>8775</v>
      </c>
      <c r="H279" s="174">
        <v>269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282</v>
      </c>
      <c r="AU279" s="172" t="s">
        <v>88</v>
      </c>
      <c r="AV279" s="14" t="s">
        <v>88</v>
      </c>
      <c r="AW279" s="14" t="s">
        <v>33</v>
      </c>
      <c r="AX279" s="14" t="s">
        <v>79</v>
      </c>
      <c r="AY279" s="172" t="s">
        <v>252</v>
      </c>
    </row>
    <row r="280" spans="1:65" s="14" customFormat="1">
      <c r="B280" s="171"/>
      <c r="D280" s="164" t="s">
        <v>282</v>
      </c>
      <c r="E280" s="172" t="s">
        <v>1</v>
      </c>
      <c r="F280" s="173" t="s">
        <v>8776</v>
      </c>
      <c r="H280" s="174">
        <v>70.7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282</v>
      </c>
      <c r="AU280" s="172" t="s">
        <v>88</v>
      </c>
      <c r="AV280" s="14" t="s">
        <v>88</v>
      </c>
      <c r="AW280" s="14" t="s">
        <v>33</v>
      </c>
      <c r="AX280" s="14" t="s">
        <v>79</v>
      </c>
      <c r="AY280" s="172" t="s">
        <v>252</v>
      </c>
    </row>
    <row r="281" spans="1:65" s="14" customFormat="1">
      <c r="B281" s="171"/>
      <c r="D281" s="164" t="s">
        <v>282</v>
      </c>
      <c r="E281" s="172" t="s">
        <v>1</v>
      </c>
      <c r="F281" s="173" t="s">
        <v>8777</v>
      </c>
      <c r="H281" s="174">
        <v>110.9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282</v>
      </c>
      <c r="AU281" s="172" t="s">
        <v>88</v>
      </c>
      <c r="AV281" s="14" t="s">
        <v>88</v>
      </c>
      <c r="AW281" s="14" t="s">
        <v>33</v>
      </c>
      <c r="AX281" s="14" t="s">
        <v>79</v>
      </c>
      <c r="AY281" s="172" t="s">
        <v>252</v>
      </c>
    </row>
    <row r="282" spans="1:65" s="15" customFormat="1">
      <c r="B282" s="179"/>
      <c r="D282" s="164" t="s">
        <v>282</v>
      </c>
      <c r="E282" s="180" t="s">
        <v>1</v>
      </c>
      <c r="F282" s="181" t="s">
        <v>286</v>
      </c>
      <c r="H282" s="182">
        <v>450.6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282</v>
      </c>
      <c r="AU282" s="180" t="s">
        <v>88</v>
      </c>
      <c r="AV282" s="15" t="s">
        <v>258</v>
      </c>
      <c r="AW282" s="15" t="s">
        <v>33</v>
      </c>
      <c r="AX282" s="15" t="s">
        <v>86</v>
      </c>
      <c r="AY282" s="180" t="s">
        <v>252</v>
      </c>
    </row>
    <row r="283" spans="1:65" s="12" customFormat="1" ht="22.9" customHeight="1">
      <c r="B283" s="135"/>
      <c r="D283" s="136" t="s">
        <v>78</v>
      </c>
      <c r="E283" s="146" t="s">
        <v>291</v>
      </c>
      <c r="F283" s="146" t="s">
        <v>471</v>
      </c>
      <c r="I283" s="138"/>
      <c r="J283" s="147">
        <f>BK283</f>
        <v>0</v>
      </c>
      <c r="L283" s="135"/>
      <c r="M283" s="140"/>
      <c r="N283" s="141"/>
      <c r="O283" s="141"/>
      <c r="P283" s="142">
        <f>SUM(P284:P355)</f>
        <v>0</v>
      </c>
      <c r="Q283" s="141"/>
      <c r="R283" s="142">
        <f>SUM(R284:R355)</f>
        <v>0</v>
      </c>
      <c r="S283" s="141"/>
      <c r="T283" s="143">
        <f>SUM(T284:T355)</f>
        <v>0</v>
      </c>
      <c r="AR283" s="136" t="s">
        <v>86</v>
      </c>
      <c r="AT283" s="144" t="s">
        <v>78</v>
      </c>
      <c r="AU283" s="144" t="s">
        <v>86</v>
      </c>
      <c r="AY283" s="136" t="s">
        <v>252</v>
      </c>
      <c r="BK283" s="145">
        <f>SUM(BK284:BK355)</f>
        <v>0</v>
      </c>
    </row>
    <row r="284" spans="1:65" s="2" customFormat="1" ht="33" customHeight="1">
      <c r="A284" s="31"/>
      <c r="B284" s="148"/>
      <c r="C284" s="149" t="s">
        <v>414</v>
      </c>
      <c r="D284" s="149" t="s">
        <v>254</v>
      </c>
      <c r="E284" s="150" t="s">
        <v>8616</v>
      </c>
      <c r="F284" s="151" t="s">
        <v>8617</v>
      </c>
      <c r="G284" s="152" t="s">
        <v>265</v>
      </c>
      <c r="H284" s="153">
        <v>52.3</v>
      </c>
      <c r="I284" s="154"/>
      <c r="J284" s="155">
        <f>ROUND(I284*H284,2)</f>
        <v>0</v>
      </c>
      <c r="K284" s="156"/>
      <c r="L284" s="32"/>
      <c r="M284" s="157" t="s">
        <v>1</v>
      </c>
      <c r="N284" s="158" t="s">
        <v>44</v>
      </c>
      <c r="O284" s="57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1" t="s">
        <v>258</v>
      </c>
      <c r="AT284" s="161" t="s">
        <v>254</v>
      </c>
      <c r="AU284" s="161" t="s">
        <v>88</v>
      </c>
      <c r="AY284" s="17" t="s">
        <v>252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86</v>
      </c>
      <c r="BK284" s="162">
        <f>ROUND(I284*H284,2)</f>
        <v>0</v>
      </c>
      <c r="BL284" s="17" t="s">
        <v>258</v>
      </c>
      <c r="BM284" s="161" t="s">
        <v>417</v>
      </c>
    </row>
    <row r="285" spans="1:65" s="14" customFormat="1">
      <c r="B285" s="171"/>
      <c r="D285" s="164" t="s">
        <v>282</v>
      </c>
      <c r="E285" s="172" t="s">
        <v>1</v>
      </c>
      <c r="F285" s="173" t="s">
        <v>8778</v>
      </c>
      <c r="H285" s="174">
        <v>52.3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282</v>
      </c>
      <c r="AU285" s="172" t="s">
        <v>88</v>
      </c>
      <c r="AV285" s="14" t="s">
        <v>88</v>
      </c>
      <c r="AW285" s="14" t="s">
        <v>33</v>
      </c>
      <c r="AX285" s="14" t="s">
        <v>79</v>
      </c>
      <c r="AY285" s="172" t="s">
        <v>252</v>
      </c>
    </row>
    <row r="286" spans="1:65" s="15" customFormat="1">
      <c r="B286" s="179"/>
      <c r="D286" s="164" t="s">
        <v>282</v>
      </c>
      <c r="E286" s="180" t="s">
        <v>1</v>
      </c>
      <c r="F286" s="181" t="s">
        <v>286</v>
      </c>
      <c r="H286" s="182">
        <v>52.3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282</v>
      </c>
      <c r="AU286" s="180" t="s">
        <v>88</v>
      </c>
      <c r="AV286" s="15" t="s">
        <v>258</v>
      </c>
      <c r="AW286" s="15" t="s">
        <v>33</v>
      </c>
      <c r="AX286" s="15" t="s">
        <v>86</v>
      </c>
      <c r="AY286" s="180" t="s">
        <v>252</v>
      </c>
    </row>
    <row r="287" spans="1:65" s="2" customFormat="1" ht="16.5" customHeight="1">
      <c r="A287" s="31"/>
      <c r="B287" s="148"/>
      <c r="C287" s="149" t="s">
        <v>335</v>
      </c>
      <c r="D287" s="149" t="s">
        <v>254</v>
      </c>
      <c r="E287" s="150" t="s">
        <v>8619</v>
      </c>
      <c r="F287" s="151" t="s">
        <v>8620</v>
      </c>
      <c r="G287" s="152" t="s">
        <v>265</v>
      </c>
      <c r="H287" s="153">
        <v>54.914999999999999</v>
      </c>
      <c r="I287" s="154"/>
      <c r="J287" s="155">
        <f>ROUND(I287*H287,2)</f>
        <v>0</v>
      </c>
      <c r="K287" s="156"/>
      <c r="L287" s="32"/>
      <c r="M287" s="157" t="s">
        <v>1</v>
      </c>
      <c r="N287" s="158" t="s">
        <v>44</v>
      </c>
      <c r="O287" s="57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1" t="s">
        <v>258</v>
      </c>
      <c r="AT287" s="161" t="s">
        <v>254</v>
      </c>
      <c r="AU287" s="161" t="s">
        <v>88</v>
      </c>
      <c r="AY287" s="17" t="s">
        <v>252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86</v>
      </c>
      <c r="BK287" s="162">
        <f>ROUND(I287*H287,2)</f>
        <v>0</v>
      </c>
      <c r="BL287" s="17" t="s">
        <v>258</v>
      </c>
      <c r="BM287" s="161" t="s">
        <v>421</v>
      </c>
    </row>
    <row r="288" spans="1:65" s="14" customFormat="1">
      <c r="B288" s="171"/>
      <c r="D288" s="164" t="s">
        <v>282</v>
      </c>
      <c r="E288" s="172" t="s">
        <v>1</v>
      </c>
      <c r="F288" s="173" t="s">
        <v>8779</v>
      </c>
      <c r="H288" s="174">
        <v>54.914999999999999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282</v>
      </c>
      <c r="AU288" s="172" t="s">
        <v>88</v>
      </c>
      <c r="AV288" s="14" t="s">
        <v>88</v>
      </c>
      <c r="AW288" s="14" t="s">
        <v>33</v>
      </c>
      <c r="AX288" s="14" t="s">
        <v>79</v>
      </c>
      <c r="AY288" s="172" t="s">
        <v>252</v>
      </c>
    </row>
    <row r="289" spans="1:65" s="13" customFormat="1" ht="22.5">
      <c r="B289" s="163"/>
      <c r="D289" s="164" t="s">
        <v>282</v>
      </c>
      <c r="E289" s="165" t="s">
        <v>1</v>
      </c>
      <c r="F289" s="166" t="s">
        <v>8622</v>
      </c>
      <c r="H289" s="165" t="s">
        <v>1</v>
      </c>
      <c r="I289" s="167"/>
      <c r="L289" s="163"/>
      <c r="M289" s="168"/>
      <c r="N289" s="169"/>
      <c r="O289" s="169"/>
      <c r="P289" s="169"/>
      <c r="Q289" s="169"/>
      <c r="R289" s="169"/>
      <c r="S289" s="169"/>
      <c r="T289" s="170"/>
      <c r="AT289" s="165" t="s">
        <v>282</v>
      </c>
      <c r="AU289" s="165" t="s">
        <v>88</v>
      </c>
      <c r="AV289" s="13" t="s">
        <v>86</v>
      </c>
      <c r="AW289" s="13" t="s">
        <v>33</v>
      </c>
      <c r="AX289" s="13" t="s">
        <v>79</v>
      </c>
      <c r="AY289" s="165" t="s">
        <v>252</v>
      </c>
    </row>
    <row r="290" spans="1:65" s="15" customFormat="1">
      <c r="B290" s="179"/>
      <c r="D290" s="164" t="s">
        <v>282</v>
      </c>
      <c r="E290" s="180" t="s">
        <v>1</v>
      </c>
      <c r="F290" s="181" t="s">
        <v>286</v>
      </c>
      <c r="H290" s="182">
        <v>54.914999999999999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282</v>
      </c>
      <c r="AU290" s="180" t="s">
        <v>88</v>
      </c>
      <c r="AV290" s="15" t="s">
        <v>258</v>
      </c>
      <c r="AW290" s="15" t="s">
        <v>33</v>
      </c>
      <c r="AX290" s="15" t="s">
        <v>86</v>
      </c>
      <c r="AY290" s="180" t="s">
        <v>252</v>
      </c>
    </row>
    <row r="291" spans="1:65" s="2" customFormat="1" ht="37.9" customHeight="1">
      <c r="A291" s="31"/>
      <c r="B291" s="148"/>
      <c r="C291" s="149" t="s">
        <v>422</v>
      </c>
      <c r="D291" s="149" t="s">
        <v>254</v>
      </c>
      <c r="E291" s="150" t="s">
        <v>8068</v>
      </c>
      <c r="F291" s="151" t="s">
        <v>8069</v>
      </c>
      <c r="G291" s="152" t="s">
        <v>265</v>
      </c>
      <c r="H291" s="153">
        <v>114.85</v>
      </c>
      <c r="I291" s="154"/>
      <c r="J291" s="155">
        <f>ROUND(I291*H291,2)</f>
        <v>0</v>
      </c>
      <c r="K291" s="156"/>
      <c r="L291" s="32"/>
      <c r="M291" s="157" t="s">
        <v>1</v>
      </c>
      <c r="N291" s="158" t="s">
        <v>44</v>
      </c>
      <c r="O291" s="57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1" t="s">
        <v>258</v>
      </c>
      <c r="AT291" s="161" t="s">
        <v>254</v>
      </c>
      <c r="AU291" s="161" t="s">
        <v>88</v>
      </c>
      <c r="AY291" s="17" t="s">
        <v>252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7" t="s">
        <v>86</v>
      </c>
      <c r="BK291" s="162">
        <f>ROUND(I291*H291,2)</f>
        <v>0</v>
      </c>
      <c r="BL291" s="17" t="s">
        <v>258</v>
      </c>
      <c r="BM291" s="161" t="s">
        <v>425</v>
      </c>
    </row>
    <row r="292" spans="1:65" s="14" customFormat="1" ht="22.5">
      <c r="B292" s="171"/>
      <c r="D292" s="164" t="s">
        <v>282</v>
      </c>
      <c r="E292" s="172" t="s">
        <v>1</v>
      </c>
      <c r="F292" s="173" t="s">
        <v>8780</v>
      </c>
      <c r="H292" s="174">
        <v>111.85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282</v>
      </c>
      <c r="AU292" s="172" t="s">
        <v>88</v>
      </c>
      <c r="AV292" s="14" t="s">
        <v>88</v>
      </c>
      <c r="AW292" s="14" t="s">
        <v>33</v>
      </c>
      <c r="AX292" s="14" t="s">
        <v>79</v>
      </c>
      <c r="AY292" s="172" t="s">
        <v>252</v>
      </c>
    </row>
    <row r="293" spans="1:65" s="14" customFormat="1" ht="22.5">
      <c r="B293" s="171"/>
      <c r="D293" s="164" t="s">
        <v>282</v>
      </c>
      <c r="E293" s="172" t="s">
        <v>1</v>
      </c>
      <c r="F293" s="173" t="s">
        <v>8781</v>
      </c>
      <c r="H293" s="174">
        <v>3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282</v>
      </c>
      <c r="AU293" s="172" t="s">
        <v>88</v>
      </c>
      <c r="AV293" s="14" t="s">
        <v>88</v>
      </c>
      <c r="AW293" s="14" t="s">
        <v>33</v>
      </c>
      <c r="AX293" s="14" t="s">
        <v>79</v>
      </c>
      <c r="AY293" s="172" t="s">
        <v>252</v>
      </c>
    </row>
    <row r="294" spans="1:65" s="15" customFormat="1">
      <c r="B294" s="179"/>
      <c r="D294" s="164" t="s">
        <v>282</v>
      </c>
      <c r="E294" s="180" t="s">
        <v>1</v>
      </c>
      <c r="F294" s="181" t="s">
        <v>286</v>
      </c>
      <c r="H294" s="182">
        <v>114.85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282</v>
      </c>
      <c r="AU294" s="180" t="s">
        <v>88</v>
      </c>
      <c r="AV294" s="15" t="s">
        <v>258</v>
      </c>
      <c r="AW294" s="15" t="s">
        <v>33</v>
      </c>
      <c r="AX294" s="15" t="s">
        <v>86</v>
      </c>
      <c r="AY294" s="180" t="s">
        <v>252</v>
      </c>
    </row>
    <row r="295" spans="1:65" s="2" customFormat="1" ht="16.5" customHeight="1">
      <c r="A295" s="31"/>
      <c r="B295" s="148"/>
      <c r="C295" s="149" t="s">
        <v>342</v>
      </c>
      <c r="D295" s="149" t="s">
        <v>254</v>
      </c>
      <c r="E295" s="150" t="s">
        <v>8071</v>
      </c>
      <c r="F295" s="151" t="s">
        <v>8072</v>
      </c>
      <c r="G295" s="152" t="s">
        <v>265</v>
      </c>
      <c r="H295" s="153">
        <v>117.443</v>
      </c>
      <c r="I295" s="154"/>
      <c r="J295" s="155">
        <f>ROUND(I295*H295,2)</f>
        <v>0</v>
      </c>
      <c r="K295" s="156"/>
      <c r="L295" s="32"/>
      <c r="M295" s="157" t="s">
        <v>1</v>
      </c>
      <c r="N295" s="158" t="s">
        <v>44</v>
      </c>
      <c r="O295" s="57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1" t="s">
        <v>258</v>
      </c>
      <c r="AT295" s="161" t="s">
        <v>254</v>
      </c>
      <c r="AU295" s="161" t="s">
        <v>88</v>
      </c>
      <c r="AY295" s="17" t="s">
        <v>252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7" t="s">
        <v>86</v>
      </c>
      <c r="BK295" s="162">
        <f>ROUND(I295*H295,2)</f>
        <v>0</v>
      </c>
      <c r="BL295" s="17" t="s">
        <v>258</v>
      </c>
      <c r="BM295" s="161" t="s">
        <v>428</v>
      </c>
    </row>
    <row r="296" spans="1:65" s="14" customFormat="1" ht="22.5">
      <c r="B296" s="171"/>
      <c r="D296" s="164" t="s">
        <v>282</v>
      </c>
      <c r="E296" s="172" t="s">
        <v>1</v>
      </c>
      <c r="F296" s="173" t="s">
        <v>8782</v>
      </c>
      <c r="H296" s="174">
        <v>117.443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282</v>
      </c>
      <c r="AU296" s="172" t="s">
        <v>88</v>
      </c>
      <c r="AV296" s="14" t="s">
        <v>88</v>
      </c>
      <c r="AW296" s="14" t="s">
        <v>33</v>
      </c>
      <c r="AX296" s="14" t="s">
        <v>79</v>
      </c>
      <c r="AY296" s="172" t="s">
        <v>252</v>
      </c>
    </row>
    <row r="297" spans="1:65" s="15" customFormat="1">
      <c r="B297" s="179"/>
      <c r="D297" s="164" t="s">
        <v>282</v>
      </c>
      <c r="E297" s="180" t="s">
        <v>1</v>
      </c>
      <c r="F297" s="181" t="s">
        <v>286</v>
      </c>
      <c r="H297" s="182">
        <v>117.443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282</v>
      </c>
      <c r="AU297" s="180" t="s">
        <v>88</v>
      </c>
      <c r="AV297" s="15" t="s">
        <v>258</v>
      </c>
      <c r="AW297" s="15" t="s">
        <v>33</v>
      </c>
      <c r="AX297" s="15" t="s">
        <v>86</v>
      </c>
      <c r="AY297" s="180" t="s">
        <v>252</v>
      </c>
    </row>
    <row r="298" spans="1:65" s="2" customFormat="1" ht="16.5" customHeight="1">
      <c r="A298" s="31"/>
      <c r="B298" s="148"/>
      <c r="C298" s="149" t="s">
        <v>429</v>
      </c>
      <c r="D298" s="149" t="s">
        <v>254</v>
      </c>
      <c r="E298" s="150" t="s">
        <v>8783</v>
      </c>
      <c r="F298" s="151" t="s">
        <v>8784</v>
      </c>
      <c r="G298" s="152" t="s">
        <v>265</v>
      </c>
      <c r="H298" s="153">
        <v>3.15</v>
      </c>
      <c r="I298" s="154"/>
      <c r="J298" s="155">
        <f>ROUND(I298*H298,2)</f>
        <v>0</v>
      </c>
      <c r="K298" s="156"/>
      <c r="L298" s="32"/>
      <c r="M298" s="157" t="s">
        <v>1</v>
      </c>
      <c r="N298" s="158" t="s">
        <v>44</v>
      </c>
      <c r="O298" s="57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1" t="s">
        <v>258</v>
      </c>
      <c r="AT298" s="161" t="s">
        <v>254</v>
      </c>
      <c r="AU298" s="161" t="s">
        <v>88</v>
      </c>
      <c r="AY298" s="17" t="s">
        <v>252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7" t="s">
        <v>86</v>
      </c>
      <c r="BK298" s="162">
        <f>ROUND(I298*H298,2)</f>
        <v>0</v>
      </c>
      <c r="BL298" s="17" t="s">
        <v>258</v>
      </c>
      <c r="BM298" s="161" t="s">
        <v>432</v>
      </c>
    </row>
    <row r="299" spans="1:65" s="14" customFormat="1">
      <c r="B299" s="171"/>
      <c r="D299" s="164" t="s">
        <v>282</v>
      </c>
      <c r="E299" s="172" t="s">
        <v>1</v>
      </c>
      <c r="F299" s="173" t="s">
        <v>8785</v>
      </c>
      <c r="H299" s="174">
        <v>3.15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282</v>
      </c>
      <c r="AU299" s="172" t="s">
        <v>88</v>
      </c>
      <c r="AV299" s="14" t="s">
        <v>88</v>
      </c>
      <c r="AW299" s="14" t="s">
        <v>33</v>
      </c>
      <c r="AX299" s="14" t="s">
        <v>79</v>
      </c>
      <c r="AY299" s="172" t="s">
        <v>252</v>
      </c>
    </row>
    <row r="300" spans="1:65" s="15" customFormat="1">
      <c r="B300" s="179"/>
      <c r="D300" s="164" t="s">
        <v>282</v>
      </c>
      <c r="E300" s="180" t="s">
        <v>1</v>
      </c>
      <c r="F300" s="181" t="s">
        <v>286</v>
      </c>
      <c r="H300" s="182">
        <v>3.15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282</v>
      </c>
      <c r="AU300" s="180" t="s">
        <v>88</v>
      </c>
      <c r="AV300" s="15" t="s">
        <v>258</v>
      </c>
      <c r="AW300" s="15" t="s">
        <v>33</v>
      </c>
      <c r="AX300" s="15" t="s">
        <v>86</v>
      </c>
      <c r="AY300" s="180" t="s">
        <v>252</v>
      </c>
    </row>
    <row r="301" spans="1:65" s="2" customFormat="1" ht="24.2" customHeight="1">
      <c r="A301" s="31"/>
      <c r="B301" s="148"/>
      <c r="C301" s="149" t="s">
        <v>348</v>
      </c>
      <c r="D301" s="149" t="s">
        <v>254</v>
      </c>
      <c r="E301" s="150" t="s">
        <v>8786</v>
      </c>
      <c r="F301" s="151" t="s">
        <v>8787</v>
      </c>
      <c r="G301" s="152" t="s">
        <v>265</v>
      </c>
      <c r="H301" s="153">
        <v>26.95</v>
      </c>
      <c r="I301" s="154"/>
      <c r="J301" s="155">
        <f>ROUND(I301*H301,2)</f>
        <v>0</v>
      </c>
      <c r="K301" s="156"/>
      <c r="L301" s="32"/>
      <c r="M301" s="157" t="s">
        <v>1</v>
      </c>
      <c r="N301" s="158" t="s">
        <v>44</v>
      </c>
      <c r="O301" s="57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1" t="s">
        <v>258</v>
      </c>
      <c r="AT301" s="161" t="s">
        <v>254</v>
      </c>
      <c r="AU301" s="161" t="s">
        <v>88</v>
      </c>
      <c r="AY301" s="17" t="s">
        <v>252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7" t="s">
        <v>86</v>
      </c>
      <c r="BK301" s="162">
        <f>ROUND(I301*H301,2)</f>
        <v>0</v>
      </c>
      <c r="BL301" s="17" t="s">
        <v>258</v>
      </c>
      <c r="BM301" s="161" t="s">
        <v>435</v>
      </c>
    </row>
    <row r="302" spans="1:65" s="14" customFormat="1">
      <c r="B302" s="171"/>
      <c r="D302" s="164" t="s">
        <v>282</v>
      </c>
      <c r="E302" s="172" t="s">
        <v>1</v>
      </c>
      <c r="F302" s="173" t="s">
        <v>8788</v>
      </c>
      <c r="H302" s="174">
        <v>26.95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282</v>
      </c>
      <c r="AU302" s="172" t="s">
        <v>88</v>
      </c>
      <c r="AV302" s="14" t="s">
        <v>88</v>
      </c>
      <c r="AW302" s="14" t="s">
        <v>33</v>
      </c>
      <c r="AX302" s="14" t="s">
        <v>79</v>
      </c>
      <c r="AY302" s="172" t="s">
        <v>252</v>
      </c>
    </row>
    <row r="303" spans="1:65" s="15" customFormat="1">
      <c r="B303" s="179"/>
      <c r="D303" s="164" t="s">
        <v>282</v>
      </c>
      <c r="E303" s="180" t="s">
        <v>1</v>
      </c>
      <c r="F303" s="181" t="s">
        <v>286</v>
      </c>
      <c r="H303" s="182">
        <v>26.95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282</v>
      </c>
      <c r="AU303" s="180" t="s">
        <v>88</v>
      </c>
      <c r="AV303" s="15" t="s">
        <v>258</v>
      </c>
      <c r="AW303" s="15" t="s">
        <v>33</v>
      </c>
      <c r="AX303" s="15" t="s">
        <v>86</v>
      </c>
      <c r="AY303" s="180" t="s">
        <v>252</v>
      </c>
    </row>
    <row r="304" spans="1:65" s="2" customFormat="1" ht="24.2" customHeight="1">
      <c r="A304" s="31"/>
      <c r="B304" s="148"/>
      <c r="C304" s="149" t="s">
        <v>436</v>
      </c>
      <c r="D304" s="149" t="s">
        <v>254</v>
      </c>
      <c r="E304" s="150" t="s">
        <v>8642</v>
      </c>
      <c r="F304" s="151" t="s">
        <v>8789</v>
      </c>
      <c r="G304" s="152" t="s">
        <v>465</v>
      </c>
      <c r="H304" s="153">
        <v>43.6</v>
      </c>
      <c r="I304" s="154"/>
      <c r="J304" s="155">
        <f>ROUND(I304*H304,2)</f>
        <v>0</v>
      </c>
      <c r="K304" s="156"/>
      <c r="L304" s="32"/>
      <c r="M304" s="157" t="s">
        <v>1</v>
      </c>
      <c r="N304" s="158" t="s">
        <v>44</v>
      </c>
      <c r="O304" s="57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1" t="s">
        <v>258</v>
      </c>
      <c r="AT304" s="161" t="s">
        <v>254</v>
      </c>
      <c r="AU304" s="161" t="s">
        <v>88</v>
      </c>
      <c r="AY304" s="17" t="s">
        <v>252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7" t="s">
        <v>86</v>
      </c>
      <c r="BK304" s="162">
        <f>ROUND(I304*H304,2)</f>
        <v>0</v>
      </c>
      <c r="BL304" s="17" t="s">
        <v>258</v>
      </c>
      <c r="BM304" s="161" t="s">
        <v>439</v>
      </c>
    </row>
    <row r="305" spans="1:65" s="14" customFormat="1" ht="22.5">
      <c r="B305" s="171"/>
      <c r="D305" s="164" t="s">
        <v>282</v>
      </c>
      <c r="E305" s="172" t="s">
        <v>1</v>
      </c>
      <c r="F305" s="173" t="s">
        <v>8790</v>
      </c>
      <c r="H305" s="174">
        <v>43.6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282</v>
      </c>
      <c r="AU305" s="172" t="s">
        <v>88</v>
      </c>
      <c r="AV305" s="14" t="s">
        <v>88</v>
      </c>
      <c r="AW305" s="14" t="s">
        <v>33</v>
      </c>
      <c r="AX305" s="14" t="s">
        <v>79</v>
      </c>
      <c r="AY305" s="172" t="s">
        <v>252</v>
      </c>
    </row>
    <row r="306" spans="1:65" s="13" customFormat="1" ht="33.75">
      <c r="B306" s="163"/>
      <c r="D306" s="164" t="s">
        <v>282</v>
      </c>
      <c r="E306" s="165" t="s">
        <v>1</v>
      </c>
      <c r="F306" s="166" t="s">
        <v>8791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282</v>
      </c>
      <c r="AU306" s="165" t="s">
        <v>88</v>
      </c>
      <c r="AV306" s="13" t="s">
        <v>86</v>
      </c>
      <c r="AW306" s="13" t="s">
        <v>33</v>
      </c>
      <c r="AX306" s="13" t="s">
        <v>79</v>
      </c>
      <c r="AY306" s="165" t="s">
        <v>252</v>
      </c>
    </row>
    <row r="307" spans="1:65" s="13" customFormat="1" ht="33.75">
      <c r="B307" s="163"/>
      <c r="D307" s="164" t="s">
        <v>282</v>
      </c>
      <c r="E307" s="165" t="s">
        <v>1</v>
      </c>
      <c r="F307" s="166" t="s">
        <v>8792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282</v>
      </c>
      <c r="AU307" s="165" t="s">
        <v>88</v>
      </c>
      <c r="AV307" s="13" t="s">
        <v>86</v>
      </c>
      <c r="AW307" s="13" t="s">
        <v>33</v>
      </c>
      <c r="AX307" s="13" t="s">
        <v>79</v>
      </c>
      <c r="AY307" s="165" t="s">
        <v>252</v>
      </c>
    </row>
    <row r="308" spans="1:65" s="13" customFormat="1">
      <c r="B308" s="163"/>
      <c r="D308" s="164" t="s">
        <v>282</v>
      </c>
      <c r="E308" s="165" t="s">
        <v>1</v>
      </c>
      <c r="F308" s="166" t="s">
        <v>8647</v>
      </c>
      <c r="H308" s="165" t="s">
        <v>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5" t="s">
        <v>282</v>
      </c>
      <c r="AU308" s="165" t="s">
        <v>88</v>
      </c>
      <c r="AV308" s="13" t="s">
        <v>86</v>
      </c>
      <c r="AW308" s="13" t="s">
        <v>33</v>
      </c>
      <c r="AX308" s="13" t="s">
        <v>79</v>
      </c>
      <c r="AY308" s="165" t="s">
        <v>252</v>
      </c>
    </row>
    <row r="309" spans="1:65" s="13" customFormat="1" ht="33.75">
      <c r="B309" s="163"/>
      <c r="D309" s="164" t="s">
        <v>282</v>
      </c>
      <c r="E309" s="165" t="s">
        <v>1</v>
      </c>
      <c r="F309" s="166" t="s">
        <v>8309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282</v>
      </c>
      <c r="AU309" s="165" t="s">
        <v>88</v>
      </c>
      <c r="AV309" s="13" t="s">
        <v>86</v>
      </c>
      <c r="AW309" s="13" t="s">
        <v>33</v>
      </c>
      <c r="AX309" s="13" t="s">
        <v>79</v>
      </c>
      <c r="AY309" s="165" t="s">
        <v>252</v>
      </c>
    </row>
    <row r="310" spans="1:65" s="13" customFormat="1" ht="33.75">
      <c r="B310" s="163"/>
      <c r="D310" s="164" t="s">
        <v>282</v>
      </c>
      <c r="E310" s="165" t="s">
        <v>1</v>
      </c>
      <c r="F310" s="166" t="s">
        <v>8310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282</v>
      </c>
      <c r="AU310" s="165" t="s">
        <v>88</v>
      </c>
      <c r="AV310" s="13" t="s">
        <v>86</v>
      </c>
      <c r="AW310" s="13" t="s">
        <v>33</v>
      </c>
      <c r="AX310" s="13" t="s">
        <v>79</v>
      </c>
      <c r="AY310" s="165" t="s">
        <v>252</v>
      </c>
    </row>
    <row r="311" spans="1:65" s="13" customFormat="1" ht="22.5">
      <c r="B311" s="163"/>
      <c r="D311" s="164" t="s">
        <v>282</v>
      </c>
      <c r="E311" s="165" t="s">
        <v>1</v>
      </c>
      <c r="F311" s="166" t="s">
        <v>8311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282</v>
      </c>
      <c r="AU311" s="165" t="s">
        <v>88</v>
      </c>
      <c r="AV311" s="13" t="s">
        <v>86</v>
      </c>
      <c r="AW311" s="13" t="s">
        <v>33</v>
      </c>
      <c r="AX311" s="13" t="s">
        <v>79</v>
      </c>
      <c r="AY311" s="165" t="s">
        <v>252</v>
      </c>
    </row>
    <row r="312" spans="1:65" s="15" customFormat="1">
      <c r="B312" s="179"/>
      <c r="D312" s="164" t="s">
        <v>282</v>
      </c>
      <c r="E312" s="180" t="s">
        <v>1</v>
      </c>
      <c r="F312" s="181" t="s">
        <v>286</v>
      </c>
      <c r="H312" s="182">
        <v>43.6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282</v>
      </c>
      <c r="AU312" s="180" t="s">
        <v>88</v>
      </c>
      <c r="AV312" s="15" t="s">
        <v>258</v>
      </c>
      <c r="AW312" s="15" t="s">
        <v>33</v>
      </c>
      <c r="AX312" s="15" t="s">
        <v>86</v>
      </c>
      <c r="AY312" s="180" t="s">
        <v>252</v>
      </c>
    </row>
    <row r="313" spans="1:65" s="2" customFormat="1" ht="24.2" customHeight="1">
      <c r="A313" s="31"/>
      <c r="B313" s="148"/>
      <c r="C313" s="149" t="s">
        <v>356</v>
      </c>
      <c r="D313" s="149" t="s">
        <v>254</v>
      </c>
      <c r="E313" s="150" t="s">
        <v>8793</v>
      </c>
      <c r="F313" s="151" t="s">
        <v>8794</v>
      </c>
      <c r="G313" s="152" t="s">
        <v>465</v>
      </c>
      <c r="H313" s="153">
        <v>12</v>
      </c>
      <c r="I313" s="154"/>
      <c r="J313" s="155">
        <f>ROUND(I313*H313,2)</f>
        <v>0</v>
      </c>
      <c r="K313" s="156"/>
      <c r="L313" s="32"/>
      <c r="M313" s="157" t="s">
        <v>1</v>
      </c>
      <c r="N313" s="158" t="s">
        <v>44</v>
      </c>
      <c r="O313" s="57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1" t="s">
        <v>258</v>
      </c>
      <c r="AT313" s="161" t="s">
        <v>254</v>
      </c>
      <c r="AU313" s="161" t="s">
        <v>88</v>
      </c>
      <c r="AY313" s="17" t="s">
        <v>252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7" t="s">
        <v>86</v>
      </c>
      <c r="BK313" s="162">
        <f>ROUND(I313*H313,2)</f>
        <v>0</v>
      </c>
      <c r="BL313" s="17" t="s">
        <v>258</v>
      </c>
      <c r="BM313" s="161" t="s">
        <v>442</v>
      </c>
    </row>
    <row r="314" spans="1:65" s="14" customFormat="1" ht="22.5">
      <c r="B314" s="171"/>
      <c r="D314" s="164" t="s">
        <v>282</v>
      </c>
      <c r="E314" s="172" t="s">
        <v>1</v>
      </c>
      <c r="F314" s="173" t="s">
        <v>8795</v>
      </c>
      <c r="H314" s="174">
        <v>12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282</v>
      </c>
      <c r="AU314" s="172" t="s">
        <v>88</v>
      </c>
      <c r="AV314" s="14" t="s">
        <v>88</v>
      </c>
      <c r="AW314" s="14" t="s">
        <v>33</v>
      </c>
      <c r="AX314" s="14" t="s">
        <v>79</v>
      </c>
      <c r="AY314" s="172" t="s">
        <v>252</v>
      </c>
    </row>
    <row r="315" spans="1:65" s="13" customFormat="1" ht="33.75">
      <c r="B315" s="163"/>
      <c r="D315" s="164" t="s">
        <v>282</v>
      </c>
      <c r="E315" s="165" t="s">
        <v>1</v>
      </c>
      <c r="F315" s="166" t="s">
        <v>8796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282</v>
      </c>
      <c r="AU315" s="165" t="s">
        <v>88</v>
      </c>
      <c r="AV315" s="13" t="s">
        <v>86</v>
      </c>
      <c r="AW315" s="13" t="s">
        <v>33</v>
      </c>
      <c r="AX315" s="13" t="s">
        <v>79</v>
      </c>
      <c r="AY315" s="165" t="s">
        <v>252</v>
      </c>
    </row>
    <row r="316" spans="1:65" s="13" customFormat="1" ht="22.5">
      <c r="B316" s="163"/>
      <c r="D316" s="164" t="s">
        <v>282</v>
      </c>
      <c r="E316" s="165" t="s">
        <v>1</v>
      </c>
      <c r="F316" s="166" t="s">
        <v>8797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282</v>
      </c>
      <c r="AU316" s="165" t="s">
        <v>88</v>
      </c>
      <c r="AV316" s="13" t="s">
        <v>86</v>
      </c>
      <c r="AW316" s="13" t="s">
        <v>33</v>
      </c>
      <c r="AX316" s="13" t="s">
        <v>79</v>
      </c>
      <c r="AY316" s="165" t="s">
        <v>252</v>
      </c>
    </row>
    <row r="317" spans="1:65" s="13" customFormat="1">
      <c r="B317" s="163"/>
      <c r="D317" s="164" t="s">
        <v>282</v>
      </c>
      <c r="E317" s="165" t="s">
        <v>1</v>
      </c>
      <c r="F317" s="166" t="s">
        <v>8647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282</v>
      </c>
      <c r="AU317" s="165" t="s">
        <v>88</v>
      </c>
      <c r="AV317" s="13" t="s">
        <v>86</v>
      </c>
      <c r="AW317" s="13" t="s">
        <v>33</v>
      </c>
      <c r="AX317" s="13" t="s">
        <v>79</v>
      </c>
      <c r="AY317" s="165" t="s">
        <v>252</v>
      </c>
    </row>
    <row r="318" spans="1:65" s="13" customFormat="1" ht="33.75">
      <c r="B318" s="163"/>
      <c r="D318" s="164" t="s">
        <v>282</v>
      </c>
      <c r="E318" s="165" t="s">
        <v>1</v>
      </c>
      <c r="F318" s="166" t="s">
        <v>8309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282</v>
      </c>
      <c r="AU318" s="165" t="s">
        <v>88</v>
      </c>
      <c r="AV318" s="13" t="s">
        <v>86</v>
      </c>
      <c r="AW318" s="13" t="s">
        <v>33</v>
      </c>
      <c r="AX318" s="13" t="s">
        <v>79</v>
      </c>
      <c r="AY318" s="165" t="s">
        <v>252</v>
      </c>
    </row>
    <row r="319" spans="1:65" s="13" customFormat="1" ht="33.75">
      <c r="B319" s="163"/>
      <c r="D319" s="164" t="s">
        <v>282</v>
      </c>
      <c r="E319" s="165" t="s">
        <v>1</v>
      </c>
      <c r="F319" s="166" t="s">
        <v>8310</v>
      </c>
      <c r="H319" s="165" t="s">
        <v>1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282</v>
      </c>
      <c r="AU319" s="165" t="s">
        <v>88</v>
      </c>
      <c r="AV319" s="13" t="s">
        <v>86</v>
      </c>
      <c r="AW319" s="13" t="s">
        <v>33</v>
      </c>
      <c r="AX319" s="13" t="s">
        <v>79</v>
      </c>
      <c r="AY319" s="165" t="s">
        <v>252</v>
      </c>
    </row>
    <row r="320" spans="1:65" s="13" customFormat="1" ht="22.5">
      <c r="B320" s="163"/>
      <c r="D320" s="164" t="s">
        <v>282</v>
      </c>
      <c r="E320" s="165" t="s">
        <v>1</v>
      </c>
      <c r="F320" s="166" t="s">
        <v>8311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282</v>
      </c>
      <c r="AU320" s="165" t="s">
        <v>88</v>
      </c>
      <c r="AV320" s="13" t="s">
        <v>86</v>
      </c>
      <c r="AW320" s="13" t="s">
        <v>33</v>
      </c>
      <c r="AX320" s="13" t="s">
        <v>79</v>
      </c>
      <c r="AY320" s="165" t="s">
        <v>252</v>
      </c>
    </row>
    <row r="321" spans="1:65" s="15" customFormat="1">
      <c r="B321" s="179"/>
      <c r="D321" s="164" t="s">
        <v>282</v>
      </c>
      <c r="E321" s="180" t="s">
        <v>1</v>
      </c>
      <c r="F321" s="181" t="s">
        <v>286</v>
      </c>
      <c r="H321" s="182">
        <v>12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282</v>
      </c>
      <c r="AU321" s="180" t="s">
        <v>88</v>
      </c>
      <c r="AV321" s="15" t="s">
        <v>258</v>
      </c>
      <c r="AW321" s="15" t="s">
        <v>33</v>
      </c>
      <c r="AX321" s="15" t="s">
        <v>86</v>
      </c>
      <c r="AY321" s="180" t="s">
        <v>252</v>
      </c>
    </row>
    <row r="322" spans="1:65" s="2" customFormat="1" ht="33" customHeight="1">
      <c r="A322" s="31"/>
      <c r="B322" s="148"/>
      <c r="C322" s="149" t="s">
        <v>443</v>
      </c>
      <c r="D322" s="149" t="s">
        <v>254</v>
      </c>
      <c r="E322" s="150" t="s">
        <v>8798</v>
      </c>
      <c r="F322" s="151" t="s">
        <v>8799</v>
      </c>
      <c r="G322" s="152" t="s">
        <v>265</v>
      </c>
      <c r="H322" s="153">
        <v>14.5</v>
      </c>
      <c r="I322" s="154"/>
      <c r="J322" s="155">
        <f>ROUND(I322*H322,2)</f>
        <v>0</v>
      </c>
      <c r="K322" s="156"/>
      <c r="L322" s="32"/>
      <c r="M322" s="157" t="s">
        <v>1</v>
      </c>
      <c r="N322" s="158" t="s">
        <v>44</v>
      </c>
      <c r="O322" s="57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1" t="s">
        <v>258</v>
      </c>
      <c r="AT322" s="161" t="s">
        <v>254</v>
      </c>
      <c r="AU322" s="161" t="s">
        <v>88</v>
      </c>
      <c r="AY322" s="17" t="s">
        <v>252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7" t="s">
        <v>86</v>
      </c>
      <c r="BK322" s="162">
        <f>ROUND(I322*H322,2)</f>
        <v>0</v>
      </c>
      <c r="BL322" s="17" t="s">
        <v>258</v>
      </c>
      <c r="BM322" s="161" t="s">
        <v>446</v>
      </c>
    </row>
    <row r="323" spans="1:65" s="14" customFormat="1" ht="22.5">
      <c r="B323" s="171"/>
      <c r="D323" s="164" t="s">
        <v>282</v>
      </c>
      <c r="E323" s="172" t="s">
        <v>1</v>
      </c>
      <c r="F323" s="173" t="s">
        <v>8800</v>
      </c>
      <c r="H323" s="174">
        <v>14.5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282</v>
      </c>
      <c r="AU323" s="172" t="s">
        <v>88</v>
      </c>
      <c r="AV323" s="14" t="s">
        <v>88</v>
      </c>
      <c r="AW323" s="14" t="s">
        <v>33</v>
      </c>
      <c r="AX323" s="14" t="s">
        <v>79</v>
      </c>
      <c r="AY323" s="172" t="s">
        <v>252</v>
      </c>
    </row>
    <row r="324" spans="1:65" s="13" customFormat="1" ht="33.75">
      <c r="B324" s="163"/>
      <c r="D324" s="164" t="s">
        <v>282</v>
      </c>
      <c r="E324" s="165" t="s">
        <v>1</v>
      </c>
      <c r="F324" s="166" t="s">
        <v>8801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282</v>
      </c>
      <c r="AU324" s="165" t="s">
        <v>88</v>
      </c>
      <c r="AV324" s="13" t="s">
        <v>86</v>
      </c>
      <c r="AW324" s="13" t="s">
        <v>33</v>
      </c>
      <c r="AX324" s="13" t="s">
        <v>79</v>
      </c>
      <c r="AY324" s="165" t="s">
        <v>252</v>
      </c>
    </row>
    <row r="325" spans="1:65" s="13" customFormat="1" ht="33.75">
      <c r="B325" s="163"/>
      <c r="D325" s="164" t="s">
        <v>282</v>
      </c>
      <c r="E325" s="165" t="s">
        <v>1</v>
      </c>
      <c r="F325" s="166" t="s">
        <v>8802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282</v>
      </c>
      <c r="AU325" s="165" t="s">
        <v>88</v>
      </c>
      <c r="AV325" s="13" t="s">
        <v>86</v>
      </c>
      <c r="AW325" s="13" t="s">
        <v>33</v>
      </c>
      <c r="AX325" s="13" t="s">
        <v>79</v>
      </c>
      <c r="AY325" s="165" t="s">
        <v>252</v>
      </c>
    </row>
    <row r="326" spans="1:65" s="13" customFormat="1">
      <c r="B326" s="163"/>
      <c r="D326" s="164" t="s">
        <v>282</v>
      </c>
      <c r="E326" s="165" t="s">
        <v>1</v>
      </c>
      <c r="F326" s="166" t="s">
        <v>8647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282</v>
      </c>
      <c r="AU326" s="165" t="s">
        <v>88</v>
      </c>
      <c r="AV326" s="13" t="s">
        <v>86</v>
      </c>
      <c r="AW326" s="13" t="s">
        <v>33</v>
      </c>
      <c r="AX326" s="13" t="s">
        <v>79</v>
      </c>
      <c r="AY326" s="165" t="s">
        <v>252</v>
      </c>
    </row>
    <row r="327" spans="1:65" s="13" customFormat="1" ht="33.75">
      <c r="B327" s="163"/>
      <c r="D327" s="164" t="s">
        <v>282</v>
      </c>
      <c r="E327" s="165" t="s">
        <v>1</v>
      </c>
      <c r="F327" s="166" t="s">
        <v>8309</v>
      </c>
      <c r="H327" s="165" t="s">
        <v>1</v>
      </c>
      <c r="I327" s="167"/>
      <c r="L327" s="163"/>
      <c r="M327" s="168"/>
      <c r="N327" s="169"/>
      <c r="O327" s="169"/>
      <c r="P327" s="169"/>
      <c r="Q327" s="169"/>
      <c r="R327" s="169"/>
      <c r="S327" s="169"/>
      <c r="T327" s="170"/>
      <c r="AT327" s="165" t="s">
        <v>282</v>
      </c>
      <c r="AU327" s="165" t="s">
        <v>88</v>
      </c>
      <c r="AV327" s="13" t="s">
        <v>86</v>
      </c>
      <c r="AW327" s="13" t="s">
        <v>33</v>
      </c>
      <c r="AX327" s="13" t="s">
        <v>79</v>
      </c>
      <c r="AY327" s="165" t="s">
        <v>252</v>
      </c>
    </row>
    <row r="328" spans="1:65" s="13" customFormat="1" ht="33.75">
      <c r="B328" s="163"/>
      <c r="D328" s="164" t="s">
        <v>282</v>
      </c>
      <c r="E328" s="165" t="s">
        <v>1</v>
      </c>
      <c r="F328" s="166" t="s">
        <v>8310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282</v>
      </c>
      <c r="AU328" s="165" t="s">
        <v>88</v>
      </c>
      <c r="AV328" s="13" t="s">
        <v>86</v>
      </c>
      <c r="AW328" s="13" t="s">
        <v>33</v>
      </c>
      <c r="AX328" s="13" t="s">
        <v>79</v>
      </c>
      <c r="AY328" s="165" t="s">
        <v>252</v>
      </c>
    </row>
    <row r="329" spans="1:65" s="13" customFormat="1" ht="22.5">
      <c r="B329" s="163"/>
      <c r="D329" s="164" t="s">
        <v>282</v>
      </c>
      <c r="E329" s="165" t="s">
        <v>1</v>
      </c>
      <c r="F329" s="166" t="s">
        <v>8311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282</v>
      </c>
      <c r="AU329" s="165" t="s">
        <v>88</v>
      </c>
      <c r="AV329" s="13" t="s">
        <v>86</v>
      </c>
      <c r="AW329" s="13" t="s">
        <v>33</v>
      </c>
      <c r="AX329" s="13" t="s">
        <v>79</v>
      </c>
      <c r="AY329" s="165" t="s">
        <v>252</v>
      </c>
    </row>
    <row r="330" spans="1:65" s="15" customFormat="1">
      <c r="B330" s="179"/>
      <c r="D330" s="164" t="s">
        <v>282</v>
      </c>
      <c r="E330" s="180" t="s">
        <v>1</v>
      </c>
      <c r="F330" s="181" t="s">
        <v>286</v>
      </c>
      <c r="H330" s="182">
        <v>14.5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282</v>
      </c>
      <c r="AU330" s="180" t="s">
        <v>88</v>
      </c>
      <c r="AV330" s="15" t="s">
        <v>258</v>
      </c>
      <c r="AW330" s="15" t="s">
        <v>33</v>
      </c>
      <c r="AX330" s="15" t="s">
        <v>86</v>
      </c>
      <c r="AY330" s="180" t="s">
        <v>252</v>
      </c>
    </row>
    <row r="331" spans="1:65" s="2" customFormat="1" ht="37.9" customHeight="1">
      <c r="A331" s="31"/>
      <c r="B331" s="148"/>
      <c r="C331" s="149" t="s">
        <v>363</v>
      </c>
      <c r="D331" s="149" t="s">
        <v>254</v>
      </c>
      <c r="E331" s="150" t="s">
        <v>8803</v>
      </c>
      <c r="F331" s="151" t="s">
        <v>8804</v>
      </c>
      <c r="G331" s="152" t="s">
        <v>265</v>
      </c>
      <c r="H331" s="153">
        <v>11.2</v>
      </c>
      <c r="I331" s="154"/>
      <c r="J331" s="155">
        <f>ROUND(I331*H331,2)</f>
        <v>0</v>
      </c>
      <c r="K331" s="156"/>
      <c r="L331" s="32"/>
      <c r="M331" s="157" t="s">
        <v>1</v>
      </c>
      <c r="N331" s="158" t="s">
        <v>44</v>
      </c>
      <c r="O331" s="57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1" t="s">
        <v>258</v>
      </c>
      <c r="AT331" s="161" t="s">
        <v>254</v>
      </c>
      <c r="AU331" s="161" t="s">
        <v>88</v>
      </c>
      <c r="AY331" s="17" t="s">
        <v>252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7" t="s">
        <v>86</v>
      </c>
      <c r="BK331" s="162">
        <f>ROUND(I331*H331,2)</f>
        <v>0</v>
      </c>
      <c r="BL331" s="17" t="s">
        <v>258</v>
      </c>
      <c r="BM331" s="161" t="s">
        <v>449</v>
      </c>
    </row>
    <row r="332" spans="1:65" s="14" customFormat="1" ht="33.75">
      <c r="B332" s="171"/>
      <c r="D332" s="164" t="s">
        <v>282</v>
      </c>
      <c r="E332" s="172" t="s">
        <v>1</v>
      </c>
      <c r="F332" s="173" t="s">
        <v>8805</v>
      </c>
      <c r="H332" s="174">
        <v>11.2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282</v>
      </c>
      <c r="AU332" s="172" t="s">
        <v>88</v>
      </c>
      <c r="AV332" s="14" t="s">
        <v>88</v>
      </c>
      <c r="AW332" s="14" t="s">
        <v>33</v>
      </c>
      <c r="AX332" s="14" t="s">
        <v>79</v>
      </c>
      <c r="AY332" s="172" t="s">
        <v>252</v>
      </c>
    </row>
    <row r="333" spans="1:65" s="13" customFormat="1" ht="33.75">
      <c r="B333" s="163"/>
      <c r="D333" s="164" t="s">
        <v>282</v>
      </c>
      <c r="E333" s="165" t="s">
        <v>1</v>
      </c>
      <c r="F333" s="166" t="s">
        <v>8801</v>
      </c>
      <c r="H333" s="165" t="s">
        <v>1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282</v>
      </c>
      <c r="AU333" s="165" t="s">
        <v>88</v>
      </c>
      <c r="AV333" s="13" t="s">
        <v>86</v>
      </c>
      <c r="AW333" s="13" t="s">
        <v>33</v>
      </c>
      <c r="AX333" s="13" t="s">
        <v>79</v>
      </c>
      <c r="AY333" s="165" t="s">
        <v>252</v>
      </c>
    </row>
    <row r="334" spans="1:65" s="13" customFormat="1" ht="33.75">
      <c r="B334" s="163"/>
      <c r="D334" s="164" t="s">
        <v>282</v>
      </c>
      <c r="E334" s="165" t="s">
        <v>1</v>
      </c>
      <c r="F334" s="166" t="s">
        <v>8802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282</v>
      </c>
      <c r="AU334" s="165" t="s">
        <v>88</v>
      </c>
      <c r="AV334" s="13" t="s">
        <v>86</v>
      </c>
      <c r="AW334" s="13" t="s">
        <v>33</v>
      </c>
      <c r="AX334" s="13" t="s">
        <v>79</v>
      </c>
      <c r="AY334" s="165" t="s">
        <v>252</v>
      </c>
    </row>
    <row r="335" spans="1:65" s="13" customFormat="1">
      <c r="B335" s="163"/>
      <c r="D335" s="164" t="s">
        <v>282</v>
      </c>
      <c r="E335" s="165" t="s">
        <v>1</v>
      </c>
      <c r="F335" s="166" t="s">
        <v>8647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282</v>
      </c>
      <c r="AU335" s="165" t="s">
        <v>88</v>
      </c>
      <c r="AV335" s="13" t="s">
        <v>86</v>
      </c>
      <c r="AW335" s="13" t="s">
        <v>33</v>
      </c>
      <c r="AX335" s="13" t="s">
        <v>79</v>
      </c>
      <c r="AY335" s="165" t="s">
        <v>252</v>
      </c>
    </row>
    <row r="336" spans="1:65" s="13" customFormat="1" ht="33.75">
      <c r="B336" s="163"/>
      <c r="D336" s="164" t="s">
        <v>282</v>
      </c>
      <c r="E336" s="165" t="s">
        <v>1</v>
      </c>
      <c r="F336" s="166" t="s">
        <v>8309</v>
      </c>
      <c r="H336" s="165" t="s">
        <v>1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5" t="s">
        <v>282</v>
      </c>
      <c r="AU336" s="165" t="s">
        <v>88</v>
      </c>
      <c r="AV336" s="13" t="s">
        <v>86</v>
      </c>
      <c r="AW336" s="13" t="s">
        <v>33</v>
      </c>
      <c r="AX336" s="13" t="s">
        <v>79</v>
      </c>
      <c r="AY336" s="165" t="s">
        <v>252</v>
      </c>
    </row>
    <row r="337" spans="1:65" s="13" customFormat="1" ht="33.75">
      <c r="B337" s="163"/>
      <c r="D337" s="164" t="s">
        <v>282</v>
      </c>
      <c r="E337" s="165" t="s">
        <v>1</v>
      </c>
      <c r="F337" s="166" t="s">
        <v>8310</v>
      </c>
      <c r="H337" s="165" t="s">
        <v>1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282</v>
      </c>
      <c r="AU337" s="165" t="s">
        <v>88</v>
      </c>
      <c r="AV337" s="13" t="s">
        <v>86</v>
      </c>
      <c r="AW337" s="13" t="s">
        <v>33</v>
      </c>
      <c r="AX337" s="13" t="s">
        <v>79</v>
      </c>
      <c r="AY337" s="165" t="s">
        <v>252</v>
      </c>
    </row>
    <row r="338" spans="1:65" s="13" customFormat="1" ht="22.5">
      <c r="B338" s="163"/>
      <c r="D338" s="164" t="s">
        <v>282</v>
      </c>
      <c r="E338" s="165" t="s">
        <v>1</v>
      </c>
      <c r="F338" s="166" t="s">
        <v>8311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282</v>
      </c>
      <c r="AU338" s="165" t="s">
        <v>88</v>
      </c>
      <c r="AV338" s="13" t="s">
        <v>86</v>
      </c>
      <c r="AW338" s="13" t="s">
        <v>33</v>
      </c>
      <c r="AX338" s="13" t="s">
        <v>79</v>
      </c>
      <c r="AY338" s="165" t="s">
        <v>252</v>
      </c>
    </row>
    <row r="339" spans="1:65" s="15" customFormat="1">
      <c r="B339" s="179"/>
      <c r="D339" s="164" t="s">
        <v>282</v>
      </c>
      <c r="E339" s="180" t="s">
        <v>1</v>
      </c>
      <c r="F339" s="181" t="s">
        <v>286</v>
      </c>
      <c r="H339" s="182">
        <v>11.2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282</v>
      </c>
      <c r="AU339" s="180" t="s">
        <v>88</v>
      </c>
      <c r="AV339" s="15" t="s">
        <v>258</v>
      </c>
      <c r="AW339" s="15" t="s">
        <v>33</v>
      </c>
      <c r="AX339" s="15" t="s">
        <v>86</v>
      </c>
      <c r="AY339" s="180" t="s">
        <v>252</v>
      </c>
    </row>
    <row r="340" spans="1:65" s="2" customFormat="1" ht="37.9" customHeight="1">
      <c r="A340" s="31"/>
      <c r="B340" s="148"/>
      <c r="C340" s="149" t="s">
        <v>450</v>
      </c>
      <c r="D340" s="149" t="s">
        <v>254</v>
      </c>
      <c r="E340" s="150" t="s">
        <v>8662</v>
      </c>
      <c r="F340" s="151" t="s">
        <v>8806</v>
      </c>
      <c r="G340" s="152" t="s">
        <v>265</v>
      </c>
      <c r="H340" s="153">
        <v>3.7</v>
      </c>
      <c r="I340" s="154"/>
      <c r="J340" s="155">
        <f>ROUND(I340*H340,2)</f>
        <v>0</v>
      </c>
      <c r="K340" s="156"/>
      <c r="L340" s="32"/>
      <c r="M340" s="157" t="s">
        <v>1</v>
      </c>
      <c r="N340" s="158" t="s">
        <v>44</v>
      </c>
      <c r="O340" s="57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1" t="s">
        <v>258</v>
      </c>
      <c r="AT340" s="161" t="s">
        <v>254</v>
      </c>
      <c r="AU340" s="161" t="s">
        <v>88</v>
      </c>
      <c r="AY340" s="17" t="s">
        <v>252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7" t="s">
        <v>86</v>
      </c>
      <c r="BK340" s="162">
        <f>ROUND(I340*H340,2)</f>
        <v>0</v>
      </c>
      <c r="BL340" s="17" t="s">
        <v>258</v>
      </c>
      <c r="BM340" s="161" t="s">
        <v>453</v>
      </c>
    </row>
    <row r="341" spans="1:65" s="14" customFormat="1" ht="22.5">
      <c r="B341" s="171"/>
      <c r="D341" s="164" t="s">
        <v>282</v>
      </c>
      <c r="E341" s="172" t="s">
        <v>1</v>
      </c>
      <c r="F341" s="173" t="s">
        <v>8807</v>
      </c>
      <c r="H341" s="174">
        <v>3.7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282</v>
      </c>
      <c r="AU341" s="172" t="s">
        <v>88</v>
      </c>
      <c r="AV341" s="14" t="s">
        <v>88</v>
      </c>
      <c r="AW341" s="14" t="s">
        <v>33</v>
      </c>
      <c r="AX341" s="14" t="s">
        <v>79</v>
      </c>
      <c r="AY341" s="172" t="s">
        <v>252</v>
      </c>
    </row>
    <row r="342" spans="1:65" s="13" customFormat="1" ht="33.75">
      <c r="B342" s="163"/>
      <c r="D342" s="164" t="s">
        <v>282</v>
      </c>
      <c r="E342" s="165" t="s">
        <v>1</v>
      </c>
      <c r="F342" s="166" t="s">
        <v>8665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282</v>
      </c>
      <c r="AU342" s="165" t="s">
        <v>88</v>
      </c>
      <c r="AV342" s="13" t="s">
        <v>86</v>
      </c>
      <c r="AW342" s="13" t="s">
        <v>33</v>
      </c>
      <c r="AX342" s="13" t="s">
        <v>79</v>
      </c>
      <c r="AY342" s="165" t="s">
        <v>252</v>
      </c>
    </row>
    <row r="343" spans="1:65" s="13" customFormat="1" ht="33.75">
      <c r="B343" s="163"/>
      <c r="D343" s="164" t="s">
        <v>282</v>
      </c>
      <c r="E343" s="165" t="s">
        <v>1</v>
      </c>
      <c r="F343" s="166" t="s">
        <v>8309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282</v>
      </c>
      <c r="AU343" s="165" t="s">
        <v>88</v>
      </c>
      <c r="AV343" s="13" t="s">
        <v>86</v>
      </c>
      <c r="AW343" s="13" t="s">
        <v>33</v>
      </c>
      <c r="AX343" s="13" t="s">
        <v>79</v>
      </c>
      <c r="AY343" s="165" t="s">
        <v>252</v>
      </c>
    </row>
    <row r="344" spans="1:65" s="13" customFormat="1" ht="33.75">
      <c r="B344" s="163"/>
      <c r="D344" s="164" t="s">
        <v>282</v>
      </c>
      <c r="E344" s="165" t="s">
        <v>1</v>
      </c>
      <c r="F344" s="166" t="s">
        <v>8310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282</v>
      </c>
      <c r="AU344" s="165" t="s">
        <v>88</v>
      </c>
      <c r="AV344" s="13" t="s">
        <v>86</v>
      </c>
      <c r="AW344" s="13" t="s">
        <v>33</v>
      </c>
      <c r="AX344" s="13" t="s">
        <v>79</v>
      </c>
      <c r="AY344" s="165" t="s">
        <v>252</v>
      </c>
    </row>
    <row r="345" spans="1:65" s="13" customFormat="1" ht="22.5">
      <c r="B345" s="163"/>
      <c r="D345" s="164" t="s">
        <v>282</v>
      </c>
      <c r="E345" s="165" t="s">
        <v>1</v>
      </c>
      <c r="F345" s="166" t="s">
        <v>8311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282</v>
      </c>
      <c r="AU345" s="165" t="s">
        <v>88</v>
      </c>
      <c r="AV345" s="13" t="s">
        <v>86</v>
      </c>
      <c r="AW345" s="13" t="s">
        <v>33</v>
      </c>
      <c r="AX345" s="13" t="s">
        <v>79</v>
      </c>
      <c r="AY345" s="165" t="s">
        <v>252</v>
      </c>
    </row>
    <row r="346" spans="1:65" s="15" customFormat="1">
      <c r="B346" s="179"/>
      <c r="D346" s="164" t="s">
        <v>282</v>
      </c>
      <c r="E346" s="180" t="s">
        <v>1</v>
      </c>
      <c r="F346" s="181" t="s">
        <v>286</v>
      </c>
      <c r="H346" s="182">
        <v>3.7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282</v>
      </c>
      <c r="AU346" s="180" t="s">
        <v>88</v>
      </c>
      <c r="AV346" s="15" t="s">
        <v>258</v>
      </c>
      <c r="AW346" s="15" t="s">
        <v>33</v>
      </c>
      <c r="AX346" s="15" t="s">
        <v>86</v>
      </c>
      <c r="AY346" s="180" t="s">
        <v>252</v>
      </c>
    </row>
    <row r="347" spans="1:65" s="2" customFormat="1" ht="24.2" customHeight="1">
      <c r="A347" s="31"/>
      <c r="B347" s="148"/>
      <c r="C347" s="149" t="s">
        <v>79</v>
      </c>
      <c r="D347" s="149" t="s">
        <v>254</v>
      </c>
      <c r="E347" s="150" t="s">
        <v>8808</v>
      </c>
      <c r="F347" s="151" t="s">
        <v>8809</v>
      </c>
      <c r="G347" s="152" t="s">
        <v>465</v>
      </c>
      <c r="H347" s="153">
        <v>9.5039999999999996</v>
      </c>
      <c r="I347" s="154"/>
      <c r="J347" s="155">
        <f>ROUND(I347*H347,2)</f>
        <v>0</v>
      </c>
      <c r="K347" s="156"/>
      <c r="L347" s="32"/>
      <c r="M347" s="157" t="s">
        <v>1</v>
      </c>
      <c r="N347" s="158" t="s">
        <v>44</v>
      </c>
      <c r="O347" s="57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61" t="s">
        <v>258</v>
      </c>
      <c r="AT347" s="161" t="s">
        <v>254</v>
      </c>
      <c r="AU347" s="161" t="s">
        <v>88</v>
      </c>
      <c r="AY347" s="17" t="s">
        <v>252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7" t="s">
        <v>86</v>
      </c>
      <c r="BK347" s="162">
        <f>ROUND(I347*H347,2)</f>
        <v>0</v>
      </c>
      <c r="BL347" s="17" t="s">
        <v>258</v>
      </c>
      <c r="BM347" s="161" t="s">
        <v>456</v>
      </c>
    </row>
    <row r="348" spans="1:65" s="14" customFormat="1" ht="22.5">
      <c r="B348" s="171"/>
      <c r="D348" s="164" t="s">
        <v>282</v>
      </c>
      <c r="E348" s="172" t="s">
        <v>1</v>
      </c>
      <c r="F348" s="173" t="s">
        <v>8810</v>
      </c>
      <c r="H348" s="174">
        <v>9.5039999999999996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282</v>
      </c>
      <c r="AU348" s="172" t="s">
        <v>88</v>
      </c>
      <c r="AV348" s="14" t="s">
        <v>88</v>
      </c>
      <c r="AW348" s="14" t="s">
        <v>33</v>
      </c>
      <c r="AX348" s="14" t="s">
        <v>79</v>
      </c>
      <c r="AY348" s="172" t="s">
        <v>252</v>
      </c>
    </row>
    <row r="349" spans="1:65" s="13" customFormat="1" ht="22.5">
      <c r="B349" s="163"/>
      <c r="D349" s="164" t="s">
        <v>282</v>
      </c>
      <c r="E349" s="165" t="s">
        <v>1</v>
      </c>
      <c r="F349" s="166" t="s">
        <v>8811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282</v>
      </c>
      <c r="AU349" s="165" t="s">
        <v>88</v>
      </c>
      <c r="AV349" s="13" t="s">
        <v>86</v>
      </c>
      <c r="AW349" s="13" t="s">
        <v>33</v>
      </c>
      <c r="AX349" s="13" t="s">
        <v>79</v>
      </c>
      <c r="AY349" s="165" t="s">
        <v>252</v>
      </c>
    </row>
    <row r="350" spans="1:65" s="15" customFormat="1">
      <c r="B350" s="179"/>
      <c r="D350" s="164" t="s">
        <v>282</v>
      </c>
      <c r="E350" s="180" t="s">
        <v>1</v>
      </c>
      <c r="F350" s="181" t="s">
        <v>286</v>
      </c>
      <c r="H350" s="182">
        <v>9.5039999999999996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282</v>
      </c>
      <c r="AU350" s="180" t="s">
        <v>88</v>
      </c>
      <c r="AV350" s="15" t="s">
        <v>258</v>
      </c>
      <c r="AW350" s="15" t="s">
        <v>33</v>
      </c>
      <c r="AX350" s="15" t="s">
        <v>86</v>
      </c>
      <c r="AY350" s="180" t="s">
        <v>252</v>
      </c>
    </row>
    <row r="351" spans="1:65" s="2" customFormat="1" ht="24.2" customHeight="1">
      <c r="A351" s="31"/>
      <c r="B351" s="148"/>
      <c r="C351" s="149" t="s">
        <v>458</v>
      </c>
      <c r="D351" s="149" t="s">
        <v>254</v>
      </c>
      <c r="E351" s="150" t="s">
        <v>8684</v>
      </c>
      <c r="F351" s="151" t="s">
        <v>8685</v>
      </c>
      <c r="G351" s="152" t="s">
        <v>465</v>
      </c>
      <c r="H351" s="153">
        <v>110.9</v>
      </c>
      <c r="I351" s="154"/>
      <c r="J351" s="155">
        <f>ROUND(I351*H351,2)</f>
        <v>0</v>
      </c>
      <c r="K351" s="156"/>
      <c r="L351" s="32"/>
      <c r="M351" s="157" t="s">
        <v>1</v>
      </c>
      <c r="N351" s="158" t="s">
        <v>44</v>
      </c>
      <c r="O351" s="57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1" t="s">
        <v>258</v>
      </c>
      <c r="AT351" s="161" t="s">
        <v>254</v>
      </c>
      <c r="AU351" s="161" t="s">
        <v>88</v>
      </c>
      <c r="AY351" s="17" t="s">
        <v>252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7" t="s">
        <v>86</v>
      </c>
      <c r="BK351" s="162">
        <f>ROUND(I351*H351,2)</f>
        <v>0</v>
      </c>
      <c r="BL351" s="17" t="s">
        <v>258</v>
      </c>
      <c r="BM351" s="161" t="s">
        <v>461</v>
      </c>
    </row>
    <row r="352" spans="1:65" s="14" customFormat="1" ht="22.5">
      <c r="B352" s="171"/>
      <c r="D352" s="164" t="s">
        <v>282</v>
      </c>
      <c r="E352" s="172" t="s">
        <v>1</v>
      </c>
      <c r="F352" s="173" t="s">
        <v>8812</v>
      </c>
      <c r="H352" s="174">
        <v>110.9</v>
      </c>
      <c r="I352" s="175"/>
      <c r="L352" s="171"/>
      <c r="M352" s="176"/>
      <c r="N352" s="177"/>
      <c r="O352" s="177"/>
      <c r="P352" s="177"/>
      <c r="Q352" s="177"/>
      <c r="R352" s="177"/>
      <c r="S352" s="177"/>
      <c r="T352" s="178"/>
      <c r="AT352" s="172" t="s">
        <v>282</v>
      </c>
      <c r="AU352" s="172" t="s">
        <v>88</v>
      </c>
      <c r="AV352" s="14" t="s">
        <v>88</v>
      </c>
      <c r="AW352" s="14" t="s">
        <v>33</v>
      </c>
      <c r="AX352" s="14" t="s">
        <v>79</v>
      </c>
      <c r="AY352" s="172" t="s">
        <v>252</v>
      </c>
    </row>
    <row r="353" spans="1:65" s="15" customFormat="1">
      <c r="B353" s="179"/>
      <c r="D353" s="164" t="s">
        <v>282</v>
      </c>
      <c r="E353" s="180" t="s">
        <v>1</v>
      </c>
      <c r="F353" s="181" t="s">
        <v>286</v>
      </c>
      <c r="H353" s="182">
        <v>110.9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282</v>
      </c>
      <c r="AU353" s="180" t="s">
        <v>88</v>
      </c>
      <c r="AV353" s="15" t="s">
        <v>258</v>
      </c>
      <c r="AW353" s="15" t="s">
        <v>33</v>
      </c>
      <c r="AX353" s="15" t="s">
        <v>86</v>
      </c>
      <c r="AY353" s="180" t="s">
        <v>252</v>
      </c>
    </row>
    <row r="354" spans="1:65" s="2" customFormat="1" ht="24.2" customHeight="1">
      <c r="A354" s="31"/>
      <c r="B354" s="148"/>
      <c r="C354" s="149" t="s">
        <v>373</v>
      </c>
      <c r="D354" s="149" t="s">
        <v>254</v>
      </c>
      <c r="E354" s="150" t="s">
        <v>8691</v>
      </c>
      <c r="F354" s="151" t="s">
        <v>8692</v>
      </c>
      <c r="G354" s="152" t="s">
        <v>341</v>
      </c>
      <c r="H354" s="153">
        <v>121.467</v>
      </c>
      <c r="I354" s="154"/>
      <c r="J354" s="155">
        <f>ROUND(I354*H354,2)</f>
        <v>0</v>
      </c>
      <c r="K354" s="156"/>
      <c r="L354" s="32"/>
      <c r="M354" s="157" t="s">
        <v>1</v>
      </c>
      <c r="N354" s="158" t="s">
        <v>44</v>
      </c>
      <c r="O354" s="57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1" t="s">
        <v>258</v>
      </c>
      <c r="AT354" s="161" t="s">
        <v>254</v>
      </c>
      <c r="AU354" s="161" t="s">
        <v>88</v>
      </c>
      <c r="AY354" s="17" t="s">
        <v>252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7" t="s">
        <v>86</v>
      </c>
      <c r="BK354" s="162">
        <f>ROUND(I354*H354,2)</f>
        <v>0</v>
      </c>
      <c r="BL354" s="17" t="s">
        <v>258</v>
      </c>
      <c r="BM354" s="161" t="s">
        <v>466</v>
      </c>
    </row>
    <row r="355" spans="1:65" s="2" customFormat="1" ht="24.2" customHeight="1">
      <c r="A355" s="31"/>
      <c r="B355" s="148"/>
      <c r="C355" s="149" t="s">
        <v>467</v>
      </c>
      <c r="D355" s="149" t="s">
        <v>254</v>
      </c>
      <c r="E355" s="150" t="s">
        <v>8693</v>
      </c>
      <c r="F355" s="151" t="s">
        <v>8696</v>
      </c>
      <c r="G355" s="152" t="s">
        <v>341</v>
      </c>
      <c r="H355" s="153">
        <v>49.628999999999998</v>
      </c>
      <c r="I355" s="154"/>
      <c r="J355" s="155">
        <f>ROUND(I355*H355,2)</f>
        <v>0</v>
      </c>
      <c r="K355" s="156"/>
      <c r="L355" s="32"/>
      <c r="M355" s="157" t="s">
        <v>1</v>
      </c>
      <c r="N355" s="158" t="s">
        <v>44</v>
      </c>
      <c r="O355" s="57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1" t="s">
        <v>258</v>
      </c>
      <c r="AT355" s="161" t="s">
        <v>254</v>
      </c>
      <c r="AU355" s="161" t="s">
        <v>88</v>
      </c>
      <c r="AY355" s="17" t="s">
        <v>252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7" t="s">
        <v>86</v>
      </c>
      <c r="BK355" s="162">
        <f>ROUND(I355*H355,2)</f>
        <v>0</v>
      </c>
      <c r="BL355" s="17" t="s">
        <v>258</v>
      </c>
      <c r="BM355" s="161" t="s">
        <v>470</v>
      </c>
    </row>
    <row r="356" spans="1:65" s="12" customFormat="1" ht="22.9" customHeight="1">
      <c r="B356" s="135"/>
      <c r="D356" s="136" t="s">
        <v>78</v>
      </c>
      <c r="E356" s="146" t="s">
        <v>844</v>
      </c>
      <c r="F356" s="146" t="s">
        <v>1292</v>
      </c>
      <c r="I356" s="138"/>
      <c r="J356" s="147">
        <f>BK356</f>
        <v>0</v>
      </c>
      <c r="L356" s="135"/>
      <c r="M356" s="140"/>
      <c r="N356" s="141"/>
      <c r="O356" s="141"/>
      <c r="P356" s="142">
        <f>SUM(P357:P363)</f>
        <v>0</v>
      </c>
      <c r="Q356" s="141"/>
      <c r="R356" s="142">
        <f>SUM(R357:R363)</f>
        <v>0</v>
      </c>
      <c r="S356" s="141"/>
      <c r="T356" s="143">
        <f>SUM(T357:T363)</f>
        <v>0</v>
      </c>
      <c r="AR356" s="136" t="s">
        <v>86</v>
      </c>
      <c r="AT356" s="144" t="s">
        <v>78</v>
      </c>
      <c r="AU356" s="144" t="s">
        <v>86</v>
      </c>
      <c r="AY356" s="136" t="s">
        <v>252</v>
      </c>
      <c r="BK356" s="145">
        <f>SUM(BK357:BK363)</f>
        <v>0</v>
      </c>
    </row>
    <row r="357" spans="1:65" s="2" customFormat="1" ht="24.2" customHeight="1">
      <c r="A357" s="31"/>
      <c r="B357" s="148"/>
      <c r="C357" s="149" t="s">
        <v>378</v>
      </c>
      <c r="D357" s="149" t="s">
        <v>254</v>
      </c>
      <c r="E357" s="150" t="s">
        <v>8697</v>
      </c>
      <c r="F357" s="151" t="s">
        <v>8698</v>
      </c>
      <c r="G357" s="152" t="s">
        <v>341</v>
      </c>
      <c r="H357" s="153">
        <v>718.05200000000002</v>
      </c>
      <c r="I357" s="154"/>
      <c r="J357" s="155">
        <f>ROUND(I357*H357,2)</f>
        <v>0</v>
      </c>
      <c r="K357" s="156"/>
      <c r="L357" s="32"/>
      <c r="M357" s="157" t="s">
        <v>1</v>
      </c>
      <c r="N357" s="158" t="s">
        <v>44</v>
      </c>
      <c r="O357" s="57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61" t="s">
        <v>258</v>
      </c>
      <c r="AT357" s="161" t="s">
        <v>254</v>
      </c>
      <c r="AU357" s="161" t="s">
        <v>88</v>
      </c>
      <c r="AY357" s="17" t="s">
        <v>252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86</v>
      </c>
      <c r="BK357" s="162">
        <f>ROUND(I357*H357,2)</f>
        <v>0</v>
      </c>
      <c r="BL357" s="17" t="s">
        <v>258</v>
      </c>
      <c r="BM357" s="161" t="s">
        <v>474</v>
      </c>
    </row>
    <row r="358" spans="1:65" s="2" customFormat="1" ht="24.2" customHeight="1">
      <c r="A358" s="31"/>
      <c r="B358" s="148"/>
      <c r="C358" s="149" t="s">
        <v>480</v>
      </c>
      <c r="D358" s="149" t="s">
        <v>254</v>
      </c>
      <c r="E358" s="150" t="s">
        <v>8813</v>
      </c>
      <c r="F358" s="151" t="s">
        <v>8814</v>
      </c>
      <c r="G358" s="152" t="s">
        <v>341</v>
      </c>
      <c r="H358" s="153">
        <v>10.734</v>
      </c>
      <c r="I358" s="154"/>
      <c r="J358" s="155">
        <f>ROUND(I358*H358,2)</f>
        <v>0</v>
      </c>
      <c r="K358" s="156"/>
      <c r="L358" s="32"/>
      <c r="M358" s="157" t="s">
        <v>1</v>
      </c>
      <c r="N358" s="158" t="s">
        <v>44</v>
      </c>
      <c r="O358" s="57"/>
      <c r="P358" s="159">
        <f>O358*H358</f>
        <v>0</v>
      </c>
      <c r="Q358" s="159">
        <v>0</v>
      </c>
      <c r="R358" s="159">
        <f>Q358*H358</f>
        <v>0</v>
      </c>
      <c r="S358" s="159">
        <v>0</v>
      </c>
      <c r="T358" s="160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1" t="s">
        <v>258</v>
      </c>
      <c r="AT358" s="161" t="s">
        <v>254</v>
      </c>
      <c r="AU358" s="161" t="s">
        <v>88</v>
      </c>
      <c r="AY358" s="17" t="s">
        <v>252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7" t="s">
        <v>86</v>
      </c>
      <c r="BK358" s="162">
        <f>ROUND(I358*H358,2)</f>
        <v>0</v>
      </c>
      <c r="BL358" s="17" t="s">
        <v>258</v>
      </c>
      <c r="BM358" s="161" t="s">
        <v>483</v>
      </c>
    </row>
    <row r="359" spans="1:65" s="14" customFormat="1">
      <c r="B359" s="171"/>
      <c r="D359" s="164" t="s">
        <v>282</v>
      </c>
      <c r="E359" s="172" t="s">
        <v>1</v>
      </c>
      <c r="F359" s="173" t="s">
        <v>8815</v>
      </c>
      <c r="H359" s="174">
        <v>10.734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282</v>
      </c>
      <c r="AU359" s="172" t="s">
        <v>88</v>
      </c>
      <c r="AV359" s="14" t="s">
        <v>88</v>
      </c>
      <c r="AW359" s="14" t="s">
        <v>33</v>
      </c>
      <c r="AX359" s="14" t="s">
        <v>79</v>
      </c>
      <c r="AY359" s="172" t="s">
        <v>252</v>
      </c>
    </row>
    <row r="360" spans="1:65" s="15" customFormat="1">
      <c r="B360" s="179"/>
      <c r="D360" s="164" t="s">
        <v>282</v>
      </c>
      <c r="E360" s="180" t="s">
        <v>1</v>
      </c>
      <c r="F360" s="181" t="s">
        <v>286</v>
      </c>
      <c r="H360" s="182">
        <v>10.734</v>
      </c>
      <c r="I360" s="18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0" t="s">
        <v>282</v>
      </c>
      <c r="AU360" s="180" t="s">
        <v>88</v>
      </c>
      <c r="AV360" s="15" t="s">
        <v>258</v>
      </c>
      <c r="AW360" s="15" t="s">
        <v>33</v>
      </c>
      <c r="AX360" s="15" t="s">
        <v>86</v>
      </c>
      <c r="AY360" s="180" t="s">
        <v>252</v>
      </c>
    </row>
    <row r="361" spans="1:65" s="2" customFormat="1" ht="21.75" customHeight="1">
      <c r="A361" s="31"/>
      <c r="B361" s="148"/>
      <c r="C361" s="149" t="s">
        <v>384</v>
      </c>
      <c r="D361" s="149" t="s">
        <v>254</v>
      </c>
      <c r="E361" s="150" t="s">
        <v>4915</v>
      </c>
      <c r="F361" s="151" t="s">
        <v>4916</v>
      </c>
      <c r="G361" s="152" t="s">
        <v>257</v>
      </c>
      <c r="H361" s="153">
        <v>30</v>
      </c>
      <c r="I361" s="154"/>
      <c r="J361" s="155">
        <f>ROUND(I361*H361,2)</f>
        <v>0</v>
      </c>
      <c r="K361" s="156"/>
      <c r="L361" s="32"/>
      <c r="M361" s="157" t="s">
        <v>1</v>
      </c>
      <c r="N361" s="158" t="s">
        <v>44</v>
      </c>
      <c r="O361" s="57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1" t="s">
        <v>258</v>
      </c>
      <c r="AT361" s="161" t="s">
        <v>254</v>
      </c>
      <c r="AU361" s="161" t="s">
        <v>88</v>
      </c>
      <c r="AY361" s="17" t="s">
        <v>252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7" t="s">
        <v>86</v>
      </c>
      <c r="BK361" s="162">
        <f>ROUND(I361*H361,2)</f>
        <v>0</v>
      </c>
      <c r="BL361" s="17" t="s">
        <v>258</v>
      </c>
      <c r="BM361" s="161" t="s">
        <v>487</v>
      </c>
    </row>
    <row r="362" spans="1:65" s="14" customFormat="1" ht="33.75">
      <c r="B362" s="171"/>
      <c r="D362" s="164" t="s">
        <v>282</v>
      </c>
      <c r="E362" s="172" t="s">
        <v>1</v>
      </c>
      <c r="F362" s="173" t="s">
        <v>8701</v>
      </c>
      <c r="H362" s="174">
        <v>30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282</v>
      </c>
      <c r="AU362" s="172" t="s">
        <v>88</v>
      </c>
      <c r="AV362" s="14" t="s">
        <v>88</v>
      </c>
      <c r="AW362" s="14" t="s">
        <v>33</v>
      </c>
      <c r="AX362" s="14" t="s">
        <v>79</v>
      </c>
      <c r="AY362" s="172" t="s">
        <v>252</v>
      </c>
    </row>
    <row r="363" spans="1:65" s="15" customFormat="1">
      <c r="B363" s="179"/>
      <c r="D363" s="164" t="s">
        <v>282</v>
      </c>
      <c r="E363" s="180" t="s">
        <v>1</v>
      </c>
      <c r="F363" s="181" t="s">
        <v>286</v>
      </c>
      <c r="H363" s="182">
        <v>30</v>
      </c>
      <c r="I363" s="183"/>
      <c r="L363" s="179"/>
      <c r="M363" s="188"/>
      <c r="N363" s="189"/>
      <c r="O363" s="189"/>
      <c r="P363" s="189"/>
      <c r="Q363" s="189"/>
      <c r="R363" s="189"/>
      <c r="S363" s="189"/>
      <c r="T363" s="190"/>
      <c r="AT363" s="180" t="s">
        <v>282</v>
      </c>
      <c r="AU363" s="180" t="s">
        <v>88</v>
      </c>
      <c r="AV363" s="15" t="s">
        <v>258</v>
      </c>
      <c r="AW363" s="15" t="s">
        <v>33</v>
      </c>
      <c r="AX363" s="15" t="s">
        <v>86</v>
      </c>
      <c r="AY363" s="180" t="s">
        <v>252</v>
      </c>
    </row>
    <row r="364" spans="1:65" s="2" customFormat="1" ht="6.95" customHeight="1">
      <c r="A364" s="31"/>
      <c r="B364" s="46"/>
      <c r="C364" s="47"/>
      <c r="D364" s="47"/>
      <c r="E364" s="47"/>
      <c r="F364" s="47"/>
      <c r="G364" s="47"/>
      <c r="H364" s="47"/>
      <c r="I364" s="47"/>
      <c r="J364" s="47"/>
      <c r="K364" s="47"/>
      <c r="L364" s="32"/>
      <c r="M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</sheetData>
  <autoFilter ref="C125:K363" xr:uid="{00000000-0009-0000-0000-00002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196</v>
      </c>
      <c r="L4" s="20"/>
      <c r="M4" s="9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ZU - rekonstrukce objektu Klatovská 51/ Chodské náměstí 1</v>
      </c>
      <c r="F7" s="244"/>
      <c r="G7" s="244"/>
      <c r="H7" s="244"/>
      <c r="L7" s="20"/>
    </row>
    <row r="8" spans="1:46" s="1" customFormat="1" ht="12" customHeight="1">
      <c r="B8" s="20"/>
      <c r="D8" s="27" t="s">
        <v>197</v>
      </c>
      <c r="L8" s="20"/>
    </row>
    <row r="9" spans="1:46" s="2" customFormat="1" ht="16.5" customHeight="1">
      <c r="A9" s="31"/>
      <c r="B9" s="32"/>
      <c r="C9" s="31"/>
      <c r="D9" s="31"/>
      <c r="E9" s="243" t="s">
        <v>198</v>
      </c>
      <c r="F9" s="242"/>
      <c r="G9" s="242"/>
      <c r="H9" s="242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7" t="s">
        <v>199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18" t="s">
        <v>8816</v>
      </c>
      <c r="F11" s="242"/>
      <c r="G11" s="242"/>
      <c r="H11" s="242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7" t="s">
        <v>18</v>
      </c>
      <c r="E13" s="31"/>
      <c r="F13" s="25" t="s">
        <v>1</v>
      </c>
      <c r="G13" s="31"/>
      <c r="H13" s="31"/>
      <c r="I13" s="27" t="s">
        <v>19</v>
      </c>
      <c r="J13" s="25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20</v>
      </c>
      <c r="E14" s="31"/>
      <c r="F14" s="25" t="s">
        <v>21</v>
      </c>
      <c r="G14" s="31"/>
      <c r="H14" s="31"/>
      <c r="I14" s="27" t="s">
        <v>22</v>
      </c>
      <c r="J14" s="54" t="str">
        <f>'Rekapitulace stavby'!AN8</f>
        <v>17. 11. 2022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7" t="s">
        <v>24</v>
      </c>
      <c r="E16" s="31"/>
      <c r="F16" s="31"/>
      <c r="G16" s="31"/>
      <c r="H16" s="31"/>
      <c r="I16" s="27" t="s">
        <v>25</v>
      </c>
      <c r="J16" s="25" t="s">
        <v>26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5" t="s">
        <v>27</v>
      </c>
      <c r="F17" s="31"/>
      <c r="G17" s="31"/>
      <c r="H17" s="31"/>
      <c r="I17" s="27" t="s">
        <v>28</v>
      </c>
      <c r="J17" s="25" t="s">
        <v>29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7" t="s">
        <v>30</v>
      </c>
      <c r="E19" s="31"/>
      <c r="F19" s="31"/>
      <c r="G19" s="31"/>
      <c r="H19" s="31"/>
      <c r="I19" s="27" t="s">
        <v>25</v>
      </c>
      <c r="J19" s="28">
        <f>'Rekapitulace stavby'!AN13</f>
        <v>0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5">
        <f>'Rekapitulace stavby'!E14</f>
        <v>0</v>
      </c>
      <c r="F20" s="231"/>
      <c r="G20" s="231"/>
      <c r="H20" s="231"/>
      <c r="I20" s="27" t="s">
        <v>28</v>
      </c>
      <c r="J20" s="28">
        <f>'Rekapitulace stavby'!AN14</f>
        <v>0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7" t="s">
        <v>31</v>
      </c>
      <c r="E22" s="31"/>
      <c r="F22" s="31"/>
      <c r="G22" s="31"/>
      <c r="H22" s="31"/>
      <c r="I22" s="27" t="s">
        <v>25</v>
      </c>
      <c r="J22" s="25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7" t="s">
        <v>28</v>
      </c>
      <c r="J23" s="25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7" t="s">
        <v>34</v>
      </c>
      <c r="E25" s="31"/>
      <c r="F25" s="31"/>
      <c r="G25" s="31"/>
      <c r="H25" s="31"/>
      <c r="I25" s="27" t="s">
        <v>25</v>
      </c>
      <c r="J25" s="25" t="s">
        <v>35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5" t="s">
        <v>36</v>
      </c>
      <c r="F26" s="31"/>
      <c r="G26" s="31"/>
      <c r="H26" s="31"/>
      <c r="I26" s="27" t="s">
        <v>28</v>
      </c>
      <c r="J26" s="25" t="s">
        <v>37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7" t="s">
        <v>38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35" t="s">
        <v>1</v>
      </c>
      <c r="F29" s="235"/>
      <c r="G29" s="235"/>
      <c r="H29" s="23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39</v>
      </c>
      <c r="E32" s="31"/>
      <c r="F32" s="31"/>
      <c r="G32" s="31"/>
      <c r="H32" s="31"/>
      <c r="I32" s="31"/>
      <c r="J32" s="70">
        <f>ROUND(J121,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41</v>
      </c>
      <c r="G34" s="31"/>
      <c r="H34" s="31"/>
      <c r="I34" s="35" t="s">
        <v>40</v>
      </c>
      <c r="J34" s="35" t="s">
        <v>42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43</v>
      </c>
      <c r="E35" s="27" t="s">
        <v>44</v>
      </c>
      <c r="F35" s="103">
        <f>ROUND((SUM(BE121:BE152)),  2)</f>
        <v>0</v>
      </c>
      <c r="G35" s="31"/>
      <c r="H35" s="31"/>
      <c r="I35" s="104">
        <v>0.21</v>
      </c>
      <c r="J35" s="103">
        <f>ROUND(((SUM(BE121:BE152))*I35),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7" t="s">
        <v>45</v>
      </c>
      <c r="F36" s="103">
        <f>ROUND((SUM(BF121:BF152)),  2)</f>
        <v>0</v>
      </c>
      <c r="G36" s="31"/>
      <c r="H36" s="31"/>
      <c r="I36" s="104">
        <v>0.15</v>
      </c>
      <c r="J36" s="103">
        <f>ROUND(((SUM(BF121:BF152))*I36),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46</v>
      </c>
      <c r="F37" s="103">
        <f>ROUND((SUM(BG121:BG152)),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7" t="s">
        <v>47</v>
      </c>
      <c r="F38" s="103">
        <f>ROUND((SUM(BH121:BH152)),  2)</f>
        <v>0</v>
      </c>
      <c r="G38" s="31"/>
      <c r="H38" s="31"/>
      <c r="I38" s="104">
        <v>0.15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7" t="s">
        <v>48</v>
      </c>
      <c r="F39" s="103">
        <f>ROUND((SUM(BI121:BI152)),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49</v>
      </c>
      <c r="E41" s="59"/>
      <c r="F41" s="59"/>
      <c r="G41" s="107" t="s">
        <v>50</v>
      </c>
      <c r="H41" s="108" t="s">
        <v>51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4" t="s">
        <v>54</v>
      </c>
      <c r="E61" s="34"/>
      <c r="F61" s="111" t="s">
        <v>55</v>
      </c>
      <c r="G61" s="44" t="s">
        <v>54</v>
      </c>
      <c r="H61" s="34"/>
      <c r="I61" s="34"/>
      <c r="J61" s="112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4" t="s">
        <v>54</v>
      </c>
      <c r="E76" s="34"/>
      <c r="F76" s="111" t="s">
        <v>55</v>
      </c>
      <c r="G76" s="44" t="s">
        <v>54</v>
      </c>
      <c r="H76" s="34"/>
      <c r="I76" s="34"/>
      <c r="J76" s="112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1" t="s">
        <v>201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7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43" t="str">
        <f>E7</f>
        <v>ZU - rekonstrukce objektu Klatovská 51/ Chodské náměstí 1</v>
      </c>
      <c r="F85" s="244"/>
      <c r="G85" s="244"/>
      <c r="H85" s="24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20"/>
      <c r="C86" s="27" t="s">
        <v>197</v>
      </c>
      <c r="L86" s="20"/>
    </row>
    <row r="87" spans="1:31" s="2" customFormat="1" ht="16.5" customHeight="1">
      <c r="A87" s="31"/>
      <c r="B87" s="32"/>
      <c r="C87" s="31"/>
      <c r="D87" s="31"/>
      <c r="E87" s="243" t="s">
        <v>198</v>
      </c>
      <c r="F87" s="242"/>
      <c r="G87" s="242"/>
      <c r="H87" s="242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7" t="s">
        <v>199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18" t="str">
        <f>E11</f>
        <v>Objekt35 - VRN_01_CH</v>
      </c>
      <c r="F89" s="242"/>
      <c r="G89" s="242"/>
      <c r="H89" s="242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7" t="s">
        <v>20</v>
      </c>
      <c r="D91" s="31"/>
      <c r="E91" s="31"/>
      <c r="F91" s="25" t="str">
        <f>F14</f>
        <v>Plzeň</v>
      </c>
      <c r="G91" s="31"/>
      <c r="H91" s="31"/>
      <c r="I91" s="27" t="s">
        <v>22</v>
      </c>
      <c r="J91" s="54" t="str">
        <f>IF(J14="","",J14)</f>
        <v>17. 11. 2022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7" t="s">
        <v>24</v>
      </c>
      <c r="D93" s="31"/>
      <c r="E93" s="31"/>
      <c r="F93" s="25" t="str">
        <f>E17</f>
        <v>Západočeská univerzita v Plzni</v>
      </c>
      <c r="G93" s="31"/>
      <c r="H93" s="31"/>
      <c r="I93" s="27" t="s">
        <v>31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7" t="s">
        <v>30</v>
      </c>
      <c r="D94" s="31"/>
      <c r="E94" s="31"/>
      <c r="F94" s="25">
        <f>IF(E20="","",E20)</f>
        <v>0</v>
      </c>
      <c r="G94" s="31"/>
      <c r="H94" s="31"/>
      <c r="I94" s="27" t="s">
        <v>34</v>
      </c>
      <c r="J94" s="29" t="str">
        <f>E26</f>
        <v>BAUING KV, s.r.o.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202</v>
      </c>
      <c r="D96" s="105"/>
      <c r="E96" s="105"/>
      <c r="F96" s="105"/>
      <c r="G96" s="105"/>
      <c r="H96" s="105"/>
      <c r="I96" s="105"/>
      <c r="J96" s="114" t="s">
        <v>203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204</v>
      </c>
      <c r="D98" s="31"/>
      <c r="E98" s="31"/>
      <c r="F98" s="31"/>
      <c r="G98" s="31"/>
      <c r="H98" s="31"/>
      <c r="I98" s="31"/>
      <c r="J98" s="70">
        <f>J121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205</v>
      </c>
    </row>
    <row r="99" spans="1:47" s="9" customFormat="1" ht="24.95" customHeight="1">
      <c r="B99" s="116"/>
      <c r="D99" s="117" t="s">
        <v>8817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47" s="2" customFormat="1" ht="6.95" customHeight="1">
      <c r="A101" s="31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47" s="2" customFormat="1" ht="6.95" customHeight="1">
      <c r="A105" s="31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4.95" customHeight="1">
      <c r="A106" s="31"/>
      <c r="B106" s="32"/>
      <c r="C106" s="21" t="s">
        <v>237</v>
      </c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2" customHeight="1">
      <c r="A108" s="31"/>
      <c r="B108" s="32"/>
      <c r="C108" s="27" t="s">
        <v>16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6.5" customHeight="1">
      <c r="A109" s="31"/>
      <c r="B109" s="32"/>
      <c r="C109" s="31"/>
      <c r="D109" s="31"/>
      <c r="E109" s="243" t="str">
        <f>E7</f>
        <v>ZU - rekonstrukce objektu Klatovská 51/ Chodské náměstí 1</v>
      </c>
      <c r="F109" s="244"/>
      <c r="G109" s="244"/>
      <c r="H109" s="244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1" customFormat="1" ht="12" customHeight="1">
      <c r="B110" s="20"/>
      <c r="C110" s="27" t="s">
        <v>197</v>
      </c>
      <c r="L110" s="20"/>
    </row>
    <row r="111" spans="1:47" s="2" customFormat="1" ht="16.5" customHeight="1">
      <c r="A111" s="31"/>
      <c r="B111" s="32"/>
      <c r="C111" s="31"/>
      <c r="D111" s="31"/>
      <c r="E111" s="243" t="s">
        <v>198</v>
      </c>
      <c r="F111" s="242"/>
      <c r="G111" s="242"/>
      <c r="H111" s="242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199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18" t="str">
        <f>E11</f>
        <v>Objekt35 - VRN_01_CH</v>
      </c>
      <c r="F113" s="242"/>
      <c r="G113" s="242"/>
      <c r="H113" s="242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1"/>
      <c r="E115" s="31"/>
      <c r="F115" s="25" t="str">
        <f>F14</f>
        <v>Plzeň</v>
      </c>
      <c r="G115" s="31"/>
      <c r="H115" s="31"/>
      <c r="I115" s="27" t="s">
        <v>22</v>
      </c>
      <c r="J115" s="54" t="str">
        <f>IF(J14="","",J14)</f>
        <v>17. 11. 2022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24</v>
      </c>
      <c r="D117" s="31"/>
      <c r="E117" s="31"/>
      <c r="F117" s="25" t="str">
        <f>E17</f>
        <v>Západočeská univerzita v Plzni</v>
      </c>
      <c r="G117" s="31"/>
      <c r="H117" s="31"/>
      <c r="I117" s="27" t="s">
        <v>31</v>
      </c>
      <c r="J117" s="29" t="str">
        <f>E23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30</v>
      </c>
      <c r="D118" s="31"/>
      <c r="E118" s="31"/>
      <c r="F118" s="25">
        <f>IF(E20="","",E20)</f>
        <v>0</v>
      </c>
      <c r="G118" s="31"/>
      <c r="H118" s="31"/>
      <c r="I118" s="27" t="s">
        <v>34</v>
      </c>
      <c r="J118" s="29" t="str">
        <f>E26</f>
        <v>BAUING KV, s.r.o.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24"/>
      <c r="B120" s="125"/>
      <c r="C120" s="126" t="s">
        <v>238</v>
      </c>
      <c r="D120" s="127" t="s">
        <v>64</v>
      </c>
      <c r="E120" s="127" t="s">
        <v>60</v>
      </c>
      <c r="F120" s="127" t="s">
        <v>61</v>
      </c>
      <c r="G120" s="127" t="s">
        <v>239</v>
      </c>
      <c r="H120" s="127" t="s">
        <v>240</v>
      </c>
      <c r="I120" s="127" t="s">
        <v>241</v>
      </c>
      <c r="J120" s="128" t="s">
        <v>203</v>
      </c>
      <c r="K120" s="129" t="s">
        <v>242</v>
      </c>
      <c r="L120" s="130"/>
      <c r="M120" s="61" t="s">
        <v>1</v>
      </c>
      <c r="N120" s="62" t="s">
        <v>43</v>
      </c>
      <c r="O120" s="62" t="s">
        <v>243</v>
      </c>
      <c r="P120" s="62" t="s">
        <v>244</v>
      </c>
      <c r="Q120" s="62" t="s">
        <v>245</v>
      </c>
      <c r="R120" s="62" t="s">
        <v>246</v>
      </c>
      <c r="S120" s="62" t="s">
        <v>247</v>
      </c>
      <c r="T120" s="63" t="s">
        <v>248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1"/>
      <c r="B121" s="32"/>
      <c r="C121" s="68" t="s">
        <v>249</v>
      </c>
      <c r="D121" s="31"/>
      <c r="E121" s="31"/>
      <c r="F121" s="31"/>
      <c r="G121" s="31"/>
      <c r="H121" s="31"/>
      <c r="I121" s="31"/>
      <c r="J121" s="131">
        <f>BK121</f>
        <v>0</v>
      </c>
      <c r="K121" s="31"/>
      <c r="L121" s="32"/>
      <c r="M121" s="64"/>
      <c r="N121" s="55"/>
      <c r="O121" s="65"/>
      <c r="P121" s="132">
        <f>P122</f>
        <v>0</v>
      </c>
      <c r="Q121" s="65"/>
      <c r="R121" s="132">
        <f>R122</f>
        <v>0</v>
      </c>
      <c r="S121" s="65"/>
      <c r="T121" s="133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7" t="s">
        <v>78</v>
      </c>
      <c r="AU121" s="17" t="s">
        <v>205</v>
      </c>
      <c r="BK121" s="134">
        <f>BK122</f>
        <v>0</v>
      </c>
    </row>
    <row r="122" spans="1:65" s="12" customFormat="1" ht="25.9" customHeight="1">
      <c r="B122" s="135"/>
      <c r="D122" s="136" t="s">
        <v>78</v>
      </c>
      <c r="E122" s="137" t="s">
        <v>8818</v>
      </c>
      <c r="F122" s="137" t="s">
        <v>8819</v>
      </c>
      <c r="I122" s="138"/>
      <c r="J122" s="139">
        <f>BK122</f>
        <v>0</v>
      </c>
      <c r="L122" s="135"/>
      <c r="M122" s="140"/>
      <c r="N122" s="141"/>
      <c r="O122" s="141"/>
      <c r="P122" s="142">
        <f>SUM(P123:P152)</f>
        <v>0</v>
      </c>
      <c r="Q122" s="141"/>
      <c r="R122" s="142">
        <f>SUM(R123:R152)</f>
        <v>0</v>
      </c>
      <c r="S122" s="141"/>
      <c r="T122" s="143">
        <f>SUM(T123:T152)</f>
        <v>0</v>
      </c>
      <c r="AR122" s="136" t="s">
        <v>86</v>
      </c>
      <c r="AT122" s="144" t="s">
        <v>78</v>
      </c>
      <c r="AU122" s="144" t="s">
        <v>79</v>
      </c>
      <c r="AY122" s="136" t="s">
        <v>252</v>
      </c>
      <c r="BK122" s="145">
        <f>SUM(BK123:BK152)</f>
        <v>0</v>
      </c>
    </row>
    <row r="123" spans="1:65" s="2" customFormat="1" ht="44.25" customHeight="1">
      <c r="A123" s="31"/>
      <c r="B123" s="148"/>
      <c r="C123" s="149" t="s">
        <v>86</v>
      </c>
      <c r="D123" s="149" t="s">
        <v>254</v>
      </c>
      <c r="E123" s="150" t="s">
        <v>8820</v>
      </c>
      <c r="F123" s="151" t="s">
        <v>8821</v>
      </c>
      <c r="G123" s="152" t="s">
        <v>1198</v>
      </c>
      <c r="H123" s="153">
        <v>1</v>
      </c>
      <c r="I123" s="154"/>
      <c r="J123" s="155">
        <f t="shared" ref="J123:J152" si="0">ROUND(I123*H123,2)</f>
        <v>0</v>
      </c>
      <c r="K123" s="156"/>
      <c r="L123" s="32"/>
      <c r="M123" s="157" t="s">
        <v>1</v>
      </c>
      <c r="N123" s="158" t="s">
        <v>44</v>
      </c>
      <c r="O123" s="57"/>
      <c r="P123" s="159">
        <f t="shared" ref="P123:P152" si="1">O123*H123</f>
        <v>0</v>
      </c>
      <c r="Q123" s="159">
        <v>0</v>
      </c>
      <c r="R123" s="159">
        <f t="shared" ref="R123:R152" si="2">Q123*H123</f>
        <v>0</v>
      </c>
      <c r="S123" s="159">
        <v>0</v>
      </c>
      <c r="T123" s="160">
        <f t="shared" ref="T123:T152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1" t="s">
        <v>258</v>
      </c>
      <c r="AT123" s="161" t="s">
        <v>254</v>
      </c>
      <c r="AU123" s="161" t="s">
        <v>86</v>
      </c>
      <c r="AY123" s="17" t="s">
        <v>252</v>
      </c>
      <c r="BE123" s="162">
        <f t="shared" ref="BE123:BE152" si="4">IF(N123="základní",J123,0)</f>
        <v>0</v>
      </c>
      <c r="BF123" s="162">
        <f t="shared" ref="BF123:BF152" si="5">IF(N123="snížená",J123,0)</f>
        <v>0</v>
      </c>
      <c r="BG123" s="162">
        <f t="shared" ref="BG123:BG152" si="6">IF(N123="zákl. přenesená",J123,0)</f>
        <v>0</v>
      </c>
      <c r="BH123" s="162">
        <f t="shared" ref="BH123:BH152" si="7">IF(N123="sníž. přenesená",J123,0)</f>
        <v>0</v>
      </c>
      <c r="BI123" s="162">
        <f t="shared" ref="BI123:BI152" si="8">IF(N123="nulová",J123,0)</f>
        <v>0</v>
      </c>
      <c r="BJ123" s="17" t="s">
        <v>86</v>
      </c>
      <c r="BK123" s="162">
        <f t="shared" ref="BK123:BK152" si="9">ROUND(I123*H123,2)</f>
        <v>0</v>
      </c>
      <c r="BL123" s="17" t="s">
        <v>258</v>
      </c>
      <c r="BM123" s="161" t="s">
        <v>88</v>
      </c>
    </row>
    <row r="124" spans="1:65" s="2" customFormat="1" ht="44.25" customHeight="1">
      <c r="A124" s="31"/>
      <c r="B124" s="148"/>
      <c r="C124" s="149" t="s">
        <v>88</v>
      </c>
      <c r="D124" s="149" t="s">
        <v>254</v>
      </c>
      <c r="E124" s="150" t="s">
        <v>8822</v>
      </c>
      <c r="F124" s="151" t="s">
        <v>8823</v>
      </c>
      <c r="G124" s="152" t="s">
        <v>1198</v>
      </c>
      <c r="H124" s="153">
        <v>1</v>
      </c>
      <c r="I124" s="154"/>
      <c r="J124" s="155">
        <f t="shared" si="0"/>
        <v>0</v>
      </c>
      <c r="K124" s="156"/>
      <c r="L124" s="32"/>
      <c r="M124" s="157" t="s">
        <v>1</v>
      </c>
      <c r="N124" s="158" t="s">
        <v>44</v>
      </c>
      <c r="O124" s="57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1" t="s">
        <v>258</v>
      </c>
      <c r="AT124" s="161" t="s">
        <v>254</v>
      </c>
      <c r="AU124" s="161" t="s">
        <v>86</v>
      </c>
      <c r="AY124" s="17" t="s">
        <v>252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258</v>
      </c>
      <c r="BM124" s="161" t="s">
        <v>258</v>
      </c>
    </row>
    <row r="125" spans="1:65" s="2" customFormat="1" ht="49.15" customHeight="1">
      <c r="A125" s="31"/>
      <c r="B125" s="148"/>
      <c r="C125" s="149" t="s">
        <v>262</v>
      </c>
      <c r="D125" s="149" t="s">
        <v>254</v>
      </c>
      <c r="E125" s="150" t="s">
        <v>8824</v>
      </c>
      <c r="F125" s="151" t="s">
        <v>8825</v>
      </c>
      <c r="G125" s="152" t="s">
        <v>1198</v>
      </c>
      <c r="H125" s="153">
        <v>1</v>
      </c>
      <c r="I125" s="154"/>
      <c r="J125" s="155">
        <f t="shared" si="0"/>
        <v>0</v>
      </c>
      <c r="K125" s="156"/>
      <c r="L125" s="32"/>
      <c r="M125" s="157" t="s">
        <v>1</v>
      </c>
      <c r="N125" s="158" t="s">
        <v>44</v>
      </c>
      <c r="O125" s="57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258</v>
      </c>
      <c r="AT125" s="161" t="s">
        <v>254</v>
      </c>
      <c r="AU125" s="161" t="s">
        <v>86</v>
      </c>
      <c r="AY125" s="17" t="s">
        <v>252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86</v>
      </c>
      <c r="BK125" s="162">
        <f t="shared" si="9"/>
        <v>0</v>
      </c>
      <c r="BL125" s="17" t="s">
        <v>258</v>
      </c>
      <c r="BM125" s="161" t="s">
        <v>266</v>
      </c>
    </row>
    <row r="126" spans="1:65" s="2" customFormat="1" ht="24.2" customHeight="1">
      <c r="A126" s="31"/>
      <c r="B126" s="148"/>
      <c r="C126" s="149" t="s">
        <v>258</v>
      </c>
      <c r="D126" s="149" t="s">
        <v>254</v>
      </c>
      <c r="E126" s="150" t="s">
        <v>8826</v>
      </c>
      <c r="F126" s="151" t="s">
        <v>8827</v>
      </c>
      <c r="G126" s="152" t="s">
        <v>1198</v>
      </c>
      <c r="H126" s="153">
        <v>1</v>
      </c>
      <c r="I126" s="154"/>
      <c r="J126" s="155">
        <f t="shared" si="0"/>
        <v>0</v>
      </c>
      <c r="K126" s="156"/>
      <c r="L126" s="32"/>
      <c r="M126" s="157" t="s">
        <v>1</v>
      </c>
      <c r="N126" s="158" t="s">
        <v>44</v>
      </c>
      <c r="O126" s="57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1" t="s">
        <v>258</v>
      </c>
      <c r="AT126" s="161" t="s">
        <v>254</v>
      </c>
      <c r="AU126" s="161" t="s">
        <v>86</v>
      </c>
      <c r="AY126" s="17" t="s">
        <v>252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258</v>
      </c>
      <c r="BM126" s="161" t="s">
        <v>269</v>
      </c>
    </row>
    <row r="127" spans="1:65" s="2" customFormat="1" ht="24.2" customHeight="1">
      <c r="A127" s="31"/>
      <c r="B127" s="148"/>
      <c r="C127" s="149" t="s">
        <v>270</v>
      </c>
      <c r="D127" s="149" t="s">
        <v>254</v>
      </c>
      <c r="E127" s="150" t="s">
        <v>8828</v>
      </c>
      <c r="F127" s="151" t="s">
        <v>8829</v>
      </c>
      <c r="G127" s="152" t="s">
        <v>1198</v>
      </c>
      <c r="H127" s="153">
        <v>1</v>
      </c>
      <c r="I127" s="154"/>
      <c r="J127" s="155">
        <f t="shared" si="0"/>
        <v>0</v>
      </c>
      <c r="K127" s="156"/>
      <c r="L127" s="32"/>
      <c r="M127" s="157" t="s">
        <v>1</v>
      </c>
      <c r="N127" s="158" t="s">
        <v>44</v>
      </c>
      <c r="O127" s="57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258</v>
      </c>
      <c r="AT127" s="161" t="s">
        <v>254</v>
      </c>
      <c r="AU127" s="161" t="s">
        <v>86</v>
      </c>
      <c r="AY127" s="17" t="s">
        <v>252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86</v>
      </c>
      <c r="BK127" s="162">
        <f t="shared" si="9"/>
        <v>0</v>
      </c>
      <c r="BL127" s="17" t="s">
        <v>258</v>
      </c>
      <c r="BM127" s="161" t="s">
        <v>273</v>
      </c>
    </row>
    <row r="128" spans="1:65" s="2" customFormat="1" ht="24.2" customHeight="1">
      <c r="A128" s="31"/>
      <c r="B128" s="148"/>
      <c r="C128" s="149" t="s">
        <v>266</v>
      </c>
      <c r="D128" s="149" t="s">
        <v>254</v>
      </c>
      <c r="E128" s="150" t="s">
        <v>8830</v>
      </c>
      <c r="F128" s="151" t="s">
        <v>8831</v>
      </c>
      <c r="G128" s="152" t="s">
        <v>1198</v>
      </c>
      <c r="H128" s="153">
        <v>1</v>
      </c>
      <c r="I128" s="154"/>
      <c r="J128" s="155">
        <f t="shared" si="0"/>
        <v>0</v>
      </c>
      <c r="K128" s="156"/>
      <c r="L128" s="32"/>
      <c r="M128" s="157" t="s">
        <v>1</v>
      </c>
      <c r="N128" s="158" t="s">
        <v>44</v>
      </c>
      <c r="O128" s="57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258</v>
      </c>
      <c r="AT128" s="161" t="s">
        <v>254</v>
      </c>
      <c r="AU128" s="161" t="s">
        <v>86</v>
      </c>
      <c r="AY128" s="17" t="s">
        <v>252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7" t="s">
        <v>86</v>
      </c>
      <c r="BK128" s="162">
        <f t="shared" si="9"/>
        <v>0</v>
      </c>
      <c r="BL128" s="17" t="s">
        <v>258</v>
      </c>
      <c r="BM128" s="161" t="s">
        <v>276</v>
      </c>
    </row>
    <row r="129" spans="1:65" s="2" customFormat="1" ht="24.2" customHeight="1">
      <c r="A129" s="31"/>
      <c r="B129" s="148"/>
      <c r="C129" s="149" t="s">
        <v>277</v>
      </c>
      <c r="D129" s="149" t="s">
        <v>254</v>
      </c>
      <c r="E129" s="150" t="s">
        <v>8832</v>
      </c>
      <c r="F129" s="151" t="s">
        <v>8833</v>
      </c>
      <c r="G129" s="152" t="s">
        <v>1198</v>
      </c>
      <c r="H129" s="153">
        <v>1</v>
      </c>
      <c r="I129" s="154"/>
      <c r="J129" s="155">
        <f t="shared" si="0"/>
        <v>0</v>
      </c>
      <c r="K129" s="156"/>
      <c r="L129" s="32"/>
      <c r="M129" s="157" t="s">
        <v>1</v>
      </c>
      <c r="N129" s="158" t="s">
        <v>44</v>
      </c>
      <c r="O129" s="57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258</v>
      </c>
      <c r="AT129" s="161" t="s">
        <v>254</v>
      </c>
      <c r="AU129" s="161" t="s">
        <v>86</v>
      </c>
      <c r="AY129" s="17" t="s">
        <v>252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86</v>
      </c>
      <c r="BK129" s="162">
        <f t="shared" si="9"/>
        <v>0</v>
      </c>
      <c r="BL129" s="17" t="s">
        <v>258</v>
      </c>
      <c r="BM129" s="161" t="s">
        <v>281</v>
      </c>
    </row>
    <row r="130" spans="1:65" s="2" customFormat="1" ht="16.5" customHeight="1">
      <c r="A130" s="31"/>
      <c r="B130" s="148"/>
      <c r="C130" s="149" t="s">
        <v>269</v>
      </c>
      <c r="D130" s="149" t="s">
        <v>254</v>
      </c>
      <c r="E130" s="150" t="s">
        <v>8834</v>
      </c>
      <c r="F130" s="151" t="s">
        <v>8835</v>
      </c>
      <c r="G130" s="152" t="s">
        <v>1198</v>
      </c>
      <c r="H130" s="153">
        <v>1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44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258</v>
      </c>
      <c r="AT130" s="161" t="s">
        <v>254</v>
      </c>
      <c r="AU130" s="161" t="s">
        <v>86</v>
      </c>
      <c r="AY130" s="17" t="s">
        <v>252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258</v>
      </c>
      <c r="BM130" s="161" t="s">
        <v>289</v>
      </c>
    </row>
    <row r="131" spans="1:65" s="2" customFormat="1" ht="33" customHeight="1">
      <c r="A131" s="31"/>
      <c r="B131" s="148"/>
      <c r="C131" s="149" t="s">
        <v>291</v>
      </c>
      <c r="D131" s="149" t="s">
        <v>254</v>
      </c>
      <c r="E131" s="150" t="s">
        <v>8836</v>
      </c>
      <c r="F131" s="151" t="s">
        <v>8837</v>
      </c>
      <c r="G131" s="152" t="s">
        <v>1198</v>
      </c>
      <c r="H131" s="153">
        <v>1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44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258</v>
      </c>
      <c r="AT131" s="161" t="s">
        <v>254</v>
      </c>
      <c r="AU131" s="161" t="s">
        <v>86</v>
      </c>
      <c r="AY131" s="17" t="s">
        <v>252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258</v>
      </c>
      <c r="BM131" s="161" t="s">
        <v>294</v>
      </c>
    </row>
    <row r="132" spans="1:65" s="2" customFormat="1" ht="33" customHeight="1">
      <c r="A132" s="31"/>
      <c r="B132" s="148"/>
      <c r="C132" s="149" t="s">
        <v>273</v>
      </c>
      <c r="D132" s="149" t="s">
        <v>254</v>
      </c>
      <c r="E132" s="150" t="s">
        <v>8838</v>
      </c>
      <c r="F132" s="151" t="s">
        <v>8839</v>
      </c>
      <c r="G132" s="152" t="s">
        <v>1198</v>
      </c>
      <c r="H132" s="153">
        <v>1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44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258</v>
      </c>
      <c r="AT132" s="161" t="s">
        <v>254</v>
      </c>
      <c r="AU132" s="161" t="s">
        <v>86</v>
      </c>
      <c r="AY132" s="17" t="s">
        <v>252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258</v>
      </c>
      <c r="BM132" s="161" t="s">
        <v>298</v>
      </c>
    </row>
    <row r="133" spans="1:65" s="2" customFormat="1" ht="37.9" customHeight="1">
      <c r="A133" s="31"/>
      <c r="B133" s="148"/>
      <c r="C133" s="149" t="s">
        <v>299</v>
      </c>
      <c r="D133" s="149" t="s">
        <v>254</v>
      </c>
      <c r="E133" s="150" t="s">
        <v>8840</v>
      </c>
      <c r="F133" s="151" t="s">
        <v>8841</v>
      </c>
      <c r="G133" s="152" t="s">
        <v>1198</v>
      </c>
      <c r="H133" s="153">
        <v>1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44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258</v>
      </c>
      <c r="AT133" s="161" t="s">
        <v>254</v>
      </c>
      <c r="AU133" s="161" t="s">
        <v>86</v>
      </c>
      <c r="AY133" s="17" t="s">
        <v>252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258</v>
      </c>
      <c r="BM133" s="161" t="s">
        <v>302</v>
      </c>
    </row>
    <row r="134" spans="1:65" s="2" customFormat="1" ht="55.5" customHeight="1">
      <c r="A134" s="31"/>
      <c r="B134" s="148"/>
      <c r="C134" s="149" t="s">
        <v>276</v>
      </c>
      <c r="D134" s="149" t="s">
        <v>254</v>
      </c>
      <c r="E134" s="150" t="s">
        <v>8842</v>
      </c>
      <c r="F134" s="151" t="s">
        <v>8843</v>
      </c>
      <c r="G134" s="152" t="s">
        <v>1198</v>
      </c>
      <c r="H134" s="153">
        <v>1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44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258</v>
      </c>
      <c r="AT134" s="161" t="s">
        <v>254</v>
      </c>
      <c r="AU134" s="161" t="s">
        <v>86</v>
      </c>
      <c r="AY134" s="17" t="s">
        <v>252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258</v>
      </c>
      <c r="BM134" s="161" t="s">
        <v>306</v>
      </c>
    </row>
    <row r="135" spans="1:65" s="2" customFormat="1" ht="49.15" customHeight="1">
      <c r="A135" s="31"/>
      <c r="B135" s="148"/>
      <c r="C135" s="149" t="s">
        <v>308</v>
      </c>
      <c r="D135" s="149" t="s">
        <v>254</v>
      </c>
      <c r="E135" s="150" t="s">
        <v>8844</v>
      </c>
      <c r="F135" s="151" t="s">
        <v>8845</v>
      </c>
      <c r="G135" s="152" t="s">
        <v>1198</v>
      </c>
      <c r="H135" s="153">
        <v>1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44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258</v>
      </c>
      <c r="AT135" s="161" t="s">
        <v>254</v>
      </c>
      <c r="AU135" s="161" t="s">
        <v>86</v>
      </c>
      <c r="AY135" s="17" t="s">
        <v>252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258</v>
      </c>
      <c r="BM135" s="161" t="s">
        <v>311</v>
      </c>
    </row>
    <row r="136" spans="1:65" s="2" customFormat="1" ht="24.2" customHeight="1">
      <c r="A136" s="31"/>
      <c r="B136" s="148"/>
      <c r="C136" s="149" t="s">
        <v>281</v>
      </c>
      <c r="D136" s="149" t="s">
        <v>254</v>
      </c>
      <c r="E136" s="150" t="s">
        <v>8846</v>
      </c>
      <c r="F136" s="151" t="s">
        <v>8847</v>
      </c>
      <c r="G136" s="152" t="s">
        <v>1198</v>
      </c>
      <c r="H136" s="153">
        <v>1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44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258</v>
      </c>
      <c r="AT136" s="161" t="s">
        <v>254</v>
      </c>
      <c r="AU136" s="161" t="s">
        <v>86</v>
      </c>
      <c r="AY136" s="17" t="s">
        <v>252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258</v>
      </c>
      <c r="BM136" s="161" t="s">
        <v>315</v>
      </c>
    </row>
    <row r="137" spans="1:65" s="2" customFormat="1" ht="24.2" customHeight="1">
      <c r="A137" s="31"/>
      <c r="B137" s="148"/>
      <c r="C137" s="149" t="s">
        <v>8</v>
      </c>
      <c r="D137" s="149" t="s">
        <v>254</v>
      </c>
      <c r="E137" s="150" t="s">
        <v>8848</v>
      </c>
      <c r="F137" s="151" t="s">
        <v>8849</v>
      </c>
      <c r="G137" s="152" t="s">
        <v>1198</v>
      </c>
      <c r="H137" s="153">
        <v>1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44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258</v>
      </c>
      <c r="AT137" s="161" t="s">
        <v>254</v>
      </c>
      <c r="AU137" s="161" t="s">
        <v>86</v>
      </c>
      <c r="AY137" s="17" t="s">
        <v>252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258</v>
      </c>
      <c r="BM137" s="161" t="s">
        <v>319</v>
      </c>
    </row>
    <row r="138" spans="1:65" s="2" customFormat="1" ht="37.9" customHeight="1">
      <c r="A138" s="31"/>
      <c r="B138" s="148"/>
      <c r="C138" s="149" t="s">
        <v>289</v>
      </c>
      <c r="D138" s="149" t="s">
        <v>254</v>
      </c>
      <c r="E138" s="150" t="s">
        <v>8850</v>
      </c>
      <c r="F138" s="151" t="s">
        <v>8851</v>
      </c>
      <c r="G138" s="152" t="s">
        <v>1198</v>
      </c>
      <c r="H138" s="153">
        <v>1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44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258</v>
      </c>
      <c r="AT138" s="161" t="s">
        <v>254</v>
      </c>
      <c r="AU138" s="161" t="s">
        <v>86</v>
      </c>
      <c r="AY138" s="17" t="s">
        <v>252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258</v>
      </c>
      <c r="BM138" s="161" t="s">
        <v>323</v>
      </c>
    </row>
    <row r="139" spans="1:65" s="2" customFormat="1" ht="33" customHeight="1">
      <c r="A139" s="31"/>
      <c r="B139" s="148"/>
      <c r="C139" s="149" t="s">
        <v>325</v>
      </c>
      <c r="D139" s="149" t="s">
        <v>254</v>
      </c>
      <c r="E139" s="150" t="s">
        <v>8852</v>
      </c>
      <c r="F139" s="151" t="s">
        <v>8853</v>
      </c>
      <c r="G139" s="152" t="s">
        <v>1198</v>
      </c>
      <c r="H139" s="153">
        <v>1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44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258</v>
      </c>
      <c r="AT139" s="161" t="s">
        <v>254</v>
      </c>
      <c r="AU139" s="161" t="s">
        <v>86</v>
      </c>
      <c r="AY139" s="17" t="s">
        <v>252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258</v>
      </c>
      <c r="BM139" s="161" t="s">
        <v>328</v>
      </c>
    </row>
    <row r="140" spans="1:65" s="2" customFormat="1" ht="62.65" customHeight="1">
      <c r="A140" s="31"/>
      <c r="B140" s="148"/>
      <c r="C140" s="149" t="s">
        <v>294</v>
      </c>
      <c r="D140" s="149" t="s">
        <v>254</v>
      </c>
      <c r="E140" s="150" t="s">
        <v>8854</v>
      </c>
      <c r="F140" s="151" t="s">
        <v>8855</v>
      </c>
      <c r="G140" s="152" t="s">
        <v>1198</v>
      </c>
      <c r="H140" s="153">
        <v>1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44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258</v>
      </c>
      <c r="AT140" s="161" t="s">
        <v>254</v>
      </c>
      <c r="AU140" s="161" t="s">
        <v>86</v>
      </c>
      <c r="AY140" s="17" t="s">
        <v>252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258</v>
      </c>
      <c r="BM140" s="161" t="s">
        <v>335</v>
      </c>
    </row>
    <row r="141" spans="1:65" s="2" customFormat="1" ht="16.5" customHeight="1">
      <c r="A141" s="31"/>
      <c r="B141" s="148"/>
      <c r="C141" s="149" t="s">
        <v>338</v>
      </c>
      <c r="D141" s="149" t="s">
        <v>254</v>
      </c>
      <c r="E141" s="150" t="s">
        <v>8856</v>
      </c>
      <c r="F141" s="151" t="s">
        <v>8857</v>
      </c>
      <c r="G141" s="152" t="s">
        <v>1198</v>
      </c>
      <c r="H141" s="153">
        <v>1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44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258</v>
      </c>
      <c r="AT141" s="161" t="s">
        <v>254</v>
      </c>
      <c r="AU141" s="161" t="s">
        <v>86</v>
      </c>
      <c r="AY141" s="17" t="s">
        <v>252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258</v>
      </c>
      <c r="BM141" s="161" t="s">
        <v>342</v>
      </c>
    </row>
    <row r="142" spans="1:65" s="2" customFormat="1" ht="16.5" customHeight="1">
      <c r="A142" s="31"/>
      <c r="B142" s="148"/>
      <c r="C142" s="149" t="s">
        <v>298</v>
      </c>
      <c r="D142" s="149" t="s">
        <v>254</v>
      </c>
      <c r="E142" s="150" t="s">
        <v>8858</v>
      </c>
      <c r="F142" s="151" t="s">
        <v>8859</v>
      </c>
      <c r="G142" s="152" t="s">
        <v>1198</v>
      </c>
      <c r="H142" s="153">
        <v>1</v>
      </c>
      <c r="I142" s="154"/>
      <c r="J142" s="155">
        <f t="shared" si="0"/>
        <v>0</v>
      </c>
      <c r="K142" s="156"/>
      <c r="L142" s="32"/>
      <c r="M142" s="157" t="s">
        <v>1</v>
      </c>
      <c r="N142" s="158" t="s">
        <v>44</v>
      </c>
      <c r="O142" s="57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258</v>
      </c>
      <c r="AT142" s="161" t="s">
        <v>254</v>
      </c>
      <c r="AU142" s="161" t="s">
        <v>86</v>
      </c>
      <c r="AY142" s="17" t="s">
        <v>252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86</v>
      </c>
      <c r="BK142" s="162">
        <f t="shared" si="9"/>
        <v>0</v>
      </c>
      <c r="BL142" s="17" t="s">
        <v>258</v>
      </c>
      <c r="BM142" s="161" t="s">
        <v>348</v>
      </c>
    </row>
    <row r="143" spans="1:65" s="2" customFormat="1" ht="16.5" customHeight="1">
      <c r="A143" s="31"/>
      <c r="B143" s="148"/>
      <c r="C143" s="149" t="s">
        <v>7</v>
      </c>
      <c r="D143" s="149" t="s">
        <v>254</v>
      </c>
      <c r="E143" s="150" t="s">
        <v>8860</v>
      </c>
      <c r="F143" s="151" t="s">
        <v>8861</v>
      </c>
      <c r="G143" s="152" t="s">
        <v>1198</v>
      </c>
      <c r="H143" s="153">
        <v>1</v>
      </c>
      <c r="I143" s="154"/>
      <c r="J143" s="155">
        <f t="shared" si="0"/>
        <v>0</v>
      </c>
      <c r="K143" s="156"/>
      <c r="L143" s="32"/>
      <c r="M143" s="157" t="s">
        <v>1</v>
      </c>
      <c r="N143" s="158" t="s">
        <v>44</v>
      </c>
      <c r="O143" s="57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258</v>
      </c>
      <c r="AT143" s="161" t="s">
        <v>254</v>
      </c>
      <c r="AU143" s="161" t="s">
        <v>86</v>
      </c>
      <c r="AY143" s="17" t="s">
        <v>252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86</v>
      </c>
      <c r="BK143" s="162">
        <f t="shared" si="9"/>
        <v>0</v>
      </c>
      <c r="BL143" s="17" t="s">
        <v>258</v>
      </c>
      <c r="BM143" s="161" t="s">
        <v>356</v>
      </c>
    </row>
    <row r="144" spans="1:65" s="2" customFormat="1" ht="16.5" customHeight="1">
      <c r="A144" s="31"/>
      <c r="B144" s="148"/>
      <c r="C144" s="149" t="s">
        <v>302</v>
      </c>
      <c r="D144" s="149" t="s">
        <v>254</v>
      </c>
      <c r="E144" s="150" t="s">
        <v>8862</v>
      </c>
      <c r="F144" s="151" t="s">
        <v>8863</v>
      </c>
      <c r="G144" s="152" t="s">
        <v>1198</v>
      </c>
      <c r="H144" s="153">
        <v>1</v>
      </c>
      <c r="I144" s="154"/>
      <c r="J144" s="155">
        <f t="shared" si="0"/>
        <v>0</v>
      </c>
      <c r="K144" s="156"/>
      <c r="L144" s="32"/>
      <c r="M144" s="157" t="s">
        <v>1</v>
      </c>
      <c r="N144" s="158" t="s">
        <v>44</v>
      </c>
      <c r="O144" s="57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258</v>
      </c>
      <c r="AT144" s="161" t="s">
        <v>254</v>
      </c>
      <c r="AU144" s="161" t="s">
        <v>86</v>
      </c>
      <c r="AY144" s="17" t="s">
        <v>252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86</v>
      </c>
      <c r="BK144" s="162">
        <f t="shared" si="9"/>
        <v>0</v>
      </c>
      <c r="BL144" s="17" t="s">
        <v>258</v>
      </c>
      <c r="BM144" s="161" t="s">
        <v>363</v>
      </c>
    </row>
    <row r="145" spans="1:65" s="2" customFormat="1" ht="33" customHeight="1">
      <c r="A145" s="31"/>
      <c r="B145" s="148"/>
      <c r="C145" s="149" t="s">
        <v>366</v>
      </c>
      <c r="D145" s="149" t="s">
        <v>254</v>
      </c>
      <c r="E145" s="150" t="s">
        <v>8864</v>
      </c>
      <c r="F145" s="151" t="s">
        <v>8865</v>
      </c>
      <c r="G145" s="152" t="s">
        <v>1198</v>
      </c>
      <c r="H145" s="153">
        <v>1</v>
      </c>
      <c r="I145" s="154"/>
      <c r="J145" s="155">
        <f t="shared" si="0"/>
        <v>0</v>
      </c>
      <c r="K145" s="156"/>
      <c r="L145" s="32"/>
      <c r="M145" s="157" t="s">
        <v>1</v>
      </c>
      <c r="N145" s="158" t="s">
        <v>44</v>
      </c>
      <c r="O145" s="57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258</v>
      </c>
      <c r="AT145" s="161" t="s">
        <v>254</v>
      </c>
      <c r="AU145" s="161" t="s">
        <v>86</v>
      </c>
      <c r="AY145" s="17" t="s">
        <v>252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86</v>
      </c>
      <c r="BK145" s="162">
        <f t="shared" si="9"/>
        <v>0</v>
      </c>
      <c r="BL145" s="17" t="s">
        <v>258</v>
      </c>
      <c r="BM145" s="161" t="s">
        <v>369</v>
      </c>
    </row>
    <row r="146" spans="1:65" s="2" customFormat="1" ht="33" customHeight="1">
      <c r="A146" s="31"/>
      <c r="B146" s="148"/>
      <c r="C146" s="149" t="s">
        <v>306</v>
      </c>
      <c r="D146" s="149" t="s">
        <v>254</v>
      </c>
      <c r="E146" s="150" t="s">
        <v>8866</v>
      </c>
      <c r="F146" s="151" t="s">
        <v>8867</v>
      </c>
      <c r="G146" s="152" t="s">
        <v>1198</v>
      </c>
      <c r="H146" s="153">
        <v>1</v>
      </c>
      <c r="I146" s="154"/>
      <c r="J146" s="155">
        <f t="shared" si="0"/>
        <v>0</v>
      </c>
      <c r="K146" s="156"/>
      <c r="L146" s="32"/>
      <c r="M146" s="157" t="s">
        <v>1</v>
      </c>
      <c r="N146" s="158" t="s">
        <v>44</v>
      </c>
      <c r="O146" s="57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258</v>
      </c>
      <c r="AT146" s="161" t="s">
        <v>254</v>
      </c>
      <c r="AU146" s="161" t="s">
        <v>86</v>
      </c>
      <c r="AY146" s="17" t="s">
        <v>252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86</v>
      </c>
      <c r="BK146" s="162">
        <f t="shared" si="9"/>
        <v>0</v>
      </c>
      <c r="BL146" s="17" t="s">
        <v>258</v>
      </c>
      <c r="BM146" s="161" t="s">
        <v>373</v>
      </c>
    </row>
    <row r="147" spans="1:65" s="2" customFormat="1" ht="16.5" customHeight="1">
      <c r="A147" s="31"/>
      <c r="B147" s="148"/>
      <c r="C147" s="149" t="s">
        <v>375</v>
      </c>
      <c r="D147" s="149" t="s">
        <v>254</v>
      </c>
      <c r="E147" s="150" t="s">
        <v>8868</v>
      </c>
      <c r="F147" s="151" t="s">
        <v>8869</v>
      </c>
      <c r="G147" s="152" t="s">
        <v>1198</v>
      </c>
      <c r="H147" s="153">
        <v>1</v>
      </c>
      <c r="I147" s="154"/>
      <c r="J147" s="155">
        <f t="shared" si="0"/>
        <v>0</v>
      </c>
      <c r="K147" s="156"/>
      <c r="L147" s="32"/>
      <c r="M147" s="157" t="s">
        <v>1</v>
      </c>
      <c r="N147" s="158" t="s">
        <v>44</v>
      </c>
      <c r="O147" s="57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258</v>
      </c>
      <c r="AT147" s="161" t="s">
        <v>254</v>
      </c>
      <c r="AU147" s="161" t="s">
        <v>86</v>
      </c>
      <c r="AY147" s="17" t="s">
        <v>252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86</v>
      </c>
      <c r="BK147" s="162">
        <f t="shared" si="9"/>
        <v>0</v>
      </c>
      <c r="BL147" s="17" t="s">
        <v>258</v>
      </c>
      <c r="BM147" s="161" t="s">
        <v>378</v>
      </c>
    </row>
    <row r="148" spans="1:65" s="2" customFormat="1" ht="62.65" customHeight="1">
      <c r="A148" s="31"/>
      <c r="B148" s="148"/>
      <c r="C148" s="149" t="s">
        <v>311</v>
      </c>
      <c r="D148" s="149" t="s">
        <v>254</v>
      </c>
      <c r="E148" s="150" t="s">
        <v>8870</v>
      </c>
      <c r="F148" s="151" t="s">
        <v>8871</v>
      </c>
      <c r="G148" s="152" t="s">
        <v>1198</v>
      </c>
      <c r="H148" s="153">
        <v>1</v>
      </c>
      <c r="I148" s="154"/>
      <c r="J148" s="155">
        <f t="shared" si="0"/>
        <v>0</v>
      </c>
      <c r="K148" s="156"/>
      <c r="L148" s="32"/>
      <c r="M148" s="157" t="s">
        <v>1</v>
      </c>
      <c r="N148" s="158" t="s">
        <v>44</v>
      </c>
      <c r="O148" s="57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258</v>
      </c>
      <c r="AT148" s="161" t="s">
        <v>254</v>
      </c>
      <c r="AU148" s="161" t="s">
        <v>86</v>
      </c>
      <c r="AY148" s="17" t="s">
        <v>252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86</v>
      </c>
      <c r="BK148" s="162">
        <f t="shared" si="9"/>
        <v>0</v>
      </c>
      <c r="BL148" s="17" t="s">
        <v>258</v>
      </c>
      <c r="BM148" s="161" t="s">
        <v>384</v>
      </c>
    </row>
    <row r="149" spans="1:65" s="2" customFormat="1" ht="66.75" customHeight="1">
      <c r="A149" s="31"/>
      <c r="B149" s="148"/>
      <c r="C149" s="149" t="s">
        <v>386</v>
      </c>
      <c r="D149" s="149" t="s">
        <v>254</v>
      </c>
      <c r="E149" s="150" t="s">
        <v>8872</v>
      </c>
      <c r="F149" s="151" t="s">
        <v>8873</v>
      </c>
      <c r="G149" s="152" t="s">
        <v>1198</v>
      </c>
      <c r="H149" s="153">
        <v>1</v>
      </c>
      <c r="I149" s="154"/>
      <c r="J149" s="155">
        <f t="shared" si="0"/>
        <v>0</v>
      </c>
      <c r="K149" s="156"/>
      <c r="L149" s="32"/>
      <c r="M149" s="157" t="s">
        <v>1</v>
      </c>
      <c r="N149" s="158" t="s">
        <v>44</v>
      </c>
      <c r="O149" s="57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258</v>
      </c>
      <c r="AT149" s="161" t="s">
        <v>254</v>
      </c>
      <c r="AU149" s="161" t="s">
        <v>86</v>
      </c>
      <c r="AY149" s="17" t="s">
        <v>252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86</v>
      </c>
      <c r="BK149" s="162">
        <f t="shared" si="9"/>
        <v>0</v>
      </c>
      <c r="BL149" s="17" t="s">
        <v>258</v>
      </c>
      <c r="BM149" s="161" t="s">
        <v>389</v>
      </c>
    </row>
    <row r="150" spans="1:65" s="2" customFormat="1" ht="16.5" customHeight="1">
      <c r="A150" s="31"/>
      <c r="B150" s="148"/>
      <c r="C150" s="149" t="s">
        <v>315</v>
      </c>
      <c r="D150" s="149" t="s">
        <v>254</v>
      </c>
      <c r="E150" s="150" t="s">
        <v>8874</v>
      </c>
      <c r="F150" s="151" t="s">
        <v>8875</v>
      </c>
      <c r="G150" s="152" t="s">
        <v>1198</v>
      </c>
      <c r="H150" s="153">
        <v>1</v>
      </c>
      <c r="I150" s="154"/>
      <c r="J150" s="155">
        <f t="shared" si="0"/>
        <v>0</v>
      </c>
      <c r="K150" s="156"/>
      <c r="L150" s="32"/>
      <c r="M150" s="157" t="s">
        <v>1</v>
      </c>
      <c r="N150" s="158" t="s">
        <v>44</v>
      </c>
      <c r="O150" s="57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258</v>
      </c>
      <c r="AT150" s="161" t="s">
        <v>254</v>
      </c>
      <c r="AU150" s="161" t="s">
        <v>86</v>
      </c>
      <c r="AY150" s="17" t="s">
        <v>252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86</v>
      </c>
      <c r="BK150" s="162">
        <f t="shared" si="9"/>
        <v>0</v>
      </c>
      <c r="BL150" s="17" t="s">
        <v>258</v>
      </c>
      <c r="BM150" s="161" t="s">
        <v>392</v>
      </c>
    </row>
    <row r="151" spans="1:65" s="2" customFormat="1" ht="16.5" customHeight="1">
      <c r="A151" s="31"/>
      <c r="B151" s="148"/>
      <c r="C151" s="149" t="s">
        <v>393</v>
      </c>
      <c r="D151" s="149" t="s">
        <v>254</v>
      </c>
      <c r="E151" s="150" t="s">
        <v>8876</v>
      </c>
      <c r="F151" s="151" t="s">
        <v>8877</v>
      </c>
      <c r="G151" s="152" t="s">
        <v>1198</v>
      </c>
      <c r="H151" s="153">
        <v>1</v>
      </c>
      <c r="I151" s="154"/>
      <c r="J151" s="155">
        <f t="shared" si="0"/>
        <v>0</v>
      </c>
      <c r="K151" s="156"/>
      <c r="L151" s="32"/>
      <c r="M151" s="157" t="s">
        <v>1</v>
      </c>
      <c r="N151" s="158" t="s">
        <v>44</v>
      </c>
      <c r="O151" s="57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258</v>
      </c>
      <c r="AT151" s="161" t="s">
        <v>254</v>
      </c>
      <c r="AU151" s="161" t="s">
        <v>86</v>
      </c>
      <c r="AY151" s="17" t="s">
        <v>252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7" t="s">
        <v>86</v>
      </c>
      <c r="BK151" s="162">
        <f t="shared" si="9"/>
        <v>0</v>
      </c>
      <c r="BL151" s="17" t="s">
        <v>258</v>
      </c>
      <c r="BM151" s="161" t="s">
        <v>396</v>
      </c>
    </row>
    <row r="152" spans="1:65" s="2" customFormat="1" ht="16.5" customHeight="1">
      <c r="A152" s="31"/>
      <c r="B152" s="148"/>
      <c r="C152" s="149" t="s">
        <v>319</v>
      </c>
      <c r="D152" s="149" t="s">
        <v>254</v>
      </c>
      <c r="E152" s="150" t="s">
        <v>8878</v>
      </c>
      <c r="F152" s="151" t="s">
        <v>8879</v>
      </c>
      <c r="G152" s="152" t="s">
        <v>1198</v>
      </c>
      <c r="H152" s="153">
        <v>1</v>
      </c>
      <c r="I152" s="154"/>
      <c r="J152" s="155">
        <f t="shared" si="0"/>
        <v>0</v>
      </c>
      <c r="K152" s="156"/>
      <c r="L152" s="32"/>
      <c r="M152" s="191" t="s">
        <v>1</v>
      </c>
      <c r="N152" s="192" t="s">
        <v>44</v>
      </c>
      <c r="O152" s="193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258</v>
      </c>
      <c r="AT152" s="161" t="s">
        <v>254</v>
      </c>
      <c r="AU152" s="161" t="s">
        <v>86</v>
      </c>
      <c r="AY152" s="17" t="s">
        <v>252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7" t="s">
        <v>86</v>
      </c>
      <c r="BK152" s="162">
        <f t="shared" si="9"/>
        <v>0</v>
      </c>
      <c r="BL152" s="17" t="s">
        <v>258</v>
      </c>
      <c r="BM152" s="161" t="s">
        <v>399</v>
      </c>
    </row>
    <row r="153" spans="1:65" s="2" customFormat="1" ht="6.95" customHeight="1">
      <c r="A153" s="31"/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32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autoFilter ref="C120:K152" xr:uid="{00000000-0009-0000-0000-000023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72</vt:i4>
      </vt:variant>
    </vt:vector>
  </HeadingPairs>
  <TitlesOfParts>
    <vt:vector size="108" baseType="lpstr">
      <vt:lpstr>Rekapitulace stavby</vt:lpstr>
      <vt:lpstr>Objekt1 - SO D.1.1.ASŘ Bo...</vt:lpstr>
      <vt:lpstr>Objekt2 - SO D.1.1.ASŘ No...</vt:lpstr>
      <vt:lpstr>Objekt3 - SO D.1.1.c.01.V...</vt:lpstr>
      <vt:lpstr>Objekt4 - SO D.1.1.c.02.V...</vt:lpstr>
      <vt:lpstr>Objekt5 - SO D.1.1.c.04.V...</vt:lpstr>
      <vt:lpstr>Objekt6 - SO D.1.1.c.05.V...</vt:lpstr>
      <vt:lpstr>Objekt7 - SO D.1.1.c.06.V...</vt:lpstr>
      <vt:lpstr>Objekt8 - SO D.1.1.c.07.V...</vt:lpstr>
      <vt:lpstr>Objekt9 - SO D.1.4.1. ZTI</vt:lpstr>
      <vt:lpstr>Objekt10 - SO D.1.4.2. PLYN</vt:lpstr>
      <vt:lpstr>Objekt11 - SO D.1.4.3.Vzd...</vt:lpstr>
      <vt:lpstr>Objekt12 - SO D.1.4.4.Vyt...</vt:lpstr>
      <vt:lpstr>Objekt13 - SO D.1.4.5.Chl...</vt:lpstr>
      <vt:lpstr>Objekt14 - SO D.1.4.7. Si...</vt:lpstr>
      <vt:lpstr>Objekt15 - SO D.1.4.6.MaR</vt:lpstr>
      <vt:lpstr>Objekt16 - SO D.1.4.8.El....</vt:lpstr>
      <vt:lpstr>Objekt17 - SO D.1.4.1.b.0...</vt:lpstr>
      <vt:lpstr>Objekt18 - SO D.1.4.1.b.1...</vt:lpstr>
      <vt:lpstr>Objekt19 - SO D.1.4.1.b.1...</vt:lpstr>
      <vt:lpstr>Objekt20 - SO D.1.4.1.b.1...</vt:lpstr>
      <vt:lpstr>Objekt21 - SO D.1.4.1.b.1...</vt:lpstr>
      <vt:lpstr>Objekt22 - SO D.1.4.1.b.2...</vt:lpstr>
      <vt:lpstr>Objekt23 - SO D.1.4.7.b.1...</vt:lpstr>
      <vt:lpstr>Objekt24 - SO D.1.4.8.b.1...</vt:lpstr>
      <vt:lpstr>Objekt25 - SO D.1.4.10.1....</vt:lpstr>
      <vt:lpstr>Objekt26 - SO D.1.4.10.1....</vt:lpstr>
      <vt:lpstr>Objekt27 - SO D.1.4.10.1....</vt:lpstr>
      <vt:lpstr>Objekt28 - SO D.1.4.10.1....</vt:lpstr>
      <vt:lpstr>Objekt29 - SO D.1.4.10.1....</vt:lpstr>
      <vt:lpstr>Objekt30 - SO D.1.4.10.1....</vt:lpstr>
      <vt:lpstr>Objekt31 - SO D.1.4.10.1....</vt:lpstr>
      <vt:lpstr>Objekt32 - SO D.2.1.Techn...</vt:lpstr>
      <vt:lpstr>Objekt33 - SO ZPaK mimo a...</vt:lpstr>
      <vt:lpstr>Objekt34 - SO ZPaK Dvůr-u...</vt:lpstr>
      <vt:lpstr>Objekt35 - VRN_01_CH</vt:lpstr>
      <vt:lpstr>'Objekt1 - SO D.1.1.ASŘ Bo...'!Názvy_tisku</vt:lpstr>
      <vt:lpstr>'Objekt10 - SO D.1.4.2. PLYN'!Názvy_tisku</vt:lpstr>
      <vt:lpstr>'Objekt11 - SO D.1.4.3.Vzd...'!Názvy_tisku</vt:lpstr>
      <vt:lpstr>'Objekt12 - SO D.1.4.4.Vyt...'!Názvy_tisku</vt:lpstr>
      <vt:lpstr>'Objekt13 - SO D.1.4.5.Chl...'!Názvy_tisku</vt:lpstr>
      <vt:lpstr>'Objekt14 - SO D.1.4.7. Si...'!Názvy_tisku</vt:lpstr>
      <vt:lpstr>'Objekt15 - SO D.1.4.6.MaR'!Názvy_tisku</vt:lpstr>
      <vt:lpstr>'Objekt16 - SO D.1.4.8.El....'!Názvy_tisku</vt:lpstr>
      <vt:lpstr>'Objekt17 - SO D.1.4.1.b.0...'!Názvy_tisku</vt:lpstr>
      <vt:lpstr>'Objekt18 - SO D.1.4.1.b.1...'!Názvy_tisku</vt:lpstr>
      <vt:lpstr>'Objekt19 - SO D.1.4.1.b.1...'!Názvy_tisku</vt:lpstr>
      <vt:lpstr>'Objekt2 - SO D.1.1.ASŘ No...'!Názvy_tisku</vt:lpstr>
      <vt:lpstr>'Objekt20 - SO D.1.4.1.b.1...'!Názvy_tisku</vt:lpstr>
      <vt:lpstr>'Objekt21 - SO D.1.4.1.b.1...'!Názvy_tisku</vt:lpstr>
      <vt:lpstr>'Objekt22 - SO D.1.4.1.b.2...'!Názvy_tisku</vt:lpstr>
      <vt:lpstr>'Objekt23 - SO D.1.4.7.b.1...'!Názvy_tisku</vt:lpstr>
      <vt:lpstr>'Objekt24 - SO D.1.4.8.b.1...'!Názvy_tisku</vt:lpstr>
      <vt:lpstr>'Objekt25 - SO D.1.4.10.1....'!Názvy_tisku</vt:lpstr>
      <vt:lpstr>'Objekt26 - SO D.1.4.10.1....'!Názvy_tisku</vt:lpstr>
      <vt:lpstr>'Objekt27 - SO D.1.4.10.1....'!Názvy_tisku</vt:lpstr>
      <vt:lpstr>'Objekt28 - SO D.1.4.10.1....'!Názvy_tisku</vt:lpstr>
      <vt:lpstr>'Objekt29 - SO D.1.4.10.1....'!Názvy_tisku</vt:lpstr>
      <vt:lpstr>'Objekt3 - SO D.1.1.c.01.V...'!Názvy_tisku</vt:lpstr>
      <vt:lpstr>'Objekt30 - SO D.1.4.10.1....'!Názvy_tisku</vt:lpstr>
      <vt:lpstr>'Objekt31 - SO D.1.4.10.1....'!Názvy_tisku</vt:lpstr>
      <vt:lpstr>'Objekt32 - SO D.2.1.Techn...'!Názvy_tisku</vt:lpstr>
      <vt:lpstr>'Objekt33 - SO ZPaK mimo a...'!Názvy_tisku</vt:lpstr>
      <vt:lpstr>'Objekt34 - SO ZPaK Dvůr-u...'!Názvy_tisku</vt:lpstr>
      <vt:lpstr>'Objekt35 - VRN_01_CH'!Názvy_tisku</vt:lpstr>
      <vt:lpstr>'Objekt4 - SO D.1.1.c.02.V...'!Názvy_tisku</vt:lpstr>
      <vt:lpstr>'Objekt5 - SO D.1.1.c.04.V...'!Názvy_tisku</vt:lpstr>
      <vt:lpstr>'Objekt6 - SO D.1.1.c.05.V...'!Názvy_tisku</vt:lpstr>
      <vt:lpstr>'Objekt7 - SO D.1.1.c.06.V...'!Názvy_tisku</vt:lpstr>
      <vt:lpstr>'Objekt8 - SO D.1.1.c.07.V...'!Názvy_tisku</vt:lpstr>
      <vt:lpstr>'Objekt9 - SO D.1.4.1. ZTI'!Názvy_tisku</vt:lpstr>
      <vt:lpstr>'Rekapitulace stavby'!Názvy_tisku</vt:lpstr>
      <vt:lpstr>'Objekt1 - SO D.1.1.ASŘ Bo...'!Oblast_tisku</vt:lpstr>
      <vt:lpstr>'Objekt10 - SO D.1.4.2. PLYN'!Oblast_tisku</vt:lpstr>
      <vt:lpstr>'Objekt11 - SO D.1.4.3.Vzd...'!Oblast_tisku</vt:lpstr>
      <vt:lpstr>'Objekt12 - SO D.1.4.4.Vyt...'!Oblast_tisku</vt:lpstr>
      <vt:lpstr>'Objekt13 - SO D.1.4.5.Chl...'!Oblast_tisku</vt:lpstr>
      <vt:lpstr>'Objekt14 - SO D.1.4.7. Si...'!Oblast_tisku</vt:lpstr>
      <vt:lpstr>'Objekt15 - SO D.1.4.6.MaR'!Oblast_tisku</vt:lpstr>
      <vt:lpstr>'Objekt16 - SO D.1.4.8.El....'!Oblast_tisku</vt:lpstr>
      <vt:lpstr>'Objekt17 - SO D.1.4.1.b.0...'!Oblast_tisku</vt:lpstr>
      <vt:lpstr>'Objekt18 - SO D.1.4.1.b.1...'!Oblast_tisku</vt:lpstr>
      <vt:lpstr>'Objekt19 - SO D.1.4.1.b.1...'!Oblast_tisku</vt:lpstr>
      <vt:lpstr>'Objekt2 - SO D.1.1.ASŘ No...'!Oblast_tisku</vt:lpstr>
      <vt:lpstr>'Objekt20 - SO D.1.4.1.b.1...'!Oblast_tisku</vt:lpstr>
      <vt:lpstr>'Objekt21 - SO D.1.4.1.b.1...'!Oblast_tisku</vt:lpstr>
      <vt:lpstr>'Objekt22 - SO D.1.4.1.b.2...'!Oblast_tisku</vt:lpstr>
      <vt:lpstr>'Objekt23 - SO D.1.4.7.b.1...'!Oblast_tisku</vt:lpstr>
      <vt:lpstr>'Objekt24 - SO D.1.4.8.b.1...'!Oblast_tisku</vt:lpstr>
      <vt:lpstr>'Objekt25 - SO D.1.4.10.1....'!Oblast_tisku</vt:lpstr>
      <vt:lpstr>'Objekt26 - SO D.1.4.10.1....'!Oblast_tisku</vt:lpstr>
      <vt:lpstr>'Objekt27 - SO D.1.4.10.1....'!Oblast_tisku</vt:lpstr>
      <vt:lpstr>'Objekt28 - SO D.1.4.10.1....'!Oblast_tisku</vt:lpstr>
      <vt:lpstr>'Objekt29 - SO D.1.4.10.1....'!Oblast_tisku</vt:lpstr>
      <vt:lpstr>'Objekt3 - SO D.1.1.c.01.V...'!Oblast_tisku</vt:lpstr>
      <vt:lpstr>'Objekt30 - SO D.1.4.10.1....'!Oblast_tisku</vt:lpstr>
      <vt:lpstr>'Objekt31 - SO D.1.4.10.1....'!Oblast_tisku</vt:lpstr>
      <vt:lpstr>'Objekt32 - SO D.2.1.Techn...'!Oblast_tisku</vt:lpstr>
      <vt:lpstr>'Objekt33 - SO ZPaK mimo a...'!Oblast_tisku</vt:lpstr>
      <vt:lpstr>'Objekt34 - SO ZPaK Dvůr-u...'!Oblast_tisku</vt:lpstr>
      <vt:lpstr>'Objekt35 - VRN_01_CH'!Oblast_tisku</vt:lpstr>
      <vt:lpstr>'Objekt4 - SO D.1.1.c.02.V...'!Oblast_tisku</vt:lpstr>
      <vt:lpstr>'Objekt5 - SO D.1.1.c.04.V...'!Oblast_tisku</vt:lpstr>
      <vt:lpstr>'Objekt6 - SO D.1.1.c.05.V...'!Oblast_tisku</vt:lpstr>
      <vt:lpstr>'Objekt7 - SO D.1.1.c.06.V...'!Oblast_tisku</vt:lpstr>
      <vt:lpstr>'Objekt8 - SO D.1.1.c.07.V...'!Oblast_tisku</vt:lpstr>
      <vt:lpstr>'Objekt9 - SO D.1.4.1. ZTI'!Oblast_tisku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NB-BLAHUTKOVA\blahutkova</dc:creator>
  <cp:lastModifiedBy>blahutkova</cp:lastModifiedBy>
  <cp:lastPrinted>2022-11-18T16:14:14Z</cp:lastPrinted>
  <dcterms:created xsi:type="dcterms:W3CDTF">2022-11-18T12:38:15Z</dcterms:created>
  <dcterms:modified xsi:type="dcterms:W3CDTF">2022-11-18T16:14:14Z</dcterms:modified>
</cp:coreProperties>
</file>